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ISCTE\ADI\adi-energy-cost-analysis\distrib_energy_price\data\"/>
    </mc:Choice>
  </mc:AlternateContent>
  <xr:revisionPtr revIDLastSave="0" documentId="13_ncr:1_{1EE1770E-DF72-4720-91DB-500871015BAA}" xr6:coauthVersionLast="46" xr6:coauthVersionMax="46" xr10:uidLastSave="{00000000-0000-0000-0000-000000000000}"/>
  <bookViews>
    <workbookView xWindow="-120" yWindow="-120" windowWidth="20730" windowHeight="11310" firstSheet="2" activeTab="8" xr2:uid="{00000000-000D-0000-FFFF-FFFF00000000}"/>
  </bookViews>
  <sheets>
    <sheet name="Raw_Tecno_Marca_preco" sheetId="1" r:id="rId1"/>
    <sheet name="Preco_OMIE_ES_2020" sheetId="2" r:id="rId2"/>
    <sheet name="NOTAS" sheetId="9" r:id="rId3"/>
    <sheet name="Resultados" sheetId="8" r:id="rId4"/>
    <sheet name="Q1_2020" sheetId="4" r:id="rId5"/>
    <sheet name="Q2_2020" sheetId="5" r:id="rId6"/>
    <sheet name="Q3_2020" sheetId="6" r:id="rId7"/>
    <sheet name="Q4_2020" sheetId="7" r:id="rId8"/>
    <sheet name="quartersR" sheetId="10" r:id="rId9"/>
    <sheet name="Legenda Tecnologias" sheetId="3" r:id="rId10"/>
  </sheets>
  <definedNames>
    <definedName name="_xlnm._FilterDatabase" localSheetId="1" hidden="1">Preco_OMIE_ES_2020!$A$1:$G$8784</definedName>
    <definedName name="_xlnm._FilterDatabase" localSheetId="4" hidden="1">Q1_2020!$A$1:$G$2184</definedName>
    <definedName name="_xlnm._FilterDatabase" localSheetId="5" hidden="1">Q2_2020!$A$1:$G$2185</definedName>
    <definedName name="_xlnm._FilterDatabase" localSheetId="6" hidden="1">Q3_2020!$A$1:$O$2209</definedName>
    <definedName name="_xlnm._FilterDatabase" localSheetId="7" hidden="1">Q4_2020!$A$1:$G$2209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178" i="4" l="1"/>
  <c r="I2180" i="4"/>
  <c r="I2158" i="4"/>
  <c r="I2159" i="4"/>
  <c r="I2160" i="4"/>
  <c r="I2161" i="4"/>
  <c r="I2162" i="4"/>
  <c r="I2163" i="4"/>
  <c r="I2164" i="4"/>
  <c r="I2165" i="4"/>
  <c r="I2166" i="4"/>
  <c r="I2167" i="4"/>
  <c r="I2168" i="4"/>
  <c r="I2169" i="4"/>
  <c r="I2170" i="4"/>
  <c r="I2171" i="4"/>
  <c r="I2172" i="4"/>
  <c r="I2173" i="4"/>
  <c r="I2174" i="4"/>
  <c r="I2175" i="4"/>
  <c r="I2176" i="4"/>
  <c r="I2177" i="4"/>
  <c r="I2179" i="4"/>
  <c r="I2157" i="4"/>
  <c r="AB21" i="6"/>
  <c r="AB20" i="6"/>
  <c r="AB19" i="6"/>
  <c r="AB18" i="6"/>
  <c r="AB17" i="6"/>
  <c r="AB23" i="6"/>
  <c r="Z21" i="6"/>
  <c r="Z20" i="6"/>
  <c r="Z19" i="6"/>
  <c r="Z18" i="6"/>
  <c r="Z17" i="6"/>
  <c r="Y21" i="6"/>
  <c r="Y20" i="6"/>
  <c r="Y19" i="6"/>
  <c r="Y18" i="6"/>
  <c r="Y17" i="6"/>
  <c r="X21" i="6"/>
  <c r="X20" i="6"/>
  <c r="X19" i="6"/>
  <c r="X18" i="6"/>
  <c r="X17" i="6"/>
  <c r="W21" i="6"/>
  <c r="W20" i="6"/>
  <c r="W19" i="6"/>
  <c r="W18" i="6"/>
  <c r="W17" i="6"/>
  <c r="V21" i="6"/>
  <c r="V20" i="6"/>
  <c r="V19" i="6"/>
  <c r="V18" i="6"/>
  <c r="V17" i="6"/>
  <c r="U21" i="6"/>
  <c r="U20" i="6"/>
  <c r="U19" i="6"/>
  <c r="U18" i="6"/>
  <c r="U17" i="6"/>
  <c r="T21" i="6"/>
  <c r="T20" i="6"/>
  <c r="T19" i="6"/>
  <c r="T18" i="6"/>
  <c r="T17" i="6"/>
  <c r="S21" i="6"/>
  <c r="S20" i="6"/>
  <c r="S19" i="6"/>
  <c r="S18" i="6"/>
  <c r="S17" i="6"/>
  <c r="S23" i="6"/>
  <c r="T23" i="6"/>
  <c r="U23" i="6"/>
  <c r="V23" i="6"/>
  <c r="W23" i="6"/>
  <c r="X23" i="6"/>
  <c r="Y23" i="6"/>
  <c r="Z23" i="6"/>
  <c r="R23" i="6"/>
  <c r="R22" i="6"/>
  <c r="R21" i="6"/>
  <c r="R20" i="6"/>
  <c r="R19" i="6"/>
  <c r="R18" i="6"/>
  <c r="R17" i="6"/>
  <c r="AB22" i="6" l="1"/>
  <c r="Y22" i="6"/>
  <c r="X22" i="6"/>
  <c r="W22" i="6"/>
  <c r="V22" i="6"/>
  <c r="U22" i="6"/>
  <c r="T22" i="6"/>
  <c r="S22" i="6"/>
  <c r="Z22" i="6"/>
  <c r="F24" i="8" l="1"/>
  <c r="E24" i="8"/>
  <c r="D24" i="8"/>
  <c r="C24" i="8"/>
  <c r="B24" i="8"/>
  <c r="AH51" i="8"/>
  <c r="AG51" i="8"/>
  <c r="AF51" i="8"/>
  <c r="AE51" i="8"/>
  <c r="AD51" i="8"/>
  <c r="AA51" i="8"/>
  <c r="Z51" i="8"/>
  <c r="Y51" i="8"/>
  <c r="X51" i="8"/>
  <c r="W51" i="8"/>
  <c r="T51" i="8"/>
  <c r="S51" i="8"/>
  <c r="R51" i="8"/>
  <c r="Q51" i="8"/>
  <c r="P51" i="8"/>
  <c r="M51" i="8"/>
  <c r="L51" i="8"/>
  <c r="K51" i="8"/>
  <c r="J51" i="8"/>
  <c r="I51" i="8"/>
  <c r="C51" i="8"/>
  <c r="D51" i="8"/>
  <c r="E51" i="8"/>
  <c r="F51" i="8"/>
  <c r="B51" i="8"/>
  <c r="S24" i="5"/>
  <c r="T24" i="5"/>
  <c r="U24" i="5"/>
  <c r="V24" i="5"/>
  <c r="R24" i="5"/>
  <c r="Y3" i="5"/>
  <c r="AE3" i="7"/>
  <c r="J50" i="8"/>
  <c r="Q50" i="8"/>
  <c r="X50" i="8"/>
  <c r="AE50" i="8"/>
  <c r="M23" i="8"/>
  <c r="L23" i="8"/>
  <c r="K23" i="8"/>
  <c r="J23" i="8"/>
  <c r="I23" i="8"/>
  <c r="AG50" i="8"/>
  <c r="AF50" i="8"/>
  <c r="AD50" i="8"/>
  <c r="Z50" i="8"/>
  <c r="Y50" i="8"/>
  <c r="W50" i="8"/>
  <c r="S50" i="8"/>
  <c r="R50" i="8"/>
  <c r="P50" i="8"/>
  <c r="L50" i="8"/>
  <c r="K50" i="8"/>
  <c r="I50" i="8"/>
  <c r="F50" i="8"/>
  <c r="E50" i="8"/>
  <c r="D50" i="8"/>
  <c r="C50" i="8"/>
  <c r="B50" i="8"/>
  <c r="F23" i="8"/>
  <c r="E23" i="8"/>
  <c r="D23" i="8"/>
  <c r="C23" i="8"/>
  <c r="B23" i="8"/>
  <c r="AI42" i="8"/>
  <c r="AI41" i="8"/>
  <c r="AI30" i="8"/>
  <c r="AB42" i="8"/>
  <c r="AB41" i="8"/>
  <c r="AB30" i="8"/>
  <c r="U42" i="8"/>
  <c r="U41" i="8"/>
  <c r="U30" i="8"/>
  <c r="N42" i="8"/>
  <c r="N41" i="8"/>
  <c r="N30" i="8"/>
  <c r="G14" i="8"/>
  <c r="G15" i="8"/>
  <c r="G41" i="8"/>
  <c r="G42" i="8"/>
  <c r="F3" i="8"/>
  <c r="G3" i="8" s="1"/>
  <c r="G30" i="8"/>
  <c r="AD21" i="2"/>
  <c r="AD20" i="2"/>
  <c r="AD19" i="2"/>
  <c r="AD18" i="2"/>
  <c r="AD17" i="2"/>
  <c r="AD22" i="2" s="1"/>
  <c r="AC21" i="2"/>
  <c r="AC20" i="2"/>
  <c r="AC19" i="2"/>
  <c r="AC18" i="2"/>
  <c r="AC17" i="2"/>
  <c r="AB21" i="2"/>
  <c r="AB20" i="2"/>
  <c r="AB19" i="2"/>
  <c r="AB18" i="2"/>
  <c r="AB17" i="2"/>
  <c r="AA21" i="2"/>
  <c r="AA20" i="2"/>
  <c r="AA19" i="2"/>
  <c r="AA18" i="2"/>
  <c r="AA17" i="2"/>
  <c r="Z23" i="2"/>
  <c r="Z21" i="2"/>
  <c r="Z20" i="2"/>
  <c r="Z19" i="2"/>
  <c r="Z18" i="2"/>
  <c r="Z17" i="2"/>
  <c r="AM23" i="2"/>
  <c r="AL23" i="2"/>
  <c r="AK23" i="2"/>
  <c r="AJ23" i="2"/>
  <c r="AI23" i="2"/>
  <c r="AH23" i="2"/>
  <c r="AF23" i="2"/>
  <c r="AD23" i="2"/>
  <c r="AC23" i="2"/>
  <c r="AB23" i="2"/>
  <c r="AA23" i="2"/>
  <c r="AF21" i="2"/>
  <c r="AF20" i="2"/>
  <c r="AF19" i="2"/>
  <c r="AF18" i="2"/>
  <c r="AF17" i="2"/>
  <c r="W3" i="2"/>
  <c r="W4" i="2"/>
  <c r="W5" i="2"/>
  <c r="W6" i="2"/>
  <c r="W7" i="2"/>
  <c r="W8" i="2"/>
  <c r="W9" i="2"/>
  <c r="W10" i="2"/>
  <c r="W11" i="2"/>
  <c r="W12" i="2"/>
  <c r="W13" i="2"/>
  <c r="W14" i="2"/>
  <c r="W15" i="2"/>
  <c r="W16" i="2"/>
  <c r="W17" i="2"/>
  <c r="W18" i="2"/>
  <c r="W19" i="2"/>
  <c r="W20" i="2"/>
  <c r="W21" i="2"/>
  <c r="W22" i="2"/>
  <c r="W23" i="2"/>
  <c r="W24" i="2"/>
  <c r="W25" i="2"/>
  <c r="W2" i="2"/>
  <c r="L42" i="2"/>
  <c r="L43" i="2"/>
  <c r="L44" i="2"/>
  <c r="L45" i="2"/>
  <c r="L46" i="2"/>
  <c r="L41" i="2"/>
  <c r="O47" i="2"/>
  <c r="O45" i="2"/>
  <c r="O44" i="2"/>
  <c r="O43" i="2"/>
  <c r="O42" i="2"/>
  <c r="O41" i="2"/>
  <c r="N47" i="2"/>
  <c r="M47" i="2"/>
  <c r="L47" i="2"/>
  <c r="K47" i="2"/>
  <c r="T23" i="2"/>
  <c r="AD23" i="7"/>
  <c r="S23" i="7"/>
  <c r="T23" i="7"/>
  <c r="U23" i="7"/>
  <c r="V23" i="7"/>
  <c r="W23" i="7"/>
  <c r="X23" i="7"/>
  <c r="Y23" i="7"/>
  <c r="Z23" i="7"/>
  <c r="AA23" i="7"/>
  <c r="AB23" i="7"/>
  <c r="R23" i="7"/>
  <c r="X23" i="5"/>
  <c r="AE23" i="5"/>
  <c r="AD23" i="5"/>
  <c r="AC23" i="5"/>
  <c r="AB23" i="5"/>
  <c r="AA23" i="5"/>
  <c r="Z23" i="5"/>
  <c r="R23" i="5"/>
  <c r="V23" i="5"/>
  <c r="U23" i="5"/>
  <c r="T23" i="5"/>
  <c r="S23" i="5"/>
  <c r="J4" i="4"/>
  <c r="J2" i="7"/>
  <c r="J25" i="7"/>
  <c r="J24" i="7"/>
  <c r="J23" i="7"/>
  <c r="J22" i="7"/>
  <c r="J21" i="7"/>
  <c r="J20" i="7"/>
  <c r="J19" i="7"/>
  <c r="J18" i="7"/>
  <c r="J17" i="7"/>
  <c r="J16" i="7"/>
  <c r="J15" i="7"/>
  <c r="J14" i="7"/>
  <c r="J13" i="7"/>
  <c r="J12" i="7"/>
  <c r="J11" i="7"/>
  <c r="J10" i="7"/>
  <c r="J9" i="7"/>
  <c r="J8" i="7"/>
  <c r="J7" i="7"/>
  <c r="J6" i="7"/>
  <c r="J5" i="7"/>
  <c r="J4" i="7"/>
  <c r="J3" i="7"/>
  <c r="J3" i="4"/>
  <c r="L3" i="4" s="1"/>
  <c r="J3" i="5"/>
  <c r="J149" i="6"/>
  <c r="L149" i="6" s="1"/>
  <c r="J150" i="6"/>
  <c r="L150" i="6" s="1"/>
  <c r="J151" i="6"/>
  <c r="J152" i="6"/>
  <c r="J1431" i="6"/>
  <c r="J153" i="6"/>
  <c r="J1432" i="6"/>
  <c r="J154" i="6"/>
  <c r="J155" i="6"/>
  <c r="L155" i="6" s="1"/>
  <c r="J156" i="6"/>
  <c r="L156" i="6" s="1"/>
  <c r="J157" i="6"/>
  <c r="J158" i="6"/>
  <c r="J1433" i="6"/>
  <c r="J2" i="6"/>
  <c r="J159" i="6"/>
  <c r="J951" i="6"/>
  <c r="J160" i="6"/>
  <c r="L160" i="6" s="1"/>
  <c r="J1434" i="6"/>
  <c r="L1434" i="6" s="1"/>
  <c r="J1435" i="6"/>
  <c r="J1436" i="6"/>
  <c r="J881" i="6"/>
  <c r="J161" i="6"/>
  <c r="J124" i="6"/>
  <c r="J3" i="6"/>
  <c r="J5" i="4"/>
  <c r="L5" i="4" s="1"/>
  <c r="J6" i="4"/>
  <c r="L6" i="4" s="1"/>
  <c r="J7" i="4"/>
  <c r="L7" i="4" s="1"/>
  <c r="J8" i="4"/>
  <c r="N4" i="4" s="1"/>
  <c r="J9" i="4"/>
  <c r="N6" i="4" s="1"/>
  <c r="J10" i="4"/>
  <c r="L10" i="4" s="1"/>
  <c r="J11" i="4"/>
  <c r="L11" i="4" s="1"/>
  <c r="J12" i="4"/>
  <c r="L12" i="4" s="1"/>
  <c r="J13" i="4"/>
  <c r="L13" i="4" s="1"/>
  <c r="J14" i="4"/>
  <c r="L14" i="4" s="1"/>
  <c r="J15" i="4"/>
  <c r="L15" i="4" s="1"/>
  <c r="J16" i="4"/>
  <c r="L16" i="4" s="1"/>
  <c r="J17" i="4"/>
  <c r="L17" i="4" s="1"/>
  <c r="J18" i="4"/>
  <c r="N7" i="4" s="1"/>
  <c r="J19" i="4"/>
  <c r="L19" i="4" s="1"/>
  <c r="J20" i="4"/>
  <c r="L20" i="4" s="1"/>
  <c r="J21" i="4"/>
  <c r="L21" i="4" s="1"/>
  <c r="J22" i="4"/>
  <c r="L22" i="4" s="1"/>
  <c r="J23" i="4"/>
  <c r="L23" i="4" s="1"/>
  <c r="J24" i="4"/>
  <c r="L24" i="4" s="1"/>
  <c r="J25" i="4"/>
  <c r="L25" i="4" s="1"/>
  <c r="J2" i="4"/>
  <c r="L2" i="4" s="1"/>
  <c r="L18" i="4" l="1"/>
  <c r="L9" i="4"/>
  <c r="L8" i="4"/>
  <c r="K8" i="4"/>
  <c r="AB22" i="2"/>
  <c r="AC22" i="2"/>
  <c r="W26" i="2"/>
  <c r="W27" i="2" s="1"/>
  <c r="O46" i="2"/>
  <c r="Z22" i="2"/>
  <c r="AA22" i="2"/>
  <c r="AF22" i="2"/>
  <c r="K3" i="6"/>
  <c r="K153" i="6"/>
  <c r="K2" i="6"/>
  <c r="K881" i="6"/>
  <c r="K1433" i="6"/>
  <c r="K1431" i="6"/>
  <c r="K161" i="6"/>
  <c r="K1436" i="6"/>
  <c r="K158" i="6"/>
  <c r="K152" i="6"/>
  <c r="K157" i="6"/>
  <c r="K151" i="6"/>
  <c r="K951" i="6"/>
  <c r="K154" i="6"/>
  <c r="K1435" i="6"/>
  <c r="K124" i="6"/>
  <c r="K159" i="6"/>
  <c r="K1432" i="6"/>
  <c r="K1434" i="6"/>
  <c r="K156" i="6"/>
  <c r="K150" i="6"/>
  <c r="L3" i="6"/>
  <c r="L951" i="6"/>
  <c r="L154" i="6"/>
  <c r="K149" i="6"/>
  <c r="K160" i="6"/>
  <c r="K155" i="6"/>
  <c r="L124" i="6"/>
  <c r="L159" i="6"/>
  <c r="L1432" i="6"/>
  <c r="L161" i="6"/>
  <c r="L2" i="6"/>
  <c r="L153" i="6"/>
  <c r="L881" i="6"/>
  <c r="L1433" i="6"/>
  <c r="L1431" i="6"/>
  <c r="L1436" i="6"/>
  <c r="L158" i="6"/>
  <c r="L152" i="6"/>
  <c r="L1435" i="6"/>
  <c r="L157" i="6"/>
  <c r="L151" i="6"/>
  <c r="J26" i="7"/>
  <c r="K14" i="7" s="1"/>
  <c r="K23" i="4"/>
  <c r="K15" i="4"/>
  <c r="K7" i="4"/>
  <c r="N5" i="4"/>
  <c r="K22" i="4"/>
  <c r="K14" i="4"/>
  <c r="K6" i="4"/>
  <c r="L4" i="4"/>
  <c r="L26" i="4" s="1"/>
  <c r="K20" i="4"/>
  <c r="K19" i="4"/>
  <c r="K3" i="4"/>
  <c r="N2" i="4"/>
  <c r="K5" i="4"/>
  <c r="K4" i="4"/>
  <c r="K2" i="4"/>
  <c r="K18" i="4"/>
  <c r="N3" i="4"/>
  <c r="K13" i="4"/>
  <c r="K25" i="4"/>
  <c r="K21" i="4"/>
  <c r="K12" i="4"/>
  <c r="K11" i="4"/>
  <c r="K10" i="4"/>
  <c r="K17" i="4"/>
  <c r="K9" i="4"/>
  <c r="K24" i="4"/>
  <c r="K16" i="4"/>
  <c r="O6" i="4"/>
  <c r="N8" i="4"/>
  <c r="O4" i="4"/>
  <c r="N151" i="6"/>
  <c r="N1431" i="6"/>
  <c r="N153" i="6"/>
  <c r="N149" i="6"/>
  <c r="J162" i="6"/>
  <c r="N152" i="6" s="1"/>
  <c r="J26" i="4"/>
  <c r="O3" i="4" l="1"/>
  <c r="K26" i="4"/>
  <c r="K162" i="6"/>
  <c r="N150" i="6"/>
  <c r="O150" i="6" s="1"/>
  <c r="K23" i="7"/>
  <c r="K15" i="7"/>
  <c r="K20" i="7"/>
  <c r="K12" i="7"/>
  <c r="K7" i="7"/>
  <c r="K2" i="7"/>
  <c r="K4" i="7"/>
  <c r="K22" i="7"/>
  <c r="K6" i="7"/>
  <c r="K19" i="7"/>
  <c r="K16" i="7"/>
  <c r="K24" i="7"/>
  <c r="K11" i="7"/>
  <c r="K25" i="7"/>
  <c r="K21" i="7"/>
  <c r="K3" i="7"/>
  <c r="K17" i="7"/>
  <c r="K13" i="7"/>
  <c r="K18" i="7"/>
  <c r="K9" i="7"/>
  <c r="K5" i="7"/>
  <c r="K10" i="7"/>
  <c r="K8" i="7"/>
  <c r="N9" i="4"/>
  <c r="O7" i="4"/>
  <c r="O5" i="4"/>
  <c r="O2" i="4"/>
  <c r="L162" i="6"/>
  <c r="O8" i="4" l="1"/>
  <c r="O9" i="4" s="1"/>
  <c r="O1431" i="6"/>
  <c r="N1432" i="6"/>
  <c r="O153" i="6"/>
  <c r="O151" i="6"/>
  <c r="O149" i="6"/>
  <c r="O152" i="6"/>
  <c r="K26" i="7"/>
  <c r="O1432" i="6" l="1"/>
  <c r="O154" i="6" s="1"/>
  <c r="N154" i="6"/>
  <c r="L23" i="2"/>
  <c r="M23" i="2"/>
  <c r="N23" i="2"/>
  <c r="O23" i="2"/>
  <c r="K23" i="2"/>
  <c r="J2" i="5" l="1"/>
  <c r="L2" i="5" l="1"/>
  <c r="O21" i="2"/>
  <c r="O20" i="2"/>
  <c r="O19" i="2"/>
  <c r="O18" i="2"/>
  <c r="O17" i="2"/>
  <c r="X21" i="5"/>
  <c r="L21" i="2" s="1"/>
  <c r="X20" i="5"/>
  <c r="L20" i="2" s="1"/>
  <c r="X19" i="5"/>
  <c r="L19" i="2" s="1"/>
  <c r="X18" i="5"/>
  <c r="L18" i="2" s="1"/>
  <c r="X17" i="5"/>
  <c r="L17" i="2" s="1"/>
  <c r="R17" i="5"/>
  <c r="V21" i="5"/>
  <c r="V20" i="5"/>
  <c r="V19" i="5"/>
  <c r="V18" i="5"/>
  <c r="V17" i="5"/>
  <c r="U21" i="5"/>
  <c r="U20" i="5"/>
  <c r="U19" i="5"/>
  <c r="U18" i="5"/>
  <c r="U17" i="5"/>
  <c r="T21" i="5"/>
  <c r="T20" i="5"/>
  <c r="T19" i="5"/>
  <c r="T18" i="5"/>
  <c r="T17" i="5"/>
  <c r="S21" i="5"/>
  <c r="S20" i="5"/>
  <c r="S19" i="5"/>
  <c r="S18" i="5"/>
  <c r="S17" i="5"/>
  <c r="R21" i="5"/>
  <c r="R20" i="5"/>
  <c r="R19" i="5"/>
  <c r="R18" i="5"/>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 r="H4351" i="2"/>
  <c r="H4352" i="2"/>
  <c r="H4353" i="2"/>
  <c r="H4354" i="2"/>
  <c r="H4355" i="2"/>
  <c r="H4356" i="2"/>
  <c r="H4357" i="2"/>
  <c r="H4358" i="2"/>
  <c r="H4359" i="2"/>
  <c r="H4360" i="2"/>
  <c r="H4361" i="2"/>
  <c r="H4362" i="2"/>
  <c r="H4363" i="2"/>
  <c r="H4364" i="2"/>
  <c r="H4365" i="2"/>
  <c r="H4366" i="2"/>
  <c r="H4367" i="2"/>
  <c r="H4368" i="2"/>
  <c r="H4369" i="2"/>
  <c r="H4370" i="2"/>
  <c r="H4371" i="2"/>
  <c r="H4372" i="2"/>
  <c r="H4373" i="2"/>
  <c r="H4374" i="2"/>
  <c r="H4375" i="2"/>
  <c r="H4376" i="2"/>
  <c r="H4377" i="2"/>
  <c r="H4378" i="2"/>
  <c r="H4379" i="2"/>
  <c r="H4380" i="2"/>
  <c r="H4381" i="2"/>
  <c r="H4382" i="2"/>
  <c r="H4383" i="2"/>
  <c r="H4384" i="2"/>
  <c r="H4385" i="2"/>
  <c r="H4386" i="2"/>
  <c r="H4387" i="2"/>
  <c r="H4388" i="2"/>
  <c r="H4389" i="2"/>
  <c r="H4390" i="2"/>
  <c r="H4391" i="2"/>
  <c r="H4392" i="2"/>
  <c r="H4393" i="2"/>
  <c r="H4394" i="2"/>
  <c r="H4395" i="2"/>
  <c r="H4396" i="2"/>
  <c r="H4397" i="2"/>
  <c r="H4398" i="2"/>
  <c r="H4399" i="2"/>
  <c r="H4400" i="2"/>
  <c r="H4401" i="2"/>
  <c r="H4402" i="2"/>
  <c r="H4403" i="2"/>
  <c r="H4404" i="2"/>
  <c r="H4405" i="2"/>
  <c r="H4406" i="2"/>
  <c r="H4407" i="2"/>
  <c r="H4408" i="2"/>
  <c r="H4409" i="2"/>
  <c r="H4410" i="2"/>
  <c r="H4411" i="2"/>
  <c r="H4412" i="2"/>
  <c r="H4413" i="2"/>
  <c r="H4414" i="2"/>
  <c r="H4415" i="2"/>
  <c r="H4416" i="2"/>
  <c r="H4417" i="2"/>
  <c r="H4418" i="2"/>
  <c r="H4419" i="2"/>
  <c r="H4420" i="2"/>
  <c r="H4421" i="2"/>
  <c r="H4422" i="2"/>
  <c r="H4423" i="2"/>
  <c r="H4424" i="2"/>
  <c r="H4425" i="2"/>
  <c r="H4426" i="2"/>
  <c r="H4427" i="2"/>
  <c r="H4428" i="2"/>
  <c r="H4429" i="2"/>
  <c r="H4430" i="2"/>
  <c r="H4431" i="2"/>
  <c r="H4432" i="2"/>
  <c r="H4433" i="2"/>
  <c r="H4434" i="2"/>
  <c r="H4435" i="2"/>
  <c r="H4436" i="2"/>
  <c r="H4437" i="2"/>
  <c r="H4438" i="2"/>
  <c r="H4439" i="2"/>
  <c r="H4440" i="2"/>
  <c r="H4441" i="2"/>
  <c r="H4442" i="2"/>
  <c r="H4443" i="2"/>
  <c r="H4444" i="2"/>
  <c r="H4445" i="2"/>
  <c r="H4446" i="2"/>
  <c r="H4447" i="2"/>
  <c r="H4448" i="2"/>
  <c r="H4449" i="2"/>
  <c r="H4450" i="2"/>
  <c r="H4451" i="2"/>
  <c r="H4452" i="2"/>
  <c r="H4453" i="2"/>
  <c r="H4454" i="2"/>
  <c r="H4455" i="2"/>
  <c r="H4456" i="2"/>
  <c r="H4457" i="2"/>
  <c r="H4458" i="2"/>
  <c r="H4459" i="2"/>
  <c r="H4460" i="2"/>
  <c r="H4461" i="2"/>
  <c r="H4462" i="2"/>
  <c r="H4463" i="2"/>
  <c r="H4464" i="2"/>
  <c r="H4465" i="2"/>
  <c r="H4466" i="2"/>
  <c r="H4467" i="2"/>
  <c r="H4468" i="2"/>
  <c r="H4469" i="2"/>
  <c r="H4470" i="2"/>
  <c r="H4471" i="2"/>
  <c r="H4472" i="2"/>
  <c r="H4473" i="2"/>
  <c r="H4474" i="2"/>
  <c r="H4475" i="2"/>
  <c r="H4476" i="2"/>
  <c r="H4477" i="2"/>
  <c r="H4478" i="2"/>
  <c r="H4479" i="2"/>
  <c r="H4480" i="2"/>
  <c r="H4481" i="2"/>
  <c r="H4482" i="2"/>
  <c r="H4483" i="2"/>
  <c r="H4484" i="2"/>
  <c r="H4485" i="2"/>
  <c r="H4486" i="2"/>
  <c r="H4487" i="2"/>
  <c r="H4488" i="2"/>
  <c r="H4489" i="2"/>
  <c r="H4490" i="2"/>
  <c r="H4491" i="2"/>
  <c r="H4492" i="2"/>
  <c r="H4493" i="2"/>
  <c r="H4494" i="2"/>
  <c r="H4495" i="2"/>
  <c r="H4496" i="2"/>
  <c r="H4497" i="2"/>
  <c r="H4498" i="2"/>
  <c r="H4499" i="2"/>
  <c r="H4500" i="2"/>
  <c r="H4501" i="2"/>
  <c r="H4502" i="2"/>
  <c r="H4503" i="2"/>
  <c r="H4504" i="2"/>
  <c r="H4505" i="2"/>
  <c r="H4506" i="2"/>
  <c r="H4507" i="2"/>
  <c r="H4508" i="2"/>
  <c r="H4509" i="2"/>
  <c r="H4510" i="2"/>
  <c r="H4511" i="2"/>
  <c r="H4512" i="2"/>
  <c r="H4513" i="2"/>
  <c r="H4514" i="2"/>
  <c r="H4515" i="2"/>
  <c r="H4516" i="2"/>
  <c r="H4517" i="2"/>
  <c r="H4518" i="2"/>
  <c r="H4519" i="2"/>
  <c r="H4520" i="2"/>
  <c r="H4521" i="2"/>
  <c r="H4522" i="2"/>
  <c r="H4523" i="2"/>
  <c r="H4524" i="2"/>
  <c r="H4525" i="2"/>
  <c r="H4526" i="2"/>
  <c r="H4527" i="2"/>
  <c r="H4528" i="2"/>
  <c r="H4529" i="2"/>
  <c r="H4530" i="2"/>
  <c r="H4531" i="2"/>
  <c r="H4532" i="2"/>
  <c r="H4533" i="2"/>
  <c r="H4534" i="2"/>
  <c r="H4535" i="2"/>
  <c r="H4536" i="2"/>
  <c r="H4537" i="2"/>
  <c r="H4538" i="2"/>
  <c r="H4539" i="2"/>
  <c r="H4540" i="2"/>
  <c r="H4541" i="2"/>
  <c r="H4542" i="2"/>
  <c r="H4543" i="2"/>
  <c r="H4544" i="2"/>
  <c r="H4545" i="2"/>
  <c r="H4546" i="2"/>
  <c r="H4547" i="2"/>
  <c r="H4548" i="2"/>
  <c r="H4549" i="2"/>
  <c r="H4550" i="2"/>
  <c r="H4551" i="2"/>
  <c r="H4552" i="2"/>
  <c r="H4553" i="2"/>
  <c r="H4554" i="2"/>
  <c r="H4555" i="2"/>
  <c r="H4556" i="2"/>
  <c r="H4557" i="2"/>
  <c r="H4558" i="2"/>
  <c r="H4559" i="2"/>
  <c r="H4560" i="2"/>
  <c r="H4561" i="2"/>
  <c r="H4562" i="2"/>
  <c r="H4563" i="2"/>
  <c r="H4564" i="2"/>
  <c r="H4565" i="2"/>
  <c r="H4566" i="2"/>
  <c r="H4567" i="2"/>
  <c r="H4568" i="2"/>
  <c r="H4569" i="2"/>
  <c r="H4570" i="2"/>
  <c r="H4571" i="2"/>
  <c r="H4572" i="2"/>
  <c r="H4573" i="2"/>
  <c r="H4574" i="2"/>
  <c r="H4575" i="2"/>
  <c r="H4576" i="2"/>
  <c r="H4577" i="2"/>
  <c r="H4578" i="2"/>
  <c r="H4579" i="2"/>
  <c r="H4580" i="2"/>
  <c r="H4581" i="2"/>
  <c r="H4582" i="2"/>
  <c r="H4583" i="2"/>
  <c r="H4584" i="2"/>
  <c r="H4585" i="2"/>
  <c r="H4586" i="2"/>
  <c r="H4587" i="2"/>
  <c r="H4588" i="2"/>
  <c r="H4589" i="2"/>
  <c r="H4590" i="2"/>
  <c r="H4591" i="2"/>
  <c r="H4592" i="2"/>
  <c r="H4593" i="2"/>
  <c r="H4594" i="2"/>
  <c r="H4595" i="2"/>
  <c r="H4596" i="2"/>
  <c r="H4597" i="2"/>
  <c r="H4598" i="2"/>
  <c r="H4599" i="2"/>
  <c r="H4600" i="2"/>
  <c r="H4601" i="2"/>
  <c r="H4602" i="2"/>
  <c r="H4603" i="2"/>
  <c r="H4604" i="2"/>
  <c r="H4605" i="2"/>
  <c r="H4606" i="2"/>
  <c r="H4607" i="2"/>
  <c r="H4608" i="2"/>
  <c r="H4609" i="2"/>
  <c r="H4610" i="2"/>
  <c r="H4611" i="2"/>
  <c r="H4612" i="2"/>
  <c r="H4613" i="2"/>
  <c r="H4614" i="2"/>
  <c r="H4615" i="2"/>
  <c r="H4616" i="2"/>
  <c r="H4617" i="2"/>
  <c r="H4618" i="2"/>
  <c r="H4619" i="2"/>
  <c r="H4620" i="2"/>
  <c r="H4621" i="2"/>
  <c r="H4622" i="2"/>
  <c r="H4623" i="2"/>
  <c r="H4624" i="2"/>
  <c r="H4625" i="2"/>
  <c r="H4626" i="2"/>
  <c r="H4627" i="2"/>
  <c r="H4628" i="2"/>
  <c r="H4629" i="2"/>
  <c r="H4630" i="2"/>
  <c r="H4631" i="2"/>
  <c r="H4632" i="2"/>
  <c r="H4633" i="2"/>
  <c r="H4634" i="2"/>
  <c r="H4635" i="2"/>
  <c r="H4636" i="2"/>
  <c r="H4637" i="2"/>
  <c r="H4638" i="2"/>
  <c r="H4639" i="2"/>
  <c r="H4640" i="2"/>
  <c r="H4641" i="2"/>
  <c r="H4642" i="2"/>
  <c r="H4643" i="2"/>
  <c r="H4644" i="2"/>
  <c r="H4645" i="2"/>
  <c r="H4646" i="2"/>
  <c r="H4647" i="2"/>
  <c r="H4648" i="2"/>
  <c r="H4649" i="2"/>
  <c r="H4650" i="2"/>
  <c r="H4651" i="2"/>
  <c r="H4652" i="2"/>
  <c r="H4653" i="2"/>
  <c r="H4654" i="2"/>
  <c r="H4655" i="2"/>
  <c r="H4656" i="2"/>
  <c r="H4657" i="2"/>
  <c r="H4658" i="2"/>
  <c r="H4659" i="2"/>
  <c r="H4660" i="2"/>
  <c r="H4661" i="2"/>
  <c r="H4662" i="2"/>
  <c r="H4663" i="2"/>
  <c r="H4664" i="2"/>
  <c r="H4665" i="2"/>
  <c r="H4666" i="2"/>
  <c r="H4667" i="2"/>
  <c r="H4668" i="2"/>
  <c r="H4669" i="2"/>
  <c r="H4670" i="2"/>
  <c r="H4671" i="2"/>
  <c r="H4672" i="2"/>
  <c r="H4673" i="2"/>
  <c r="H4674" i="2"/>
  <c r="H4675" i="2"/>
  <c r="H4676" i="2"/>
  <c r="H4677" i="2"/>
  <c r="H4678" i="2"/>
  <c r="H4679" i="2"/>
  <c r="H4680" i="2"/>
  <c r="H4681" i="2"/>
  <c r="H4682" i="2"/>
  <c r="H4683" i="2"/>
  <c r="H4684" i="2"/>
  <c r="H4685" i="2"/>
  <c r="H4686" i="2"/>
  <c r="H4687" i="2"/>
  <c r="H4688" i="2"/>
  <c r="H4689" i="2"/>
  <c r="H4690" i="2"/>
  <c r="H4691" i="2"/>
  <c r="H4692" i="2"/>
  <c r="H4693" i="2"/>
  <c r="H4694" i="2"/>
  <c r="H4695" i="2"/>
  <c r="H4696" i="2"/>
  <c r="H4697" i="2"/>
  <c r="H4698" i="2"/>
  <c r="H4699" i="2"/>
  <c r="H4700" i="2"/>
  <c r="H4701" i="2"/>
  <c r="H4702" i="2"/>
  <c r="H4703" i="2"/>
  <c r="H4704" i="2"/>
  <c r="H4705" i="2"/>
  <c r="H4706" i="2"/>
  <c r="H4707" i="2"/>
  <c r="H4708" i="2"/>
  <c r="H4709" i="2"/>
  <c r="H4710" i="2"/>
  <c r="H4711" i="2"/>
  <c r="H4712" i="2"/>
  <c r="H4713" i="2"/>
  <c r="H4714" i="2"/>
  <c r="H4715" i="2"/>
  <c r="H4716" i="2"/>
  <c r="H4717" i="2"/>
  <c r="H4718" i="2"/>
  <c r="H4719" i="2"/>
  <c r="H4720" i="2"/>
  <c r="H4721" i="2"/>
  <c r="H4722" i="2"/>
  <c r="H4723" i="2"/>
  <c r="H4724" i="2"/>
  <c r="H4725" i="2"/>
  <c r="H4726" i="2"/>
  <c r="H4727" i="2"/>
  <c r="H4728" i="2"/>
  <c r="H4729" i="2"/>
  <c r="H4730" i="2"/>
  <c r="H4731" i="2"/>
  <c r="H4732" i="2"/>
  <c r="H4733" i="2"/>
  <c r="H4734" i="2"/>
  <c r="H4735" i="2"/>
  <c r="H4736" i="2"/>
  <c r="H4737" i="2"/>
  <c r="H4738" i="2"/>
  <c r="H4739" i="2"/>
  <c r="H4740" i="2"/>
  <c r="H4741" i="2"/>
  <c r="H4742" i="2"/>
  <c r="H4743" i="2"/>
  <c r="H4744" i="2"/>
  <c r="H4745" i="2"/>
  <c r="H4746" i="2"/>
  <c r="H4747" i="2"/>
  <c r="H4748" i="2"/>
  <c r="H4749" i="2"/>
  <c r="H4750" i="2"/>
  <c r="H4751" i="2"/>
  <c r="H4752" i="2"/>
  <c r="H4753" i="2"/>
  <c r="H4754" i="2"/>
  <c r="H4755" i="2"/>
  <c r="H4756" i="2"/>
  <c r="H4757" i="2"/>
  <c r="H4758" i="2"/>
  <c r="H4759" i="2"/>
  <c r="H4760" i="2"/>
  <c r="H4761" i="2"/>
  <c r="H4762" i="2"/>
  <c r="H4763" i="2"/>
  <c r="H4764" i="2"/>
  <c r="H4765" i="2"/>
  <c r="H4766" i="2"/>
  <c r="H4767" i="2"/>
  <c r="H4768" i="2"/>
  <c r="H4769" i="2"/>
  <c r="H4770" i="2"/>
  <c r="H4771" i="2"/>
  <c r="H4772" i="2"/>
  <c r="H4773" i="2"/>
  <c r="H4774" i="2"/>
  <c r="H4775" i="2"/>
  <c r="H4776" i="2"/>
  <c r="H4777" i="2"/>
  <c r="H4778" i="2"/>
  <c r="H4779" i="2"/>
  <c r="H4780" i="2"/>
  <c r="H4781" i="2"/>
  <c r="H4782" i="2"/>
  <c r="H4783" i="2"/>
  <c r="H4784" i="2"/>
  <c r="H4785" i="2"/>
  <c r="H4786" i="2"/>
  <c r="H4787" i="2"/>
  <c r="H4788" i="2"/>
  <c r="H4789" i="2"/>
  <c r="H4790" i="2"/>
  <c r="H4791" i="2"/>
  <c r="H4792" i="2"/>
  <c r="H4793" i="2"/>
  <c r="H4794" i="2"/>
  <c r="H4795" i="2"/>
  <c r="H4796" i="2"/>
  <c r="H4797" i="2"/>
  <c r="H4798" i="2"/>
  <c r="H4799" i="2"/>
  <c r="H4800" i="2"/>
  <c r="H4801" i="2"/>
  <c r="H4802" i="2"/>
  <c r="H4803" i="2"/>
  <c r="H4804" i="2"/>
  <c r="H4805" i="2"/>
  <c r="H4806" i="2"/>
  <c r="H4807" i="2"/>
  <c r="H4808" i="2"/>
  <c r="H4809" i="2"/>
  <c r="H4810" i="2"/>
  <c r="H4811" i="2"/>
  <c r="H4812" i="2"/>
  <c r="H4813" i="2"/>
  <c r="H4814" i="2"/>
  <c r="H4815" i="2"/>
  <c r="H4816" i="2"/>
  <c r="H4817" i="2"/>
  <c r="H4818" i="2"/>
  <c r="H4819" i="2"/>
  <c r="H4820" i="2"/>
  <c r="H4821" i="2"/>
  <c r="H4822" i="2"/>
  <c r="H4823" i="2"/>
  <c r="H4824" i="2"/>
  <c r="H4825" i="2"/>
  <c r="H4826" i="2"/>
  <c r="H4827" i="2"/>
  <c r="H4828" i="2"/>
  <c r="H4829" i="2"/>
  <c r="H4830" i="2"/>
  <c r="H4831" i="2"/>
  <c r="H4832" i="2"/>
  <c r="H4833" i="2"/>
  <c r="H4834" i="2"/>
  <c r="H4835" i="2"/>
  <c r="H4836" i="2"/>
  <c r="H4837" i="2"/>
  <c r="H4838" i="2"/>
  <c r="H4839" i="2"/>
  <c r="H4840" i="2"/>
  <c r="H4841" i="2"/>
  <c r="H4842" i="2"/>
  <c r="H4843" i="2"/>
  <c r="H4844" i="2"/>
  <c r="H4845" i="2"/>
  <c r="H4846" i="2"/>
  <c r="H4847" i="2"/>
  <c r="H4848" i="2"/>
  <c r="H4849" i="2"/>
  <c r="H4850" i="2"/>
  <c r="H4851" i="2"/>
  <c r="H4852" i="2"/>
  <c r="H4853" i="2"/>
  <c r="H4854" i="2"/>
  <c r="H4855" i="2"/>
  <c r="H4856" i="2"/>
  <c r="H4857" i="2"/>
  <c r="H4858" i="2"/>
  <c r="H4859" i="2"/>
  <c r="H4860" i="2"/>
  <c r="H4861" i="2"/>
  <c r="H4862" i="2"/>
  <c r="H4863" i="2"/>
  <c r="H4864" i="2"/>
  <c r="H4865" i="2"/>
  <c r="H4866" i="2"/>
  <c r="H4867" i="2"/>
  <c r="H4868" i="2"/>
  <c r="H4869" i="2"/>
  <c r="H4870" i="2"/>
  <c r="H4871" i="2"/>
  <c r="H4872" i="2"/>
  <c r="H4873" i="2"/>
  <c r="H4874" i="2"/>
  <c r="H4875" i="2"/>
  <c r="H4876" i="2"/>
  <c r="H4877" i="2"/>
  <c r="H4878" i="2"/>
  <c r="H4879" i="2"/>
  <c r="H4880" i="2"/>
  <c r="H4881" i="2"/>
  <c r="H4882" i="2"/>
  <c r="H4883" i="2"/>
  <c r="H4884" i="2"/>
  <c r="H4885" i="2"/>
  <c r="H4886" i="2"/>
  <c r="H4887" i="2"/>
  <c r="H4888" i="2"/>
  <c r="H4889" i="2"/>
  <c r="H4890" i="2"/>
  <c r="H4891" i="2"/>
  <c r="H4892" i="2"/>
  <c r="H4893" i="2"/>
  <c r="H4894" i="2"/>
  <c r="H4895" i="2"/>
  <c r="H4896" i="2"/>
  <c r="H4897" i="2"/>
  <c r="H4898" i="2"/>
  <c r="H4899" i="2"/>
  <c r="H4900" i="2"/>
  <c r="H4901" i="2"/>
  <c r="H4902" i="2"/>
  <c r="H4903" i="2"/>
  <c r="H4904" i="2"/>
  <c r="H4905" i="2"/>
  <c r="H4906" i="2"/>
  <c r="H4907" i="2"/>
  <c r="H4908" i="2"/>
  <c r="H4909" i="2"/>
  <c r="H4910" i="2"/>
  <c r="H4911" i="2"/>
  <c r="H4912" i="2"/>
  <c r="H4913" i="2"/>
  <c r="H4914" i="2"/>
  <c r="H4915" i="2"/>
  <c r="H4916" i="2"/>
  <c r="H4917" i="2"/>
  <c r="H4918" i="2"/>
  <c r="H4919" i="2"/>
  <c r="H4920" i="2"/>
  <c r="H4921" i="2"/>
  <c r="H4922" i="2"/>
  <c r="H4923" i="2"/>
  <c r="H4924" i="2"/>
  <c r="H4925" i="2"/>
  <c r="H4926" i="2"/>
  <c r="H4927" i="2"/>
  <c r="H4928" i="2"/>
  <c r="H4929" i="2"/>
  <c r="H4930" i="2"/>
  <c r="H4931" i="2"/>
  <c r="H4932" i="2"/>
  <c r="H4933" i="2"/>
  <c r="H4934" i="2"/>
  <c r="H4935" i="2"/>
  <c r="H4936" i="2"/>
  <c r="H4937" i="2"/>
  <c r="H4938" i="2"/>
  <c r="H4939" i="2"/>
  <c r="H4940" i="2"/>
  <c r="H4941" i="2"/>
  <c r="H4942" i="2"/>
  <c r="H4943" i="2"/>
  <c r="H4944" i="2"/>
  <c r="H4945" i="2"/>
  <c r="H4946" i="2"/>
  <c r="H4947" i="2"/>
  <c r="H4948" i="2"/>
  <c r="H4949" i="2"/>
  <c r="H4950" i="2"/>
  <c r="H4951" i="2"/>
  <c r="H4952" i="2"/>
  <c r="H4953" i="2"/>
  <c r="H4954" i="2"/>
  <c r="H4955" i="2"/>
  <c r="H4956" i="2"/>
  <c r="H4957" i="2"/>
  <c r="H4958" i="2"/>
  <c r="H4959" i="2"/>
  <c r="H4960" i="2"/>
  <c r="H4961" i="2"/>
  <c r="H4962" i="2"/>
  <c r="H4963" i="2"/>
  <c r="H4964" i="2"/>
  <c r="H4965" i="2"/>
  <c r="H4966" i="2"/>
  <c r="H4967" i="2"/>
  <c r="H4968" i="2"/>
  <c r="H4969" i="2"/>
  <c r="H4970" i="2"/>
  <c r="H4971" i="2"/>
  <c r="H4972" i="2"/>
  <c r="H4973" i="2"/>
  <c r="H4974" i="2"/>
  <c r="H4975" i="2"/>
  <c r="H4976" i="2"/>
  <c r="H4977" i="2"/>
  <c r="H4978" i="2"/>
  <c r="H4979" i="2"/>
  <c r="H4980" i="2"/>
  <c r="H4981" i="2"/>
  <c r="H4982" i="2"/>
  <c r="H4983" i="2"/>
  <c r="H4984" i="2"/>
  <c r="H4985" i="2"/>
  <c r="H4986" i="2"/>
  <c r="H4987" i="2"/>
  <c r="H4988" i="2"/>
  <c r="H4989" i="2"/>
  <c r="H4990" i="2"/>
  <c r="H4991" i="2"/>
  <c r="H4992" i="2"/>
  <c r="H4993" i="2"/>
  <c r="H4994" i="2"/>
  <c r="H4995" i="2"/>
  <c r="H4996" i="2"/>
  <c r="H4997" i="2"/>
  <c r="H4998" i="2"/>
  <c r="H4999" i="2"/>
  <c r="H5000" i="2"/>
  <c r="H5001" i="2"/>
  <c r="H5002" i="2"/>
  <c r="H5003" i="2"/>
  <c r="H5004" i="2"/>
  <c r="H5005" i="2"/>
  <c r="H5006" i="2"/>
  <c r="H5007" i="2"/>
  <c r="H5008" i="2"/>
  <c r="H5009" i="2"/>
  <c r="H5010" i="2"/>
  <c r="H5011" i="2"/>
  <c r="H5012" i="2"/>
  <c r="H5013" i="2"/>
  <c r="H5014" i="2"/>
  <c r="H5015" i="2"/>
  <c r="H5016" i="2"/>
  <c r="H5017" i="2"/>
  <c r="H5018" i="2"/>
  <c r="H5019" i="2"/>
  <c r="H5020" i="2"/>
  <c r="H5021" i="2"/>
  <c r="H5022" i="2"/>
  <c r="H5023" i="2"/>
  <c r="H5024" i="2"/>
  <c r="H5025" i="2"/>
  <c r="H5026" i="2"/>
  <c r="H5027" i="2"/>
  <c r="H5028" i="2"/>
  <c r="H5029" i="2"/>
  <c r="H5030" i="2"/>
  <c r="H5031" i="2"/>
  <c r="H5032" i="2"/>
  <c r="H5033" i="2"/>
  <c r="H5034" i="2"/>
  <c r="H5035" i="2"/>
  <c r="H5036" i="2"/>
  <c r="H5037" i="2"/>
  <c r="H5038" i="2"/>
  <c r="H5039" i="2"/>
  <c r="H5040" i="2"/>
  <c r="H5041" i="2"/>
  <c r="H5042" i="2"/>
  <c r="H5043" i="2"/>
  <c r="H5044" i="2"/>
  <c r="H5045" i="2"/>
  <c r="H5046" i="2"/>
  <c r="H5047" i="2"/>
  <c r="H5048" i="2"/>
  <c r="H5049" i="2"/>
  <c r="H5050" i="2"/>
  <c r="H5051" i="2"/>
  <c r="H5052" i="2"/>
  <c r="H5053" i="2"/>
  <c r="H5054" i="2"/>
  <c r="H5055" i="2"/>
  <c r="H5056" i="2"/>
  <c r="H5057" i="2"/>
  <c r="H5058" i="2"/>
  <c r="H5059" i="2"/>
  <c r="H5060" i="2"/>
  <c r="H5061" i="2"/>
  <c r="H5062" i="2"/>
  <c r="H5063" i="2"/>
  <c r="H5064" i="2"/>
  <c r="H5065" i="2"/>
  <c r="H5066" i="2"/>
  <c r="H5067" i="2"/>
  <c r="H5068" i="2"/>
  <c r="H5069" i="2"/>
  <c r="H5070" i="2"/>
  <c r="H5071" i="2"/>
  <c r="H5072" i="2"/>
  <c r="H5073" i="2"/>
  <c r="H5074" i="2"/>
  <c r="H5075" i="2"/>
  <c r="H5076" i="2"/>
  <c r="H5077" i="2"/>
  <c r="H5078" i="2"/>
  <c r="H5079" i="2"/>
  <c r="H5080" i="2"/>
  <c r="H5081" i="2"/>
  <c r="H5082" i="2"/>
  <c r="H5083" i="2"/>
  <c r="H5084" i="2"/>
  <c r="H5085" i="2"/>
  <c r="H5086" i="2"/>
  <c r="H5087" i="2"/>
  <c r="H5088" i="2"/>
  <c r="H5089" i="2"/>
  <c r="H5090" i="2"/>
  <c r="H5091" i="2"/>
  <c r="H5092" i="2"/>
  <c r="H5093" i="2"/>
  <c r="H5094" i="2"/>
  <c r="H5095" i="2"/>
  <c r="H5096" i="2"/>
  <c r="H5097" i="2"/>
  <c r="H5098" i="2"/>
  <c r="H5099" i="2"/>
  <c r="H5100" i="2"/>
  <c r="H5101" i="2"/>
  <c r="H5102" i="2"/>
  <c r="H5103" i="2"/>
  <c r="H5104" i="2"/>
  <c r="H5105" i="2"/>
  <c r="H5106" i="2"/>
  <c r="H5107" i="2"/>
  <c r="H5108" i="2"/>
  <c r="H5109" i="2"/>
  <c r="H5110" i="2"/>
  <c r="H5111" i="2"/>
  <c r="H5112" i="2"/>
  <c r="H5113" i="2"/>
  <c r="H5114" i="2"/>
  <c r="H5115" i="2"/>
  <c r="H5116" i="2"/>
  <c r="H5117" i="2"/>
  <c r="H5118" i="2"/>
  <c r="H5119" i="2"/>
  <c r="H5120" i="2"/>
  <c r="H5121" i="2"/>
  <c r="H5122" i="2"/>
  <c r="H5123" i="2"/>
  <c r="H5124" i="2"/>
  <c r="H5125" i="2"/>
  <c r="H5126" i="2"/>
  <c r="H5127" i="2"/>
  <c r="H5128" i="2"/>
  <c r="H5129" i="2"/>
  <c r="H5130" i="2"/>
  <c r="H5131" i="2"/>
  <c r="H5132" i="2"/>
  <c r="H5133" i="2"/>
  <c r="H5134" i="2"/>
  <c r="H5135" i="2"/>
  <c r="H5136" i="2"/>
  <c r="H5137" i="2"/>
  <c r="H5138" i="2"/>
  <c r="H5139" i="2"/>
  <c r="H5140" i="2"/>
  <c r="H5141" i="2"/>
  <c r="H5142" i="2"/>
  <c r="H5143" i="2"/>
  <c r="H5144" i="2"/>
  <c r="H5145" i="2"/>
  <c r="H5146" i="2"/>
  <c r="H5147" i="2"/>
  <c r="H5148" i="2"/>
  <c r="H5149" i="2"/>
  <c r="H5150" i="2"/>
  <c r="H5151" i="2"/>
  <c r="H5152" i="2"/>
  <c r="H5153" i="2"/>
  <c r="H5154" i="2"/>
  <c r="H5155" i="2"/>
  <c r="H5156" i="2"/>
  <c r="H5157" i="2"/>
  <c r="H5158" i="2"/>
  <c r="H5159" i="2"/>
  <c r="H5160" i="2"/>
  <c r="H5161" i="2"/>
  <c r="H5162" i="2"/>
  <c r="H5163" i="2"/>
  <c r="H5164" i="2"/>
  <c r="H5165" i="2"/>
  <c r="H5166" i="2"/>
  <c r="H5167" i="2"/>
  <c r="H5168" i="2"/>
  <c r="H5169" i="2"/>
  <c r="H5170" i="2"/>
  <c r="H5171" i="2"/>
  <c r="H5172" i="2"/>
  <c r="H5173" i="2"/>
  <c r="H5174" i="2"/>
  <c r="H5175" i="2"/>
  <c r="H5176" i="2"/>
  <c r="H5177" i="2"/>
  <c r="H5178" i="2"/>
  <c r="H5179" i="2"/>
  <c r="H5180" i="2"/>
  <c r="H5181" i="2"/>
  <c r="H5182" i="2"/>
  <c r="H5183" i="2"/>
  <c r="H5184" i="2"/>
  <c r="H5185" i="2"/>
  <c r="H5186" i="2"/>
  <c r="H5187" i="2"/>
  <c r="H5188" i="2"/>
  <c r="H5189" i="2"/>
  <c r="H5190" i="2"/>
  <c r="H5191" i="2"/>
  <c r="H5192" i="2"/>
  <c r="H5193" i="2"/>
  <c r="H5194" i="2"/>
  <c r="H5195" i="2"/>
  <c r="H5196" i="2"/>
  <c r="H5197" i="2"/>
  <c r="H5198" i="2"/>
  <c r="H5199" i="2"/>
  <c r="H5200" i="2"/>
  <c r="H5201" i="2"/>
  <c r="H5202" i="2"/>
  <c r="H5203" i="2"/>
  <c r="H5204" i="2"/>
  <c r="H5205" i="2"/>
  <c r="H5206" i="2"/>
  <c r="H5207" i="2"/>
  <c r="H5208" i="2"/>
  <c r="H5209" i="2"/>
  <c r="H5210" i="2"/>
  <c r="H5211" i="2"/>
  <c r="H5212" i="2"/>
  <c r="H5213" i="2"/>
  <c r="H5214" i="2"/>
  <c r="H5215" i="2"/>
  <c r="H5216" i="2"/>
  <c r="H5217" i="2"/>
  <c r="H5218" i="2"/>
  <c r="H5219" i="2"/>
  <c r="H5220" i="2"/>
  <c r="H5221" i="2"/>
  <c r="H5222" i="2"/>
  <c r="H5223" i="2"/>
  <c r="H5224" i="2"/>
  <c r="H5225" i="2"/>
  <c r="H5226" i="2"/>
  <c r="H5227" i="2"/>
  <c r="H5228" i="2"/>
  <c r="H5229" i="2"/>
  <c r="H5230" i="2"/>
  <c r="H5231" i="2"/>
  <c r="H5232" i="2"/>
  <c r="H5233" i="2"/>
  <c r="H5234" i="2"/>
  <c r="H5235" i="2"/>
  <c r="H5236" i="2"/>
  <c r="H5237" i="2"/>
  <c r="H5238" i="2"/>
  <c r="H5239" i="2"/>
  <c r="H5240" i="2"/>
  <c r="H5241" i="2"/>
  <c r="H5242" i="2"/>
  <c r="H5243" i="2"/>
  <c r="H5244" i="2"/>
  <c r="H5245" i="2"/>
  <c r="H5246" i="2"/>
  <c r="H5247" i="2"/>
  <c r="H5248" i="2"/>
  <c r="H5249" i="2"/>
  <c r="H5250" i="2"/>
  <c r="H5251" i="2"/>
  <c r="H5252" i="2"/>
  <c r="H5253" i="2"/>
  <c r="H5254" i="2"/>
  <c r="H5255" i="2"/>
  <c r="H5256" i="2"/>
  <c r="H5257" i="2"/>
  <c r="H5258" i="2"/>
  <c r="H5259" i="2"/>
  <c r="H5260" i="2"/>
  <c r="H5261" i="2"/>
  <c r="H5262" i="2"/>
  <c r="H5263" i="2"/>
  <c r="H5264" i="2"/>
  <c r="H5265" i="2"/>
  <c r="H5266" i="2"/>
  <c r="H5267" i="2"/>
  <c r="H5268" i="2"/>
  <c r="H5269" i="2"/>
  <c r="H5270" i="2"/>
  <c r="H5271" i="2"/>
  <c r="H5272" i="2"/>
  <c r="H5273" i="2"/>
  <c r="H5274" i="2"/>
  <c r="H5275" i="2"/>
  <c r="H5276" i="2"/>
  <c r="H5277" i="2"/>
  <c r="H5278" i="2"/>
  <c r="H5279" i="2"/>
  <c r="H5280" i="2"/>
  <c r="H5281" i="2"/>
  <c r="H5282" i="2"/>
  <c r="H5283" i="2"/>
  <c r="H5284" i="2"/>
  <c r="H5285" i="2"/>
  <c r="H5286" i="2"/>
  <c r="H5287" i="2"/>
  <c r="H5288" i="2"/>
  <c r="H5289" i="2"/>
  <c r="H5290" i="2"/>
  <c r="H5291" i="2"/>
  <c r="H5292" i="2"/>
  <c r="H5293" i="2"/>
  <c r="H5294" i="2"/>
  <c r="H5295" i="2"/>
  <c r="H5296" i="2"/>
  <c r="H5297" i="2"/>
  <c r="H5298" i="2"/>
  <c r="H5299" i="2"/>
  <c r="H5300" i="2"/>
  <c r="H5301" i="2"/>
  <c r="H5302" i="2"/>
  <c r="H5303" i="2"/>
  <c r="H5304" i="2"/>
  <c r="H5305" i="2"/>
  <c r="H5306" i="2"/>
  <c r="H5307" i="2"/>
  <c r="H5308" i="2"/>
  <c r="H5309" i="2"/>
  <c r="H5310" i="2"/>
  <c r="H5311" i="2"/>
  <c r="H5312" i="2"/>
  <c r="H5313" i="2"/>
  <c r="H5314" i="2"/>
  <c r="H5315" i="2"/>
  <c r="H5316" i="2"/>
  <c r="H5317" i="2"/>
  <c r="H5318" i="2"/>
  <c r="H5319" i="2"/>
  <c r="H5320" i="2"/>
  <c r="H5321" i="2"/>
  <c r="H5322" i="2"/>
  <c r="H5323" i="2"/>
  <c r="H5324" i="2"/>
  <c r="H5325" i="2"/>
  <c r="H5326" i="2"/>
  <c r="H5327" i="2"/>
  <c r="H5328" i="2"/>
  <c r="H5329" i="2"/>
  <c r="H5330" i="2"/>
  <c r="H5331" i="2"/>
  <c r="H5332" i="2"/>
  <c r="H5333" i="2"/>
  <c r="H5334" i="2"/>
  <c r="H5335" i="2"/>
  <c r="H5336" i="2"/>
  <c r="H5337" i="2"/>
  <c r="H5338" i="2"/>
  <c r="H5339" i="2"/>
  <c r="H5340" i="2"/>
  <c r="H5341" i="2"/>
  <c r="H5342" i="2"/>
  <c r="H5343" i="2"/>
  <c r="H5344" i="2"/>
  <c r="H5345" i="2"/>
  <c r="H5346" i="2"/>
  <c r="H5347" i="2"/>
  <c r="H5348" i="2"/>
  <c r="H5349" i="2"/>
  <c r="H5350" i="2"/>
  <c r="H5351" i="2"/>
  <c r="H5352" i="2"/>
  <c r="H5353" i="2"/>
  <c r="H5354" i="2"/>
  <c r="H5355" i="2"/>
  <c r="H5356" i="2"/>
  <c r="H5357" i="2"/>
  <c r="H5358" i="2"/>
  <c r="H5359" i="2"/>
  <c r="H5360" i="2"/>
  <c r="H5361" i="2"/>
  <c r="H5362" i="2"/>
  <c r="H5363" i="2"/>
  <c r="H5364" i="2"/>
  <c r="H5365" i="2"/>
  <c r="H5366" i="2"/>
  <c r="H5367" i="2"/>
  <c r="H5368" i="2"/>
  <c r="H5369" i="2"/>
  <c r="H5370" i="2"/>
  <c r="H5371" i="2"/>
  <c r="H5372" i="2"/>
  <c r="H5373" i="2"/>
  <c r="H5374" i="2"/>
  <c r="H5375" i="2"/>
  <c r="H5376" i="2"/>
  <c r="H5377" i="2"/>
  <c r="H5378" i="2"/>
  <c r="H5379" i="2"/>
  <c r="H5380" i="2"/>
  <c r="H5381" i="2"/>
  <c r="H5382" i="2"/>
  <c r="H5383" i="2"/>
  <c r="H5384" i="2"/>
  <c r="H5385" i="2"/>
  <c r="H5386" i="2"/>
  <c r="H5387" i="2"/>
  <c r="H5388" i="2"/>
  <c r="H5389" i="2"/>
  <c r="H5390" i="2"/>
  <c r="H5391" i="2"/>
  <c r="H5392" i="2"/>
  <c r="H5393" i="2"/>
  <c r="H5394" i="2"/>
  <c r="H5395" i="2"/>
  <c r="H5396" i="2"/>
  <c r="H5397" i="2"/>
  <c r="H5398" i="2"/>
  <c r="H5399" i="2"/>
  <c r="H5400" i="2"/>
  <c r="H5401" i="2"/>
  <c r="H5402" i="2"/>
  <c r="H5403" i="2"/>
  <c r="H5404" i="2"/>
  <c r="H5405" i="2"/>
  <c r="H5406" i="2"/>
  <c r="H5407" i="2"/>
  <c r="H5408" i="2"/>
  <c r="H5409" i="2"/>
  <c r="H5410" i="2"/>
  <c r="H5411" i="2"/>
  <c r="H5412" i="2"/>
  <c r="H5413" i="2"/>
  <c r="H5414" i="2"/>
  <c r="H5415" i="2"/>
  <c r="H5416" i="2"/>
  <c r="H5417" i="2"/>
  <c r="H5418" i="2"/>
  <c r="H5419" i="2"/>
  <c r="H5420" i="2"/>
  <c r="H5421" i="2"/>
  <c r="H5422" i="2"/>
  <c r="H5423" i="2"/>
  <c r="H5424" i="2"/>
  <c r="H5425" i="2"/>
  <c r="H5426" i="2"/>
  <c r="H5427" i="2"/>
  <c r="H5428" i="2"/>
  <c r="H5429" i="2"/>
  <c r="H5430" i="2"/>
  <c r="H5431" i="2"/>
  <c r="H5432" i="2"/>
  <c r="H5433" i="2"/>
  <c r="H5434" i="2"/>
  <c r="H5435" i="2"/>
  <c r="H5436" i="2"/>
  <c r="H5437" i="2"/>
  <c r="H5438" i="2"/>
  <c r="H5439" i="2"/>
  <c r="H5440" i="2"/>
  <c r="H5441" i="2"/>
  <c r="H5442" i="2"/>
  <c r="H5443" i="2"/>
  <c r="H5444" i="2"/>
  <c r="H5445" i="2"/>
  <c r="H5446" i="2"/>
  <c r="H5447" i="2"/>
  <c r="H5448" i="2"/>
  <c r="H5449" i="2"/>
  <c r="H5450" i="2"/>
  <c r="H5451" i="2"/>
  <c r="H5452" i="2"/>
  <c r="H5453" i="2"/>
  <c r="H5454" i="2"/>
  <c r="H5455" i="2"/>
  <c r="H5456" i="2"/>
  <c r="H5457" i="2"/>
  <c r="H5458" i="2"/>
  <c r="H5459" i="2"/>
  <c r="H5460" i="2"/>
  <c r="H5461" i="2"/>
  <c r="H5462" i="2"/>
  <c r="H5463" i="2"/>
  <c r="H5464" i="2"/>
  <c r="H5465" i="2"/>
  <c r="H5466" i="2"/>
  <c r="H5467" i="2"/>
  <c r="H5468" i="2"/>
  <c r="H5469" i="2"/>
  <c r="H5470" i="2"/>
  <c r="H5471" i="2"/>
  <c r="H5472" i="2"/>
  <c r="H5473" i="2"/>
  <c r="H5474" i="2"/>
  <c r="H5475" i="2"/>
  <c r="H5476" i="2"/>
  <c r="H5477" i="2"/>
  <c r="H5478" i="2"/>
  <c r="H5479" i="2"/>
  <c r="H5480" i="2"/>
  <c r="H5481" i="2"/>
  <c r="H5482" i="2"/>
  <c r="H5483" i="2"/>
  <c r="H5484" i="2"/>
  <c r="H5485" i="2"/>
  <c r="H5486" i="2"/>
  <c r="H5487" i="2"/>
  <c r="H5488" i="2"/>
  <c r="H5489" i="2"/>
  <c r="H5490" i="2"/>
  <c r="H5491" i="2"/>
  <c r="H5492" i="2"/>
  <c r="H5493" i="2"/>
  <c r="H5494" i="2"/>
  <c r="H5495" i="2"/>
  <c r="H5496" i="2"/>
  <c r="H5497" i="2"/>
  <c r="H5498" i="2"/>
  <c r="H5499" i="2"/>
  <c r="H5500" i="2"/>
  <c r="H5501" i="2"/>
  <c r="H5502" i="2"/>
  <c r="H5503" i="2"/>
  <c r="H5504" i="2"/>
  <c r="H5505" i="2"/>
  <c r="H5506" i="2"/>
  <c r="H5507" i="2"/>
  <c r="H5508" i="2"/>
  <c r="H5509" i="2"/>
  <c r="H5510" i="2"/>
  <c r="H5511" i="2"/>
  <c r="H5512" i="2"/>
  <c r="H5513" i="2"/>
  <c r="H5514" i="2"/>
  <c r="H5515" i="2"/>
  <c r="H5516" i="2"/>
  <c r="H5517" i="2"/>
  <c r="H5518" i="2"/>
  <c r="H5519" i="2"/>
  <c r="H5520" i="2"/>
  <c r="H5521" i="2"/>
  <c r="H5522" i="2"/>
  <c r="H5523" i="2"/>
  <c r="H5524" i="2"/>
  <c r="H5525" i="2"/>
  <c r="H5526" i="2"/>
  <c r="H5527" i="2"/>
  <c r="H5528" i="2"/>
  <c r="H5529" i="2"/>
  <c r="H5530" i="2"/>
  <c r="H5531" i="2"/>
  <c r="H5532" i="2"/>
  <c r="H5533" i="2"/>
  <c r="H5534" i="2"/>
  <c r="H5535" i="2"/>
  <c r="H5536" i="2"/>
  <c r="H5537" i="2"/>
  <c r="H5538" i="2"/>
  <c r="H5539" i="2"/>
  <c r="H5540" i="2"/>
  <c r="H5541" i="2"/>
  <c r="H5542" i="2"/>
  <c r="H5543" i="2"/>
  <c r="H5544" i="2"/>
  <c r="H5545" i="2"/>
  <c r="H5546" i="2"/>
  <c r="H5547" i="2"/>
  <c r="H5548" i="2"/>
  <c r="H5549" i="2"/>
  <c r="H5550" i="2"/>
  <c r="H5551" i="2"/>
  <c r="H5552" i="2"/>
  <c r="H5553" i="2"/>
  <c r="H5554" i="2"/>
  <c r="H5555" i="2"/>
  <c r="H5556" i="2"/>
  <c r="H5557" i="2"/>
  <c r="H5558" i="2"/>
  <c r="H5559" i="2"/>
  <c r="H5560" i="2"/>
  <c r="H5561" i="2"/>
  <c r="H5562" i="2"/>
  <c r="H5563" i="2"/>
  <c r="H5564" i="2"/>
  <c r="H5565" i="2"/>
  <c r="H5566" i="2"/>
  <c r="H5567" i="2"/>
  <c r="H5568" i="2"/>
  <c r="H5569" i="2"/>
  <c r="H5570" i="2"/>
  <c r="H5571" i="2"/>
  <c r="H5572" i="2"/>
  <c r="H5573" i="2"/>
  <c r="H5574" i="2"/>
  <c r="H5575" i="2"/>
  <c r="H5576" i="2"/>
  <c r="H5577" i="2"/>
  <c r="H5578" i="2"/>
  <c r="H5579" i="2"/>
  <c r="H5580" i="2"/>
  <c r="H5581" i="2"/>
  <c r="H5582" i="2"/>
  <c r="H5583" i="2"/>
  <c r="H5584" i="2"/>
  <c r="H5585" i="2"/>
  <c r="H5586" i="2"/>
  <c r="H5587" i="2"/>
  <c r="H5588" i="2"/>
  <c r="H5589" i="2"/>
  <c r="H5590" i="2"/>
  <c r="H5591" i="2"/>
  <c r="H5592" i="2"/>
  <c r="H5593" i="2"/>
  <c r="H5594" i="2"/>
  <c r="H5595" i="2"/>
  <c r="H5596" i="2"/>
  <c r="H5597" i="2"/>
  <c r="H5598" i="2"/>
  <c r="H5599" i="2"/>
  <c r="H5600" i="2"/>
  <c r="H5601" i="2"/>
  <c r="H5602" i="2"/>
  <c r="H5603" i="2"/>
  <c r="H5604" i="2"/>
  <c r="H5605" i="2"/>
  <c r="H5606" i="2"/>
  <c r="H5607" i="2"/>
  <c r="H5608" i="2"/>
  <c r="H5609" i="2"/>
  <c r="H5610" i="2"/>
  <c r="H5611" i="2"/>
  <c r="H5612" i="2"/>
  <c r="H5613" i="2"/>
  <c r="H5614" i="2"/>
  <c r="H5615" i="2"/>
  <c r="H5616" i="2"/>
  <c r="H5617" i="2"/>
  <c r="H5618" i="2"/>
  <c r="H5619" i="2"/>
  <c r="H5620" i="2"/>
  <c r="H5621" i="2"/>
  <c r="H5622" i="2"/>
  <c r="H5623" i="2"/>
  <c r="H5624" i="2"/>
  <c r="H5625" i="2"/>
  <c r="H5626" i="2"/>
  <c r="H5627" i="2"/>
  <c r="H5628" i="2"/>
  <c r="H5629" i="2"/>
  <c r="H5630" i="2"/>
  <c r="H5631" i="2"/>
  <c r="H5632" i="2"/>
  <c r="H5633" i="2"/>
  <c r="H5634" i="2"/>
  <c r="H5635" i="2"/>
  <c r="H5636" i="2"/>
  <c r="H5637" i="2"/>
  <c r="H5638" i="2"/>
  <c r="H5639" i="2"/>
  <c r="H5640" i="2"/>
  <c r="H5641" i="2"/>
  <c r="H5642" i="2"/>
  <c r="H5643" i="2"/>
  <c r="H5644" i="2"/>
  <c r="H5645" i="2"/>
  <c r="H5646" i="2"/>
  <c r="H5647" i="2"/>
  <c r="H5648" i="2"/>
  <c r="H5649" i="2"/>
  <c r="H5650" i="2"/>
  <c r="H5651" i="2"/>
  <c r="H5652" i="2"/>
  <c r="H5653" i="2"/>
  <c r="H5654" i="2"/>
  <c r="H5655" i="2"/>
  <c r="H5656" i="2"/>
  <c r="H5657" i="2"/>
  <c r="H5658" i="2"/>
  <c r="H5659" i="2"/>
  <c r="H5660" i="2"/>
  <c r="H5661" i="2"/>
  <c r="H5662" i="2"/>
  <c r="H5663" i="2"/>
  <c r="H5664" i="2"/>
  <c r="H5665" i="2"/>
  <c r="H5666" i="2"/>
  <c r="H5667" i="2"/>
  <c r="H5668" i="2"/>
  <c r="H5669" i="2"/>
  <c r="H5670" i="2"/>
  <c r="H5671" i="2"/>
  <c r="H5672" i="2"/>
  <c r="H5673" i="2"/>
  <c r="H5674" i="2"/>
  <c r="H5675" i="2"/>
  <c r="H5676" i="2"/>
  <c r="H5677" i="2"/>
  <c r="H5678" i="2"/>
  <c r="H5679" i="2"/>
  <c r="H5680" i="2"/>
  <c r="H5681" i="2"/>
  <c r="H5682" i="2"/>
  <c r="H5683" i="2"/>
  <c r="H5684" i="2"/>
  <c r="H5685" i="2"/>
  <c r="H5686" i="2"/>
  <c r="H5687" i="2"/>
  <c r="H5688" i="2"/>
  <c r="H5689" i="2"/>
  <c r="H5690" i="2"/>
  <c r="H5691" i="2"/>
  <c r="H5692" i="2"/>
  <c r="H5693" i="2"/>
  <c r="H5694" i="2"/>
  <c r="H5695" i="2"/>
  <c r="H5696" i="2"/>
  <c r="H5697" i="2"/>
  <c r="H5698" i="2"/>
  <c r="H5699" i="2"/>
  <c r="H5700" i="2"/>
  <c r="H5701" i="2"/>
  <c r="H5702" i="2"/>
  <c r="H5703" i="2"/>
  <c r="H5704" i="2"/>
  <c r="H5705" i="2"/>
  <c r="H5706" i="2"/>
  <c r="H5707" i="2"/>
  <c r="H5708" i="2"/>
  <c r="H5709" i="2"/>
  <c r="H5710" i="2"/>
  <c r="H5711" i="2"/>
  <c r="H5712" i="2"/>
  <c r="H5713" i="2"/>
  <c r="H5714" i="2"/>
  <c r="H5715" i="2"/>
  <c r="H5716" i="2"/>
  <c r="H5717" i="2"/>
  <c r="H5718" i="2"/>
  <c r="H5719" i="2"/>
  <c r="H5720" i="2"/>
  <c r="H5721" i="2"/>
  <c r="H5722" i="2"/>
  <c r="H5723" i="2"/>
  <c r="H5724" i="2"/>
  <c r="H5725" i="2"/>
  <c r="H5726" i="2"/>
  <c r="H5727" i="2"/>
  <c r="H5728" i="2"/>
  <c r="H5729" i="2"/>
  <c r="H5730" i="2"/>
  <c r="H5731" i="2"/>
  <c r="H5732" i="2"/>
  <c r="H5733" i="2"/>
  <c r="H5734" i="2"/>
  <c r="H5735" i="2"/>
  <c r="H5736" i="2"/>
  <c r="H5737" i="2"/>
  <c r="H5738" i="2"/>
  <c r="H5739" i="2"/>
  <c r="H5740" i="2"/>
  <c r="H5741" i="2"/>
  <c r="H5742" i="2"/>
  <c r="H5743" i="2"/>
  <c r="H5744" i="2"/>
  <c r="H5745" i="2"/>
  <c r="H5746" i="2"/>
  <c r="H5747" i="2"/>
  <c r="H5748" i="2"/>
  <c r="H5749" i="2"/>
  <c r="H5750" i="2"/>
  <c r="H5751" i="2"/>
  <c r="H5752" i="2"/>
  <c r="H5753" i="2"/>
  <c r="H5754" i="2"/>
  <c r="H5755" i="2"/>
  <c r="H5756" i="2"/>
  <c r="H5757" i="2"/>
  <c r="H5758" i="2"/>
  <c r="H5759" i="2"/>
  <c r="H5760" i="2"/>
  <c r="H5761" i="2"/>
  <c r="H5762" i="2"/>
  <c r="H5763" i="2"/>
  <c r="H5764" i="2"/>
  <c r="H5765" i="2"/>
  <c r="H5766" i="2"/>
  <c r="H5767" i="2"/>
  <c r="H5768" i="2"/>
  <c r="H5769" i="2"/>
  <c r="H5770" i="2"/>
  <c r="H5771" i="2"/>
  <c r="H5772" i="2"/>
  <c r="H5773" i="2"/>
  <c r="H5774" i="2"/>
  <c r="H5775" i="2"/>
  <c r="H5776" i="2"/>
  <c r="H5777" i="2"/>
  <c r="H5778" i="2"/>
  <c r="H5779" i="2"/>
  <c r="H5780" i="2"/>
  <c r="H5781" i="2"/>
  <c r="H5782" i="2"/>
  <c r="H5783" i="2"/>
  <c r="H5784" i="2"/>
  <c r="H5785" i="2"/>
  <c r="H5786" i="2"/>
  <c r="H5787" i="2"/>
  <c r="H5788" i="2"/>
  <c r="H5789" i="2"/>
  <c r="H5790" i="2"/>
  <c r="H5791" i="2"/>
  <c r="H5792" i="2"/>
  <c r="H5793" i="2"/>
  <c r="H5794" i="2"/>
  <c r="H5795" i="2"/>
  <c r="H5796" i="2"/>
  <c r="H5797" i="2"/>
  <c r="H5798" i="2"/>
  <c r="H5799" i="2"/>
  <c r="H5800" i="2"/>
  <c r="H5801" i="2"/>
  <c r="H5802" i="2"/>
  <c r="H5803" i="2"/>
  <c r="H5804" i="2"/>
  <c r="H5805" i="2"/>
  <c r="H5806" i="2"/>
  <c r="H5807" i="2"/>
  <c r="H5808" i="2"/>
  <c r="H5809" i="2"/>
  <c r="H5810" i="2"/>
  <c r="H5811" i="2"/>
  <c r="H5812" i="2"/>
  <c r="H5813" i="2"/>
  <c r="H5814" i="2"/>
  <c r="H5815" i="2"/>
  <c r="H5816" i="2"/>
  <c r="H5817" i="2"/>
  <c r="H5818" i="2"/>
  <c r="H5819" i="2"/>
  <c r="H5820" i="2"/>
  <c r="H5821" i="2"/>
  <c r="H5822" i="2"/>
  <c r="H5823" i="2"/>
  <c r="H5824" i="2"/>
  <c r="H5825" i="2"/>
  <c r="H5826" i="2"/>
  <c r="H5827" i="2"/>
  <c r="H5828" i="2"/>
  <c r="H5829" i="2"/>
  <c r="H5830" i="2"/>
  <c r="H5831" i="2"/>
  <c r="H5832" i="2"/>
  <c r="H5833" i="2"/>
  <c r="H5834" i="2"/>
  <c r="H5835" i="2"/>
  <c r="H5836" i="2"/>
  <c r="H5837" i="2"/>
  <c r="H5838" i="2"/>
  <c r="H5839" i="2"/>
  <c r="H5840" i="2"/>
  <c r="H5841" i="2"/>
  <c r="H5842" i="2"/>
  <c r="H5843" i="2"/>
  <c r="H5844" i="2"/>
  <c r="H5845" i="2"/>
  <c r="H5846" i="2"/>
  <c r="H5847" i="2"/>
  <c r="H5848" i="2"/>
  <c r="H5849" i="2"/>
  <c r="H5850" i="2"/>
  <c r="H5851" i="2"/>
  <c r="H5852" i="2"/>
  <c r="H5853" i="2"/>
  <c r="H5854" i="2"/>
  <c r="H5855" i="2"/>
  <c r="H5856" i="2"/>
  <c r="H5857" i="2"/>
  <c r="H5858" i="2"/>
  <c r="H5859" i="2"/>
  <c r="H5860" i="2"/>
  <c r="H5861" i="2"/>
  <c r="H5862" i="2"/>
  <c r="H5863" i="2"/>
  <c r="H5864" i="2"/>
  <c r="H5865" i="2"/>
  <c r="H5866" i="2"/>
  <c r="H5867" i="2"/>
  <c r="H5868" i="2"/>
  <c r="H5869" i="2"/>
  <c r="H5870" i="2"/>
  <c r="H5871" i="2"/>
  <c r="H5872" i="2"/>
  <c r="H5873" i="2"/>
  <c r="H5874" i="2"/>
  <c r="H5875" i="2"/>
  <c r="H5876" i="2"/>
  <c r="H5877" i="2"/>
  <c r="H5878" i="2"/>
  <c r="H5879" i="2"/>
  <c r="H5880" i="2"/>
  <c r="H5881" i="2"/>
  <c r="H5882" i="2"/>
  <c r="H5883" i="2"/>
  <c r="H5884" i="2"/>
  <c r="H5885" i="2"/>
  <c r="H5886" i="2"/>
  <c r="H5887" i="2"/>
  <c r="H5888" i="2"/>
  <c r="H5889" i="2"/>
  <c r="H5890" i="2"/>
  <c r="H5891" i="2"/>
  <c r="H5892" i="2"/>
  <c r="H5893" i="2"/>
  <c r="H5894" i="2"/>
  <c r="H5895" i="2"/>
  <c r="H5896" i="2"/>
  <c r="H5897" i="2"/>
  <c r="H5898" i="2"/>
  <c r="H5899" i="2"/>
  <c r="H5900" i="2"/>
  <c r="H5901" i="2"/>
  <c r="H5902" i="2"/>
  <c r="H5903" i="2"/>
  <c r="H5904" i="2"/>
  <c r="H5905" i="2"/>
  <c r="H5906" i="2"/>
  <c r="H5907" i="2"/>
  <c r="H5908" i="2"/>
  <c r="H5909" i="2"/>
  <c r="H5910" i="2"/>
  <c r="H5911" i="2"/>
  <c r="H5912" i="2"/>
  <c r="H5913" i="2"/>
  <c r="H5914" i="2"/>
  <c r="H5915" i="2"/>
  <c r="H5916" i="2"/>
  <c r="H5917" i="2"/>
  <c r="H5918" i="2"/>
  <c r="H5919" i="2"/>
  <c r="H5920" i="2"/>
  <c r="H5921" i="2"/>
  <c r="H5922" i="2"/>
  <c r="H5923" i="2"/>
  <c r="H5924" i="2"/>
  <c r="H5925" i="2"/>
  <c r="H5926" i="2"/>
  <c r="H5927" i="2"/>
  <c r="H5928" i="2"/>
  <c r="H5929" i="2"/>
  <c r="H5930" i="2"/>
  <c r="H5931" i="2"/>
  <c r="H5932" i="2"/>
  <c r="H5933" i="2"/>
  <c r="H5934" i="2"/>
  <c r="H5935" i="2"/>
  <c r="H5936" i="2"/>
  <c r="H5937" i="2"/>
  <c r="H5938" i="2"/>
  <c r="H5939" i="2"/>
  <c r="H5940" i="2"/>
  <c r="H5941" i="2"/>
  <c r="H5942" i="2"/>
  <c r="H5943" i="2"/>
  <c r="H5944" i="2"/>
  <c r="H5945" i="2"/>
  <c r="H5946" i="2"/>
  <c r="H5947" i="2"/>
  <c r="H5948" i="2"/>
  <c r="H5949" i="2"/>
  <c r="H5950" i="2"/>
  <c r="H5951" i="2"/>
  <c r="H5952" i="2"/>
  <c r="H5953" i="2"/>
  <c r="H5954" i="2"/>
  <c r="H5955" i="2"/>
  <c r="H5956" i="2"/>
  <c r="H5957" i="2"/>
  <c r="H5958" i="2"/>
  <c r="H5959" i="2"/>
  <c r="H5960" i="2"/>
  <c r="H5961" i="2"/>
  <c r="H5962" i="2"/>
  <c r="H5963" i="2"/>
  <c r="H5964" i="2"/>
  <c r="H5965" i="2"/>
  <c r="H5966" i="2"/>
  <c r="H5967" i="2"/>
  <c r="H5968" i="2"/>
  <c r="H5969" i="2"/>
  <c r="H5970" i="2"/>
  <c r="H5971" i="2"/>
  <c r="H5972" i="2"/>
  <c r="H5973" i="2"/>
  <c r="H5974" i="2"/>
  <c r="H5975" i="2"/>
  <c r="H5976" i="2"/>
  <c r="H5977" i="2"/>
  <c r="H5978" i="2"/>
  <c r="H5979" i="2"/>
  <c r="H5980" i="2"/>
  <c r="H5981" i="2"/>
  <c r="H5982" i="2"/>
  <c r="H5983" i="2"/>
  <c r="H5984" i="2"/>
  <c r="H5985" i="2"/>
  <c r="H5986" i="2"/>
  <c r="H5987" i="2"/>
  <c r="H5988" i="2"/>
  <c r="H5989" i="2"/>
  <c r="H5990" i="2"/>
  <c r="H5991" i="2"/>
  <c r="H5992" i="2"/>
  <c r="H5993" i="2"/>
  <c r="H5994" i="2"/>
  <c r="H5995" i="2"/>
  <c r="H5996" i="2"/>
  <c r="H5997" i="2"/>
  <c r="H5998" i="2"/>
  <c r="H5999" i="2"/>
  <c r="H6000" i="2"/>
  <c r="H6001" i="2"/>
  <c r="H6002" i="2"/>
  <c r="H6003" i="2"/>
  <c r="H6004" i="2"/>
  <c r="H6005" i="2"/>
  <c r="H6006" i="2"/>
  <c r="H6007" i="2"/>
  <c r="H6008" i="2"/>
  <c r="H6009" i="2"/>
  <c r="H6010" i="2"/>
  <c r="H6011" i="2"/>
  <c r="H6012" i="2"/>
  <c r="H6013" i="2"/>
  <c r="H6014" i="2"/>
  <c r="H6015" i="2"/>
  <c r="H6016" i="2"/>
  <c r="H6017" i="2"/>
  <c r="H6018" i="2"/>
  <c r="H6019" i="2"/>
  <c r="H6020" i="2"/>
  <c r="H6021" i="2"/>
  <c r="H6022" i="2"/>
  <c r="H6023" i="2"/>
  <c r="H6024" i="2"/>
  <c r="H6025" i="2"/>
  <c r="H6026" i="2"/>
  <c r="H6027" i="2"/>
  <c r="H6028" i="2"/>
  <c r="H6029" i="2"/>
  <c r="H6030" i="2"/>
  <c r="H6031" i="2"/>
  <c r="H6032" i="2"/>
  <c r="H6033" i="2"/>
  <c r="H6034" i="2"/>
  <c r="H6035" i="2"/>
  <c r="H6036" i="2"/>
  <c r="H6037" i="2"/>
  <c r="H6038" i="2"/>
  <c r="H6039" i="2"/>
  <c r="H6040" i="2"/>
  <c r="H6041" i="2"/>
  <c r="H6042" i="2"/>
  <c r="H6043" i="2"/>
  <c r="H6044" i="2"/>
  <c r="H6045" i="2"/>
  <c r="H6046" i="2"/>
  <c r="H6047" i="2"/>
  <c r="H6048" i="2"/>
  <c r="H6049" i="2"/>
  <c r="H6050" i="2"/>
  <c r="H6051" i="2"/>
  <c r="H6052" i="2"/>
  <c r="H6053" i="2"/>
  <c r="H6054" i="2"/>
  <c r="H6055" i="2"/>
  <c r="H6056" i="2"/>
  <c r="H6057" i="2"/>
  <c r="H6058" i="2"/>
  <c r="H6059" i="2"/>
  <c r="H6060" i="2"/>
  <c r="H6061" i="2"/>
  <c r="H6062" i="2"/>
  <c r="H6063" i="2"/>
  <c r="H6064" i="2"/>
  <c r="H6065" i="2"/>
  <c r="H6066" i="2"/>
  <c r="H6067" i="2"/>
  <c r="H6068" i="2"/>
  <c r="H6069" i="2"/>
  <c r="H6070" i="2"/>
  <c r="H6071" i="2"/>
  <c r="H6072" i="2"/>
  <c r="H6073" i="2"/>
  <c r="H6074" i="2"/>
  <c r="H6075" i="2"/>
  <c r="H6076" i="2"/>
  <c r="H6077" i="2"/>
  <c r="H6078" i="2"/>
  <c r="H6079" i="2"/>
  <c r="H6080" i="2"/>
  <c r="H6081" i="2"/>
  <c r="H6082" i="2"/>
  <c r="H6083" i="2"/>
  <c r="H6084" i="2"/>
  <c r="H6085" i="2"/>
  <c r="H6086" i="2"/>
  <c r="H6087" i="2"/>
  <c r="H6088" i="2"/>
  <c r="H6089" i="2"/>
  <c r="H6090" i="2"/>
  <c r="H6091" i="2"/>
  <c r="H6092" i="2"/>
  <c r="H6093" i="2"/>
  <c r="H6094" i="2"/>
  <c r="H6095" i="2"/>
  <c r="H6096" i="2"/>
  <c r="H6097" i="2"/>
  <c r="H6098" i="2"/>
  <c r="H6099" i="2"/>
  <c r="H6100" i="2"/>
  <c r="H6101" i="2"/>
  <c r="H6102" i="2"/>
  <c r="H6103" i="2"/>
  <c r="H6104" i="2"/>
  <c r="H6105" i="2"/>
  <c r="H6106" i="2"/>
  <c r="H6107" i="2"/>
  <c r="H6108" i="2"/>
  <c r="H6109" i="2"/>
  <c r="H6110" i="2"/>
  <c r="H6111" i="2"/>
  <c r="H6112" i="2"/>
  <c r="H6113" i="2"/>
  <c r="H6114" i="2"/>
  <c r="H6115" i="2"/>
  <c r="H6116" i="2"/>
  <c r="H6117" i="2"/>
  <c r="H6118" i="2"/>
  <c r="H6119" i="2"/>
  <c r="H6120" i="2"/>
  <c r="H6121" i="2"/>
  <c r="H6122" i="2"/>
  <c r="H6123" i="2"/>
  <c r="H6124" i="2"/>
  <c r="H6125" i="2"/>
  <c r="H6126" i="2"/>
  <c r="H6127" i="2"/>
  <c r="H6128" i="2"/>
  <c r="H6129" i="2"/>
  <c r="H6130" i="2"/>
  <c r="H6131" i="2"/>
  <c r="H6132" i="2"/>
  <c r="H6133" i="2"/>
  <c r="H6134" i="2"/>
  <c r="H6135" i="2"/>
  <c r="H6136" i="2"/>
  <c r="H6137" i="2"/>
  <c r="H6138" i="2"/>
  <c r="H6139" i="2"/>
  <c r="H6140" i="2"/>
  <c r="H6141" i="2"/>
  <c r="H6142" i="2"/>
  <c r="H6143" i="2"/>
  <c r="H6144" i="2"/>
  <c r="H6145" i="2"/>
  <c r="H6146" i="2"/>
  <c r="H6147" i="2"/>
  <c r="H6148" i="2"/>
  <c r="H6149" i="2"/>
  <c r="H6150" i="2"/>
  <c r="H6151" i="2"/>
  <c r="H6152" i="2"/>
  <c r="H6153" i="2"/>
  <c r="H6154" i="2"/>
  <c r="H6155" i="2"/>
  <c r="H6156" i="2"/>
  <c r="H6157" i="2"/>
  <c r="H6158" i="2"/>
  <c r="H6159" i="2"/>
  <c r="H6160" i="2"/>
  <c r="H6161" i="2"/>
  <c r="H6162" i="2"/>
  <c r="H6163" i="2"/>
  <c r="H6164" i="2"/>
  <c r="H6165" i="2"/>
  <c r="H6166" i="2"/>
  <c r="H6167" i="2"/>
  <c r="H6168" i="2"/>
  <c r="H6169" i="2"/>
  <c r="H6170" i="2"/>
  <c r="H6171" i="2"/>
  <c r="H6172" i="2"/>
  <c r="H6173" i="2"/>
  <c r="H6174" i="2"/>
  <c r="H6175" i="2"/>
  <c r="H6176" i="2"/>
  <c r="H6177" i="2"/>
  <c r="H6178" i="2"/>
  <c r="H6179" i="2"/>
  <c r="H6180" i="2"/>
  <c r="H6181" i="2"/>
  <c r="H6182" i="2"/>
  <c r="H6183" i="2"/>
  <c r="H6184" i="2"/>
  <c r="H6185" i="2"/>
  <c r="H6186" i="2"/>
  <c r="H6187" i="2"/>
  <c r="H6188" i="2"/>
  <c r="H6189" i="2"/>
  <c r="H6190" i="2"/>
  <c r="H6191" i="2"/>
  <c r="H6192" i="2"/>
  <c r="H6193" i="2"/>
  <c r="H6194" i="2"/>
  <c r="H6195" i="2"/>
  <c r="H6196" i="2"/>
  <c r="H6197" i="2"/>
  <c r="H6198" i="2"/>
  <c r="H6199" i="2"/>
  <c r="H6200" i="2"/>
  <c r="H6201" i="2"/>
  <c r="H6202" i="2"/>
  <c r="H6203" i="2"/>
  <c r="H6204" i="2"/>
  <c r="H6205" i="2"/>
  <c r="H6206" i="2"/>
  <c r="H6207" i="2"/>
  <c r="H6208" i="2"/>
  <c r="H6209" i="2"/>
  <c r="H6210" i="2"/>
  <c r="H6211" i="2"/>
  <c r="H6212" i="2"/>
  <c r="H6213" i="2"/>
  <c r="H6214" i="2"/>
  <c r="H6215" i="2"/>
  <c r="H6216" i="2"/>
  <c r="H6217" i="2"/>
  <c r="H6218" i="2"/>
  <c r="H6219" i="2"/>
  <c r="H6220" i="2"/>
  <c r="H6221" i="2"/>
  <c r="H6222" i="2"/>
  <c r="H6223" i="2"/>
  <c r="H6224" i="2"/>
  <c r="H6225" i="2"/>
  <c r="H6226" i="2"/>
  <c r="H6227" i="2"/>
  <c r="H6228" i="2"/>
  <c r="H6229" i="2"/>
  <c r="H6230" i="2"/>
  <c r="H6231" i="2"/>
  <c r="H6232" i="2"/>
  <c r="H6233" i="2"/>
  <c r="H6234" i="2"/>
  <c r="H6235" i="2"/>
  <c r="H6236" i="2"/>
  <c r="H6237" i="2"/>
  <c r="H6238" i="2"/>
  <c r="H6239" i="2"/>
  <c r="H6240" i="2"/>
  <c r="H6241" i="2"/>
  <c r="H6242" i="2"/>
  <c r="H6243" i="2"/>
  <c r="H6244" i="2"/>
  <c r="H6245" i="2"/>
  <c r="H6246" i="2"/>
  <c r="H6247" i="2"/>
  <c r="H6248" i="2"/>
  <c r="H6249" i="2"/>
  <c r="H6250" i="2"/>
  <c r="H6251" i="2"/>
  <c r="H6252" i="2"/>
  <c r="H6253" i="2"/>
  <c r="H6254" i="2"/>
  <c r="H6255" i="2"/>
  <c r="H6256" i="2"/>
  <c r="H6257" i="2"/>
  <c r="H6258" i="2"/>
  <c r="H6259" i="2"/>
  <c r="H6260" i="2"/>
  <c r="H6261" i="2"/>
  <c r="H6262" i="2"/>
  <c r="H6263" i="2"/>
  <c r="H6264" i="2"/>
  <c r="H6265" i="2"/>
  <c r="H6266" i="2"/>
  <c r="H6267" i="2"/>
  <c r="H6268" i="2"/>
  <c r="H6269" i="2"/>
  <c r="H6270" i="2"/>
  <c r="H6271" i="2"/>
  <c r="H6272" i="2"/>
  <c r="H6273" i="2"/>
  <c r="H6274" i="2"/>
  <c r="H6275" i="2"/>
  <c r="H6276" i="2"/>
  <c r="H6277" i="2"/>
  <c r="H6278" i="2"/>
  <c r="H6279" i="2"/>
  <c r="H6280" i="2"/>
  <c r="H6281" i="2"/>
  <c r="H6282" i="2"/>
  <c r="H6283" i="2"/>
  <c r="H6284" i="2"/>
  <c r="H6285" i="2"/>
  <c r="H6286" i="2"/>
  <c r="H6287" i="2"/>
  <c r="H6288" i="2"/>
  <c r="H6289" i="2"/>
  <c r="H6290" i="2"/>
  <c r="H6291" i="2"/>
  <c r="H6292" i="2"/>
  <c r="H6293" i="2"/>
  <c r="H6294" i="2"/>
  <c r="H6295" i="2"/>
  <c r="H6296" i="2"/>
  <c r="H6297" i="2"/>
  <c r="H6298" i="2"/>
  <c r="H6299" i="2"/>
  <c r="H6300" i="2"/>
  <c r="H6301" i="2"/>
  <c r="H6302" i="2"/>
  <c r="H6303" i="2"/>
  <c r="H6304" i="2"/>
  <c r="H6305" i="2"/>
  <c r="H6306" i="2"/>
  <c r="H6307" i="2"/>
  <c r="H6308" i="2"/>
  <c r="H6309" i="2"/>
  <c r="H6310" i="2"/>
  <c r="H6311" i="2"/>
  <c r="H6312" i="2"/>
  <c r="H6313" i="2"/>
  <c r="H6314" i="2"/>
  <c r="H6315" i="2"/>
  <c r="H6316" i="2"/>
  <c r="H6317" i="2"/>
  <c r="H6318" i="2"/>
  <c r="H6319" i="2"/>
  <c r="H6320" i="2"/>
  <c r="H6321" i="2"/>
  <c r="H6322" i="2"/>
  <c r="H6323" i="2"/>
  <c r="H6324" i="2"/>
  <c r="H6325" i="2"/>
  <c r="H6326" i="2"/>
  <c r="H6327" i="2"/>
  <c r="H6328" i="2"/>
  <c r="H6329" i="2"/>
  <c r="H6330" i="2"/>
  <c r="H6331" i="2"/>
  <c r="H6332" i="2"/>
  <c r="H6333" i="2"/>
  <c r="H6334" i="2"/>
  <c r="H6335" i="2"/>
  <c r="H6336" i="2"/>
  <c r="H6337" i="2"/>
  <c r="H6338" i="2"/>
  <c r="H6339" i="2"/>
  <c r="H6340" i="2"/>
  <c r="H6341" i="2"/>
  <c r="H6342" i="2"/>
  <c r="H6343" i="2"/>
  <c r="H6344" i="2"/>
  <c r="H6345" i="2"/>
  <c r="H6346" i="2"/>
  <c r="H6347" i="2"/>
  <c r="H6348" i="2"/>
  <c r="H6349" i="2"/>
  <c r="H6350" i="2"/>
  <c r="H6351" i="2"/>
  <c r="H6352" i="2"/>
  <c r="H6353" i="2"/>
  <c r="H6354" i="2"/>
  <c r="H6355" i="2"/>
  <c r="H6356" i="2"/>
  <c r="H6357" i="2"/>
  <c r="H6358" i="2"/>
  <c r="H6359" i="2"/>
  <c r="H6360" i="2"/>
  <c r="H6361" i="2"/>
  <c r="H6362" i="2"/>
  <c r="H6363" i="2"/>
  <c r="H6364" i="2"/>
  <c r="H6365" i="2"/>
  <c r="H6366" i="2"/>
  <c r="H6367" i="2"/>
  <c r="H6368" i="2"/>
  <c r="H6369" i="2"/>
  <c r="H6370" i="2"/>
  <c r="H6371" i="2"/>
  <c r="H6372" i="2"/>
  <c r="H6373" i="2"/>
  <c r="H6374" i="2"/>
  <c r="H6375" i="2"/>
  <c r="H6376" i="2"/>
  <c r="H6377" i="2"/>
  <c r="H6378" i="2"/>
  <c r="H6379" i="2"/>
  <c r="H6380" i="2"/>
  <c r="H6381" i="2"/>
  <c r="H6382" i="2"/>
  <c r="H6383" i="2"/>
  <c r="H6384" i="2"/>
  <c r="H6385" i="2"/>
  <c r="H6386" i="2"/>
  <c r="H6387" i="2"/>
  <c r="H6388" i="2"/>
  <c r="H6389" i="2"/>
  <c r="H6390" i="2"/>
  <c r="H6391" i="2"/>
  <c r="H6392" i="2"/>
  <c r="H6393" i="2"/>
  <c r="H6394" i="2"/>
  <c r="H6395" i="2"/>
  <c r="H6396" i="2"/>
  <c r="H6397" i="2"/>
  <c r="H6398" i="2"/>
  <c r="H6399" i="2"/>
  <c r="H6400" i="2"/>
  <c r="H6401" i="2"/>
  <c r="H6402" i="2"/>
  <c r="H6403" i="2"/>
  <c r="H6404" i="2"/>
  <c r="H6405" i="2"/>
  <c r="H6406" i="2"/>
  <c r="H6407" i="2"/>
  <c r="H6408" i="2"/>
  <c r="H6409" i="2"/>
  <c r="H6410" i="2"/>
  <c r="H6411" i="2"/>
  <c r="H6412" i="2"/>
  <c r="H6413" i="2"/>
  <c r="H6414" i="2"/>
  <c r="H6415" i="2"/>
  <c r="H6416" i="2"/>
  <c r="H6417" i="2"/>
  <c r="H6418" i="2"/>
  <c r="H6419" i="2"/>
  <c r="H6420" i="2"/>
  <c r="H6421" i="2"/>
  <c r="H6422" i="2"/>
  <c r="H6423" i="2"/>
  <c r="H6424" i="2"/>
  <c r="H6425" i="2"/>
  <c r="H6426" i="2"/>
  <c r="H6427" i="2"/>
  <c r="H6428" i="2"/>
  <c r="H6429" i="2"/>
  <c r="H6430" i="2"/>
  <c r="H6431" i="2"/>
  <c r="H6432" i="2"/>
  <c r="H6433" i="2"/>
  <c r="H6434" i="2"/>
  <c r="H6435" i="2"/>
  <c r="H6436" i="2"/>
  <c r="H6437" i="2"/>
  <c r="H6438" i="2"/>
  <c r="H6439" i="2"/>
  <c r="H6440" i="2"/>
  <c r="H6441" i="2"/>
  <c r="H6442" i="2"/>
  <c r="H6443" i="2"/>
  <c r="H6444" i="2"/>
  <c r="H6445" i="2"/>
  <c r="H6446" i="2"/>
  <c r="H6447" i="2"/>
  <c r="H6448" i="2"/>
  <c r="H6449" i="2"/>
  <c r="H6450" i="2"/>
  <c r="H6451" i="2"/>
  <c r="H6452" i="2"/>
  <c r="H6453" i="2"/>
  <c r="H6454" i="2"/>
  <c r="H6455" i="2"/>
  <c r="H6456" i="2"/>
  <c r="H6457" i="2"/>
  <c r="H6458" i="2"/>
  <c r="H6459" i="2"/>
  <c r="H6460" i="2"/>
  <c r="H6461" i="2"/>
  <c r="H6462" i="2"/>
  <c r="H6463" i="2"/>
  <c r="H6464" i="2"/>
  <c r="H6465" i="2"/>
  <c r="H6466" i="2"/>
  <c r="H6467" i="2"/>
  <c r="H6468" i="2"/>
  <c r="H6469" i="2"/>
  <c r="H6470" i="2"/>
  <c r="H6471" i="2"/>
  <c r="H6472" i="2"/>
  <c r="H6473" i="2"/>
  <c r="H6474" i="2"/>
  <c r="H6475" i="2"/>
  <c r="H6476" i="2"/>
  <c r="H6477" i="2"/>
  <c r="H6478" i="2"/>
  <c r="H6479" i="2"/>
  <c r="H6480" i="2"/>
  <c r="H6481" i="2"/>
  <c r="H6482" i="2"/>
  <c r="H6483" i="2"/>
  <c r="H6484" i="2"/>
  <c r="H6485" i="2"/>
  <c r="H6486" i="2"/>
  <c r="H6487" i="2"/>
  <c r="H6488" i="2"/>
  <c r="H6489" i="2"/>
  <c r="H6490" i="2"/>
  <c r="H6491" i="2"/>
  <c r="H6492" i="2"/>
  <c r="H6493" i="2"/>
  <c r="H6494" i="2"/>
  <c r="H6495" i="2"/>
  <c r="H6496" i="2"/>
  <c r="H6497" i="2"/>
  <c r="H6498" i="2"/>
  <c r="H6499" i="2"/>
  <c r="H6500" i="2"/>
  <c r="H6501" i="2"/>
  <c r="H6502" i="2"/>
  <c r="H6503" i="2"/>
  <c r="H6504" i="2"/>
  <c r="H6505" i="2"/>
  <c r="H6506" i="2"/>
  <c r="H6507" i="2"/>
  <c r="H6508" i="2"/>
  <c r="H6509" i="2"/>
  <c r="H6510" i="2"/>
  <c r="H6511" i="2"/>
  <c r="H6512" i="2"/>
  <c r="H6513" i="2"/>
  <c r="H6514" i="2"/>
  <c r="H6515" i="2"/>
  <c r="H6516" i="2"/>
  <c r="H6517" i="2"/>
  <c r="H6518" i="2"/>
  <c r="H6519" i="2"/>
  <c r="H6520" i="2"/>
  <c r="H6521" i="2"/>
  <c r="H6522" i="2"/>
  <c r="H6523" i="2"/>
  <c r="H6524" i="2"/>
  <c r="H6525" i="2"/>
  <c r="H6526" i="2"/>
  <c r="H6527" i="2"/>
  <c r="H6528" i="2"/>
  <c r="H6529" i="2"/>
  <c r="H6530" i="2"/>
  <c r="H6531" i="2"/>
  <c r="H6532" i="2"/>
  <c r="H6533" i="2"/>
  <c r="H6534" i="2"/>
  <c r="H6535" i="2"/>
  <c r="H6536" i="2"/>
  <c r="H6537" i="2"/>
  <c r="H6538" i="2"/>
  <c r="H6539" i="2"/>
  <c r="H6540" i="2"/>
  <c r="H6541" i="2"/>
  <c r="H6542" i="2"/>
  <c r="H6543" i="2"/>
  <c r="H6544" i="2"/>
  <c r="H6545" i="2"/>
  <c r="H6546" i="2"/>
  <c r="H6547" i="2"/>
  <c r="H6548" i="2"/>
  <c r="H6549" i="2"/>
  <c r="H6550" i="2"/>
  <c r="H6551" i="2"/>
  <c r="H6552" i="2"/>
  <c r="H6553" i="2"/>
  <c r="H6554" i="2"/>
  <c r="H6555" i="2"/>
  <c r="H6556" i="2"/>
  <c r="H6557" i="2"/>
  <c r="H6558" i="2"/>
  <c r="H6559" i="2"/>
  <c r="H6560" i="2"/>
  <c r="H6561" i="2"/>
  <c r="H6562" i="2"/>
  <c r="H6563" i="2"/>
  <c r="H6564" i="2"/>
  <c r="H6565" i="2"/>
  <c r="H6566" i="2"/>
  <c r="H6567" i="2"/>
  <c r="H6568" i="2"/>
  <c r="H6569" i="2"/>
  <c r="H6570" i="2"/>
  <c r="H6571" i="2"/>
  <c r="H6572" i="2"/>
  <c r="H6573" i="2"/>
  <c r="H6574" i="2"/>
  <c r="H6575" i="2"/>
  <c r="H6576" i="2"/>
  <c r="H6577" i="2"/>
  <c r="H6578" i="2"/>
  <c r="H6579" i="2"/>
  <c r="H6580" i="2"/>
  <c r="H6581" i="2"/>
  <c r="H6582" i="2"/>
  <c r="H6583" i="2"/>
  <c r="H6584" i="2"/>
  <c r="H6585" i="2"/>
  <c r="H6586" i="2"/>
  <c r="H6587" i="2"/>
  <c r="H6588" i="2"/>
  <c r="H6589" i="2"/>
  <c r="H6590" i="2"/>
  <c r="H6591" i="2"/>
  <c r="H6592" i="2"/>
  <c r="H6593" i="2"/>
  <c r="H6594" i="2"/>
  <c r="H6595" i="2"/>
  <c r="H6596" i="2"/>
  <c r="H6597" i="2"/>
  <c r="H6598" i="2"/>
  <c r="H6599" i="2"/>
  <c r="H6600" i="2"/>
  <c r="H6601" i="2"/>
  <c r="H6602" i="2"/>
  <c r="H6603" i="2"/>
  <c r="H6604" i="2"/>
  <c r="H6605" i="2"/>
  <c r="H6606" i="2"/>
  <c r="H6607" i="2"/>
  <c r="H6608" i="2"/>
  <c r="H6609" i="2"/>
  <c r="H6610" i="2"/>
  <c r="H6611" i="2"/>
  <c r="H6612" i="2"/>
  <c r="H6613" i="2"/>
  <c r="H6614" i="2"/>
  <c r="H6615" i="2"/>
  <c r="H6616" i="2"/>
  <c r="H6617" i="2"/>
  <c r="H6618" i="2"/>
  <c r="H6619" i="2"/>
  <c r="H6620" i="2"/>
  <c r="H6621" i="2"/>
  <c r="H6622" i="2"/>
  <c r="H6623" i="2"/>
  <c r="H6624" i="2"/>
  <c r="H6625" i="2"/>
  <c r="H6626" i="2"/>
  <c r="H6627" i="2"/>
  <c r="H6628" i="2"/>
  <c r="H6629" i="2"/>
  <c r="H6630" i="2"/>
  <c r="H6631" i="2"/>
  <c r="H6632" i="2"/>
  <c r="H6633" i="2"/>
  <c r="H6634" i="2"/>
  <c r="H6635" i="2"/>
  <c r="H6636" i="2"/>
  <c r="H6637" i="2"/>
  <c r="H6638" i="2"/>
  <c r="H6639" i="2"/>
  <c r="H6640" i="2"/>
  <c r="H6641" i="2"/>
  <c r="H6642" i="2"/>
  <c r="H6643" i="2"/>
  <c r="H6644" i="2"/>
  <c r="H6645" i="2"/>
  <c r="H6646" i="2"/>
  <c r="H6647" i="2"/>
  <c r="H6648" i="2"/>
  <c r="H6649" i="2"/>
  <c r="H6650" i="2"/>
  <c r="H6651" i="2"/>
  <c r="H6652" i="2"/>
  <c r="H6653" i="2"/>
  <c r="H6654" i="2"/>
  <c r="H6655" i="2"/>
  <c r="H6656" i="2"/>
  <c r="H6657" i="2"/>
  <c r="H6658" i="2"/>
  <c r="H6659" i="2"/>
  <c r="H6660" i="2"/>
  <c r="H6661" i="2"/>
  <c r="H6662" i="2"/>
  <c r="H6663" i="2"/>
  <c r="H6664" i="2"/>
  <c r="H6665" i="2"/>
  <c r="H6666" i="2"/>
  <c r="H6667" i="2"/>
  <c r="H6668" i="2"/>
  <c r="H6669" i="2"/>
  <c r="H6670" i="2"/>
  <c r="H6671" i="2"/>
  <c r="H6672" i="2"/>
  <c r="H6673" i="2"/>
  <c r="H6674" i="2"/>
  <c r="H6675" i="2"/>
  <c r="H6676" i="2"/>
  <c r="H6677" i="2"/>
  <c r="H6678" i="2"/>
  <c r="H6679" i="2"/>
  <c r="H6680" i="2"/>
  <c r="H6681" i="2"/>
  <c r="H6682" i="2"/>
  <c r="H6683" i="2"/>
  <c r="H6684" i="2"/>
  <c r="H6685" i="2"/>
  <c r="H6686" i="2"/>
  <c r="H6687" i="2"/>
  <c r="H6688" i="2"/>
  <c r="H6689" i="2"/>
  <c r="H6690" i="2"/>
  <c r="H6691" i="2"/>
  <c r="H6692" i="2"/>
  <c r="H6693" i="2"/>
  <c r="H6694" i="2"/>
  <c r="H6695" i="2"/>
  <c r="H6696" i="2"/>
  <c r="H6697" i="2"/>
  <c r="H6698" i="2"/>
  <c r="H6699" i="2"/>
  <c r="H6700" i="2"/>
  <c r="H6701" i="2"/>
  <c r="H6702" i="2"/>
  <c r="H6703" i="2"/>
  <c r="H6704" i="2"/>
  <c r="H6705" i="2"/>
  <c r="H6706" i="2"/>
  <c r="H6707" i="2"/>
  <c r="H6708" i="2"/>
  <c r="H6709" i="2"/>
  <c r="H6710" i="2"/>
  <c r="H6711" i="2"/>
  <c r="H6712" i="2"/>
  <c r="H6713" i="2"/>
  <c r="H6714" i="2"/>
  <c r="H6715" i="2"/>
  <c r="H6716" i="2"/>
  <c r="H6717" i="2"/>
  <c r="H6718" i="2"/>
  <c r="H6719" i="2"/>
  <c r="H6720" i="2"/>
  <c r="H6721" i="2"/>
  <c r="H6722" i="2"/>
  <c r="H6723" i="2"/>
  <c r="H6724" i="2"/>
  <c r="H6725" i="2"/>
  <c r="H6726" i="2"/>
  <c r="H6727" i="2"/>
  <c r="H6728" i="2"/>
  <c r="H6729" i="2"/>
  <c r="H6730" i="2"/>
  <c r="H6731" i="2"/>
  <c r="H6732" i="2"/>
  <c r="H6733" i="2"/>
  <c r="H6734" i="2"/>
  <c r="H6735" i="2"/>
  <c r="H6736" i="2"/>
  <c r="H6737" i="2"/>
  <c r="H6738" i="2"/>
  <c r="H6739" i="2"/>
  <c r="H6740" i="2"/>
  <c r="H6741" i="2"/>
  <c r="H6742" i="2"/>
  <c r="H6743" i="2"/>
  <c r="H6744" i="2"/>
  <c r="H6745" i="2"/>
  <c r="H6746" i="2"/>
  <c r="H6747" i="2"/>
  <c r="H6748" i="2"/>
  <c r="H6749" i="2"/>
  <c r="H6750" i="2"/>
  <c r="H6751" i="2"/>
  <c r="H6752" i="2"/>
  <c r="H6753" i="2"/>
  <c r="H6754" i="2"/>
  <c r="H6755" i="2"/>
  <c r="H6756" i="2"/>
  <c r="H6757" i="2"/>
  <c r="H6758" i="2"/>
  <c r="H6759" i="2"/>
  <c r="H6760" i="2"/>
  <c r="H6761" i="2"/>
  <c r="H6762" i="2"/>
  <c r="H6763" i="2"/>
  <c r="H6764" i="2"/>
  <c r="H6765" i="2"/>
  <c r="H6766" i="2"/>
  <c r="H6767" i="2"/>
  <c r="H6768" i="2"/>
  <c r="H6769" i="2"/>
  <c r="H6770" i="2"/>
  <c r="H6771" i="2"/>
  <c r="H6772" i="2"/>
  <c r="H6773" i="2"/>
  <c r="H6774" i="2"/>
  <c r="H6775" i="2"/>
  <c r="H6776" i="2"/>
  <c r="H6777" i="2"/>
  <c r="H6778" i="2"/>
  <c r="H6779" i="2"/>
  <c r="H6780" i="2"/>
  <c r="H6781" i="2"/>
  <c r="H6782" i="2"/>
  <c r="H6783" i="2"/>
  <c r="H6784" i="2"/>
  <c r="H6785" i="2"/>
  <c r="H6786" i="2"/>
  <c r="H6787" i="2"/>
  <c r="H6788" i="2"/>
  <c r="H6789" i="2"/>
  <c r="H6790" i="2"/>
  <c r="H6791" i="2"/>
  <c r="H6792" i="2"/>
  <c r="H6793" i="2"/>
  <c r="H6794" i="2"/>
  <c r="H6795" i="2"/>
  <c r="H6796" i="2"/>
  <c r="H6797" i="2"/>
  <c r="H6798" i="2"/>
  <c r="H6799" i="2"/>
  <c r="H6800" i="2"/>
  <c r="H6801" i="2"/>
  <c r="H6802" i="2"/>
  <c r="H6803" i="2"/>
  <c r="H6804" i="2"/>
  <c r="H6805" i="2"/>
  <c r="H6806" i="2"/>
  <c r="H6807" i="2"/>
  <c r="H6808" i="2"/>
  <c r="H6809" i="2"/>
  <c r="H6810" i="2"/>
  <c r="H6811" i="2"/>
  <c r="H6812" i="2"/>
  <c r="H6813" i="2"/>
  <c r="H6814" i="2"/>
  <c r="H6815" i="2"/>
  <c r="H6816" i="2"/>
  <c r="H6817" i="2"/>
  <c r="H6818" i="2"/>
  <c r="H6819" i="2"/>
  <c r="H6820" i="2"/>
  <c r="H6821" i="2"/>
  <c r="H6822" i="2"/>
  <c r="H6823" i="2"/>
  <c r="H6824" i="2"/>
  <c r="H6825" i="2"/>
  <c r="H6826" i="2"/>
  <c r="H6827" i="2"/>
  <c r="H6828" i="2"/>
  <c r="H6829" i="2"/>
  <c r="H6830" i="2"/>
  <c r="H6831" i="2"/>
  <c r="H6832" i="2"/>
  <c r="H6833" i="2"/>
  <c r="H6834" i="2"/>
  <c r="H6835" i="2"/>
  <c r="H6836" i="2"/>
  <c r="H6837" i="2"/>
  <c r="H6838" i="2"/>
  <c r="H6839" i="2"/>
  <c r="H6840" i="2"/>
  <c r="H6841" i="2"/>
  <c r="H6842" i="2"/>
  <c r="H6843" i="2"/>
  <c r="H6844" i="2"/>
  <c r="H6845" i="2"/>
  <c r="H6846" i="2"/>
  <c r="H6847" i="2"/>
  <c r="H6848" i="2"/>
  <c r="H6849" i="2"/>
  <c r="H6850" i="2"/>
  <c r="H6851" i="2"/>
  <c r="H6852" i="2"/>
  <c r="H6853" i="2"/>
  <c r="H6854" i="2"/>
  <c r="H6855" i="2"/>
  <c r="H6856" i="2"/>
  <c r="H6857" i="2"/>
  <c r="H6858" i="2"/>
  <c r="H6859" i="2"/>
  <c r="H6860" i="2"/>
  <c r="H6861" i="2"/>
  <c r="H6862" i="2"/>
  <c r="H6863" i="2"/>
  <c r="H6864" i="2"/>
  <c r="H6865" i="2"/>
  <c r="H6866" i="2"/>
  <c r="H6867" i="2"/>
  <c r="H6868" i="2"/>
  <c r="H6869" i="2"/>
  <c r="H6870" i="2"/>
  <c r="H6871" i="2"/>
  <c r="H6872" i="2"/>
  <c r="H6873" i="2"/>
  <c r="H6874" i="2"/>
  <c r="H6875" i="2"/>
  <c r="H6876" i="2"/>
  <c r="H6877" i="2"/>
  <c r="H6878" i="2"/>
  <c r="H6879" i="2"/>
  <c r="H6880" i="2"/>
  <c r="H6881" i="2"/>
  <c r="H6882" i="2"/>
  <c r="H6883" i="2"/>
  <c r="H6884" i="2"/>
  <c r="H6885" i="2"/>
  <c r="H6886" i="2"/>
  <c r="H6887" i="2"/>
  <c r="H6888" i="2"/>
  <c r="H6889" i="2"/>
  <c r="H6890" i="2"/>
  <c r="H6891" i="2"/>
  <c r="H6892" i="2"/>
  <c r="H6893" i="2"/>
  <c r="H6894" i="2"/>
  <c r="H6895" i="2"/>
  <c r="H6896" i="2"/>
  <c r="H6897" i="2"/>
  <c r="H6898" i="2"/>
  <c r="H6899" i="2"/>
  <c r="H6900" i="2"/>
  <c r="H6901" i="2"/>
  <c r="H6902" i="2"/>
  <c r="H6903" i="2"/>
  <c r="H6904" i="2"/>
  <c r="H6905" i="2"/>
  <c r="H6906" i="2"/>
  <c r="H6907" i="2"/>
  <c r="H6908" i="2"/>
  <c r="H6909" i="2"/>
  <c r="H6910" i="2"/>
  <c r="H6911" i="2"/>
  <c r="H6912" i="2"/>
  <c r="H6913" i="2"/>
  <c r="H6914" i="2"/>
  <c r="H6915" i="2"/>
  <c r="H6916" i="2"/>
  <c r="H6917" i="2"/>
  <c r="H6918" i="2"/>
  <c r="H6919" i="2"/>
  <c r="H6920" i="2"/>
  <c r="H6921" i="2"/>
  <c r="H6922" i="2"/>
  <c r="H6923" i="2"/>
  <c r="H6924" i="2"/>
  <c r="H6925" i="2"/>
  <c r="H6926" i="2"/>
  <c r="H6927" i="2"/>
  <c r="H6928" i="2"/>
  <c r="H6929" i="2"/>
  <c r="H6930" i="2"/>
  <c r="H6931" i="2"/>
  <c r="H6932" i="2"/>
  <c r="H6933" i="2"/>
  <c r="H6934" i="2"/>
  <c r="H6935" i="2"/>
  <c r="H6936" i="2"/>
  <c r="H6937" i="2"/>
  <c r="H6938" i="2"/>
  <c r="H6939" i="2"/>
  <c r="H6940" i="2"/>
  <c r="H6941" i="2"/>
  <c r="H6942" i="2"/>
  <c r="H6943" i="2"/>
  <c r="H6944" i="2"/>
  <c r="H6945" i="2"/>
  <c r="H6946" i="2"/>
  <c r="H6947" i="2"/>
  <c r="H6948" i="2"/>
  <c r="H6949" i="2"/>
  <c r="H6950" i="2"/>
  <c r="H6951" i="2"/>
  <c r="H6952" i="2"/>
  <c r="H6953" i="2"/>
  <c r="H6954" i="2"/>
  <c r="H6955" i="2"/>
  <c r="H6956" i="2"/>
  <c r="H6957" i="2"/>
  <c r="H6958" i="2"/>
  <c r="H6959" i="2"/>
  <c r="H6960" i="2"/>
  <c r="H6961" i="2"/>
  <c r="H6962" i="2"/>
  <c r="H6963" i="2"/>
  <c r="H6964" i="2"/>
  <c r="H6965" i="2"/>
  <c r="H6966" i="2"/>
  <c r="H6967" i="2"/>
  <c r="H6968" i="2"/>
  <c r="H6969" i="2"/>
  <c r="H6970" i="2"/>
  <c r="H6971" i="2"/>
  <c r="H6972" i="2"/>
  <c r="H6973" i="2"/>
  <c r="H6974" i="2"/>
  <c r="H6975" i="2"/>
  <c r="H6976" i="2"/>
  <c r="H6977" i="2"/>
  <c r="H6978" i="2"/>
  <c r="H6979" i="2"/>
  <c r="H6980" i="2"/>
  <c r="H6981" i="2"/>
  <c r="H6982" i="2"/>
  <c r="H6983" i="2"/>
  <c r="H6984" i="2"/>
  <c r="H6985" i="2"/>
  <c r="H6986" i="2"/>
  <c r="H6987" i="2"/>
  <c r="H6988" i="2"/>
  <c r="H6989" i="2"/>
  <c r="H6990" i="2"/>
  <c r="H6991" i="2"/>
  <c r="H6992" i="2"/>
  <c r="H6993" i="2"/>
  <c r="H6994" i="2"/>
  <c r="H6995" i="2"/>
  <c r="H6996" i="2"/>
  <c r="H6997" i="2"/>
  <c r="H6998" i="2"/>
  <c r="H6999" i="2"/>
  <c r="H7000" i="2"/>
  <c r="H7001" i="2"/>
  <c r="H7002" i="2"/>
  <c r="H7003" i="2"/>
  <c r="H7004" i="2"/>
  <c r="H7005" i="2"/>
  <c r="H7006" i="2"/>
  <c r="H7007" i="2"/>
  <c r="H7008" i="2"/>
  <c r="H7009" i="2"/>
  <c r="H7010" i="2"/>
  <c r="H7011" i="2"/>
  <c r="H7012" i="2"/>
  <c r="H7013" i="2"/>
  <c r="H7014" i="2"/>
  <c r="H7015" i="2"/>
  <c r="H7016" i="2"/>
  <c r="H7017" i="2"/>
  <c r="H7018" i="2"/>
  <c r="H7019" i="2"/>
  <c r="H7020" i="2"/>
  <c r="H7021" i="2"/>
  <c r="H7022" i="2"/>
  <c r="H7023" i="2"/>
  <c r="H7024" i="2"/>
  <c r="H7025" i="2"/>
  <c r="H7026" i="2"/>
  <c r="H7027" i="2"/>
  <c r="H7028" i="2"/>
  <c r="H7029" i="2"/>
  <c r="H7030" i="2"/>
  <c r="H7031" i="2"/>
  <c r="H7032" i="2"/>
  <c r="H7033" i="2"/>
  <c r="H7034" i="2"/>
  <c r="H7035" i="2"/>
  <c r="H7036" i="2"/>
  <c r="H7037" i="2"/>
  <c r="H7038" i="2"/>
  <c r="H7039" i="2"/>
  <c r="H7040" i="2"/>
  <c r="H7041" i="2"/>
  <c r="H7042" i="2"/>
  <c r="H7043" i="2"/>
  <c r="H7044" i="2"/>
  <c r="H7045" i="2"/>
  <c r="H7046" i="2"/>
  <c r="H7047" i="2"/>
  <c r="H7048" i="2"/>
  <c r="H7049" i="2"/>
  <c r="H7050" i="2"/>
  <c r="H7051" i="2"/>
  <c r="H7052" i="2"/>
  <c r="H7053" i="2"/>
  <c r="H7054" i="2"/>
  <c r="H7055" i="2"/>
  <c r="H7056" i="2"/>
  <c r="H7057" i="2"/>
  <c r="H7058" i="2"/>
  <c r="H7059" i="2"/>
  <c r="H7060" i="2"/>
  <c r="H7061" i="2"/>
  <c r="H7062" i="2"/>
  <c r="H7063" i="2"/>
  <c r="H7064" i="2"/>
  <c r="H7065" i="2"/>
  <c r="H7066" i="2"/>
  <c r="H7067" i="2"/>
  <c r="H7068" i="2"/>
  <c r="H7069" i="2"/>
  <c r="H7070" i="2"/>
  <c r="H7071" i="2"/>
  <c r="H7072" i="2"/>
  <c r="H7073" i="2"/>
  <c r="H7074" i="2"/>
  <c r="H7075" i="2"/>
  <c r="H7076" i="2"/>
  <c r="H7077" i="2"/>
  <c r="H7078" i="2"/>
  <c r="H7079" i="2"/>
  <c r="H7080" i="2"/>
  <c r="H7081" i="2"/>
  <c r="H7082" i="2"/>
  <c r="H7083" i="2"/>
  <c r="H7084" i="2"/>
  <c r="H7085" i="2"/>
  <c r="H7086" i="2"/>
  <c r="H7087" i="2"/>
  <c r="H7088" i="2"/>
  <c r="H7089" i="2"/>
  <c r="H7090" i="2"/>
  <c r="H7091" i="2"/>
  <c r="H7092" i="2"/>
  <c r="H7093" i="2"/>
  <c r="H7094" i="2"/>
  <c r="H7095" i="2"/>
  <c r="H7096" i="2"/>
  <c r="H7097" i="2"/>
  <c r="H7098" i="2"/>
  <c r="H7099" i="2"/>
  <c r="H7100" i="2"/>
  <c r="H7101" i="2"/>
  <c r="H7102" i="2"/>
  <c r="H7103" i="2"/>
  <c r="H7104" i="2"/>
  <c r="H7105" i="2"/>
  <c r="H7106" i="2"/>
  <c r="H7107" i="2"/>
  <c r="H7108" i="2"/>
  <c r="H7109" i="2"/>
  <c r="H7110" i="2"/>
  <c r="H7111" i="2"/>
  <c r="H7112" i="2"/>
  <c r="H7113" i="2"/>
  <c r="H7114" i="2"/>
  <c r="H7115" i="2"/>
  <c r="H7116" i="2"/>
  <c r="H7117" i="2"/>
  <c r="H7118" i="2"/>
  <c r="H7119" i="2"/>
  <c r="H7120" i="2"/>
  <c r="H7121" i="2"/>
  <c r="H7122" i="2"/>
  <c r="H7123" i="2"/>
  <c r="H7124" i="2"/>
  <c r="H7125" i="2"/>
  <c r="H7126" i="2"/>
  <c r="H7127" i="2"/>
  <c r="H7128" i="2"/>
  <c r="H7129" i="2"/>
  <c r="H7130" i="2"/>
  <c r="H7131" i="2"/>
  <c r="H7132" i="2"/>
  <c r="H7133" i="2"/>
  <c r="H7134" i="2"/>
  <c r="H7135" i="2"/>
  <c r="H7136" i="2"/>
  <c r="H7137" i="2"/>
  <c r="H7138" i="2"/>
  <c r="H7139" i="2"/>
  <c r="H7140" i="2"/>
  <c r="H7141" i="2"/>
  <c r="H7142" i="2"/>
  <c r="H7143" i="2"/>
  <c r="H7144" i="2"/>
  <c r="H7145" i="2"/>
  <c r="H7146" i="2"/>
  <c r="H7147" i="2"/>
  <c r="H7148" i="2"/>
  <c r="H7149" i="2"/>
  <c r="H7150" i="2"/>
  <c r="H7151" i="2"/>
  <c r="H7152" i="2"/>
  <c r="H7153" i="2"/>
  <c r="H7154" i="2"/>
  <c r="H7155" i="2"/>
  <c r="H7156" i="2"/>
  <c r="H7157" i="2"/>
  <c r="H7158" i="2"/>
  <c r="H7159" i="2"/>
  <c r="H7160" i="2"/>
  <c r="H7161" i="2"/>
  <c r="H7162" i="2"/>
  <c r="H7163" i="2"/>
  <c r="H7164" i="2"/>
  <c r="H7165" i="2"/>
  <c r="H7166" i="2"/>
  <c r="H7167" i="2"/>
  <c r="H7168" i="2"/>
  <c r="H7169" i="2"/>
  <c r="H7170" i="2"/>
  <c r="H7171" i="2"/>
  <c r="H7172" i="2"/>
  <c r="H7173" i="2"/>
  <c r="H7174" i="2"/>
  <c r="H7175" i="2"/>
  <c r="H7176" i="2"/>
  <c r="H7177" i="2"/>
  <c r="H7178" i="2"/>
  <c r="H7179" i="2"/>
  <c r="H7180" i="2"/>
  <c r="H7181" i="2"/>
  <c r="H7182" i="2"/>
  <c r="H7183" i="2"/>
  <c r="H7184" i="2"/>
  <c r="H7185" i="2"/>
  <c r="H7186" i="2"/>
  <c r="H7187" i="2"/>
  <c r="H7188" i="2"/>
  <c r="H7189" i="2"/>
  <c r="H7190" i="2"/>
  <c r="H7191" i="2"/>
  <c r="H7192" i="2"/>
  <c r="H7193" i="2"/>
  <c r="H7194" i="2"/>
  <c r="H7195" i="2"/>
  <c r="H7196" i="2"/>
  <c r="H7197" i="2"/>
  <c r="H7198" i="2"/>
  <c r="H7199" i="2"/>
  <c r="H7200" i="2"/>
  <c r="H7201" i="2"/>
  <c r="H7202" i="2"/>
  <c r="H7203" i="2"/>
  <c r="H7204" i="2"/>
  <c r="H7205" i="2"/>
  <c r="H7206" i="2"/>
  <c r="H7207" i="2"/>
  <c r="H7208" i="2"/>
  <c r="H7209" i="2"/>
  <c r="H7210" i="2"/>
  <c r="H7211" i="2"/>
  <c r="H7212" i="2"/>
  <c r="H7213" i="2"/>
  <c r="H7214" i="2"/>
  <c r="H7215" i="2"/>
  <c r="H7216" i="2"/>
  <c r="H7217" i="2"/>
  <c r="H7218" i="2"/>
  <c r="H7219" i="2"/>
  <c r="H7220" i="2"/>
  <c r="H7221" i="2"/>
  <c r="H7222" i="2"/>
  <c r="H7223" i="2"/>
  <c r="H7224" i="2"/>
  <c r="H7225" i="2"/>
  <c r="H7226" i="2"/>
  <c r="H7227" i="2"/>
  <c r="H7228" i="2"/>
  <c r="H7229" i="2"/>
  <c r="H7230" i="2"/>
  <c r="H7231" i="2"/>
  <c r="H7232" i="2"/>
  <c r="H7233" i="2"/>
  <c r="H7234" i="2"/>
  <c r="H7235" i="2"/>
  <c r="H7236" i="2"/>
  <c r="H7237" i="2"/>
  <c r="H7238" i="2"/>
  <c r="H7239" i="2"/>
  <c r="H7240" i="2"/>
  <c r="H7241" i="2"/>
  <c r="H7242" i="2"/>
  <c r="H7243" i="2"/>
  <c r="H7244" i="2"/>
  <c r="H7245" i="2"/>
  <c r="H7246" i="2"/>
  <c r="H7247" i="2"/>
  <c r="H7248" i="2"/>
  <c r="H7249" i="2"/>
  <c r="H7250" i="2"/>
  <c r="H7251" i="2"/>
  <c r="H7252" i="2"/>
  <c r="H7253" i="2"/>
  <c r="H7254" i="2"/>
  <c r="H7255" i="2"/>
  <c r="H7256" i="2"/>
  <c r="H7257" i="2"/>
  <c r="H7258" i="2"/>
  <c r="H7259" i="2"/>
  <c r="H7260" i="2"/>
  <c r="H7261" i="2"/>
  <c r="H7262" i="2"/>
  <c r="H7263" i="2"/>
  <c r="H7264" i="2"/>
  <c r="H7265" i="2"/>
  <c r="H7266" i="2"/>
  <c r="H7267" i="2"/>
  <c r="H7268" i="2"/>
  <c r="H7269" i="2"/>
  <c r="H7270" i="2"/>
  <c r="H7271" i="2"/>
  <c r="H7272" i="2"/>
  <c r="H7273" i="2"/>
  <c r="H7274" i="2"/>
  <c r="H7275" i="2"/>
  <c r="H7276" i="2"/>
  <c r="H7277" i="2"/>
  <c r="H7278" i="2"/>
  <c r="H7279" i="2"/>
  <c r="H7280" i="2"/>
  <c r="H7281" i="2"/>
  <c r="H7282" i="2"/>
  <c r="H7283" i="2"/>
  <c r="H7284" i="2"/>
  <c r="H7285" i="2"/>
  <c r="H7286" i="2"/>
  <c r="H7287" i="2"/>
  <c r="H7288" i="2"/>
  <c r="H7289" i="2"/>
  <c r="H7290" i="2"/>
  <c r="H7291" i="2"/>
  <c r="H7292" i="2"/>
  <c r="H7293" i="2"/>
  <c r="H7294" i="2"/>
  <c r="H7295" i="2"/>
  <c r="H7296" i="2"/>
  <c r="H7297" i="2"/>
  <c r="H7298" i="2"/>
  <c r="H7299" i="2"/>
  <c r="H7300" i="2"/>
  <c r="H7301" i="2"/>
  <c r="H7302" i="2"/>
  <c r="H7303" i="2"/>
  <c r="H7304" i="2"/>
  <c r="H7305" i="2"/>
  <c r="H7306" i="2"/>
  <c r="H7307" i="2"/>
  <c r="H7308" i="2"/>
  <c r="H7309" i="2"/>
  <c r="H7310" i="2"/>
  <c r="H7311" i="2"/>
  <c r="H7312" i="2"/>
  <c r="H7313" i="2"/>
  <c r="H7314" i="2"/>
  <c r="H7315" i="2"/>
  <c r="H7316" i="2"/>
  <c r="H7317" i="2"/>
  <c r="H7318" i="2"/>
  <c r="H7319" i="2"/>
  <c r="H7320" i="2"/>
  <c r="H7321" i="2"/>
  <c r="H7322" i="2"/>
  <c r="H7323" i="2"/>
  <c r="H7324" i="2"/>
  <c r="H7325" i="2"/>
  <c r="H7326" i="2"/>
  <c r="H7327" i="2"/>
  <c r="H7328" i="2"/>
  <c r="H7329" i="2"/>
  <c r="H7330" i="2"/>
  <c r="H7331" i="2"/>
  <c r="H7332" i="2"/>
  <c r="H7333" i="2"/>
  <c r="H7334" i="2"/>
  <c r="H7335" i="2"/>
  <c r="H7336" i="2"/>
  <c r="H7337" i="2"/>
  <c r="H7338" i="2"/>
  <c r="H7339" i="2"/>
  <c r="H7340" i="2"/>
  <c r="H7341" i="2"/>
  <c r="H7342" i="2"/>
  <c r="H7343" i="2"/>
  <c r="H7344" i="2"/>
  <c r="H7345" i="2"/>
  <c r="H7346" i="2"/>
  <c r="H7347" i="2"/>
  <c r="H7348" i="2"/>
  <c r="H7349" i="2"/>
  <c r="H7350" i="2"/>
  <c r="H7351" i="2"/>
  <c r="H7352" i="2"/>
  <c r="H7353" i="2"/>
  <c r="H7354" i="2"/>
  <c r="H7355" i="2"/>
  <c r="H7356" i="2"/>
  <c r="H7357" i="2"/>
  <c r="H7358" i="2"/>
  <c r="H7359" i="2"/>
  <c r="H7360" i="2"/>
  <c r="H7361" i="2"/>
  <c r="H7362" i="2"/>
  <c r="H7363" i="2"/>
  <c r="H7364" i="2"/>
  <c r="H7365" i="2"/>
  <c r="H7366" i="2"/>
  <c r="H7367" i="2"/>
  <c r="H7368" i="2"/>
  <c r="H7369" i="2"/>
  <c r="H7370" i="2"/>
  <c r="H7371" i="2"/>
  <c r="H7372" i="2"/>
  <c r="H7373" i="2"/>
  <c r="H7374" i="2"/>
  <c r="H7375" i="2"/>
  <c r="H7376" i="2"/>
  <c r="H7377" i="2"/>
  <c r="H7378" i="2"/>
  <c r="H7379" i="2"/>
  <c r="H7380" i="2"/>
  <c r="H7381" i="2"/>
  <c r="H7382" i="2"/>
  <c r="H7383" i="2"/>
  <c r="H7384" i="2"/>
  <c r="H7385" i="2"/>
  <c r="H7386" i="2"/>
  <c r="H7387" i="2"/>
  <c r="H7388" i="2"/>
  <c r="H7389" i="2"/>
  <c r="H7390" i="2"/>
  <c r="H7391" i="2"/>
  <c r="H7392" i="2"/>
  <c r="H7393" i="2"/>
  <c r="H7394" i="2"/>
  <c r="H7395" i="2"/>
  <c r="H7396" i="2"/>
  <c r="H7397" i="2"/>
  <c r="H7398" i="2"/>
  <c r="H7399" i="2"/>
  <c r="H7400" i="2"/>
  <c r="H7401" i="2"/>
  <c r="H7402" i="2"/>
  <c r="H7403" i="2"/>
  <c r="H7404" i="2"/>
  <c r="H7405" i="2"/>
  <c r="H7406" i="2"/>
  <c r="H7407" i="2"/>
  <c r="H7408" i="2"/>
  <c r="H7409" i="2"/>
  <c r="H7410" i="2"/>
  <c r="H7411" i="2"/>
  <c r="H7412" i="2"/>
  <c r="H7413" i="2"/>
  <c r="H7414" i="2"/>
  <c r="H7415" i="2"/>
  <c r="H7416" i="2"/>
  <c r="H7417" i="2"/>
  <c r="H7418" i="2"/>
  <c r="H7419" i="2"/>
  <c r="H7420" i="2"/>
  <c r="H7421" i="2"/>
  <c r="H7422" i="2"/>
  <c r="H7423" i="2"/>
  <c r="H7424" i="2"/>
  <c r="H7425" i="2"/>
  <c r="H7426" i="2"/>
  <c r="H7427" i="2"/>
  <c r="H7428" i="2"/>
  <c r="H7429" i="2"/>
  <c r="H7430" i="2"/>
  <c r="H7431" i="2"/>
  <c r="H7432" i="2"/>
  <c r="H7433" i="2"/>
  <c r="H7434" i="2"/>
  <c r="H7435" i="2"/>
  <c r="H7436" i="2"/>
  <c r="H7437" i="2"/>
  <c r="H7438" i="2"/>
  <c r="H7439" i="2"/>
  <c r="H7440" i="2"/>
  <c r="H7441" i="2"/>
  <c r="H7442" i="2"/>
  <c r="H7443" i="2"/>
  <c r="H7444" i="2"/>
  <c r="H7445" i="2"/>
  <c r="H7446" i="2"/>
  <c r="H7447" i="2"/>
  <c r="H7448" i="2"/>
  <c r="H7449" i="2"/>
  <c r="H7450" i="2"/>
  <c r="H7451" i="2"/>
  <c r="H7452" i="2"/>
  <c r="H7453" i="2"/>
  <c r="H7454" i="2"/>
  <c r="H7455" i="2"/>
  <c r="H7456" i="2"/>
  <c r="H7457" i="2"/>
  <c r="H7458" i="2"/>
  <c r="H7459" i="2"/>
  <c r="H7460" i="2"/>
  <c r="H7461" i="2"/>
  <c r="H7462" i="2"/>
  <c r="H7463" i="2"/>
  <c r="H7464" i="2"/>
  <c r="H7465" i="2"/>
  <c r="H7466" i="2"/>
  <c r="H7467" i="2"/>
  <c r="H7468" i="2"/>
  <c r="H7469" i="2"/>
  <c r="H7470" i="2"/>
  <c r="H7471" i="2"/>
  <c r="H7472" i="2"/>
  <c r="H7473" i="2"/>
  <c r="H7474" i="2"/>
  <c r="H7475" i="2"/>
  <c r="H7476" i="2"/>
  <c r="H7477" i="2"/>
  <c r="H7478" i="2"/>
  <c r="H7479" i="2"/>
  <c r="H7480" i="2"/>
  <c r="H7481" i="2"/>
  <c r="H7482" i="2"/>
  <c r="H7483" i="2"/>
  <c r="H7484" i="2"/>
  <c r="H7485" i="2"/>
  <c r="H7486" i="2"/>
  <c r="H7487" i="2"/>
  <c r="H7488" i="2"/>
  <c r="H7489" i="2"/>
  <c r="H7490" i="2"/>
  <c r="H7491" i="2"/>
  <c r="H7492" i="2"/>
  <c r="H7493" i="2"/>
  <c r="H7494" i="2"/>
  <c r="H7495" i="2"/>
  <c r="H7496" i="2"/>
  <c r="H7497" i="2"/>
  <c r="H7498" i="2"/>
  <c r="H7499" i="2"/>
  <c r="H7500" i="2"/>
  <c r="H7501" i="2"/>
  <c r="H7502" i="2"/>
  <c r="H7503" i="2"/>
  <c r="H7504" i="2"/>
  <c r="H7505" i="2"/>
  <c r="H7506" i="2"/>
  <c r="H7507" i="2"/>
  <c r="H7508" i="2"/>
  <c r="H7509" i="2"/>
  <c r="H7510" i="2"/>
  <c r="H7511" i="2"/>
  <c r="H7512" i="2"/>
  <c r="H7513" i="2"/>
  <c r="H7514" i="2"/>
  <c r="H7515" i="2"/>
  <c r="H7516" i="2"/>
  <c r="H7517" i="2"/>
  <c r="H7518" i="2"/>
  <c r="H7519" i="2"/>
  <c r="H7520" i="2"/>
  <c r="H7521" i="2"/>
  <c r="H7522" i="2"/>
  <c r="H7523" i="2"/>
  <c r="H7524" i="2"/>
  <c r="H7525" i="2"/>
  <c r="H7526" i="2"/>
  <c r="H7527" i="2"/>
  <c r="H7528" i="2"/>
  <c r="H7529" i="2"/>
  <c r="H7530" i="2"/>
  <c r="H7531" i="2"/>
  <c r="H7532" i="2"/>
  <c r="H7533" i="2"/>
  <c r="H7534" i="2"/>
  <c r="H7535" i="2"/>
  <c r="H7536" i="2"/>
  <c r="H7537" i="2"/>
  <c r="H7538" i="2"/>
  <c r="H7539" i="2"/>
  <c r="H7540" i="2"/>
  <c r="H7541" i="2"/>
  <c r="H7542" i="2"/>
  <c r="H7543" i="2"/>
  <c r="H7544" i="2"/>
  <c r="H7545" i="2"/>
  <c r="H7546" i="2"/>
  <c r="H7547" i="2"/>
  <c r="H7548" i="2"/>
  <c r="H7549" i="2"/>
  <c r="H7550" i="2"/>
  <c r="H7551" i="2"/>
  <c r="H7552" i="2"/>
  <c r="H7553" i="2"/>
  <c r="H7554" i="2"/>
  <c r="H7555" i="2"/>
  <c r="H7556" i="2"/>
  <c r="H7557" i="2"/>
  <c r="H7558" i="2"/>
  <c r="H7559" i="2"/>
  <c r="H7560" i="2"/>
  <c r="H7561" i="2"/>
  <c r="H7562" i="2"/>
  <c r="H7563" i="2"/>
  <c r="H7564" i="2"/>
  <c r="H7565" i="2"/>
  <c r="H7566" i="2"/>
  <c r="H7567" i="2"/>
  <c r="H7568" i="2"/>
  <c r="H7569" i="2"/>
  <c r="H7570" i="2"/>
  <c r="H7571" i="2"/>
  <c r="H7572" i="2"/>
  <c r="H7573" i="2"/>
  <c r="H7574" i="2"/>
  <c r="H7575" i="2"/>
  <c r="H7576" i="2"/>
  <c r="H7577" i="2"/>
  <c r="H7578" i="2"/>
  <c r="H7579" i="2"/>
  <c r="H7580" i="2"/>
  <c r="H7581" i="2"/>
  <c r="H7582" i="2"/>
  <c r="H7583" i="2"/>
  <c r="H7584" i="2"/>
  <c r="H7585" i="2"/>
  <c r="H7586" i="2"/>
  <c r="H7587" i="2"/>
  <c r="H7588" i="2"/>
  <c r="H7589" i="2"/>
  <c r="H7590" i="2"/>
  <c r="H7591" i="2"/>
  <c r="H7592" i="2"/>
  <c r="H7593" i="2"/>
  <c r="H7594" i="2"/>
  <c r="H7595" i="2"/>
  <c r="H7596" i="2"/>
  <c r="H7597" i="2"/>
  <c r="H7598" i="2"/>
  <c r="H7599" i="2"/>
  <c r="H7600" i="2"/>
  <c r="H7601" i="2"/>
  <c r="H7602" i="2"/>
  <c r="H7603" i="2"/>
  <c r="H7604" i="2"/>
  <c r="H7605" i="2"/>
  <c r="H7606" i="2"/>
  <c r="H7607" i="2"/>
  <c r="H7608" i="2"/>
  <c r="H7609" i="2"/>
  <c r="H7610" i="2"/>
  <c r="H7611" i="2"/>
  <c r="H7612" i="2"/>
  <c r="H7613" i="2"/>
  <c r="H7614" i="2"/>
  <c r="H7615" i="2"/>
  <c r="H7616" i="2"/>
  <c r="H7617" i="2"/>
  <c r="H7618" i="2"/>
  <c r="H7619" i="2"/>
  <c r="H7620" i="2"/>
  <c r="H7621" i="2"/>
  <c r="H7622" i="2"/>
  <c r="H7623" i="2"/>
  <c r="H7624" i="2"/>
  <c r="H7625" i="2"/>
  <c r="H7626" i="2"/>
  <c r="H7627" i="2"/>
  <c r="H7628" i="2"/>
  <c r="H7629" i="2"/>
  <c r="H7630" i="2"/>
  <c r="H7631" i="2"/>
  <c r="H7632" i="2"/>
  <c r="H7633" i="2"/>
  <c r="H7634" i="2"/>
  <c r="H7635" i="2"/>
  <c r="H7636" i="2"/>
  <c r="H7637" i="2"/>
  <c r="H7638" i="2"/>
  <c r="H7639" i="2"/>
  <c r="H7640" i="2"/>
  <c r="H7641" i="2"/>
  <c r="H7642" i="2"/>
  <c r="H7643" i="2"/>
  <c r="H7644" i="2"/>
  <c r="H7645" i="2"/>
  <c r="H7646" i="2"/>
  <c r="H7647" i="2"/>
  <c r="H7648" i="2"/>
  <c r="H7649" i="2"/>
  <c r="H7650" i="2"/>
  <c r="H7651" i="2"/>
  <c r="H7652" i="2"/>
  <c r="H7653" i="2"/>
  <c r="H7654" i="2"/>
  <c r="H7655" i="2"/>
  <c r="H7656" i="2"/>
  <c r="H7657" i="2"/>
  <c r="H7658" i="2"/>
  <c r="H7659" i="2"/>
  <c r="H7660" i="2"/>
  <c r="H7661" i="2"/>
  <c r="H7662" i="2"/>
  <c r="H7663" i="2"/>
  <c r="H7664" i="2"/>
  <c r="H7665" i="2"/>
  <c r="H7666" i="2"/>
  <c r="H7667" i="2"/>
  <c r="H7668" i="2"/>
  <c r="H7669" i="2"/>
  <c r="H7670" i="2"/>
  <c r="H7671" i="2"/>
  <c r="H7672" i="2"/>
  <c r="H7673" i="2"/>
  <c r="H7674" i="2"/>
  <c r="H7675" i="2"/>
  <c r="H7676" i="2"/>
  <c r="H7677" i="2"/>
  <c r="H7678" i="2"/>
  <c r="H7679" i="2"/>
  <c r="H7680" i="2"/>
  <c r="H7681" i="2"/>
  <c r="H7682" i="2"/>
  <c r="H7683" i="2"/>
  <c r="H7684" i="2"/>
  <c r="H7685" i="2"/>
  <c r="H7686" i="2"/>
  <c r="H7687" i="2"/>
  <c r="H7688" i="2"/>
  <c r="H7689" i="2"/>
  <c r="H7690" i="2"/>
  <c r="H7691" i="2"/>
  <c r="H7692" i="2"/>
  <c r="H7693" i="2"/>
  <c r="H7694" i="2"/>
  <c r="H7695" i="2"/>
  <c r="H7696" i="2"/>
  <c r="H7697" i="2"/>
  <c r="H7698" i="2"/>
  <c r="H7699" i="2"/>
  <c r="H7700" i="2"/>
  <c r="H7701" i="2"/>
  <c r="H7702" i="2"/>
  <c r="H7703" i="2"/>
  <c r="H7704" i="2"/>
  <c r="H7705" i="2"/>
  <c r="H7706" i="2"/>
  <c r="H7707" i="2"/>
  <c r="H7708" i="2"/>
  <c r="H7709" i="2"/>
  <c r="H7710" i="2"/>
  <c r="H7711" i="2"/>
  <c r="H7712" i="2"/>
  <c r="H7713" i="2"/>
  <c r="H7714" i="2"/>
  <c r="H7715" i="2"/>
  <c r="H7716" i="2"/>
  <c r="H7717" i="2"/>
  <c r="H7718" i="2"/>
  <c r="H7719" i="2"/>
  <c r="H7720" i="2"/>
  <c r="H7721" i="2"/>
  <c r="H7722" i="2"/>
  <c r="H7723" i="2"/>
  <c r="H7724" i="2"/>
  <c r="H7725" i="2"/>
  <c r="H7726" i="2"/>
  <c r="H7727" i="2"/>
  <c r="H7728" i="2"/>
  <c r="H7729" i="2"/>
  <c r="H7730" i="2"/>
  <c r="H7731" i="2"/>
  <c r="H7732" i="2"/>
  <c r="H7733" i="2"/>
  <c r="H7734" i="2"/>
  <c r="H7735" i="2"/>
  <c r="H7736" i="2"/>
  <c r="H7737" i="2"/>
  <c r="H7738" i="2"/>
  <c r="H7739" i="2"/>
  <c r="H7740" i="2"/>
  <c r="H7741" i="2"/>
  <c r="H7742" i="2"/>
  <c r="H7743" i="2"/>
  <c r="H7744" i="2"/>
  <c r="H7745" i="2"/>
  <c r="H7746" i="2"/>
  <c r="H7747" i="2"/>
  <c r="H7748" i="2"/>
  <c r="H7749" i="2"/>
  <c r="H7750" i="2"/>
  <c r="H7751" i="2"/>
  <c r="H7752" i="2"/>
  <c r="H7753" i="2"/>
  <c r="H7754" i="2"/>
  <c r="H7755" i="2"/>
  <c r="H7756" i="2"/>
  <c r="H7757" i="2"/>
  <c r="H7758" i="2"/>
  <c r="H7759" i="2"/>
  <c r="H7760" i="2"/>
  <c r="H7761" i="2"/>
  <c r="H7762" i="2"/>
  <c r="H7763" i="2"/>
  <c r="H7764" i="2"/>
  <c r="H7765" i="2"/>
  <c r="H7766" i="2"/>
  <c r="H7767" i="2"/>
  <c r="H7768" i="2"/>
  <c r="H7769" i="2"/>
  <c r="H7770" i="2"/>
  <c r="H7771" i="2"/>
  <c r="H7772" i="2"/>
  <c r="H7773" i="2"/>
  <c r="H7774" i="2"/>
  <c r="H7775" i="2"/>
  <c r="H7776" i="2"/>
  <c r="H7777" i="2"/>
  <c r="H7778" i="2"/>
  <c r="H7779" i="2"/>
  <c r="H7780" i="2"/>
  <c r="H7781" i="2"/>
  <c r="H7782" i="2"/>
  <c r="H7783" i="2"/>
  <c r="H7784" i="2"/>
  <c r="H7785" i="2"/>
  <c r="H7786" i="2"/>
  <c r="H7787" i="2"/>
  <c r="H7788" i="2"/>
  <c r="H7789" i="2"/>
  <c r="H7790" i="2"/>
  <c r="H7791" i="2"/>
  <c r="H7792" i="2"/>
  <c r="H7793" i="2"/>
  <c r="H7794" i="2"/>
  <c r="H7795" i="2"/>
  <c r="H7796" i="2"/>
  <c r="H7797" i="2"/>
  <c r="H7798" i="2"/>
  <c r="H7799" i="2"/>
  <c r="H7800" i="2"/>
  <c r="H7801" i="2"/>
  <c r="H7802" i="2"/>
  <c r="H7803" i="2"/>
  <c r="H7804" i="2"/>
  <c r="H7805" i="2"/>
  <c r="H7806" i="2"/>
  <c r="H7807" i="2"/>
  <c r="H7808" i="2"/>
  <c r="H7809" i="2"/>
  <c r="H7810" i="2"/>
  <c r="H7811" i="2"/>
  <c r="H7812" i="2"/>
  <c r="H7813" i="2"/>
  <c r="H7814" i="2"/>
  <c r="H7815" i="2"/>
  <c r="H7816" i="2"/>
  <c r="H7817" i="2"/>
  <c r="H7818" i="2"/>
  <c r="H7819" i="2"/>
  <c r="H7820" i="2"/>
  <c r="H7821" i="2"/>
  <c r="H7822" i="2"/>
  <c r="H7823" i="2"/>
  <c r="H7824" i="2"/>
  <c r="H7825" i="2"/>
  <c r="H7826" i="2"/>
  <c r="H7827" i="2"/>
  <c r="H7828" i="2"/>
  <c r="H7829" i="2"/>
  <c r="H7830" i="2"/>
  <c r="H7831" i="2"/>
  <c r="H7832" i="2"/>
  <c r="H7833" i="2"/>
  <c r="H7834" i="2"/>
  <c r="H7835" i="2"/>
  <c r="H7836" i="2"/>
  <c r="H7837" i="2"/>
  <c r="H7838" i="2"/>
  <c r="H7839" i="2"/>
  <c r="H7840" i="2"/>
  <c r="H7841" i="2"/>
  <c r="H7842" i="2"/>
  <c r="H7843" i="2"/>
  <c r="H7844" i="2"/>
  <c r="H7845" i="2"/>
  <c r="H7846" i="2"/>
  <c r="H7847" i="2"/>
  <c r="H7848" i="2"/>
  <c r="H7849" i="2"/>
  <c r="H7850" i="2"/>
  <c r="H7851" i="2"/>
  <c r="H7852" i="2"/>
  <c r="H7853" i="2"/>
  <c r="H7854" i="2"/>
  <c r="H7855" i="2"/>
  <c r="H7856" i="2"/>
  <c r="H7857" i="2"/>
  <c r="H7858" i="2"/>
  <c r="H7859" i="2"/>
  <c r="H7860" i="2"/>
  <c r="H7861" i="2"/>
  <c r="H7862" i="2"/>
  <c r="H7863" i="2"/>
  <c r="H7864" i="2"/>
  <c r="H7865" i="2"/>
  <c r="H7866" i="2"/>
  <c r="H7867" i="2"/>
  <c r="H7868" i="2"/>
  <c r="H7869" i="2"/>
  <c r="H7870" i="2"/>
  <c r="H7871" i="2"/>
  <c r="H7872" i="2"/>
  <c r="H7873" i="2"/>
  <c r="H7874" i="2"/>
  <c r="H7875" i="2"/>
  <c r="H7876" i="2"/>
  <c r="H7877" i="2"/>
  <c r="H7878" i="2"/>
  <c r="H7879" i="2"/>
  <c r="H7880" i="2"/>
  <c r="H7881" i="2"/>
  <c r="H7882" i="2"/>
  <c r="H7883" i="2"/>
  <c r="H7884" i="2"/>
  <c r="H7885" i="2"/>
  <c r="H7886" i="2"/>
  <c r="H7887" i="2"/>
  <c r="H7888" i="2"/>
  <c r="H7889" i="2"/>
  <c r="H7890" i="2"/>
  <c r="H7891" i="2"/>
  <c r="H7892" i="2"/>
  <c r="H7893" i="2"/>
  <c r="H7894" i="2"/>
  <c r="H7895" i="2"/>
  <c r="H7896" i="2"/>
  <c r="H7897" i="2"/>
  <c r="H7898" i="2"/>
  <c r="H7899" i="2"/>
  <c r="H7900" i="2"/>
  <c r="H7901" i="2"/>
  <c r="H7902" i="2"/>
  <c r="H7903" i="2"/>
  <c r="H7904" i="2"/>
  <c r="H7905" i="2"/>
  <c r="H7906" i="2"/>
  <c r="H7907" i="2"/>
  <c r="H7908" i="2"/>
  <c r="H7909" i="2"/>
  <c r="H7910" i="2"/>
  <c r="H7911" i="2"/>
  <c r="H7912" i="2"/>
  <c r="H7913" i="2"/>
  <c r="H7914" i="2"/>
  <c r="H7915" i="2"/>
  <c r="H7916" i="2"/>
  <c r="H7917" i="2"/>
  <c r="H7918" i="2"/>
  <c r="H7919" i="2"/>
  <c r="H7920" i="2"/>
  <c r="H7921" i="2"/>
  <c r="H7922" i="2"/>
  <c r="H7923" i="2"/>
  <c r="H7924" i="2"/>
  <c r="H7925" i="2"/>
  <c r="H7926" i="2"/>
  <c r="H7927" i="2"/>
  <c r="H7928" i="2"/>
  <c r="H7929" i="2"/>
  <c r="H7930" i="2"/>
  <c r="H7931" i="2"/>
  <c r="H7932" i="2"/>
  <c r="H7933" i="2"/>
  <c r="H7934" i="2"/>
  <c r="H7935" i="2"/>
  <c r="H7936" i="2"/>
  <c r="H7937" i="2"/>
  <c r="H7938" i="2"/>
  <c r="H7939" i="2"/>
  <c r="H7940" i="2"/>
  <c r="H7941" i="2"/>
  <c r="H7942" i="2"/>
  <c r="H7943" i="2"/>
  <c r="H7944" i="2"/>
  <c r="H7945" i="2"/>
  <c r="H7946" i="2"/>
  <c r="H7947" i="2"/>
  <c r="H7948" i="2"/>
  <c r="H7949" i="2"/>
  <c r="H7950" i="2"/>
  <c r="H7951" i="2"/>
  <c r="H7952" i="2"/>
  <c r="H7953" i="2"/>
  <c r="H7954" i="2"/>
  <c r="H7955" i="2"/>
  <c r="H7956" i="2"/>
  <c r="H7957" i="2"/>
  <c r="H7958" i="2"/>
  <c r="H7959" i="2"/>
  <c r="H7960" i="2"/>
  <c r="H7961" i="2"/>
  <c r="H7962" i="2"/>
  <c r="H7963" i="2"/>
  <c r="H7964" i="2"/>
  <c r="H7965" i="2"/>
  <c r="H7966" i="2"/>
  <c r="H7967" i="2"/>
  <c r="H7968" i="2"/>
  <c r="H7969" i="2"/>
  <c r="H7970" i="2"/>
  <c r="H7971" i="2"/>
  <c r="H7972" i="2"/>
  <c r="H7973" i="2"/>
  <c r="H7974" i="2"/>
  <c r="H7975" i="2"/>
  <c r="H7976" i="2"/>
  <c r="H7977" i="2"/>
  <c r="H7978" i="2"/>
  <c r="H7979" i="2"/>
  <c r="H7980" i="2"/>
  <c r="H7981" i="2"/>
  <c r="H7982" i="2"/>
  <c r="H7983" i="2"/>
  <c r="H7984" i="2"/>
  <c r="H7985" i="2"/>
  <c r="H7986" i="2"/>
  <c r="H7987" i="2"/>
  <c r="H7988" i="2"/>
  <c r="H7989" i="2"/>
  <c r="H7990" i="2"/>
  <c r="H7991" i="2"/>
  <c r="H7992" i="2"/>
  <c r="H7993" i="2"/>
  <c r="H7994" i="2"/>
  <c r="H7995" i="2"/>
  <c r="H7996" i="2"/>
  <c r="H7997" i="2"/>
  <c r="H7998" i="2"/>
  <c r="H7999" i="2"/>
  <c r="H8000" i="2"/>
  <c r="H8001" i="2"/>
  <c r="H8002" i="2"/>
  <c r="H8003" i="2"/>
  <c r="H8004" i="2"/>
  <c r="H8005" i="2"/>
  <c r="H8006" i="2"/>
  <c r="H8007" i="2"/>
  <c r="H8008" i="2"/>
  <c r="H8009" i="2"/>
  <c r="H8010" i="2"/>
  <c r="H8011" i="2"/>
  <c r="H8012" i="2"/>
  <c r="H8013" i="2"/>
  <c r="H8014" i="2"/>
  <c r="H8015" i="2"/>
  <c r="H8016" i="2"/>
  <c r="H8017" i="2"/>
  <c r="H8018" i="2"/>
  <c r="H8019" i="2"/>
  <c r="H8020" i="2"/>
  <c r="H8021" i="2"/>
  <c r="H8022" i="2"/>
  <c r="H8023" i="2"/>
  <c r="H8024" i="2"/>
  <c r="H8025" i="2"/>
  <c r="H8026" i="2"/>
  <c r="H8027" i="2"/>
  <c r="H8028" i="2"/>
  <c r="H8029" i="2"/>
  <c r="H8030" i="2"/>
  <c r="H8031" i="2"/>
  <c r="H8032" i="2"/>
  <c r="H8033" i="2"/>
  <c r="H8034" i="2"/>
  <c r="H8035" i="2"/>
  <c r="H8036" i="2"/>
  <c r="H8037" i="2"/>
  <c r="H8038" i="2"/>
  <c r="H8039" i="2"/>
  <c r="H8040" i="2"/>
  <c r="H8041" i="2"/>
  <c r="H8042" i="2"/>
  <c r="H8043" i="2"/>
  <c r="H8044" i="2"/>
  <c r="H8045" i="2"/>
  <c r="H8046" i="2"/>
  <c r="H8047" i="2"/>
  <c r="H8048" i="2"/>
  <c r="H8049" i="2"/>
  <c r="H8050" i="2"/>
  <c r="H8051" i="2"/>
  <c r="H8052" i="2"/>
  <c r="H8053" i="2"/>
  <c r="H8054" i="2"/>
  <c r="H8055" i="2"/>
  <c r="H8056" i="2"/>
  <c r="H8057" i="2"/>
  <c r="H8058" i="2"/>
  <c r="H8059" i="2"/>
  <c r="H8060" i="2"/>
  <c r="H8061" i="2"/>
  <c r="H8062" i="2"/>
  <c r="H8063" i="2"/>
  <c r="H8064" i="2"/>
  <c r="H8065" i="2"/>
  <c r="H8066" i="2"/>
  <c r="H8067" i="2"/>
  <c r="H8068" i="2"/>
  <c r="H8069" i="2"/>
  <c r="H8070" i="2"/>
  <c r="H8071" i="2"/>
  <c r="H8072" i="2"/>
  <c r="H8073" i="2"/>
  <c r="H8074" i="2"/>
  <c r="H8075" i="2"/>
  <c r="H8076" i="2"/>
  <c r="H8077" i="2"/>
  <c r="H8078" i="2"/>
  <c r="H8079" i="2"/>
  <c r="H8080" i="2"/>
  <c r="H8081" i="2"/>
  <c r="H8082" i="2"/>
  <c r="H8083" i="2"/>
  <c r="H8084" i="2"/>
  <c r="H8085" i="2"/>
  <c r="H8086" i="2"/>
  <c r="H8087" i="2"/>
  <c r="H8088" i="2"/>
  <c r="H8089" i="2"/>
  <c r="H8090" i="2"/>
  <c r="H8091" i="2"/>
  <c r="H8092" i="2"/>
  <c r="H8093" i="2"/>
  <c r="H8094" i="2"/>
  <c r="H8095" i="2"/>
  <c r="H8096" i="2"/>
  <c r="H8097" i="2"/>
  <c r="H8098" i="2"/>
  <c r="H8099" i="2"/>
  <c r="H8100" i="2"/>
  <c r="H8101" i="2"/>
  <c r="H8102" i="2"/>
  <c r="H8103" i="2"/>
  <c r="H8104" i="2"/>
  <c r="H8105" i="2"/>
  <c r="H8106" i="2"/>
  <c r="H8107" i="2"/>
  <c r="H8108" i="2"/>
  <c r="H8109" i="2"/>
  <c r="H8110" i="2"/>
  <c r="H8111" i="2"/>
  <c r="H8112" i="2"/>
  <c r="H8113" i="2"/>
  <c r="H8114" i="2"/>
  <c r="H8115" i="2"/>
  <c r="H8116" i="2"/>
  <c r="H8117" i="2"/>
  <c r="H8118" i="2"/>
  <c r="H8119" i="2"/>
  <c r="H8120" i="2"/>
  <c r="H8121" i="2"/>
  <c r="H8122" i="2"/>
  <c r="H8123" i="2"/>
  <c r="H8124" i="2"/>
  <c r="H8125" i="2"/>
  <c r="H8126" i="2"/>
  <c r="H8127" i="2"/>
  <c r="H8128" i="2"/>
  <c r="H8129" i="2"/>
  <c r="H8130" i="2"/>
  <c r="H8131" i="2"/>
  <c r="H8132" i="2"/>
  <c r="H8133" i="2"/>
  <c r="H8134" i="2"/>
  <c r="H8135" i="2"/>
  <c r="H8136" i="2"/>
  <c r="H8137" i="2"/>
  <c r="H8138" i="2"/>
  <c r="H8139" i="2"/>
  <c r="H8140" i="2"/>
  <c r="H8141" i="2"/>
  <c r="H8142" i="2"/>
  <c r="H8143" i="2"/>
  <c r="H8144" i="2"/>
  <c r="H8145" i="2"/>
  <c r="H8146" i="2"/>
  <c r="H8147" i="2"/>
  <c r="H8148" i="2"/>
  <c r="H8149" i="2"/>
  <c r="H8150" i="2"/>
  <c r="H8151" i="2"/>
  <c r="H8152" i="2"/>
  <c r="H8153" i="2"/>
  <c r="H8154" i="2"/>
  <c r="H8155" i="2"/>
  <c r="H8156" i="2"/>
  <c r="H8157" i="2"/>
  <c r="H8158" i="2"/>
  <c r="H8159" i="2"/>
  <c r="H8160" i="2"/>
  <c r="H8161" i="2"/>
  <c r="H8162" i="2"/>
  <c r="H8163" i="2"/>
  <c r="H8164" i="2"/>
  <c r="H8165" i="2"/>
  <c r="H8166" i="2"/>
  <c r="H8167" i="2"/>
  <c r="H8168" i="2"/>
  <c r="H8169" i="2"/>
  <c r="H8170" i="2"/>
  <c r="H8171" i="2"/>
  <c r="H8172" i="2"/>
  <c r="H8173" i="2"/>
  <c r="H8174" i="2"/>
  <c r="H8175" i="2"/>
  <c r="H8176" i="2"/>
  <c r="H8177" i="2"/>
  <c r="H8178" i="2"/>
  <c r="H8179" i="2"/>
  <c r="H8180" i="2"/>
  <c r="H8181" i="2"/>
  <c r="H8182" i="2"/>
  <c r="H8183" i="2"/>
  <c r="H8184" i="2"/>
  <c r="H8185" i="2"/>
  <c r="H8186" i="2"/>
  <c r="H8187" i="2"/>
  <c r="H8188" i="2"/>
  <c r="H8189" i="2"/>
  <c r="H8190" i="2"/>
  <c r="H8191" i="2"/>
  <c r="H8192" i="2"/>
  <c r="H8193" i="2"/>
  <c r="H8194" i="2"/>
  <c r="H8195" i="2"/>
  <c r="H8196" i="2"/>
  <c r="H8197" i="2"/>
  <c r="H8198" i="2"/>
  <c r="H8199" i="2"/>
  <c r="H8200" i="2"/>
  <c r="H8201" i="2"/>
  <c r="H8202" i="2"/>
  <c r="H8203" i="2"/>
  <c r="H8204" i="2"/>
  <c r="H8205" i="2"/>
  <c r="H8206" i="2"/>
  <c r="H8207" i="2"/>
  <c r="H8208" i="2"/>
  <c r="H8209" i="2"/>
  <c r="H8210" i="2"/>
  <c r="H8211" i="2"/>
  <c r="H8212" i="2"/>
  <c r="H8213" i="2"/>
  <c r="H8214" i="2"/>
  <c r="H8215" i="2"/>
  <c r="H8216" i="2"/>
  <c r="H8217" i="2"/>
  <c r="H8218" i="2"/>
  <c r="H8219" i="2"/>
  <c r="H8220" i="2"/>
  <c r="H8221" i="2"/>
  <c r="H8222" i="2"/>
  <c r="H8223" i="2"/>
  <c r="H8224" i="2"/>
  <c r="H8225" i="2"/>
  <c r="H8226" i="2"/>
  <c r="H8227" i="2"/>
  <c r="H8228" i="2"/>
  <c r="H8229" i="2"/>
  <c r="H8230" i="2"/>
  <c r="H8231" i="2"/>
  <c r="H8232" i="2"/>
  <c r="H8233" i="2"/>
  <c r="H8234" i="2"/>
  <c r="H8235" i="2"/>
  <c r="H8236" i="2"/>
  <c r="H8237" i="2"/>
  <c r="H8238" i="2"/>
  <c r="H8239" i="2"/>
  <c r="H8240" i="2"/>
  <c r="H8241" i="2"/>
  <c r="H8242" i="2"/>
  <c r="H8243" i="2"/>
  <c r="H8244" i="2"/>
  <c r="H8245" i="2"/>
  <c r="H8246" i="2"/>
  <c r="H8247" i="2"/>
  <c r="H8248" i="2"/>
  <c r="H8249" i="2"/>
  <c r="H8250" i="2"/>
  <c r="H8251" i="2"/>
  <c r="H8252" i="2"/>
  <c r="H8253" i="2"/>
  <c r="H8254" i="2"/>
  <c r="H8255" i="2"/>
  <c r="H8256" i="2"/>
  <c r="H8257" i="2"/>
  <c r="H8258" i="2"/>
  <c r="H8259" i="2"/>
  <c r="H8260" i="2"/>
  <c r="H8261" i="2"/>
  <c r="H8262" i="2"/>
  <c r="H8263" i="2"/>
  <c r="H8264" i="2"/>
  <c r="H8265" i="2"/>
  <c r="H8266" i="2"/>
  <c r="H8267" i="2"/>
  <c r="H8268" i="2"/>
  <c r="H8269" i="2"/>
  <c r="H8270" i="2"/>
  <c r="H8271" i="2"/>
  <c r="H8272" i="2"/>
  <c r="H8273" i="2"/>
  <c r="H8274" i="2"/>
  <c r="H8275" i="2"/>
  <c r="H8276" i="2"/>
  <c r="H8277" i="2"/>
  <c r="H8278" i="2"/>
  <c r="H8279" i="2"/>
  <c r="H8280" i="2"/>
  <c r="H8281" i="2"/>
  <c r="H8282" i="2"/>
  <c r="H8283" i="2"/>
  <c r="H8284" i="2"/>
  <c r="H8285" i="2"/>
  <c r="H8286" i="2"/>
  <c r="H8287" i="2"/>
  <c r="H8288" i="2"/>
  <c r="H8289" i="2"/>
  <c r="H8290" i="2"/>
  <c r="H8291" i="2"/>
  <c r="H8292" i="2"/>
  <c r="H8293" i="2"/>
  <c r="H8294" i="2"/>
  <c r="H8295" i="2"/>
  <c r="H8296" i="2"/>
  <c r="H8297" i="2"/>
  <c r="H8298" i="2"/>
  <c r="H8299" i="2"/>
  <c r="H8300" i="2"/>
  <c r="H8301" i="2"/>
  <c r="H8302" i="2"/>
  <c r="H8303" i="2"/>
  <c r="H8304" i="2"/>
  <c r="H8305" i="2"/>
  <c r="H8306" i="2"/>
  <c r="H8307" i="2"/>
  <c r="H8308" i="2"/>
  <c r="H8309" i="2"/>
  <c r="H8310" i="2"/>
  <c r="H8311" i="2"/>
  <c r="H8312" i="2"/>
  <c r="H8313" i="2"/>
  <c r="H8314" i="2"/>
  <c r="H8315" i="2"/>
  <c r="H8316" i="2"/>
  <c r="H8317" i="2"/>
  <c r="H8318" i="2"/>
  <c r="H8319" i="2"/>
  <c r="H8320" i="2"/>
  <c r="H8321" i="2"/>
  <c r="H8322" i="2"/>
  <c r="H8323" i="2"/>
  <c r="H8324" i="2"/>
  <c r="H8325" i="2"/>
  <c r="H8326" i="2"/>
  <c r="H8327" i="2"/>
  <c r="H8328" i="2"/>
  <c r="H8329" i="2"/>
  <c r="H8330" i="2"/>
  <c r="H8331" i="2"/>
  <c r="H8332" i="2"/>
  <c r="H8333" i="2"/>
  <c r="H8334" i="2"/>
  <c r="H8335" i="2"/>
  <c r="H8336" i="2"/>
  <c r="H8337" i="2"/>
  <c r="H8338" i="2"/>
  <c r="H8339" i="2"/>
  <c r="H8340" i="2"/>
  <c r="H8341" i="2"/>
  <c r="H8342" i="2"/>
  <c r="H8343" i="2"/>
  <c r="H8344" i="2"/>
  <c r="H8345" i="2"/>
  <c r="H8346" i="2"/>
  <c r="H8347" i="2"/>
  <c r="H8348" i="2"/>
  <c r="H8349" i="2"/>
  <c r="H8350" i="2"/>
  <c r="H8351" i="2"/>
  <c r="H8352" i="2"/>
  <c r="H8353" i="2"/>
  <c r="H8354" i="2"/>
  <c r="H8355" i="2"/>
  <c r="H8356" i="2"/>
  <c r="H8357" i="2"/>
  <c r="H8358" i="2"/>
  <c r="H8359" i="2"/>
  <c r="H8360" i="2"/>
  <c r="H8361" i="2"/>
  <c r="H8362" i="2"/>
  <c r="H8363" i="2"/>
  <c r="H8364" i="2"/>
  <c r="H8365" i="2"/>
  <c r="H8366" i="2"/>
  <c r="H8367" i="2"/>
  <c r="H8368" i="2"/>
  <c r="H8369" i="2"/>
  <c r="H8370" i="2"/>
  <c r="H8371" i="2"/>
  <c r="H8372" i="2"/>
  <c r="H8373" i="2"/>
  <c r="H8374" i="2"/>
  <c r="H8375" i="2"/>
  <c r="H8376" i="2"/>
  <c r="H8377" i="2"/>
  <c r="H8378" i="2"/>
  <c r="H8379" i="2"/>
  <c r="H8380" i="2"/>
  <c r="H8381" i="2"/>
  <c r="H8382" i="2"/>
  <c r="H8383" i="2"/>
  <c r="H8384" i="2"/>
  <c r="H8385" i="2"/>
  <c r="H8386" i="2"/>
  <c r="H8387" i="2"/>
  <c r="H8388" i="2"/>
  <c r="H8389" i="2"/>
  <c r="H8390" i="2"/>
  <c r="H8391" i="2"/>
  <c r="H8392" i="2"/>
  <c r="H8393" i="2"/>
  <c r="H8394" i="2"/>
  <c r="H8395" i="2"/>
  <c r="H8396" i="2"/>
  <c r="H8397" i="2"/>
  <c r="H8398" i="2"/>
  <c r="H8399" i="2"/>
  <c r="H8400" i="2"/>
  <c r="H8401" i="2"/>
  <c r="H8402" i="2"/>
  <c r="H8403" i="2"/>
  <c r="H8404" i="2"/>
  <c r="H8405" i="2"/>
  <c r="H8406" i="2"/>
  <c r="H8407" i="2"/>
  <c r="H8408" i="2"/>
  <c r="H8409" i="2"/>
  <c r="H8410" i="2"/>
  <c r="H8411" i="2"/>
  <c r="H8412" i="2"/>
  <c r="H8413" i="2"/>
  <c r="H8414" i="2"/>
  <c r="H8415" i="2"/>
  <c r="H8416" i="2"/>
  <c r="H8417" i="2"/>
  <c r="H8418" i="2"/>
  <c r="H8419" i="2"/>
  <c r="H8420" i="2"/>
  <c r="H8421" i="2"/>
  <c r="H8422" i="2"/>
  <c r="H8423" i="2"/>
  <c r="H8424" i="2"/>
  <c r="H8425" i="2"/>
  <c r="H8426" i="2"/>
  <c r="H8427" i="2"/>
  <c r="H8428" i="2"/>
  <c r="H8429" i="2"/>
  <c r="H8430" i="2"/>
  <c r="H8431" i="2"/>
  <c r="H8432" i="2"/>
  <c r="H8433" i="2"/>
  <c r="H8434" i="2"/>
  <c r="H8435" i="2"/>
  <c r="H8436" i="2"/>
  <c r="H8437" i="2"/>
  <c r="H8438" i="2"/>
  <c r="H8439" i="2"/>
  <c r="H8440" i="2"/>
  <c r="H8441" i="2"/>
  <c r="H8442" i="2"/>
  <c r="H8443" i="2"/>
  <c r="H8444" i="2"/>
  <c r="H8445" i="2"/>
  <c r="H8446" i="2"/>
  <c r="H8447" i="2"/>
  <c r="H8448" i="2"/>
  <c r="H8449" i="2"/>
  <c r="H8450" i="2"/>
  <c r="H8451" i="2"/>
  <c r="H8452" i="2"/>
  <c r="H8453" i="2"/>
  <c r="H8454" i="2"/>
  <c r="H8455" i="2"/>
  <c r="H8456" i="2"/>
  <c r="H8457" i="2"/>
  <c r="H8458" i="2"/>
  <c r="H8459" i="2"/>
  <c r="H8460" i="2"/>
  <c r="H8461" i="2"/>
  <c r="H8462" i="2"/>
  <c r="H8463" i="2"/>
  <c r="H8464" i="2"/>
  <c r="H8465" i="2"/>
  <c r="H8466" i="2"/>
  <c r="H8467" i="2"/>
  <c r="H8468" i="2"/>
  <c r="H8469" i="2"/>
  <c r="H8470" i="2"/>
  <c r="H8471" i="2"/>
  <c r="H8472" i="2"/>
  <c r="H8473" i="2"/>
  <c r="H8474" i="2"/>
  <c r="H8475" i="2"/>
  <c r="H8476" i="2"/>
  <c r="H8477" i="2"/>
  <c r="H8478" i="2"/>
  <c r="H8479" i="2"/>
  <c r="H8480" i="2"/>
  <c r="H8481" i="2"/>
  <c r="H8482" i="2"/>
  <c r="H8483" i="2"/>
  <c r="H8484" i="2"/>
  <c r="H8485" i="2"/>
  <c r="H8486" i="2"/>
  <c r="H8487" i="2"/>
  <c r="H8488" i="2"/>
  <c r="H8489" i="2"/>
  <c r="H8490" i="2"/>
  <c r="H8491" i="2"/>
  <c r="H8492" i="2"/>
  <c r="H8493" i="2"/>
  <c r="H8494" i="2"/>
  <c r="H8495" i="2"/>
  <c r="H8496" i="2"/>
  <c r="H8497" i="2"/>
  <c r="H8498" i="2"/>
  <c r="H8499" i="2"/>
  <c r="H8500" i="2"/>
  <c r="H8501" i="2"/>
  <c r="H8502" i="2"/>
  <c r="H8503" i="2"/>
  <c r="H8504" i="2"/>
  <c r="H8505" i="2"/>
  <c r="H8506" i="2"/>
  <c r="H8507" i="2"/>
  <c r="H8508" i="2"/>
  <c r="H8509" i="2"/>
  <c r="H8510" i="2"/>
  <c r="H8511" i="2"/>
  <c r="H8512" i="2"/>
  <c r="H8513" i="2"/>
  <c r="H8514" i="2"/>
  <c r="H8515" i="2"/>
  <c r="H8516" i="2"/>
  <c r="H8517" i="2"/>
  <c r="H8518" i="2"/>
  <c r="H8519" i="2"/>
  <c r="H8520" i="2"/>
  <c r="H8521" i="2"/>
  <c r="H8522" i="2"/>
  <c r="H8523" i="2"/>
  <c r="H8524" i="2"/>
  <c r="H8525" i="2"/>
  <c r="H8526" i="2"/>
  <c r="H8527" i="2"/>
  <c r="H8528" i="2"/>
  <c r="H8529" i="2"/>
  <c r="H8530" i="2"/>
  <c r="H8531" i="2"/>
  <c r="H8532" i="2"/>
  <c r="H8533" i="2"/>
  <c r="H8534" i="2"/>
  <c r="H8535" i="2"/>
  <c r="H8536" i="2"/>
  <c r="H8537" i="2"/>
  <c r="H8538" i="2"/>
  <c r="H8539" i="2"/>
  <c r="H8540" i="2"/>
  <c r="H8541" i="2"/>
  <c r="H8542" i="2"/>
  <c r="H8543" i="2"/>
  <c r="H8544" i="2"/>
  <c r="H8545" i="2"/>
  <c r="H8546" i="2"/>
  <c r="H8547" i="2"/>
  <c r="H8548" i="2"/>
  <c r="H8549" i="2"/>
  <c r="H8550" i="2"/>
  <c r="H8551" i="2"/>
  <c r="H8552" i="2"/>
  <c r="H8553" i="2"/>
  <c r="H8554" i="2"/>
  <c r="H8555" i="2"/>
  <c r="H8556" i="2"/>
  <c r="H8557" i="2"/>
  <c r="H8558" i="2"/>
  <c r="H8559" i="2"/>
  <c r="H8560" i="2"/>
  <c r="H8561" i="2"/>
  <c r="H8562" i="2"/>
  <c r="H8563" i="2"/>
  <c r="H8564" i="2"/>
  <c r="H8565" i="2"/>
  <c r="H8566" i="2"/>
  <c r="H8567" i="2"/>
  <c r="H8568" i="2"/>
  <c r="H8569" i="2"/>
  <c r="H8570" i="2"/>
  <c r="H8571" i="2"/>
  <c r="H8572" i="2"/>
  <c r="H8573" i="2"/>
  <c r="H8574" i="2"/>
  <c r="H8575" i="2"/>
  <c r="H8576" i="2"/>
  <c r="H8577" i="2"/>
  <c r="H8578" i="2"/>
  <c r="H8579" i="2"/>
  <c r="H8580" i="2"/>
  <c r="H8581" i="2"/>
  <c r="H8582" i="2"/>
  <c r="H8583" i="2"/>
  <c r="H8584" i="2"/>
  <c r="H8585" i="2"/>
  <c r="H8586" i="2"/>
  <c r="H8587" i="2"/>
  <c r="H8588" i="2"/>
  <c r="H8589" i="2"/>
  <c r="H8590" i="2"/>
  <c r="H8591" i="2"/>
  <c r="H8592" i="2"/>
  <c r="H8593" i="2"/>
  <c r="H8594" i="2"/>
  <c r="H8595" i="2"/>
  <c r="H8596" i="2"/>
  <c r="H8597" i="2"/>
  <c r="H8598" i="2"/>
  <c r="H8599" i="2"/>
  <c r="H8600" i="2"/>
  <c r="H8601" i="2"/>
  <c r="H8602" i="2"/>
  <c r="H8603" i="2"/>
  <c r="H8604" i="2"/>
  <c r="H8605" i="2"/>
  <c r="H8606" i="2"/>
  <c r="H8607" i="2"/>
  <c r="H8608" i="2"/>
  <c r="H8609" i="2"/>
  <c r="H8610" i="2"/>
  <c r="H8611" i="2"/>
  <c r="H8612" i="2"/>
  <c r="H8613" i="2"/>
  <c r="H8614" i="2"/>
  <c r="H8615" i="2"/>
  <c r="H8616" i="2"/>
  <c r="H8617" i="2"/>
  <c r="H8618" i="2"/>
  <c r="H8619" i="2"/>
  <c r="H8620" i="2"/>
  <c r="H8621" i="2"/>
  <c r="H8622" i="2"/>
  <c r="H8623" i="2"/>
  <c r="H8624" i="2"/>
  <c r="H8625" i="2"/>
  <c r="H8626" i="2"/>
  <c r="H8627" i="2"/>
  <c r="H8628" i="2"/>
  <c r="H8629" i="2"/>
  <c r="H8630" i="2"/>
  <c r="H8631" i="2"/>
  <c r="H8632" i="2"/>
  <c r="H8633" i="2"/>
  <c r="H8634" i="2"/>
  <c r="H8635" i="2"/>
  <c r="H8636" i="2"/>
  <c r="H8637" i="2"/>
  <c r="H8638" i="2"/>
  <c r="H8639" i="2"/>
  <c r="H8640" i="2"/>
  <c r="H8641" i="2"/>
  <c r="H8642" i="2"/>
  <c r="H8643" i="2"/>
  <c r="H8644" i="2"/>
  <c r="H8645" i="2"/>
  <c r="H8646" i="2"/>
  <c r="H8647" i="2"/>
  <c r="H8648" i="2"/>
  <c r="H8649" i="2"/>
  <c r="H8650" i="2"/>
  <c r="H8651" i="2"/>
  <c r="H8652" i="2"/>
  <c r="H8653" i="2"/>
  <c r="H8654" i="2"/>
  <c r="H8655" i="2"/>
  <c r="H8656" i="2"/>
  <c r="H8657" i="2"/>
  <c r="H8658" i="2"/>
  <c r="H8659" i="2"/>
  <c r="H8660" i="2"/>
  <c r="H8661" i="2"/>
  <c r="H8662" i="2"/>
  <c r="H8663" i="2"/>
  <c r="H8664" i="2"/>
  <c r="H8665" i="2"/>
  <c r="H8666" i="2"/>
  <c r="H8667" i="2"/>
  <c r="H8668" i="2"/>
  <c r="H8669" i="2"/>
  <c r="H8670" i="2"/>
  <c r="H8671" i="2"/>
  <c r="H8672" i="2"/>
  <c r="H8673" i="2"/>
  <c r="H8674" i="2"/>
  <c r="H8675" i="2"/>
  <c r="H8676" i="2"/>
  <c r="H8677" i="2"/>
  <c r="H8678" i="2"/>
  <c r="H8679" i="2"/>
  <c r="H8680" i="2"/>
  <c r="H8681" i="2"/>
  <c r="H8682" i="2"/>
  <c r="H8683" i="2"/>
  <c r="H8684" i="2"/>
  <c r="H8685" i="2"/>
  <c r="H8686" i="2"/>
  <c r="H8687" i="2"/>
  <c r="H8688" i="2"/>
  <c r="H8689" i="2"/>
  <c r="H8690" i="2"/>
  <c r="H8691" i="2"/>
  <c r="H8692" i="2"/>
  <c r="H8693" i="2"/>
  <c r="H8694" i="2"/>
  <c r="H8695" i="2"/>
  <c r="H8696" i="2"/>
  <c r="H8697" i="2"/>
  <c r="H8698" i="2"/>
  <c r="H8699" i="2"/>
  <c r="H8700" i="2"/>
  <c r="H8701" i="2"/>
  <c r="H8702" i="2"/>
  <c r="H8703" i="2"/>
  <c r="H8704" i="2"/>
  <c r="H8705" i="2"/>
  <c r="H8706" i="2"/>
  <c r="H8707" i="2"/>
  <c r="H8708" i="2"/>
  <c r="H8709" i="2"/>
  <c r="H8710" i="2"/>
  <c r="H8711" i="2"/>
  <c r="H8712" i="2"/>
  <c r="H8713" i="2"/>
  <c r="H8714" i="2"/>
  <c r="H8715" i="2"/>
  <c r="H8716" i="2"/>
  <c r="H8717" i="2"/>
  <c r="H8718" i="2"/>
  <c r="H8719" i="2"/>
  <c r="H8720" i="2"/>
  <c r="H8721" i="2"/>
  <c r="H8722" i="2"/>
  <c r="H8723" i="2"/>
  <c r="H8724" i="2"/>
  <c r="H8725" i="2"/>
  <c r="H8726" i="2"/>
  <c r="H8727" i="2"/>
  <c r="H8728" i="2"/>
  <c r="H8729" i="2"/>
  <c r="H8730" i="2"/>
  <c r="H8731" i="2"/>
  <c r="H8732" i="2"/>
  <c r="H8733" i="2"/>
  <c r="H8734" i="2"/>
  <c r="H8735" i="2"/>
  <c r="H8736" i="2"/>
  <c r="H8737" i="2"/>
  <c r="H8738" i="2"/>
  <c r="H8739" i="2"/>
  <c r="H8740" i="2"/>
  <c r="H8741" i="2"/>
  <c r="H8742" i="2"/>
  <c r="H8743" i="2"/>
  <c r="H8744" i="2"/>
  <c r="H8745" i="2"/>
  <c r="H8746" i="2"/>
  <c r="H8747" i="2"/>
  <c r="H8748" i="2"/>
  <c r="H8749" i="2"/>
  <c r="H8750" i="2"/>
  <c r="H8751" i="2"/>
  <c r="H8752" i="2"/>
  <c r="H8753" i="2"/>
  <c r="H8754" i="2"/>
  <c r="H8755" i="2"/>
  <c r="H8756" i="2"/>
  <c r="H8757" i="2"/>
  <c r="H8758" i="2"/>
  <c r="H8759" i="2"/>
  <c r="H8760" i="2"/>
  <c r="H8761" i="2"/>
  <c r="H8762" i="2"/>
  <c r="H8763" i="2"/>
  <c r="H8764" i="2"/>
  <c r="H8765" i="2"/>
  <c r="H8766" i="2"/>
  <c r="H8767" i="2"/>
  <c r="H8768" i="2"/>
  <c r="H8769" i="2"/>
  <c r="H8770" i="2"/>
  <c r="H8771" i="2"/>
  <c r="H8772" i="2"/>
  <c r="H8773" i="2"/>
  <c r="H8774" i="2"/>
  <c r="H8775" i="2"/>
  <c r="H8776" i="2"/>
  <c r="H8777" i="2"/>
  <c r="H8778" i="2"/>
  <c r="H8779" i="2"/>
  <c r="H8780" i="2"/>
  <c r="H8781" i="2"/>
  <c r="H8782" i="2"/>
  <c r="H8783" i="2"/>
  <c r="H8784" i="2"/>
  <c r="H2" i="2"/>
  <c r="L22" i="2" l="1"/>
  <c r="O22" i="2"/>
  <c r="X22" i="5"/>
  <c r="V22" i="5"/>
  <c r="U22" i="5"/>
  <c r="T22" i="5"/>
  <c r="R22" i="5"/>
  <c r="S22" i="5"/>
  <c r="J25" i="5" l="1"/>
  <c r="L25" i="5" s="1"/>
  <c r="J24" i="5"/>
  <c r="L24" i="5" s="1"/>
  <c r="J23" i="5"/>
  <c r="J22" i="5"/>
  <c r="J21" i="5"/>
  <c r="J20" i="5"/>
  <c r="J19" i="5"/>
  <c r="J18" i="5"/>
  <c r="J17" i="5"/>
  <c r="L17" i="5" s="1"/>
  <c r="J16" i="5"/>
  <c r="L16" i="5" s="1"/>
  <c r="J15" i="5"/>
  <c r="L15" i="5" s="1"/>
  <c r="J14" i="5"/>
  <c r="J13" i="5"/>
  <c r="J12" i="5"/>
  <c r="J11" i="5"/>
  <c r="J10" i="5"/>
  <c r="J9" i="5"/>
  <c r="J8" i="5"/>
  <c r="J7" i="5"/>
  <c r="J6" i="5"/>
  <c r="J5" i="5"/>
  <c r="J4" i="5"/>
  <c r="L7" i="5" l="1"/>
  <c r="N5" i="5"/>
  <c r="K2" i="5"/>
  <c r="K3" i="5"/>
  <c r="J26" i="5"/>
  <c r="N4" i="5"/>
  <c r="N6" i="5"/>
  <c r="N3" i="5"/>
  <c r="L23" i="5"/>
  <c r="N2" i="5"/>
  <c r="K8" i="5"/>
  <c r="K10" i="5"/>
  <c r="K18" i="5"/>
  <c r="N7" i="5"/>
  <c r="L18" i="5"/>
  <c r="L10" i="5"/>
  <c r="K11" i="5"/>
  <c r="K19" i="5"/>
  <c r="L9" i="5"/>
  <c r="K4" i="5"/>
  <c r="K12" i="5"/>
  <c r="K20" i="5"/>
  <c r="L8" i="5"/>
  <c r="K5" i="5"/>
  <c r="K13" i="5"/>
  <c r="K21" i="5"/>
  <c r="K6" i="5"/>
  <c r="K14" i="5"/>
  <c r="K22" i="5"/>
  <c r="L22" i="5"/>
  <c r="L14" i="5"/>
  <c r="L6" i="5"/>
  <c r="K7" i="5"/>
  <c r="K15" i="5"/>
  <c r="K23" i="5"/>
  <c r="L21" i="5"/>
  <c r="L13" i="5"/>
  <c r="L5" i="5"/>
  <c r="K16" i="5"/>
  <c r="K24" i="5"/>
  <c r="L20" i="5"/>
  <c r="L12" i="5"/>
  <c r="L4" i="5"/>
  <c r="K9" i="5"/>
  <c r="K17" i="5"/>
  <c r="K25" i="5"/>
  <c r="L19" i="5"/>
  <c r="L11" i="5"/>
  <c r="L3" i="5"/>
  <c r="N8" i="5" l="1"/>
  <c r="O2" i="5" s="1"/>
  <c r="K26" i="5"/>
  <c r="L26" i="5"/>
  <c r="O4" i="5"/>
  <c r="N9" i="5" l="1"/>
  <c r="O7" i="5"/>
  <c r="O3" i="5"/>
  <c r="O6" i="5"/>
  <c r="O5" i="5"/>
  <c r="O8" i="5" l="1"/>
  <c r="O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tc={D4D0A621-5E4D-4BAC-9FEB-E375F04E878F}</author>
  </authors>
  <commentList>
    <comment ref="F1" authorId="0" shapeId="0" xr:uid="{D4D0A621-5E4D-4BAC-9FEB-E375F04E878F}">
      <text>
        <t>[Comentario encadenado]
Su versión de Excel le permite leer este comentario encadenado; sin embargo, las ediciones que se apliquen se quitarán si el archivo se abre en una versión más reciente de Excel. Más información: https://go.microsoft.com/fwlink/?linkid=870924
Comentario:
    (€/MWh)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tc={CA54010D-131D-47BD-BE72-D6A47ADA1887}</author>
  </authors>
  <commentList>
    <comment ref="F1" authorId="0" shapeId="0" xr:uid="{CA54010D-131D-47BD-BE72-D6A47ADA1887}">
      <text>
        <t>[Comentario encadenado]
Su versión de Excel le permite leer este comentario encadenado; sin embargo, las ediciones que se apliquen se quitarán si el archivo se abre en una versión más reciente de Excel. Más información: https://go.microsoft.com/fwlink/?linkid=870924
Comentario:
    (€/MWh)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tc={A1867EF1-FBE4-4636-BFA8-80EE788CB6F5}</author>
  </authors>
  <commentList>
    <comment ref="F1" authorId="0" shapeId="0" xr:uid="{A1867EF1-FBE4-4636-BFA8-80EE788CB6F5}">
      <text>
        <t>[Comentario encadenado]
Su versión de Excel le permite leer este comentario encadenado; sin embargo, las ediciones que se apliquen se quitarán si el archivo se abre en una versión más reciente de Excel. Más información: https://go.microsoft.com/fwlink/?linkid=870924
Comentario:
    (€/MWh)</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tc={61A61135-1106-44C7-8C15-8F2349D022FA}</author>
  </authors>
  <commentList>
    <comment ref="F1" authorId="0" shapeId="0" xr:uid="{61A61135-1106-44C7-8C15-8F2349D022FA}">
      <text>
        <t>[Comentario encadenado]
Su versión de Excel le permite leer este comentario encadenado; sin embargo, las ediciones que se apliquen se quitarán si el archivo se abre en una versión más reciente de Excel. Más información: https://go.microsoft.com/fwlink/?linkid=870924
Comentario:
    (€/MWh)</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tc={24916807-4058-4D9D-AD09-D57A3EF85202}</author>
  </authors>
  <commentList>
    <comment ref="F1" authorId="0" shapeId="0" xr:uid="{24916807-4058-4D9D-AD09-D57A3EF85202}">
      <text>
        <t>[Comentario encadenado]
Su versión de Excel le permite leer este comentario encadenado; sin embargo, las ediciones que se apliquen se quitarán si el archivo se abre en una versión más reciente de Excel. Más información: https://go.microsoft.com/fwlink/?linkid=870924
Comentario:
    (€/MWh)</t>
      </text>
    </comment>
  </commentList>
</comments>
</file>

<file path=xl/sharedStrings.xml><?xml version="1.0" encoding="utf-8"?>
<sst xmlns="http://schemas.openxmlformats.org/spreadsheetml/2006/main" count="62420" uniqueCount="9284">
  <si>
    <t>OMIE - Mercado de electricidad</t>
  </si>
  <si>
    <t/>
  </si>
  <si>
    <t>Tecnologías que marcan el precio marginal del mercado diario</t>
  </si>
  <si>
    <t>Día</t>
  </si>
  <si>
    <t>01/01/20</t>
  </si>
  <si>
    <t>HI</t>
  </si>
  <si>
    <t>RE</t>
  </si>
  <si>
    <t>RE
TCC</t>
  </si>
  <si>
    <t>BG
RE</t>
  </si>
  <si>
    <t>BG
RE
TCC</t>
  </si>
  <si>
    <t>BG</t>
  </si>
  <si>
    <t>02/01/20</t>
  </si>
  <si>
    <t>TCC</t>
  </si>
  <si>
    <t>TER</t>
  </si>
  <si>
    <t>03/01/20</t>
  </si>
  <si>
    <t>BG
TCC</t>
  </si>
  <si>
    <t>04/01/20</t>
  </si>
  <si>
    <t>HI
TER</t>
  </si>
  <si>
    <t>05/01/20</t>
  </si>
  <si>
    <t>06/01/20</t>
  </si>
  <si>
    <t>HI
RE</t>
  </si>
  <si>
    <t>BG
HI</t>
  </si>
  <si>
    <t>07/01/20</t>
  </si>
  <si>
    <t>08/01/20</t>
  </si>
  <si>
    <t>09/01/20</t>
  </si>
  <si>
    <t>10/01/20</t>
  </si>
  <si>
    <t>11/01/20</t>
  </si>
  <si>
    <t>12/01/20</t>
  </si>
  <si>
    <t>HI
TCC</t>
  </si>
  <si>
    <t>13/01/20</t>
  </si>
  <si>
    <t>14/01/20</t>
  </si>
  <si>
    <t>15/01/20</t>
  </si>
  <si>
    <t>16/01/20</t>
  </si>
  <si>
    <t>17/01/20</t>
  </si>
  <si>
    <t>18/01/20</t>
  </si>
  <si>
    <t>HI
RE
TCC</t>
  </si>
  <si>
    <t>19/01/20</t>
  </si>
  <si>
    <t>BG
RE
TER</t>
  </si>
  <si>
    <t>20/01/20</t>
  </si>
  <si>
    <t>MIP</t>
  </si>
  <si>
    <t>21/01/20</t>
  </si>
  <si>
    <t>22/01/20</t>
  </si>
  <si>
    <t>BG
HI
RE</t>
  </si>
  <si>
    <t>23/01/20</t>
  </si>
  <si>
    <t>24/01/20</t>
  </si>
  <si>
    <t>25/01/20</t>
  </si>
  <si>
    <t>26/01/20</t>
  </si>
  <si>
    <t>27/01/20</t>
  </si>
  <si>
    <t>28/01/20</t>
  </si>
  <si>
    <t>RE
TER</t>
  </si>
  <si>
    <t>29/01/20</t>
  </si>
  <si>
    <t>30/01/20</t>
  </si>
  <si>
    <t>31/01/20</t>
  </si>
  <si>
    <t>01/02/20</t>
  </si>
  <si>
    <t>02/02/20</t>
  </si>
  <si>
    <t>03/02/20</t>
  </si>
  <si>
    <t>04/02/20</t>
  </si>
  <si>
    <t>05/02/20</t>
  </si>
  <si>
    <t>06/02/20</t>
  </si>
  <si>
    <t>07/02/20</t>
  </si>
  <si>
    <t>08/02/20</t>
  </si>
  <si>
    <t>09/02/20</t>
  </si>
  <si>
    <t>10/02/20</t>
  </si>
  <si>
    <t>11/02/20</t>
  </si>
  <si>
    <t>12/02/20</t>
  </si>
  <si>
    <t>13/02/20</t>
  </si>
  <si>
    <t>14/02/20</t>
  </si>
  <si>
    <t>15/02/20</t>
  </si>
  <si>
    <t>16/02/20</t>
  </si>
  <si>
    <t>17/02/20</t>
  </si>
  <si>
    <t>18/02/20</t>
  </si>
  <si>
    <t>19/02/20</t>
  </si>
  <si>
    <t>20/02/20</t>
  </si>
  <si>
    <t>21/02/20</t>
  </si>
  <si>
    <t>22/02/20</t>
  </si>
  <si>
    <t>23/02/20</t>
  </si>
  <si>
    <t>24/02/20</t>
  </si>
  <si>
    <t>25/02/20</t>
  </si>
  <si>
    <t>26/02/20</t>
  </si>
  <si>
    <t>27/02/20</t>
  </si>
  <si>
    <t>28/02/20</t>
  </si>
  <si>
    <t>29/02/20</t>
  </si>
  <si>
    <t>01/03/20</t>
  </si>
  <si>
    <t>02/03/20</t>
  </si>
  <si>
    <t>03/03/20</t>
  </si>
  <si>
    <t>04/03/20</t>
  </si>
  <si>
    <t>05/03/20</t>
  </si>
  <si>
    <t>06/03/20</t>
  </si>
  <si>
    <t>07/03/20</t>
  </si>
  <si>
    <t>08/03/20</t>
  </si>
  <si>
    <t>09/03/20</t>
  </si>
  <si>
    <t>10/03/20</t>
  </si>
  <si>
    <t>11/03/20</t>
  </si>
  <si>
    <t>12/03/20</t>
  </si>
  <si>
    <t>13/03/20</t>
  </si>
  <si>
    <t>14/03/20</t>
  </si>
  <si>
    <t>15/03/20</t>
  </si>
  <si>
    <t>16/03/20</t>
  </si>
  <si>
    <t>17/03/20</t>
  </si>
  <si>
    <t>18/03/20</t>
  </si>
  <si>
    <t>19/03/20</t>
  </si>
  <si>
    <t>20/03/20</t>
  </si>
  <si>
    <t>21/03/20</t>
  </si>
  <si>
    <t>22/03/20</t>
  </si>
  <si>
    <t>23/03/20</t>
  </si>
  <si>
    <t>24/03/20</t>
  </si>
  <si>
    <t>25/03/20</t>
  </si>
  <si>
    <t>26/03/20</t>
  </si>
  <si>
    <t>BG
HI
RE
TCC</t>
  </si>
  <si>
    <t>27/03/20</t>
  </si>
  <si>
    <t>28/03/20</t>
  </si>
  <si>
    <t>29/03/20</t>
  </si>
  <si>
    <t>30/03/20</t>
  </si>
  <si>
    <t>31/03/20</t>
  </si>
  <si>
    <t>01/04/20</t>
  </si>
  <si>
    <t>02/04/20</t>
  </si>
  <si>
    <t>03/04/20</t>
  </si>
  <si>
    <t>TCC
TER</t>
  </si>
  <si>
    <t>04/04/20</t>
  </si>
  <si>
    <t>05/04/20</t>
  </si>
  <si>
    <t>06/04/20</t>
  </si>
  <si>
    <t>07/04/20</t>
  </si>
  <si>
    <t>BG
TER</t>
  </si>
  <si>
    <t>08/04/20</t>
  </si>
  <si>
    <t>HI
RE
TER</t>
  </si>
  <si>
    <t>09/04/20</t>
  </si>
  <si>
    <t>10/04/20</t>
  </si>
  <si>
    <t>11/04/20</t>
  </si>
  <si>
    <t>12/04/20</t>
  </si>
  <si>
    <t>13/04/20</t>
  </si>
  <si>
    <t>14/04/20</t>
  </si>
  <si>
    <t>15/04/20</t>
  </si>
  <si>
    <t>16/04/20</t>
  </si>
  <si>
    <t>17/04/20</t>
  </si>
  <si>
    <t>18/04/20</t>
  </si>
  <si>
    <t>19/04/20</t>
  </si>
  <si>
    <t>20/04/20</t>
  </si>
  <si>
    <t>21/04/20</t>
  </si>
  <si>
    <t>22/04/20</t>
  </si>
  <si>
    <t>23/04/20</t>
  </si>
  <si>
    <t>24/04/20</t>
  </si>
  <si>
    <t>25/04/20</t>
  </si>
  <si>
    <t>26/04/20</t>
  </si>
  <si>
    <t>27/04/20</t>
  </si>
  <si>
    <t>28/04/20</t>
  </si>
  <si>
    <t>29/04/20</t>
  </si>
  <si>
    <t>30/04/20</t>
  </si>
  <si>
    <t>01/05/20</t>
  </si>
  <si>
    <t>02/05/20</t>
  </si>
  <si>
    <t>03/05/20</t>
  </si>
  <si>
    <t>04/05/20</t>
  </si>
  <si>
    <t>05/05/20</t>
  </si>
  <si>
    <t>06/05/20</t>
  </si>
  <si>
    <t>07/05/20</t>
  </si>
  <si>
    <t>08/05/20</t>
  </si>
  <si>
    <t>09/05/20</t>
  </si>
  <si>
    <t>10/05/20</t>
  </si>
  <si>
    <t>11/05/20</t>
  </si>
  <si>
    <t>12/05/20</t>
  </si>
  <si>
    <t>13/05/20</t>
  </si>
  <si>
    <t>14/05/20</t>
  </si>
  <si>
    <t>15/05/20</t>
  </si>
  <si>
    <t>16/05/20</t>
  </si>
  <si>
    <t>17/05/20</t>
  </si>
  <si>
    <t>18/05/20</t>
  </si>
  <si>
    <t>19/05/20</t>
  </si>
  <si>
    <t>20/05/20</t>
  </si>
  <si>
    <t>21/05/20</t>
  </si>
  <si>
    <t>22/05/20</t>
  </si>
  <si>
    <t>23/05/20</t>
  </si>
  <si>
    <t>24/05/20</t>
  </si>
  <si>
    <t>25/05/20</t>
  </si>
  <si>
    <t>26/05/20</t>
  </si>
  <si>
    <t>27/05/20</t>
  </si>
  <si>
    <t>28/05/20</t>
  </si>
  <si>
    <t>29/05/20</t>
  </si>
  <si>
    <t>30/05/20</t>
  </si>
  <si>
    <t>31/05/20</t>
  </si>
  <si>
    <t>01/06/20</t>
  </si>
  <si>
    <t>02/06/20</t>
  </si>
  <si>
    <t>03/06/20</t>
  </si>
  <si>
    <t>04/06/20</t>
  </si>
  <si>
    <t>05/06/20</t>
  </si>
  <si>
    <t>06/06/20</t>
  </si>
  <si>
    <t>07/06/20</t>
  </si>
  <si>
    <t>08/06/20</t>
  </si>
  <si>
    <t>09/06/20</t>
  </si>
  <si>
    <t>10/06/20</t>
  </si>
  <si>
    <t>11/06/20</t>
  </si>
  <si>
    <t>12/06/20</t>
  </si>
  <si>
    <t>13/06/20</t>
  </si>
  <si>
    <t>14/06/20</t>
  </si>
  <si>
    <t>15/06/20</t>
  </si>
  <si>
    <t>16/06/20</t>
  </si>
  <si>
    <t>17/06/20</t>
  </si>
  <si>
    <t>18/06/20</t>
  </si>
  <si>
    <t>19/06/20</t>
  </si>
  <si>
    <t>20/06/20</t>
  </si>
  <si>
    <t>21/06/20</t>
  </si>
  <si>
    <t>22/06/20</t>
  </si>
  <si>
    <t>23/06/20</t>
  </si>
  <si>
    <t>24/06/20</t>
  </si>
  <si>
    <t>25/06/20</t>
  </si>
  <si>
    <t>26/06/20</t>
  </si>
  <si>
    <t>27/06/20</t>
  </si>
  <si>
    <t>28/06/20</t>
  </si>
  <si>
    <t>29/06/20</t>
  </si>
  <si>
    <t>30/06/20</t>
  </si>
  <si>
    <t>01/07/20</t>
  </si>
  <si>
    <t>02/07/20</t>
  </si>
  <si>
    <t>03/07/20</t>
  </si>
  <si>
    <t>04/07/20</t>
  </si>
  <si>
    <t>05/07/20</t>
  </si>
  <si>
    <t>06/07/20</t>
  </si>
  <si>
    <t>BG
HI
TCC</t>
  </si>
  <si>
    <t>07/07/20</t>
  </si>
  <si>
    <t>08/07/20</t>
  </si>
  <si>
    <t>09/07/20</t>
  </si>
  <si>
    <t>10/07/20</t>
  </si>
  <si>
    <t>11/07/20</t>
  </si>
  <si>
    <t>12/07/20</t>
  </si>
  <si>
    <t>13/07/20</t>
  </si>
  <si>
    <t>14/07/20</t>
  </si>
  <si>
    <t>15/07/20</t>
  </si>
  <si>
    <t>16/07/20</t>
  </si>
  <si>
    <t>17/07/20</t>
  </si>
  <si>
    <t>18/07/20</t>
  </si>
  <si>
    <t>19/07/20</t>
  </si>
  <si>
    <t>20/07/20</t>
  </si>
  <si>
    <t>21/07/20</t>
  </si>
  <si>
    <t>22/07/20</t>
  </si>
  <si>
    <t>23/07/20</t>
  </si>
  <si>
    <t>24/07/20</t>
  </si>
  <si>
    <t>25/07/20</t>
  </si>
  <si>
    <t>26/07/20</t>
  </si>
  <si>
    <t>27/07/20</t>
  </si>
  <si>
    <t>28/07/20</t>
  </si>
  <si>
    <t>29/07/20</t>
  </si>
  <si>
    <t>30/07/20</t>
  </si>
  <si>
    <t>31/07/20</t>
  </si>
  <si>
    <t>01/08/20</t>
  </si>
  <si>
    <t>02/08/20</t>
  </si>
  <si>
    <t>03/08/20</t>
  </si>
  <si>
    <t>04/08/20</t>
  </si>
  <si>
    <t>05/08/20</t>
  </si>
  <si>
    <t>06/08/20</t>
  </si>
  <si>
    <t>07/08/20</t>
  </si>
  <si>
    <t>08/08/20</t>
  </si>
  <si>
    <t>09/08/20</t>
  </si>
  <si>
    <t>10/08/20</t>
  </si>
  <si>
    <t>11/08/20</t>
  </si>
  <si>
    <t>12/08/20</t>
  </si>
  <si>
    <t>13/08/20</t>
  </si>
  <si>
    <t>14/08/20</t>
  </si>
  <si>
    <t>15/08/20</t>
  </si>
  <si>
    <t>16/08/20</t>
  </si>
  <si>
    <t>17/08/20</t>
  </si>
  <si>
    <t>18/08/20</t>
  </si>
  <si>
    <t>19/08/20</t>
  </si>
  <si>
    <t>20/08/20</t>
  </si>
  <si>
    <t>21/08/20</t>
  </si>
  <si>
    <t>22/08/20</t>
  </si>
  <si>
    <t>23/08/20</t>
  </si>
  <si>
    <t>24/08/20</t>
  </si>
  <si>
    <t>25/08/20</t>
  </si>
  <si>
    <t>26/08/20</t>
  </si>
  <si>
    <t>27/08/20</t>
  </si>
  <si>
    <t>28/08/20</t>
  </si>
  <si>
    <t>29/08/20</t>
  </si>
  <si>
    <t>30/08/20</t>
  </si>
  <si>
    <t>31/08/20</t>
  </si>
  <si>
    <t>01/09/20</t>
  </si>
  <si>
    <t>02/09/20</t>
  </si>
  <si>
    <t>03/09/20</t>
  </si>
  <si>
    <t>04/09/20</t>
  </si>
  <si>
    <t>05/09/20</t>
  </si>
  <si>
    <t>06/09/20</t>
  </si>
  <si>
    <t>07/09/20</t>
  </si>
  <si>
    <t>08/09/20</t>
  </si>
  <si>
    <t>09/09/20</t>
  </si>
  <si>
    <t>10/09/20</t>
  </si>
  <si>
    <t>11/09/20</t>
  </si>
  <si>
    <t>12/09/20</t>
  </si>
  <si>
    <t>13/09/20</t>
  </si>
  <si>
    <t>14/09/20</t>
  </si>
  <si>
    <t>15/09/20</t>
  </si>
  <si>
    <t>16/09/20</t>
  </si>
  <si>
    <t>17/09/20</t>
  </si>
  <si>
    <t>18/09/20</t>
  </si>
  <si>
    <t>19/09/20</t>
  </si>
  <si>
    <t>20/09/20</t>
  </si>
  <si>
    <t>21/09/20</t>
  </si>
  <si>
    <t>22/09/20</t>
  </si>
  <si>
    <t>23/09/20</t>
  </si>
  <si>
    <t>24/09/20</t>
  </si>
  <si>
    <t>25/09/20</t>
  </si>
  <si>
    <t>26/09/20</t>
  </si>
  <si>
    <t>27/09/20</t>
  </si>
  <si>
    <t>28/09/20</t>
  </si>
  <si>
    <t>29/09/20</t>
  </si>
  <si>
    <t>30/09/20</t>
  </si>
  <si>
    <t>01/10/20</t>
  </si>
  <si>
    <t>02/10/20</t>
  </si>
  <si>
    <t>03/10/20</t>
  </si>
  <si>
    <t>04/10/20</t>
  </si>
  <si>
    <t>05/10/20</t>
  </si>
  <si>
    <t>06/10/20</t>
  </si>
  <si>
    <t>07/10/20</t>
  </si>
  <si>
    <t>08/10/20</t>
  </si>
  <si>
    <t>09/10/20</t>
  </si>
  <si>
    <t>10/10/20</t>
  </si>
  <si>
    <t>11/10/20</t>
  </si>
  <si>
    <t>12/10/20</t>
  </si>
  <si>
    <t>13/10/20</t>
  </si>
  <si>
    <t>14/10/20</t>
  </si>
  <si>
    <t>15/10/20</t>
  </si>
  <si>
    <t>16/10/20</t>
  </si>
  <si>
    <t>17/10/20</t>
  </si>
  <si>
    <t>18/10/20</t>
  </si>
  <si>
    <t>19/10/20</t>
  </si>
  <si>
    <t>20/10/20</t>
  </si>
  <si>
    <t>21/10/20</t>
  </si>
  <si>
    <t>22/10/20</t>
  </si>
  <si>
    <t>23/10/20</t>
  </si>
  <si>
    <t>24/10/20</t>
  </si>
  <si>
    <t>25/10/20</t>
  </si>
  <si>
    <t>RE
TCC
TER</t>
  </si>
  <si>
    <t>26/10/20</t>
  </si>
  <si>
    <t>27/10/20</t>
  </si>
  <si>
    <t>28/10/20</t>
  </si>
  <si>
    <t>29/10/20</t>
  </si>
  <si>
    <t>30/10/20</t>
  </si>
  <si>
    <t>31/10/20</t>
  </si>
  <si>
    <t>01/11/20</t>
  </si>
  <si>
    <t>02/11/20</t>
  </si>
  <si>
    <t>03/11/20</t>
  </si>
  <si>
    <t>04/11/20</t>
  </si>
  <si>
    <t>05/11/20</t>
  </si>
  <si>
    <t>06/11/20</t>
  </si>
  <si>
    <t>07/11/20</t>
  </si>
  <si>
    <t>08/11/20</t>
  </si>
  <si>
    <t>09/11/20</t>
  </si>
  <si>
    <t>10/11/20</t>
  </si>
  <si>
    <t>11/11/20</t>
  </si>
  <si>
    <t>12/11/20</t>
  </si>
  <si>
    <t>13/11/20</t>
  </si>
  <si>
    <t>14/11/20</t>
  </si>
  <si>
    <t>15/11/20</t>
  </si>
  <si>
    <t>16/11/20</t>
  </si>
  <si>
    <t>17/11/20</t>
  </si>
  <si>
    <t>18/11/20</t>
  </si>
  <si>
    <t>19/11/20</t>
  </si>
  <si>
    <t>20/11/20</t>
  </si>
  <si>
    <t>21/11/20</t>
  </si>
  <si>
    <t>22/11/20</t>
  </si>
  <si>
    <t>23/11/20</t>
  </si>
  <si>
    <t>24/11/20</t>
  </si>
  <si>
    <t>25/11/20</t>
  </si>
  <si>
    <t>26/11/20</t>
  </si>
  <si>
    <t>27/11/20</t>
  </si>
  <si>
    <t>28/11/20</t>
  </si>
  <si>
    <t>29/11/20</t>
  </si>
  <si>
    <t>30/11/20</t>
  </si>
  <si>
    <t>01/12/20</t>
  </si>
  <si>
    <t>02/12/20</t>
  </si>
  <si>
    <t>03/12/20</t>
  </si>
  <si>
    <t>04/12/20</t>
  </si>
  <si>
    <t>05/12/20</t>
  </si>
  <si>
    <t>06/12/20</t>
  </si>
  <si>
    <t>07/12/20</t>
  </si>
  <si>
    <t>08/12/20</t>
  </si>
  <si>
    <t>09/12/20</t>
  </si>
  <si>
    <t>10/12/20</t>
  </si>
  <si>
    <t>11/12/20</t>
  </si>
  <si>
    <t>12/12/20</t>
  </si>
  <si>
    <t>13/12/20</t>
  </si>
  <si>
    <t>14/12/20</t>
  </si>
  <si>
    <t>15/12/20</t>
  </si>
  <si>
    <t>16/12/20</t>
  </si>
  <si>
    <t>17/12/20</t>
  </si>
  <si>
    <t>18/12/20</t>
  </si>
  <si>
    <t>19/12/20</t>
  </si>
  <si>
    <t>20/12/20</t>
  </si>
  <si>
    <t>21/12/20</t>
  </si>
  <si>
    <t>22/12/20</t>
  </si>
  <si>
    <t>23/12/20</t>
  </si>
  <si>
    <t>24/12/20</t>
  </si>
  <si>
    <t>25/12/20</t>
  </si>
  <si>
    <t>26/12/20</t>
  </si>
  <si>
    <t>27/12/20</t>
  </si>
  <si>
    <t>28/12/20</t>
  </si>
  <si>
    <t>29/12/20</t>
  </si>
  <si>
    <t>30/12/20</t>
  </si>
  <si>
    <t>31/12/20</t>
  </si>
  <si>
    <t>Fecha OMIE</t>
  </si>
  <si>
    <t>ID (Y+M+D+H)</t>
  </si>
  <si>
    <t>Hora</t>
  </si>
  <si>
    <t>Fecha</t>
  </si>
  <si>
    <t>Quarter</t>
  </si>
  <si>
    <t>Valor OMIE (€/MWh)</t>
  </si>
  <si>
    <t>Tecnologia</t>
  </si>
  <si>
    <t>438310</t>
  </si>
  <si>
    <t>Q1/20</t>
  </si>
  <si>
    <t>438311</t>
  </si>
  <si>
    <t>438312</t>
  </si>
  <si>
    <t>438313</t>
  </si>
  <si>
    <t>438314</t>
  </si>
  <si>
    <t>438315</t>
  </si>
  <si>
    <t>438316</t>
  </si>
  <si>
    <t>438317</t>
  </si>
  <si>
    <t>438318</t>
  </si>
  <si>
    <t>438319</t>
  </si>
  <si>
    <t>4383110</t>
  </si>
  <si>
    <t>4383111</t>
  </si>
  <si>
    <t>4383112</t>
  </si>
  <si>
    <t>4383113</t>
  </si>
  <si>
    <t>4383114</t>
  </si>
  <si>
    <t>4383115</t>
  </si>
  <si>
    <t>4383116</t>
  </si>
  <si>
    <t>4383117</t>
  </si>
  <si>
    <t>4383118</t>
  </si>
  <si>
    <t>4383119</t>
  </si>
  <si>
    <t>4383120</t>
  </si>
  <si>
    <t>4383121</t>
  </si>
  <si>
    <t>4383122</t>
  </si>
  <si>
    <t>4383123</t>
  </si>
  <si>
    <t>438320</t>
  </si>
  <si>
    <t>438321</t>
  </si>
  <si>
    <t>438322</t>
  </si>
  <si>
    <t>438323</t>
  </si>
  <si>
    <t>438324</t>
  </si>
  <si>
    <t>438325</t>
  </si>
  <si>
    <t>438326</t>
  </si>
  <si>
    <t>438327</t>
  </si>
  <si>
    <t>438328</t>
  </si>
  <si>
    <t>438329</t>
  </si>
  <si>
    <t>4383210</t>
  </si>
  <si>
    <t>4383211</t>
  </si>
  <si>
    <t>4383212</t>
  </si>
  <si>
    <t>4383213</t>
  </si>
  <si>
    <t>4383214</t>
  </si>
  <si>
    <t>4383215</t>
  </si>
  <si>
    <t>4383216</t>
  </si>
  <si>
    <t>4383217</t>
  </si>
  <si>
    <t>4383218</t>
  </si>
  <si>
    <t>4383219</t>
  </si>
  <si>
    <t>4383220</t>
  </si>
  <si>
    <t>4383221</t>
  </si>
  <si>
    <t>4383222</t>
  </si>
  <si>
    <t>4383223</t>
  </si>
  <si>
    <t>438330</t>
  </si>
  <si>
    <t>438331</t>
  </si>
  <si>
    <t>438332</t>
  </si>
  <si>
    <t>438333</t>
  </si>
  <si>
    <t>438334</t>
  </si>
  <si>
    <t>438335</t>
  </si>
  <si>
    <t>438336</t>
  </si>
  <si>
    <t>438337</t>
  </si>
  <si>
    <t>438338</t>
  </si>
  <si>
    <t>438339</t>
  </si>
  <si>
    <t>4383310</t>
  </si>
  <si>
    <t>4383311</t>
  </si>
  <si>
    <t>4383312</t>
  </si>
  <si>
    <t>4383313</t>
  </si>
  <si>
    <t>4383314</t>
  </si>
  <si>
    <t>4383315</t>
  </si>
  <si>
    <t>4383316</t>
  </si>
  <si>
    <t>4383317</t>
  </si>
  <si>
    <t>4383318</t>
  </si>
  <si>
    <t>4383319</t>
  </si>
  <si>
    <t>4383320</t>
  </si>
  <si>
    <t>4383321</t>
  </si>
  <si>
    <t>4383322</t>
  </si>
  <si>
    <t>4383323</t>
  </si>
  <si>
    <t>438340</t>
  </si>
  <si>
    <t>438341</t>
  </si>
  <si>
    <t>438342</t>
  </si>
  <si>
    <t>438343</t>
  </si>
  <si>
    <t>438344</t>
  </si>
  <si>
    <t>438345</t>
  </si>
  <si>
    <t>438346</t>
  </si>
  <si>
    <t>438347</t>
  </si>
  <si>
    <t>438348</t>
  </si>
  <si>
    <t>438349</t>
  </si>
  <si>
    <t>4383410</t>
  </si>
  <si>
    <t>4383411</t>
  </si>
  <si>
    <t>4383412</t>
  </si>
  <si>
    <t>4383413</t>
  </si>
  <si>
    <t>4383414</t>
  </si>
  <si>
    <t>4383415</t>
  </si>
  <si>
    <t>4383416</t>
  </si>
  <si>
    <t>4383417</t>
  </si>
  <si>
    <t>4383418</t>
  </si>
  <si>
    <t>4383419</t>
  </si>
  <si>
    <t>4383420</t>
  </si>
  <si>
    <t>4383421</t>
  </si>
  <si>
    <t>4383422</t>
  </si>
  <si>
    <t>4383423</t>
  </si>
  <si>
    <t>438350</t>
  </si>
  <si>
    <t>438351</t>
  </si>
  <si>
    <t>438352</t>
  </si>
  <si>
    <t>438353</t>
  </si>
  <si>
    <t>438354</t>
  </si>
  <si>
    <t>438355</t>
  </si>
  <si>
    <t>438356</t>
  </si>
  <si>
    <t>438357</t>
  </si>
  <si>
    <t>438358</t>
  </si>
  <si>
    <t>438359</t>
  </si>
  <si>
    <t>4383510</t>
  </si>
  <si>
    <t>4383511</t>
  </si>
  <si>
    <t>4383512</t>
  </si>
  <si>
    <t>4383513</t>
  </si>
  <si>
    <t>4383514</t>
  </si>
  <si>
    <t>4383515</t>
  </si>
  <si>
    <t>4383516</t>
  </si>
  <si>
    <t>4383517</t>
  </si>
  <si>
    <t>4383518</t>
  </si>
  <si>
    <t>4383519</t>
  </si>
  <si>
    <t>4383520</t>
  </si>
  <si>
    <t>4383521</t>
  </si>
  <si>
    <t>4383522</t>
  </si>
  <si>
    <t>4383523</t>
  </si>
  <si>
    <t>438360</t>
  </si>
  <si>
    <t>438361</t>
  </si>
  <si>
    <t>438362</t>
  </si>
  <si>
    <t>438363</t>
  </si>
  <si>
    <t>438364</t>
  </si>
  <si>
    <t>438365</t>
  </si>
  <si>
    <t>438366</t>
  </si>
  <si>
    <t>438367</t>
  </si>
  <si>
    <t>438368</t>
  </si>
  <si>
    <t>438369</t>
  </si>
  <si>
    <t>4383610</t>
  </si>
  <si>
    <t>4383611</t>
  </si>
  <si>
    <t>4383612</t>
  </si>
  <si>
    <t>4383613</t>
  </si>
  <si>
    <t>4383614</t>
  </si>
  <si>
    <t>4383615</t>
  </si>
  <si>
    <t>4383616</t>
  </si>
  <si>
    <t>4383617</t>
  </si>
  <si>
    <t>4383618</t>
  </si>
  <si>
    <t>4383619</t>
  </si>
  <si>
    <t>4383620</t>
  </si>
  <si>
    <t>4383621</t>
  </si>
  <si>
    <t>4383622</t>
  </si>
  <si>
    <t>4383623</t>
  </si>
  <si>
    <t>438370</t>
  </si>
  <si>
    <t>438371</t>
  </si>
  <si>
    <t>438372</t>
  </si>
  <si>
    <t>438373</t>
  </si>
  <si>
    <t>438374</t>
  </si>
  <si>
    <t>438375</t>
  </si>
  <si>
    <t>438376</t>
  </si>
  <si>
    <t>438377</t>
  </si>
  <si>
    <t>438378</t>
  </si>
  <si>
    <t>438379</t>
  </si>
  <si>
    <t>4383710</t>
  </si>
  <si>
    <t>4383711</t>
  </si>
  <si>
    <t>4383712</t>
  </si>
  <si>
    <t>4383713</t>
  </si>
  <si>
    <t>4383714</t>
  </si>
  <si>
    <t>4383715</t>
  </si>
  <si>
    <t>4383716</t>
  </si>
  <si>
    <t>4383717</t>
  </si>
  <si>
    <t>4383718</t>
  </si>
  <si>
    <t>4383719</t>
  </si>
  <si>
    <t>4383720</t>
  </si>
  <si>
    <t>4383721</t>
  </si>
  <si>
    <t>4383722</t>
  </si>
  <si>
    <t>4383723</t>
  </si>
  <si>
    <t>438380</t>
  </si>
  <si>
    <t>438381</t>
  </si>
  <si>
    <t>438382</t>
  </si>
  <si>
    <t>438383</t>
  </si>
  <si>
    <t>438384</t>
  </si>
  <si>
    <t>438385</t>
  </si>
  <si>
    <t>438386</t>
  </si>
  <si>
    <t>438387</t>
  </si>
  <si>
    <t>438388</t>
  </si>
  <si>
    <t>438389</t>
  </si>
  <si>
    <t>4383810</t>
  </si>
  <si>
    <t>4383811</t>
  </si>
  <si>
    <t>4383812</t>
  </si>
  <si>
    <t>4383813</t>
  </si>
  <si>
    <t>4383814</t>
  </si>
  <si>
    <t>4383815</t>
  </si>
  <si>
    <t>4383816</t>
  </si>
  <si>
    <t>4383817</t>
  </si>
  <si>
    <t>4383818</t>
  </si>
  <si>
    <t>4383819</t>
  </si>
  <si>
    <t>4383820</t>
  </si>
  <si>
    <t>4383821</t>
  </si>
  <si>
    <t>4383822</t>
  </si>
  <si>
    <t>4383823</t>
  </si>
  <si>
    <t>438390</t>
  </si>
  <si>
    <t>438391</t>
  </si>
  <si>
    <t>438392</t>
  </si>
  <si>
    <t>438393</t>
  </si>
  <si>
    <t>438394</t>
  </si>
  <si>
    <t>438395</t>
  </si>
  <si>
    <t>438396</t>
  </si>
  <si>
    <t>438397</t>
  </si>
  <si>
    <t>438398</t>
  </si>
  <si>
    <t>438399</t>
  </si>
  <si>
    <t>4383910</t>
  </si>
  <si>
    <t>4383911</t>
  </si>
  <si>
    <t>4383912</t>
  </si>
  <si>
    <t>4383913</t>
  </si>
  <si>
    <t>4383914</t>
  </si>
  <si>
    <t>4383915</t>
  </si>
  <si>
    <t>4383916</t>
  </si>
  <si>
    <t>4383917</t>
  </si>
  <si>
    <t>4383918</t>
  </si>
  <si>
    <t>4383919</t>
  </si>
  <si>
    <t>4383920</t>
  </si>
  <si>
    <t>4383921</t>
  </si>
  <si>
    <t>4383922</t>
  </si>
  <si>
    <t>4383923</t>
  </si>
  <si>
    <t>438400</t>
  </si>
  <si>
    <t>438401</t>
  </si>
  <si>
    <t>438402</t>
  </si>
  <si>
    <t>438403</t>
  </si>
  <si>
    <t>438404</t>
  </si>
  <si>
    <t>438405</t>
  </si>
  <si>
    <t>438406</t>
  </si>
  <si>
    <t>438407</t>
  </si>
  <si>
    <t>438408</t>
  </si>
  <si>
    <t>438409</t>
  </si>
  <si>
    <t>4384010</t>
  </si>
  <si>
    <t>4384011</t>
  </si>
  <si>
    <t>4384012</t>
  </si>
  <si>
    <t>4384013</t>
  </si>
  <si>
    <t>4384014</t>
  </si>
  <si>
    <t>4384015</t>
  </si>
  <si>
    <t>4384016</t>
  </si>
  <si>
    <t>4384017</t>
  </si>
  <si>
    <t>4384018</t>
  </si>
  <si>
    <t>4384019</t>
  </si>
  <si>
    <t>4384020</t>
  </si>
  <si>
    <t>4384021</t>
  </si>
  <si>
    <t>4384022</t>
  </si>
  <si>
    <t>4384023</t>
  </si>
  <si>
    <t>438410</t>
  </si>
  <si>
    <t>438411</t>
  </si>
  <si>
    <t>438412</t>
  </si>
  <si>
    <t>438413</t>
  </si>
  <si>
    <t>438414</t>
  </si>
  <si>
    <t>438415</t>
  </si>
  <si>
    <t>438416</t>
  </si>
  <si>
    <t>438417</t>
  </si>
  <si>
    <t>438418</t>
  </si>
  <si>
    <t>438419</t>
  </si>
  <si>
    <t>4384110</t>
  </si>
  <si>
    <t>4384111</t>
  </si>
  <si>
    <t>4384112</t>
  </si>
  <si>
    <t>4384113</t>
  </si>
  <si>
    <t>4384114</t>
  </si>
  <si>
    <t>4384115</t>
  </si>
  <si>
    <t>4384116</t>
  </si>
  <si>
    <t>4384117</t>
  </si>
  <si>
    <t>4384118</t>
  </si>
  <si>
    <t>4384119</t>
  </si>
  <si>
    <t>4384120</t>
  </si>
  <si>
    <t>4384121</t>
  </si>
  <si>
    <t>4384122</t>
  </si>
  <si>
    <t>4384123</t>
  </si>
  <si>
    <t>438420</t>
  </si>
  <si>
    <t>438421</t>
  </si>
  <si>
    <t>438422</t>
  </si>
  <si>
    <t>438423</t>
  </si>
  <si>
    <t>438424</t>
  </si>
  <si>
    <t>438425</t>
  </si>
  <si>
    <t>438426</t>
  </si>
  <si>
    <t>438427</t>
  </si>
  <si>
    <t>438428</t>
  </si>
  <si>
    <t>438429</t>
  </si>
  <si>
    <t>4384210</t>
  </si>
  <si>
    <t>4384211</t>
  </si>
  <si>
    <t>4384212</t>
  </si>
  <si>
    <t>4384213</t>
  </si>
  <si>
    <t>4384214</t>
  </si>
  <si>
    <t>4384215</t>
  </si>
  <si>
    <t>4384216</t>
  </si>
  <si>
    <t>4384217</t>
  </si>
  <si>
    <t>4384218</t>
  </si>
  <si>
    <t>4384219</t>
  </si>
  <si>
    <t>4384220</t>
  </si>
  <si>
    <t>4384221</t>
  </si>
  <si>
    <t>4384222</t>
  </si>
  <si>
    <t>4384223</t>
  </si>
  <si>
    <t>438430</t>
  </si>
  <si>
    <t>438431</t>
  </si>
  <si>
    <t>438432</t>
  </si>
  <si>
    <t>438433</t>
  </si>
  <si>
    <t>438434</t>
  </si>
  <si>
    <t>438435</t>
  </si>
  <si>
    <t>438436</t>
  </si>
  <si>
    <t>438437</t>
  </si>
  <si>
    <t>438438</t>
  </si>
  <si>
    <t>438439</t>
  </si>
  <si>
    <t>4384310</t>
  </si>
  <si>
    <t>4384311</t>
  </si>
  <si>
    <t>4384312</t>
  </si>
  <si>
    <t>4384313</t>
  </si>
  <si>
    <t>4384314</t>
  </si>
  <si>
    <t>4384315</t>
  </si>
  <si>
    <t>4384316</t>
  </si>
  <si>
    <t>4384317</t>
  </si>
  <si>
    <t>4384318</t>
  </si>
  <si>
    <t>4384319</t>
  </si>
  <si>
    <t>4384320</t>
  </si>
  <si>
    <t>4384321</t>
  </si>
  <si>
    <t>4384322</t>
  </si>
  <si>
    <t>4384323</t>
  </si>
  <si>
    <t>438440</t>
  </si>
  <si>
    <t>438441</t>
  </si>
  <si>
    <t>438442</t>
  </si>
  <si>
    <t>438443</t>
  </si>
  <si>
    <t>438444</t>
  </si>
  <si>
    <t>438445</t>
  </si>
  <si>
    <t>438446</t>
  </si>
  <si>
    <t>438447</t>
  </si>
  <si>
    <t>438448</t>
  </si>
  <si>
    <t>438449</t>
  </si>
  <si>
    <t>4384410</t>
  </si>
  <si>
    <t>4384411</t>
  </si>
  <si>
    <t>4384412</t>
  </si>
  <si>
    <t>4384413</t>
  </si>
  <si>
    <t>4384414</t>
  </si>
  <si>
    <t>4384415</t>
  </si>
  <si>
    <t>4384416</t>
  </si>
  <si>
    <t>4384417</t>
  </si>
  <si>
    <t>4384418</t>
  </si>
  <si>
    <t>4384419</t>
  </si>
  <si>
    <t>4384420</t>
  </si>
  <si>
    <t>4384421</t>
  </si>
  <si>
    <t>4384422</t>
  </si>
  <si>
    <t>4384423</t>
  </si>
  <si>
    <t>438450</t>
  </si>
  <si>
    <t>438451</t>
  </si>
  <si>
    <t>438452</t>
  </si>
  <si>
    <t>438453</t>
  </si>
  <si>
    <t>438454</t>
  </si>
  <si>
    <t>438455</t>
  </si>
  <si>
    <t>438456</t>
  </si>
  <si>
    <t>438457</t>
  </si>
  <si>
    <t>438458</t>
  </si>
  <si>
    <t>438459</t>
  </si>
  <si>
    <t>4384510</t>
  </si>
  <si>
    <t>4384511</t>
  </si>
  <si>
    <t>4384512</t>
  </si>
  <si>
    <t>4384513</t>
  </si>
  <si>
    <t>4384514</t>
  </si>
  <si>
    <t>4384515</t>
  </si>
  <si>
    <t>4384516</t>
  </si>
  <si>
    <t>4384517</t>
  </si>
  <si>
    <t>4384518</t>
  </si>
  <si>
    <t>4384519</t>
  </si>
  <si>
    <t>4384520</t>
  </si>
  <si>
    <t>4384521</t>
  </si>
  <si>
    <t>4384522</t>
  </si>
  <si>
    <t>4384523</t>
  </si>
  <si>
    <t>438460</t>
  </si>
  <si>
    <t>438461</t>
  </si>
  <si>
    <t>438462</t>
  </si>
  <si>
    <t>438463</t>
  </si>
  <si>
    <t>438464</t>
  </si>
  <si>
    <t>438465</t>
  </si>
  <si>
    <t>438466</t>
  </si>
  <si>
    <t>438467</t>
  </si>
  <si>
    <t>438468</t>
  </si>
  <si>
    <t>438469</t>
  </si>
  <si>
    <t>4384610</t>
  </si>
  <si>
    <t>4384611</t>
  </si>
  <si>
    <t>4384612</t>
  </si>
  <si>
    <t>4384613</t>
  </si>
  <si>
    <t>4384614</t>
  </si>
  <si>
    <t>4384615</t>
  </si>
  <si>
    <t>4384616</t>
  </si>
  <si>
    <t>4384617</t>
  </si>
  <si>
    <t>4384618</t>
  </si>
  <si>
    <t>4384619</t>
  </si>
  <si>
    <t>4384620</t>
  </si>
  <si>
    <t>4384621</t>
  </si>
  <si>
    <t>4384622</t>
  </si>
  <si>
    <t>4384623</t>
  </si>
  <si>
    <t>438470</t>
  </si>
  <si>
    <t>438471</t>
  </si>
  <si>
    <t>438472</t>
  </si>
  <si>
    <t>438473</t>
  </si>
  <si>
    <t>438474</t>
  </si>
  <si>
    <t>438475</t>
  </si>
  <si>
    <t>438476</t>
  </si>
  <si>
    <t>438477</t>
  </si>
  <si>
    <t>438478</t>
  </si>
  <si>
    <t>438479</t>
  </si>
  <si>
    <t>4384710</t>
  </si>
  <si>
    <t>4384711</t>
  </si>
  <si>
    <t>4384712</t>
  </si>
  <si>
    <t>4384713</t>
  </si>
  <si>
    <t>4384714</t>
  </si>
  <si>
    <t>4384715</t>
  </si>
  <si>
    <t>4384716</t>
  </si>
  <si>
    <t>4384717</t>
  </si>
  <si>
    <t>4384718</t>
  </si>
  <si>
    <t>4384719</t>
  </si>
  <si>
    <t>4384720</t>
  </si>
  <si>
    <t>4384721</t>
  </si>
  <si>
    <t>4384722</t>
  </si>
  <si>
    <t>4384723</t>
  </si>
  <si>
    <t>438480</t>
  </si>
  <si>
    <t>438481</t>
  </si>
  <si>
    <t>438482</t>
  </si>
  <si>
    <t>438483</t>
  </si>
  <si>
    <t>438484</t>
  </si>
  <si>
    <t>438485</t>
  </si>
  <si>
    <t>438486</t>
  </si>
  <si>
    <t>438487</t>
  </si>
  <si>
    <t>438488</t>
  </si>
  <si>
    <t>438489</t>
  </si>
  <si>
    <t>4384810</t>
  </si>
  <si>
    <t>4384811</t>
  </si>
  <si>
    <t>4384812</t>
  </si>
  <si>
    <t>4384813</t>
  </si>
  <si>
    <t>4384814</t>
  </si>
  <si>
    <t>4384815</t>
  </si>
  <si>
    <t>4384816</t>
  </si>
  <si>
    <t>4384817</t>
  </si>
  <si>
    <t>4384818</t>
  </si>
  <si>
    <t>4384819</t>
  </si>
  <si>
    <t>4384820</t>
  </si>
  <si>
    <t>4384821</t>
  </si>
  <si>
    <t>4384822</t>
  </si>
  <si>
    <t>4384823</t>
  </si>
  <si>
    <t>438490</t>
  </si>
  <si>
    <t>438491</t>
  </si>
  <si>
    <t>438492</t>
  </si>
  <si>
    <t>438493</t>
  </si>
  <si>
    <t>438494</t>
  </si>
  <si>
    <t>438495</t>
  </si>
  <si>
    <t>438496</t>
  </si>
  <si>
    <t>438497</t>
  </si>
  <si>
    <t>438498</t>
  </si>
  <si>
    <t>438499</t>
  </si>
  <si>
    <t>4384910</t>
  </si>
  <si>
    <t>4384911</t>
  </si>
  <si>
    <t>4384912</t>
  </si>
  <si>
    <t>4384913</t>
  </si>
  <si>
    <t>4384914</t>
  </si>
  <si>
    <t>4384915</t>
  </si>
  <si>
    <t>4384916</t>
  </si>
  <si>
    <t>4384917</t>
  </si>
  <si>
    <t>4384918</t>
  </si>
  <si>
    <t>4384919</t>
  </si>
  <si>
    <t>4384920</t>
  </si>
  <si>
    <t>4384921</t>
  </si>
  <si>
    <t>4384922</t>
  </si>
  <si>
    <t>4384923</t>
  </si>
  <si>
    <t>438500</t>
  </si>
  <si>
    <t>438501</t>
  </si>
  <si>
    <t>438502</t>
  </si>
  <si>
    <t>438503</t>
  </si>
  <si>
    <t>438504</t>
  </si>
  <si>
    <t>438505</t>
  </si>
  <si>
    <t>438506</t>
  </si>
  <si>
    <t>438507</t>
  </si>
  <si>
    <t>438508</t>
  </si>
  <si>
    <t>438509</t>
  </si>
  <si>
    <t>4385010</t>
  </si>
  <si>
    <t>4385011</t>
  </si>
  <si>
    <t>4385012</t>
  </si>
  <si>
    <t>4385013</t>
  </si>
  <si>
    <t>4385014</t>
  </si>
  <si>
    <t>4385015</t>
  </si>
  <si>
    <t>4385016</t>
  </si>
  <si>
    <t>4385017</t>
  </si>
  <si>
    <t>4385018</t>
  </si>
  <si>
    <t>4385019</t>
  </si>
  <si>
    <t>4385020</t>
  </si>
  <si>
    <t>4385021</t>
  </si>
  <si>
    <t>4385022</t>
  </si>
  <si>
    <t>4385023</t>
  </si>
  <si>
    <t>438510</t>
  </si>
  <si>
    <t>438511</t>
  </si>
  <si>
    <t>438512</t>
  </si>
  <si>
    <t>438513</t>
  </si>
  <si>
    <t>438514</t>
  </si>
  <si>
    <t>438515</t>
  </si>
  <si>
    <t>438516</t>
  </si>
  <si>
    <t>438517</t>
  </si>
  <si>
    <t>438518</t>
  </si>
  <si>
    <t>438519</t>
  </si>
  <si>
    <t>4385110</t>
  </si>
  <si>
    <t>4385111</t>
  </si>
  <si>
    <t>4385112</t>
  </si>
  <si>
    <t>4385113</t>
  </si>
  <si>
    <t>4385114</t>
  </si>
  <si>
    <t>4385115</t>
  </si>
  <si>
    <t>4385116</t>
  </si>
  <si>
    <t>4385117</t>
  </si>
  <si>
    <t>4385118</t>
  </si>
  <si>
    <t>4385119</t>
  </si>
  <si>
    <t>4385120</t>
  </si>
  <si>
    <t>4385121</t>
  </si>
  <si>
    <t>4385122</t>
  </si>
  <si>
    <t>4385123</t>
  </si>
  <si>
    <t>438520</t>
  </si>
  <si>
    <t>438521</t>
  </si>
  <si>
    <t>438522</t>
  </si>
  <si>
    <t>438523</t>
  </si>
  <si>
    <t>438524</t>
  </si>
  <si>
    <t>438525</t>
  </si>
  <si>
    <t>438526</t>
  </si>
  <si>
    <t>438527</t>
  </si>
  <si>
    <t>438528</t>
  </si>
  <si>
    <t>438529</t>
  </si>
  <si>
    <t>4385210</t>
  </si>
  <si>
    <t>4385211</t>
  </si>
  <si>
    <t>4385212</t>
  </si>
  <si>
    <t>4385213</t>
  </si>
  <si>
    <t>4385214</t>
  </si>
  <si>
    <t>4385215</t>
  </si>
  <si>
    <t>4385216</t>
  </si>
  <si>
    <t>4385217</t>
  </si>
  <si>
    <t>4385218</t>
  </si>
  <si>
    <t>4385219</t>
  </si>
  <si>
    <t>4385220</t>
  </si>
  <si>
    <t>4385221</t>
  </si>
  <si>
    <t>4385222</t>
  </si>
  <si>
    <t>4385223</t>
  </si>
  <si>
    <t>438530</t>
  </si>
  <si>
    <t>438531</t>
  </si>
  <si>
    <t>438532</t>
  </si>
  <si>
    <t>438533</t>
  </si>
  <si>
    <t>438534</t>
  </si>
  <si>
    <t>438535</t>
  </si>
  <si>
    <t>438536</t>
  </si>
  <si>
    <t>438537</t>
  </si>
  <si>
    <t>438538</t>
  </si>
  <si>
    <t>438539</t>
  </si>
  <si>
    <t>4385310</t>
  </si>
  <si>
    <t>4385311</t>
  </si>
  <si>
    <t>4385312</t>
  </si>
  <si>
    <t>4385313</t>
  </si>
  <si>
    <t>4385314</t>
  </si>
  <si>
    <t>4385315</t>
  </si>
  <si>
    <t>4385316</t>
  </si>
  <si>
    <t>4385317</t>
  </si>
  <si>
    <t>4385318</t>
  </si>
  <si>
    <t>4385319</t>
  </si>
  <si>
    <t>4385320</t>
  </si>
  <si>
    <t>4385321</t>
  </si>
  <si>
    <t>4385322</t>
  </si>
  <si>
    <t>4385323</t>
  </si>
  <si>
    <t>438540</t>
  </si>
  <si>
    <t>438541</t>
  </si>
  <si>
    <t>438542</t>
  </si>
  <si>
    <t>438543</t>
  </si>
  <si>
    <t>438544</t>
  </si>
  <si>
    <t>438545</t>
  </si>
  <si>
    <t>438546</t>
  </si>
  <si>
    <t>438547</t>
  </si>
  <si>
    <t>438548</t>
  </si>
  <si>
    <t>438549</t>
  </si>
  <si>
    <t>4385410</t>
  </si>
  <si>
    <t>4385411</t>
  </si>
  <si>
    <t>4385412</t>
  </si>
  <si>
    <t>4385413</t>
  </si>
  <si>
    <t>4385414</t>
  </si>
  <si>
    <t>4385415</t>
  </si>
  <si>
    <t>4385416</t>
  </si>
  <si>
    <t>4385417</t>
  </si>
  <si>
    <t>4385418</t>
  </si>
  <si>
    <t>4385419</t>
  </si>
  <si>
    <t>4385420</t>
  </si>
  <si>
    <t>4385421</t>
  </si>
  <si>
    <t>4385422</t>
  </si>
  <si>
    <t>4385423</t>
  </si>
  <si>
    <t>438550</t>
  </si>
  <si>
    <t>438551</t>
  </si>
  <si>
    <t>438552</t>
  </si>
  <si>
    <t>438553</t>
  </si>
  <si>
    <t>438554</t>
  </si>
  <si>
    <t>438555</t>
  </si>
  <si>
    <t>438556</t>
  </si>
  <si>
    <t>438557</t>
  </si>
  <si>
    <t>438558</t>
  </si>
  <si>
    <t>438559</t>
  </si>
  <si>
    <t>4385510</t>
  </si>
  <si>
    <t>4385511</t>
  </si>
  <si>
    <t>4385512</t>
  </si>
  <si>
    <t>4385513</t>
  </si>
  <si>
    <t>4385514</t>
  </si>
  <si>
    <t>4385515</t>
  </si>
  <si>
    <t>4385516</t>
  </si>
  <si>
    <t>4385517</t>
  </si>
  <si>
    <t>4385518</t>
  </si>
  <si>
    <t>4385519</t>
  </si>
  <si>
    <t>4385520</t>
  </si>
  <si>
    <t>4385521</t>
  </si>
  <si>
    <t>4385522</t>
  </si>
  <si>
    <t>4385523</t>
  </si>
  <si>
    <t>438560</t>
  </si>
  <si>
    <t>438561</t>
  </si>
  <si>
    <t>438562</t>
  </si>
  <si>
    <t>438563</t>
  </si>
  <si>
    <t>438564</t>
  </si>
  <si>
    <t>438565</t>
  </si>
  <si>
    <t>438566</t>
  </si>
  <si>
    <t>438567</t>
  </si>
  <si>
    <t>438568</t>
  </si>
  <si>
    <t>438569</t>
  </si>
  <si>
    <t>4385610</t>
  </si>
  <si>
    <t>4385611</t>
  </si>
  <si>
    <t>4385612</t>
  </si>
  <si>
    <t>4385613</t>
  </si>
  <si>
    <t>4385614</t>
  </si>
  <si>
    <t>4385615</t>
  </si>
  <si>
    <t>4385616</t>
  </si>
  <si>
    <t>4385617</t>
  </si>
  <si>
    <t>4385618</t>
  </si>
  <si>
    <t>4385619</t>
  </si>
  <si>
    <t>4385620</t>
  </si>
  <si>
    <t>4385621</t>
  </si>
  <si>
    <t>4385622</t>
  </si>
  <si>
    <t>4385623</t>
  </si>
  <si>
    <t>438570</t>
  </si>
  <si>
    <t>438571</t>
  </si>
  <si>
    <t>438572</t>
  </si>
  <si>
    <t>438573</t>
  </si>
  <si>
    <t>438574</t>
  </si>
  <si>
    <t>438575</t>
  </si>
  <si>
    <t>438576</t>
  </si>
  <si>
    <t>438577</t>
  </si>
  <si>
    <t>438578</t>
  </si>
  <si>
    <t>438579</t>
  </si>
  <si>
    <t>4385710</t>
  </si>
  <si>
    <t>4385711</t>
  </si>
  <si>
    <t>4385712</t>
  </si>
  <si>
    <t>4385713</t>
  </si>
  <si>
    <t>4385714</t>
  </si>
  <si>
    <t>4385715</t>
  </si>
  <si>
    <t>4385716</t>
  </si>
  <si>
    <t>4385717</t>
  </si>
  <si>
    <t>4385718</t>
  </si>
  <si>
    <t>4385719</t>
  </si>
  <si>
    <t>4385720</t>
  </si>
  <si>
    <t>4385721</t>
  </si>
  <si>
    <t>4385722</t>
  </si>
  <si>
    <t>4385723</t>
  </si>
  <si>
    <t>438580</t>
  </si>
  <si>
    <t>438581</t>
  </si>
  <si>
    <t>438582</t>
  </si>
  <si>
    <t>438583</t>
  </si>
  <si>
    <t>438584</t>
  </si>
  <si>
    <t>438585</t>
  </si>
  <si>
    <t>438586</t>
  </si>
  <si>
    <t>438587</t>
  </si>
  <si>
    <t>438588</t>
  </si>
  <si>
    <t>438589</t>
  </si>
  <si>
    <t>4385810</t>
  </si>
  <si>
    <t>4385811</t>
  </si>
  <si>
    <t>4385812</t>
  </si>
  <si>
    <t>4385813</t>
  </si>
  <si>
    <t>4385814</t>
  </si>
  <si>
    <t>4385815</t>
  </si>
  <si>
    <t>4385816</t>
  </si>
  <si>
    <t>4385817</t>
  </si>
  <si>
    <t>4385818</t>
  </si>
  <si>
    <t>4385819</t>
  </si>
  <si>
    <t>4385820</t>
  </si>
  <si>
    <t>4385821</t>
  </si>
  <si>
    <t>4385822</t>
  </si>
  <si>
    <t>4385823</t>
  </si>
  <si>
    <t>438590</t>
  </si>
  <si>
    <t>438591</t>
  </si>
  <si>
    <t>438592</t>
  </si>
  <si>
    <t>438593</t>
  </si>
  <si>
    <t>438594</t>
  </si>
  <si>
    <t>438595</t>
  </si>
  <si>
    <t>438596</t>
  </si>
  <si>
    <t>438597</t>
  </si>
  <si>
    <t>438598</t>
  </si>
  <si>
    <t>438599</t>
  </si>
  <si>
    <t>4385910</t>
  </si>
  <si>
    <t>4385911</t>
  </si>
  <si>
    <t>4385912</t>
  </si>
  <si>
    <t>4385913</t>
  </si>
  <si>
    <t>4385914</t>
  </si>
  <si>
    <t>4385915</t>
  </si>
  <si>
    <t>4385916</t>
  </si>
  <si>
    <t>4385917</t>
  </si>
  <si>
    <t>4385918</t>
  </si>
  <si>
    <t>4385919</t>
  </si>
  <si>
    <t>4385920</t>
  </si>
  <si>
    <t>4385921</t>
  </si>
  <si>
    <t>4385922</t>
  </si>
  <si>
    <t>4385923</t>
  </si>
  <si>
    <t>438600</t>
  </si>
  <si>
    <t>438601</t>
  </si>
  <si>
    <t>438602</t>
  </si>
  <si>
    <t>438603</t>
  </si>
  <si>
    <t>438604</t>
  </si>
  <si>
    <t>438605</t>
  </si>
  <si>
    <t>438606</t>
  </si>
  <si>
    <t>438607</t>
  </si>
  <si>
    <t>438608</t>
  </si>
  <si>
    <t>438609</t>
  </si>
  <si>
    <t>4386010</t>
  </si>
  <si>
    <t>4386011</t>
  </si>
  <si>
    <t>4386012</t>
  </si>
  <si>
    <t>4386013</t>
  </si>
  <si>
    <t>4386014</t>
  </si>
  <si>
    <t>4386015</t>
  </si>
  <si>
    <t>4386016</t>
  </si>
  <si>
    <t>4386017</t>
  </si>
  <si>
    <t>4386018</t>
  </si>
  <si>
    <t>4386019</t>
  </si>
  <si>
    <t>4386020</t>
  </si>
  <si>
    <t>4386021</t>
  </si>
  <si>
    <t>4386022</t>
  </si>
  <si>
    <t>4386023</t>
  </si>
  <si>
    <t>438610</t>
  </si>
  <si>
    <t>438611</t>
  </si>
  <si>
    <t>438612</t>
  </si>
  <si>
    <t>438613</t>
  </si>
  <si>
    <t>438614</t>
  </si>
  <si>
    <t>438615</t>
  </si>
  <si>
    <t>438616</t>
  </si>
  <si>
    <t>438617</t>
  </si>
  <si>
    <t>438618</t>
  </si>
  <si>
    <t>438619</t>
  </si>
  <si>
    <t>4386110</t>
  </si>
  <si>
    <t>4386111</t>
  </si>
  <si>
    <t>4386112</t>
  </si>
  <si>
    <t>4386113</t>
  </si>
  <si>
    <t>4386114</t>
  </si>
  <si>
    <t>4386115</t>
  </si>
  <si>
    <t>4386116</t>
  </si>
  <si>
    <t>4386117</t>
  </si>
  <si>
    <t>4386118</t>
  </si>
  <si>
    <t>4386119</t>
  </si>
  <si>
    <t>4386120</t>
  </si>
  <si>
    <t>4386121</t>
  </si>
  <si>
    <t>4386122</t>
  </si>
  <si>
    <t>4386123</t>
  </si>
  <si>
    <t>438620</t>
  </si>
  <si>
    <t>438621</t>
  </si>
  <si>
    <t>438622</t>
  </si>
  <si>
    <t>438623</t>
  </si>
  <si>
    <t>438624</t>
  </si>
  <si>
    <t>438625</t>
  </si>
  <si>
    <t>438626</t>
  </si>
  <si>
    <t>438627</t>
  </si>
  <si>
    <t>438628</t>
  </si>
  <si>
    <t>438629</t>
  </si>
  <si>
    <t>4386210</t>
  </si>
  <si>
    <t>4386211</t>
  </si>
  <si>
    <t>4386212</t>
  </si>
  <si>
    <t>4386213</t>
  </si>
  <si>
    <t>4386214</t>
  </si>
  <si>
    <t>4386215</t>
  </si>
  <si>
    <t>4386216</t>
  </si>
  <si>
    <t>4386217</t>
  </si>
  <si>
    <t>4386218</t>
  </si>
  <si>
    <t>4386219</t>
  </si>
  <si>
    <t>4386220</t>
  </si>
  <si>
    <t>4386221</t>
  </si>
  <si>
    <t>4386222</t>
  </si>
  <si>
    <t>4386223</t>
  </si>
  <si>
    <t>438630</t>
  </si>
  <si>
    <t>438631</t>
  </si>
  <si>
    <t>438632</t>
  </si>
  <si>
    <t>438633</t>
  </si>
  <si>
    <t>438634</t>
  </si>
  <si>
    <t>438635</t>
  </si>
  <si>
    <t>438636</t>
  </si>
  <si>
    <t>438637</t>
  </si>
  <si>
    <t>438638</t>
  </si>
  <si>
    <t>438639</t>
  </si>
  <si>
    <t>4386310</t>
  </si>
  <si>
    <t>4386311</t>
  </si>
  <si>
    <t>4386312</t>
  </si>
  <si>
    <t>4386313</t>
  </si>
  <si>
    <t>4386314</t>
  </si>
  <si>
    <t>4386315</t>
  </si>
  <si>
    <t>4386316</t>
  </si>
  <si>
    <t>4386317</t>
  </si>
  <si>
    <t>4386318</t>
  </si>
  <si>
    <t>4386319</t>
  </si>
  <si>
    <t>4386320</t>
  </si>
  <si>
    <t>4386321</t>
  </si>
  <si>
    <t>4386322</t>
  </si>
  <si>
    <t>4386323</t>
  </si>
  <si>
    <t>438640</t>
  </si>
  <si>
    <t>438641</t>
  </si>
  <si>
    <t>438642</t>
  </si>
  <si>
    <t>438643</t>
  </si>
  <si>
    <t>438644</t>
  </si>
  <si>
    <t>438645</t>
  </si>
  <si>
    <t>438646</t>
  </si>
  <si>
    <t>438647</t>
  </si>
  <si>
    <t>438648</t>
  </si>
  <si>
    <t>438649</t>
  </si>
  <si>
    <t>4386410</t>
  </si>
  <si>
    <t>4386411</t>
  </si>
  <si>
    <t>4386412</t>
  </si>
  <si>
    <t>4386413</t>
  </si>
  <si>
    <t>4386414</t>
  </si>
  <si>
    <t>4386415</t>
  </si>
  <si>
    <t>4386416</t>
  </si>
  <si>
    <t>4386417</t>
  </si>
  <si>
    <t>4386418</t>
  </si>
  <si>
    <t>4386419</t>
  </si>
  <si>
    <t>4386420</t>
  </si>
  <si>
    <t>4386421</t>
  </si>
  <si>
    <t>4386422</t>
  </si>
  <si>
    <t>4386423</t>
  </si>
  <si>
    <t>438650</t>
  </si>
  <si>
    <t>438651</t>
  </si>
  <si>
    <t>438652</t>
  </si>
  <si>
    <t>438653</t>
  </si>
  <si>
    <t>438654</t>
  </si>
  <si>
    <t>438655</t>
  </si>
  <si>
    <t>438656</t>
  </si>
  <si>
    <t>438657</t>
  </si>
  <si>
    <t>438658</t>
  </si>
  <si>
    <t>438659</t>
  </si>
  <si>
    <t>4386510</t>
  </si>
  <si>
    <t>4386511</t>
  </si>
  <si>
    <t>4386512</t>
  </si>
  <si>
    <t>4386513</t>
  </si>
  <si>
    <t>4386514</t>
  </si>
  <si>
    <t>4386515</t>
  </si>
  <si>
    <t>4386516</t>
  </si>
  <si>
    <t>4386517</t>
  </si>
  <si>
    <t>4386518</t>
  </si>
  <si>
    <t>4386519</t>
  </si>
  <si>
    <t>4386520</t>
  </si>
  <si>
    <t>4386521</t>
  </si>
  <si>
    <t>4386522</t>
  </si>
  <si>
    <t>4386523</t>
  </si>
  <si>
    <t>438660</t>
  </si>
  <si>
    <t>438661</t>
  </si>
  <si>
    <t>438662</t>
  </si>
  <si>
    <t>438663</t>
  </si>
  <si>
    <t>438664</t>
  </si>
  <si>
    <t>438665</t>
  </si>
  <si>
    <t>438666</t>
  </si>
  <si>
    <t>438667</t>
  </si>
  <si>
    <t>438668</t>
  </si>
  <si>
    <t>438669</t>
  </si>
  <si>
    <t>4386610</t>
  </si>
  <si>
    <t>4386611</t>
  </si>
  <si>
    <t>4386612</t>
  </si>
  <si>
    <t>4386613</t>
  </si>
  <si>
    <t>4386614</t>
  </si>
  <si>
    <t>4386615</t>
  </si>
  <si>
    <t>4386616</t>
  </si>
  <si>
    <t>4386617</t>
  </si>
  <si>
    <t>4386618</t>
  </si>
  <si>
    <t>4386619</t>
  </si>
  <si>
    <t>4386620</t>
  </si>
  <si>
    <t>4386621</t>
  </si>
  <si>
    <t>4386622</t>
  </si>
  <si>
    <t>4386623</t>
  </si>
  <si>
    <t>438670</t>
  </si>
  <si>
    <t>438671</t>
  </si>
  <si>
    <t>438672</t>
  </si>
  <si>
    <t>438673</t>
  </si>
  <si>
    <t>438674</t>
  </si>
  <si>
    <t>438675</t>
  </si>
  <si>
    <t>438676</t>
  </si>
  <si>
    <t>438677</t>
  </si>
  <si>
    <t>438678</t>
  </si>
  <si>
    <t>438679</t>
  </si>
  <si>
    <t>4386710</t>
  </si>
  <si>
    <t>4386711</t>
  </si>
  <si>
    <t>4386712</t>
  </si>
  <si>
    <t>4386713</t>
  </si>
  <si>
    <t>4386714</t>
  </si>
  <si>
    <t>4386715</t>
  </si>
  <si>
    <t>4386716</t>
  </si>
  <si>
    <t>4386717</t>
  </si>
  <si>
    <t>4386718</t>
  </si>
  <si>
    <t>4386719</t>
  </si>
  <si>
    <t>4386720</t>
  </si>
  <si>
    <t>4386721</t>
  </si>
  <si>
    <t>4386722</t>
  </si>
  <si>
    <t>4386723</t>
  </si>
  <si>
    <t>438680</t>
  </si>
  <si>
    <t>438681</t>
  </si>
  <si>
    <t>438682</t>
  </si>
  <si>
    <t>438683</t>
  </si>
  <si>
    <t>438684</t>
  </si>
  <si>
    <t>438685</t>
  </si>
  <si>
    <t>438686</t>
  </si>
  <si>
    <t>438687</t>
  </si>
  <si>
    <t>438688</t>
  </si>
  <si>
    <t>438689</t>
  </si>
  <si>
    <t>4386810</t>
  </si>
  <si>
    <t>4386811</t>
  </si>
  <si>
    <t>4386812</t>
  </si>
  <si>
    <t>4386813</t>
  </si>
  <si>
    <t>4386814</t>
  </si>
  <si>
    <t>4386815</t>
  </si>
  <si>
    <t>4386816</t>
  </si>
  <si>
    <t>4386817</t>
  </si>
  <si>
    <t>4386818</t>
  </si>
  <si>
    <t>4386819</t>
  </si>
  <si>
    <t>4386820</t>
  </si>
  <si>
    <t>4386821</t>
  </si>
  <si>
    <t>4386822</t>
  </si>
  <si>
    <t>4386823</t>
  </si>
  <si>
    <t>438690</t>
  </si>
  <si>
    <t>438691</t>
  </si>
  <si>
    <t>438692</t>
  </si>
  <si>
    <t>438693</t>
  </si>
  <si>
    <t>438694</t>
  </si>
  <si>
    <t>438695</t>
  </si>
  <si>
    <t>438696</t>
  </si>
  <si>
    <t>438697</t>
  </si>
  <si>
    <t>438698</t>
  </si>
  <si>
    <t>438699</t>
  </si>
  <si>
    <t>4386910</t>
  </si>
  <si>
    <t>4386911</t>
  </si>
  <si>
    <t>4386912</t>
  </si>
  <si>
    <t>4386913</t>
  </si>
  <si>
    <t>4386914</t>
  </si>
  <si>
    <t>4386915</t>
  </si>
  <si>
    <t>4386916</t>
  </si>
  <si>
    <t>4386917</t>
  </si>
  <si>
    <t>4386918</t>
  </si>
  <si>
    <t>4386919</t>
  </si>
  <si>
    <t>4386920</t>
  </si>
  <si>
    <t>4386921</t>
  </si>
  <si>
    <t>4386922</t>
  </si>
  <si>
    <t>4386923</t>
  </si>
  <si>
    <t>438700</t>
  </si>
  <si>
    <t>438701</t>
  </si>
  <si>
    <t>438702</t>
  </si>
  <si>
    <t>438703</t>
  </si>
  <si>
    <t>438704</t>
  </si>
  <si>
    <t>438705</t>
  </si>
  <si>
    <t>438706</t>
  </si>
  <si>
    <t>438707</t>
  </si>
  <si>
    <t>438708</t>
  </si>
  <si>
    <t>438709</t>
  </si>
  <si>
    <t>4387010</t>
  </si>
  <si>
    <t>4387011</t>
  </si>
  <si>
    <t>4387012</t>
  </si>
  <si>
    <t>4387013</t>
  </si>
  <si>
    <t>4387014</t>
  </si>
  <si>
    <t>4387015</t>
  </si>
  <si>
    <t>4387016</t>
  </si>
  <si>
    <t>4387017</t>
  </si>
  <si>
    <t>4387018</t>
  </si>
  <si>
    <t>4387019</t>
  </si>
  <si>
    <t>4387020</t>
  </si>
  <si>
    <t>4387021</t>
  </si>
  <si>
    <t>4387022</t>
  </si>
  <si>
    <t>4387023</t>
  </si>
  <si>
    <t>438710</t>
  </si>
  <si>
    <t>438711</t>
  </si>
  <si>
    <t>438712</t>
  </si>
  <si>
    <t>438713</t>
  </si>
  <si>
    <t>438714</t>
  </si>
  <si>
    <t>438715</t>
  </si>
  <si>
    <t>438716</t>
  </si>
  <si>
    <t>438717</t>
  </si>
  <si>
    <t>438718</t>
  </si>
  <si>
    <t>438719</t>
  </si>
  <si>
    <t>4387110</t>
  </si>
  <si>
    <t>4387111</t>
  </si>
  <si>
    <t>4387112</t>
  </si>
  <si>
    <t>4387113</t>
  </si>
  <si>
    <t>4387114</t>
  </si>
  <si>
    <t>4387115</t>
  </si>
  <si>
    <t>4387116</t>
  </si>
  <si>
    <t>4387117</t>
  </si>
  <si>
    <t>4387118</t>
  </si>
  <si>
    <t>4387119</t>
  </si>
  <si>
    <t>4387120</t>
  </si>
  <si>
    <t>4387121</t>
  </si>
  <si>
    <t>4387122</t>
  </si>
  <si>
    <t>4387123</t>
  </si>
  <si>
    <t>438720</t>
  </si>
  <si>
    <t>438721</t>
  </si>
  <si>
    <t>438722</t>
  </si>
  <si>
    <t>438723</t>
  </si>
  <si>
    <t>438724</t>
  </si>
  <si>
    <t>438725</t>
  </si>
  <si>
    <t>438726</t>
  </si>
  <si>
    <t>438727</t>
  </si>
  <si>
    <t>438728</t>
  </si>
  <si>
    <t>438729</t>
  </si>
  <si>
    <t>4387210</t>
  </si>
  <si>
    <t>4387211</t>
  </si>
  <si>
    <t>4387212</t>
  </si>
  <si>
    <t>4387213</t>
  </si>
  <si>
    <t>4387214</t>
  </si>
  <si>
    <t>4387215</t>
  </si>
  <si>
    <t>4387216</t>
  </si>
  <si>
    <t>4387217</t>
  </si>
  <si>
    <t>4387218</t>
  </si>
  <si>
    <t>4387219</t>
  </si>
  <si>
    <t>4387220</t>
  </si>
  <si>
    <t>4387221</t>
  </si>
  <si>
    <t>4387222</t>
  </si>
  <si>
    <t>4387223</t>
  </si>
  <si>
    <t>438730</t>
  </si>
  <si>
    <t>438731</t>
  </si>
  <si>
    <t>438732</t>
  </si>
  <si>
    <t>438733</t>
  </si>
  <si>
    <t>438734</t>
  </si>
  <si>
    <t>438735</t>
  </si>
  <si>
    <t>438736</t>
  </si>
  <si>
    <t>438737</t>
  </si>
  <si>
    <t>438738</t>
  </si>
  <si>
    <t>438739</t>
  </si>
  <si>
    <t>4387310</t>
  </si>
  <si>
    <t>4387311</t>
  </si>
  <si>
    <t>4387312</t>
  </si>
  <si>
    <t>4387313</t>
  </si>
  <si>
    <t>4387314</t>
  </si>
  <si>
    <t>4387315</t>
  </si>
  <si>
    <t>4387316</t>
  </si>
  <si>
    <t>4387317</t>
  </si>
  <si>
    <t>4387318</t>
  </si>
  <si>
    <t>4387319</t>
  </si>
  <si>
    <t>4387320</t>
  </si>
  <si>
    <t>4387321</t>
  </si>
  <si>
    <t>4387322</t>
  </si>
  <si>
    <t>4387323</t>
  </si>
  <si>
    <t>438740</t>
  </si>
  <si>
    <t>438741</t>
  </si>
  <si>
    <t>438742</t>
  </si>
  <si>
    <t>438743</t>
  </si>
  <si>
    <t>438744</t>
  </si>
  <si>
    <t>438745</t>
  </si>
  <si>
    <t>438746</t>
  </si>
  <si>
    <t>438747</t>
  </si>
  <si>
    <t>438748</t>
  </si>
  <si>
    <t>438749</t>
  </si>
  <si>
    <t>4387410</t>
  </si>
  <si>
    <t>4387411</t>
  </si>
  <si>
    <t>4387412</t>
  </si>
  <si>
    <t>4387413</t>
  </si>
  <si>
    <t>4387414</t>
  </si>
  <si>
    <t>4387415</t>
  </si>
  <si>
    <t>4387416</t>
  </si>
  <si>
    <t>4387417</t>
  </si>
  <si>
    <t>4387418</t>
  </si>
  <si>
    <t>4387419</t>
  </si>
  <si>
    <t>4387420</t>
  </si>
  <si>
    <t>4387421</t>
  </si>
  <si>
    <t>4387422</t>
  </si>
  <si>
    <t>4387423</t>
  </si>
  <si>
    <t>438750</t>
  </si>
  <si>
    <t>438751</t>
  </si>
  <si>
    <t>438752</t>
  </si>
  <si>
    <t>438753</t>
  </si>
  <si>
    <t>438754</t>
  </si>
  <si>
    <t>438755</t>
  </si>
  <si>
    <t>438756</t>
  </si>
  <si>
    <t>438757</t>
  </si>
  <si>
    <t>438758</t>
  </si>
  <si>
    <t>438759</t>
  </si>
  <si>
    <t>4387510</t>
  </si>
  <si>
    <t>4387511</t>
  </si>
  <si>
    <t>4387512</t>
  </si>
  <si>
    <t>4387513</t>
  </si>
  <si>
    <t>4387514</t>
  </si>
  <si>
    <t>4387515</t>
  </si>
  <si>
    <t>4387516</t>
  </si>
  <si>
    <t>4387517</t>
  </si>
  <si>
    <t>4387518</t>
  </si>
  <si>
    <t>4387519</t>
  </si>
  <si>
    <t>4387520</t>
  </si>
  <si>
    <t>4387521</t>
  </si>
  <si>
    <t>4387522</t>
  </si>
  <si>
    <t>4387523</t>
  </si>
  <si>
    <t>438760</t>
  </si>
  <si>
    <t>438761</t>
  </si>
  <si>
    <t>438762</t>
  </si>
  <si>
    <t>438763</t>
  </si>
  <si>
    <t>438764</t>
  </si>
  <si>
    <t>438765</t>
  </si>
  <si>
    <t>438766</t>
  </si>
  <si>
    <t>438767</t>
  </si>
  <si>
    <t>438768</t>
  </si>
  <si>
    <t>438769</t>
  </si>
  <si>
    <t>4387610</t>
  </si>
  <si>
    <t>4387611</t>
  </si>
  <si>
    <t>4387612</t>
  </si>
  <si>
    <t>4387613</t>
  </si>
  <si>
    <t>4387614</t>
  </si>
  <si>
    <t>4387615</t>
  </si>
  <si>
    <t>4387616</t>
  </si>
  <si>
    <t>4387617</t>
  </si>
  <si>
    <t>4387618</t>
  </si>
  <si>
    <t>4387619</t>
  </si>
  <si>
    <t>4387620</t>
  </si>
  <si>
    <t>4387621</t>
  </si>
  <si>
    <t>4387622</t>
  </si>
  <si>
    <t>4387623</t>
  </si>
  <si>
    <t>438770</t>
  </si>
  <si>
    <t>438771</t>
  </si>
  <si>
    <t>438772</t>
  </si>
  <si>
    <t>438773</t>
  </si>
  <si>
    <t>438774</t>
  </si>
  <si>
    <t>438775</t>
  </si>
  <si>
    <t>438776</t>
  </si>
  <si>
    <t>438777</t>
  </si>
  <si>
    <t>438778</t>
  </si>
  <si>
    <t>438779</t>
  </si>
  <si>
    <t>4387710</t>
  </si>
  <si>
    <t>4387711</t>
  </si>
  <si>
    <t>4387712</t>
  </si>
  <si>
    <t>4387713</t>
  </si>
  <si>
    <t>4387714</t>
  </si>
  <si>
    <t>4387715</t>
  </si>
  <si>
    <t>4387716</t>
  </si>
  <si>
    <t>4387717</t>
  </si>
  <si>
    <t>4387718</t>
  </si>
  <si>
    <t>4387719</t>
  </si>
  <si>
    <t>4387720</t>
  </si>
  <si>
    <t>4387721</t>
  </si>
  <si>
    <t>4387722</t>
  </si>
  <si>
    <t>4387723</t>
  </si>
  <si>
    <t>438780</t>
  </si>
  <si>
    <t>438781</t>
  </si>
  <si>
    <t>438782</t>
  </si>
  <si>
    <t>438783</t>
  </si>
  <si>
    <t>438784</t>
  </si>
  <si>
    <t>438785</t>
  </si>
  <si>
    <t>438786</t>
  </si>
  <si>
    <t>438787</t>
  </si>
  <si>
    <t>438788</t>
  </si>
  <si>
    <t>438789</t>
  </si>
  <si>
    <t>4387810</t>
  </si>
  <si>
    <t>4387811</t>
  </si>
  <si>
    <t>4387812</t>
  </si>
  <si>
    <t>4387813</t>
  </si>
  <si>
    <t>4387814</t>
  </si>
  <si>
    <t>4387815</t>
  </si>
  <si>
    <t>4387816</t>
  </si>
  <si>
    <t>4387817</t>
  </si>
  <si>
    <t>4387818</t>
  </si>
  <si>
    <t>4387819</t>
  </si>
  <si>
    <t>4387820</t>
  </si>
  <si>
    <t>4387821</t>
  </si>
  <si>
    <t>4387822</t>
  </si>
  <si>
    <t>4387823</t>
  </si>
  <si>
    <t>438790</t>
  </si>
  <si>
    <t>438791</t>
  </si>
  <si>
    <t>438792</t>
  </si>
  <si>
    <t>438793</t>
  </si>
  <si>
    <t>438794</t>
  </si>
  <si>
    <t>438795</t>
  </si>
  <si>
    <t>438796</t>
  </si>
  <si>
    <t>438797</t>
  </si>
  <si>
    <t>438798</t>
  </si>
  <si>
    <t>438799</t>
  </si>
  <si>
    <t>4387910</t>
  </si>
  <si>
    <t>4387911</t>
  </si>
  <si>
    <t>4387912</t>
  </si>
  <si>
    <t>4387913</t>
  </si>
  <si>
    <t>4387914</t>
  </si>
  <si>
    <t>4387915</t>
  </si>
  <si>
    <t>4387916</t>
  </si>
  <si>
    <t>4387917</t>
  </si>
  <si>
    <t>4387918</t>
  </si>
  <si>
    <t>4387919</t>
  </si>
  <si>
    <t>4387920</t>
  </si>
  <si>
    <t>4387921</t>
  </si>
  <si>
    <t>4387922</t>
  </si>
  <si>
    <t>4387923</t>
  </si>
  <si>
    <t>438800</t>
  </si>
  <si>
    <t>438801</t>
  </si>
  <si>
    <t>438802</t>
  </si>
  <si>
    <t>438803</t>
  </si>
  <si>
    <t>438804</t>
  </si>
  <si>
    <t>438805</t>
  </si>
  <si>
    <t>438806</t>
  </si>
  <si>
    <t>438807</t>
  </si>
  <si>
    <t>438808</t>
  </si>
  <si>
    <t>438809</t>
  </si>
  <si>
    <t>4388010</t>
  </si>
  <si>
    <t>4388011</t>
  </si>
  <si>
    <t>4388012</t>
  </si>
  <si>
    <t>4388013</t>
  </si>
  <si>
    <t>4388014</t>
  </si>
  <si>
    <t>4388015</t>
  </si>
  <si>
    <t>4388016</t>
  </si>
  <si>
    <t>4388017</t>
  </si>
  <si>
    <t>4388018</t>
  </si>
  <si>
    <t>4388019</t>
  </si>
  <si>
    <t>4388020</t>
  </si>
  <si>
    <t>4388021</t>
  </si>
  <si>
    <t>4388022</t>
  </si>
  <si>
    <t>4388023</t>
  </si>
  <si>
    <t>438810</t>
  </si>
  <si>
    <t>438811</t>
  </si>
  <si>
    <t>438812</t>
  </si>
  <si>
    <t>438813</t>
  </si>
  <si>
    <t>438814</t>
  </si>
  <si>
    <t>438815</t>
  </si>
  <si>
    <t>438816</t>
  </si>
  <si>
    <t>438817</t>
  </si>
  <si>
    <t>438818</t>
  </si>
  <si>
    <t>438819</t>
  </si>
  <si>
    <t>4388110</t>
  </si>
  <si>
    <t>4388111</t>
  </si>
  <si>
    <t>4388112</t>
  </si>
  <si>
    <t>4388113</t>
  </si>
  <si>
    <t>4388114</t>
  </si>
  <si>
    <t>4388115</t>
  </si>
  <si>
    <t>4388116</t>
  </si>
  <si>
    <t>4388117</t>
  </si>
  <si>
    <t>4388118</t>
  </si>
  <si>
    <t>4388119</t>
  </si>
  <si>
    <t>4388120</t>
  </si>
  <si>
    <t>4388121</t>
  </si>
  <si>
    <t>4388122</t>
  </si>
  <si>
    <t>4388123</t>
  </si>
  <si>
    <t>438820</t>
  </si>
  <si>
    <t>438821</t>
  </si>
  <si>
    <t>438822</t>
  </si>
  <si>
    <t>438823</t>
  </si>
  <si>
    <t>438824</t>
  </si>
  <si>
    <t>438825</t>
  </si>
  <si>
    <t>438826</t>
  </si>
  <si>
    <t>438827</t>
  </si>
  <si>
    <t>438828</t>
  </si>
  <si>
    <t>438829</t>
  </si>
  <si>
    <t>4388210</t>
  </si>
  <si>
    <t>4388211</t>
  </si>
  <si>
    <t>4388212</t>
  </si>
  <si>
    <t>4388213</t>
  </si>
  <si>
    <t>4388214</t>
  </si>
  <si>
    <t>4388215</t>
  </si>
  <si>
    <t>4388216</t>
  </si>
  <si>
    <t>4388217</t>
  </si>
  <si>
    <t>4388218</t>
  </si>
  <si>
    <t>4388219</t>
  </si>
  <si>
    <t>4388220</t>
  </si>
  <si>
    <t>4388221</t>
  </si>
  <si>
    <t>4388222</t>
  </si>
  <si>
    <t>4388223</t>
  </si>
  <si>
    <t>438830</t>
  </si>
  <si>
    <t>438831</t>
  </si>
  <si>
    <t>438832</t>
  </si>
  <si>
    <t>438833</t>
  </si>
  <si>
    <t>438834</t>
  </si>
  <si>
    <t>438835</t>
  </si>
  <si>
    <t>438836</t>
  </si>
  <si>
    <t>438837</t>
  </si>
  <si>
    <t>438838</t>
  </si>
  <si>
    <t>438839</t>
  </si>
  <si>
    <t>4388310</t>
  </si>
  <si>
    <t>4388311</t>
  </si>
  <si>
    <t>4388312</t>
  </si>
  <si>
    <t>4388313</t>
  </si>
  <si>
    <t>4388314</t>
  </si>
  <si>
    <t>4388315</t>
  </si>
  <si>
    <t>4388316</t>
  </si>
  <si>
    <t>4388317</t>
  </si>
  <si>
    <t>4388318</t>
  </si>
  <si>
    <t>4388319</t>
  </si>
  <si>
    <t>4388320</t>
  </si>
  <si>
    <t>4388321</t>
  </si>
  <si>
    <t>4388322</t>
  </si>
  <si>
    <t>4388323</t>
  </si>
  <si>
    <t>438840</t>
  </si>
  <si>
    <t>438841</t>
  </si>
  <si>
    <t>438842</t>
  </si>
  <si>
    <t>438843</t>
  </si>
  <si>
    <t>438844</t>
  </si>
  <si>
    <t>438845</t>
  </si>
  <si>
    <t>438846</t>
  </si>
  <si>
    <t>438847</t>
  </si>
  <si>
    <t>438848</t>
  </si>
  <si>
    <t>438849</t>
  </si>
  <si>
    <t>4388410</t>
  </si>
  <si>
    <t>4388411</t>
  </si>
  <si>
    <t>4388412</t>
  </si>
  <si>
    <t>4388413</t>
  </si>
  <si>
    <t>4388414</t>
  </si>
  <si>
    <t>4388415</t>
  </si>
  <si>
    <t>4388416</t>
  </si>
  <si>
    <t>4388417</t>
  </si>
  <si>
    <t>4388418</t>
  </si>
  <si>
    <t>4388419</t>
  </si>
  <si>
    <t>4388420</t>
  </si>
  <si>
    <t>4388421</t>
  </si>
  <si>
    <t>4388422</t>
  </si>
  <si>
    <t>4388423</t>
  </si>
  <si>
    <t>438850</t>
  </si>
  <si>
    <t>438851</t>
  </si>
  <si>
    <t>438852</t>
  </si>
  <si>
    <t>438853</t>
  </si>
  <si>
    <t>438854</t>
  </si>
  <si>
    <t>438855</t>
  </si>
  <si>
    <t>438856</t>
  </si>
  <si>
    <t>438857</t>
  </si>
  <si>
    <t>438858</t>
  </si>
  <si>
    <t>438859</t>
  </si>
  <si>
    <t>4388510</t>
  </si>
  <si>
    <t>4388511</t>
  </si>
  <si>
    <t>4388512</t>
  </si>
  <si>
    <t>4388513</t>
  </si>
  <si>
    <t>4388514</t>
  </si>
  <si>
    <t>4388515</t>
  </si>
  <si>
    <t>4388516</t>
  </si>
  <si>
    <t>4388517</t>
  </si>
  <si>
    <t>4388518</t>
  </si>
  <si>
    <t>4388519</t>
  </si>
  <si>
    <t>4388520</t>
  </si>
  <si>
    <t>4388521</t>
  </si>
  <si>
    <t>4388522</t>
  </si>
  <si>
    <t>4388523</t>
  </si>
  <si>
    <t>438860</t>
  </si>
  <si>
    <t>438861</t>
  </si>
  <si>
    <t>438862</t>
  </si>
  <si>
    <t>438863</t>
  </si>
  <si>
    <t>438864</t>
  </si>
  <si>
    <t>438865</t>
  </si>
  <si>
    <t>438866</t>
  </si>
  <si>
    <t>438867</t>
  </si>
  <si>
    <t>438868</t>
  </si>
  <si>
    <t>438869</t>
  </si>
  <si>
    <t>4388610</t>
  </si>
  <si>
    <t>4388611</t>
  </si>
  <si>
    <t>4388612</t>
  </si>
  <si>
    <t>4388613</t>
  </si>
  <si>
    <t>4388614</t>
  </si>
  <si>
    <t>4388615</t>
  </si>
  <si>
    <t>4388616</t>
  </si>
  <si>
    <t>4388617</t>
  </si>
  <si>
    <t>4388618</t>
  </si>
  <si>
    <t>4388619</t>
  </si>
  <si>
    <t>4388620</t>
  </si>
  <si>
    <t>4388621</t>
  </si>
  <si>
    <t>4388622</t>
  </si>
  <si>
    <t>4388623</t>
  </si>
  <si>
    <t>438870</t>
  </si>
  <si>
    <t>438871</t>
  </si>
  <si>
    <t>438872</t>
  </si>
  <si>
    <t>438873</t>
  </si>
  <si>
    <t>438874</t>
  </si>
  <si>
    <t>438875</t>
  </si>
  <si>
    <t>438876</t>
  </si>
  <si>
    <t>438877</t>
  </si>
  <si>
    <t>438878</t>
  </si>
  <si>
    <t>438879</t>
  </si>
  <si>
    <t>4388710</t>
  </si>
  <si>
    <t>4388711</t>
  </si>
  <si>
    <t>4388712</t>
  </si>
  <si>
    <t>4388713</t>
  </si>
  <si>
    <t>4388714</t>
  </si>
  <si>
    <t>4388715</t>
  </si>
  <si>
    <t>4388716</t>
  </si>
  <si>
    <t>4388717</t>
  </si>
  <si>
    <t>4388718</t>
  </si>
  <si>
    <t>4388719</t>
  </si>
  <si>
    <t>4388720</t>
  </si>
  <si>
    <t>4388721</t>
  </si>
  <si>
    <t>4388722</t>
  </si>
  <si>
    <t>4388723</t>
  </si>
  <si>
    <t>438880</t>
  </si>
  <si>
    <t>438881</t>
  </si>
  <si>
    <t>438882</t>
  </si>
  <si>
    <t>438883</t>
  </si>
  <si>
    <t>438884</t>
  </si>
  <si>
    <t>438885</t>
  </si>
  <si>
    <t>438886</t>
  </si>
  <si>
    <t>438887</t>
  </si>
  <si>
    <t>438888</t>
  </si>
  <si>
    <t>438889</t>
  </si>
  <si>
    <t>4388810</t>
  </si>
  <si>
    <t>4388811</t>
  </si>
  <si>
    <t>4388812</t>
  </si>
  <si>
    <t>4388813</t>
  </si>
  <si>
    <t>4388814</t>
  </si>
  <si>
    <t>4388815</t>
  </si>
  <si>
    <t>4388816</t>
  </si>
  <si>
    <t>4388817</t>
  </si>
  <si>
    <t>4388818</t>
  </si>
  <si>
    <t>4388819</t>
  </si>
  <si>
    <t>4388820</t>
  </si>
  <si>
    <t>4388821</t>
  </si>
  <si>
    <t>4388822</t>
  </si>
  <si>
    <t>4388823</t>
  </si>
  <si>
    <t>438890</t>
  </si>
  <si>
    <t>438891</t>
  </si>
  <si>
    <t>438892</t>
  </si>
  <si>
    <t>438893</t>
  </si>
  <si>
    <t>438894</t>
  </si>
  <si>
    <t>438895</t>
  </si>
  <si>
    <t>438896</t>
  </si>
  <si>
    <t>438897</t>
  </si>
  <si>
    <t>438898</t>
  </si>
  <si>
    <t>438899</t>
  </si>
  <si>
    <t>4388910</t>
  </si>
  <si>
    <t>4388911</t>
  </si>
  <si>
    <t>4388912</t>
  </si>
  <si>
    <t>4388913</t>
  </si>
  <si>
    <t>4388914</t>
  </si>
  <si>
    <t>4388915</t>
  </si>
  <si>
    <t>4388916</t>
  </si>
  <si>
    <t>4388917</t>
  </si>
  <si>
    <t>4388918</t>
  </si>
  <si>
    <t>4388919</t>
  </si>
  <si>
    <t>4388920</t>
  </si>
  <si>
    <t>4388921</t>
  </si>
  <si>
    <t>4388922</t>
  </si>
  <si>
    <t>4388923</t>
  </si>
  <si>
    <t>438900</t>
  </si>
  <si>
    <t>438901</t>
  </si>
  <si>
    <t>438902</t>
  </si>
  <si>
    <t>438903</t>
  </si>
  <si>
    <t>438904</t>
  </si>
  <si>
    <t>438905</t>
  </si>
  <si>
    <t>438906</t>
  </si>
  <si>
    <t>438907</t>
  </si>
  <si>
    <t>438908</t>
  </si>
  <si>
    <t>438909</t>
  </si>
  <si>
    <t>4389010</t>
  </si>
  <si>
    <t>4389011</t>
  </si>
  <si>
    <t>4389012</t>
  </si>
  <si>
    <t>4389013</t>
  </si>
  <si>
    <t>4389014</t>
  </si>
  <si>
    <t>4389015</t>
  </si>
  <si>
    <t>4389016</t>
  </si>
  <si>
    <t>4389017</t>
  </si>
  <si>
    <t>4389018</t>
  </si>
  <si>
    <t>4389019</t>
  </si>
  <si>
    <t>4389020</t>
  </si>
  <si>
    <t>4389021</t>
  </si>
  <si>
    <t>4389022</t>
  </si>
  <si>
    <t>4389123</t>
  </si>
  <si>
    <t>438911</t>
  </si>
  <si>
    <t>438912</t>
  </si>
  <si>
    <t>438913</t>
  </si>
  <si>
    <t>438914</t>
  </si>
  <si>
    <t>438915</t>
  </si>
  <si>
    <t>438916</t>
  </si>
  <si>
    <t>438917</t>
  </si>
  <si>
    <t>438918</t>
  </si>
  <si>
    <t>438919</t>
  </si>
  <si>
    <t>4389110</t>
  </si>
  <si>
    <t>4389111</t>
  </si>
  <si>
    <t>4389112</t>
  </si>
  <si>
    <t>4389113</t>
  </si>
  <si>
    <t>4389114</t>
  </si>
  <si>
    <t>4389115</t>
  </si>
  <si>
    <t>4389116</t>
  </si>
  <si>
    <t>4389117</t>
  </si>
  <si>
    <t>4389118</t>
  </si>
  <si>
    <t>4389119</t>
  </si>
  <si>
    <t>4389120</t>
  </si>
  <si>
    <t>4389121</t>
  </si>
  <si>
    <t>4389122</t>
  </si>
  <si>
    <t>438920</t>
  </si>
  <si>
    <t>438921</t>
  </si>
  <si>
    <t>438922</t>
  </si>
  <si>
    <t>438923</t>
  </si>
  <si>
    <t>438924</t>
  </si>
  <si>
    <t>438925</t>
  </si>
  <si>
    <t>438926</t>
  </si>
  <si>
    <t>438927</t>
  </si>
  <si>
    <t>438928</t>
  </si>
  <si>
    <t>438929</t>
  </si>
  <si>
    <t>4389210</t>
  </si>
  <si>
    <t>4389211</t>
  </si>
  <si>
    <t>4389212</t>
  </si>
  <si>
    <t>4389213</t>
  </si>
  <si>
    <t>4389214</t>
  </si>
  <si>
    <t>4389215</t>
  </si>
  <si>
    <t>4389216</t>
  </si>
  <si>
    <t>4389217</t>
  </si>
  <si>
    <t>4389218</t>
  </si>
  <si>
    <t>4389219</t>
  </si>
  <si>
    <t>4389220</t>
  </si>
  <si>
    <t>4389221</t>
  </si>
  <si>
    <t>4389222</t>
  </si>
  <si>
    <t>4389223</t>
  </si>
  <si>
    <t>438930</t>
  </si>
  <si>
    <t>438931</t>
  </si>
  <si>
    <t>438932</t>
  </si>
  <si>
    <t>438933</t>
  </si>
  <si>
    <t>438934</t>
  </si>
  <si>
    <t>438935</t>
  </si>
  <si>
    <t>438936</t>
  </si>
  <si>
    <t>438937</t>
  </si>
  <si>
    <t>438938</t>
  </si>
  <si>
    <t>438939</t>
  </si>
  <si>
    <t>4389310</t>
  </si>
  <si>
    <t>4389311</t>
  </si>
  <si>
    <t>4389312</t>
  </si>
  <si>
    <t>4389313</t>
  </si>
  <si>
    <t>4389314</t>
  </si>
  <si>
    <t>4389315</t>
  </si>
  <si>
    <t>4389316</t>
  </si>
  <si>
    <t>4389317</t>
  </si>
  <si>
    <t>4389318</t>
  </si>
  <si>
    <t>4389319</t>
  </si>
  <si>
    <t>4389320</t>
  </si>
  <si>
    <t>4389321</t>
  </si>
  <si>
    <t>4389322</t>
  </si>
  <si>
    <t>4389323</t>
  </si>
  <si>
    <t>438940</t>
  </si>
  <si>
    <t>438941</t>
  </si>
  <si>
    <t>438942</t>
  </si>
  <si>
    <t>438943</t>
  </si>
  <si>
    <t>438944</t>
  </si>
  <si>
    <t>438945</t>
  </si>
  <si>
    <t>438946</t>
  </si>
  <si>
    <t>438947</t>
  </si>
  <si>
    <t>438948</t>
  </si>
  <si>
    <t>438949</t>
  </si>
  <si>
    <t>4389410</t>
  </si>
  <si>
    <t>4389411</t>
  </si>
  <si>
    <t>4389412</t>
  </si>
  <si>
    <t>4389413</t>
  </si>
  <si>
    <t>4389414</t>
  </si>
  <si>
    <t>4389415</t>
  </si>
  <si>
    <t>4389416</t>
  </si>
  <si>
    <t>4389417</t>
  </si>
  <si>
    <t>4389418</t>
  </si>
  <si>
    <t>4389419</t>
  </si>
  <si>
    <t>4389420</t>
  </si>
  <si>
    <t>4389421</t>
  </si>
  <si>
    <t>4389422</t>
  </si>
  <si>
    <t>4389423</t>
  </si>
  <si>
    <t>438950</t>
  </si>
  <si>
    <t>438951</t>
  </si>
  <si>
    <t>438952</t>
  </si>
  <si>
    <t>438953</t>
  </si>
  <si>
    <t>438954</t>
  </si>
  <si>
    <t>438955</t>
  </si>
  <si>
    <t>438956</t>
  </si>
  <si>
    <t>438957</t>
  </si>
  <si>
    <t>438958</t>
  </si>
  <si>
    <t>438959</t>
  </si>
  <si>
    <t>4389510</t>
  </si>
  <si>
    <t>4389511</t>
  </si>
  <si>
    <t>4389512</t>
  </si>
  <si>
    <t>4389513</t>
  </si>
  <si>
    <t>4389514</t>
  </si>
  <si>
    <t>4389515</t>
  </si>
  <si>
    <t>4389516</t>
  </si>
  <si>
    <t>4389517</t>
  </si>
  <si>
    <t>4389518</t>
  </si>
  <si>
    <t>4389519</t>
  </si>
  <si>
    <t>4389520</t>
  </si>
  <si>
    <t>4389521</t>
  </si>
  <si>
    <t>4389522</t>
  </si>
  <si>
    <t>4389523</t>
  </si>
  <si>
    <t>438960</t>
  </si>
  <si>
    <t>438961</t>
  </si>
  <si>
    <t>438962</t>
  </si>
  <si>
    <t>438963</t>
  </si>
  <si>
    <t>438964</t>
  </si>
  <si>
    <t>438965</t>
  </si>
  <si>
    <t>438966</t>
  </si>
  <si>
    <t>438967</t>
  </si>
  <si>
    <t>438968</t>
  </si>
  <si>
    <t>438969</t>
  </si>
  <si>
    <t>4389610</t>
  </si>
  <si>
    <t>4389611</t>
  </si>
  <si>
    <t>4389612</t>
  </si>
  <si>
    <t>4389613</t>
  </si>
  <si>
    <t>4389614</t>
  </si>
  <si>
    <t>4389615</t>
  </si>
  <si>
    <t>4389616</t>
  </si>
  <si>
    <t>4389617</t>
  </si>
  <si>
    <t>4389618</t>
  </si>
  <si>
    <t>4389619</t>
  </si>
  <si>
    <t>4389620</t>
  </si>
  <si>
    <t>4389621</t>
  </si>
  <si>
    <t>4389622</t>
  </si>
  <si>
    <t>4389623</t>
  </si>
  <si>
    <t>438970</t>
  </si>
  <si>
    <t>438971</t>
  </si>
  <si>
    <t>438972</t>
  </si>
  <si>
    <t>438973</t>
  </si>
  <si>
    <t>438974</t>
  </si>
  <si>
    <t>438975</t>
  </si>
  <si>
    <t>438976</t>
  </si>
  <si>
    <t>438977</t>
  </si>
  <si>
    <t>438978</t>
  </si>
  <si>
    <t>438979</t>
  </si>
  <si>
    <t>4389710</t>
  </si>
  <si>
    <t>4389711</t>
  </si>
  <si>
    <t>4389712</t>
  </si>
  <si>
    <t>4389713</t>
  </si>
  <si>
    <t>4389714</t>
  </si>
  <si>
    <t>4389715</t>
  </si>
  <si>
    <t>4389716</t>
  </si>
  <si>
    <t>4389717</t>
  </si>
  <si>
    <t>4389718</t>
  </si>
  <si>
    <t>4389719</t>
  </si>
  <si>
    <t>4389720</t>
  </si>
  <si>
    <t>4389721</t>
  </si>
  <si>
    <t>4389722</t>
  </si>
  <si>
    <t>4389723</t>
  </si>
  <si>
    <t>438980</t>
  </si>
  <si>
    <t>438981</t>
  </si>
  <si>
    <t>438982</t>
  </si>
  <si>
    <t>438983</t>
  </si>
  <si>
    <t>438984</t>
  </si>
  <si>
    <t>438985</t>
  </si>
  <si>
    <t>438986</t>
  </si>
  <si>
    <t>438987</t>
  </si>
  <si>
    <t>438988</t>
  </si>
  <si>
    <t>438989</t>
  </si>
  <si>
    <t>4389810</t>
  </si>
  <si>
    <t>4389811</t>
  </si>
  <si>
    <t>4389812</t>
  </si>
  <si>
    <t>4389813</t>
  </si>
  <si>
    <t>4389814</t>
  </si>
  <si>
    <t>4389815</t>
  </si>
  <si>
    <t>4389816</t>
  </si>
  <si>
    <t>4389817</t>
  </si>
  <si>
    <t>4389818</t>
  </si>
  <si>
    <t>4389819</t>
  </si>
  <si>
    <t>4389820</t>
  </si>
  <si>
    <t>4389821</t>
  </si>
  <si>
    <t>4389822</t>
  </si>
  <si>
    <t>4389823</t>
  </si>
  <si>
    <t>438990</t>
  </si>
  <si>
    <t>438991</t>
  </si>
  <si>
    <t>438992</t>
  </si>
  <si>
    <t>438993</t>
  </si>
  <si>
    <t>438994</t>
  </si>
  <si>
    <t>438995</t>
  </si>
  <si>
    <t>438996</t>
  </si>
  <si>
    <t>438997</t>
  </si>
  <si>
    <t>438998</t>
  </si>
  <si>
    <t>438999</t>
  </si>
  <si>
    <t>4389910</t>
  </si>
  <si>
    <t>4389911</t>
  </si>
  <si>
    <t>4389912</t>
  </si>
  <si>
    <t>4389913</t>
  </si>
  <si>
    <t>4389914</t>
  </si>
  <si>
    <t>4389915</t>
  </si>
  <si>
    <t>4389916</t>
  </si>
  <si>
    <t>4389917</t>
  </si>
  <si>
    <t>4389918</t>
  </si>
  <si>
    <t>4389919</t>
  </si>
  <si>
    <t>4389920</t>
  </si>
  <si>
    <t>4389921</t>
  </si>
  <si>
    <t>4389922</t>
  </si>
  <si>
    <t>4389923</t>
  </si>
  <si>
    <t>439000</t>
  </si>
  <si>
    <t>439001</t>
  </si>
  <si>
    <t>439002</t>
  </si>
  <si>
    <t>439003</t>
  </si>
  <si>
    <t>439004</t>
  </si>
  <si>
    <t>439005</t>
  </si>
  <si>
    <t>439006</t>
  </si>
  <si>
    <t>439007</t>
  </si>
  <si>
    <t>439008</t>
  </si>
  <si>
    <t>439009</t>
  </si>
  <si>
    <t>4390010</t>
  </si>
  <si>
    <t>4390011</t>
  </si>
  <si>
    <t>4390012</t>
  </si>
  <si>
    <t>4390013</t>
  </si>
  <si>
    <t>4390014</t>
  </si>
  <si>
    <t>4390015</t>
  </si>
  <si>
    <t>4390016</t>
  </si>
  <si>
    <t>4390017</t>
  </si>
  <si>
    <t>4390018</t>
  </si>
  <si>
    <t>4390019</t>
  </si>
  <si>
    <t>4390020</t>
  </si>
  <si>
    <t>4390021</t>
  </si>
  <si>
    <t>4390022</t>
  </si>
  <si>
    <t>4390023</t>
  </si>
  <si>
    <t>439010</t>
  </si>
  <si>
    <t>439011</t>
  </si>
  <si>
    <t>439012</t>
  </si>
  <si>
    <t>439013</t>
  </si>
  <si>
    <t>439014</t>
  </si>
  <si>
    <t>439015</t>
  </si>
  <si>
    <t>439016</t>
  </si>
  <si>
    <t>439017</t>
  </si>
  <si>
    <t>439018</t>
  </si>
  <si>
    <t>439019</t>
  </si>
  <si>
    <t>4390110</t>
  </si>
  <si>
    <t>4390111</t>
  </si>
  <si>
    <t>4390112</t>
  </si>
  <si>
    <t>4390113</t>
  </si>
  <si>
    <t>4390114</t>
  </si>
  <si>
    <t>4390115</t>
  </si>
  <si>
    <t>4390116</t>
  </si>
  <si>
    <t>4390117</t>
  </si>
  <si>
    <t>4390118</t>
  </si>
  <si>
    <t>4390119</t>
  </si>
  <si>
    <t>4390120</t>
  </si>
  <si>
    <t>4390121</t>
  </si>
  <si>
    <t>4390122</t>
  </si>
  <si>
    <t>4390123</t>
  </si>
  <si>
    <t>439020</t>
  </si>
  <si>
    <t>439021</t>
  </si>
  <si>
    <t>439022</t>
  </si>
  <si>
    <t>439023</t>
  </si>
  <si>
    <t>439024</t>
  </si>
  <si>
    <t>439025</t>
  </si>
  <si>
    <t>439026</t>
  </si>
  <si>
    <t>439027</t>
  </si>
  <si>
    <t>439028</t>
  </si>
  <si>
    <t>439029</t>
  </si>
  <si>
    <t>4390210</t>
  </si>
  <si>
    <t>4390211</t>
  </si>
  <si>
    <t>4390212</t>
  </si>
  <si>
    <t>4390213</t>
  </si>
  <si>
    <t>4390214</t>
  </si>
  <si>
    <t>4390215</t>
  </si>
  <si>
    <t>4390216</t>
  </si>
  <si>
    <t>4390217</t>
  </si>
  <si>
    <t>4390218</t>
  </si>
  <si>
    <t>4390219</t>
  </si>
  <si>
    <t>4390220</t>
  </si>
  <si>
    <t>4390221</t>
  </si>
  <si>
    <t>4390222</t>
  </si>
  <si>
    <t>4390223</t>
  </si>
  <si>
    <t>439030</t>
  </si>
  <si>
    <t>439031</t>
  </si>
  <si>
    <t>439032</t>
  </si>
  <si>
    <t>439033</t>
  </si>
  <si>
    <t>439034</t>
  </si>
  <si>
    <t>439035</t>
  </si>
  <si>
    <t>439036</t>
  </si>
  <si>
    <t>439037</t>
  </si>
  <si>
    <t>439038</t>
  </si>
  <si>
    <t>439039</t>
  </si>
  <si>
    <t>4390310</t>
  </si>
  <si>
    <t>4390311</t>
  </si>
  <si>
    <t>4390312</t>
  </si>
  <si>
    <t>4390313</t>
  </si>
  <si>
    <t>4390314</t>
  </si>
  <si>
    <t>4390315</t>
  </si>
  <si>
    <t>4390316</t>
  </si>
  <si>
    <t>4390317</t>
  </si>
  <si>
    <t>4390318</t>
  </si>
  <si>
    <t>4390319</t>
  </si>
  <si>
    <t>4390320</t>
  </si>
  <si>
    <t>4390321</t>
  </si>
  <si>
    <t>4390322</t>
  </si>
  <si>
    <t>4390323</t>
  </si>
  <si>
    <t>439040</t>
  </si>
  <si>
    <t>439041</t>
  </si>
  <si>
    <t>439042</t>
  </si>
  <si>
    <t>439043</t>
  </si>
  <si>
    <t>439044</t>
  </si>
  <si>
    <t>439045</t>
  </si>
  <si>
    <t>439046</t>
  </si>
  <si>
    <t>439047</t>
  </si>
  <si>
    <t>439048</t>
  </si>
  <si>
    <t>439049</t>
  </si>
  <si>
    <t>4390410</t>
  </si>
  <si>
    <t>4390411</t>
  </si>
  <si>
    <t>4390412</t>
  </si>
  <si>
    <t>4390413</t>
  </si>
  <si>
    <t>4390414</t>
  </si>
  <si>
    <t>4390415</t>
  </si>
  <si>
    <t>4390416</t>
  </si>
  <si>
    <t>4390417</t>
  </si>
  <si>
    <t>4390418</t>
  </si>
  <si>
    <t>4390419</t>
  </si>
  <si>
    <t>4390420</t>
  </si>
  <si>
    <t>4390421</t>
  </si>
  <si>
    <t>4390422</t>
  </si>
  <si>
    <t>4390423</t>
  </si>
  <si>
    <t>439050</t>
  </si>
  <si>
    <t>439051</t>
  </si>
  <si>
    <t>439052</t>
  </si>
  <si>
    <t>439053</t>
  </si>
  <si>
    <t>439054</t>
  </si>
  <si>
    <t>439055</t>
  </si>
  <si>
    <t>439056</t>
  </si>
  <si>
    <t>439057</t>
  </si>
  <si>
    <t>439058</t>
  </si>
  <si>
    <t>439059</t>
  </si>
  <si>
    <t>4390510</t>
  </si>
  <si>
    <t>4390511</t>
  </si>
  <si>
    <t>4390512</t>
  </si>
  <si>
    <t>4390513</t>
  </si>
  <si>
    <t>4390514</t>
  </si>
  <si>
    <t>4390515</t>
  </si>
  <si>
    <t>4390516</t>
  </si>
  <si>
    <t>4390517</t>
  </si>
  <si>
    <t>4390518</t>
  </si>
  <si>
    <t>4390519</t>
  </si>
  <si>
    <t>4390520</t>
  </si>
  <si>
    <t>4390521</t>
  </si>
  <si>
    <t>4390522</t>
  </si>
  <si>
    <t>4390523</t>
  </si>
  <si>
    <t>439060</t>
  </si>
  <si>
    <t>439061</t>
  </si>
  <si>
    <t>439062</t>
  </si>
  <si>
    <t>439063</t>
  </si>
  <si>
    <t>439064</t>
  </si>
  <si>
    <t>439065</t>
  </si>
  <si>
    <t>439066</t>
  </si>
  <si>
    <t>439067</t>
  </si>
  <si>
    <t>439068</t>
  </si>
  <si>
    <t>439069</t>
  </si>
  <si>
    <t>4390610</t>
  </si>
  <si>
    <t>4390611</t>
  </si>
  <si>
    <t>4390612</t>
  </si>
  <si>
    <t>4390613</t>
  </si>
  <si>
    <t>4390614</t>
  </si>
  <si>
    <t>4390615</t>
  </si>
  <si>
    <t>4390616</t>
  </si>
  <si>
    <t>4390617</t>
  </si>
  <si>
    <t>4390618</t>
  </si>
  <si>
    <t>4390619</t>
  </si>
  <si>
    <t>4390620</t>
  </si>
  <si>
    <t>4390621</t>
  </si>
  <si>
    <t>4390622</t>
  </si>
  <si>
    <t>4390623</t>
  </si>
  <si>
    <t>439070</t>
  </si>
  <si>
    <t>439071</t>
  </si>
  <si>
    <t>439072</t>
  </si>
  <si>
    <t>439073</t>
  </si>
  <si>
    <t>439074</t>
  </si>
  <si>
    <t>439075</t>
  </si>
  <si>
    <t>439076</t>
  </si>
  <si>
    <t>439077</t>
  </si>
  <si>
    <t>439078</t>
  </si>
  <si>
    <t>439079</t>
  </si>
  <si>
    <t>4390710</t>
  </si>
  <si>
    <t>4390711</t>
  </si>
  <si>
    <t>4390712</t>
  </si>
  <si>
    <t>4390713</t>
  </si>
  <si>
    <t>4390714</t>
  </si>
  <si>
    <t>4390715</t>
  </si>
  <si>
    <t>4390716</t>
  </si>
  <si>
    <t>4390717</t>
  </si>
  <si>
    <t>4390718</t>
  </si>
  <si>
    <t>4390719</t>
  </si>
  <si>
    <t>4390720</t>
  </si>
  <si>
    <t>4390721</t>
  </si>
  <si>
    <t>4390722</t>
  </si>
  <si>
    <t>4390723</t>
  </si>
  <si>
    <t>439080</t>
  </si>
  <si>
    <t>439081</t>
  </si>
  <si>
    <t>439082</t>
  </si>
  <si>
    <t>439083</t>
  </si>
  <si>
    <t>439084</t>
  </si>
  <si>
    <t>439085</t>
  </si>
  <si>
    <t>439086</t>
  </si>
  <si>
    <t>439087</t>
  </si>
  <si>
    <t>439088</t>
  </si>
  <si>
    <t>439089</t>
  </si>
  <si>
    <t>4390810</t>
  </si>
  <si>
    <t>4390811</t>
  </si>
  <si>
    <t>4390812</t>
  </si>
  <si>
    <t>4390813</t>
  </si>
  <si>
    <t>4390814</t>
  </si>
  <si>
    <t>4390815</t>
  </si>
  <si>
    <t>4390816</t>
  </si>
  <si>
    <t>4390817</t>
  </si>
  <si>
    <t>4390818</t>
  </si>
  <si>
    <t>4390819</t>
  </si>
  <si>
    <t>4390820</t>
  </si>
  <si>
    <t>4390821</t>
  </si>
  <si>
    <t>4390822</t>
  </si>
  <si>
    <t>4390823</t>
  </si>
  <si>
    <t>439090</t>
  </si>
  <si>
    <t>439091</t>
  </si>
  <si>
    <t>439092</t>
  </si>
  <si>
    <t>439093</t>
  </si>
  <si>
    <t>439094</t>
  </si>
  <si>
    <t>439095</t>
  </si>
  <si>
    <t>439096</t>
  </si>
  <si>
    <t>439097</t>
  </si>
  <si>
    <t>439098</t>
  </si>
  <si>
    <t>439099</t>
  </si>
  <si>
    <t>4390910</t>
  </si>
  <si>
    <t>4390911</t>
  </si>
  <si>
    <t>4390912</t>
  </si>
  <si>
    <t>4390913</t>
  </si>
  <si>
    <t>4390914</t>
  </si>
  <si>
    <t>4390915</t>
  </si>
  <si>
    <t>4390916</t>
  </si>
  <si>
    <t>4390917</t>
  </si>
  <si>
    <t>4390918</t>
  </si>
  <si>
    <t>4390919</t>
  </si>
  <si>
    <t>4390920</t>
  </si>
  <si>
    <t>4390921</t>
  </si>
  <si>
    <t>4390922</t>
  </si>
  <si>
    <t>4390923</t>
  </si>
  <si>
    <t>439100</t>
  </si>
  <si>
    <t>439101</t>
  </si>
  <si>
    <t>439102</t>
  </si>
  <si>
    <t>439103</t>
  </si>
  <si>
    <t>439104</t>
  </si>
  <si>
    <t>439105</t>
  </si>
  <si>
    <t>439106</t>
  </si>
  <si>
    <t>439107</t>
  </si>
  <si>
    <t>439108</t>
  </si>
  <si>
    <t>439109</t>
  </si>
  <si>
    <t>4391010</t>
  </si>
  <si>
    <t>4391011</t>
  </si>
  <si>
    <t>4391012</t>
  </si>
  <si>
    <t>4391013</t>
  </si>
  <si>
    <t>4391014</t>
  </si>
  <si>
    <t>4391015</t>
  </si>
  <si>
    <t>4391016</t>
  </si>
  <si>
    <t>4391017</t>
  </si>
  <si>
    <t>4391018</t>
  </si>
  <si>
    <t>4391019</t>
  </si>
  <si>
    <t>4391020</t>
  </si>
  <si>
    <t>4391021</t>
  </si>
  <si>
    <t>4391022</t>
  </si>
  <si>
    <t>4391023</t>
  </si>
  <si>
    <t>439110</t>
  </si>
  <si>
    <t>439111</t>
  </si>
  <si>
    <t>439112</t>
  </si>
  <si>
    <t>439113</t>
  </si>
  <si>
    <t>439114</t>
  </si>
  <si>
    <t>439115</t>
  </si>
  <si>
    <t>439116</t>
  </si>
  <si>
    <t>439117</t>
  </si>
  <si>
    <t>439118</t>
  </si>
  <si>
    <t>439119</t>
  </si>
  <si>
    <t>4391110</t>
  </si>
  <si>
    <t>4391111</t>
  </si>
  <si>
    <t>4391112</t>
  </si>
  <si>
    <t>4391113</t>
  </si>
  <si>
    <t>4391114</t>
  </si>
  <si>
    <t>4391115</t>
  </si>
  <si>
    <t>4391116</t>
  </si>
  <si>
    <t>4391117</t>
  </si>
  <si>
    <t>4391118</t>
  </si>
  <si>
    <t>4391119</t>
  </si>
  <si>
    <t>4391120</t>
  </si>
  <si>
    <t>4391121</t>
  </si>
  <si>
    <t>4391122</t>
  </si>
  <si>
    <t>4391123</t>
  </si>
  <si>
    <t>439120</t>
  </si>
  <si>
    <t>439121</t>
  </si>
  <si>
    <t>439122</t>
  </si>
  <si>
    <t>439123</t>
  </si>
  <si>
    <t>439124</t>
  </si>
  <si>
    <t>439125</t>
  </si>
  <si>
    <t>439126</t>
  </si>
  <si>
    <t>439127</t>
  </si>
  <si>
    <t>439128</t>
  </si>
  <si>
    <t>439129</t>
  </si>
  <si>
    <t>4391210</t>
  </si>
  <si>
    <t>4391211</t>
  </si>
  <si>
    <t>4391212</t>
  </si>
  <si>
    <t>4391213</t>
  </si>
  <si>
    <t>4391214</t>
  </si>
  <si>
    <t>4391215</t>
  </si>
  <si>
    <t>4391216</t>
  </si>
  <si>
    <t>4391217</t>
  </si>
  <si>
    <t>4391218</t>
  </si>
  <si>
    <t>4391219</t>
  </si>
  <si>
    <t>4391220</t>
  </si>
  <si>
    <t>4391221</t>
  </si>
  <si>
    <t>4391222</t>
  </si>
  <si>
    <t>4391223</t>
  </si>
  <si>
    <t>439130</t>
  </si>
  <si>
    <t>439131</t>
  </si>
  <si>
    <t>439132</t>
  </si>
  <si>
    <t>439133</t>
  </si>
  <si>
    <t>439134</t>
  </si>
  <si>
    <t>439135</t>
  </si>
  <si>
    <t>439136</t>
  </si>
  <si>
    <t>439137</t>
  </si>
  <si>
    <t>439138</t>
  </si>
  <si>
    <t>439139</t>
  </si>
  <si>
    <t>4391310</t>
  </si>
  <si>
    <t>4391311</t>
  </si>
  <si>
    <t>4391312</t>
  </si>
  <si>
    <t>4391313</t>
  </si>
  <si>
    <t>4391314</t>
  </si>
  <si>
    <t>4391315</t>
  </si>
  <si>
    <t>4391316</t>
  </si>
  <si>
    <t>4391317</t>
  </si>
  <si>
    <t>4391318</t>
  </si>
  <si>
    <t>4391319</t>
  </si>
  <si>
    <t>4391320</t>
  </si>
  <si>
    <t>4391321</t>
  </si>
  <si>
    <t>4391322</t>
  </si>
  <si>
    <t>4391323</t>
  </si>
  <si>
    <t>439140</t>
  </si>
  <si>
    <t>439141</t>
  </si>
  <si>
    <t>439142</t>
  </si>
  <si>
    <t>439143</t>
  </si>
  <si>
    <t>439144</t>
  </si>
  <si>
    <t>439145</t>
  </si>
  <si>
    <t>439146</t>
  </si>
  <si>
    <t>439147</t>
  </si>
  <si>
    <t>439148</t>
  </si>
  <si>
    <t>439149</t>
  </si>
  <si>
    <t>4391410</t>
  </si>
  <si>
    <t>4391411</t>
  </si>
  <si>
    <t>4391412</t>
  </si>
  <si>
    <t>4391413</t>
  </si>
  <si>
    <t>4391414</t>
  </si>
  <si>
    <t>4391415</t>
  </si>
  <si>
    <t>4391416</t>
  </si>
  <si>
    <t>4391417</t>
  </si>
  <si>
    <t>4391418</t>
  </si>
  <si>
    <t>4391419</t>
  </si>
  <si>
    <t>4391420</t>
  </si>
  <si>
    <t>4391421</t>
  </si>
  <si>
    <t>4391422</t>
  </si>
  <si>
    <t>4391423</t>
  </si>
  <si>
    <t>439150</t>
  </si>
  <si>
    <t>439151</t>
  </si>
  <si>
    <t>439152</t>
  </si>
  <si>
    <t>439153</t>
  </si>
  <si>
    <t>439154</t>
  </si>
  <si>
    <t>439155</t>
  </si>
  <si>
    <t>439156</t>
  </si>
  <si>
    <t>439157</t>
  </si>
  <si>
    <t>439158</t>
  </si>
  <si>
    <t>439159</t>
  </si>
  <si>
    <t>4391510</t>
  </si>
  <si>
    <t>4391511</t>
  </si>
  <si>
    <t>4391512</t>
  </si>
  <si>
    <t>4391513</t>
  </si>
  <si>
    <t>4391514</t>
  </si>
  <si>
    <t>4391515</t>
  </si>
  <si>
    <t>4391516</t>
  </si>
  <si>
    <t>4391517</t>
  </si>
  <si>
    <t>4391518</t>
  </si>
  <si>
    <t>4391520</t>
  </si>
  <si>
    <t>4391521</t>
  </si>
  <si>
    <t>4391522</t>
  </si>
  <si>
    <t>4391523</t>
  </si>
  <si>
    <t>439160</t>
  </si>
  <si>
    <t>439161</t>
  </si>
  <si>
    <t>439162</t>
  </si>
  <si>
    <t>439163</t>
  </si>
  <si>
    <t>439164</t>
  </si>
  <si>
    <t>439165</t>
  </si>
  <si>
    <t>439166</t>
  </si>
  <si>
    <t>439167</t>
  </si>
  <si>
    <t>439168</t>
  </si>
  <si>
    <t>439169</t>
  </si>
  <si>
    <t>4391610</t>
  </si>
  <si>
    <t>4391611</t>
  </si>
  <si>
    <t>4391612</t>
  </si>
  <si>
    <t>4391613</t>
  </si>
  <si>
    <t>4391614</t>
  </si>
  <si>
    <t>4391615</t>
  </si>
  <si>
    <t>4391616</t>
  </si>
  <si>
    <t>4391617</t>
  </si>
  <si>
    <t>4391618</t>
  </si>
  <si>
    <t>4391619</t>
  </si>
  <si>
    <t>4391620</t>
  </si>
  <si>
    <t>4391621</t>
  </si>
  <si>
    <t>4391622</t>
  </si>
  <si>
    <t>4391623</t>
  </si>
  <si>
    <t>439170</t>
  </si>
  <si>
    <t>439171</t>
  </si>
  <si>
    <t>439172</t>
  </si>
  <si>
    <t>439173</t>
  </si>
  <si>
    <t>439174</t>
  </si>
  <si>
    <t>439175</t>
  </si>
  <si>
    <t>439176</t>
  </si>
  <si>
    <t>439177</t>
  </si>
  <si>
    <t>439178</t>
  </si>
  <si>
    <t>439179</t>
  </si>
  <si>
    <t>4391710</t>
  </si>
  <si>
    <t>4391711</t>
  </si>
  <si>
    <t>4391712</t>
  </si>
  <si>
    <t>4391713</t>
  </si>
  <si>
    <t>4391714</t>
  </si>
  <si>
    <t>4391715</t>
  </si>
  <si>
    <t>4391716</t>
  </si>
  <si>
    <t>4391717</t>
  </si>
  <si>
    <t>4391718</t>
  </si>
  <si>
    <t>4391719</t>
  </si>
  <si>
    <t>4391720</t>
  </si>
  <si>
    <t>4391721</t>
  </si>
  <si>
    <t>4391722</t>
  </si>
  <si>
    <t>4391723</t>
  </si>
  <si>
    <t>439180</t>
  </si>
  <si>
    <t>439181</t>
  </si>
  <si>
    <t>439182</t>
  </si>
  <si>
    <t>439183</t>
  </si>
  <si>
    <t>439184</t>
  </si>
  <si>
    <t>439185</t>
  </si>
  <si>
    <t>439186</t>
  </si>
  <si>
    <t>439187</t>
  </si>
  <si>
    <t>439188</t>
  </si>
  <si>
    <t>439189</t>
  </si>
  <si>
    <t>4391810</t>
  </si>
  <si>
    <t>4391811</t>
  </si>
  <si>
    <t>4391812</t>
  </si>
  <si>
    <t>4391813</t>
  </si>
  <si>
    <t>4391814</t>
  </si>
  <si>
    <t>4391815</t>
  </si>
  <si>
    <t>4391816</t>
  </si>
  <si>
    <t>4391817</t>
  </si>
  <si>
    <t>4391818</t>
  </si>
  <si>
    <t>4391819</t>
  </si>
  <si>
    <t>4391820</t>
  </si>
  <si>
    <t>4391821</t>
  </si>
  <si>
    <t>4391822</t>
  </si>
  <si>
    <t>4391823</t>
  </si>
  <si>
    <t>439190</t>
  </si>
  <si>
    <t>439191</t>
  </si>
  <si>
    <t>439192</t>
  </si>
  <si>
    <t>439193</t>
  </si>
  <si>
    <t>439194</t>
  </si>
  <si>
    <t>439195</t>
  </si>
  <si>
    <t>439196</t>
  </si>
  <si>
    <t>439197</t>
  </si>
  <si>
    <t>439198</t>
  </si>
  <si>
    <t>439199</t>
  </si>
  <si>
    <t>4391910</t>
  </si>
  <si>
    <t>4391911</t>
  </si>
  <si>
    <t>4391912</t>
  </si>
  <si>
    <t>4391913</t>
  </si>
  <si>
    <t>4391914</t>
  </si>
  <si>
    <t>4391915</t>
  </si>
  <si>
    <t>4391916</t>
  </si>
  <si>
    <t>4391917</t>
  </si>
  <si>
    <t>4391918</t>
  </si>
  <si>
    <t>4391919</t>
  </si>
  <si>
    <t>4391920</t>
  </si>
  <si>
    <t>4391921</t>
  </si>
  <si>
    <t>4391922</t>
  </si>
  <si>
    <t>4391923</t>
  </si>
  <si>
    <t>439200</t>
  </si>
  <si>
    <t>439201</t>
  </si>
  <si>
    <t>439202</t>
  </si>
  <si>
    <t>439203</t>
  </si>
  <si>
    <t>439204</t>
  </si>
  <si>
    <t>439205</t>
  </si>
  <si>
    <t>439206</t>
  </si>
  <si>
    <t>439207</t>
  </si>
  <si>
    <t>439208</t>
  </si>
  <si>
    <t>439209</t>
  </si>
  <si>
    <t>4392010</t>
  </si>
  <si>
    <t>4392011</t>
  </si>
  <si>
    <t>4392012</t>
  </si>
  <si>
    <t>4392013</t>
  </si>
  <si>
    <t>4392014</t>
  </si>
  <si>
    <t>4392015</t>
  </si>
  <si>
    <t>4392016</t>
  </si>
  <si>
    <t>4392017</t>
  </si>
  <si>
    <t>4392018</t>
  </si>
  <si>
    <t>4392019</t>
  </si>
  <si>
    <t>4392020</t>
  </si>
  <si>
    <t>4392021</t>
  </si>
  <si>
    <t>4392022</t>
  </si>
  <si>
    <t>4392023</t>
  </si>
  <si>
    <t>439210</t>
  </si>
  <si>
    <t>439211</t>
  </si>
  <si>
    <t>439212</t>
  </si>
  <si>
    <t>439213</t>
  </si>
  <si>
    <t>439214</t>
  </si>
  <si>
    <t>439215</t>
  </si>
  <si>
    <t>439216</t>
  </si>
  <si>
    <t>439217</t>
  </si>
  <si>
    <t>439218</t>
  </si>
  <si>
    <t>439219</t>
  </si>
  <si>
    <t>4392110</t>
  </si>
  <si>
    <t>4392111</t>
  </si>
  <si>
    <t>4392112</t>
  </si>
  <si>
    <t>4392113</t>
  </si>
  <si>
    <t>4392114</t>
  </si>
  <si>
    <t>4392115</t>
  </si>
  <si>
    <t>4392116</t>
  </si>
  <si>
    <t>4392117</t>
  </si>
  <si>
    <t>4392118</t>
  </si>
  <si>
    <t>4392119</t>
  </si>
  <si>
    <t>4392120</t>
  </si>
  <si>
    <t>4392121</t>
  </si>
  <si>
    <t>4392122</t>
  </si>
  <si>
    <t>4392123</t>
  </si>
  <si>
    <t>439220</t>
  </si>
  <si>
    <t>Q2/20</t>
  </si>
  <si>
    <t>439221</t>
  </si>
  <si>
    <t>439222</t>
  </si>
  <si>
    <t>439223</t>
  </si>
  <si>
    <t>439224</t>
  </si>
  <si>
    <t>439225</t>
  </si>
  <si>
    <t>439226</t>
  </si>
  <si>
    <t>439227</t>
  </si>
  <si>
    <t>439228</t>
  </si>
  <si>
    <t>439229</t>
  </si>
  <si>
    <t>4392210</t>
  </si>
  <si>
    <t>4392211</t>
  </si>
  <si>
    <t>4392212</t>
  </si>
  <si>
    <t>4392213</t>
  </si>
  <si>
    <t>4392214</t>
  </si>
  <si>
    <t>4392215</t>
  </si>
  <si>
    <t>4392216</t>
  </si>
  <si>
    <t>4392217</t>
  </si>
  <si>
    <t>4392218</t>
  </si>
  <si>
    <t>4392219</t>
  </si>
  <si>
    <t>4392220</t>
  </si>
  <si>
    <t>4392221</t>
  </si>
  <si>
    <t>4392222</t>
  </si>
  <si>
    <t>4392223</t>
  </si>
  <si>
    <t>439230</t>
  </si>
  <si>
    <t>439231</t>
  </si>
  <si>
    <t>439232</t>
  </si>
  <si>
    <t>439233</t>
  </si>
  <si>
    <t>439234</t>
  </si>
  <si>
    <t>439235</t>
  </si>
  <si>
    <t>439236</t>
  </si>
  <si>
    <t>439237</t>
  </si>
  <si>
    <t>439238</t>
  </si>
  <si>
    <t>439239</t>
  </si>
  <si>
    <t>4392310</t>
  </si>
  <si>
    <t>4392311</t>
  </si>
  <si>
    <t>4392312</t>
  </si>
  <si>
    <t>4392313</t>
  </si>
  <si>
    <t>4392314</t>
  </si>
  <si>
    <t>4392315</t>
  </si>
  <si>
    <t>4392316</t>
  </si>
  <si>
    <t>4392317</t>
  </si>
  <si>
    <t>4392318</t>
  </si>
  <si>
    <t>4392319</t>
  </si>
  <si>
    <t>4392320</t>
  </si>
  <si>
    <t>4392321</t>
  </si>
  <si>
    <t>4392322</t>
  </si>
  <si>
    <t>4392323</t>
  </si>
  <si>
    <t>439240</t>
  </si>
  <si>
    <t>439241</t>
  </si>
  <si>
    <t>439242</t>
  </si>
  <si>
    <t>439243</t>
  </si>
  <si>
    <t>439244</t>
  </si>
  <si>
    <t>439245</t>
  </si>
  <si>
    <t>439246</t>
  </si>
  <si>
    <t>439247</t>
  </si>
  <si>
    <t>439248</t>
  </si>
  <si>
    <t>439249</t>
  </si>
  <si>
    <t>4392410</t>
  </si>
  <si>
    <t>4392411</t>
  </si>
  <si>
    <t>4392412</t>
  </si>
  <si>
    <t>4392413</t>
  </si>
  <si>
    <t>4392414</t>
  </si>
  <si>
    <t>4392415</t>
  </si>
  <si>
    <t>4392416</t>
  </si>
  <si>
    <t>4392417</t>
  </si>
  <si>
    <t>4392418</t>
  </si>
  <si>
    <t>4392419</t>
  </si>
  <si>
    <t>4392420</t>
  </si>
  <si>
    <t>4392421</t>
  </si>
  <si>
    <t>4392422</t>
  </si>
  <si>
    <t>4392423</t>
  </si>
  <si>
    <t>439250</t>
  </si>
  <si>
    <t>439251</t>
  </si>
  <si>
    <t>439252</t>
  </si>
  <si>
    <t>439253</t>
  </si>
  <si>
    <t>439254</t>
  </si>
  <si>
    <t>439255</t>
  </si>
  <si>
    <t>439256</t>
  </si>
  <si>
    <t>439257</t>
  </si>
  <si>
    <t>439258</t>
  </si>
  <si>
    <t>439259</t>
  </si>
  <si>
    <t>4392510</t>
  </si>
  <si>
    <t>4392511</t>
  </si>
  <si>
    <t>4392512</t>
  </si>
  <si>
    <t>4392513</t>
  </si>
  <si>
    <t>4392514</t>
  </si>
  <si>
    <t>4392515</t>
  </si>
  <si>
    <t>4392516</t>
  </si>
  <si>
    <t>4392517</t>
  </si>
  <si>
    <t>4392518</t>
  </si>
  <si>
    <t>4392519</t>
  </si>
  <si>
    <t>4392520</t>
  </si>
  <si>
    <t>4392521</t>
  </si>
  <si>
    <t>4392522</t>
  </si>
  <si>
    <t>4392523</t>
  </si>
  <si>
    <t>439260</t>
  </si>
  <si>
    <t>439261</t>
  </si>
  <si>
    <t>439262</t>
  </si>
  <si>
    <t>439263</t>
  </si>
  <si>
    <t>439264</t>
  </si>
  <si>
    <t>439265</t>
  </si>
  <si>
    <t>439266</t>
  </si>
  <si>
    <t>439267</t>
  </si>
  <si>
    <t>439268</t>
  </si>
  <si>
    <t>439269</t>
  </si>
  <si>
    <t>4392610</t>
  </si>
  <si>
    <t>4392611</t>
  </si>
  <si>
    <t>4392612</t>
  </si>
  <si>
    <t>4392613</t>
  </si>
  <si>
    <t>4392614</t>
  </si>
  <si>
    <t>4392615</t>
  </si>
  <si>
    <t>4392616</t>
  </si>
  <si>
    <t>4392617</t>
  </si>
  <si>
    <t>4392618</t>
  </si>
  <si>
    <t>4392619</t>
  </si>
  <si>
    <t>4392620</t>
  </si>
  <si>
    <t>4392621</t>
  </si>
  <si>
    <t>4392622</t>
  </si>
  <si>
    <t>4392623</t>
  </si>
  <si>
    <t>439270</t>
  </si>
  <si>
    <t>439271</t>
  </si>
  <si>
    <t>439272</t>
  </si>
  <si>
    <t>439273</t>
  </si>
  <si>
    <t>439274</t>
  </si>
  <si>
    <t>439275</t>
  </si>
  <si>
    <t>439276</t>
  </si>
  <si>
    <t>439277</t>
  </si>
  <si>
    <t>439278</t>
  </si>
  <si>
    <t>439279</t>
  </si>
  <si>
    <t>4392710</t>
  </si>
  <si>
    <t>4392711</t>
  </si>
  <si>
    <t>4392712</t>
  </si>
  <si>
    <t>4392713</t>
  </si>
  <si>
    <t>4392714</t>
  </si>
  <si>
    <t>4392715</t>
  </si>
  <si>
    <t>4392716</t>
  </si>
  <si>
    <t>4392717</t>
  </si>
  <si>
    <t>4392718</t>
  </si>
  <si>
    <t>4392719</t>
  </si>
  <si>
    <t>4392720</t>
  </si>
  <si>
    <t>4392721</t>
  </si>
  <si>
    <t>4392722</t>
  </si>
  <si>
    <t>4392723</t>
  </si>
  <si>
    <t>439280</t>
  </si>
  <si>
    <t>439281</t>
  </si>
  <si>
    <t>439282</t>
  </si>
  <si>
    <t>439283</t>
  </si>
  <si>
    <t>439284</t>
  </si>
  <si>
    <t>439285</t>
  </si>
  <si>
    <t>439286</t>
  </si>
  <si>
    <t>439287</t>
  </si>
  <si>
    <t>439288</t>
  </si>
  <si>
    <t>439289</t>
  </si>
  <si>
    <t>4392810</t>
  </si>
  <si>
    <t>4392811</t>
  </si>
  <si>
    <t>4392812</t>
  </si>
  <si>
    <t>4392813</t>
  </si>
  <si>
    <t>4392814</t>
  </si>
  <si>
    <t>4392815</t>
  </si>
  <si>
    <t>4392816</t>
  </si>
  <si>
    <t>4392817</t>
  </si>
  <si>
    <t>4392818</t>
  </si>
  <si>
    <t>4392819</t>
  </si>
  <si>
    <t>4392820</t>
  </si>
  <si>
    <t>4392821</t>
  </si>
  <si>
    <t>4392822</t>
  </si>
  <si>
    <t>4392823</t>
  </si>
  <si>
    <t>439290</t>
  </si>
  <si>
    <t>439291</t>
  </si>
  <si>
    <t>439292</t>
  </si>
  <si>
    <t>439293</t>
  </si>
  <si>
    <t>439294</t>
  </si>
  <si>
    <t>439295</t>
  </si>
  <si>
    <t>439296</t>
  </si>
  <si>
    <t>439297</t>
  </si>
  <si>
    <t>439298</t>
  </si>
  <si>
    <t>439299</t>
  </si>
  <si>
    <t>4392910</t>
  </si>
  <si>
    <t>4392911</t>
  </si>
  <si>
    <t>4392912</t>
  </si>
  <si>
    <t>4392913</t>
  </si>
  <si>
    <t>4392914</t>
  </si>
  <si>
    <t>4392915</t>
  </si>
  <si>
    <t>4392916</t>
  </si>
  <si>
    <t>4392917</t>
  </si>
  <si>
    <t>4392918</t>
  </si>
  <si>
    <t>4392919</t>
  </si>
  <si>
    <t>4392920</t>
  </si>
  <si>
    <t>4392921</t>
  </si>
  <si>
    <t>4392922</t>
  </si>
  <si>
    <t>4392923</t>
  </si>
  <si>
    <t>439300</t>
  </si>
  <si>
    <t>439301</t>
  </si>
  <si>
    <t>439302</t>
  </si>
  <si>
    <t>439303</t>
  </si>
  <si>
    <t>439304</t>
  </si>
  <si>
    <t>439305</t>
  </si>
  <si>
    <t>439306</t>
  </si>
  <si>
    <t>439307</t>
  </si>
  <si>
    <t>439308</t>
  </si>
  <si>
    <t>439309</t>
  </si>
  <si>
    <t>4393010</t>
  </si>
  <si>
    <t>4393011</t>
  </si>
  <si>
    <t>4393012</t>
  </si>
  <si>
    <t>4393013</t>
  </si>
  <si>
    <t>4393014</t>
  </si>
  <si>
    <t>4393015</t>
  </si>
  <si>
    <t>4393016</t>
  </si>
  <si>
    <t>4393017</t>
  </si>
  <si>
    <t>4393018</t>
  </si>
  <si>
    <t>4393019</t>
  </si>
  <si>
    <t>4393020</t>
  </si>
  <si>
    <t>4393021</t>
  </si>
  <si>
    <t>4393022</t>
  </si>
  <si>
    <t>4393023</t>
  </si>
  <si>
    <t>439310</t>
  </si>
  <si>
    <t>439311</t>
  </si>
  <si>
    <t>439312</t>
  </si>
  <si>
    <t>439313</t>
  </si>
  <si>
    <t>439314</t>
  </si>
  <si>
    <t>439315</t>
  </si>
  <si>
    <t>439316</t>
  </si>
  <si>
    <t>439317</t>
  </si>
  <si>
    <t>439318</t>
  </si>
  <si>
    <t>439319</t>
  </si>
  <si>
    <t>4393110</t>
  </si>
  <si>
    <t>4393111</t>
  </si>
  <si>
    <t>4393112</t>
  </si>
  <si>
    <t>4393113</t>
  </si>
  <si>
    <t>4393114</t>
  </si>
  <si>
    <t>4393115</t>
  </si>
  <si>
    <t>4393116</t>
  </si>
  <si>
    <t>4393117</t>
  </si>
  <si>
    <t>4393118</t>
  </si>
  <si>
    <t>4393119</t>
  </si>
  <si>
    <t>4393120</t>
  </si>
  <si>
    <t>4393121</t>
  </si>
  <si>
    <t>4393122</t>
  </si>
  <si>
    <t>4393123</t>
  </si>
  <si>
    <t>439320</t>
  </si>
  <si>
    <t>439321</t>
  </si>
  <si>
    <t>439322</t>
  </si>
  <si>
    <t>439323</t>
  </si>
  <si>
    <t>439324</t>
  </si>
  <si>
    <t>439325</t>
  </si>
  <si>
    <t>439326</t>
  </si>
  <si>
    <t>439327</t>
  </si>
  <si>
    <t>439328</t>
  </si>
  <si>
    <t>439329</t>
  </si>
  <si>
    <t>4393210</t>
  </si>
  <si>
    <t>4393211</t>
  </si>
  <si>
    <t>4393212</t>
  </si>
  <si>
    <t>4393213</t>
  </si>
  <si>
    <t>4393214</t>
  </si>
  <si>
    <t>4393215</t>
  </si>
  <si>
    <t>4393216</t>
  </si>
  <si>
    <t>4393217</t>
  </si>
  <si>
    <t>4393218</t>
  </si>
  <si>
    <t>4393219</t>
  </si>
  <si>
    <t>4393220</t>
  </si>
  <si>
    <t>4393221</t>
  </si>
  <si>
    <t>4393222</t>
  </si>
  <si>
    <t>4393223</t>
  </si>
  <si>
    <t>439330</t>
  </si>
  <si>
    <t>439331</t>
  </si>
  <si>
    <t>439332</t>
  </si>
  <si>
    <t>439333</t>
  </si>
  <si>
    <t>439334</t>
  </si>
  <si>
    <t>439335</t>
  </si>
  <si>
    <t>439336</t>
  </si>
  <si>
    <t>439337</t>
  </si>
  <si>
    <t>439338</t>
  </si>
  <si>
    <t>439339</t>
  </si>
  <si>
    <t>4393310</t>
  </si>
  <si>
    <t>4393311</t>
  </si>
  <si>
    <t>4393312</t>
  </si>
  <si>
    <t>4393313</t>
  </si>
  <si>
    <t>4393314</t>
  </si>
  <si>
    <t>4393315</t>
  </si>
  <si>
    <t>4393316</t>
  </si>
  <si>
    <t>4393317</t>
  </si>
  <si>
    <t>4393318</t>
  </si>
  <si>
    <t>4393319</t>
  </si>
  <si>
    <t>4393320</t>
  </si>
  <si>
    <t>4393321</t>
  </si>
  <si>
    <t>4393322</t>
  </si>
  <si>
    <t>4393323</t>
  </si>
  <si>
    <t>439340</t>
  </si>
  <si>
    <t>439341</t>
  </si>
  <si>
    <t>439342</t>
  </si>
  <si>
    <t>439343</t>
  </si>
  <si>
    <t>439344</t>
  </si>
  <si>
    <t>439345</t>
  </si>
  <si>
    <t>439346</t>
  </si>
  <si>
    <t>439347</t>
  </si>
  <si>
    <t>439348</t>
  </si>
  <si>
    <t>439349</t>
  </si>
  <si>
    <t>4393410</t>
  </si>
  <si>
    <t>4393411</t>
  </si>
  <si>
    <t>4393412</t>
  </si>
  <si>
    <t>4393413</t>
  </si>
  <si>
    <t>4393414</t>
  </si>
  <si>
    <t>4393415</t>
  </si>
  <si>
    <t>4393416</t>
  </si>
  <si>
    <t>4393417</t>
  </si>
  <si>
    <t>4393418</t>
  </si>
  <si>
    <t>4393419</t>
  </si>
  <si>
    <t>4393420</t>
  </si>
  <si>
    <t>4393421</t>
  </si>
  <si>
    <t>4393422</t>
  </si>
  <si>
    <t>4393423</t>
  </si>
  <si>
    <t>439350</t>
  </si>
  <si>
    <t>439351</t>
  </si>
  <si>
    <t>439352</t>
  </si>
  <si>
    <t>439353</t>
  </si>
  <si>
    <t>439354</t>
  </si>
  <si>
    <t>439355</t>
  </si>
  <si>
    <t>439356</t>
  </si>
  <si>
    <t>439357</t>
  </si>
  <si>
    <t>439358</t>
  </si>
  <si>
    <t>439359</t>
  </si>
  <si>
    <t>4393510</t>
  </si>
  <si>
    <t>4393511</t>
  </si>
  <si>
    <t>4393512</t>
  </si>
  <si>
    <t>4393513</t>
  </si>
  <si>
    <t>4393514</t>
  </si>
  <si>
    <t>4393515</t>
  </si>
  <si>
    <t>4393516</t>
  </si>
  <si>
    <t>4393517</t>
  </si>
  <si>
    <t>4393518</t>
  </si>
  <si>
    <t>4393519</t>
  </si>
  <si>
    <t>4393520</t>
  </si>
  <si>
    <t>4393521</t>
  </si>
  <si>
    <t>4393522</t>
  </si>
  <si>
    <t>4393523</t>
  </si>
  <si>
    <t>439360</t>
  </si>
  <si>
    <t>439361</t>
  </si>
  <si>
    <t>439362</t>
  </si>
  <si>
    <t>439363</t>
  </si>
  <si>
    <t>439364</t>
  </si>
  <si>
    <t>439365</t>
  </si>
  <si>
    <t>439366</t>
  </si>
  <si>
    <t>439367</t>
  </si>
  <si>
    <t>439368</t>
  </si>
  <si>
    <t>439369</t>
  </si>
  <si>
    <t>4393610</t>
  </si>
  <si>
    <t>4393611</t>
  </si>
  <si>
    <t>4393612</t>
  </si>
  <si>
    <t>4393613</t>
  </si>
  <si>
    <t>4393614</t>
  </si>
  <si>
    <t>4393615</t>
  </si>
  <si>
    <t>4393616</t>
  </si>
  <si>
    <t>4393617</t>
  </si>
  <si>
    <t>4393618</t>
  </si>
  <si>
    <t>4393619</t>
  </si>
  <si>
    <t>4393620</t>
  </si>
  <si>
    <t>4393621</t>
  </si>
  <si>
    <t>4393622</t>
  </si>
  <si>
    <t>4393623</t>
  </si>
  <si>
    <t>439370</t>
  </si>
  <si>
    <t>439371</t>
  </si>
  <si>
    <t>439372</t>
  </si>
  <si>
    <t>439373</t>
  </si>
  <si>
    <t>439374</t>
  </si>
  <si>
    <t>439375</t>
  </si>
  <si>
    <t>439376</t>
  </si>
  <si>
    <t>439377</t>
  </si>
  <si>
    <t>439378</t>
  </si>
  <si>
    <t>439379</t>
  </si>
  <si>
    <t>4393710</t>
  </si>
  <si>
    <t>4393711</t>
  </si>
  <si>
    <t>4393712</t>
  </si>
  <si>
    <t>4393713</t>
  </si>
  <si>
    <t>4393714</t>
  </si>
  <si>
    <t>4393715</t>
  </si>
  <si>
    <t>4393716</t>
  </si>
  <si>
    <t>4393717</t>
  </si>
  <si>
    <t>4393718</t>
  </si>
  <si>
    <t>4393719</t>
  </si>
  <si>
    <t>4393720</t>
  </si>
  <si>
    <t>4393721</t>
  </si>
  <si>
    <t>4393722</t>
  </si>
  <si>
    <t>4393723</t>
  </si>
  <si>
    <t>439380</t>
  </si>
  <si>
    <t>439381</t>
  </si>
  <si>
    <t>439382</t>
  </si>
  <si>
    <t>439383</t>
  </si>
  <si>
    <t>439384</t>
  </si>
  <si>
    <t>439385</t>
  </si>
  <si>
    <t>439386</t>
  </si>
  <si>
    <t>439387</t>
  </si>
  <si>
    <t>439388</t>
  </si>
  <si>
    <t>439389</t>
  </si>
  <si>
    <t>4393810</t>
  </si>
  <si>
    <t>4393811</t>
  </si>
  <si>
    <t>4393812</t>
  </si>
  <si>
    <t>4393813</t>
  </si>
  <si>
    <t>4393814</t>
  </si>
  <si>
    <t>4393815</t>
  </si>
  <si>
    <t>4393816</t>
  </si>
  <si>
    <t>4393817</t>
  </si>
  <si>
    <t>4393818</t>
  </si>
  <si>
    <t>4393819</t>
  </si>
  <si>
    <t>4393820</t>
  </si>
  <si>
    <t>4393821</t>
  </si>
  <si>
    <t>4393822</t>
  </si>
  <si>
    <t>4393823</t>
  </si>
  <si>
    <t>439390</t>
  </si>
  <si>
    <t>439391</t>
  </si>
  <si>
    <t>439392</t>
  </si>
  <si>
    <t>439393</t>
  </si>
  <si>
    <t>439394</t>
  </si>
  <si>
    <t>439395</t>
  </si>
  <si>
    <t>439396</t>
  </si>
  <si>
    <t>439397</t>
  </si>
  <si>
    <t>439398</t>
  </si>
  <si>
    <t>439399</t>
  </si>
  <si>
    <t>4393910</t>
  </si>
  <si>
    <t>4393911</t>
  </si>
  <si>
    <t>4393912</t>
  </si>
  <si>
    <t>4393913</t>
  </si>
  <si>
    <t>4393914</t>
  </si>
  <si>
    <t>4393915</t>
  </si>
  <si>
    <t>4393916</t>
  </si>
  <si>
    <t>4393917</t>
  </si>
  <si>
    <t>4393918</t>
  </si>
  <si>
    <t>4393919</t>
  </si>
  <si>
    <t>4393920</t>
  </si>
  <si>
    <t>4393921</t>
  </si>
  <si>
    <t>4393922</t>
  </si>
  <si>
    <t>4393923</t>
  </si>
  <si>
    <t>439400</t>
  </si>
  <si>
    <t>439401</t>
  </si>
  <si>
    <t>439402</t>
  </si>
  <si>
    <t>439403</t>
  </si>
  <si>
    <t>439404</t>
  </si>
  <si>
    <t>439405</t>
  </si>
  <si>
    <t>439406</t>
  </si>
  <si>
    <t>439407</t>
  </si>
  <si>
    <t>439408</t>
  </si>
  <si>
    <t>439409</t>
  </si>
  <si>
    <t>4394010</t>
  </si>
  <si>
    <t>4394011</t>
  </si>
  <si>
    <t>4394012</t>
  </si>
  <si>
    <t>4394013</t>
  </si>
  <si>
    <t>4394014</t>
  </si>
  <si>
    <t>4394015</t>
  </si>
  <si>
    <t>4394016</t>
  </si>
  <si>
    <t>4394017</t>
  </si>
  <si>
    <t>4394018</t>
  </si>
  <si>
    <t>4394019</t>
  </si>
  <si>
    <t>4394020</t>
  </si>
  <si>
    <t>4394021</t>
  </si>
  <si>
    <t>4394022</t>
  </si>
  <si>
    <t>4394023</t>
  </si>
  <si>
    <t>439410</t>
  </si>
  <si>
    <t>439411</t>
  </si>
  <si>
    <t>439412</t>
  </si>
  <si>
    <t>439413</t>
  </si>
  <si>
    <t>439414</t>
  </si>
  <si>
    <t>439415</t>
  </si>
  <si>
    <t>439416</t>
  </si>
  <si>
    <t>439417</t>
  </si>
  <si>
    <t>439418</t>
  </si>
  <si>
    <t>439419</t>
  </si>
  <si>
    <t>4394110</t>
  </si>
  <si>
    <t>4394111</t>
  </si>
  <si>
    <t>4394112</t>
  </si>
  <si>
    <t>4394113</t>
  </si>
  <si>
    <t>4394114</t>
  </si>
  <si>
    <t>4394115</t>
  </si>
  <si>
    <t>4394116</t>
  </si>
  <si>
    <t>4394117</t>
  </si>
  <si>
    <t>4394118</t>
  </si>
  <si>
    <t>4394119</t>
  </si>
  <si>
    <t>4394120</t>
  </si>
  <si>
    <t>4394121</t>
  </si>
  <si>
    <t>4394122</t>
  </si>
  <si>
    <t>4394123</t>
  </si>
  <si>
    <t>439420</t>
  </si>
  <si>
    <t>439421</t>
  </si>
  <si>
    <t>439422</t>
  </si>
  <si>
    <t>439423</t>
  </si>
  <si>
    <t>439424</t>
  </si>
  <si>
    <t>439425</t>
  </si>
  <si>
    <t>439426</t>
  </si>
  <si>
    <t>439427</t>
  </si>
  <si>
    <t>439428</t>
  </si>
  <si>
    <t>439429</t>
  </si>
  <si>
    <t>4394210</t>
  </si>
  <si>
    <t>4394211</t>
  </si>
  <si>
    <t>4394212</t>
  </si>
  <si>
    <t>4394213</t>
  </si>
  <si>
    <t>4394214</t>
  </si>
  <si>
    <t>4394215</t>
  </si>
  <si>
    <t>4394216</t>
  </si>
  <si>
    <t>4394217</t>
  </si>
  <si>
    <t>4394218</t>
  </si>
  <si>
    <t>4394219</t>
  </si>
  <si>
    <t>4394220</t>
  </si>
  <si>
    <t>4394221</t>
  </si>
  <si>
    <t>4394222</t>
  </si>
  <si>
    <t>4394223</t>
  </si>
  <si>
    <t>439430</t>
  </si>
  <si>
    <t>439431</t>
  </si>
  <si>
    <t>439432</t>
  </si>
  <si>
    <t>439433</t>
  </si>
  <si>
    <t>439434</t>
  </si>
  <si>
    <t>439435</t>
  </si>
  <si>
    <t>439436</t>
  </si>
  <si>
    <t>439437</t>
  </si>
  <si>
    <t>439438</t>
  </si>
  <si>
    <t>439439</t>
  </si>
  <si>
    <t>4394310</t>
  </si>
  <si>
    <t>4394311</t>
  </si>
  <si>
    <t>4394312</t>
  </si>
  <si>
    <t>4394313</t>
  </si>
  <si>
    <t>4394314</t>
  </si>
  <si>
    <t>4394315</t>
  </si>
  <si>
    <t>4394316</t>
  </si>
  <si>
    <t>4394317</t>
  </si>
  <si>
    <t>4394318</t>
  </si>
  <si>
    <t>4394319</t>
  </si>
  <si>
    <t>4394320</t>
  </si>
  <si>
    <t>4394321</t>
  </si>
  <si>
    <t>4394322</t>
  </si>
  <si>
    <t>4394323</t>
  </si>
  <si>
    <t>439440</t>
  </si>
  <si>
    <t>439441</t>
  </si>
  <si>
    <t>439442</t>
  </si>
  <si>
    <t>439443</t>
  </si>
  <si>
    <t>439444</t>
  </si>
  <si>
    <t>439445</t>
  </si>
  <si>
    <t>439446</t>
  </si>
  <si>
    <t>439447</t>
  </si>
  <si>
    <t>439448</t>
  </si>
  <si>
    <t>439449</t>
  </si>
  <si>
    <t>4394410</t>
  </si>
  <si>
    <t>4394411</t>
  </si>
  <si>
    <t>4394412</t>
  </si>
  <si>
    <t>4394413</t>
  </si>
  <si>
    <t>4394414</t>
  </si>
  <si>
    <t>4394415</t>
  </si>
  <si>
    <t>4394416</t>
  </si>
  <si>
    <t>4394417</t>
  </si>
  <si>
    <t>4394418</t>
  </si>
  <si>
    <t>4394419</t>
  </si>
  <si>
    <t>4394420</t>
  </si>
  <si>
    <t>4394421</t>
  </si>
  <si>
    <t>4394422</t>
  </si>
  <si>
    <t>4394423</t>
  </si>
  <si>
    <t>439450</t>
  </si>
  <si>
    <t>439451</t>
  </si>
  <si>
    <t>439452</t>
  </si>
  <si>
    <t>439453</t>
  </si>
  <si>
    <t>439454</t>
  </si>
  <si>
    <t>439455</t>
  </si>
  <si>
    <t>439456</t>
  </si>
  <si>
    <t>439457</t>
  </si>
  <si>
    <t>439458</t>
  </si>
  <si>
    <t>439459</t>
  </si>
  <si>
    <t>4394510</t>
  </si>
  <si>
    <t>4394511</t>
  </si>
  <si>
    <t>4394512</t>
  </si>
  <si>
    <t>4394513</t>
  </si>
  <si>
    <t>4394514</t>
  </si>
  <si>
    <t>4394515</t>
  </si>
  <si>
    <t>4394516</t>
  </si>
  <si>
    <t>4394517</t>
  </si>
  <si>
    <t>4394518</t>
  </si>
  <si>
    <t>4394519</t>
  </si>
  <si>
    <t>4394520</t>
  </si>
  <si>
    <t>4394521</t>
  </si>
  <si>
    <t>4394522</t>
  </si>
  <si>
    <t>4394523</t>
  </si>
  <si>
    <t>439460</t>
  </si>
  <si>
    <t>439461</t>
  </si>
  <si>
    <t>439462</t>
  </si>
  <si>
    <t>439463</t>
  </si>
  <si>
    <t>439464</t>
  </si>
  <si>
    <t>439465</t>
  </si>
  <si>
    <t>439466</t>
  </si>
  <si>
    <t>439467</t>
  </si>
  <si>
    <t>439468</t>
  </si>
  <si>
    <t>439469</t>
  </si>
  <si>
    <t>4394610</t>
  </si>
  <si>
    <t>4394611</t>
  </si>
  <si>
    <t>4394612</t>
  </si>
  <si>
    <t>4394613</t>
  </si>
  <si>
    <t>4394614</t>
  </si>
  <si>
    <t>4394615</t>
  </si>
  <si>
    <t>4394616</t>
  </si>
  <si>
    <t>4394617</t>
  </si>
  <si>
    <t>4394618</t>
  </si>
  <si>
    <t>4394619</t>
  </si>
  <si>
    <t>4394620</t>
  </si>
  <si>
    <t>4394621</t>
  </si>
  <si>
    <t>4394622</t>
  </si>
  <si>
    <t>4394623</t>
  </si>
  <si>
    <t>439470</t>
  </si>
  <si>
    <t>439471</t>
  </si>
  <si>
    <t>439472</t>
  </si>
  <si>
    <t>439473</t>
  </si>
  <si>
    <t>439474</t>
  </si>
  <si>
    <t>439475</t>
  </si>
  <si>
    <t>439476</t>
  </si>
  <si>
    <t>439477</t>
  </si>
  <si>
    <t>439478</t>
  </si>
  <si>
    <t>439479</t>
  </si>
  <si>
    <t>4394710</t>
  </si>
  <si>
    <t>4394711</t>
  </si>
  <si>
    <t>4394712</t>
  </si>
  <si>
    <t>4394713</t>
  </si>
  <si>
    <t>4394714</t>
  </si>
  <si>
    <t>4394715</t>
  </si>
  <si>
    <t>4394716</t>
  </si>
  <si>
    <t>4394717</t>
  </si>
  <si>
    <t>4394718</t>
  </si>
  <si>
    <t>4394719</t>
  </si>
  <si>
    <t>4394720</t>
  </si>
  <si>
    <t>4394721</t>
  </si>
  <si>
    <t>4394722</t>
  </si>
  <si>
    <t>4394723</t>
  </si>
  <si>
    <t>439480</t>
  </si>
  <si>
    <t>439481</t>
  </si>
  <si>
    <t>439482</t>
  </si>
  <si>
    <t>439483</t>
  </si>
  <si>
    <t>439484</t>
  </si>
  <si>
    <t>439485</t>
  </si>
  <si>
    <t>439486</t>
  </si>
  <si>
    <t>439487</t>
  </si>
  <si>
    <t>439488</t>
  </si>
  <si>
    <t>439489</t>
  </si>
  <si>
    <t>4394810</t>
  </si>
  <si>
    <t>4394811</t>
  </si>
  <si>
    <t>4394812</t>
  </si>
  <si>
    <t>4394813</t>
  </si>
  <si>
    <t>4394814</t>
  </si>
  <si>
    <t>4394815</t>
  </si>
  <si>
    <t>4394816</t>
  </si>
  <si>
    <t>4394817</t>
  </si>
  <si>
    <t>4394818</t>
  </si>
  <si>
    <t>4394819</t>
  </si>
  <si>
    <t>4394820</t>
  </si>
  <si>
    <t>4394821</t>
  </si>
  <si>
    <t>4394822</t>
  </si>
  <si>
    <t>4394823</t>
  </si>
  <si>
    <t>439490</t>
  </si>
  <si>
    <t>439491</t>
  </si>
  <si>
    <t>439492</t>
  </si>
  <si>
    <t>439493</t>
  </si>
  <si>
    <t>439494</t>
  </si>
  <si>
    <t>439495</t>
  </si>
  <si>
    <t>439496</t>
  </si>
  <si>
    <t>439497</t>
  </si>
  <si>
    <t>439498</t>
  </si>
  <si>
    <t>439499</t>
  </si>
  <si>
    <t>4394910</t>
  </si>
  <si>
    <t>4394911</t>
  </si>
  <si>
    <t>4394912</t>
  </si>
  <si>
    <t>4394913</t>
  </si>
  <si>
    <t>4394914</t>
  </si>
  <si>
    <t>4394915</t>
  </si>
  <si>
    <t>4394916</t>
  </si>
  <si>
    <t>4394917</t>
  </si>
  <si>
    <t>4394918</t>
  </si>
  <si>
    <t>4394919</t>
  </si>
  <si>
    <t>4394920</t>
  </si>
  <si>
    <t>4394921</t>
  </si>
  <si>
    <t>4394922</t>
  </si>
  <si>
    <t>4394923</t>
  </si>
  <si>
    <t>439500</t>
  </si>
  <si>
    <t>439501</t>
  </si>
  <si>
    <t>439502</t>
  </si>
  <si>
    <t>439503</t>
  </si>
  <si>
    <t>439504</t>
  </si>
  <si>
    <t>439505</t>
  </si>
  <si>
    <t>439506</t>
  </si>
  <si>
    <t>439507</t>
  </si>
  <si>
    <t>439508</t>
  </si>
  <si>
    <t>439509</t>
  </si>
  <si>
    <t>4395010</t>
  </si>
  <si>
    <t>4395011</t>
  </si>
  <si>
    <t>4395012</t>
  </si>
  <si>
    <t>4395013</t>
  </si>
  <si>
    <t>4395014</t>
  </si>
  <si>
    <t>4395015</t>
  </si>
  <si>
    <t>4395016</t>
  </si>
  <si>
    <t>4395017</t>
  </si>
  <si>
    <t>4395018</t>
  </si>
  <si>
    <t>4395019</t>
  </si>
  <si>
    <t>4395020</t>
  </si>
  <si>
    <t>4395021</t>
  </si>
  <si>
    <t>4395022</t>
  </si>
  <si>
    <t>4395023</t>
  </si>
  <si>
    <t>439510</t>
  </si>
  <si>
    <t>439511</t>
  </si>
  <si>
    <t>439512</t>
  </si>
  <si>
    <t>439513</t>
  </si>
  <si>
    <t>439514</t>
  </si>
  <si>
    <t>439515</t>
  </si>
  <si>
    <t>439516</t>
  </si>
  <si>
    <t>439517</t>
  </si>
  <si>
    <t>439518</t>
  </si>
  <si>
    <t>439519</t>
  </si>
  <si>
    <t>4395110</t>
  </si>
  <si>
    <t>4395111</t>
  </si>
  <si>
    <t>4395112</t>
  </si>
  <si>
    <t>4395113</t>
  </si>
  <si>
    <t>4395114</t>
  </si>
  <si>
    <t>4395115</t>
  </si>
  <si>
    <t>4395116</t>
  </si>
  <si>
    <t>4395117</t>
  </si>
  <si>
    <t>4395118</t>
  </si>
  <si>
    <t>4395119</t>
  </si>
  <si>
    <t>4395120</t>
  </si>
  <si>
    <t>4395121</t>
  </si>
  <si>
    <t>4395122</t>
  </si>
  <si>
    <t>4395123</t>
  </si>
  <si>
    <t>439520</t>
  </si>
  <si>
    <t>439521</t>
  </si>
  <si>
    <t>439522</t>
  </si>
  <si>
    <t>439523</t>
  </si>
  <si>
    <t>439524</t>
  </si>
  <si>
    <t>439525</t>
  </si>
  <si>
    <t>439526</t>
  </si>
  <si>
    <t>439527</t>
  </si>
  <si>
    <t>439528</t>
  </si>
  <si>
    <t>439529</t>
  </si>
  <si>
    <t>4395210</t>
  </si>
  <si>
    <t>4395211</t>
  </si>
  <si>
    <t>4395212</t>
  </si>
  <si>
    <t>4395213</t>
  </si>
  <si>
    <t>4395214</t>
  </si>
  <si>
    <t>4395215</t>
  </si>
  <si>
    <t>4395216</t>
  </si>
  <si>
    <t>4395217</t>
  </si>
  <si>
    <t>4395218</t>
  </si>
  <si>
    <t>4395219</t>
  </si>
  <si>
    <t>4395220</t>
  </si>
  <si>
    <t>4395221</t>
  </si>
  <si>
    <t>4395222</t>
  </si>
  <si>
    <t>4395223</t>
  </si>
  <si>
    <t>439530</t>
  </si>
  <si>
    <t>439531</t>
  </si>
  <si>
    <t>439532</t>
  </si>
  <si>
    <t>439533</t>
  </si>
  <si>
    <t>439534</t>
  </si>
  <si>
    <t>439535</t>
  </si>
  <si>
    <t>439536</t>
  </si>
  <si>
    <t>439537</t>
  </si>
  <si>
    <t>439538</t>
  </si>
  <si>
    <t>439539</t>
  </si>
  <si>
    <t>4395310</t>
  </si>
  <si>
    <t>4395311</t>
  </si>
  <si>
    <t>4395312</t>
  </si>
  <si>
    <t>4395313</t>
  </si>
  <si>
    <t>4395314</t>
  </si>
  <si>
    <t>4395315</t>
  </si>
  <si>
    <t>4395316</t>
  </si>
  <si>
    <t>4395317</t>
  </si>
  <si>
    <t>4395318</t>
  </si>
  <si>
    <t>4395319</t>
  </si>
  <si>
    <t>4395320</t>
  </si>
  <si>
    <t>4395321</t>
  </si>
  <si>
    <t>4395322</t>
  </si>
  <si>
    <t>4395323</t>
  </si>
  <si>
    <t>439540</t>
  </si>
  <si>
    <t>439541</t>
  </si>
  <si>
    <t>439542</t>
  </si>
  <si>
    <t>439543</t>
  </si>
  <si>
    <t>439544</t>
  </si>
  <si>
    <t>439545</t>
  </si>
  <si>
    <t>439546</t>
  </si>
  <si>
    <t>439547</t>
  </si>
  <si>
    <t>439548</t>
  </si>
  <si>
    <t>439549</t>
  </si>
  <si>
    <t>4395410</t>
  </si>
  <si>
    <t>4395411</t>
  </si>
  <si>
    <t>4395412</t>
  </si>
  <si>
    <t>4395413</t>
  </si>
  <si>
    <t>4395414</t>
  </si>
  <si>
    <t>4395415</t>
  </si>
  <si>
    <t>4395416</t>
  </si>
  <si>
    <t>4395417</t>
  </si>
  <si>
    <t>4395418</t>
  </si>
  <si>
    <t>4395419</t>
  </si>
  <si>
    <t>4395420</t>
  </si>
  <si>
    <t>4395421</t>
  </si>
  <si>
    <t>4395422</t>
  </si>
  <si>
    <t>4395423</t>
  </si>
  <si>
    <t>439550</t>
  </si>
  <si>
    <t>439551</t>
  </si>
  <si>
    <t>439552</t>
  </si>
  <si>
    <t>439553</t>
  </si>
  <si>
    <t>439554</t>
  </si>
  <si>
    <t>439555</t>
  </si>
  <si>
    <t>439556</t>
  </si>
  <si>
    <t>439557</t>
  </si>
  <si>
    <t>439558</t>
  </si>
  <si>
    <t>439559</t>
  </si>
  <si>
    <t>4395510</t>
  </si>
  <si>
    <t>4395511</t>
  </si>
  <si>
    <t>4395512</t>
  </si>
  <si>
    <t>4395513</t>
  </si>
  <si>
    <t>4395514</t>
  </si>
  <si>
    <t>4395515</t>
  </si>
  <si>
    <t>4395516</t>
  </si>
  <si>
    <t>4395517</t>
  </si>
  <si>
    <t>4395518</t>
  </si>
  <si>
    <t>4395519</t>
  </si>
  <si>
    <t>4395520</t>
  </si>
  <si>
    <t>4395521</t>
  </si>
  <si>
    <t>4395522</t>
  </si>
  <si>
    <t>4395523</t>
  </si>
  <si>
    <t>439560</t>
  </si>
  <si>
    <t>439561</t>
  </si>
  <si>
    <t>439562</t>
  </si>
  <si>
    <t>439563</t>
  </si>
  <si>
    <t>439564</t>
  </si>
  <si>
    <t>439565</t>
  </si>
  <si>
    <t>439566</t>
  </si>
  <si>
    <t>439567</t>
  </si>
  <si>
    <t>439568</t>
  </si>
  <si>
    <t>439569</t>
  </si>
  <si>
    <t>4395610</t>
  </si>
  <si>
    <t>4395611</t>
  </si>
  <si>
    <t>4395612</t>
  </si>
  <si>
    <t>4395613</t>
  </si>
  <si>
    <t>4395614</t>
  </si>
  <si>
    <t>4395615</t>
  </si>
  <si>
    <t>4395616</t>
  </si>
  <si>
    <t>4395617</t>
  </si>
  <si>
    <t>4395618</t>
  </si>
  <si>
    <t>4395619</t>
  </si>
  <si>
    <t>4395620</t>
  </si>
  <si>
    <t>4395621</t>
  </si>
  <si>
    <t>4395622</t>
  </si>
  <si>
    <t>4395623</t>
  </si>
  <si>
    <t>439570</t>
  </si>
  <si>
    <t>439571</t>
  </si>
  <si>
    <t>439572</t>
  </si>
  <si>
    <t>439573</t>
  </si>
  <si>
    <t>439574</t>
  </si>
  <si>
    <t>439575</t>
  </si>
  <si>
    <t>439576</t>
  </si>
  <si>
    <t>439577</t>
  </si>
  <si>
    <t>439578</t>
  </si>
  <si>
    <t>439579</t>
  </si>
  <si>
    <t>4395710</t>
  </si>
  <si>
    <t>4395711</t>
  </si>
  <si>
    <t>4395712</t>
  </si>
  <si>
    <t>4395713</t>
  </si>
  <si>
    <t>4395714</t>
  </si>
  <si>
    <t>4395715</t>
  </si>
  <si>
    <t>4395716</t>
  </si>
  <si>
    <t>4395717</t>
  </si>
  <si>
    <t>4395718</t>
  </si>
  <si>
    <t>4395719</t>
  </si>
  <si>
    <t>4395720</t>
  </si>
  <si>
    <t>4395721</t>
  </si>
  <si>
    <t>4395722</t>
  </si>
  <si>
    <t>4395723</t>
  </si>
  <si>
    <t>439580</t>
  </si>
  <si>
    <t>439581</t>
  </si>
  <si>
    <t>439582</t>
  </si>
  <si>
    <t>439583</t>
  </si>
  <si>
    <t>439584</t>
  </si>
  <si>
    <t>439585</t>
  </si>
  <si>
    <t>439586</t>
  </si>
  <si>
    <t>439587</t>
  </si>
  <si>
    <t>439588</t>
  </si>
  <si>
    <t>439589</t>
  </si>
  <si>
    <t>4395810</t>
  </si>
  <si>
    <t>4395811</t>
  </si>
  <si>
    <t>4395812</t>
  </si>
  <si>
    <t>4395813</t>
  </si>
  <si>
    <t>4395814</t>
  </si>
  <si>
    <t>4395815</t>
  </si>
  <si>
    <t>4395816</t>
  </si>
  <si>
    <t>4395817</t>
  </si>
  <si>
    <t>4395818</t>
  </si>
  <si>
    <t>4395819</t>
  </si>
  <si>
    <t>4395820</t>
  </si>
  <si>
    <t>4395821</t>
  </si>
  <si>
    <t>4395822</t>
  </si>
  <si>
    <t>4395823</t>
  </si>
  <si>
    <t>439590</t>
  </si>
  <si>
    <t>439591</t>
  </si>
  <si>
    <t>439592</t>
  </si>
  <si>
    <t>439593</t>
  </si>
  <si>
    <t>439594</t>
  </si>
  <si>
    <t>439595</t>
  </si>
  <si>
    <t>439596</t>
  </si>
  <si>
    <t>439597</t>
  </si>
  <si>
    <t>439598</t>
  </si>
  <si>
    <t>439599</t>
  </si>
  <si>
    <t>4395910</t>
  </si>
  <si>
    <t>4395911</t>
  </si>
  <si>
    <t>4395912</t>
  </si>
  <si>
    <t>4395913</t>
  </si>
  <si>
    <t>4395914</t>
  </si>
  <si>
    <t>4395915</t>
  </si>
  <si>
    <t>4395916</t>
  </si>
  <si>
    <t>4395917</t>
  </si>
  <si>
    <t>4395918</t>
  </si>
  <si>
    <t>4395919</t>
  </si>
  <si>
    <t>4395920</t>
  </si>
  <si>
    <t>4395921</t>
  </si>
  <si>
    <t>4395922</t>
  </si>
  <si>
    <t>4395923</t>
  </si>
  <si>
    <t>439600</t>
  </si>
  <si>
    <t>439601</t>
  </si>
  <si>
    <t>439602</t>
  </si>
  <si>
    <t>439603</t>
  </si>
  <si>
    <t>439604</t>
  </si>
  <si>
    <t>439605</t>
  </si>
  <si>
    <t>439606</t>
  </si>
  <si>
    <t>439607</t>
  </si>
  <si>
    <t>439608</t>
  </si>
  <si>
    <t>439609</t>
  </si>
  <si>
    <t>4396010</t>
  </si>
  <si>
    <t>4396011</t>
  </si>
  <si>
    <t>4396012</t>
  </si>
  <si>
    <t>4396013</t>
  </si>
  <si>
    <t>4396014</t>
  </si>
  <si>
    <t>4396015</t>
  </si>
  <si>
    <t>4396016</t>
  </si>
  <si>
    <t>4396017</t>
  </si>
  <si>
    <t>4396018</t>
  </si>
  <si>
    <t>4396019</t>
  </si>
  <si>
    <t>4396020</t>
  </si>
  <si>
    <t>4396021</t>
  </si>
  <si>
    <t>4396022</t>
  </si>
  <si>
    <t>4396023</t>
  </si>
  <si>
    <t>439610</t>
  </si>
  <si>
    <t>439611</t>
  </si>
  <si>
    <t>439612</t>
  </si>
  <si>
    <t>439613</t>
  </si>
  <si>
    <t>439614</t>
  </si>
  <si>
    <t>439615</t>
  </si>
  <si>
    <t>439616</t>
  </si>
  <si>
    <t>439617</t>
  </si>
  <si>
    <t>439618</t>
  </si>
  <si>
    <t>439619</t>
  </si>
  <si>
    <t>4396110</t>
  </si>
  <si>
    <t>4396111</t>
  </si>
  <si>
    <t>4396112</t>
  </si>
  <si>
    <t>4396113</t>
  </si>
  <si>
    <t>4396114</t>
  </si>
  <si>
    <t>4396115</t>
  </si>
  <si>
    <t>4396116</t>
  </si>
  <si>
    <t>4396117</t>
  </si>
  <si>
    <t>4396118</t>
  </si>
  <si>
    <t>4396119</t>
  </si>
  <si>
    <t>4396120</t>
  </si>
  <si>
    <t>4396121</t>
  </si>
  <si>
    <t>4396122</t>
  </si>
  <si>
    <t>4396123</t>
  </si>
  <si>
    <t>439620</t>
  </si>
  <si>
    <t>439621</t>
  </si>
  <si>
    <t>439622</t>
  </si>
  <si>
    <t>439623</t>
  </si>
  <si>
    <t>439624</t>
  </si>
  <si>
    <t>439625</t>
  </si>
  <si>
    <t>439626</t>
  </si>
  <si>
    <t>439627</t>
  </si>
  <si>
    <t>439628</t>
  </si>
  <si>
    <t>439629</t>
  </si>
  <si>
    <t>4396210</t>
  </si>
  <si>
    <t>4396211</t>
  </si>
  <si>
    <t>4396212</t>
  </si>
  <si>
    <t>4396213</t>
  </si>
  <si>
    <t>4396214</t>
  </si>
  <si>
    <t>4396215</t>
  </si>
  <si>
    <t>4396216</t>
  </si>
  <si>
    <t>4396217</t>
  </si>
  <si>
    <t>4396218</t>
  </si>
  <si>
    <t>4396219</t>
  </si>
  <si>
    <t>4396220</t>
  </si>
  <si>
    <t>4396221</t>
  </si>
  <si>
    <t>4396222</t>
  </si>
  <si>
    <t>4396223</t>
  </si>
  <si>
    <t>439630</t>
  </si>
  <si>
    <t>439631</t>
  </si>
  <si>
    <t>439632</t>
  </si>
  <si>
    <t>439633</t>
  </si>
  <si>
    <t>439634</t>
  </si>
  <si>
    <t>439635</t>
  </si>
  <si>
    <t>439636</t>
  </si>
  <si>
    <t>439637</t>
  </si>
  <si>
    <t>439638</t>
  </si>
  <si>
    <t>439639</t>
  </si>
  <si>
    <t>4396310</t>
  </si>
  <si>
    <t>4396311</t>
  </si>
  <si>
    <t>4396312</t>
  </si>
  <si>
    <t>4396313</t>
  </si>
  <si>
    <t>4396314</t>
  </si>
  <si>
    <t>4396315</t>
  </si>
  <si>
    <t>4396316</t>
  </si>
  <si>
    <t>4396317</t>
  </si>
  <si>
    <t>4396318</t>
  </si>
  <si>
    <t>4396319</t>
  </si>
  <si>
    <t>4396320</t>
  </si>
  <si>
    <t>4396321</t>
  </si>
  <si>
    <t>4396322</t>
  </si>
  <si>
    <t>4396323</t>
  </si>
  <si>
    <t>439640</t>
  </si>
  <si>
    <t>439641</t>
  </si>
  <si>
    <t>439642</t>
  </si>
  <si>
    <t>439643</t>
  </si>
  <si>
    <t>439644</t>
  </si>
  <si>
    <t>439645</t>
  </si>
  <si>
    <t>439646</t>
  </si>
  <si>
    <t>439647</t>
  </si>
  <si>
    <t>439648</t>
  </si>
  <si>
    <t>439649</t>
  </si>
  <si>
    <t>4396410</t>
  </si>
  <si>
    <t>4396411</t>
  </si>
  <si>
    <t>4396412</t>
  </si>
  <si>
    <t>4396413</t>
  </si>
  <si>
    <t>4396414</t>
  </si>
  <si>
    <t>4396415</t>
  </si>
  <si>
    <t>4396416</t>
  </si>
  <si>
    <t>4396417</t>
  </si>
  <si>
    <t>4396418</t>
  </si>
  <si>
    <t>4396419</t>
  </si>
  <si>
    <t>4396420</t>
  </si>
  <si>
    <t>4396421</t>
  </si>
  <si>
    <t>4396422</t>
  </si>
  <si>
    <t>4396423</t>
  </si>
  <si>
    <t>439650</t>
  </si>
  <si>
    <t>439651</t>
  </si>
  <si>
    <t>439652</t>
  </si>
  <si>
    <t>439653</t>
  </si>
  <si>
    <t>439654</t>
  </si>
  <si>
    <t>439655</t>
  </si>
  <si>
    <t>439656</t>
  </si>
  <si>
    <t>439657</t>
  </si>
  <si>
    <t>439658</t>
  </si>
  <si>
    <t>439659</t>
  </si>
  <si>
    <t>4396510</t>
  </si>
  <si>
    <t>4396511</t>
  </si>
  <si>
    <t>4396512</t>
  </si>
  <si>
    <t>4396513</t>
  </si>
  <si>
    <t>4396514</t>
  </si>
  <si>
    <t>4396515</t>
  </si>
  <si>
    <t>4396516</t>
  </si>
  <si>
    <t>4396517</t>
  </si>
  <si>
    <t>4396518</t>
  </si>
  <si>
    <t>4396519</t>
  </si>
  <si>
    <t>4396520</t>
  </si>
  <si>
    <t>4396521</t>
  </si>
  <si>
    <t>4396522</t>
  </si>
  <si>
    <t>4396523</t>
  </si>
  <si>
    <t>439660</t>
  </si>
  <si>
    <t>439661</t>
  </si>
  <si>
    <t>439662</t>
  </si>
  <si>
    <t>439663</t>
  </si>
  <si>
    <t>439664</t>
  </si>
  <si>
    <t>439665</t>
  </si>
  <si>
    <t>439666</t>
  </si>
  <si>
    <t>439667</t>
  </si>
  <si>
    <t>439668</t>
  </si>
  <si>
    <t>439669</t>
  </si>
  <si>
    <t>4396610</t>
  </si>
  <si>
    <t>4396611</t>
  </si>
  <si>
    <t>4396612</t>
  </si>
  <si>
    <t>4396613</t>
  </si>
  <si>
    <t>4396614</t>
  </si>
  <si>
    <t>4396615</t>
  </si>
  <si>
    <t>4396616</t>
  </si>
  <si>
    <t>4396617</t>
  </si>
  <si>
    <t>4396618</t>
  </si>
  <si>
    <t>4396619</t>
  </si>
  <si>
    <t>4396620</t>
  </si>
  <si>
    <t>4396621</t>
  </si>
  <si>
    <t>4396622</t>
  </si>
  <si>
    <t>4396623</t>
  </si>
  <si>
    <t>439670</t>
  </si>
  <si>
    <t>439671</t>
  </si>
  <si>
    <t>439672</t>
  </si>
  <si>
    <t>439673</t>
  </si>
  <si>
    <t>439674</t>
  </si>
  <si>
    <t>439675</t>
  </si>
  <si>
    <t>439676</t>
  </si>
  <si>
    <t>439677</t>
  </si>
  <si>
    <t>439678</t>
  </si>
  <si>
    <t>439679</t>
  </si>
  <si>
    <t>4396710</t>
  </si>
  <si>
    <t>4396711</t>
  </si>
  <si>
    <t>4396712</t>
  </si>
  <si>
    <t>4396713</t>
  </si>
  <si>
    <t>4396714</t>
  </si>
  <si>
    <t>4396715</t>
  </si>
  <si>
    <t>4396716</t>
  </si>
  <si>
    <t>4396717</t>
  </si>
  <si>
    <t>4396718</t>
  </si>
  <si>
    <t>4396719</t>
  </si>
  <si>
    <t>4396720</t>
  </si>
  <si>
    <t>4396721</t>
  </si>
  <si>
    <t>4396722</t>
  </si>
  <si>
    <t>4396723</t>
  </si>
  <si>
    <t>439680</t>
  </si>
  <si>
    <t>439681</t>
  </si>
  <si>
    <t>439682</t>
  </si>
  <si>
    <t>439683</t>
  </si>
  <si>
    <t>439684</t>
  </si>
  <si>
    <t>439685</t>
  </si>
  <si>
    <t>439686</t>
  </si>
  <si>
    <t>439687</t>
  </si>
  <si>
    <t>439688</t>
  </si>
  <si>
    <t>439689</t>
  </si>
  <si>
    <t>4396810</t>
  </si>
  <si>
    <t>4396811</t>
  </si>
  <si>
    <t>4396812</t>
  </si>
  <si>
    <t>4396813</t>
  </si>
  <si>
    <t>4396814</t>
  </si>
  <si>
    <t>4396815</t>
  </si>
  <si>
    <t>4396816</t>
  </si>
  <si>
    <t>4396817</t>
  </si>
  <si>
    <t>4396818</t>
  </si>
  <si>
    <t>4396819</t>
  </si>
  <si>
    <t>4396820</t>
  </si>
  <si>
    <t>4396821</t>
  </si>
  <si>
    <t>4396822</t>
  </si>
  <si>
    <t>4396823</t>
  </si>
  <si>
    <t>439690</t>
  </si>
  <si>
    <t>439691</t>
  </si>
  <si>
    <t>439692</t>
  </si>
  <si>
    <t>439693</t>
  </si>
  <si>
    <t>439694</t>
  </si>
  <si>
    <t>439695</t>
  </si>
  <si>
    <t>439696</t>
  </si>
  <si>
    <t>439697</t>
  </si>
  <si>
    <t>439698</t>
  </si>
  <si>
    <t>439699</t>
  </si>
  <si>
    <t>4396910</t>
  </si>
  <si>
    <t>4396911</t>
  </si>
  <si>
    <t>4396912</t>
  </si>
  <si>
    <t>4396913</t>
  </si>
  <si>
    <t>4396914</t>
  </si>
  <si>
    <t>4396915</t>
  </si>
  <si>
    <t>4396916</t>
  </si>
  <si>
    <t>4396917</t>
  </si>
  <si>
    <t>4396918</t>
  </si>
  <si>
    <t>4396919</t>
  </si>
  <si>
    <t>4396920</t>
  </si>
  <si>
    <t>4396921</t>
  </si>
  <si>
    <t>4396922</t>
  </si>
  <si>
    <t>4396923</t>
  </si>
  <si>
    <t>439700</t>
  </si>
  <si>
    <t>439701</t>
  </si>
  <si>
    <t>439702</t>
  </si>
  <si>
    <t>439703</t>
  </si>
  <si>
    <t>439704</t>
  </si>
  <si>
    <t>439705</t>
  </si>
  <si>
    <t>439706</t>
  </si>
  <si>
    <t>439707</t>
  </si>
  <si>
    <t>439708</t>
  </si>
  <si>
    <t>439709</t>
  </si>
  <si>
    <t>4397010</t>
  </si>
  <si>
    <t>4397011</t>
  </si>
  <si>
    <t>4397012</t>
  </si>
  <si>
    <t>4397013</t>
  </si>
  <si>
    <t>4397014</t>
  </si>
  <si>
    <t>4397015</t>
  </si>
  <si>
    <t>4397016</t>
  </si>
  <si>
    <t>4397017</t>
  </si>
  <si>
    <t>4397018</t>
  </si>
  <si>
    <t>4397019</t>
  </si>
  <si>
    <t>4397020</t>
  </si>
  <si>
    <t>4397021</t>
  </si>
  <si>
    <t>4397022</t>
  </si>
  <si>
    <t>4397023</t>
  </si>
  <si>
    <t>439710</t>
  </si>
  <si>
    <t>439711</t>
  </si>
  <si>
    <t>439712</t>
  </si>
  <si>
    <t>439713</t>
  </si>
  <si>
    <t>439714</t>
  </si>
  <si>
    <t>439715</t>
  </si>
  <si>
    <t>439716</t>
  </si>
  <si>
    <t>439717</t>
  </si>
  <si>
    <t>439718</t>
  </si>
  <si>
    <t>439719</t>
  </si>
  <si>
    <t>4397110</t>
  </si>
  <si>
    <t>4397111</t>
  </si>
  <si>
    <t>4397112</t>
  </si>
  <si>
    <t>4397113</t>
  </si>
  <si>
    <t>4397114</t>
  </si>
  <si>
    <t>4397115</t>
  </si>
  <si>
    <t>4397116</t>
  </si>
  <si>
    <t>4397117</t>
  </si>
  <si>
    <t>4397118</t>
  </si>
  <si>
    <t>4397119</t>
  </si>
  <si>
    <t>4397120</t>
  </si>
  <si>
    <t>4397121</t>
  </si>
  <si>
    <t>4397122</t>
  </si>
  <si>
    <t>4397123</t>
  </si>
  <si>
    <t>439720</t>
  </si>
  <si>
    <t>439721</t>
  </si>
  <si>
    <t>439722</t>
  </si>
  <si>
    <t>439723</t>
  </si>
  <si>
    <t>439724</t>
  </si>
  <si>
    <t>439725</t>
  </si>
  <si>
    <t>439726</t>
  </si>
  <si>
    <t>439727</t>
  </si>
  <si>
    <t>439728</t>
  </si>
  <si>
    <t>439729</t>
  </si>
  <si>
    <t>4397210</t>
  </si>
  <si>
    <t>4397211</t>
  </si>
  <si>
    <t>4397212</t>
  </si>
  <si>
    <t>4397213</t>
  </si>
  <si>
    <t>4397214</t>
  </si>
  <si>
    <t>4397215</t>
  </si>
  <si>
    <t>4397216</t>
  </si>
  <si>
    <t>4397217</t>
  </si>
  <si>
    <t>4397218</t>
  </si>
  <si>
    <t>4397219</t>
  </si>
  <si>
    <t>4397220</t>
  </si>
  <si>
    <t>4397221</t>
  </si>
  <si>
    <t>4397222</t>
  </si>
  <si>
    <t>4397223</t>
  </si>
  <si>
    <t>439730</t>
  </si>
  <si>
    <t>439731</t>
  </si>
  <si>
    <t>439732</t>
  </si>
  <si>
    <t>439733</t>
  </si>
  <si>
    <t>439734</t>
  </si>
  <si>
    <t>439735</t>
  </si>
  <si>
    <t>439736</t>
  </si>
  <si>
    <t>439737</t>
  </si>
  <si>
    <t>439738</t>
  </si>
  <si>
    <t>439739</t>
  </si>
  <si>
    <t>4397310</t>
  </si>
  <si>
    <t>4397311</t>
  </si>
  <si>
    <t>4397312</t>
  </si>
  <si>
    <t>4397313</t>
  </si>
  <si>
    <t>4397314</t>
  </si>
  <si>
    <t>4397315</t>
  </si>
  <si>
    <t>4397316</t>
  </si>
  <si>
    <t>4397317</t>
  </si>
  <si>
    <t>4397318</t>
  </si>
  <si>
    <t>4397319</t>
  </si>
  <si>
    <t>4397320</t>
  </si>
  <si>
    <t>4397321</t>
  </si>
  <si>
    <t>4397322</t>
  </si>
  <si>
    <t>4397323</t>
  </si>
  <si>
    <t>439740</t>
  </si>
  <si>
    <t>439741</t>
  </si>
  <si>
    <t>439742</t>
  </si>
  <si>
    <t>439743</t>
  </si>
  <si>
    <t>439744</t>
  </si>
  <si>
    <t>439745</t>
  </si>
  <si>
    <t>439746</t>
  </si>
  <si>
    <t>439747</t>
  </si>
  <si>
    <t>439748</t>
  </si>
  <si>
    <t>439749</t>
  </si>
  <si>
    <t>4397410</t>
  </si>
  <si>
    <t>4397411</t>
  </si>
  <si>
    <t>4397412</t>
  </si>
  <si>
    <t>4397413</t>
  </si>
  <si>
    <t>4397414</t>
  </si>
  <si>
    <t>4397415</t>
  </si>
  <si>
    <t>4397416</t>
  </si>
  <si>
    <t>4397417</t>
  </si>
  <si>
    <t>4397418</t>
  </si>
  <si>
    <t>4397419</t>
  </si>
  <si>
    <t>4397420</t>
  </si>
  <si>
    <t>4397421</t>
  </si>
  <si>
    <t>4397422</t>
  </si>
  <si>
    <t>4397423</t>
  </si>
  <si>
    <t>439750</t>
  </si>
  <si>
    <t>439751</t>
  </si>
  <si>
    <t>439752</t>
  </si>
  <si>
    <t>439753</t>
  </si>
  <si>
    <t>439754</t>
  </si>
  <si>
    <t>439755</t>
  </si>
  <si>
    <t>439756</t>
  </si>
  <si>
    <t>439757</t>
  </si>
  <si>
    <t>439758</t>
  </si>
  <si>
    <t>439759</t>
  </si>
  <si>
    <t>4397510</t>
  </si>
  <si>
    <t>4397511</t>
  </si>
  <si>
    <t>4397512</t>
  </si>
  <si>
    <t>4397513</t>
  </si>
  <si>
    <t>4397514</t>
  </si>
  <si>
    <t>4397515</t>
  </si>
  <si>
    <t>4397516</t>
  </si>
  <si>
    <t>4397517</t>
  </si>
  <si>
    <t>4397518</t>
  </si>
  <si>
    <t>4397519</t>
  </si>
  <si>
    <t>4397520</t>
  </si>
  <si>
    <t>4397521</t>
  </si>
  <si>
    <t>4397522</t>
  </si>
  <si>
    <t>4397523</t>
  </si>
  <si>
    <t>439760</t>
  </si>
  <si>
    <t>439761</t>
  </si>
  <si>
    <t>439762</t>
  </si>
  <si>
    <t>439763</t>
  </si>
  <si>
    <t>439764</t>
  </si>
  <si>
    <t>439765</t>
  </si>
  <si>
    <t>439766</t>
  </si>
  <si>
    <t>439767</t>
  </si>
  <si>
    <t>439768</t>
  </si>
  <si>
    <t>439769</t>
  </si>
  <si>
    <t>4397610</t>
  </si>
  <si>
    <t>4397611</t>
  </si>
  <si>
    <t>4397612</t>
  </si>
  <si>
    <t>4397613</t>
  </si>
  <si>
    <t>4397614</t>
  </si>
  <si>
    <t>4397615</t>
  </si>
  <si>
    <t>4397616</t>
  </si>
  <si>
    <t>4397617</t>
  </si>
  <si>
    <t>4397618</t>
  </si>
  <si>
    <t>4397619</t>
  </si>
  <si>
    <t>4397620</t>
  </si>
  <si>
    <t>4397621</t>
  </si>
  <si>
    <t>4397622</t>
  </si>
  <si>
    <t>4397623</t>
  </si>
  <si>
    <t>439770</t>
  </si>
  <si>
    <t>439771</t>
  </si>
  <si>
    <t>439772</t>
  </si>
  <si>
    <t>439773</t>
  </si>
  <si>
    <t>439774</t>
  </si>
  <si>
    <t>439775</t>
  </si>
  <si>
    <t>439776</t>
  </si>
  <si>
    <t>439777</t>
  </si>
  <si>
    <t>439778</t>
  </si>
  <si>
    <t>439779</t>
  </si>
  <si>
    <t>4397710</t>
  </si>
  <si>
    <t>4397711</t>
  </si>
  <si>
    <t>4397712</t>
  </si>
  <si>
    <t>4397713</t>
  </si>
  <si>
    <t>4397714</t>
  </si>
  <si>
    <t>4397715</t>
  </si>
  <si>
    <t>4397716</t>
  </si>
  <si>
    <t>4397717</t>
  </si>
  <si>
    <t>4397718</t>
  </si>
  <si>
    <t>4397719</t>
  </si>
  <si>
    <t>4397720</t>
  </si>
  <si>
    <t>4397721</t>
  </si>
  <si>
    <t>4397722</t>
  </si>
  <si>
    <t>4397723</t>
  </si>
  <si>
    <t>439780</t>
  </si>
  <si>
    <t>439781</t>
  </si>
  <si>
    <t>439782</t>
  </si>
  <si>
    <t>439783</t>
  </si>
  <si>
    <t>439784</t>
  </si>
  <si>
    <t>439785</t>
  </si>
  <si>
    <t>439786</t>
  </si>
  <si>
    <t>439787</t>
  </si>
  <si>
    <t>439788</t>
  </si>
  <si>
    <t>439789</t>
  </si>
  <si>
    <t>4397810</t>
  </si>
  <si>
    <t>4397811</t>
  </si>
  <si>
    <t>4397812</t>
  </si>
  <si>
    <t>4397813</t>
  </si>
  <si>
    <t>4397814</t>
  </si>
  <si>
    <t>4397815</t>
  </si>
  <si>
    <t>4397816</t>
  </si>
  <si>
    <t>4397817</t>
  </si>
  <si>
    <t>4397818</t>
  </si>
  <si>
    <t>4397819</t>
  </si>
  <si>
    <t>4397820</t>
  </si>
  <si>
    <t>4397821</t>
  </si>
  <si>
    <t>4397822</t>
  </si>
  <si>
    <t>4397823</t>
  </si>
  <si>
    <t>439790</t>
  </si>
  <si>
    <t>439791</t>
  </si>
  <si>
    <t>439792</t>
  </si>
  <si>
    <t>439793</t>
  </si>
  <si>
    <t>439794</t>
  </si>
  <si>
    <t>439795</t>
  </si>
  <si>
    <t>439796</t>
  </si>
  <si>
    <t>439797</t>
  </si>
  <si>
    <t>439798</t>
  </si>
  <si>
    <t>439799</t>
  </si>
  <si>
    <t>4397910</t>
  </si>
  <si>
    <t>4397911</t>
  </si>
  <si>
    <t>4397912</t>
  </si>
  <si>
    <t>4397913</t>
  </si>
  <si>
    <t>4397914</t>
  </si>
  <si>
    <t>4397915</t>
  </si>
  <si>
    <t>4397916</t>
  </si>
  <si>
    <t>4397917</t>
  </si>
  <si>
    <t>4397918</t>
  </si>
  <si>
    <t>4397919</t>
  </si>
  <si>
    <t>4397920</t>
  </si>
  <si>
    <t>4397921</t>
  </si>
  <si>
    <t>4397922</t>
  </si>
  <si>
    <t>4397923</t>
  </si>
  <si>
    <t>439800</t>
  </si>
  <si>
    <t>439801</t>
  </si>
  <si>
    <t>439802</t>
  </si>
  <si>
    <t>439803</t>
  </si>
  <si>
    <t>439804</t>
  </si>
  <si>
    <t>439805</t>
  </si>
  <si>
    <t>439806</t>
  </si>
  <si>
    <t>439807</t>
  </si>
  <si>
    <t>439808</t>
  </si>
  <si>
    <t>439809</t>
  </si>
  <si>
    <t>4398010</t>
  </si>
  <si>
    <t>4398011</t>
  </si>
  <si>
    <t>4398012</t>
  </si>
  <si>
    <t>4398013</t>
  </si>
  <si>
    <t>4398014</t>
  </si>
  <si>
    <t>4398015</t>
  </si>
  <si>
    <t>4398016</t>
  </si>
  <si>
    <t>4398017</t>
  </si>
  <si>
    <t>4398018</t>
  </si>
  <si>
    <t>4398019</t>
  </si>
  <si>
    <t>4398020</t>
  </si>
  <si>
    <t>4398021</t>
  </si>
  <si>
    <t>4398022</t>
  </si>
  <si>
    <t>4398023</t>
  </si>
  <si>
    <t>439810</t>
  </si>
  <si>
    <t>439811</t>
  </si>
  <si>
    <t>439812</t>
  </si>
  <si>
    <t>439813</t>
  </si>
  <si>
    <t>439814</t>
  </si>
  <si>
    <t>439815</t>
  </si>
  <si>
    <t>439816</t>
  </si>
  <si>
    <t>439817</t>
  </si>
  <si>
    <t>439818</t>
  </si>
  <si>
    <t>439819</t>
  </si>
  <si>
    <t>4398110</t>
  </si>
  <si>
    <t>4398111</t>
  </si>
  <si>
    <t>4398112</t>
  </si>
  <si>
    <t>4398113</t>
  </si>
  <si>
    <t>4398114</t>
  </si>
  <si>
    <t>4398115</t>
  </si>
  <si>
    <t>4398116</t>
  </si>
  <si>
    <t>4398117</t>
  </si>
  <si>
    <t>4398118</t>
  </si>
  <si>
    <t>4398119</t>
  </si>
  <si>
    <t>4398120</t>
  </si>
  <si>
    <t>4398121</t>
  </si>
  <si>
    <t>4398122</t>
  </si>
  <si>
    <t>4398123</t>
  </si>
  <si>
    <t>439820</t>
  </si>
  <si>
    <t>439821</t>
  </si>
  <si>
    <t>439822</t>
  </si>
  <si>
    <t>439823</t>
  </si>
  <si>
    <t>439824</t>
  </si>
  <si>
    <t>439825</t>
  </si>
  <si>
    <t>439826</t>
  </si>
  <si>
    <t>439827</t>
  </si>
  <si>
    <t>439828</t>
  </si>
  <si>
    <t>439829</t>
  </si>
  <si>
    <t>4398210</t>
  </si>
  <si>
    <t>4398211</t>
  </si>
  <si>
    <t>4398212</t>
  </si>
  <si>
    <t>4398213</t>
  </si>
  <si>
    <t>4398214</t>
  </si>
  <si>
    <t>4398215</t>
  </si>
  <si>
    <t>4398216</t>
  </si>
  <si>
    <t>4398217</t>
  </si>
  <si>
    <t>4398218</t>
  </si>
  <si>
    <t>4398219</t>
  </si>
  <si>
    <t>4398220</t>
  </si>
  <si>
    <t>4398221</t>
  </si>
  <si>
    <t>4398222</t>
  </si>
  <si>
    <t>4398223</t>
  </si>
  <si>
    <t>439830</t>
  </si>
  <si>
    <t>439831</t>
  </si>
  <si>
    <t>439832</t>
  </si>
  <si>
    <t>439833</t>
  </si>
  <si>
    <t>439834</t>
  </si>
  <si>
    <t>439835</t>
  </si>
  <si>
    <t>439836</t>
  </si>
  <si>
    <t>439837</t>
  </si>
  <si>
    <t>439838</t>
  </si>
  <si>
    <t>439839</t>
  </si>
  <si>
    <t>4398310</t>
  </si>
  <si>
    <t>4398311</t>
  </si>
  <si>
    <t>4398312</t>
  </si>
  <si>
    <t>4398313</t>
  </si>
  <si>
    <t>4398314</t>
  </si>
  <si>
    <t>4398315</t>
  </si>
  <si>
    <t>4398316</t>
  </si>
  <si>
    <t>4398317</t>
  </si>
  <si>
    <t>4398318</t>
  </si>
  <si>
    <t>4398319</t>
  </si>
  <si>
    <t>4398320</t>
  </si>
  <si>
    <t>4398321</t>
  </si>
  <si>
    <t>4398322</t>
  </si>
  <si>
    <t>4398323</t>
  </si>
  <si>
    <t>439840</t>
  </si>
  <si>
    <t>439841</t>
  </si>
  <si>
    <t>439842</t>
  </si>
  <si>
    <t>439843</t>
  </si>
  <si>
    <t>439844</t>
  </si>
  <si>
    <t>439845</t>
  </si>
  <si>
    <t>439846</t>
  </si>
  <si>
    <t>439847</t>
  </si>
  <si>
    <t>439848</t>
  </si>
  <si>
    <t>439849</t>
  </si>
  <si>
    <t>4398410</t>
  </si>
  <si>
    <t>4398411</t>
  </si>
  <si>
    <t>4398412</t>
  </si>
  <si>
    <t>4398413</t>
  </si>
  <si>
    <t>4398414</t>
  </si>
  <si>
    <t>4398415</t>
  </si>
  <si>
    <t>4398416</t>
  </si>
  <si>
    <t>4398417</t>
  </si>
  <si>
    <t>4398418</t>
  </si>
  <si>
    <t>4398419</t>
  </si>
  <si>
    <t>4398420</t>
  </si>
  <si>
    <t>4398421</t>
  </si>
  <si>
    <t>4398422</t>
  </si>
  <si>
    <t>4398423</t>
  </si>
  <si>
    <t>439850</t>
  </si>
  <si>
    <t>439851</t>
  </si>
  <si>
    <t>439852</t>
  </si>
  <si>
    <t>439853</t>
  </si>
  <si>
    <t>439854</t>
  </si>
  <si>
    <t>439855</t>
  </si>
  <si>
    <t>439856</t>
  </si>
  <si>
    <t>439857</t>
  </si>
  <si>
    <t>439858</t>
  </si>
  <si>
    <t>439859</t>
  </si>
  <si>
    <t>4398510</t>
  </si>
  <si>
    <t>4398511</t>
  </si>
  <si>
    <t>4398512</t>
  </si>
  <si>
    <t>4398513</t>
  </si>
  <si>
    <t>4398514</t>
  </si>
  <si>
    <t>4398515</t>
  </si>
  <si>
    <t>4398516</t>
  </si>
  <si>
    <t>4398517</t>
  </si>
  <si>
    <t>4398518</t>
  </si>
  <si>
    <t>4398519</t>
  </si>
  <si>
    <t>4398520</t>
  </si>
  <si>
    <t>4398521</t>
  </si>
  <si>
    <t>4398522</t>
  </si>
  <si>
    <t>4398523</t>
  </si>
  <si>
    <t>439860</t>
  </si>
  <si>
    <t>439861</t>
  </si>
  <si>
    <t>439862</t>
  </si>
  <si>
    <t>439863</t>
  </si>
  <si>
    <t>439864</t>
  </si>
  <si>
    <t>439865</t>
  </si>
  <si>
    <t>439866</t>
  </si>
  <si>
    <t>439867</t>
  </si>
  <si>
    <t>439868</t>
  </si>
  <si>
    <t>439869</t>
  </si>
  <si>
    <t>4398610</t>
  </si>
  <si>
    <t>4398611</t>
  </si>
  <si>
    <t>4398612</t>
  </si>
  <si>
    <t>4398613</t>
  </si>
  <si>
    <t>4398614</t>
  </si>
  <si>
    <t>4398615</t>
  </si>
  <si>
    <t>4398616</t>
  </si>
  <si>
    <t>4398617</t>
  </si>
  <si>
    <t>4398618</t>
  </si>
  <si>
    <t>4398619</t>
  </si>
  <si>
    <t>4398620</t>
  </si>
  <si>
    <t>4398621</t>
  </si>
  <si>
    <t>4398622</t>
  </si>
  <si>
    <t>4398623</t>
  </si>
  <si>
    <t>439870</t>
  </si>
  <si>
    <t>439871</t>
  </si>
  <si>
    <t>439872</t>
  </si>
  <si>
    <t>439873</t>
  </si>
  <si>
    <t>439874</t>
  </si>
  <si>
    <t>439875</t>
  </si>
  <si>
    <t>439876</t>
  </si>
  <si>
    <t>439877</t>
  </si>
  <si>
    <t>439878</t>
  </si>
  <si>
    <t>439879</t>
  </si>
  <si>
    <t>4398710</t>
  </si>
  <si>
    <t>4398711</t>
  </si>
  <si>
    <t>4398712</t>
  </si>
  <si>
    <t>4398713</t>
  </si>
  <si>
    <t>4398714</t>
  </si>
  <si>
    <t>4398715</t>
  </si>
  <si>
    <t>4398716</t>
  </si>
  <si>
    <t>4398717</t>
  </si>
  <si>
    <t>4398718</t>
  </si>
  <si>
    <t>4398719</t>
  </si>
  <si>
    <t>4398720</t>
  </si>
  <si>
    <t>4398721</t>
  </si>
  <si>
    <t>4398722</t>
  </si>
  <si>
    <t>4398723</t>
  </si>
  <si>
    <t>439880</t>
  </si>
  <si>
    <t>439881</t>
  </si>
  <si>
    <t>439882</t>
  </si>
  <si>
    <t>439883</t>
  </si>
  <si>
    <t>439884</t>
  </si>
  <si>
    <t>439885</t>
  </si>
  <si>
    <t>439886</t>
  </si>
  <si>
    <t>439887</t>
  </si>
  <si>
    <t>439888</t>
  </si>
  <si>
    <t>439889</t>
  </si>
  <si>
    <t>4398810</t>
  </si>
  <si>
    <t>4398811</t>
  </si>
  <si>
    <t>4398812</t>
  </si>
  <si>
    <t>4398813</t>
  </si>
  <si>
    <t>4398814</t>
  </si>
  <si>
    <t>4398815</t>
  </si>
  <si>
    <t>4398816</t>
  </si>
  <si>
    <t>4398817</t>
  </si>
  <si>
    <t>4398818</t>
  </si>
  <si>
    <t>4398819</t>
  </si>
  <si>
    <t>4398820</t>
  </si>
  <si>
    <t>4398821</t>
  </si>
  <si>
    <t>4398822</t>
  </si>
  <si>
    <t>4398823</t>
  </si>
  <si>
    <t>439890</t>
  </si>
  <si>
    <t>439891</t>
  </si>
  <si>
    <t>439892</t>
  </si>
  <si>
    <t>439893</t>
  </si>
  <si>
    <t>439894</t>
  </si>
  <si>
    <t>439895</t>
  </si>
  <si>
    <t>439896</t>
  </si>
  <si>
    <t>439897</t>
  </si>
  <si>
    <t>439898</t>
  </si>
  <si>
    <t>439899</t>
  </si>
  <si>
    <t>4398910</t>
  </si>
  <si>
    <t>4398911</t>
  </si>
  <si>
    <t>4398912</t>
  </si>
  <si>
    <t>4398913</t>
  </si>
  <si>
    <t>4398914</t>
  </si>
  <si>
    <t>4398915</t>
  </si>
  <si>
    <t>4398916</t>
  </si>
  <si>
    <t>4398917</t>
  </si>
  <si>
    <t>4398918</t>
  </si>
  <si>
    <t>4398919</t>
  </si>
  <si>
    <t>4398920</t>
  </si>
  <si>
    <t>4398921</t>
  </si>
  <si>
    <t>4398922</t>
  </si>
  <si>
    <t>4398923</t>
  </si>
  <si>
    <t>439900</t>
  </si>
  <si>
    <t>439901</t>
  </si>
  <si>
    <t>439902</t>
  </si>
  <si>
    <t>439903</t>
  </si>
  <si>
    <t>439904</t>
  </si>
  <si>
    <t>439905</t>
  </si>
  <si>
    <t>439906</t>
  </si>
  <si>
    <t>439907</t>
  </si>
  <si>
    <t>439908</t>
  </si>
  <si>
    <t>439909</t>
  </si>
  <si>
    <t>4399010</t>
  </si>
  <si>
    <t>4399011</t>
  </si>
  <si>
    <t>4399012</t>
  </si>
  <si>
    <t>4399013</t>
  </si>
  <si>
    <t>4399014</t>
  </si>
  <si>
    <t>4399015</t>
  </si>
  <si>
    <t>4399016</t>
  </si>
  <si>
    <t>4399017</t>
  </si>
  <si>
    <t>4399018</t>
  </si>
  <si>
    <t>4399019</t>
  </si>
  <si>
    <t>4399020</t>
  </si>
  <si>
    <t>4399021</t>
  </si>
  <si>
    <t>4399022</t>
  </si>
  <si>
    <t>4399023</t>
  </si>
  <si>
    <t>439910</t>
  </si>
  <si>
    <t>439911</t>
  </si>
  <si>
    <t>439912</t>
  </si>
  <si>
    <t>439913</t>
  </si>
  <si>
    <t>439914</t>
  </si>
  <si>
    <t>439915</t>
  </si>
  <si>
    <t>439916</t>
  </si>
  <si>
    <t>439917</t>
  </si>
  <si>
    <t>439918</t>
  </si>
  <si>
    <t>439919</t>
  </si>
  <si>
    <t>4399110</t>
  </si>
  <si>
    <t>4399111</t>
  </si>
  <si>
    <t>4399112</t>
  </si>
  <si>
    <t>4399113</t>
  </si>
  <si>
    <t>4399114</t>
  </si>
  <si>
    <t>4399115</t>
  </si>
  <si>
    <t>4399116</t>
  </si>
  <si>
    <t>4399117</t>
  </si>
  <si>
    <t>4399118</t>
  </si>
  <si>
    <t>4399119</t>
  </si>
  <si>
    <t>4399120</t>
  </si>
  <si>
    <t>4399121</t>
  </si>
  <si>
    <t>4399122</t>
  </si>
  <si>
    <t>4399123</t>
  </si>
  <si>
    <t>439920</t>
  </si>
  <si>
    <t>439921</t>
  </si>
  <si>
    <t>439922</t>
  </si>
  <si>
    <t>439923</t>
  </si>
  <si>
    <t>439924</t>
  </si>
  <si>
    <t>439925</t>
  </si>
  <si>
    <t>439926</t>
  </si>
  <si>
    <t>439927</t>
  </si>
  <si>
    <t>439928</t>
  </si>
  <si>
    <t>439929</t>
  </si>
  <si>
    <t>4399210</t>
  </si>
  <si>
    <t>4399211</t>
  </si>
  <si>
    <t>4399212</t>
  </si>
  <si>
    <t>4399213</t>
  </si>
  <si>
    <t>4399214</t>
  </si>
  <si>
    <t>4399215</t>
  </si>
  <si>
    <t>4399216</t>
  </si>
  <si>
    <t>4399217</t>
  </si>
  <si>
    <t>4399218</t>
  </si>
  <si>
    <t>4399219</t>
  </si>
  <si>
    <t>4399220</t>
  </si>
  <si>
    <t>4399221</t>
  </si>
  <si>
    <t>4399222</t>
  </si>
  <si>
    <t>4399223</t>
  </si>
  <si>
    <t>439930</t>
  </si>
  <si>
    <t>439931</t>
  </si>
  <si>
    <t>439932</t>
  </si>
  <si>
    <t>439933</t>
  </si>
  <si>
    <t>439934</t>
  </si>
  <si>
    <t>439935</t>
  </si>
  <si>
    <t>439936</t>
  </si>
  <si>
    <t>439937</t>
  </si>
  <si>
    <t>439938</t>
  </si>
  <si>
    <t>439939</t>
  </si>
  <si>
    <t>4399310</t>
  </si>
  <si>
    <t>4399311</t>
  </si>
  <si>
    <t>4399312</t>
  </si>
  <si>
    <t>4399313</t>
  </si>
  <si>
    <t>4399314</t>
  </si>
  <si>
    <t>4399315</t>
  </si>
  <si>
    <t>4399316</t>
  </si>
  <si>
    <t>4399317</t>
  </si>
  <si>
    <t>4399318</t>
  </si>
  <si>
    <t>4399319</t>
  </si>
  <si>
    <t>4399320</t>
  </si>
  <si>
    <t>4399321</t>
  </si>
  <si>
    <t>4399322</t>
  </si>
  <si>
    <t>4399323</t>
  </si>
  <si>
    <t>439940</t>
  </si>
  <si>
    <t>439941</t>
  </si>
  <si>
    <t>439942</t>
  </si>
  <si>
    <t>439943</t>
  </si>
  <si>
    <t>439944</t>
  </si>
  <si>
    <t>439945</t>
  </si>
  <si>
    <t>439946</t>
  </si>
  <si>
    <t>439947</t>
  </si>
  <si>
    <t>439948</t>
  </si>
  <si>
    <t>439949</t>
  </si>
  <si>
    <t>4399410</t>
  </si>
  <si>
    <t>4399411</t>
  </si>
  <si>
    <t>4399412</t>
  </si>
  <si>
    <t>4399413</t>
  </si>
  <si>
    <t>4399414</t>
  </si>
  <si>
    <t>4399415</t>
  </si>
  <si>
    <t>4399416</t>
  </si>
  <si>
    <t>4399417</t>
  </si>
  <si>
    <t>4399418</t>
  </si>
  <si>
    <t>4399419</t>
  </si>
  <si>
    <t>4399420</t>
  </si>
  <si>
    <t>4399421</t>
  </si>
  <si>
    <t>4399422</t>
  </si>
  <si>
    <t>4399423</t>
  </si>
  <si>
    <t>439950</t>
  </si>
  <si>
    <t>439951</t>
  </si>
  <si>
    <t>439952</t>
  </si>
  <si>
    <t>439953</t>
  </si>
  <si>
    <t>439954</t>
  </si>
  <si>
    <t>439955</t>
  </si>
  <si>
    <t>439956</t>
  </si>
  <si>
    <t>439957</t>
  </si>
  <si>
    <t>439958</t>
  </si>
  <si>
    <t>439959</t>
  </si>
  <si>
    <t>4399510</t>
  </si>
  <si>
    <t>4399511</t>
  </si>
  <si>
    <t>4399512</t>
  </si>
  <si>
    <t>4399513</t>
  </si>
  <si>
    <t>4399514</t>
  </si>
  <si>
    <t>4399515</t>
  </si>
  <si>
    <t>4399516</t>
  </si>
  <si>
    <t>4399517</t>
  </si>
  <si>
    <t>4399518</t>
  </si>
  <si>
    <t>4399519</t>
  </si>
  <si>
    <t>4399520</t>
  </si>
  <si>
    <t>4399521</t>
  </si>
  <si>
    <t>4399522</t>
  </si>
  <si>
    <t>4399523</t>
  </si>
  <si>
    <t>439960</t>
  </si>
  <si>
    <t>439961</t>
  </si>
  <si>
    <t>439962</t>
  </si>
  <si>
    <t>439963</t>
  </si>
  <si>
    <t>439964</t>
  </si>
  <si>
    <t>439965</t>
  </si>
  <si>
    <t>439966</t>
  </si>
  <si>
    <t>439967</t>
  </si>
  <si>
    <t>439968</t>
  </si>
  <si>
    <t>439969</t>
  </si>
  <si>
    <t>4399610</t>
  </si>
  <si>
    <t>4399611</t>
  </si>
  <si>
    <t>4399612</t>
  </si>
  <si>
    <t>4399613</t>
  </si>
  <si>
    <t>4399614</t>
  </si>
  <si>
    <t>4399615</t>
  </si>
  <si>
    <t>4399616</t>
  </si>
  <si>
    <t>4399617</t>
  </si>
  <si>
    <t>4399618</t>
  </si>
  <si>
    <t>4399619</t>
  </si>
  <si>
    <t>4399620</t>
  </si>
  <si>
    <t>4399621</t>
  </si>
  <si>
    <t>4399622</t>
  </si>
  <si>
    <t>4399623</t>
  </si>
  <si>
    <t>439970</t>
  </si>
  <si>
    <t>439971</t>
  </si>
  <si>
    <t>439972</t>
  </si>
  <si>
    <t>439973</t>
  </si>
  <si>
    <t>439974</t>
  </si>
  <si>
    <t>439975</t>
  </si>
  <si>
    <t>439976</t>
  </si>
  <si>
    <t>439977</t>
  </si>
  <si>
    <t>439978</t>
  </si>
  <si>
    <t>439979</t>
  </si>
  <si>
    <t>4399710</t>
  </si>
  <si>
    <t>4399711</t>
  </si>
  <si>
    <t>4399712</t>
  </si>
  <si>
    <t>4399713</t>
  </si>
  <si>
    <t>4399714</t>
  </si>
  <si>
    <t>4399715</t>
  </si>
  <si>
    <t>4399716</t>
  </si>
  <si>
    <t>4399717</t>
  </si>
  <si>
    <t>4399718</t>
  </si>
  <si>
    <t>4399719</t>
  </si>
  <si>
    <t>4399720</t>
  </si>
  <si>
    <t>4399721</t>
  </si>
  <si>
    <t>4399722</t>
  </si>
  <si>
    <t>4399723</t>
  </si>
  <si>
    <t>439980</t>
  </si>
  <si>
    <t>439981</t>
  </si>
  <si>
    <t>439982</t>
  </si>
  <si>
    <t>439983</t>
  </si>
  <si>
    <t>439984</t>
  </si>
  <si>
    <t>439985</t>
  </si>
  <si>
    <t>439986</t>
  </si>
  <si>
    <t>439987</t>
  </si>
  <si>
    <t>439988</t>
  </si>
  <si>
    <t>439989</t>
  </si>
  <si>
    <t>4399810</t>
  </si>
  <si>
    <t>4399811</t>
  </si>
  <si>
    <t>4399812</t>
  </si>
  <si>
    <t>4399813</t>
  </si>
  <si>
    <t>4399814</t>
  </si>
  <si>
    <t>4399815</t>
  </si>
  <si>
    <t>4399816</t>
  </si>
  <si>
    <t>4399817</t>
  </si>
  <si>
    <t>4399818</t>
  </si>
  <si>
    <t>4399819</t>
  </si>
  <si>
    <t>4399820</t>
  </si>
  <si>
    <t>4399821</t>
  </si>
  <si>
    <t>4399822</t>
  </si>
  <si>
    <t>4399823</t>
  </si>
  <si>
    <t>439990</t>
  </si>
  <si>
    <t>439991</t>
  </si>
  <si>
    <t>439992</t>
  </si>
  <si>
    <t>439993</t>
  </si>
  <si>
    <t>439994</t>
  </si>
  <si>
    <t>439995</t>
  </si>
  <si>
    <t>439996</t>
  </si>
  <si>
    <t>439997</t>
  </si>
  <si>
    <t>439998</t>
  </si>
  <si>
    <t>439999</t>
  </si>
  <si>
    <t>4399910</t>
  </si>
  <si>
    <t>4399911</t>
  </si>
  <si>
    <t>4399912</t>
  </si>
  <si>
    <t>4399913</t>
  </si>
  <si>
    <t>4399914</t>
  </si>
  <si>
    <t>4399915</t>
  </si>
  <si>
    <t>4399916</t>
  </si>
  <si>
    <t>4399917</t>
  </si>
  <si>
    <t>4399918</t>
  </si>
  <si>
    <t>4399919</t>
  </si>
  <si>
    <t>4399920</t>
  </si>
  <si>
    <t>4399921</t>
  </si>
  <si>
    <t>4399922</t>
  </si>
  <si>
    <t>4399923</t>
  </si>
  <si>
    <t>440000</t>
  </si>
  <si>
    <t>440001</t>
  </si>
  <si>
    <t>440002</t>
  </si>
  <si>
    <t>440003</t>
  </si>
  <si>
    <t>440004</t>
  </si>
  <si>
    <t>440005</t>
  </si>
  <si>
    <t>440006</t>
  </si>
  <si>
    <t>440007</t>
  </si>
  <si>
    <t>440008</t>
  </si>
  <si>
    <t>440009</t>
  </si>
  <si>
    <t>4400010</t>
  </si>
  <si>
    <t>4400011</t>
  </si>
  <si>
    <t>4400012</t>
  </si>
  <si>
    <t>4400013</t>
  </si>
  <si>
    <t>4400014</t>
  </si>
  <si>
    <t>4400015</t>
  </si>
  <si>
    <t>4400016</t>
  </si>
  <si>
    <t>4400017</t>
  </si>
  <si>
    <t>4400018</t>
  </si>
  <si>
    <t>4400019</t>
  </si>
  <si>
    <t>4400020</t>
  </si>
  <si>
    <t>4400021</t>
  </si>
  <si>
    <t>4400022</t>
  </si>
  <si>
    <t>4400023</t>
  </si>
  <si>
    <t>440010</t>
  </si>
  <si>
    <t>440011</t>
  </si>
  <si>
    <t>440012</t>
  </si>
  <si>
    <t>440013</t>
  </si>
  <si>
    <t>440014</t>
  </si>
  <si>
    <t>440015</t>
  </si>
  <si>
    <t>440016</t>
  </si>
  <si>
    <t>440017</t>
  </si>
  <si>
    <t>440018</t>
  </si>
  <si>
    <t>440019</t>
  </si>
  <si>
    <t>4400110</t>
  </si>
  <si>
    <t>4400111</t>
  </si>
  <si>
    <t>4400112</t>
  </si>
  <si>
    <t>4400113</t>
  </si>
  <si>
    <t>4400114</t>
  </si>
  <si>
    <t>4400115</t>
  </si>
  <si>
    <t>4400116</t>
  </si>
  <si>
    <t>4400117</t>
  </si>
  <si>
    <t>4400118</t>
  </si>
  <si>
    <t>4400119</t>
  </si>
  <si>
    <t>4400120</t>
  </si>
  <si>
    <t>4400121</t>
  </si>
  <si>
    <t>4400122</t>
  </si>
  <si>
    <t>4400123</t>
  </si>
  <si>
    <t>440020</t>
  </si>
  <si>
    <t>440021</t>
  </si>
  <si>
    <t>440022</t>
  </si>
  <si>
    <t>440023</t>
  </si>
  <si>
    <t>440024</t>
  </si>
  <si>
    <t>440025</t>
  </si>
  <si>
    <t>440026</t>
  </si>
  <si>
    <t>440027</t>
  </si>
  <si>
    <t>440028</t>
  </si>
  <si>
    <t>440029</t>
  </si>
  <si>
    <t>4400210</t>
  </si>
  <si>
    <t>4400211</t>
  </si>
  <si>
    <t>4400212</t>
  </si>
  <si>
    <t>4400213</t>
  </si>
  <si>
    <t>4400214</t>
  </si>
  <si>
    <t>4400215</t>
  </si>
  <si>
    <t>4400216</t>
  </si>
  <si>
    <t>4400217</t>
  </si>
  <si>
    <t>4400218</t>
  </si>
  <si>
    <t>4400219</t>
  </si>
  <si>
    <t>4400220</t>
  </si>
  <si>
    <t>4400221</t>
  </si>
  <si>
    <t>4400222</t>
  </si>
  <si>
    <t>4400223</t>
  </si>
  <si>
    <t>440030</t>
  </si>
  <si>
    <t>440031</t>
  </si>
  <si>
    <t>440032</t>
  </si>
  <si>
    <t>440033</t>
  </si>
  <si>
    <t>440034</t>
  </si>
  <si>
    <t>440035</t>
  </si>
  <si>
    <t>440036</t>
  </si>
  <si>
    <t>440037</t>
  </si>
  <si>
    <t>440038</t>
  </si>
  <si>
    <t>440039</t>
  </si>
  <si>
    <t>4400310</t>
  </si>
  <si>
    <t>4400311</t>
  </si>
  <si>
    <t>4400312</t>
  </si>
  <si>
    <t>4400313</t>
  </si>
  <si>
    <t>4400314</t>
  </si>
  <si>
    <t>4400315</t>
  </si>
  <si>
    <t>4400316</t>
  </si>
  <si>
    <t>4400317</t>
  </si>
  <si>
    <t>4400318</t>
  </si>
  <si>
    <t>4400319</t>
  </si>
  <si>
    <t>4400320</t>
  </si>
  <si>
    <t>4400321</t>
  </si>
  <si>
    <t>4400322</t>
  </si>
  <si>
    <t>4400323</t>
  </si>
  <si>
    <t>440040</t>
  </si>
  <si>
    <t>440041</t>
  </si>
  <si>
    <t>440042</t>
  </si>
  <si>
    <t>440043</t>
  </si>
  <si>
    <t>440044</t>
  </si>
  <si>
    <t>440045</t>
  </si>
  <si>
    <t>440046</t>
  </si>
  <si>
    <t>440047</t>
  </si>
  <si>
    <t>440048</t>
  </si>
  <si>
    <t>440049</t>
  </si>
  <si>
    <t>4400410</t>
  </si>
  <si>
    <t>4400411</t>
  </si>
  <si>
    <t>4400412</t>
  </si>
  <si>
    <t>4400413</t>
  </si>
  <si>
    <t>4400414</t>
  </si>
  <si>
    <t>4400415</t>
  </si>
  <si>
    <t>4400416</t>
  </si>
  <si>
    <t>4400417</t>
  </si>
  <si>
    <t>4400418</t>
  </si>
  <si>
    <t>4400419</t>
  </si>
  <si>
    <t>4400420</t>
  </si>
  <si>
    <t>4400421</t>
  </si>
  <si>
    <t>4400422</t>
  </si>
  <si>
    <t>4400423</t>
  </si>
  <si>
    <t>440050</t>
  </si>
  <si>
    <t>440051</t>
  </si>
  <si>
    <t>440052</t>
  </si>
  <si>
    <t>440053</t>
  </si>
  <si>
    <t>440054</t>
  </si>
  <si>
    <t>440055</t>
  </si>
  <si>
    <t>440056</t>
  </si>
  <si>
    <t>440057</t>
  </si>
  <si>
    <t>440058</t>
  </si>
  <si>
    <t>440059</t>
  </si>
  <si>
    <t>4400510</t>
  </si>
  <si>
    <t>4400511</t>
  </si>
  <si>
    <t>4400512</t>
  </si>
  <si>
    <t>4400513</t>
  </si>
  <si>
    <t>4400514</t>
  </si>
  <si>
    <t>4400515</t>
  </si>
  <si>
    <t>4400516</t>
  </si>
  <si>
    <t>4400517</t>
  </si>
  <si>
    <t>4400518</t>
  </si>
  <si>
    <t>4400519</t>
  </si>
  <si>
    <t>4400520</t>
  </si>
  <si>
    <t>4400521</t>
  </si>
  <si>
    <t>4400522</t>
  </si>
  <si>
    <t>4400523</t>
  </si>
  <si>
    <t>440060</t>
  </si>
  <si>
    <t>440061</t>
  </si>
  <si>
    <t>440062</t>
  </si>
  <si>
    <t>440063</t>
  </si>
  <si>
    <t>440064</t>
  </si>
  <si>
    <t>440065</t>
  </si>
  <si>
    <t>440066</t>
  </si>
  <si>
    <t>440067</t>
  </si>
  <si>
    <t>440068</t>
  </si>
  <si>
    <t>440069</t>
  </si>
  <si>
    <t>4400610</t>
  </si>
  <si>
    <t>4400611</t>
  </si>
  <si>
    <t>4400612</t>
  </si>
  <si>
    <t>4400613</t>
  </si>
  <si>
    <t>4400614</t>
  </si>
  <si>
    <t>4400615</t>
  </si>
  <si>
    <t>4400616</t>
  </si>
  <si>
    <t>4400617</t>
  </si>
  <si>
    <t>4400618</t>
  </si>
  <si>
    <t>4400619</t>
  </si>
  <si>
    <t>4400620</t>
  </si>
  <si>
    <t>4400621</t>
  </si>
  <si>
    <t>4400622</t>
  </si>
  <si>
    <t>4400623</t>
  </si>
  <si>
    <t>440070</t>
  </si>
  <si>
    <t>440071</t>
  </si>
  <si>
    <t>440072</t>
  </si>
  <si>
    <t>440073</t>
  </si>
  <si>
    <t>440074</t>
  </si>
  <si>
    <t>440075</t>
  </si>
  <si>
    <t>440076</t>
  </si>
  <si>
    <t>440077</t>
  </si>
  <si>
    <t>440078</t>
  </si>
  <si>
    <t>440079</t>
  </si>
  <si>
    <t>4400710</t>
  </si>
  <si>
    <t>4400711</t>
  </si>
  <si>
    <t>4400712</t>
  </si>
  <si>
    <t>4400713</t>
  </si>
  <si>
    <t>4400714</t>
  </si>
  <si>
    <t>4400715</t>
  </si>
  <si>
    <t>4400716</t>
  </si>
  <si>
    <t>4400717</t>
  </si>
  <si>
    <t>4400718</t>
  </si>
  <si>
    <t>4400719</t>
  </si>
  <si>
    <t>4400720</t>
  </si>
  <si>
    <t>4400721</t>
  </si>
  <si>
    <t>4400722</t>
  </si>
  <si>
    <t>4400723</t>
  </si>
  <si>
    <t>440080</t>
  </si>
  <si>
    <t>440081</t>
  </si>
  <si>
    <t>440082</t>
  </si>
  <si>
    <t>440083</t>
  </si>
  <si>
    <t>440084</t>
  </si>
  <si>
    <t>440085</t>
  </si>
  <si>
    <t>440086</t>
  </si>
  <si>
    <t>440087</t>
  </si>
  <si>
    <t>440088</t>
  </si>
  <si>
    <t>440089</t>
  </si>
  <si>
    <t>4400810</t>
  </si>
  <si>
    <t>4400811</t>
  </si>
  <si>
    <t>4400812</t>
  </si>
  <si>
    <t>4400813</t>
  </si>
  <si>
    <t>4400814</t>
  </si>
  <si>
    <t>4400815</t>
  </si>
  <si>
    <t>4400816</t>
  </si>
  <si>
    <t>4400817</t>
  </si>
  <si>
    <t>4400818</t>
  </si>
  <si>
    <t>4400819</t>
  </si>
  <si>
    <t>4400820</t>
  </si>
  <si>
    <t>4400821</t>
  </si>
  <si>
    <t>4400822</t>
  </si>
  <si>
    <t>4400823</t>
  </si>
  <si>
    <t>440090</t>
  </si>
  <si>
    <t>440091</t>
  </si>
  <si>
    <t>440092</t>
  </si>
  <si>
    <t>440093</t>
  </si>
  <si>
    <t>440094</t>
  </si>
  <si>
    <t>440095</t>
  </si>
  <si>
    <t>440096</t>
  </si>
  <si>
    <t>440097</t>
  </si>
  <si>
    <t>440098</t>
  </si>
  <si>
    <t>440099</t>
  </si>
  <si>
    <t>4400910</t>
  </si>
  <si>
    <t>4400911</t>
  </si>
  <si>
    <t>4400912</t>
  </si>
  <si>
    <t>4400913</t>
  </si>
  <si>
    <t>4400914</t>
  </si>
  <si>
    <t>4400915</t>
  </si>
  <si>
    <t>4400916</t>
  </si>
  <si>
    <t>4400917</t>
  </si>
  <si>
    <t>4400918</t>
  </si>
  <si>
    <t>4400919</t>
  </si>
  <si>
    <t>4400920</t>
  </si>
  <si>
    <t>4400921</t>
  </si>
  <si>
    <t>4400922</t>
  </si>
  <si>
    <t>4400923</t>
  </si>
  <si>
    <t>440100</t>
  </si>
  <si>
    <t>440101</t>
  </si>
  <si>
    <t>440102</t>
  </si>
  <si>
    <t>440103</t>
  </si>
  <si>
    <t>440104</t>
  </si>
  <si>
    <t>440105</t>
  </si>
  <si>
    <t>440106</t>
  </si>
  <si>
    <t>440107</t>
  </si>
  <si>
    <t>440108</t>
  </si>
  <si>
    <t>440109</t>
  </si>
  <si>
    <t>4401010</t>
  </si>
  <si>
    <t>4401011</t>
  </si>
  <si>
    <t>4401012</t>
  </si>
  <si>
    <t>4401013</t>
  </si>
  <si>
    <t>4401014</t>
  </si>
  <si>
    <t>4401015</t>
  </si>
  <si>
    <t>4401016</t>
  </si>
  <si>
    <t>4401017</t>
  </si>
  <si>
    <t>4401018</t>
  </si>
  <si>
    <t>4401019</t>
  </si>
  <si>
    <t>4401020</t>
  </si>
  <si>
    <t>4401021</t>
  </si>
  <si>
    <t>4401022</t>
  </si>
  <si>
    <t>4401023</t>
  </si>
  <si>
    <t>440110</t>
  </si>
  <si>
    <t>440111</t>
  </si>
  <si>
    <t>440112</t>
  </si>
  <si>
    <t>440113</t>
  </si>
  <si>
    <t>440114</t>
  </si>
  <si>
    <t>440115</t>
  </si>
  <si>
    <t>440116</t>
  </si>
  <si>
    <t>440117</t>
  </si>
  <si>
    <t>440118</t>
  </si>
  <si>
    <t>440119</t>
  </si>
  <si>
    <t>4401110</t>
  </si>
  <si>
    <t>4401111</t>
  </si>
  <si>
    <t>4401112</t>
  </si>
  <si>
    <t>4401113</t>
  </si>
  <si>
    <t>4401114</t>
  </si>
  <si>
    <t>4401115</t>
  </si>
  <si>
    <t>4401116</t>
  </si>
  <si>
    <t>4401117</t>
  </si>
  <si>
    <t>4401118</t>
  </si>
  <si>
    <t>4401119</t>
  </si>
  <si>
    <t>4401120</t>
  </si>
  <si>
    <t>4401121</t>
  </si>
  <si>
    <t>4401122</t>
  </si>
  <si>
    <t>4401123</t>
  </si>
  <si>
    <t>440120</t>
  </si>
  <si>
    <t>440121</t>
  </si>
  <si>
    <t>440122</t>
  </si>
  <si>
    <t>440123</t>
  </si>
  <si>
    <t>440124</t>
  </si>
  <si>
    <t>440125</t>
  </si>
  <si>
    <t>440126</t>
  </si>
  <si>
    <t>440127</t>
  </si>
  <si>
    <t>440128</t>
  </si>
  <si>
    <t>440129</t>
  </si>
  <si>
    <t>4401210</t>
  </si>
  <si>
    <t>4401211</t>
  </si>
  <si>
    <t>4401212</t>
  </si>
  <si>
    <t>4401213</t>
  </si>
  <si>
    <t>4401214</t>
  </si>
  <si>
    <t>4401215</t>
  </si>
  <si>
    <t>4401216</t>
  </si>
  <si>
    <t>4401217</t>
  </si>
  <si>
    <t>4401218</t>
  </si>
  <si>
    <t>4401219</t>
  </si>
  <si>
    <t>4401220</t>
  </si>
  <si>
    <t>4401221</t>
  </si>
  <si>
    <t>4401222</t>
  </si>
  <si>
    <t>4401223</t>
  </si>
  <si>
    <t>440130</t>
  </si>
  <si>
    <t>Q3/20</t>
  </si>
  <si>
    <t>440131</t>
  </si>
  <si>
    <t>440132</t>
  </si>
  <si>
    <t>440133</t>
  </si>
  <si>
    <t>440134</t>
  </si>
  <si>
    <t>440135</t>
  </si>
  <si>
    <t>440136</t>
  </si>
  <si>
    <t>440137</t>
  </si>
  <si>
    <t>440138</t>
  </si>
  <si>
    <t>440139</t>
  </si>
  <si>
    <t>4401310</t>
  </si>
  <si>
    <t>4401311</t>
  </si>
  <si>
    <t>4401312</t>
  </si>
  <si>
    <t>4401313</t>
  </si>
  <si>
    <t>4401314</t>
  </si>
  <si>
    <t>4401315</t>
  </si>
  <si>
    <t>4401316</t>
  </si>
  <si>
    <t>4401317</t>
  </si>
  <si>
    <t>4401318</t>
  </si>
  <si>
    <t>4401319</t>
  </si>
  <si>
    <t>4401320</t>
  </si>
  <si>
    <t>4401321</t>
  </si>
  <si>
    <t>4401322</t>
  </si>
  <si>
    <t>4401323</t>
  </si>
  <si>
    <t>440140</t>
  </si>
  <si>
    <t>440141</t>
  </si>
  <si>
    <t>440142</t>
  </si>
  <si>
    <t>440143</t>
  </si>
  <si>
    <t>440144</t>
  </si>
  <si>
    <t>440145</t>
  </si>
  <si>
    <t>440146</t>
  </si>
  <si>
    <t>440147</t>
  </si>
  <si>
    <t>440148</t>
  </si>
  <si>
    <t>440149</t>
  </si>
  <si>
    <t>4401410</t>
  </si>
  <si>
    <t>4401411</t>
  </si>
  <si>
    <t>4401412</t>
  </si>
  <si>
    <t>4401413</t>
  </si>
  <si>
    <t>4401414</t>
  </si>
  <si>
    <t>4401415</t>
  </si>
  <si>
    <t>4401416</t>
  </si>
  <si>
    <t>4401417</t>
  </si>
  <si>
    <t>4401418</t>
  </si>
  <si>
    <t>4401419</t>
  </si>
  <si>
    <t>4401420</t>
  </si>
  <si>
    <t>4401421</t>
  </si>
  <si>
    <t>4401422</t>
  </si>
  <si>
    <t>4401423</t>
  </si>
  <si>
    <t>440150</t>
  </si>
  <si>
    <t>440151</t>
  </si>
  <si>
    <t>440152</t>
  </si>
  <si>
    <t>440153</t>
  </si>
  <si>
    <t>440154</t>
  </si>
  <si>
    <t>440155</t>
  </si>
  <si>
    <t>440156</t>
  </si>
  <si>
    <t>440157</t>
  </si>
  <si>
    <t>440158</t>
  </si>
  <si>
    <t>440159</t>
  </si>
  <si>
    <t>4401510</t>
  </si>
  <si>
    <t>4401511</t>
  </si>
  <si>
    <t>4401512</t>
  </si>
  <si>
    <t>4401513</t>
  </si>
  <si>
    <t>4401514</t>
  </si>
  <si>
    <t>4401515</t>
  </si>
  <si>
    <t>4401516</t>
  </si>
  <si>
    <t>4401517</t>
  </si>
  <si>
    <t>4401518</t>
  </si>
  <si>
    <t>4401519</t>
  </si>
  <si>
    <t>4401520</t>
  </si>
  <si>
    <t>4401521</t>
  </si>
  <si>
    <t>4401522</t>
  </si>
  <si>
    <t>4401523</t>
  </si>
  <si>
    <t>440160</t>
  </si>
  <si>
    <t>440161</t>
  </si>
  <si>
    <t>440162</t>
  </si>
  <si>
    <t>440163</t>
  </si>
  <si>
    <t>440164</t>
  </si>
  <si>
    <t>440165</t>
  </si>
  <si>
    <t>440166</t>
  </si>
  <si>
    <t>440167</t>
  </si>
  <si>
    <t>440168</t>
  </si>
  <si>
    <t>440169</t>
  </si>
  <si>
    <t>4401610</t>
  </si>
  <si>
    <t>4401611</t>
  </si>
  <si>
    <t>4401612</t>
  </si>
  <si>
    <t>4401613</t>
  </si>
  <si>
    <t>4401614</t>
  </si>
  <si>
    <t>4401615</t>
  </si>
  <si>
    <t>4401616</t>
  </si>
  <si>
    <t>4401617</t>
  </si>
  <si>
    <t>4401618</t>
  </si>
  <si>
    <t>4401619</t>
  </si>
  <si>
    <t>4401620</t>
  </si>
  <si>
    <t>4401621</t>
  </si>
  <si>
    <t>4401622</t>
  </si>
  <si>
    <t>4401623</t>
  </si>
  <si>
    <t>440170</t>
  </si>
  <si>
    <t>440171</t>
  </si>
  <si>
    <t>440172</t>
  </si>
  <si>
    <t>440173</t>
  </si>
  <si>
    <t>440174</t>
  </si>
  <si>
    <t>440175</t>
  </si>
  <si>
    <t>440176</t>
  </si>
  <si>
    <t>440177</t>
  </si>
  <si>
    <t>440178</t>
  </si>
  <si>
    <t>440179</t>
  </si>
  <si>
    <t>4401710</t>
  </si>
  <si>
    <t>4401711</t>
  </si>
  <si>
    <t>4401712</t>
  </si>
  <si>
    <t>4401713</t>
  </si>
  <si>
    <t>4401714</t>
  </si>
  <si>
    <t>4401715</t>
  </si>
  <si>
    <t>4401716</t>
  </si>
  <si>
    <t>4401717</t>
  </si>
  <si>
    <t>4401718</t>
  </si>
  <si>
    <t>4401719</t>
  </si>
  <si>
    <t>4401720</t>
  </si>
  <si>
    <t>4401721</t>
  </si>
  <si>
    <t>4401722</t>
  </si>
  <si>
    <t>4401723</t>
  </si>
  <si>
    <t>440180</t>
  </si>
  <si>
    <t>440181</t>
  </si>
  <si>
    <t>440182</t>
  </si>
  <si>
    <t>440183</t>
  </si>
  <si>
    <t>440184</t>
  </si>
  <si>
    <t>440185</t>
  </si>
  <si>
    <t>440186</t>
  </si>
  <si>
    <t>440187</t>
  </si>
  <si>
    <t>440188</t>
  </si>
  <si>
    <t>440189</t>
  </si>
  <si>
    <t>4401810</t>
  </si>
  <si>
    <t>4401811</t>
  </si>
  <si>
    <t>4401812</t>
  </si>
  <si>
    <t>4401813</t>
  </si>
  <si>
    <t>4401814</t>
  </si>
  <si>
    <t>4401815</t>
  </si>
  <si>
    <t>4401816</t>
  </si>
  <si>
    <t>4401817</t>
  </si>
  <si>
    <t>4401818</t>
  </si>
  <si>
    <t>4401819</t>
  </si>
  <si>
    <t>4401820</t>
  </si>
  <si>
    <t>4401821</t>
  </si>
  <si>
    <t>4401822</t>
  </si>
  <si>
    <t>4401823</t>
  </si>
  <si>
    <t>440190</t>
  </si>
  <si>
    <t>440191</t>
  </si>
  <si>
    <t>440192</t>
  </si>
  <si>
    <t>440193</t>
  </si>
  <si>
    <t>440194</t>
  </si>
  <si>
    <t>440195</t>
  </si>
  <si>
    <t>440196</t>
  </si>
  <si>
    <t>440197</t>
  </si>
  <si>
    <t>440198</t>
  </si>
  <si>
    <t>440199</t>
  </si>
  <si>
    <t>4401910</t>
  </si>
  <si>
    <t>4401911</t>
  </si>
  <si>
    <t>4401912</t>
  </si>
  <si>
    <t>4401913</t>
  </si>
  <si>
    <t>4401914</t>
  </si>
  <si>
    <t>4401915</t>
  </si>
  <si>
    <t>4401916</t>
  </si>
  <si>
    <t>4401917</t>
  </si>
  <si>
    <t>4401918</t>
  </si>
  <si>
    <t>4401919</t>
  </si>
  <si>
    <t>4401920</t>
  </si>
  <si>
    <t>4401921</t>
  </si>
  <si>
    <t>4401922</t>
  </si>
  <si>
    <t>4401923</t>
  </si>
  <si>
    <t>440200</t>
  </si>
  <si>
    <t>440201</t>
  </si>
  <si>
    <t>440202</t>
  </si>
  <si>
    <t>440203</t>
  </si>
  <si>
    <t>440204</t>
  </si>
  <si>
    <t>440205</t>
  </si>
  <si>
    <t>440206</t>
  </si>
  <si>
    <t>440207</t>
  </si>
  <si>
    <t>440208</t>
  </si>
  <si>
    <t>440209</t>
  </si>
  <si>
    <t>4402010</t>
  </si>
  <si>
    <t>4402011</t>
  </si>
  <si>
    <t>4402012</t>
  </si>
  <si>
    <t>4402013</t>
  </si>
  <si>
    <t>4402014</t>
  </si>
  <si>
    <t>4402015</t>
  </si>
  <si>
    <t>4402016</t>
  </si>
  <si>
    <t>4402017</t>
  </si>
  <si>
    <t>4402018</t>
  </si>
  <si>
    <t>4402019</t>
  </si>
  <si>
    <t>4402020</t>
  </si>
  <si>
    <t>4402021</t>
  </si>
  <si>
    <t>4402022</t>
  </si>
  <si>
    <t>4402023</t>
  </si>
  <si>
    <t>440210</t>
  </si>
  <si>
    <t>440211</t>
  </si>
  <si>
    <t>440212</t>
  </si>
  <si>
    <t>440213</t>
  </si>
  <si>
    <t>440214</t>
  </si>
  <si>
    <t>440215</t>
  </si>
  <si>
    <t>440216</t>
  </si>
  <si>
    <t>440217</t>
  </si>
  <si>
    <t>440218</t>
  </si>
  <si>
    <t>440219</t>
  </si>
  <si>
    <t>4402110</t>
  </si>
  <si>
    <t>4402111</t>
  </si>
  <si>
    <t>4402112</t>
  </si>
  <si>
    <t>4402113</t>
  </si>
  <si>
    <t>4402114</t>
  </si>
  <si>
    <t>4402115</t>
  </si>
  <si>
    <t>4402116</t>
  </si>
  <si>
    <t>4402117</t>
  </si>
  <si>
    <t>4402118</t>
  </si>
  <si>
    <t>4402119</t>
  </si>
  <si>
    <t>4402120</t>
  </si>
  <si>
    <t>4402121</t>
  </si>
  <si>
    <t>4402122</t>
  </si>
  <si>
    <t>4402123</t>
  </si>
  <si>
    <t>440220</t>
  </si>
  <si>
    <t>440221</t>
  </si>
  <si>
    <t>440222</t>
  </si>
  <si>
    <t>440223</t>
  </si>
  <si>
    <t>440224</t>
  </si>
  <si>
    <t>440225</t>
  </si>
  <si>
    <t>440226</t>
  </si>
  <si>
    <t>440227</t>
  </si>
  <si>
    <t>440228</t>
  </si>
  <si>
    <t>440229</t>
  </si>
  <si>
    <t>4402210</t>
  </si>
  <si>
    <t>4402211</t>
  </si>
  <si>
    <t>4402212</t>
  </si>
  <si>
    <t>4402213</t>
  </si>
  <si>
    <t>4402214</t>
  </si>
  <si>
    <t>4402215</t>
  </si>
  <si>
    <t>4402216</t>
  </si>
  <si>
    <t>4402217</t>
  </si>
  <si>
    <t>4402218</t>
  </si>
  <si>
    <t>4402219</t>
  </si>
  <si>
    <t>4402220</t>
  </si>
  <si>
    <t>4402221</t>
  </si>
  <si>
    <t>4402222</t>
  </si>
  <si>
    <t>4402223</t>
  </si>
  <si>
    <t>440230</t>
  </si>
  <si>
    <t>440231</t>
  </si>
  <si>
    <t>440232</t>
  </si>
  <si>
    <t>440233</t>
  </si>
  <si>
    <t>440234</t>
  </si>
  <si>
    <t>440235</t>
  </si>
  <si>
    <t>440236</t>
  </si>
  <si>
    <t>440237</t>
  </si>
  <si>
    <t>440238</t>
  </si>
  <si>
    <t>440239</t>
  </si>
  <si>
    <t>4402310</t>
  </si>
  <si>
    <t>4402311</t>
  </si>
  <si>
    <t>4402312</t>
  </si>
  <si>
    <t>4402313</t>
  </si>
  <si>
    <t>4402314</t>
  </si>
  <si>
    <t>4402315</t>
  </si>
  <si>
    <t>4402316</t>
  </si>
  <si>
    <t>4402317</t>
  </si>
  <si>
    <t>4402318</t>
  </si>
  <si>
    <t>4402319</t>
  </si>
  <si>
    <t>4402320</t>
  </si>
  <si>
    <t>4402321</t>
  </si>
  <si>
    <t>4402322</t>
  </si>
  <si>
    <t>4402323</t>
  </si>
  <si>
    <t>440240</t>
  </si>
  <si>
    <t>440241</t>
  </si>
  <si>
    <t>440242</t>
  </si>
  <si>
    <t>440243</t>
  </si>
  <si>
    <t>440244</t>
  </si>
  <si>
    <t>440245</t>
  </si>
  <si>
    <t>440246</t>
  </si>
  <si>
    <t>440247</t>
  </si>
  <si>
    <t>440248</t>
  </si>
  <si>
    <t>440249</t>
  </si>
  <si>
    <t>4402410</t>
  </si>
  <si>
    <t>4402411</t>
  </si>
  <si>
    <t>4402412</t>
  </si>
  <si>
    <t>4402413</t>
  </si>
  <si>
    <t>4402414</t>
  </si>
  <si>
    <t>4402415</t>
  </si>
  <si>
    <t>4402416</t>
  </si>
  <si>
    <t>4402417</t>
  </si>
  <si>
    <t>4402418</t>
  </si>
  <si>
    <t>4402419</t>
  </si>
  <si>
    <t>4402420</t>
  </si>
  <si>
    <t>4402421</t>
  </si>
  <si>
    <t>4402422</t>
  </si>
  <si>
    <t>4402423</t>
  </si>
  <si>
    <t>440250</t>
  </si>
  <si>
    <t>440251</t>
  </si>
  <si>
    <t>440252</t>
  </si>
  <si>
    <t>440253</t>
  </si>
  <si>
    <t>440254</t>
  </si>
  <si>
    <t>440255</t>
  </si>
  <si>
    <t>440256</t>
  </si>
  <si>
    <t>440257</t>
  </si>
  <si>
    <t>440258</t>
  </si>
  <si>
    <t>440259</t>
  </si>
  <si>
    <t>4402510</t>
  </si>
  <si>
    <t>4402511</t>
  </si>
  <si>
    <t>4402512</t>
  </si>
  <si>
    <t>4402513</t>
  </si>
  <si>
    <t>4402514</t>
  </si>
  <si>
    <t>4402515</t>
  </si>
  <si>
    <t>4402516</t>
  </si>
  <si>
    <t>4402517</t>
  </si>
  <si>
    <t>4402518</t>
  </si>
  <si>
    <t>4402519</t>
  </si>
  <si>
    <t>4402520</t>
  </si>
  <si>
    <t>4402521</t>
  </si>
  <si>
    <t>4402522</t>
  </si>
  <si>
    <t>4402523</t>
  </si>
  <si>
    <t>440260</t>
  </si>
  <si>
    <t>440261</t>
  </si>
  <si>
    <t>440262</t>
  </si>
  <si>
    <t>440263</t>
  </si>
  <si>
    <t>440264</t>
  </si>
  <si>
    <t>440265</t>
  </si>
  <si>
    <t>440266</t>
  </si>
  <si>
    <t>440267</t>
  </si>
  <si>
    <t>440268</t>
  </si>
  <si>
    <t>440269</t>
  </si>
  <si>
    <t>4402610</t>
  </si>
  <si>
    <t>4402611</t>
  </si>
  <si>
    <t>4402612</t>
  </si>
  <si>
    <t>4402613</t>
  </si>
  <si>
    <t>4402614</t>
  </si>
  <si>
    <t>4402615</t>
  </si>
  <si>
    <t>4402616</t>
  </si>
  <si>
    <t>4402617</t>
  </si>
  <si>
    <t>4402618</t>
  </si>
  <si>
    <t>4402619</t>
  </si>
  <si>
    <t>4402620</t>
  </si>
  <si>
    <t>4402621</t>
  </si>
  <si>
    <t>4402622</t>
  </si>
  <si>
    <t>4402623</t>
  </si>
  <si>
    <t>440270</t>
  </si>
  <si>
    <t>440271</t>
  </si>
  <si>
    <t>440272</t>
  </si>
  <si>
    <t>440273</t>
  </si>
  <si>
    <t>440274</t>
  </si>
  <si>
    <t>440275</t>
  </si>
  <si>
    <t>440276</t>
  </si>
  <si>
    <t>440277</t>
  </si>
  <si>
    <t>440278</t>
  </si>
  <si>
    <t>440279</t>
  </si>
  <si>
    <t>4402710</t>
  </si>
  <si>
    <t>4402711</t>
  </si>
  <si>
    <t>4402712</t>
  </si>
  <si>
    <t>4402713</t>
  </si>
  <si>
    <t>4402714</t>
  </si>
  <si>
    <t>4402715</t>
  </si>
  <si>
    <t>4402716</t>
  </si>
  <si>
    <t>4402717</t>
  </si>
  <si>
    <t>4402718</t>
  </si>
  <si>
    <t>4402719</t>
  </si>
  <si>
    <t>4402720</t>
  </si>
  <si>
    <t>4402721</t>
  </si>
  <si>
    <t>4402722</t>
  </si>
  <si>
    <t>4402723</t>
  </si>
  <si>
    <t>440280</t>
  </si>
  <si>
    <t>440281</t>
  </si>
  <si>
    <t>440282</t>
  </si>
  <si>
    <t>440283</t>
  </si>
  <si>
    <t>440284</t>
  </si>
  <si>
    <t>440285</t>
  </si>
  <si>
    <t>440286</t>
  </si>
  <si>
    <t>440287</t>
  </si>
  <si>
    <t>440288</t>
  </si>
  <si>
    <t>440289</t>
  </si>
  <si>
    <t>4402810</t>
  </si>
  <si>
    <t>4402811</t>
  </si>
  <si>
    <t>4402812</t>
  </si>
  <si>
    <t>4402813</t>
  </si>
  <si>
    <t>4402814</t>
  </si>
  <si>
    <t>4402815</t>
  </si>
  <si>
    <t>4402816</t>
  </si>
  <si>
    <t>4402817</t>
  </si>
  <si>
    <t>4402818</t>
  </si>
  <si>
    <t>4402819</t>
  </si>
  <si>
    <t>4402820</t>
  </si>
  <si>
    <t>4402821</t>
  </si>
  <si>
    <t>4402822</t>
  </si>
  <si>
    <t>4402823</t>
  </si>
  <si>
    <t>440290</t>
  </si>
  <si>
    <t>440291</t>
  </si>
  <si>
    <t>440292</t>
  </si>
  <si>
    <t>440293</t>
  </si>
  <si>
    <t>440294</t>
  </si>
  <si>
    <t>440295</t>
  </si>
  <si>
    <t>440296</t>
  </si>
  <si>
    <t>440297</t>
  </si>
  <si>
    <t>440298</t>
  </si>
  <si>
    <t>440299</t>
  </si>
  <si>
    <t>4402910</t>
  </si>
  <si>
    <t>4402911</t>
  </si>
  <si>
    <t>4402912</t>
  </si>
  <si>
    <t>4402913</t>
  </si>
  <si>
    <t>4402914</t>
  </si>
  <si>
    <t>4402915</t>
  </si>
  <si>
    <t>4402916</t>
  </si>
  <si>
    <t>4402917</t>
  </si>
  <si>
    <t>4402918</t>
  </si>
  <si>
    <t>4402919</t>
  </si>
  <si>
    <t>4402920</t>
  </si>
  <si>
    <t>4402921</t>
  </si>
  <si>
    <t>4402922</t>
  </si>
  <si>
    <t>4402923</t>
  </si>
  <si>
    <t>440300</t>
  </si>
  <si>
    <t>440301</t>
  </si>
  <si>
    <t>440302</t>
  </si>
  <si>
    <t>440303</t>
  </si>
  <si>
    <t>440304</t>
  </si>
  <si>
    <t>440305</t>
  </si>
  <si>
    <t>440306</t>
  </si>
  <si>
    <t>440307</t>
  </si>
  <si>
    <t>440308</t>
  </si>
  <si>
    <t>440309</t>
  </si>
  <si>
    <t>4403010</t>
  </si>
  <si>
    <t>4403011</t>
  </si>
  <si>
    <t>4403012</t>
  </si>
  <si>
    <t>4403013</t>
  </si>
  <si>
    <t>4403014</t>
  </si>
  <si>
    <t>4403015</t>
  </si>
  <si>
    <t>4403016</t>
  </si>
  <si>
    <t>4403017</t>
  </si>
  <si>
    <t>4403018</t>
  </si>
  <si>
    <t>4403019</t>
  </si>
  <si>
    <t>4403020</t>
  </si>
  <si>
    <t>4403021</t>
  </si>
  <si>
    <t>4403022</t>
  </si>
  <si>
    <t>4403023</t>
  </si>
  <si>
    <t>440310</t>
  </si>
  <si>
    <t>440311</t>
  </si>
  <si>
    <t>440312</t>
  </si>
  <si>
    <t>440313</t>
  </si>
  <si>
    <t>440314</t>
  </si>
  <si>
    <t>440315</t>
  </si>
  <si>
    <t>440316</t>
  </si>
  <si>
    <t>440317</t>
  </si>
  <si>
    <t>440318</t>
  </si>
  <si>
    <t>440319</t>
  </si>
  <si>
    <t>4403110</t>
  </si>
  <si>
    <t>4403111</t>
  </si>
  <si>
    <t>4403112</t>
  </si>
  <si>
    <t>4403113</t>
  </si>
  <si>
    <t>4403114</t>
  </si>
  <si>
    <t>4403115</t>
  </si>
  <si>
    <t>4403116</t>
  </si>
  <si>
    <t>4403117</t>
  </si>
  <si>
    <t>4403118</t>
  </si>
  <si>
    <t>4403119</t>
  </si>
  <si>
    <t>4403120</t>
  </si>
  <si>
    <t>4403121</t>
  </si>
  <si>
    <t>4403122</t>
  </si>
  <si>
    <t>4403123</t>
  </si>
  <si>
    <t>440320</t>
  </si>
  <si>
    <t>440321</t>
  </si>
  <si>
    <t>440322</t>
  </si>
  <si>
    <t>440323</t>
  </si>
  <si>
    <t>440324</t>
  </si>
  <si>
    <t>440325</t>
  </si>
  <si>
    <t>440326</t>
  </si>
  <si>
    <t>440327</t>
  </si>
  <si>
    <t>440328</t>
  </si>
  <si>
    <t>440329</t>
  </si>
  <si>
    <t>4403210</t>
  </si>
  <si>
    <t>4403211</t>
  </si>
  <si>
    <t>4403212</t>
  </si>
  <si>
    <t>4403213</t>
  </si>
  <si>
    <t>4403214</t>
  </si>
  <si>
    <t>4403215</t>
  </si>
  <si>
    <t>4403216</t>
  </si>
  <si>
    <t>4403217</t>
  </si>
  <si>
    <t>4403218</t>
  </si>
  <si>
    <t>4403219</t>
  </si>
  <si>
    <t>4403220</t>
  </si>
  <si>
    <t>4403221</t>
  </si>
  <si>
    <t>4403222</t>
  </si>
  <si>
    <t>4403223</t>
  </si>
  <si>
    <t>440330</t>
  </si>
  <si>
    <t>440331</t>
  </si>
  <si>
    <t>440332</t>
  </si>
  <si>
    <t>440333</t>
  </si>
  <si>
    <t>440334</t>
  </si>
  <si>
    <t>440335</t>
  </si>
  <si>
    <t>440336</t>
  </si>
  <si>
    <t>440337</t>
  </si>
  <si>
    <t>440338</t>
  </si>
  <si>
    <t>440339</t>
  </si>
  <si>
    <t>4403310</t>
  </si>
  <si>
    <t>4403311</t>
  </si>
  <si>
    <t>4403312</t>
  </si>
  <si>
    <t>4403313</t>
  </si>
  <si>
    <t>4403314</t>
  </si>
  <si>
    <t>4403315</t>
  </si>
  <si>
    <t>4403316</t>
  </si>
  <si>
    <t>4403317</t>
  </si>
  <si>
    <t>4403318</t>
  </si>
  <si>
    <t>4403319</t>
  </si>
  <si>
    <t>4403320</t>
  </si>
  <si>
    <t>4403321</t>
  </si>
  <si>
    <t>4403322</t>
  </si>
  <si>
    <t>4403323</t>
  </si>
  <si>
    <t>440340</t>
  </si>
  <si>
    <t>440341</t>
  </si>
  <si>
    <t>440342</t>
  </si>
  <si>
    <t>440343</t>
  </si>
  <si>
    <t>440344</t>
  </si>
  <si>
    <t>440345</t>
  </si>
  <si>
    <t>440346</t>
  </si>
  <si>
    <t>440347</t>
  </si>
  <si>
    <t>440348</t>
  </si>
  <si>
    <t>440349</t>
  </si>
  <si>
    <t>4403410</t>
  </si>
  <si>
    <t>4403411</t>
  </si>
  <si>
    <t>4403412</t>
  </si>
  <si>
    <t>4403413</t>
  </si>
  <si>
    <t>4403414</t>
  </si>
  <si>
    <t>4403415</t>
  </si>
  <si>
    <t>4403416</t>
  </si>
  <si>
    <t>4403417</t>
  </si>
  <si>
    <t>4403418</t>
  </si>
  <si>
    <t>4403419</t>
  </si>
  <si>
    <t>4403420</t>
  </si>
  <si>
    <t>4403421</t>
  </si>
  <si>
    <t>4403422</t>
  </si>
  <si>
    <t>4403423</t>
  </si>
  <si>
    <t>440350</t>
  </si>
  <si>
    <t>440351</t>
  </si>
  <si>
    <t>440352</t>
  </si>
  <si>
    <t>440353</t>
  </si>
  <si>
    <t>440354</t>
  </si>
  <si>
    <t>440355</t>
  </si>
  <si>
    <t>440356</t>
  </si>
  <si>
    <t>440357</t>
  </si>
  <si>
    <t>440358</t>
  </si>
  <si>
    <t>440359</t>
  </si>
  <si>
    <t>4403510</t>
  </si>
  <si>
    <t>4403511</t>
  </si>
  <si>
    <t>4403512</t>
  </si>
  <si>
    <t>4403513</t>
  </si>
  <si>
    <t>4403514</t>
  </si>
  <si>
    <t>4403515</t>
  </si>
  <si>
    <t>4403516</t>
  </si>
  <si>
    <t>4403517</t>
  </si>
  <si>
    <t>4403518</t>
  </si>
  <si>
    <t>4403519</t>
  </si>
  <si>
    <t>4403520</t>
  </si>
  <si>
    <t>4403521</t>
  </si>
  <si>
    <t>4403522</t>
  </si>
  <si>
    <t>4403523</t>
  </si>
  <si>
    <t>440360</t>
  </si>
  <si>
    <t>440361</t>
  </si>
  <si>
    <t>440362</t>
  </si>
  <si>
    <t>440363</t>
  </si>
  <si>
    <t>440364</t>
  </si>
  <si>
    <t>440365</t>
  </si>
  <si>
    <t>440366</t>
  </si>
  <si>
    <t>440367</t>
  </si>
  <si>
    <t>440368</t>
  </si>
  <si>
    <t>440369</t>
  </si>
  <si>
    <t>4403610</t>
  </si>
  <si>
    <t>4403611</t>
  </si>
  <si>
    <t>4403612</t>
  </si>
  <si>
    <t>4403613</t>
  </si>
  <si>
    <t>4403614</t>
  </si>
  <si>
    <t>4403615</t>
  </si>
  <si>
    <t>4403616</t>
  </si>
  <si>
    <t>4403617</t>
  </si>
  <si>
    <t>4403618</t>
  </si>
  <si>
    <t>4403619</t>
  </si>
  <si>
    <t>4403620</t>
  </si>
  <si>
    <t>4403621</t>
  </si>
  <si>
    <t>4403622</t>
  </si>
  <si>
    <t>4403623</t>
  </si>
  <si>
    <t>440370</t>
  </si>
  <si>
    <t>440371</t>
  </si>
  <si>
    <t>440372</t>
  </si>
  <si>
    <t>440373</t>
  </si>
  <si>
    <t>440374</t>
  </si>
  <si>
    <t>440375</t>
  </si>
  <si>
    <t>440376</t>
  </si>
  <si>
    <t>440377</t>
  </si>
  <si>
    <t>440378</t>
  </si>
  <si>
    <t>440379</t>
  </si>
  <si>
    <t>4403710</t>
  </si>
  <si>
    <t>4403711</t>
  </si>
  <si>
    <t>4403712</t>
  </si>
  <si>
    <t>4403713</t>
  </si>
  <si>
    <t>4403714</t>
  </si>
  <si>
    <t>4403715</t>
  </si>
  <si>
    <t>4403716</t>
  </si>
  <si>
    <t>4403717</t>
  </si>
  <si>
    <t>4403718</t>
  </si>
  <si>
    <t>4403719</t>
  </si>
  <si>
    <t>4403720</t>
  </si>
  <si>
    <t>4403721</t>
  </si>
  <si>
    <t>4403722</t>
  </si>
  <si>
    <t>4403723</t>
  </si>
  <si>
    <t>440380</t>
  </si>
  <si>
    <t>440381</t>
  </si>
  <si>
    <t>440382</t>
  </si>
  <si>
    <t>440383</t>
  </si>
  <si>
    <t>440384</t>
  </si>
  <si>
    <t>440385</t>
  </si>
  <si>
    <t>440386</t>
  </si>
  <si>
    <t>440387</t>
  </si>
  <si>
    <t>440388</t>
  </si>
  <si>
    <t>440389</t>
  </si>
  <si>
    <t>4403810</t>
  </si>
  <si>
    <t>4403811</t>
  </si>
  <si>
    <t>4403812</t>
  </si>
  <si>
    <t>4403813</t>
  </si>
  <si>
    <t>4403814</t>
  </si>
  <si>
    <t>4403815</t>
  </si>
  <si>
    <t>4403816</t>
  </si>
  <si>
    <t>4403817</t>
  </si>
  <si>
    <t>4403818</t>
  </si>
  <si>
    <t>4403819</t>
  </si>
  <si>
    <t>4403820</t>
  </si>
  <si>
    <t>4403821</t>
  </si>
  <si>
    <t>4403822</t>
  </si>
  <si>
    <t>4403823</t>
  </si>
  <si>
    <t>440390</t>
  </si>
  <si>
    <t>440391</t>
  </si>
  <si>
    <t>440392</t>
  </si>
  <si>
    <t>440393</t>
  </si>
  <si>
    <t>440394</t>
  </si>
  <si>
    <t>440395</t>
  </si>
  <si>
    <t>440396</t>
  </si>
  <si>
    <t>440397</t>
  </si>
  <si>
    <t>440398</t>
  </si>
  <si>
    <t>440399</t>
  </si>
  <si>
    <t>4403910</t>
  </si>
  <si>
    <t>4403911</t>
  </si>
  <si>
    <t>4403912</t>
  </si>
  <si>
    <t>4403913</t>
  </si>
  <si>
    <t>4403914</t>
  </si>
  <si>
    <t>4403915</t>
  </si>
  <si>
    <t>4403916</t>
  </si>
  <si>
    <t>4403917</t>
  </si>
  <si>
    <t>4403918</t>
  </si>
  <si>
    <t>4403919</t>
  </si>
  <si>
    <t>4403920</t>
  </si>
  <si>
    <t>4403921</t>
  </si>
  <si>
    <t>4403922</t>
  </si>
  <si>
    <t>4403923</t>
  </si>
  <si>
    <t>440400</t>
  </si>
  <si>
    <t>440401</t>
  </si>
  <si>
    <t>440402</t>
  </si>
  <si>
    <t>440403</t>
  </si>
  <si>
    <t>440404</t>
  </si>
  <si>
    <t>440405</t>
  </si>
  <si>
    <t>440406</t>
  </si>
  <si>
    <t>440407</t>
  </si>
  <si>
    <t>440408</t>
  </si>
  <si>
    <t>440409</t>
  </si>
  <si>
    <t>4404010</t>
  </si>
  <si>
    <t>4404011</t>
  </si>
  <si>
    <t>4404012</t>
  </si>
  <si>
    <t>4404013</t>
  </si>
  <si>
    <t>4404014</t>
  </si>
  <si>
    <t>4404015</t>
  </si>
  <si>
    <t>4404016</t>
  </si>
  <si>
    <t>4404017</t>
  </si>
  <si>
    <t>4404018</t>
  </si>
  <si>
    <t>4404019</t>
  </si>
  <si>
    <t>4404020</t>
  </si>
  <si>
    <t>4404021</t>
  </si>
  <si>
    <t>4404022</t>
  </si>
  <si>
    <t>4404023</t>
  </si>
  <si>
    <t>440410</t>
  </si>
  <si>
    <t>440411</t>
  </si>
  <si>
    <t>440412</t>
  </si>
  <si>
    <t>440413</t>
  </si>
  <si>
    <t>440414</t>
  </si>
  <si>
    <t>440415</t>
  </si>
  <si>
    <t>440416</t>
  </si>
  <si>
    <t>440417</t>
  </si>
  <si>
    <t>440418</t>
  </si>
  <si>
    <t>440419</t>
  </si>
  <si>
    <t>4404110</t>
  </si>
  <si>
    <t>4404111</t>
  </si>
  <si>
    <t>4404112</t>
  </si>
  <si>
    <t>4404113</t>
  </si>
  <si>
    <t>4404114</t>
  </si>
  <si>
    <t>4404115</t>
  </si>
  <si>
    <t>4404116</t>
  </si>
  <si>
    <t>4404117</t>
  </si>
  <si>
    <t>4404118</t>
  </si>
  <si>
    <t>4404119</t>
  </si>
  <si>
    <t>4404120</t>
  </si>
  <si>
    <t>4404121</t>
  </si>
  <si>
    <t>4404122</t>
  </si>
  <si>
    <t>4404123</t>
  </si>
  <si>
    <t>440420</t>
  </si>
  <si>
    <t>440421</t>
  </si>
  <si>
    <t>440422</t>
  </si>
  <si>
    <t>440423</t>
  </si>
  <si>
    <t>440424</t>
  </si>
  <si>
    <t>440425</t>
  </si>
  <si>
    <t>440426</t>
  </si>
  <si>
    <t>440427</t>
  </si>
  <si>
    <t>440428</t>
  </si>
  <si>
    <t>440429</t>
  </si>
  <si>
    <t>4404210</t>
  </si>
  <si>
    <t>4404211</t>
  </si>
  <si>
    <t>4404212</t>
  </si>
  <si>
    <t>4404213</t>
  </si>
  <si>
    <t>4404214</t>
  </si>
  <si>
    <t>4404215</t>
  </si>
  <si>
    <t>4404216</t>
  </si>
  <si>
    <t>4404217</t>
  </si>
  <si>
    <t>4404218</t>
  </si>
  <si>
    <t>4404219</t>
  </si>
  <si>
    <t>4404220</t>
  </si>
  <si>
    <t>4404221</t>
  </si>
  <si>
    <t>4404222</t>
  </si>
  <si>
    <t>4404223</t>
  </si>
  <si>
    <t>440430</t>
  </si>
  <si>
    <t>440431</t>
  </si>
  <si>
    <t>440432</t>
  </si>
  <si>
    <t>440433</t>
  </si>
  <si>
    <t>440434</t>
  </si>
  <si>
    <t>440435</t>
  </si>
  <si>
    <t>440436</t>
  </si>
  <si>
    <t>440437</t>
  </si>
  <si>
    <t>440438</t>
  </si>
  <si>
    <t>440439</t>
  </si>
  <si>
    <t>4404310</t>
  </si>
  <si>
    <t>4404311</t>
  </si>
  <si>
    <t>4404312</t>
  </si>
  <si>
    <t>4404313</t>
  </si>
  <si>
    <t>4404314</t>
  </si>
  <si>
    <t>4404315</t>
  </si>
  <si>
    <t>4404316</t>
  </si>
  <si>
    <t>4404317</t>
  </si>
  <si>
    <t>4404318</t>
  </si>
  <si>
    <t>4404319</t>
  </si>
  <si>
    <t>4404320</t>
  </si>
  <si>
    <t>4404321</t>
  </si>
  <si>
    <t>4404322</t>
  </si>
  <si>
    <t>4404323</t>
  </si>
  <si>
    <t>440440</t>
  </si>
  <si>
    <t>440441</t>
  </si>
  <si>
    <t>440442</t>
  </si>
  <si>
    <t>440443</t>
  </si>
  <si>
    <t>440444</t>
  </si>
  <si>
    <t>440445</t>
  </si>
  <si>
    <t>440446</t>
  </si>
  <si>
    <t>440447</t>
  </si>
  <si>
    <t>440448</t>
  </si>
  <si>
    <t>440449</t>
  </si>
  <si>
    <t>4404410</t>
  </si>
  <si>
    <t>4404411</t>
  </si>
  <si>
    <t>4404412</t>
  </si>
  <si>
    <t>4404413</t>
  </si>
  <si>
    <t>4404414</t>
  </si>
  <si>
    <t>4404415</t>
  </si>
  <si>
    <t>4404416</t>
  </si>
  <si>
    <t>4404417</t>
  </si>
  <si>
    <t>4404418</t>
  </si>
  <si>
    <t>4404419</t>
  </si>
  <si>
    <t>4404420</t>
  </si>
  <si>
    <t>4404421</t>
  </si>
  <si>
    <t>4404422</t>
  </si>
  <si>
    <t>4404423</t>
  </si>
  <si>
    <t>440450</t>
  </si>
  <si>
    <t>440451</t>
  </si>
  <si>
    <t>440452</t>
  </si>
  <si>
    <t>440453</t>
  </si>
  <si>
    <t>440454</t>
  </si>
  <si>
    <t>440455</t>
  </si>
  <si>
    <t>440456</t>
  </si>
  <si>
    <t>440457</t>
  </si>
  <si>
    <t>440458</t>
  </si>
  <si>
    <t>440459</t>
  </si>
  <si>
    <t>4404510</t>
  </si>
  <si>
    <t>4404511</t>
  </si>
  <si>
    <t>4404512</t>
  </si>
  <si>
    <t>4404513</t>
  </si>
  <si>
    <t>4404514</t>
  </si>
  <si>
    <t>4404515</t>
  </si>
  <si>
    <t>4404516</t>
  </si>
  <si>
    <t>4404517</t>
  </si>
  <si>
    <t>4404518</t>
  </si>
  <si>
    <t>4404519</t>
  </si>
  <si>
    <t>4404520</t>
  </si>
  <si>
    <t>4404521</t>
  </si>
  <si>
    <t>4404522</t>
  </si>
  <si>
    <t>4404523</t>
  </si>
  <si>
    <t>440460</t>
  </si>
  <si>
    <t>440461</t>
  </si>
  <si>
    <t>440462</t>
  </si>
  <si>
    <t>440463</t>
  </si>
  <si>
    <t>440464</t>
  </si>
  <si>
    <t>440465</t>
  </si>
  <si>
    <t>440466</t>
  </si>
  <si>
    <t>440467</t>
  </si>
  <si>
    <t>440468</t>
  </si>
  <si>
    <t>440469</t>
  </si>
  <si>
    <t>4404610</t>
  </si>
  <si>
    <t>4404611</t>
  </si>
  <si>
    <t>4404612</t>
  </si>
  <si>
    <t>4404613</t>
  </si>
  <si>
    <t>4404614</t>
  </si>
  <si>
    <t>4404615</t>
  </si>
  <si>
    <t>4404616</t>
  </si>
  <si>
    <t>4404617</t>
  </si>
  <si>
    <t>4404618</t>
  </si>
  <si>
    <t>4404619</t>
  </si>
  <si>
    <t>4404620</t>
  </si>
  <si>
    <t>4404621</t>
  </si>
  <si>
    <t>4404622</t>
  </si>
  <si>
    <t>4404623</t>
  </si>
  <si>
    <t>440470</t>
  </si>
  <si>
    <t>440471</t>
  </si>
  <si>
    <t>440472</t>
  </si>
  <si>
    <t>440473</t>
  </si>
  <si>
    <t>440474</t>
  </si>
  <si>
    <t>440475</t>
  </si>
  <si>
    <t>440476</t>
  </si>
  <si>
    <t>440477</t>
  </si>
  <si>
    <t>440478</t>
  </si>
  <si>
    <t>440479</t>
  </si>
  <si>
    <t>4404710</t>
  </si>
  <si>
    <t>4404711</t>
  </si>
  <si>
    <t>4404712</t>
  </si>
  <si>
    <t>4404713</t>
  </si>
  <si>
    <t>4404714</t>
  </si>
  <si>
    <t>4404715</t>
  </si>
  <si>
    <t>4404716</t>
  </si>
  <si>
    <t>4404717</t>
  </si>
  <si>
    <t>4404718</t>
  </si>
  <si>
    <t>4404719</t>
  </si>
  <si>
    <t>4404720</t>
  </si>
  <si>
    <t>4404721</t>
  </si>
  <si>
    <t>4404722</t>
  </si>
  <si>
    <t>4404723</t>
  </si>
  <si>
    <t>440480</t>
  </si>
  <si>
    <t>440481</t>
  </si>
  <si>
    <t>440482</t>
  </si>
  <si>
    <t>440483</t>
  </si>
  <si>
    <t>440484</t>
  </si>
  <si>
    <t>440485</t>
  </si>
  <si>
    <t>440486</t>
  </si>
  <si>
    <t>440487</t>
  </si>
  <si>
    <t>440488</t>
  </si>
  <si>
    <t>440489</t>
  </si>
  <si>
    <t>4404810</t>
  </si>
  <si>
    <t>4404811</t>
  </si>
  <si>
    <t>4404812</t>
  </si>
  <si>
    <t>4404813</t>
  </si>
  <si>
    <t>4404814</t>
  </si>
  <si>
    <t>4404815</t>
  </si>
  <si>
    <t>4404816</t>
  </si>
  <si>
    <t>4404817</t>
  </si>
  <si>
    <t>4404818</t>
  </si>
  <si>
    <t>4404819</t>
  </si>
  <si>
    <t>4404820</t>
  </si>
  <si>
    <t>4404821</t>
  </si>
  <si>
    <t>4404822</t>
  </si>
  <si>
    <t>4404823</t>
  </si>
  <si>
    <t>440490</t>
  </si>
  <si>
    <t>440491</t>
  </si>
  <si>
    <t>440492</t>
  </si>
  <si>
    <t>440493</t>
  </si>
  <si>
    <t>440494</t>
  </si>
  <si>
    <t>440495</t>
  </si>
  <si>
    <t>440496</t>
  </si>
  <si>
    <t>440497</t>
  </si>
  <si>
    <t>440498</t>
  </si>
  <si>
    <t>440499</t>
  </si>
  <si>
    <t>4404910</t>
  </si>
  <si>
    <t>4404911</t>
  </si>
  <si>
    <t>4404912</t>
  </si>
  <si>
    <t>4404913</t>
  </si>
  <si>
    <t>4404914</t>
  </si>
  <si>
    <t>4404915</t>
  </si>
  <si>
    <t>4404916</t>
  </si>
  <si>
    <t>4404917</t>
  </si>
  <si>
    <t>4404918</t>
  </si>
  <si>
    <t>4404919</t>
  </si>
  <si>
    <t>4404920</t>
  </si>
  <si>
    <t>4404921</t>
  </si>
  <si>
    <t>4404922</t>
  </si>
  <si>
    <t>4404923</t>
  </si>
  <si>
    <t>440500</t>
  </si>
  <si>
    <t>440501</t>
  </si>
  <si>
    <t>440502</t>
  </si>
  <si>
    <t>440503</t>
  </si>
  <si>
    <t>440504</t>
  </si>
  <si>
    <t>440505</t>
  </si>
  <si>
    <t>440506</t>
  </si>
  <si>
    <t>440507</t>
  </si>
  <si>
    <t>440508</t>
  </si>
  <si>
    <t>440509</t>
  </si>
  <si>
    <t>4405010</t>
  </si>
  <si>
    <t>4405011</t>
  </si>
  <si>
    <t>4405012</t>
  </si>
  <si>
    <t>4405013</t>
  </si>
  <si>
    <t>4405014</t>
  </si>
  <si>
    <t>4405015</t>
  </si>
  <si>
    <t>4405016</t>
  </si>
  <si>
    <t>4405017</t>
  </si>
  <si>
    <t>4405018</t>
  </si>
  <si>
    <t>4405019</t>
  </si>
  <si>
    <t>4405020</t>
  </si>
  <si>
    <t>4405021</t>
  </si>
  <si>
    <t>4405022</t>
  </si>
  <si>
    <t>4405023</t>
  </si>
  <si>
    <t>440510</t>
  </si>
  <si>
    <t>440511</t>
  </si>
  <si>
    <t>440512</t>
  </si>
  <si>
    <t>440513</t>
  </si>
  <si>
    <t>440514</t>
  </si>
  <si>
    <t>440515</t>
  </si>
  <si>
    <t>440516</t>
  </si>
  <si>
    <t>440517</t>
  </si>
  <si>
    <t>440518</t>
  </si>
  <si>
    <t>440519</t>
  </si>
  <si>
    <t>4405110</t>
  </si>
  <si>
    <t>4405111</t>
  </si>
  <si>
    <t>4405112</t>
  </si>
  <si>
    <t>4405113</t>
  </si>
  <si>
    <t>4405114</t>
  </si>
  <si>
    <t>4405115</t>
  </si>
  <si>
    <t>4405116</t>
  </si>
  <si>
    <t>4405117</t>
  </si>
  <si>
    <t>4405118</t>
  </si>
  <si>
    <t>4405119</t>
  </si>
  <si>
    <t>4405120</t>
  </si>
  <si>
    <t>4405121</t>
  </si>
  <si>
    <t>4405122</t>
  </si>
  <si>
    <t>4405123</t>
  </si>
  <si>
    <t>440520</t>
  </si>
  <si>
    <t>440521</t>
  </si>
  <si>
    <t>440522</t>
  </si>
  <si>
    <t>440523</t>
  </si>
  <si>
    <t>440524</t>
  </si>
  <si>
    <t>440525</t>
  </si>
  <si>
    <t>440526</t>
  </si>
  <si>
    <t>440527</t>
  </si>
  <si>
    <t>440528</t>
  </si>
  <si>
    <t>440529</t>
  </si>
  <si>
    <t>4405210</t>
  </si>
  <si>
    <t>4405211</t>
  </si>
  <si>
    <t>4405212</t>
  </si>
  <si>
    <t>4405213</t>
  </si>
  <si>
    <t>4405214</t>
  </si>
  <si>
    <t>4405215</t>
  </si>
  <si>
    <t>4405216</t>
  </si>
  <si>
    <t>4405217</t>
  </si>
  <si>
    <t>4405218</t>
  </si>
  <si>
    <t>4405219</t>
  </si>
  <si>
    <t>4405220</t>
  </si>
  <si>
    <t>4405221</t>
  </si>
  <si>
    <t>4405222</t>
  </si>
  <si>
    <t>4405223</t>
  </si>
  <si>
    <t>440530</t>
  </si>
  <si>
    <t>440531</t>
  </si>
  <si>
    <t>440532</t>
  </si>
  <si>
    <t>440533</t>
  </si>
  <si>
    <t>440534</t>
  </si>
  <si>
    <t>440535</t>
  </si>
  <si>
    <t>440536</t>
  </si>
  <si>
    <t>440537</t>
  </si>
  <si>
    <t>440538</t>
  </si>
  <si>
    <t>440539</t>
  </si>
  <si>
    <t>4405310</t>
  </si>
  <si>
    <t>4405311</t>
  </si>
  <si>
    <t>4405312</t>
  </si>
  <si>
    <t>4405313</t>
  </si>
  <si>
    <t>4405314</t>
  </si>
  <si>
    <t>4405315</t>
  </si>
  <si>
    <t>4405316</t>
  </si>
  <si>
    <t>4405317</t>
  </si>
  <si>
    <t>4405318</t>
  </si>
  <si>
    <t>4405319</t>
  </si>
  <si>
    <t>4405320</t>
  </si>
  <si>
    <t>4405321</t>
  </si>
  <si>
    <t>4405322</t>
  </si>
  <si>
    <t>4405323</t>
  </si>
  <si>
    <t>440540</t>
  </si>
  <si>
    <t>440541</t>
  </si>
  <si>
    <t>440542</t>
  </si>
  <si>
    <t>440543</t>
  </si>
  <si>
    <t>440544</t>
  </si>
  <si>
    <t>440545</t>
  </si>
  <si>
    <t>440546</t>
  </si>
  <si>
    <t>440547</t>
  </si>
  <si>
    <t>440548</t>
  </si>
  <si>
    <t>440549</t>
  </si>
  <si>
    <t>4405410</t>
  </si>
  <si>
    <t>4405411</t>
  </si>
  <si>
    <t>4405412</t>
  </si>
  <si>
    <t>4405413</t>
  </si>
  <si>
    <t>4405414</t>
  </si>
  <si>
    <t>4405415</t>
  </si>
  <si>
    <t>4405416</t>
  </si>
  <si>
    <t>4405417</t>
  </si>
  <si>
    <t>4405418</t>
  </si>
  <si>
    <t>4405419</t>
  </si>
  <si>
    <t>4405420</t>
  </si>
  <si>
    <t>4405421</t>
  </si>
  <si>
    <t>4405422</t>
  </si>
  <si>
    <t>4405423</t>
  </si>
  <si>
    <t>440550</t>
  </si>
  <si>
    <t>440551</t>
  </si>
  <si>
    <t>440552</t>
  </si>
  <si>
    <t>440553</t>
  </si>
  <si>
    <t>440554</t>
  </si>
  <si>
    <t>440555</t>
  </si>
  <si>
    <t>440556</t>
  </si>
  <si>
    <t>440557</t>
  </si>
  <si>
    <t>440558</t>
  </si>
  <si>
    <t>440559</t>
  </si>
  <si>
    <t>4405510</t>
  </si>
  <si>
    <t>4405511</t>
  </si>
  <si>
    <t>4405512</t>
  </si>
  <si>
    <t>4405513</t>
  </si>
  <si>
    <t>4405514</t>
  </si>
  <si>
    <t>4405515</t>
  </si>
  <si>
    <t>4405516</t>
  </si>
  <si>
    <t>4405517</t>
  </si>
  <si>
    <t>4405518</t>
  </si>
  <si>
    <t>4405519</t>
  </si>
  <si>
    <t>4405520</t>
  </si>
  <si>
    <t>4405521</t>
  </si>
  <si>
    <t>4405522</t>
  </si>
  <si>
    <t>4405523</t>
  </si>
  <si>
    <t>440560</t>
  </si>
  <si>
    <t>440561</t>
  </si>
  <si>
    <t>440562</t>
  </si>
  <si>
    <t>440563</t>
  </si>
  <si>
    <t>440564</t>
  </si>
  <si>
    <t>440565</t>
  </si>
  <si>
    <t>440566</t>
  </si>
  <si>
    <t>440567</t>
  </si>
  <si>
    <t>440568</t>
  </si>
  <si>
    <t>440569</t>
  </si>
  <si>
    <t>4405610</t>
  </si>
  <si>
    <t>4405611</t>
  </si>
  <si>
    <t>4405612</t>
  </si>
  <si>
    <t>4405613</t>
  </si>
  <si>
    <t>4405614</t>
  </si>
  <si>
    <t>4405615</t>
  </si>
  <si>
    <t>4405616</t>
  </si>
  <si>
    <t>4405617</t>
  </si>
  <si>
    <t>4405618</t>
  </si>
  <si>
    <t>4405619</t>
  </si>
  <si>
    <t>4405620</t>
  </si>
  <si>
    <t>4405621</t>
  </si>
  <si>
    <t>4405622</t>
  </si>
  <si>
    <t>4405623</t>
  </si>
  <si>
    <t>440570</t>
  </si>
  <si>
    <t>440571</t>
  </si>
  <si>
    <t>440572</t>
  </si>
  <si>
    <t>440573</t>
  </si>
  <si>
    <t>440574</t>
  </si>
  <si>
    <t>440575</t>
  </si>
  <si>
    <t>440576</t>
  </si>
  <si>
    <t>440577</t>
  </si>
  <si>
    <t>440578</t>
  </si>
  <si>
    <t>440579</t>
  </si>
  <si>
    <t>4405710</t>
  </si>
  <si>
    <t>4405711</t>
  </si>
  <si>
    <t>4405712</t>
  </si>
  <si>
    <t>4405713</t>
  </si>
  <si>
    <t>4405714</t>
  </si>
  <si>
    <t>4405715</t>
  </si>
  <si>
    <t>4405716</t>
  </si>
  <si>
    <t>4405717</t>
  </si>
  <si>
    <t>4405718</t>
  </si>
  <si>
    <t>4405719</t>
  </si>
  <si>
    <t>4405720</t>
  </si>
  <si>
    <t>4405721</t>
  </si>
  <si>
    <t>4405722</t>
  </si>
  <si>
    <t>4405723</t>
  </si>
  <si>
    <t>440580</t>
  </si>
  <si>
    <t>440581</t>
  </si>
  <si>
    <t>440582</t>
  </si>
  <si>
    <t>440583</t>
  </si>
  <si>
    <t>440584</t>
  </si>
  <si>
    <t>440585</t>
  </si>
  <si>
    <t>440586</t>
  </si>
  <si>
    <t>440587</t>
  </si>
  <si>
    <t>440588</t>
  </si>
  <si>
    <t>440589</t>
  </si>
  <si>
    <t>4405810</t>
  </si>
  <si>
    <t>4405811</t>
  </si>
  <si>
    <t>4405812</t>
  </si>
  <si>
    <t>4405813</t>
  </si>
  <si>
    <t>4405814</t>
  </si>
  <si>
    <t>4405815</t>
  </si>
  <si>
    <t>4405816</t>
  </si>
  <si>
    <t>4405817</t>
  </si>
  <si>
    <t>4405818</t>
  </si>
  <si>
    <t>4405819</t>
  </si>
  <si>
    <t>4405820</t>
  </si>
  <si>
    <t>4405821</t>
  </si>
  <si>
    <t>4405822</t>
  </si>
  <si>
    <t>4405823</t>
  </si>
  <si>
    <t>440590</t>
  </si>
  <si>
    <t>440591</t>
  </si>
  <si>
    <t>440592</t>
  </si>
  <si>
    <t>440593</t>
  </si>
  <si>
    <t>440594</t>
  </si>
  <si>
    <t>440595</t>
  </si>
  <si>
    <t>440596</t>
  </si>
  <si>
    <t>440597</t>
  </si>
  <si>
    <t>440598</t>
  </si>
  <si>
    <t>440599</t>
  </si>
  <si>
    <t>4405910</t>
  </si>
  <si>
    <t>4405911</t>
  </si>
  <si>
    <t>4405912</t>
  </si>
  <si>
    <t>4405913</t>
  </si>
  <si>
    <t>4405914</t>
  </si>
  <si>
    <t>4405915</t>
  </si>
  <si>
    <t>4405916</t>
  </si>
  <si>
    <t>4405917</t>
  </si>
  <si>
    <t>4405918</t>
  </si>
  <si>
    <t>4405919</t>
  </si>
  <si>
    <t>4405920</t>
  </si>
  <si>
    <t>4405921</t>
  </si>
  <si>
    <t>4405922</t>
  </si>
  <si>
    <t>4405923</t>
  </si>
  <si>
    <t>440600</t>
  </si>
  <si>
    <t>440601</t>
  </si>
  <si>
    <t>440602</t>
  </si>
  <si>
    <t>440603</t>
  </si>
  <si>
    <t>440604</t>
  </si>
  <si>
    <t>440605</t>
  </si>
  <si>
    <t>440606</t>
  </si>
  <si>
    <t>440607</t>
  </si>
  <si>
    <t>440608</t>
  </si>
  <si>
    <t>440609</t>
  </si>
  <si>
    <t>4406010</t>
  </si>
  <si>
    <t>4406011</t>
  </si>
  <si>
    <t>4406012</t>
  </si>
  <si>
    <t>4406013</t>
  </si>
  <si>
    <t>4406014</t>
  </si>
  <si>
    <t>4406015</t>
  </si>
  <si>
    <t>4406016</t>
  </si>
  <si>
    <t>4406017</t>
  </si>
  <si>
    <t>4406018</t>
  </si>
  <si>
    <t>4406019</t>
  </si>
  <si>
    <t>4406020</t>
  </si>
  <si>
    <t>4406021</t>
  </si>
  <si>
    <t>4406022</t>
  </si>
  <si>
    <t>4406023</t>
  </si>
  <si>
    <t>440610</t>
  </si>
  <si>
    <t>440611</t>
  </si>
  <si>
    <t>440612</t>
  </si>
  <si>
    <t>440613</t>
  </si>
  <si>
    <t>440614</t>
  </si>
  <si>
    <t>440615</t>
  </si>
  <si>
    <t>440616</t>
  </si>
  <si>
    <t>440617</t>
  </si>
  <si>
    <t>440618</t>
  </si>
  <si>
    <t>440619</t>
  </si>
  <si>
    <t>4406110</t>
  </si>
  <si>
    <t>4406111</t>
  </si>
  <si>
    <t>4406112</t>
  </si>
  <si>
    <t>4406113</t>
  </si>
  <si>
    <t>4406114</t>
  </si>
  <si>
    <t>4406115</t>
  </si>
  <si>
    <t>4406116</t>
  </si>
  <si>
    <t>4406117</t>
  </si>
  <si>
    <t>4406118</t>
  </si>
  <si>
    <t>4406119</t>
  </si>
  <si>
    <t>4406120</t>
  </si>
  <si>
    <t>4406121</t>
  </si>
  <si>
    <t>4406122</t>
  </si>
  <si>
    <t>4406123</t>
  </si>
  <si>
    <t>440620</t>
  </si>
  <si>
    <t>440621</t>
  </si>
  <si>
    <t>440622</t>
  </si>
  <si>
    <t>440623</t>
  </si>
  <si>
    <t>440624</t>
  </si>
  <si>
    <t>440625</t>
  </si>
  <si>
    <t>440626</t>
  </si>
  <si>
    <t>440627</t>
  </si>
  <si>
    <t>440628</t>
  </si>
  <si>
    <t>440629</t>
  </si>
  <si>
    <t>4406210</t>
  </si>
  <si>
    <t>4406211</t>
  </si>
  <si>
    <t>4406212</t>
  </si>
  <si>
    <t>4406213</t>
  </si>
  <si>
    <t>4406214</t>
  </si>
  <si>
    <t>4406215</t>
  </si>
  <si>
    <t>4406216</t>
  </si>
  <si>
    <t>4406217</t>
  </si>
  <si>
    <t>4406218</t>
  </si>
  <si>
    <t>4406219</t>
  </si>
  <si>
    <t>4406220</t>
  </si>
  <si>
    <t>4406221</t>
  </si>
  <si>
    <t>4406222</t>
  </si>
  <si>
    <t>4406223</t>
  </si>
  <si>
    <t>440630</t>
  </si>
  <si>
    <t>440631</t>
  </si>
  <si>
    <t>440632</t>
  </si>
  <si>
    <t>440633</t>
  </si>
  <si>
    <t>440634</t>
  </si>
  <si>
    <t>440635</t>
  </si>
  <si>
    <t>440636</t>
  </si>
  <si>
    <t>440637</t>
  </si>
  <si>
    <t>440638</t>
  </si>
  <si>
    <t>440639</t>
  </si>
  <si>
    <t>4406310</t>
  </si>
  <si>
    <t>4406311</t>
  </si>
  <si>
    <t>4406312</t>
  </si>
  <si>
    <t>4406313</t>
  </si>
  <si>
    <t>4406314</t>
  </si>
  <si>
    <t>4406315</t>
  </si>
  <si>
    <t>4406316</t>
  </si>
  <si>
    <t>4406317</t>
  </si>
  <si>
    <t>4406318</t>
  </si>
  <si>
    <t>4406319</t>
  </si>
  <si>
    <t>4406320</t>
  </si>
  <si>
    <t>4406321</t>
  </si>
  <si>
    <t>4406322</t>
  </si>
  <si>
    <t>4406323</t>
  </si>
  <si>
    <t>440640</t>
  </si>
  <si>
    <t>440641</t>
  </si>
  <si>
    <t>440642</t>
  </si>
  <si>
    <t>440643</t>
  </si>
  <si>
    <t>440644</t>
  </si>
  <si>
    <t>440645</t>
  </si>
  <si>
    <t>440646</t>
  </si>
  <si>
    <t>440647</t>
  </si>
  <si>
    <t>440648</t>
  </si>
  <si>
    <t>440649</t>
  </si>
  <si>
    <t>4406410</t>
  </si>
  <si>
    <t>4406411</t>
  </si>
  <si>
    <t>4406412</t>
  </si>
  <si>
    <t>4406413</t>
  </si>
  <si>
    <t>4406414</t>
  </si>
  <si>
    <t>4406415</t>
  </si>
  <si>
    <t>4406416</t>
  </si>
  <si>
    <t>4406417</t>
  </si>
  <si>
    <t>4406418</t>
  </si>
  <si>
    <t>4406419</t>
  </si>
  <si>
    <t>4406420</t>
  </si>
  <si>
    <t>4406421</t>
  </si>
  <si>
    <t>4406422</t>
  </si>
  <si>
    <t>4406423</t>
  </si>
  <si>
    <t>440650</t>
  </si>
  <si>
    <t>440651</t>
  </si>
  <si>
    <t>440652</t>
  </si>
  <si>
    <t>440653</t>
  </si>
  <si>
    <t>440654</t>
  </si>
  <si>
    <t>440655</t>
  </si>
  <si>
    <t>440656</t>
  </si>
  <si>
    <t>440657</t>
  </si>
  <si>
    <t>440658</t>
  </si>
  <si>
    <t>440659</t>
  </si>
  <si>
    <t>4406510</t>
  </si>
  <si>
    <t>4406511</t>
  </si>
  <si>
    <t>4406512</t>
  </si>
  <si>
    <t>4406513</t>
  </si>
  <si>
    <t>4406514</t>
  </si>
  <si>
    <t>4406515</t>
  </si>
  <si>
    <t>4406516</t>
  </si>
  <si>
    <t>4406517</t>
  </si>
  <si>
    <t>4406518</t>
  </si>
  <si>
    <t>4406519</t>
  </si>
  <si>
    <t>4406520</t>
  </si>
  <si>
    <t>4406521</t>
  </si>
  <si>
    <t>4406522</t>
  </si>
  <si>
    <t>4406523</t>
  </si>
  <si>
    <t>440660</t>
  </si>
  <si>
    <t>440661</t>
  </si>
  <si>
    <t>440662</t>
  </si>
  <si>
    <t>440663</t>
  </si>
  <si>
    <t>440664</t>
  </si>
  <si>
    <t>440665</t>
  </si>
  <si>
    <t>440666</t>
  </si>
  <si>
    <t>440667</t>
  </si>
  <si>
    <t>440668</t>
  </si>
  <si>
    <t>440669</t>
  </si>
  <si>
    <t>4406610</t>
  </si>
  <si>
    <t>4406611</t>
  </si>
  <si>
    <t>4406612</t>
  </si>
  <si>
    <t>4406613</t>
  </si>
  <si>
    <t>4406614</t>
  </si>
  <si>
    <t>4406615</t>
  </si>
  <si>
    <t>4406616</t>
  </si>
  <si>
    <t>4406617</t>
  </si>
  <si>
    <t>4406618</t>
  </si>
  <si>
    <t>4406619</t>
  </si>
  <si>
    <t>4406620</t>
  </si>
  <si>
    <t>4406621</t>
  </si>
  <si>
    <t>4406622</t>
  </si>
  <si>
    <t>4406623</t>
  </si>
  <si>
    <t>440670</t>
  </si>
  <si>
    <t>440671</t>
  </si>
  <si>
    <t>440672</t>
  </si>
  <si>
    <t>440673</t>
  </si>
  <si>
    <t>440674</t>
  </si>
  <si>
    <t>440675</t>
  </si>
  <si>
    <t>440676</t>
  </si>
  <si>
    <t>440677</t>
  </si>
  <si>
    <t>440678</t>
  </si>
  <si>
    <t>440679</t>
  </si>
  <si>
    <t>4406710</t>
  </si>
  <si>
    <t>4406711</t>
  </si>
  <si>
    <t>4406712</t>
  </si>
  <si>
    <t>4406713</t>
  </si>
  <si>
    <t>4406714</t>
  </si>
  <si>
    <t>4406715</t>
  </si>
  <si>
    <t>4406716</t>
  </si>
  <si>
    <t>4406717</t>
  </si>
  <si>
    <t>4406718</t>
  </si>
  <si>
    <t>4406719</t>
  </si>
  <si>
    <t>4406720</t>
  </si>
  <si>
    <t>4406721</t>
  </si>
  <si>
    <t>4406722</t>
  </si>
  <si>
    <t>4406723</t>
  </si>
  <si>
    <t>440680</t>
  </si>
  <si>
    <t>440681</t>
  </si>
  <si>
    <t>440682</t>
  </si>
  <si>
    <t>440683</t>
  </si>
  <si>
    <t>440684</t>
  </si>
  <si>
    <t>440685</t>
  </si>
  <si>
    <t>440686</t>
  </si>
  <si>
    <t>440687</t>
  </si>
  <si>
    <t>440688</t>
  </si>
  <si>
    <t>440689</t>
  </si>
  <si>
    <t>4406810</t>
  </si>
  <si>
    <t>4406811</t>
  </si>
  <si>
    <t>4406812</t>
  </si>
  <si>
    <t>4406813</t>
  </si>
  <si>
    <t>4406814</t>
  </si>
  <si>
    <t>4406815</t>
  </si>
  <si>
    <t>4406816</t>
  </si>
  <si>
    <t>4406817</t>
  </si>
  <si>
    <t>4406818</t>
  </si>
  <si>
    <t>4406819</t>
  </si>
  <si>
    <t>4406820</t>
  </si>
  <si>
    <t>4406821</t>
  </si>
  <si>
    <t>4406822</t>
  </si>
  <si>
    <t>4406823</t>
  </si>
  <si>
    <t>440690</t>
  </si>
  <si>
    <t>440691</t>
  </si>
  <si>
    <t>440692</t>
  </si>
  <si>
    <t>440693</t>
  </si>
  <si>
    <t>440694</t>
  </si>
  <si>
    <t>440695</t>
  </si>
  <si>
    <t>440696</t>
  </si>
  <si>
    <t>440697</t>
  </si>
  <si>
    <t>440698</t>
  </si>
  <si>
    <t>440699</t>
  </si>
  <si>
    <t>4406910</t>
  </si>
  <si>
    <t>4406911</t>
  </si>
  <si>
    <t>4406912</t>
  </si>
  <si>
    <t>4406913</t>
  </si>
  <si>
    <t>4406914</t>
  </si>
  <si>
    <t>4406915</t>
  </si>
  <si>
    <t>4406916</t>
  </si>
  <si>
    <t>4406917</t>
  </si>
  <si>
    <t>4406918</t>
  </si>
  <si>
    <t>4406919</t>
  </si>
  <si>
    <t>4406920</t>
  </si>
  <si>
    <t>4406921</t>
  </si>
  <si>
    <t>4406922</t>
  </si>
  <si>
    <t>4406923</t>
  </si>
  <si>
    <t>440700</t>
  </si>
  <si>
    <t>440701</t>
  </si>
  <si>
    <t>440702</t>
  </si>
  <si>
    <t>440703</t>
  </si>
  <si>
    <t>440704</t>
  </si>
  <si>
    <t>440705</t>
  </si>
  <si>
    <t>440706</t>
  </si>
  <si>
    <t>440707</t>
  </si>
  <si>
    <t>440708</t>
  </si>
  <si>
    <t>440709</t>
  </si>
  <si>
    <t>4407010</t>
  </si>
  <si>
    <t>4407011</t>
  </si>
  <si>
    <t>4407012</t>
  </si>
  <si>
    <t>4407013</t>
  </si>
  <si>
    <t>4407014</t>
  </si>
  <si>
    <t>4407015</t>
  </si>
  <si>
    <t>4407016</t>
  </si>
  <si>
    <t>4407017</t>
  </si>
  <si>
    <t>4407018</t>
  </si>
  <si>
    <t>4407019</t>
  </si>
  <si>
    <t>4407020</t>
  </si>
  <si>
    <t>4407021</t>
  </si>
  <si>
    <t>4407022</t>
  </si>
  <si>
    <t>4407023</t>
  </si>
  <si>
    <t>440710</t>
  </si>
  <si>
    <t>440711</t>
  </si>
  <si>
    <t>440712</t>
  </si>
  <si>
    <t>440713</t>
  </si>
  <si>
    <t>440714</t>
  </si>
  <si>
    <t>440715</t>
  </si>
  <si>
    <t>440716</t>
  </si>
  <si>
    <t>440717</t>
  </si>
  <si>
    <t>440718</t>
  </si>
  <si>
    <t>440719</t>
  </si>
  <si>
    <t>4407110</t>
  </si>
  <si>
    <t>4407111</t>
  </si>
  <si>
    <t>4407112</t>
  </si>
  <si>
    <t>4407113</t>
  </si>
  <si>
    <t>4407114</t>
  </si>
  <si>
    <t>4407115</t>
  </si>
  <si>
    <t>4407116</t>
  </si>
  <si>
    <t>4407117</t>
  </si>
  <si>
    <t>4407118</t>
  </si>
  <si>
    <t>4407119</t>
  </si>
  <si>
    <t>4407120</t>
  </si>
  <si>
    <t>4407121</t>
  </si>
  <si>
    <t>4407122</t>
  </si>
  <si>
    <t>4407123</t>
  </si>
  <si>
    <t>440720</t>
  </si>
  <si>
    <t>440721</t>
  </si>
  <si>
    <t>440722</t>
  </si>
  <si>
    <t>440723</t>
  </si>
  <si>
    <t>440724</t>
  </si>
  <si>
    <t>440725</t>
  </si>
  <si>
    <t>440726</t>
  </si>
  <si>
    <t>440727</t>
  </si>
  <si>
    <t>440728</t>
  </si>
  <si>
    <t>440729</t>
  </si>
  <si>
    <t>4407210</t>
  </si>
  <si>
    <t>4407211</t>
  </si>
  <si>
    <t>4407212</t>
  </si>
  <si>
    <t>4407213</t>
  </si>
  <si>
    <t>4407214</t>
  </si>
  <si>
    <t>4407215</t>
  </si>
  <si>
    <t>4407216</t>
  </si>
  <si>
    <t>4407217</t>
  </si>
  <si>
    <t>4407218</t>
  </si>
  <si>
    <t>4407219</t>
  </si>
  <si>
    <t>4407220</t>
  </si>
  <si>
    <t>4407221</t>
  </si>
  <si>
    <t>4407222</t>
  </si>
  <si>
    <t>4407223</t>
  </si>
  <si>
    <t>440730</t>
  </si>
  <si>
    <t>440731</t>
  </si>
  <si>
    <t>440732</t>
  </si>
  <si>
    <t>440733</t>
  </si>
  <si>
    <t>440734</t>
  </si>
  <si>
    <t>440735</t>
  </si>
  <si>
    <t>440736</t>
  </si>
  <si>
    <t>440737</t>
  </si>
  <si>
    <t>440738</t>
  </si>
  <si>
    <t>440739</t>
  </si>
  <si>
    <t>4407310</t>
  </si>
  <si>
    <t>4407311</t>
  </si>
  <si>
    <t>4407312</t>
  </si>
  <si>
    <t>4407313</t>
  </si>
  <si>
    <t>4407314</t>
  </si>
  <si>
    <t>4407315</t>
  </si>
  <si>
    <t>4407316</t>
  </si>
  <si>
    <t>4407317</t>
  </si>
  <si>
    <t>4407318</t>
  </si>
  <si>
    <t>4407319</t>
  </si>
  <si>
    <t>4407320</t>
  </si>
  <si>
    <t>4407321</t>
  </si>
  <si>
    <t>4407322</t>
  </si>
  <si>
    <t>4407323</t>
  </si>
  <si>
    <t>440740</t>
  </si>
  <si>
    <t>440741</t>
  </si>
  <si>
    <t>440742</t>
  </si>
  <si>
    <t>440743</t>
  </si>
  <si>
    <t>440744</t>
  </si>
  <si>
    <t>440745</t>
  </si>
  <si>
    <t>440746</t>
  </si>
  <si>
    <t>440747</t>
  </si>
  <si>
    <t>440748</t>
  </si>
  <si>
    <t>440749</t>
  </si>
  <si>
    <t>4407410</t>
  </si>
  <si>
    <t>4407411</t>
  </si>
  <si>
    <t>4407412</t>
  </si>
  <si>
    <t>4407413</t>
  </si>
  <si>
    <t>4407414</t>
  </si>
  <si>
    <t>4407415</t>
  </si>
  <si>
    <t>4407416</t>
  </si>
  <si>
    <t>4407417</t>
  </si>
  <si>
    <t>4407418</t>
  </si>
  <si>
    <t>4407419</t>
  </si>
  <si>
    <t>4407420</t>
  </si>
  <si>
    <t>4407421</t>
  </si>
  <si>
    <t>4407422</t>
  </si>
  <si>
    <t>4407423</t>
  </si>
  <si>
    <t>440750</t>
  </si>
  <si>
    <t>440751</t>
  </si>
  <si>
    <t>440752</t>
  </si>
  <si>
    <t>440753</t>
  </si>
  <si>
    <t>440754</t>
  </si>
  <si>
    <t>440755</t>
  </si>
  <si>
    <t>440756</t>
  </si>
  <si>
    <t>440757</t>
  </si>
  <si>
    <t>440758</t>
  </si>
  <si>
    <t>440759</t>
  </si>
  <si>
    <t>4407510</t>
  </si>
  <si>
    <t>4407511</t>
  </si>
  <si>
    <t>4407512</t>
  </si>
  <si>
    <t>4407513</t>
  </si>
  <si>
    <t>4407514</t>
  </si>
  <si>
    <t>4407515</t>
  </si>
  <si>
    <t>4407516</t>
  </si>
  <si>
    <t>4407517</t>
  </si>
  <si>
    <t>4407518</t>
  </si>
  <si>
    <t>4407519</t>
  </si>
  <si>
    <t>4407520</t>
  </si>
  <si>
    <t>4407521</t>
  </si>
  <si>
    <t>4407522</t>
  </si>
  <si>
    <t>4407523</t>
  </si>
  <si>
    <t>440760</t>
  </si>
  <si>
    <t>440761</t>
  </si>
  <si>
    <t>440762</t>
  </si>
  <si>
    <t>440763</t>
  </si>
  <si>
    <t>440764</t>
  </si>
  <si>
    <t>440765</t>
  </si>
  <si>
    <t>440766</t>
  </si>
  <si>
    <t>440767</t>
  </si>
  <si>
    <t>440768</t>
  </si>
  <si>
    <t>440769</t>
  </si>
  <si>
    <t>4407610</t>
  </si>
  <si>
    <t>4407611</t>
  </si>
  <si>
    <t>4407612</t>
  </si>
  <si>
    <t>4407613</t>
  </si>
  <si>
    <t>4407614</t>
  </si>
  <si>
    <t>4407615</t>
  </si>
  <si>
    <t>4407616</t>
  </si>
  <si>
    <t>4407617</t>
  </si>
  <si>
    <t>4407618</t>
  </si>
  <si>
    <t>4407619</t>
  </si>
  <si>
    <t>4407620</t>
  </si>
  <si>
    <t>4407621</t>
  </si>
  <si>
    <t>4407622</t>
  </si>
  <si>
    <t>4407623</t>
  </si>
  <si>
    <t>440770</t>
  </si>
  <si>
    <t>440771</t>
  </si>
  <si>
    <t>440772</t>
  </si>
  <si>
    <t>440773</t>
  </si>
  <si>
    <t>440774</t>
  </si>
  <si>
    <t>440775</t>
  </si>
  <si>
    <t>440776</t>
  </si>
  <si>
    <t>440777</t>
  </si>
  <si>
    <t>440778</t>
  </si>
  <si>
    <t>440779</t>
  </si>
  <si>
    <t>4407710</t>
  </si>
  <si>
    <t>4407711</t>
  </si>
  <si>
    <t>4407712</t>
  </si>
  <si>
    <t>4407713</t>
  </si>
  <si>
    <t>4407714</t>
  </si>
  <si>
    <t>4407715</t>
  </si>
  <si>
    <t>4407716</t>
  </si>
  <si>
    <t>4407717</t>
  </si>
  <si>
    <t>4407718</t>
  </si>
  <si>
    <t>4407719</t>
  </si>
  <si>
    <t>4407720</t>
  </si>
  <si>
    <t>4407721</t>
  </si>
  <si>
    <t>4407722</t>
  </si>
  <si>
    <t>4407723</t>
  </si>
  <si>
    <t>440780</t>
  </si>
  <si>
    <t>440781</t>
  </si>
  <si>
    <t>440782</t>
  </si>
  <si>
    <t>440783</t>
  </si>
  <si>
    <t>440784</t>
  </si>
  <si>
    <t>440785</t>
  </si>
  <si>
    <t>440786</t>
  </si>
  <si>
    <t>440787</t>
  </si>
  <si>
    <t>440788</t>
  </si>
  <si>
    <t>440789</t>
  </si>
  <si>
    <t>4407810</t>
  </si>
  <si>
    <t>4407811</t>
  </si>
  <si>
    <t>4407812</t>
  </si>
  <si>
    <t>4407813</t>
  </si>
  <si>
    <t>4407814</t>
  </si>
  <si>
    <t>4407815</t>
  </si>
  <si>
    <t>4407816</t>
  </si>
  <si>
    <t>4407817</t>
  </si>
  <si>
    <t>4407818</t>
  </si>
  <si>
    <t>4407819</t>
  </si>
  <si>
    <t>4407820</t>
  </si>
  <si>
    <t>4407821</t>
  </si>
  <si>
    <t>4407822</t>
  </si>
  <si>
    <t>4407823</t>
  </si>
  <si>
    <t>440790</t>
  </si>
  <si>
    <t>440791</t>
  </si>
  <si>
    <t>440792</t>
  </si>
  <si>
    <t>440793</t>
  </si>
  <si>
    <t>440794</t>
  </si>
  <si>
    <t>440795</t>
  </si>
  <si>
    <t>440796</t>
  </si>
  <si>
    <t>440797</t>
  </si>
  <si>
    <t>440798</t>
  </si>
  <si>
    <t>440799</t>
  </si>
  <si>
    <t>4407910</t>
  </si>
  <si>
    <t>4407911</t>
  </si>
  <si>
    <t>4407912</t>
  </si>
  <si>
    <t>4407913</t>
  </si>
  <si>
    <t>4407914</t>
  </si>
  <si>
    <t>4407915</t>
  </si>
  <si>
    <t>4407916</t>
  </si>
  <si>
    <t>4407917</t>
  </si>
  <si>
    <t>4407918</t>
  </si>
  <si>
    <t>4407919</t>
  </si>
  <si>
    <t>4407920</t>
  </si>
  <si>
    <t>4407921</t>
  </si>
  <si>
    <t>4407922</t>
  </si>
  <si>
    <t>4407923</t>
  </si>
  <si>
    <t>440800</t>
  </si>
  <si>
    <t>440801</t>
  </si>
  <si>
    <t>440802</t>
  </si>
  <si>
    <t>440803</t>
  </si>
  <si>
    <t>440804</t>
  </si>
  <si>
    <t>440805</t>
  </si>
  <si>
    <t>440806</t>
  </si>
  <si>
    <t>440807</t>
  </si>
  <si>
    <t>440808</t>
  </si>
  <si>
    <t>440809</t>
  </si>
  <si>
    <t>4408010</t>
  </si>
  <si>
    <t>4408011</t>
  </si>
  <si>
    <t>4408012</t>
  </si>
  <si>
    <t>4408013</t>
  </si>
  <si>
    <t>4408014</t>
  </si>
  <si>
    <t>4408015</t>
  </si>
  <si>
    <t>4408016</t>
  </si>
  <si>
    <t>4408017</t>
  </si>
  <si>
    <t>4408018</t>
  </si>
  <si>
    <t>4408019</t>
  </si>
  <si>
    <t>4408020</t>
  </si>
  <si>
    <t>4408021</t>
  </si>
  <si>
    <t>4408022</t>
  </si>
  <si>
    <t>4408023</t>
  </si>
  <si>
    <t>440810</t>
  </si>
  <si>
    <t>440811</t>
  </si>
  <si>
    <t>440812</t>
  </si>
  <si>
    <t>440813</t>
  </si>
  <si>
    <t>440814</t>
  </si>
  <si>
    <t>440815</t>
  </si>
  <si>
    <t>440816</t>
  </si>
  <si>
    <t>440817</t>
  </si>
  <si>
    <t>440818</t>
  </si>
  <si>
    <t>440819</t>
  </si>
  <si>
    <t>4408110</t>
  </si>
  <si>
    <t>4408111</t>
  </si>
  <si>
    <t>4408112</t>
  </si>
  <si>
    <t>4408113</t>
  </si>
  <si>
    <t>4408114</t>
  </si>
  <si>
    <t>4408115</t>
  </si>
  <si>
    <t>4408116</t>
  </si>
  <si>
    <t>4408117</t>
  </si>
  <si>
    <t>4408118</t>
  </si>
  <si>
    <t>4408119</t>
  </si>
  <si>
    <t>4408120</t>
  </si>
  <si>
    <t>4408121</t>
  </si>
  <si>
    <t>4408122</t>
  </si>
  <si>
    <t>4408123</t>
  </si>
  <si>
    <t>440820</t>
  </si>
  <si>
    <t>440821</t>
  </si>
  <si>
    <t>440822</t>
  </si>
  <si>
    <t>440823</t>
  </si>
  <si>
    <t>440824</t>
  </si>
  <si>
    <t>440825</t>
  </si>
  <si>
    <t>440826</t>
  </si>
  <si>
    <t>440827</t>
  </si>
  <si>
    <t>440828</t>
  </si>
  <si>
    <t>440829</t>
  </si>
  <si>
    <t>4408210</t>
  </si>
  <si>
    <t>4408211</t>
  </si>
  <si>
    <t>4408212</t>
  </si>
  <si>
    <t>4408213</t>
  </si>
  <si>
    <t>4408214</t>
  </si>
  <si>
    <t>4408215</t>
  </si>
  <si>
    <t>4408216</t>
  </si>
  <si>
    <t>4408217</t>
  </si>
  <si>
    <t>4408218</t>
  </si>
  <si>
    <t>4408219</t>
  </si>
  <si>
    <t>4408220</t>
  </si>
  <si>
    <t>4408221</t>
  </si>
  <si>
    <t>4408222</t>
  </si>
  <si>
    <t>4408223</t>
  </si>
  <si>
    <t>440830</t>
  </si>
  <si>
    <t>440831</t>
  </si>
  <si>
    <t>440832</t>
  </si>
  <si>
    <t>440833</t>
  </si>
  <si>
    <t>440834</t>
  </si>
  <si>
    <t>440835</t>
  </si>
  <si>
    <t>440836</t>
  </si>
  <si>
    <t>440837</t>
  </si>
  <si>
    <t>440838</t>
  </si>
  <si>
    <t>440839</t>
  </si>
  <si>
    <t>4408310</t>
  </si>
  <si>
    <t>4408311</t>
  </si>
  <si>
    <t>4408312</t>
  </si>
  <si>
    <t>4408313</t>
  </si>
  <si>
    <t>4408314</t>
  </si>
  <si>
    <t>4408315</t>
  </si>
  <si>
    <t>4408316</t>
  </si>
  <si>
    <t>4408317</t>
  </si>
  <si>
    <t>4408318</t>
  </si>
  <si>
    <t>4408319</t>
  </si>
  <si>
    <t>4408320</t>
  </si>
  <si>
    <t>4408321</t>
  </si>
  <si>
    <t>4408322</t>
  </si>
  <si>
    <t>4408323</t>
  </si>
  <si>
    <t>440840</t>
  </si>
  <si>
    <t>440841</t>
  </si>
  <si>
    <t>440842</t>
  </si>
  <si>
    <t>440843</t>
  </si>
  <si>
    <t>440844</t>
  </si>
  <si>
    <t>440845</t>
  </si>
  <si>
    <t>440846</t>
  </si>
  <si>
    <t>440847</t>
  </si>
  <si>
    <t>440848</t>
  </si>
  <si>
    <t>440849</t>
  </si>
  <si>
    <t>4408410</t>
  </si>
  <si>
    <t>4408411</t>
  </si>
  <si>
    <t>4408412</t>
  </si>
  <si>
    <t>4408413</t>
  </si>
  <si>
    <t>4408414</t>
  </si>
  <si>
    <t>4408415</t>
  </si>
  <si>
    <t>4408416</t>
  </si>
  <si>
    <t>4408417</t>
  </si>
  <si>
    <t>4408418</t>
  </si>
  <si>
    <t>4408419</t>
  </si>
  <si>
    <t>4408420</t>
  </si>
  <si>
    <t>4408421</t>
  </si>
  <si>
    <t>4408422</t>
  </si>
  <si>
    <t>4408423</t>
  </si>
  <si>
    <t>440850</t>
  </si>
  <si>
    <t>440851</t>
  </si>
  <si>
    <t>440852</t>
  </si>
  <si>
    <t>440853</t>
  </si>
  <si>
    <t>440854</t>
  </si>
  <si>
    <t>440855</t>
  </si>
  <si>
    <t>440856</t>
  </si>
  <si>
    <t>440857</t>
  </si>
  <si>
    <t>440858</t>
  </si>
  <si>
    <t>440859</t>
  </si>
  <si>
    <t>4408510</t>
  </si>
  <si>
    <t>4408511</t>
  </si>
  <si>
    <t>4408512</t>
  </si>
  <si>
    <t>4408513</t>
  </si>
  <si>
    <t>4408514</t>
  </si>
  <si>
    <t>4408515</t>
  </si>
  <si>
    <t>4408516</t>
  </si>
  <si>
    <t>4408517</t>
  </si>
  <si>
    <t>4408518</t>
  </si>
  <si>
    <t>4408519</t>
  </si>
  <si>
    <t>4408520</t>
  </si>
  <si>
    <t>4408521</t>
  </si>
  <si>
    <t>4408522</t>
  </si>
  <si>
    <t>4408523</t>
  </si>
  <si>
    <t>440860</t>
  </si>
  <si>
    <t>440861</t>
  </si>
  <si>
    <t>440862</t>
  </si>
  <si>
    <t>440863</t>
  </si>
  <si>
    <t>440864</t>
  </si>
  <si>
    <t>440865</t>
  </si>
  <si>
    <t>440866</t>
  </si>
  <si>
    <t>440867</t>
  </si>
  <si>
    <t>440868</t>
  </si>
  <si>
    <t>440869</t>
  </si>
  <si>
    <t>4408610</t>
  </si>
  <si>
    <t>4408611</t>
  </si>
  <si>
    <t>4408612</t>
  </si>
  <si>
    <t>4408613</t>
  </si>
  <si>
    <t>4408614</t>
  </si>
  <si>
    <t>4408615</t>
  </si>
  <si>
    <t>4408616</t>
  </si>
  <si>
    <t>4408617</t>
  </si>
  <si>
    <t>4408618</t>
  </si>
  <si>
    <t>4408619</t>
  </si>
  <si>
    <t>4408620</t>
  </si>
  <si>
    <t>4408621</t>
  </si>
  <si>
    <t>4408622</t>
  </si>
  <si>
    <t>4408623</t>
  </si>
  <si>
    <t>440870</t>
  </si>
  <si>
    <t>440871</t>
  </si>
  <si>
    <t>440872</t>
  </si>
  <si>
    <t>440873</t>
  </si>
  <si>
    <t>440874</t>
  </si>
  <si>
    <t>440875</t>
  </si>
  <si>
    <t>440876</t>
  </si>
  <si>
    <t>440877</t>
  </si>
  <si>
    <t>440878</t>
  </si>
  <si>
    <t>440879</t>
  </si>
  <si>
    <t>4408710</t>
  </si>
  <si>
    <t>4408711</t>
  </si>
  <si>
    <t>4408712</t>
  </si>
  <si>
    <t>4408713</t>
  </si>
  <si>
    <t>4408714</t>
  </si>
  <si>
    <t>4408715</t>
  </si>
  <si>
    <t>4408716</t>
  </si>
  <si>
    <t>4408717</t>
  </si>
  <si>
    <t>4408718</t>
  </si>
  <si>
    <t>4408719</t>
  </si>
  <si>
    <t>4408720</t>
  </si>
  <si>
    <t>4408721</t>
  </si>
  <si>
    <t>4408722</t>
  </si>
  <si>
    <t>4408723</t>
  </si>
  <si>
    <t>440880</t>
  </si>
  <si>
    <t>440881</t>
  </si>
  <si>
    <t>440882</t>
  </si>
  <si>
    <t>440883</t>
  </si>
  <si>
    <t>440884</t>
  </si>
  <si>
    <t>440885</t>
  </si>
  <si>
    <t>440886</t>
  </si>
  <si>
    <t>440887</t>
  </si>
  <si>
    <t>440888</t>
  </si>
  <si>
    <t>440889</t>
  </si>
  <si>
    <t>4408810</t>
  </si>
  <si>
    <t>4408811</t>
  </si>
  <si>
    <t>4408812</t>
  </si>
  <si>
    <t>4408813</t>
  </si>
  <si>
    <t>4408814</t>
  </si>
  <si>
    <t>4408815</t>
  </si>
  <si>
    <t>4408816</t>
  </si>
  <si>
    <t>4408817</t>
  </si>
  <si>
    <t>4408818</t>
  </si>
  <si>
    <t>4408819</t>
  </si>
  <si>
    <t>4408820</t>
  </si>
  <si>
    <t>4408821</t>
  </si>
  <si>
    <t>4408822</t>
  </si>
  <si>
    <t>4408823</t>
  </si>
  <si>
    <t>440890</t>
  </si>
  <si>
    <t>440891</t>
  </si>
  <si>
    <t>440892</t>
  </si>
  <si>
    <t>440893</t>
  </si>
  <si>
    <t>440894</t>
  </si>
  <si>
    <t>440895</t>
  </si>
  <si>
    <t>440896</t>
  </si>
  <si>
    <t>440897</t>
  </si>
  <si>
    <t>440898</t>
  </si>
  <si>
    <t>440899</t>
  </si>
  <si>
    <t>4408910</t>
  </si>
  <si>
    <t>4408911</t>
  </si>
  <si>
    <t>4408912</t>
  </si>
  <si>
    <t>4408913</t>
  </si>
  <si>
    <t>4408914</t>
  </si>
  <si>
    <t>4408915</t>
  </si>
  <si>
    <t>4408916</t>
  </si>
  <si>
    <t>4408917</t>
  </si>
  <si>
    <t>4408918</t>
  </si>
  <si>
    <t>4408919</t>
  </si>
  <si>
    <t>4408920</t>
  </si>
  <si>
    <t>4408921</t>
  </si>
  <si>
    <t>4408922</t>
  </si>
  <si>
    <t>4408923</t>
  </si>
  <si>
    <t>440900</t>
  </si>
  <si>
    <t>440901</t>
  </si>
  <si>
    <t>440902</t>
  </si>
  <si>
    <t>440903</t>
  </si>
  <si>
    <t>440904</t>
  </si>
  <si>
    <t>440905</t>
  </si>
  <si>
    <t>440906</t>
  </si>
  <si>
    <t>440907</t>
  </si>
  <si>
    <t>440908</t>
  </si>
  <si>
    <t>440909</t>
  </si>
  <si>
    <t>4409010</t>
  </si>
  <si>
    <t>4409011</t>
  </si>
  <si>
    <t>4409012</t>
  </si>
  <si>
    <t>4409013</t>
  </si>
  <si>
    <t>4409014</t>
  </si>
  <si>
    <t>4409015</t>
  </si>
  <si>
    <t>4409016</t>
  </si>
  <si>
    <t>4409017</t>
  </si>
  <si>
    <t>4409018</t>
  </si>
  <si>
    <t>4409019</t>
  </si>
  <si>
    <t>4409020</t>
  </si>
  <si>
    <t>4409021</t>
  </si>
  <si>
    <t>4409022</t>
  </si>
  <si>
    <t>4409023</t>
  </si>
  <si>
    <t>440910</t>
  </si>
  <si>
    <t>440911</t>
  </si>
  <si>
    <t>440912</t>
  </si>
  <si>
    <t>440913</t>
  </si>
  <si>
    <t>440914</t>
  </si>
  <si>
    <t>440915</t>
  </si>
  <si>
    <t>440916</t>
  </si>
  <si>
    <t>440917</t>
  </si>
  <si>
    <t>440918</t>
  </si>
  <si>
    <t>440919</t>
  </si>
  <si>
    <t>4409110</t>
  </si>
  <si>
    <t>4409111</t>
  </si>
  <si>
    <t>4409112</t>
  </si>
  <si>
    <t>4409113</t>
  </si>
  <si>
    <t>4409114</t>
  </si>
  <si>
    <t>4409115</t>
  </si>
  <si>
    <t>4409116</t>
  </si>
  <si>
    <t>4409117</t>
  </si>
  <si>
    <t>4409118</t>
  </si>
  <si>
    <t>4409119</t>
  </si>
  <si>
    <t>4409120</t>
  </si>
  <si>
    <t>4409121</t>
  </si>
  <si>
    <t>4409122</t>
  </si>
  <si>
    <t>4409123</t>
  </si>
  <si>
    <t>440920</t>
  </si>
  <si>
    <t>440921</t>
  </si>
  <si>
    <t>440922</t>
  </si>
  <si>
    <t>440923</t>
  </si>
  <si>
    <t>440924</t>
  </si>
  <si>
    <t>440925</t>
  </si>
  <si>
    <t>440926</t>
  </si>
  <si>
    <t>440927</t>
  </si>
  <si>
    <t>440928</t>
  </si>
  <si>
    <t>440929</t>
  </si>
  <si>
    <t>4409210</t>
  </si>
  <si>
    <t>4409211</t>
  </si>
  <si>
    <t>4409212</t>
  </si>
  <si>
    <t>4409213</t>
  </si>
  <si>
    <t>4409214</t>
  </si>
  <si>
    <t>4409215</t>
  </si>
  <si>
    <t>4409216</t>
  </si>
  <si>
    <t>4409217</t>
  </si>
  <si>
    <t>4409218</t>
  </si>
  <si>
    <t>4409219</t>
  </si>
  <si>
    <t>4409220</t>
  </si>
  <si>
    <t>4409221</t>
  </si>
  <si>
    <t>4409222</t>
  </si>
  <si>
    <t>4409223</t>
  </si>
  <si>
    <t>440930</t>
  </si>
  <si>
    <t>440931</t>
  </si>
  <si>
    <t>440932</t>
  </si>
  <si>
    <t>440933</t>
  </si>
  <si>
    <t>440934</t>
  </si>
  <si>
    <t>440935</t>
  </si>
  <si>
    <t>440936</t>
  </si>
  <si>
    <t>440937</t>
  </si>
  <si>
    <t>440938</t>
  </si>
  <si>
    <t>440939</t>
  </si>
  <si>
    <t>4409310</t>
  </si>
  <si>
    <t>4409311</t>
  </si>
  <si>
    <t>4409312</t>
  </si>
  <si>
    <t>4409313</t>
  </si>
  <si>
    <t>4409314</t>
  </si>
  <si>
    <t>4409315</t>
  </si>
  <si>
    <t>4409316</t>
  </si>
  <si>
    <t>4409317</t>
  </si>
  <si>
    <t>4409318</t>
  </si>
  <si>
    <t>4409319</t>
  </si>
  <si>
    <t>4409320</t>
  </si>
  <si>
    <t>4409321</t>
  </si>
  <si>
    <t>4409322</t>
  </si>
  <si>
    <t>4409323</t>
  </si>
  <si>
    <t>440940</t>
  </si>
  <si>
    <t>440941</t>
  </si>
  <si>
    <t>440942</t>
  </si>
  <si>
    <t>440943</t>
  </si>
  <si>
    <t>440944</t>
  </si>
  <si>
    <t>440945</t>
  </si>
  <si>
    <t>440946</t>
  </si>
  <si>
    <t>440947</t>
  </si>
  <si>
    <t>440948</t>
  </si>
  <si>
    <t>440949</t>
  </si>
  <si>
    <t>4409410</t>
  </si>
  <si>
    <t>4409411</t>
  </si>
  <si>
    <t>4409412</t>
  </si>
  <si>
    <t>4409413</t>
  </si>
  <si>
    <t>4409414</t>
  </si>
  <si>
    <t>4409415</t>
  </si>
  <si>
    <t>4409416</t>
  </si>
  <si>
    <t>4409417</t>
  </si>
  <si>
    <t>4409418</t>
  </si>
  <si>
    <t>4409419</t>
  </si>
  <si>
    <t>4409420</t>
  </si>
  <si>
    <t>4409421</t>
  </si>
  <si>
    <t>4409422</t>
  </si>
  <si>
    <t>4409423</t>
  </si>
  <si>
    <t>440950</t>
  </si>
  <si>
    <t>440951</t>
  </si>
  <si>
    <t>440952</t>
  </si>
  <si>
    <t>440953</t>
  </si>
  <si>
    <t>440954</t>
  </si>
  <si>
    <t>440955</t>
  </si>
  <si>
    <t>440956</t>
  </si>
  <si>
    <t>440957</t>
  </si>
  <si>
    <t>440958</t>
  </si>
  <si>
    <t>440959</t>
  </si>
  <si>
    <t>4409510</t>
  </si>
  <si>
    <t>4409511</t>
  </si>
  <si>
    <t>4409512</t>
  </si>
  <si>
    <t>4409513</t>
  </si>
  <si>
    <t>4409514</t>
  </si>
  <si>
    <t>4409515</t>
  </si>
  <si>
    <t>4409516</t>
  </si>
  <si>
    <t>4409517</t>
  </si>
  <si>
    <t>4409518</t>
  </si>
  <si>
    <t>4409519</t>
  </si>
  <si>
    <t>4409520</t>
  </si>
  <si>
    <t>4409521</t>
  </si>
  <si>
    <t>4409522</t>
  </si>
  <si>
    <t>4409523</t>
  </si>
  <si>
    <t>440960</t>
  </si>
  <si>
    <t>440961</t>
  </si>
  <si>
    <t>440962</t>
  </si>
  <si>
    <t>440963</t>
  </si>
  <si>
    <t>440964</t>
  </si>
  <si>
    <t>440965</t>
  </si>
  <si>
    <t>440966</t>
  </si>
  <si>
    <t>440967</t>
  </si>
  <si>
    <t>440968</t>
  </si>
  <si>
    <t>440969</t>
  </si>
  <si>
    <t>4409610</t>
  </si>
  <si>
    <t>4409611</t>
  </si>
  <si>
    <t>4409612</t>
  </si>
  <si>
    <t>4409613</t>
  </si>
  <si>
    <t>4409614</t>
  </si>
  <si>
    <t>4409615</t>
  </si>
  <si>
    <t>4409616</t>
  </si>
  <si>
    <t>4409617</t>
  </si>
  <si>
    <t>4409618</t>
  </si>
  <si>
    <t>4409619</t>
  </si>
  <si>
    <t>4409620</t>
  </si>
  <si>
    <t>4409621</t>
  </si>
  <si>
    <t>4409622</t>
  </si>
  <si>
    <t>4409623</t>
  </si>
  <si>
    <t>440970</t>
  </si>
  <si>
    <t>440971</t>
  </si>
  <si>
    <t>440972</t>
  </si>
  <si>
    <t>440973</t>
  </si>
  <si>
    <t>440974</t>
  </si>
  <si>
    <t>440975</t>
  </si>
  <si>
    <t>440976</t>
  </si>
  <si>
    <t>440977</t>
  </si>
  <si>
    <t>440978</t>
  </si>
  <si>
    <t>440979</t>
  </si>
  <si>
    <t>4409710</t>
  </si>
  <si>
    <t>4409711</t>
  </si>
  <si>
    <t>4409712</t>
  </si>
  <si>
    <t>4409713</t>
  </si>
  <si>
    <t>4409714</t>
  </si>
  <si>
    <t>4409715</t>
  </si>
  <si>
    <t>4409716</t>
  </si>
  <si>
    <t>4409717</t>
  </si>
  <si>
    <t>4409718</t>
  </si>
  <si>
    <t>4409719</t>
  </si>
  <si>
    <t>4409720</t>
  </si>
  <si>
    <t>4409721</t>
  </si>
  <si>
    <t>4409722</t>
  </si>
  <si>
    <t>4409723</t>
  </si>
  <si>
    <t>440980</t>
  </si>
  <si>
    <t>440981</t>
  </si>
  <si>
    <t>440982</t>
  </si>
  <si>
    <t>440983</t>
  </si>
  <si>
    <t>440984</t>
  </si>
  <si>
    <t>440985</t>
  </si>
  <si>
    <t>440986</t>
  </si>
  <si>
    <t>440987</t>
  </si>
  <si>
    <t>440988</t>
  </si>
  <si>
    <t>440989</t>
  </si>
  <si>
    <t>4409810</t>
  </si>
  <si>
    <t>4409811</t>
  </si>
  <si>
    <t>4409812</t>
  </si>
  <si>
    <t>4409813</t>
  </si>
  <si>
    <t>4409814</t>
  </si>
  <si>
    <t>4409815</t>
  </si>
  <si>
    <t>4409816</t>
  </si>
  <si>
    <t>4409817</t>
  </si>
  <si>
    <t>4409818</t>
  </si>
  <si>
    <t>4409819</t>
  </si>
  <si>
    <t>4409820</t>
  </si>
  <si>
    <t>4409821</t>
  </si>
  <si>
    <t>4409822</t>
  </si>
  <si>
    <t>4409823</t>
  </si>
  <si>
    <t>440990</t>
  </si>
  <si>
    <t>440991</t>
  </si>
  <si>
    <t>440992</t>
  </si>
  <si>
    <t>440993</t>
  </si>
  <si>
    <t>440994</t>
  </si>
  <si>
    <t>440995</t>
  </si>
  <si>
    <t>440996</t>
  </si>
  <si>
    <t>440997</t>
  </si>
  <si>
    <t>440998</t>
  </si>
  <si>
    <t>440999</t>
  </si>
  <si>
    <t>4409910</t>
  </si>
  <si>
    <t>4409911</t>
  </si>
  <si>
    <t>4409912</t>
  </si>
  <si>
    <t>4409913</t>
  </si>
  <si>
    <t>4409914</t>
  </si>
  <si>
    <t>4409915</t>
  </si>
  <si>
    <t>4409916</t>
  </si>
  <si>
    <t>4409917</t>
  </si>
  <si>
    <t>4409918</t>
  </si>
  <si>
    <t>4409919</t>
  </si>
  <si>
    <t>4409920</t>
  </si>
  <si>
    <t>4409921</t>
  </si>
  <si>
    <t>4409922</t>
  </si>
  <si>
    <t>4409923</t>
  </si>
  <si>
    <t>441000</t>
  </si>
  <si>
    <t>441001</t>
  </si>
  <si>
    <t>441002</t>
  </si>
  <si>
    <t>441003</t>
  </si>
  <si>
    <t>441004</t>
  </si>
  <si>
    <t>441005</t>
  </si>
  <si>
    <t>441006</t>
  </si>
  <si>
    <t>441007</t>
  </si>
  <si>
    <t>441008</t>
  </si>
  <si>
    <t>441009</t>
  </si>
  <si>
    <t>4410010</t>
  </si>
  <si>
    <t>4410011</t>
  </si>
  <si>
    <t>4410012</t>
  </si>
  <si>
    <t>4410013</t>
  </si>
  <si>
    <t>4410014</t>
  </si>
  <si>
    <t>4410015</t>
  </si>
  <si>
    <t>4410016</t>
  </si>
  <si>
    <t>4410017</t>
  </si>
  <si>
    <t>4410018</t>
  </si>
  <si>
    <t>4410019</t>
  </si>
  <si>
    <t>4410020</t>
  </si>
  <si>
    <t>4410021</t>
  </si>
  <si>
    <t>4410022</t>
  </si>
  <si>
    <t>4410023</t>
  </si>
  <si>
    <t>441010</t>
  </si>
  <si>
    <t>441011</t>
  </si>
  <si>
    <t>441012</t>
  </si>
  <si>
    <t>441013</t>
  </si>
  <si>
    <t>441014</t>
  </si>
  <si>
    <t>441015</t>
  </si>
  <si>
    <t>441016</t>
  </si>
  <si>
    <t>441017</t>
  </si>
  <si>
    <t>441018</t>
  </si>
  <si>
    <t>441019</t>
  </si>
  <si>
    <t>4410110</t>
  </si>
  <si>
    <t>4410111</t>
  </si>
  <si>
    <t>4410112</t>
  </si>
  <si>
    <t>4410113</t>
  </si>
  <si>
    <t>4410114</t>
  </si>
  <si>
    <t>4410115</t>
  </si>
  <si>
    <t>4410116</t>
  </si>
  <si>
    <t>4410117</t>
  </si>
  <si>
    <t>4410118</t>
  </si>
  <si>
    <t>4410119</t>
  </si>
  <si>
    <t>4410120</t>
  </si>
  <si>
    <t>4410121</t>
  </si>
  <si>
    <t>4410122</t>
  </si>
  <si>
    <t>4410123</t>
  </si>
  <si>
    <t>441020</t>
  </si>
  <si>
    <t>441021</t>
  </si>
  <si>
    <t>441022</t>
  </si>
  <si>
    <t>441023</t>
  </si>
  <si>
    <t>441024</t>
  </si>
  <si>
    <t>441025</t>
  </si>
  <si>
    <t>441026</t>
  </si>
  <si>
    <t>441027</t>
  </si>
  <si>
    <t>441028</t>
  </si>
  <si>
    <t>441029</t>
  </si>
  <si>
    <t>4410210</t>
  </si>
  <si>
    <t>4410211</t>
  </si>
  <si>
    <t>4410212</t>
  </si>
  <si>
    <t>4410213</t>
  </si>
  <si>
    <t>4410214</t>
  </si>
  <si>
    <t>4410215</t>
  </si>
  <si>
    <t>4410216</t>
  </si>
  <si>
    <t>4410217</t>
  </si>
  <si>
    <t>4410218</t>
  </si>
  <si>
    <t>4410219</t>
  </si>
  <si>
    <t>4410220</t>
  </si>
  <si>
    <t>4410221</t>
  </si>
  <si>
    <t>4410222</t>
  </si>
  <si>
    <t>4410223</t>
  </si>
  <si>
    <t>441030</t>
  </si>
  <si>
    <t>441031</t>
  </si>
  <si>
    <t>441032</t>
  </si>
  <si>
    <t>441033</t>
  </si>
  <si>
    <t>441034</t>
  </si>
  <si>
    <t>441035</t>
  </si>
  <si>
    <t>441036</t>
  </si>
  <si>
    <t>441037</t>
  </si>
  <si>
    <t>441038</t>
  </si>
  <si>
    <t>441039</t>
  </si>
  <si>
    <t>4410310</t>
  </si>
  <si>
    <t>4410311</t>
  </si>
  <si>
    <t>4410312</t>
  </si>
  <si>
    <t>4410313</t>
  </si>
  <si>
    <t>4410314</t>
  </si>
  <si>
    <t>4410315</t>
  </si>
  <si>
    <t>4410316</t>
  </si>
  <si>
    <t>4410317</t>
  </si>
  <si>
    <t>4410318</t>
  </si>
  <si>
    <t>4410319</t>
  </si>
  <si>
    <t>4410320</t>
  </si>
  <si>
    <t>4410321</t>
  </si>
  <si>
    <t>4410322</t>
  </si>
  <si>
    <t>4410323</t>
  </si>
  <si>
    <t>441040</t>
  </si>
  <si>
    <t>441041</t>
  </si>
  <si>
    <t>441042</t>
  </si>
  <si>
    <t>441043</t>
  </si>
  <si>
    <t>441044</t>
  </si>
  <si>
    <t>441045</t>
  </si>
  <si>
    <t>441046</t>
  </si>
  <si>
    <t>441047</t>
  </si>
  <si>
    <t>441048</t>
  </si>
  <si>
    <t>441049</t>
  </si>
  <si>
    <t>4410410</t>
  </si>
  <si>
    <t>4410411</t>
  </si>
  <si>
    <t>4410412</t>
  </si>
  <si>
    <t>4410413</t>
  </si>
  <si>
    <t>4410414</t>
  </si>
  <si>
    <t>4410415</t>
  </si>
  <si>
    <t>4410416</t>
  </si>
  <si>
    <t>4410417</t>
  </si>
  <si>
    <t>4410418</t>
  </si>
  <si>
    <t>4410419</t>
  </si>
  <si>
    <t>4410420</t>
  </si>
  <si>
    <t>4410421</t>
  </si>
  <si>
    <t>4410422</t>
  </si>
  <si>
    <t>4410423</t>
  </si>
  <si>
    <t>441050</t>
  </si>
  <si>
    <t>Q4/20</t>
  </si>
  <si>
    <t>441051</t>
  </si>
  <si>
    <t>441052</t>
  </si>
  <si>
    <t>441053</t>
  </si>
  <si>
    <t>441054</t>
  </si>
  <si>
    <t>441055</t>
  </si>
  <si>
    <t>441056</t>
  </si>
  <si>
    <t>441057</t>
  </si>
  <si>
    <t>441058</t>
  </si>
  <si>
    <t>441059</t>
  </si>
  <si>
    <t>4410510</t>
  </si>
  <si>
    <t>4410511</t>
  </si>
  <si>
    <t>4410512</t>
  </si>
  <si>
    <t>4410513</t>
  </si>
  <si>
    <t>4410514</t>
  </si>
  <si>
    <t>4410515</t>
  </si>
  <si>
    <t>4410516</t>
  </si>
  <si>
    <t>4410517</t>
  </si>
  <si>
    <t>4410518</t>
  </si>
  <si>
    <t>4410519</t>
  </si>
  <si>
    <t>4410520</t>
  </si>
  <si>
    <t>4410521</t>
  </si>
  <si>
    <t>4410522</t>
  </si>
  <si>
    <t>4410523</t>
  </si>
  <si>
    <t>441060</t>
  </si>
  <si>
    <t>441061</t>
  </si>
  <si>
    <t>441062</t>
  </si>
  <si>
    <t>441063</t>
  </si>
  <si>
    <t>441064</t>
  </si>
  <si>
    <t>441065</t>
  </si>
  <si>
    <t>441066</t>
  </si>
  <si>
    <t>441067</t>
  </si>
  <si>
    <t>441068</t>
  </si>
  <si>
    <t>441069</t>
  </si>
  <si>
    <t>4410610</t>
  </si>
  <si>
    <t>4410611</t>
  </si>
  <si>
    <t>4410612</t>
  </si>
  <si>
    <t>4410613</t>
  </si>
  <si>
    <t>4410614</t>
  </si>
  <si>
    <t>4410615</t>
  </si>
  <si>
    <t>4410616</t>
  </si>
  <si>
    <t>4410617</t>
  </si>
  <si>
    <t>4410618</t>
  </si>
  <si>
    <t>4410619</t>
  </si>
  <si>
    <t>4410620</t>
  </si>
  <si>
    <t>4410621</t>
  </si>
  <si>
    <t>4410622</t>
  </si>
  <si>
    <t>4410623</t>
  </si>
  <si>
    <t>441070</t>
  </si>
  <si>
    <t>441071</t>
  </si>
  <si>
    <t>441072</t>
  </si>
  <si>
    <t>441073</t>
  </si>
  <si>
    <t>441074</t>
  </si>
  <si>
    <t>441075</t>
  </si>
  <si>
    <t>441076</t>
  </si>
  <si>
    <t>441077</t>
  </si>
  <si>
    <t>441078</t>
  </si>
  <si>
    <t>441079</t>
  </si>
  <si>
    <t>4410710</t>
  </si>
  <si>
    <t>4410711</t>
  </si>
  <si>
    <t>4410712</t>
  </si>
  <si>
    <t>4410713</t>
  </si>
  <si>
    <t>4410714</t>
  </si>
  <si>
    <t>4410715</t>
  </si>
  <si>
    <t>4410716</t>
  </si>
  <si>
    <t>4410717</t>
  </si>
  <si>
    <t>4410718</t>
  </si>
  <si>
    <t>4410719</t>
  </si>
  <si>
    <t>4410720</t>
  </si>
  <si>
    <t>4410721</t>
  </si>
  <si>
    <t>4410722</t>
  </si>
  <si>
    <t>4410723</t>
  </si>
  <si>
    <t>441080</t>
  </si>
  <si>
    <t>441081</t>
  </si>
  <si>
    <t>441082</t>
  </si>
  <si>
    <t>441083</t>
  </si>
  <si>
    <t>441084</t>
  </si>
  <si>
    <t>441085</t>
  </si>
  <si>
    <t>441086</t>
  </si>
  <si>
    <t>441087</t>
  </si>
  <si>
    <t>441088</t>
  </si>
  <si>
    <t>441089</t>
  </si>
  <si>
    <t>4410810</t>
  </si>
  <si>
    <t>4410811</t>
  </si>
  <si>
    <t>4410812</t>
  </si>
  <si>
    <t>4410813</t>
  </si>
  <si>
    <t>4410814</t>
  </si>
  <si>
    <t>4410815</t>
  </si>
  <si>
    <t>4410816</t>
  </si>
  <si>
    <t>4410817</t>
  </si>
  <si>
    <t>4410818</t>
  </si>
  <si>
    <t>4410819</t>
  </si>
  <si>
    <t>4410820</t>
  </si>
  <si>
    <t>4410821</t>
  </si>
  <si>
    <t>4410822</t>
  </si>
  <si>
    <t>4410823</t>
  </si>
  <si>
    <t>441090</t>
  </si>
  <si>
    <t>441091</t>
  </si>
  <si>
    <t>441092</t>
  </si>
  <si>
    <t>441093</t>
  </si>
  <si>
    <t>441094</t>
  </si>
  <si>
    <t>441095</t>
  </si>
  <si>
    <t>441096</t>
  </si>
  <si>
    <t>441097</t>
  </si>
  <si>
    <t>441098</t>
  </si>
  <si>
    <t>441099</t>
  </si>
  <si>
    <t>4410910</t>
  </si>
  <si>
    <t>4410911</t>
  </si>
  <si>
    <t>4410912</t>
  </si>
  <si>
    <t>4410913</t>
  </si>
  <si>
    <t>4410914</t>
  </si>
  <si>
    <t>4410915</t>
  </si>
  <si>
    <t>4410916</t>
  </si>
  <si>
    <t>4410917</t>
  </si>
  <si>
    <t>4410918</t>
  </si>
  <si>
    <t>4410919</t>
  </si>
  <si>
    <t>4410920</t>
  </si>
  <si>
    <t>4410921</t>
  </si>
  <si>
    <t>4410922</t>
  </si>
  <si>
    <t>4410923</t>
  </si>
  <si>
    <t>441100</t>
  </si>
  <si>
    <t>441101</t>
  </si>
  <si>
    <t>441102</t>
  </si>
  <si>
    <t>441103</t>
  </si>
  <si>
    <t>441104</t>
  </si>
  <si>
    <t>441105</t>
  </si>
  <si>
    <t>441106</t>
  </si>
  <si>
    <t>441107</t>
  </si>
  <si>
    <t>441108</t>
  </si>
  <si>
    <t>441109</t>
  </si>
  <si>
    <t>4411010</t>
  </si>
  <si>
    <t>4411011</t>
  </si>
  <si>
    <t>4411012</t>
  </si>
  <si>
    <t>4411013</t>
  </si>
  <si>
    <t>4411014</t>
  </si>
  <si>
    <t>4411015</t>
  </si>
  <si>
    <t>4411016</t>
  </si>
  <si>
    <t>4411017</t>
  </si>
  <si>
    <t>4411018</t>
  </si>
  <si>
    <t>4411019</t>
  </si>
  <si>
    <t>4411020</t>
  </si>
  <si>
    <t>4411021</t>
  </si>
  <si>
    <t>4411022</t>
  </si>
  <si>
    <t>4411023</t>
  </si>
  <si>
    <t>441110</t>
  </si>
  <si>
    <t>441111</t>
  </si>
  <si>
    <t>441112</t>
  </si>
  <si>
    <t>441113</t>
  </si>
  <si>
    <t>441114</t>
  </si>
  <si>
    <t>441115</t>
  </si>
  <si>
    <t>441116</t>
  </si>
  <si>
    <t>441117</t>
  </si>
  <si>
    <t>441118</t>
  </si>
  <si>
    <t>441119</t>
  </si>
  <si>
    <t>4411110</t>
  </si>
  <si>
    <t>4411111</t>
  </si>
  <si>
    <t>4411112</t>
  </si>
  <si>
    <t>4411113</t>
  </si>
  <si>
    <t>4411114</t>
  </si>
  <si>
    <t>4411115</t>
  </si>
  <si>
    <t>4411116</t>
  </si>
  <si>
    <t>4411117</t>
  </si>
  <si>
    <t>4411118</t>
  </si>
  <si>
    <t>4411119</t>
  </si>
  <si>
    <t>4411120</t>
  </si>
  <si>
    <t>4411121</t>
  </si>
  <si>
    <t>4411122</t>
  </si>
  <si>
    <t>4411123</t>
  </si>
  <si>
    <t>441120</t>
  </si>
  <si>
    <t>441121</t>
  </si>
  <si>
    <t>441122</t>
  </si>
  <si>
    <t>441123</t>
  </si>
  <si>
    <t>441124</t>
  </si>
  <si>
    <t>441125</t>
  </si>
  <si>
    <t>441126</t>
  </si>
  <si>
    <t>441127</t>
  </si>
  <si>
    <t>441128</t>
  </si>
  <si>
    <t>441129</t>
  </si>
  <si>
    <t>4411210</t>
  </si>
  <si>
    <t>4411211</t>
  </si>
  <si>
    <t>4411212</t>
  </si>
  <si>
    <t>4411213</t>
  </si>
  <si>
    <t>4411214</t>
  </si>
  <si>
    <t>4411215</t>
  </si>
  <si>
    <t>4411216</t>
  </si>
  <si>
    <t>4411217</t>
  </si>
  <si>
    <t>4411218</t>
  </si>
  <si>
    <t>4411219</t>
  </si>
  <si>
    <t>4411220</t>
  </si>
  <si>
    <t>4411221</t>
  </si>
  <si>
    <t>4411222</t>
  </si>
  <si>
    <t>4411223</t>
  </si>
  <si>
    <t>441130</t>
  </si>
  <si>
    <t>441131</t>
  </si>
  <si>
    <t>441132</t>
  </si>
  <si>
    <t>441133</t>
  </si>
  <si>
    <t>441134</t>
  </si>
  <si>
    <t>441135</t>
  </si>
  <si>
    <t>441136</t>
  </si>
  <si>
    <t>441137</t>
  </si>
  <si>
    <t>441138</t>
  </si>
  <si>
    <t>441139</t>
  </si>
  <si>
    <t>4411310</t>
  </si>
  <si>
    <t>4411311</t>
  </si>
  <si>
    <t>4411312</t>
  </si>
  <si>
    <t>4411313</t>
  </si>
  <si>
    <t>4411314</t>
  </si>
  <si>
    <t>4411315</t>
  </si>
  <si>
    <t>4411316</t>
  </si>
  <si>
    <t>4411317</t>
  </si>
  <si>
    <t>4411318</t>
  </si>
  <si>
    <t>4411319</t>
  </si>
  <si>
    <t>4411320</t>
  </si>
  <si>
    <t>4411321</t>
  </si>
  <si>
    <t>4411322</t>
  </si>
  <si>
    <t>4411323</t>
  </si>
  <si>
    <t>441140</t>
  </si>
  <si>
    <t>441141</t>
  </si>
  <si>
    <t>441142</t>
  </si>
  <si>
    <t>441143</t>
  </si>
  <si>
    <t>441144</t>
  </si>
  <si>
    <t>441145</t>
  </si>
  <si>
    <t>441146</t>
  </si>
  <si>
    <t>441147</t>
  </si>
  <si>
    <t>441148</t>
  </si>
  <si>
    <t>441149</t>
  </si>
  <si>
    <t>4411410</t>
  </si>
  <si>
    <t>4411411</t>
  </si>
  <si>
    <t>4411412</t>
  </si>
  <si>
    <t>4411413</t>
  </si>
  <si>
    <t>4411414</t>
  </si>
  <si>
    <t>4411415</t>
  </si>
  <si>
    <t>4411416</t>
  </si>
  <si>
    <t>4411417</t>
  </si>
  <si>
    <t>4411418</t>
  </si>
  <si>
    <t>4411419</t>
  </si>
  <si>
    <t>4411420</t>
  </si>
  <si>
    <t>4411421</t>
  </si>
  <si>
    <t>4411422</t>
  </si>
  <si>
    <t>4411423</t>
  </si>
  <si>
    <t>441150</t>
  </si>
  <si>
    <t>441151</t>
  </si>
  <si>
    <t>441152</t>
  </si>
  <si>
    <t>441153</t>
  </si>
  <si>
    <t>441154</t>
  </si>
  <si>
    <t>441155</t>
  </si>
  <si>
    <t>441156</t>
  </si>
  <si>
    <t>441157</t>
  </si>
  <si>
    <t>441158</t>
  </si>
  <si>
    <t>441159</t>
  </si>
  <si>
    <t>4411510</t>
  </si>
  <si>
    <t>4411511</t>
  </si>
  <si>
    <t>4411512</t>
  </si>
  <si>
    <t>4411513</t>
  </si>
  <si>
    <t>4411514</t>
  </si>
  <si>
    <t>4411515</t>
  </si>
  <si>
    <t>4411516</t>
  </si>
  <si>
    <t>4411517</t>
  </si>
  <si>
    <t>4411518</t>
  </si>
  <si>
    <t>4411519</t>
  </si>
  <si>
    <t>4411520</t>
  </si>
  <si>
    <t>4411521</t>
  </si>
  <si>
    <t>4411522</t>
  </si>
  <si>
    <t>4411523</t>
  </si>
  <si>
    <t>441160</t>
  </si>
  <si>
    <t>441161</t>
  </si>
  <si>
    <t>441162</t>
  </si>
  <si>
    <t>441163</t>
  </si>
  <si>
    <t>441164</t>
  </si>
  <si>
    <t>441165</t>
  </si>
  <si>
    <t>441166</t>
  </si>
  <si>
    <t>441167</t>
  </si>
  <si>
    <t>441168</t>
  </si>
  <si>
    <t>441169</t>
  </si>
  <si>
    <t>4411610</t>
  </si>
  <si>
    <t>4411611</t>
  </si>
  <si>
    <t>4411612</t>
  </si>
  <si>
    <t>4411613</t>
  </si>
  <si>
    <t>4411614</t>
  </si>
  <si>
    <t>4411615</t>
  </si>
  <si>
    <t>4411616</t>
  </si>
  <si>
    <t>4411617</t>
  </si>
  <si>
    <t>4411618</t>
  </si>
  <si>
    <t>4411619</t>
  </si>
  <si>
    <t>4411620</t>
  </si>
  <si>
    <t>4411621</t>
  </si>
  <si>
    <t>4411622</t>
  </si>
  <si>
    <t>4411623</t>
  </si>
  <si>
    <t>441170</t>
  </si>
  <si>
    <t>441171</t>
  </si>
  <si>
    <t>441172</t>
  </si>
  <si>
    <t>441173</t>
  </si>
  <si>
    <t>441174</t>
  </si>
  <si>
    <t>441175</t>
  </si>
  <si>
    <t>441176</t>
  </si>
  <si>
    <t>441177</t>
  </si>
  <si>
    <t>441178</t>
  </si>
  <si>
    <t>441179</t>
  </si>
  <si>
    <t>4411710</t>
  </si>
  <si>
    <t>4411711</t>
  </si>
  <si>
    <t>4411712</t>
  </si>
  <si>
    <t>4411713</t>
  </si>
  <si>
    <t>4411714</t>
  </si>
  <si>
    <t>4411715</t>
  </si>
  <si>
    <t>4411716</t>
  </si>
  <si>
    <t>4411717</t>
  </si>
  <si>
    <t>4411718</t>
  </si>
  <si>
    <t>4411719</t>
  </si>
  <si>
    <t>4411720</t>
  </si>
  <si>
    <t>4411721</t>
  </si>
  <si>
    <t>4411722</t>
  </si>
  <si>
    <t>4411723</t>
  </si>
  <si>
    <t>441180</t>
  </si>
  <si>
    <t>441181</t>
  </si>
  <si>
    <t>441182</t>
  </si>
  <si>
    <t>441183</t>
  </si>
  <si>
    <t>441184</t>
  </si>
  <si>
    <t>441185</t>
  </si>
  <si>
    <t>441186</t>
  </si>
  <si>
    <t>441187</t>
  </si>
  <si>
    <t>441188</t>
  </si>
  <si>
    <t>441189</t>
  </si>
  <si>
    <t>4411810</t>
  </si>
  <si>
    <t>4411811</t>
  </si>
  <si>
    <t>4411812</t>
  </si>
  <si>
    <t>4411813</t>
  </si>
  <si>
    <t>4411814</t>
  </si>
  <si>
    <t>4411815</t>
  </si>
  <si>
    <t>4411816</t>
  </si>
  <si>
    <t>4411817</t>
  </si>
  <si>
    <t>4411818</t>
  </si>
  <si>
    <t>4411819</t>
  </si>
  <si>
    <t>4411820</t>
  </si>
  <si>
    <t>4411821</t>
  </si>
  <si>
    <t>4411822</t>
  </si>
  <si>
    <t>4411823</t>
  </si>
  <si>
    <t>441190</t>
  </si>
  <si>
    <t>441191</t>
  </si>
  <si>
    <t>441192</t>
  </si>
  <si>
    <t>441193</t>
  </si>
  <si>
    <t>441194</t>
  </si>
  <si>
    <t>441195</t>
  </si>
  <si>
    <t>441196</t>
  </si>
  <si>
    <t>441197</t>
  </si>
  <si>
    <t>441198</t>
  </si>
  <si>
    <t>441199</t>
  </si>
  <si>
    <t>4411910</t>
  </si>
  <si>
    <t>4411911</t>
  </si>
  <si>
    <t>4411912</t>
  </si>
  <si>
    <t>4411913</t>
  </si>
  <si>
    <t>4411914</t>
  </si>
  <si>
    <t>4411915</t>
  </si>
  <si>
    <t>4411916</t>
  </si>
  <si>
    <t>4411917</t>
  </si>
  <si>
    <t>4411918</t>
  </si>
  <si>
    <t>4411919</t>
  </si>
  <si>
    <t>4411920</t>
  </si>
  <si>
    <t>4411921</t>
  </si>
  <si>
    <t>4411922</t>
  </si>
  <si>
    <t>4411923</t>
  </si>
  <si>
    <t>441200</t>
  </si>
  <si>
    <t>441201</t>
  </si>
  <si>
    <t>441202</t>
  </si>
  <si>
    <t>441203</t>
  </si>
  <si>
    <t>441204</t>
  </si>
  <si>
    <t>441205</t>
  </si>
  <si>
    <t>441206</t>
  </si>
  <si>
    <t>441207</t>
  </si>
  <si>
    <t>441208</t>
  </si>
  <si>
    <t>441209</t>
  </si>
  <si>
    <t>4412010</t>
  </si>
  <si>
    <t>4412011</t>
  </si>
  <si>
    <t>4412012</t>
  </si>
  <si>
    <t>4412013</t>
  </si>
  <si>
    <t>4412014</t>
  </si>
  <si>
    <t>4412015</t>
  </si>
  <si>
    <t>4412016</t>
  </si>
  <si>
    <t>4412017</t>
  </si>
  <si>
    <t>4412018</t>
  </si>
  <si>
    <t>4412019</t>
  </si>
  <si>
    <t>4412020</t>
  </si>
  <si>
    <t>4412021</t>
  </si>
  <si>
    <t>4412022</t>
  </si>
  <si>
    <t>4412023</t>
  </si>
  <si>
    <t>441210</t>
  </si>
  <si>
    <t>441211</t>
  </si>
  <si>
    <t>441212</t>
  </si>
  <si>
    <t>441213</t>
  </si>
  <si>
    <t>441214</t>
  </si>
  <si>
    <t>441215</t>
  </si>
  <si>
    <t>441216</t>
  </si>
  <si>
    <t>441217</t>
  </si>
  <si>
    <t>441218</t>
  </si>
  <si>
    <t>441219</t>
  </si>
  <si>
    <t>4412110</t>
  </si>
  <si>
    <t>4412111</t>
  </si>
  <si>
    <t>4412112</t>
  </si>
  <si>
    <t>4412113</t>
  </si>
  <si>
    <t>4412114</t>
  </si>
  <si>
    <t>4412115</t>
  </si>
  <si>
    <t>4412116</t>
  </si>
  <si>
    <t>4412117</t>
  </si>
  <si>
    <t>4412118</t>
  </si>
  <si>
    <t>4412119</t>
  </si>
  <si>
    <t>4412120</t>
  </si>
  <si>
    <t>4412121</t>
  </si>
  <si>
    <t>4412122</t>
  </si>
  <si>
    <t>4412123</t>
  </si>
  <si>
    <t>441220</t>
  </si>
  <si>
    <t>441221</t>
  </si>
  <si>
    <t>441222</t>
  </si>
  <si>
    <t>441223</t>
  </si>
  <si>
    <t>441224</t>
  </si>
  <si>
    <t>441225</t>
  </si>
  <si>
    <t>441226</t>
  </si>
  <si>
    <t>441227</t>
  </si>
  <si>
    <t>441228</t>
  </si>
  <si>
    <t>441229</t>
  </si>
  <si>
    <t>4412210</t>
  </si>
  <si>
    <t>4412211</t>
  </si>
  <si>
    <t>4412212</t>
  </si>
  <si>
    <t>4412213</t>
  </si>
  <si>
    <t>4412214</t>
  </si>
  <si>
    <t>4412215</t>
  </si>
  <si>
    <t>4412216</t>
  </si>
  <si>
    <t>4412217</t>
  </si>
  <si>
    <t>4412218</t>
  </si>
  <si>
    <t>4412219</t>
  </si>
  <si>
    <t>4412220</t>
  </si>
  <si>
    <t>4412221</t>
  </si>
  <si>
    <t>4412222</t>
  </si>
  <si>
    <t>4412223</t>
  </si>
  <si>
    <t>441230</t>
  </si>
  <si>
    <t>441231</t>
  </si>
  <si>
    <t>441232</t>
  </si>
  <si>
    <t>441233</t>
  </si>
  <si>
    <t>441234</t>
  </si>
  <si>
    <t>441235</t>
  </si>
  <si>
    <t>441236</t>
  </si>
  <si>
    <t>441237</t>
  </si>
  <si>
    <t>441238</t>
  </si>
  <si>
    <t>441239</t>
  </si>
  <si>
    <t>4412310</t>
  </si>
  <si>
    <t>4412311</t>
  </si>
  <si>
    <t>4412312</t>
  </si>
  <si>
    <t>4412313</t>
  </si>
  <si>
    <t>4412314</t>
  </si>
  <si>
    <t>4412315</t>
  </si>
  <si>
    <t>4412316</t>
  </si>
  <si>
    <t>4412317</t>
  </si>
  <si>
    <t>4412318</t>
  </si>
  <si>
    <t>4412319</t>
  </si>
  <si>
    <t>4412320</t>
  </si>
  <si>
    <t>4412321</t>
  </si>
  <si>
    <t>4412322</t>
  </si>
  <si>
    <t>4412323</t>
  </si>
  <si>
    <t>441240</t>
  </si>
  <si>
    <t>441241</t>
  </si>
  <si>
    <t>441242</t>
  </si>
  <si>
    <t>441243</t>
  </si>
  <si>
    <t>441244</t>
  </si>
  <si>
    <t>441245</t>
  </si>
  <si>
    <t>441246</t>
  </si>
  <si>
    <t>441247</t>
  </si>
  <si>
    <t>441248</t>
  </si>
  <si>
    <t>441249</t>
  </si>
  <si>
    <t>4412410</t>
  </si>
  <si>
    <t>4412411</t>
  </si>
  <si>
    <t>4412412</t>
  </si>
  <si>
    <t>4412413</t>
  </si>
  <si>
    <t>4412414</t>
  </si>
  <si>
    <t>4412415</t>
  </si>
  <si>
    <t>4412416</t>
  </si>
  <si>
    <t>4412417</t>
  </si>
  <si>
    <t>4412418</t>
  </si>
  <si>
    <t>4412419</t>
  </si>
  <si>
    <t>4412420</t>
  </si>
  <si>
    <t>4412421</t>
  </si>
  <si>
    <t>4412422</t>
  </si>
  <si>
    <t>4412423</t>
  </si>
  <si>
    <t>441250</t>
  </si>
  <si>
    <t>441251</t>
  </si>
  <si>
    <t>441252</t>
  </si>
  <si>
    <t>441253</t>
  </si>
  <si>
    <t>441254</t>
  </si>
  <si>
    <t>441255</t>
  </si>
  <si>
    <t>441256</t>
  </si>
  <si>
    <t>441257</t>
  </si>
  <si>
    <t>441258</t>
  </si>
  <si>
    <t>441259</t>
  </si>
  <si>
    <t>4412510</t>
  </si>
  <si>
    <t>4412511</t>
  </si>
  <si>
    <t>4412512</t>
  </si>
  <si>
    <t>4412513</t>
  </si>
  <si>
    <t>4412514</t>
  </si>
  <si>
    <t>4412515</t>
  </si>
  <si>
    <t>4412516</t>
  </si>
  <si>
    <t>4412517</t>
  </si>
  <si>
    <t>4412518</t>
  </si>
  <si>
    <t>4412519</t>
  </si>
  <si>
    <t>4412520</t>
  </si>
  <si>
    <t>4412521</t>
  </si>
  <si>
    <t>4412522</t>
  </si>
  <si>
    <t>4412523</t>
  </si>
  <si>
    <t>441260</t>
  </si>
  <si>
    <t>441261</t>
  </si>
  <si>
    <t>441262</t>
  </si>
  <si>
    <t>441263</t>
  </si>
  <si>
    <t>441264</t>
  </si>
  <si>
    <t>441265</t>
  </si>
  <si>
    <t>441266</t>
  </si>
  <si>
    <t>441267</t>
  </si>
  <si>
    <t>441268</t>
  </si>
  <si>
    <t>441269</t>
  </si>
  <si>
    <t>4412610</t>
  </si>
  <si>
    <t>4412611</t>
  </si>
  <si>
    <t>4412612</t>
  </si>
  <si>
    <t>4412613</t>
  </si>
  <si>
    <t>4412614</t>
  </si>
  <si>
    <t>4412615</t>
  </si>
  <si>
    <t>4412616</t>
  </si>
  <si>
    <t>4412617</t>
  </si>
  <si>
    <t>4412618</t>
  </si>
  <si>
    <t>4412619</t>
  </si>
  <si>
    <t>4412620</t>
  </si>
  <si>
    <t>4412621</t>
  </si>
  <si>
    <t>4412622</t>
  </si>
  <si>
    <t>4412623</t>
  </si>
  <si>
    <t>441270</t>
  </si>
  <si>
    <t>441271</t>
  </si>
  <si>
    <t>441272</t>
  </si>
  <si>
    <t>441273</t>
  </si>
  <si>
    <t>441274</t>
  </si>
  <si>
    <t>441275</t>
  </si>
  <si>
    <t>441276</t>
  </si>
  <si>
    <t>441277</t>
  </si>
  <si>
    <t>441278</t>
  </si>
  <si>
    <t>441279</t>
  </si>
  <si>
    <t>4412710</t>
  </si>
  <si>
    <t>4412711</t>
  </si>
  <si>
    <t>4412712</t>
  </si>
  <si>
    <t>4412713</t>
  </si>
  <si>
    <t>4412714</t>
  </si>
  <si>
    <t>4412715</t>
  </si>
  <si>
    <t>4412716</t>
  </si>
  <si>
    <t>4412717</t>
  </si>
  <si>
    <t>4412718</t>
  </si>
  <si>
    <t>4412719</t>
  </si>
  <si>
    <t>4412720</t>
  </si>
  <si>
    <t>4412721</t>
  </si>
  <si>
    <t>4412722</t>
  </si>
  <si>
    <t>4412723</t>
  </si>
  <si>
    <t>441280</t>
  </si>
  <si>
    <t>441281</t>
  </si>
  <si>
    <t>441282</t>
  </si>
  <si>
    <t>441283</t>
  </si>
  <si>
    <t>441284</t>
  </si>
  <si>
    <t>441285</t>
  </si>
  <si>
    <t>441286</t>
  </si>
  <si>
    <t>441287</t>
  </si>
  <si>
    <t>441288</t>
  </si>
  <si>
    <t>441289</t>
  </si>
  <si>
    <t>4412810</t>
  </si>
  <si>
    <t>4412811</t>
  </si>
  <si>
    <t>4412812</t>
  </si>
  <si>
    <t>4412813</t>
  </si>
  <si>
    <t>4412814</t>
  </si>
  <si>
    <t>4412815</t>
  </si>
  <si>
    <t>4412816</t>
  </si>
  <si>
    <t>4412817</t>
  </si>
  <si>
    <t>4412818</t>
  </si>
  <si>
    <t>4412819</t>
  </si>
  <si>
    <t>4412820</t>
  </si>
  <si>
    <t>4412821</t>
  </si>
  <si>
    <t>4412822</t>
  </si>
  <si>
    <t>4412823</t>
  </si>
  <si>
    <t>441290</t>
  </si>
  <si>
    <t>441291</t>
  </si>
  <si>
    <t>441292</t>
  </si>
  <si>
    <t>441293</t>
  </si>
  <si>
    <t>441294</t>
  </si>
  <si>
    <t>441295</t>
  </si>
  <si>
    <t>441296</t>
  </si>
  <si>
    <t>441297</t>
  </si>
  <si>
    <t>441298</t>
  </si>
  <si>
    <t>441299</t>
  </si>
  <si>
    <t>4412910</t>
  </si>
  <si>
    <t>4412911</t>
  </si>
  <si>
    <t>4412912</t>
  </si>
  <si>
    <t>4412913</t>
  </si>
  <si>
    <t>4412914</t>
  </si>
  <si>
    <t>4412915</t>
  </si>
  <si>
    <t>4412916</t>
  </si>
  <si>
    <t>4412917</t>
  </si>
  <si>
    <t>4412918</t>
  </si>
  <si>
    <t>4412919</t>
  </si>
  <si>
    <t>4412920</t>
  </si>
  <si>
    <t>4412921</t>
  </si>
  <si>
    <t>4412922</t>
  </si>
  <si>
    <t>4412923</t>
  </si>
  <si>
    <t>441300</t>
  </si>
  <si>
    <t>441301</t>
  </si>
  <si>
    <t>441302</t>
  </si>
  <si>
    <t>441303</t>
  </si>
  <si>
    <t>441304</t>
  </si>
  <si>
    <t>441305</t>
  </si>
  <si>
    <t>441306</t>
  </si>
  <si>
    <t>441307</t>
  </si>
  <si>
    <t>441308</t>
  </si>
  <si>
    <t>441309</t>
  </si>
  <si>
    <t>4413010</t>
  </si>
  <si>
    <t>4413011</t>
  </si>
  <si>
    <t>4413012</t>
  </si>
  <si>
    <t>4413013</t>
  </si>
  <si>
    <t>4413014</t>
  </si>
  <si>
    <t>4413015</t>
  </si>
  <si>
    <t>4413016</t>
  </si>
  <si>
    <t>4413017</t>
  </si>
  <si>
    <t>4413018</t>
  </si>
  <si>
    <t>4413019</t>
  </si>
  <si>
    <t>4413020</t>
  </si>
  <si>
    <t>4413021</t>
  </si>
  <si>
    <t>4413022</t>
  </si>
  <si>
    <t>4413023</t>
  </si>
  <si>
    <t>441310</t>
  </si>
  <si>
    <t>441311</t>
  </si>
  <si>
    <t>441312</t>
  </si>
  <si>
    <t>441313</t>
  </si>
  <si>
    <t>441314</t>
  </si>
  <si>
    <t>441315</t>
  </si>
  <si>
    <t>441316</t>
  </si>
  <si>
    <t>441317</t>
  </si>
  <si>
    <t>441318</t>
  </si>
  <si>
    <t>441319</t>
  </si>
  <si>
    <t>4413110</t>
  </si>
  <si>
    <t>4413111</t>
  </si>
  <si>
    <t>4413112</t>
  </si>
  <si>
    <t>4413113</t>
  </si>
  <si>
    <t>4413114</t>
  </si>
  <si>
    <t>4413115</t>
  </si>
  <si>
    <t>4413116</t>
  </si>
  <si>
    <t>4413117</t>
  </si>
  <si>
    <t>4413118</t>
  </si>
  <si>
    <t>4413119</t>
  </si>
  <si>
    <t>4413120</t>
  </si>
  <si>
    <t>4413121</t>
  </si>
  <si>
    <t>4413122</t>
  </si>
  <si>
    <t>4413123</t>
  </si>
  <si>
    <t>441320</t>
  </si>
  <si>
    <t>441321</t>
  </si>
  <si>
    <t>441322</t>
  </si>
  <si>
    <t>441323</t>
  </si>
  <si>
    <t>441324</t>
  </si>
  <si>
    <t>441325</t>
  </si>
  <si>
    <t>441326</t>
  </si>
  <si>
    <t>441327</t>
  </si>
  <si>
    <t>441328</t>
  </si>
  <si>
    <t>441329</t>
  </si>
  <si>
    <t>4413210</t>
  </si>
  <si>
    <t>4413211</t>
  </si>
  <si>
    <t>4413212</t>
  </si>
  <si>
    <t>4413213</t>
  </si>
  <si>
    <t>4413214</t>
  </si>
  <si>
    <t>4413215</t>
  </si>
  <si>
    <t>4413216</t>
  </si>
  <si>
    <t>4413217</t>
  </si>
  <si>
    <t>4413218</t>
  </si>
  <si>
    <t>4413219</t>
  </si>
  <si>
    <t>4413220</t>
  </si>
  <si>
    <t>4413221</t>
  </si>
  <si>
    <t>4413222</t>
  </si>
  <si>
    <t>4413223</t>
  </si>
  <si>
    <t>441330</t>
  </si>
  <si>
    <t>441331</t>
  </si>
  <si>
    <t>441332</t>
  </si>
  <si>
    <t>441333</t>
  </si>
  <si>
    <t>441334</t>
  </si>
  <si>
    <t>441335</t>
  </si>
  <si>
    <t>441336</t>
  </si>
  <si>
    <t>441337</t>
  </si>
  <si>
    <t>441338</t>
  </si>
  <si>
    <t>441339</t>
  </si>
  <si>
    <t>4413310</t>
  </si>
  <si>
    <t>4413311</t>
  </si>
  <si>
    <t>4413312</t>
  </si>
  <si>
    <t>4413313</t>
  </si>
  <si>
    <t>4413314</t>
  </si>
  <si>
    <t>4413315</t>
  </si>
  <si>
    <t>4413316</t>
  </si>
  <si>
    <t>4413317</t>
  </si>
  <si>
    <t>4413318</t>
  </si>
  <si>
    <t>4413319</t>
  </si>
  <si>
    <t>4413320</t>
  </si>
  <si>
    <t>4413321</t>
  </si>
  <si>
    <t>4413322</t>
  </si>
  <si>
    <t>4413323</t>
  </si>
  <si>
    <t>441340</t>
  </si>
  <si>
    <t>441341</t>
  </si>
  <si>
    <t>441342</t>
  </si>
  <si>
    <t>441343</t>
  </si>
  <si>
    <t>441344</t>
  </si>
  <si>
    <t>441345</t>
  </si>
  <si>
    <t>441346</t>
  </si>
  <si>
    <t>441347</t>
  </si>
  <si>
    <t>441348</t>
  </si>
  <si>
    <t>441349</t>
  </si>
  <si>
    <t>4413410</t>
  </si>
  <si>
    <t>4413411</t>
  </si>
  <si>
    <t>4413412</t>
  </si>
  <si>
    <t>4413413</t>
  </si>
  <si>
    <t>4413414</t>
  </si>
  <si>
    <t>4413415</t>
  </si>
  <si>
    <t>4413416</t>
  </si>
  <si>
    <t>4413417</t>
  </si>
  <si>
    <t>4413418</t>
  </si>
  <si>
    <t>4413419</t>
  </si>
  <si>
    <t>4413420</t>
  </si>
  <si>
    <t>4413421</t>
  </si>
  <si>
    <t>4413422</t>
  </si>
  <si>
    <t>4413423</t>
  </si>
  <si>
    <t>441350</t>
  </si>
  <si>
    <t>441351</t>
  </si>
  <si>
    <t>441352</t>
  </si>
  <si>
    <t>441353</t>
  </si>
  <si>
    <t>441354</t>
  </si>
  <si>
    <t>441355</t>
  </si>
  <si>
    <t>441356</t>
  </si>
  <si>
    <t>441357</t>
  </si>
  <si>
    <t>441358</t>
  </si>
  <si>
    <t>441359</t>
  </si>
  <si>
    <t>4413510</t>
  </si>
  <si>
    <t>4413511</t>
  </si>
  <si>
    <t>4413512</t>
  </si>
  <si>
    <t>4413513</t>
  </si>
  <si>
    <t>4413514</t>
  </si>
  <si>
    <t>4413515</t>
  </si>
  <si>
    <t>4413516</t>
  </si>
  <si>
    <t>4413517</t>
  </si>
  <si>
    <t>4413518</t>
  </si>
  <si>
    <t>4413519</t>
  </si>
  <si>
    <t>4413520</t>
  </si>
  <si>
    <t>4413521</t>
  </si>
  <si>
    <t>4413522</t>
  </si>
  <si>
    <t>4413523</t>
  </si>
  <si>
    <t>441360</t>
  </si>
  <si>
    <t>441361</t>
  </si>
  <si>
    <t>441362</t>
  </si>
  <si>
    <t>441363</t>
  </si>
  <si>
    <t>441364</t>
  </si>
  <si>
    <t>441365</t>
  </si>
  <si>
    <t>441366</t>
  </si>
  <si>
    <t>441367</t>
  </si>
  <si>
    <t>441368</t>
  </si>
  <si>
    <t>441369</t>
  </si>
  <si>
    <t>4413610</t>
  </si>
  <si>
    <t>4413611</t>
  </si>
  <si>
    <t>4413612</t>
  </si>
  <si>
    <t>4413613</t>
  </si>
  <si>
    <t>4413614</t>
  </si>
  <si>
    <t>4413615</t>
  </si>
  <si>
    <t>4413616</t>
  </si>
  <si>
    <t>4413617</t>
  </si>
  <si>
    <t>4413618</t>
  </si>
  <si>
    <t>4413619</t>
  </si>
  <si>
    <t>4413620</t>
  </si>
  <si>
    <t>4413621</t>
  </si>
  <si>
    <t>4413622</t>
  </si>
  <si>
    <t>4413623</t>
  </si>
  <si>
    <t>441370</t>
  </si>
  <si>
    <t>441371</t>
  </si>
  <si>
    <t>441372</t>
  </si>
  <si>
    <t>441373</t>
  </si>
  <si>
    <t>441374</t>
  </si>
  <si>
    <t>441375</t>
  </si>
  <si>
    <t>441376</t>
  </si>
  <si>
    <t>441377</t>
  </si>
  <si>
    <t>441378</t>
  </si>
  <si>
    <t>441379</t>
  </si>
  <si>
    <t>4413710</t>
  </si>
  <si>
    <t>4413711</t>
  </si>
  <si>
    <t>4413712</t>
  </si>
  <si>
    <t>4413713</t>
  </si>
  <si>
    <t>4413714</t>
  </si>
  <si>
    <t>4413715</t>
  </si>
  <si>
    <t>4413716</t>
  </si>
  <si>
    <t>4413717</t>
  </si>
  <si>
    <t>4413718</t>
  </si>
  <si>
    <t>4413719</t>
  </si>
  <si>
    <t>4413720</t>
  </si>
  <si>
    <t>4413721</t>
  </si>
  <si>
    <t>4413722</t>
  </si>
  <si>
    <t>4413723</t>
  </si>
  <si>
    <t>441380</t>
  </si>
  <si>
    <t>441381</t>
  </si>
  <si>
    <t>441382</t>
  </si>
  <si>
    <t>441383</t>
  </si>
  <si>
    <t>441384</t>
  </si>
  <si>
    <t>441385</t>
  </si>
  <si>
    <t>441386</t>
  </si>
  <si>
    <t>441387</t>
  </si>
  <si>
    <t>441388</t>
  </si>
  <si>
    <t>441389</t>
  </si>
  <si>
    <t>4413810</t>
  </si>
  <si>
    <t>4413811</t>
  </si>
  <si>
    <t>4413812</t>
  </si>
  <si>
    <t>4413813</t>
  </si>
  <si>
    <t>4413814</t>
  </si>
  <si>
    <t>4413815</t>
  </si>
  <si>
    <t>4413816</t>
  </si>
  <si>
    <t>4413817</t>
  </si>
  <si>
    <t>4413818</t>
  </si>
  <si>
    <t>4413819</t>
  </si>
  <si>
    <t>4413820</t>
  </si>
  <si>
    <t>4413821</t>
  </si>
  <si>
    <t>4413822</t>
  </si>
  <si>
    <t>4413823</t>
  </si>
  <si>
    <t>441390</t>
  </si>
  <si>
    <t>441391</t>
  </si>
  <si>
    <t>441392</t>
  </si>
  <si>
    <t>441393</t>
  </si>
  <si>
    <t>441394</t>
  </si>
  <si>
    <t>441395</t>
  </si>
  <si>
    <t>441396</t>
  </si>
  <si>
    <t>441397</t>
  </si>
  <si>
    <t>441398</t>
  </si>
  <si>
    <t>441399</t>
  </si>
  <si>
    <t>4413910</t>
  </si>
  <si>
    <t>4413911</t>
  </si>
  <si>
    <t>4413912</t>
  </si>
  <si>
    <t>4413913</t>
  </si>
  <si>
    <t>4413914</t>
  </si>
  <si>
    <t>4413915</t>
  </si>
  <si>
    <t>4413916</t>
  </si>
  <si>
    <t>4413917</t>
  </si>
  <si>
    <t>4413918</t>
  </si>
  <si>
    <t>4413919</t>
  </si>
  <si>
    <t>4413920</t>
  </si>
  <si>
    <t>4413921</t>
  </si>
  <si>
    <t>4413922</t>
  </si>
  <si>
    <t>4413923</t>
  </si>
  <si>
    <t>441400</t>
  </si>
  <si>
    <t>441401</t>
  </si>
  <si>
    <t>441402</t>
  </si>
  <si>
    <t>441403</t>
  </si>
  <si>
    <t>441404</t>
  </si>
  <si>
    <t>441405</t>
  </si>
  <si>
    <t>441406</t>
  </si>
  <si>
    <t>441407</t>
  </si>
  <si>
    <t>441408</t>
  </si>
  <si>
    <t>441409</t>
  </si>
  <si>
    <t>4414010</t>
  </si>
  <si>
    <t>4414011</t>
  </si>
  <si>
    <t>4414012</t>
  </si>
  <si>
    <t>4414013</t>
  </si>
  <si>
    <t>4414014</t>
  </si>
  <si>
    <t>4414015</t>
  </si>
  <si>
    <t>4414016</t>
  </si>
  <si>
    <t>4414017</t>
  </si>
  <si>
    <t>4414018</t>
  </si>
  <si>
    <t>4414019</t>
  </si>
  <si>
    <t>4414020</t>
  </si>
  <si>
    <t>4414021</t>
  </si>
  <si>
    <t>4414022</t>
  </si>
  <si>
    <t>4414023</t>
  </si>
  <si>
    <t>441410</t>
  </si>
  <si>
    <t>441411</t>
  </si>
  <si>
    <t>441412</t>
  </si>
  <si>
    <t>441413</t>
  </si>
  <si>
    <t>441414</t>
  </si>
  <si>
    <t>441415</t>
  </si>
  <si>
    <t>441416</t>
  </si>
  <si>
    <t>441417</t>
  </si>
  <si>
    <t>441418</t>
  </si>
  <si>
    <t>441419</t>
  </si>
  <si>
    <t>4414110</t>
  </si>
  <si>
    <t>4414111</t>
  </si>
  <si>
    <t>4414112</t>
  </si>
  <si>
    <t>4414113</t>
  </si>
  <si>
    <t>4414114</t>
  </si>
  <si>
    <t>4414115</t>
  </si>
  <si>
    <t>4414116</t>
  </si>
  <si>
    <t>4414117</t>
  </si>
  <si>
    <t>4414118</t>
  </si>
  <si>
    <t>4414119</t>
  </si>
  <si>
    <t>4414120</t>
  </si>
  <si>
    <t>4414121</t>
  </si>
  <si>
    <t>4414122</t>
  </si>
  <si>
    <t>4414123</t>
  </si>
  <si>
    <t>441420</t>
  </si>
  <si>
    <t>441421</t>
  </si>
  <si>
    <t>441422</t>
  </si>
  <si>
    <t>441423</t>
  </si>
  <si>
    <t>441424</t>
  </si>
  <si>
    <t>441425</t>
  </si>
  <si>
    <t>441426</t>
  </si>
  <si>
    <t>441427</t>
  </si>
  <si>
    <t>441428</t>
  </si>
  <si>
    <t>441429</t>
  </si>
  <si>
    <t>4414210</t>
  </si>
  <si>
    <t>4414211</t>
  </si>
  <si>
    <t>4414212</t>
  </si>
  <si>
    <t>4414213</t>
  </si>
  <si>
    <t>4414214</t>
  </si>
  <si>
    <t>4414215</t>
  </si>
  <si>
    <t>4414216</t>
  </si>
  <si>
    <t>4414217</t>
  </si>
  <si>
    <t>4414218</t>
  </si>
  <si>
    <t>4414219</t>
  </si>
  <si>
    <t>4414220</t>
  </si>
  <si>
    <t>4414221</t>
  </si>
  <si>
    <t>4414222</t>
  </si>
  <si>
    <t>4414223</t>
  </si>
  <si>
    <t>441430</t>
  </si>
  <si>
    <t>441431</t>
  </si>
  <si>
    <t>441432</t>
  </si>
  <si>
    <t>441433</t>
  </si>
  <si>
    <t>441434</t>
  </si>
  <si>
    <t>441435</t>
  </si>
  <si>
    <t>441436</t>
  </si>
  <si>
    <t>441437</t>
  </si>
  <si>
    <t>441438</t>
  </si>
  <si>
    <t>441439</t>
  </si>
  <si>
    <t>4414310</t>
  </si>
  <si>
    <t>4414311</t>
  </si>
  <si>
    <t>4414312</t>
  </si>
  <si>
    <t>4414313</t>
  </si>
  <si>
    <t>4414314</t>
  </si>
  <si>
    <t>4414315</t>
  </si>
  <si>
    <t>4414316</t>
  </si>
  <si>
    <t>4414317</t>
  </si>
  <si>
    <t>4414318</t>
  </si>
  <si>
    <t>4414319</t>
  </si>
  <si>
    <t>4414320</t>
  </si>
  <si>
    <t>4414321</t>
  </si>
  <si>
    <t>4414322</t>
  </si>
  <si>
    <t>4414323</t>
  </si>
  <si>
    <t>441440</t>
  </si>
  <si>
    <t>441441</t>
  </si>
  <si>
    <t>441442</t>
  </si>
  <si>
    <t>441443</t>
  </si>
  <si>
    <t>441444</t>
  </si>
  <si>
    <t>441445</t>
  </si>
  <si>
    <t>441446</t>
  </si>
  <si>
    <t>441447</t>
  </si>
  <si>
    <t>441448</t>
  </si>
  <si>
    <t>441449</t>
  </si>
  <si>
    <t>4414410</t>
  </si>
  <si>
    <t>4414411</t>
  </si>
  <si>
    <t>4414412</t>
  </si>
  <si>
    <t>4414413</t>
  </si>
  <si>
    <t>4414414</t>
  </si>
  <si>
    <t>4414415</t>
  </si>
  <si>
    <t>4414416</t>
  </si>
  <si>
    <t>4414417</t>
  </si>
  <si>
    <t>4414418</t>
  </si>
  <si>
    <t>4414419</t>
  </si>
  <si>
    <t>4414420</t>
  </si>
  <si>
    <t>4414421</t>
  </si>
  <si>
    <t>4414422</t>
  </si>
  <si>
    <t>4414423</t>
  </si>
  <si>
    <t>441450</t>
  </si>
  <si>
    <t>441451</t>
  </si>
  <si>
    <t>441452</t>
  </si>
  <si>
    <t>441453</t>
  </si>
  <si>
    <t>441454</t>
  </si>
  <si>
    <t>441455</t>
  </si>
  <si>
    <t>441456</t>
  </si>
  <si>
    <t>441457</t>
  </si>
  <si>
    <t>441458</t>
  </si>
  <si>
    <t>441459</t>
  </si>
  <si>
    <t>4414510</t>
  </si>
  <si>
    <t>4414511</t>
  </si>
  <si>
    <t>4414512</t>
  </si>
  <si>
    <t>4414513</t>
  </si>
  <si>
    <t>4414514</t>
  </si>
  <si>
    <t>4414515</t>
  </si>
  <si>
    <t>4414516</t>
  </si>
  <si>
    <t>4414517</t>
  </si>
  <si>
    <t>4414518</t>
  </si>
  <si>
    <t>4414519</t>
  </si>
  <si>
    <t>4414520</t>
  </si>
  <si>
    <t>4414521</t>
  </si>
  <si>
    <t>4414522</t>
  </si>
  <si>
    <t>4414523</t>
  </si>
  <si>
    <t>441460</t>
  </si>
  <si>
    <t>441461</t>
  </si>
  <si>
    <t>441462</t>
  </si>
  <si>
    <t>441463</t>
  </si>
  <si>
    <t>441464</t>
  </si>
  <si>
    <t>441465</t>
  </si>
  <si>
    <t>441466</t>
  </si>
  <si>
    <t>441467</t>
  </si>
  <si>
    <t>441468</t>
  </si>
  <si>
    <t>441469</t>
  </si>
  <si>
    <t>4414610</t>
  </si>
  <si>
    <t>4414611</t>
  </si>
  <si>
    <t>4414612</t>
  </si>
  <si>
    <t>4414613</t>
  </si>
  <si>
    <t>4414614</t>
  </si>
  <si>
    <t>4414615</t>
  </si>
  <si>
    <t>4414616</t>
  </si>
  <si>
    <t>4414617</t>
  </si>
  <si>
    <t>4414618</t>
  </si>
  <si>
    <t>4414619</t>
  </si>
  <si>
    <t>4414620</t>
  </si>
  <si>
    <t>4414621</t>
  </si>
  <si>
    <t>4414622</t>
  </si>
  <si>
    <t>4414623</t>
  </si>
  <si>
    <t>441470</t>
  </si>
  <si>
    <t>441471</t>
  </si>
  <si>
    <t>441472</t>
  </si>
  <si>
    <t>441473</t>
  </si>
  <si>
    <t>441474</t>
  </si>
  <si>
    <t>441475</t>
  </si>
  <si>
    <t>441476</t>
  </si>
  <si>
    <t>441477</t>
  </si>
  <si>
    <t>441478</t>
  </si>
  <si>
    <t>441479</t>
  </si>
  <si>
    <t>4414710</t>
  </si>
  <si>
    <t>4414711</t>
  </si>
  <si>
    <t>4414712</t>
  </si>
  <si>
    <t>4414713</t>
  </si>
  <si>
    <t>4414714</t>
  </si>
  <si>
    <t>4414715</t>
  </si>
  <si>
    <t>4414716</t>
  </si>
  <si>
    <t>4414717</t>
  </si>
  <si>
    <t>4414718</t>
  </si>
  <si>
    <t>4414719</t>
  </si>
  <si>
    <t>4414720</t>
  </si>
  <si>
    <t>4414721</t>
  </si>
  <si>
    <t>4414722</t>
  </si>
  <si>
    <t>4414723</t>
  </si>
  <si>
    <t>441480</t>
  </si>
  <si>
    <t>441481</t>
  </si>
  <si>
    <t>441482</t>
  </si>
  <si>
    <t>441483</t>
  </si>
  <si>
    <t>441484</t>
  </si>
  <si>
    <t>441485</t>
  </si>
  <si>
    <t>441486</t>
  </si>
  <si>
    <t>441487</t>
  </si>
  <si>
    <t>441488</t>
  </si>
  <si>
    <t>441489</t>
  </si>
  <si>
    <t>4414810</t>
  </si>
  <si>
    <t>4414811</t>
  </si>
  <si>
    <t>4414812</t>
  </si>
  <si>
    <t>4414813</t>
  </si>
  <si>
    <t>4414814</t>
  </si>
  <si>
    <t>4414815</t>
  </si>
  <si>
    <t>4414816</t>
  </si>
  <si>
    <t>4414817</t>
  </si>
  <si>
    <t>4414818</t>
  </si>
  <si>
    <t>4414819</t>
  </si>
  <si>
    <t>4414820</t>
  </si>
  <si>
    <t>4414821</t>
  </si>
  <si>
    <t>4414822</t>
  </si>
  <si>
    <t>4414823</t>
  </si>
  <si>
    <t>441490</t>
  </si>
  <si>
    <t>441491</t>
  </si>
  <si>
    <t>441492</t>
  </si>
  <si>
    <t>441493</t>
  </si>
  <si>
    <t>441494</t>
  </si>
  <si>
    <t>441495</t>
  </si>
  <si>
    <t>441496</t>
  </si>
  <si>
    <t>441497</t>
  </si>
  <si>
    <t>441498</t>
  </si>
  <si>
    <t>441499</t>
  </si>
  <si>
    <t>4414910</t>
  </si>
  <si>
    <t>4414911</t>
  </si>
  <si>
    <t>4414912</t>
  </si>
  <si>
    <t>4414913</t>
  </si>
  <si>
    <t>4414914</t>
  </si>
  <si>
    <t>4414915</t>
  </si>
  <si>
    <t>4414916</t>
  </si>
  <si>
    <t>4414917</t>
  </si>
  <si>
    <t>4414918</t>
  </si>
  <si>
    <t>4414919</t>
  </si>
  <si>
    <t>4414920</t>
  </si>
  <si>
    <t>4414921</t>
  </si>
  <si>
    <t>4414922</t>
  </si>
  <si>
    <t>4414923</t>
  </si>
  <si>
    <t>441500</t>
  </si>
  <si>
    <t>441501</t>
  </si>
  <si>
    <t>441502</t>
  </si>
  <si>
    <t>441503</t>
  </si>
  <si>
    <t>441504</t>
  </si>
  <si>
    <t>441505</t>
  </si>
  <si>
    <t>441506</t>
  </si>
  <si>
    <t>441507</t>
  </si>
  <si>
    <t>441508</t>
  </si>
  <si>
    <t>441509</t>
  </si>
  <si>
    <t>4415010</t>
  </si>
  <si>
    <t>4415011</t>
  </si>
  <si>
    <t>4415012</t>
  </si>
  <si>
    <t>4415013</t>
  </si>
  <si>
    <t>4415014</t>
  </si>
  <si>
    <t>4415015</t>
  </si>
  <si>
    <t>4415016</t>
  </si>
  <si>
    <t>4415017</t>
  </si>
  <si>
    <t>4415018</t>
  </si>
  <si>
    <t>4415019</t>
  </si>
  <si>
    <t>4415020</t>
  </si>
  <si>
    <t>4415021</t>
  </si>
  <si>
    <t>4415022</t>
  </si>
  <si>
    <t>4415023</t>
  </si>
  <si>
    <t>441510</t>
  </si>
  <si>
    <t>441511</t>
  </si>
  <si>
    <t>441512</t>
  </si>
  <si>
    <t>441513</t>
  </si>
  <si>
    <t>441514</t>
  </si>
  <si>
    <t>441515</t>
  </si>
  <si>
    <t>441516</t>
  </si>
  <si>
    <t>441517</t>
  </si>
  <si>
    <t>441518</t>
  </si>
  <si>
    <t>441519</t>
  </si>
  <si>
    <t>4415110</t>
  </si>
  <si>
    <t>4415111</t>
  </si>
  <si>
    <t>4415112</t>
  </si>
  <si>
    <t>4415113</t>
  </si>
  <si>
    <t>4415114</t>
  </si>
  <si>
    <t>4415115</t>
  </si>
  <si>
    <t>4415116</t>
  </si>
  <si>
    <t>4415117</t>
  </si>
  <si>
    <t>4415118</t>
  </si>
  <si>
    <t>4415119</t>
  </si>
  <si>
    <t>4415120</t>
  </si>
  <si>
    <t>4415121</t>
  </si>
  <si>
    <t>4415122</t>
  </si>
  <si>
    <t>4415123</t>
  </si>
  <si>
    <t>441520</t>
  </si>
  <si>
    <t>441521</t>
  </si>
  <si>
    <t>441522</t>
  </si>
  <si>
    <t>441523</t>
  </si>
  <si>
    <t>441524</t>
  </si>
  <si>
    <t>441525</t>
  </si>
  <si>
    <t>441526</t>
  </si>
  <si>
    <t>441527</t>
  </si>
  <si>
    <t>441528</t>
  </si>
  <si>
    <t>441529</t>
  </si>
  <si>
    <t>4415210</t>
  </si>
  <si>
    <t>4415211</t>
  </si>
  <si>
    <t>4415212</t>
  </si>
  <si>
    <t>4415213</t>
  </si>
  <si>
    <t>4415214</t>
  </si>
  <si>
    <t>4415215</t>
  </si>
  <si>
    <t>4415216</t>
  </si>
  <si>
    <t>4415217</t>
  </si>
  <si>
    <t>4415218</t>
  </si>
  <si>
    <t>4415219</t>
  </si>
  <si>
    <t>4415220</t>
  </si>
  <si>
    <t>4415221</t>
  </si>
  <si>
    <t>4415222</t>
  </si>
  <si>
    <t>4415223</t>
  </si>
  <si>
    <t>441530</t>
  </si>
  <si>
    <t>441531</t>
  </si>
  <si>
    <t>441532</t>
  </si>
  <si>
    <t>441533</t>
  </si>
  <si>
    <t>441534</t>
  </si>
  <si>
    <t>441535</t>
  </si>
  <si>
    <t>441536</t>
  </si>
  <si>
    <t>441537</t>
  </si>
  <si>
    <t>441538</t>
  </si>
  <si>
    <t>441539</t>
  </si>
  <si>
    <t>4415310</t>
  </si>
  <si>
    <t>4415311</t>
  </si>
  <si>
    <t>4415312</t>
  </si>
  <si>
    <t>4415313</t>
  </si>
  <si>
    <t>4415314</t>
  </si>
  <si>
    <t>4415315</t>
  </si>
  <si>
    <t>4415316</t>
  </si>
  <si>
    <t>4415317</t>
  </si>
  <si>
    <t>4415318</t>
  </si>
  <si>
    <t>4415319</t>
  </si>
  <si>
    <t>4415320</t>
  </si>
  <si>
    <t>4415321</t>
  </si>
  <si>
    <t>4415322</t>
  </si>
  <si>
    <t>4415323</t>
  </si>
  <si>
    <t>441540</t>
  </si>
  <si>
    <t>441541</t>
  </si>
  <si>
    <t>441542</t>
  </si>
  <si>
    <t>441543</t>
  </si>
  <si>
    <t>441544</t>
  </si>
  <si>
    <t>441545</t>
  </si>
  <si>
    <t>441546</t>
  </si>
  <si>
    <t>441547</t>
  </si>
  <si>
    <t>441548</t>
  </si>
  <si>
    <t>441549</t>
  </si>
  <si>
    <t>4415410</t>
  </si>
  <si>
    <t>4415411</t>
  </si>
  <si>
    <t>4415412</t>
  </si>
  <si>
    <t>4415413</t>
  </si>
  <si>
    <t>4415414</t>
  </si>
  <si>
    <t>4415415</t>
  </si>
  <si>
    <t>4415416</t>
  </si>
  <si>
    <t>4415417</t>
  </si>
  <si>
    <t>4415418</t>
  </si>
  <si>
    <t>4415419</t>
  </si>
  <si>
    <t>4415420</t>
  </si>
  <si>
    <t>4415421</t>
  </si>
  <si>
    <t>4415422</t>
  </si>
  <si>
    <t>4415423</t>
  </si>
  <si>
    <t>441550</t>
  </si>
  <si>
    <t>441551</t>
  </si>
  <si>
    <t>441552</t>
  </si>
  <si>
    <t>441553</t>
  </si>
  <si>
    <t>441554</t>
  </si>
  <si>
    <t>441555</t>
  </si>
  <si>
    <t>441556</t>
  </si>
  <si>
    <t>441557</t>
  </si>
  <si>
    <t>441558</t>
  </si>
  <si>
    <t>441559</t>
  </si>
  <si>
    <t>4415510</t>
  </si>
  <si>
    <t>4415511</t>
  </si>
  <si>
    <t>4415512</t>
  </si>
  <si>
    <t>4415513</t>
  </si>
  <si>
    <t>4415514</t>
  </si>
  <si>
    <t>4415515</t>
  </si>
  <si>
    <t>4415516</t>
  </si>
  <si>
    <t>4415517</t>
  </si>
  <si>
    <t>4415518</t>
  </si>
  <si>
    <t>4415519</t>
  </si>
  <si>
    <t>4415520</t>
  </si>
  <si>
    <t>4415521</t>
  </si>
  <si>
    <t>4415522</t>
  </si>
  <si>
    <t>4415523</t>
  </si>
  <si>
    <t>441560</t>
  </si>
  <si>
    <t>441561</t>
  </si>
  <si>
    <t>441562</t>
  </si>
  <si>
    <t>441563</t>
  </si>
  <si>
    <t>441564</t>
  </si>
  <si>
    <t>441565</t>
  </si>
  <si>
    <t>441566</t>
  </si>
  <si>
    <t>441567</t>
  </si>
  <si>
    <t>441568</t>
  </si>
  <si>
    <t>441569</t>
  </si>
  <si>
    <t>4415610</t>
  </si>
  <si>
    <t>4415611</t>
  </si>
  <si>
    <t>4415612</t>
  </si>
  <si>
    <t>4415613</t>
  </si>
  <si>
    <t>4415614</t>
  </si>
  <si>
    <t>4415615</t>
  </si>
  <si>
    <t>4415616</t>
  </si>
  <si>
    <t>4415617</t>
  </si>
  <si>
    <t>4415618</t>
  </si>
  <si>
    <t>4415619</t>
  </si>
  <si>
    <t>4415620</t>
  </si>
  <si>
    <t>4415621</t>
  </si>
  <si>
    <t>4415622</t>
  </si>
  <si>
    <t>4415623</t>
  </si>
  <si>
    <t>441570</t>
  </si>
  <si>
    <t>441571</t>
  </si>
  <si>
    <t>441572</t>
  </si>
  <si>
    <t>441573</t>
  </si>
  <si>
    <t>441574</t>
  </si>
  <si>
    <t>441575</t>
  </si>
  <si>
    <t>441576</t>
  </si>
  <si>
    <t>441577</t>
  </si>
  <si>
    <t>441578</t>
  </si>
  <si>
    <t>441579</t>
  </si>
  <si>
    <t>4415710</t>
  </si>
  <si>
    <t>4415711</t>
  </si>
  <si>
    <t>4415712</t>
  </si>
  <si>
    <t>4415713</t>
  </si>
  <si>
    <t>4415714</t>
  </si>
  <si>
    <t>4415715</t>
  </si>
  <si>
    <t>4415716</t>
  </si>
  <si>
    <t>4415717</t>
  </si>
  <si>
    <t>4415718</t>
  </si>
  <si>
    <t>4415719</t>
  </si>
  <si>
    <t>4415720</t>
  </si>
  <si>
    <t>4415721</t>
  </si>
  <si>
    <t>4415722</t>
  </si>
  <si>
    <t>4415723</t>
  </si>
  <si>
    <t>441580</t>
  </si>
  <si>
    <t>441581</t>
  </si>
  <si>
    <t>441582</t>
  </si>
  <si>
    <t>441583</t>
  </si>
  <si>
    <t>441584</t>
  </si>
  <si>
    <t>441585</t>
  </si>
  <si>
    <t>441586</t>
  </si>
  <si>
    <t>441587</t>
  </si>
  <si>
    <t>441588</t>
  </si>
  <si>
    <t>441589</t>
  </si>
  <si>
    <t>4415810</t>
  </si>
  <si>
    <t>4415811</t>
  </si>
  <si>
    <t>4415812</t>
  </si>
  <si>
    <t>4415813</t>
  </si>
  <si>
    <t>4415814</t>
  </si>
  <si>
    <t>4415815</t>
  </si>
  <si>
    <t>4415816</t>
  </si>
  <si>
    <t>4415817</t>
  </si>
  <si>
    <t>4415818</t>
  </si>
  <si>
    <t>4415819</t>
  </si>
  <si>
    <t>4415820</t>
  </si>
  <si>
    <t>4415821</t>
  </si>
  <si>
    <t>4415822</t>
  </si>
  <si>
    <t>4415823</t>
  </si>
  <si>
    <t>441590</t>
  </si>
  <si>
    <t>441591</t>
  </si>
  <si>
    <t>441592</t>
  </si>
  <si>
    <t>441593</t>
  </si>
  <si>
    <t>441594</t>
  </si>
  <si>
    <t>441595</t>
  </si>
  <si>
    <t>441596</t>
  </si>
  <si>
    <t>441597</t>
  </si>
  <si>
    <t>441598</t>
  </si>
  <si>
    <t>441599</t>
  </si>
  <si>
    <t>4415910</t>
  </si>
  <si>
    <t>4415911</t>
  </si>
  <si>
    <t>4415912</t>
  </si>
  <si>
    <t>4415913</t>
  </si>
  <si>
    <t>4415914</t>
  </si>
  <si>
    <t>4415915</t>
  </si>
  <si>
    <t>4415916</t>
  </si>
  <si>
    <t>4415917</t>
  </si>
  <si>
    <t>4415918</t>
  </si>
  <si>
    <t>4415919</t>
  </si>
  <si>
    <t>4415920</t>
  </si>
  <si>
    <t>4415921</t>
  </si>
  <si>
    <t>4415922</t>
  </si>
  <si>
    <t>4415923</t>
  </si>
  <si>
    <t>441600</t>
  </si>
  <si>
    <t>441601</t>
  </si>
  <si>
    <t>441602</t>
  </si>
  <si>
    <t>441603</t>
  </si>
  <si>
    <t>441604</t>
  </si>
  <si>
    <t>441605</t>
  </si>
  <si>
    <t>441606</t>
  </si>
  <si>
    <t>441607</t>
  </si>
  <si>
    <t>441608</t>
  </si>
  <si>
    <t>441609</t>
  </si>
  <si>
    <t>4416010</t>
  </si>
  <si>
    <t>4416011</t>
  </si>
  <si>
    <t>4416012</t>
  </si>
  <si>
    <t>4416013</t>
  </si>
  <si>
    <t>4416014</t>
  </si>
  <si>
    <t>4416015</t>
  </si>
  <si>
    <t>4416016</t>
  </si>
  <si>
    <t>4416017</t>
  </si>
  <si>
    <t>4416018</t>
  </si>
  <si>
    <t>4416019</t>
  </si>
  <si>
    <t>4416020</t>
  </si>
  <si>
    <t>4416021</t>
  </si>
  <si>
    <t>4416022</t>
  </si>
  <si>
    <t>4416023</t>
  </si>
  <si>
    <t>441610</t>
  </si>
  <si>
    <t>441611</t>
  </si>
  <si>
    <t>441612</t>
  </si>
  <si>
    <t>441613</t>
  </si>
  <si>
    <t>441614</t>
  </si>
  <si>
    <t>441615</t>
  </si>
  <si>
    <t>441616</t>
  </si>
  <si>
    <t>441617</t>
  </si>
  <si>
    <t>441618</t>
  </si>
  <si>
    <t>441619</t>
  </si>
  <si>
    <t>4416110</t>
  </si>
  <si>
    <t>4416111</t>
  </si>
  <si>
    <t>4416112</t>
  </si>
  <si>
    <t>4416113</t>
  </si>
  <si>
    <t>4416114</t>
  </si>
  <si>
    <t>4416115</t>
  </si>
  <si>
    <t>4416116</t>
  </si>
  <si>
    <t>4416117</t>
  </si>
  <si>
    <t>4416118</t>
  </si>
  <si>
    <t>4416119</t>
  </si>
  <si>
    <t>4416120</t>
  </si>
  <si>
    <t>4416121</t>
  </si>
  <si>
    <t>4416122</t>
  </si>
  <si>
    <t>4416123</t>
  </si>
  <si>
    <t>441620</t>
  </si>
  <si>
    <t>441621</t>
  </si>
  <si>
    <t>441622</t>
  </si>
  <si>
    <t>441623</t>
  </si>
  <si>
    <t>441624</t>
  </si>
  <si>
    <t>441625</t>
  </si>
  <si>
    <t>441626</t>
  </si>
  <si>
    <t>441627</t>
  </si>
  <si>
    <t>441628</t>
  </si>
  <si>
    <t>441629</t>
  </si>
  <si>
    <t>4416210</t>
  </si>
  <si>
    <t>4416211</t>
  </si>
  <si>
    <t>4416212</t>
  </si>
  <si>
    <t>4416213</t>
  </si>
  <si>
    <t>4416214</t>
  </si>
  <si>
    <t>4416215</t>
  </si>
  <si>
    <t>4416216</t>
  </si>
  <si>
    <t>4416217</t>
  </si>
  <si>
    <t>4416218</t>
  </si>
  <si>
    <t>4416219</t>
  </si>
  <si>
    <t>4416220</t>
  </si>
  <si>
    <t>4416221</t>
  </si>
  <si>
    <t>4416222</t>
  </si>
  <si>
    <t>4416223</t>
  </si>
  <si>
    <t>441630</t>
  </si>
  <si>
    <t>441631</t>
  </si>
  <si>
    <t>441632</t>
  </si>
  <si>
    <t>441633</t>
  </si>
  <si>
    <t>441634</t>
  </si>
  <si>
    <t>441635</t>
  </si>
  <si>
    <t>441636</t>
  </si>
  <si>
    <t>441637</t>
  </si>
  <si>
    <t>441638</t>
  </si>
  <si>
    <t>441639</t>
  </si>
  <si>
    <t>4416310</t>
  </si>
  <si>
    <t>4416311</t>
  </si>
  <si>
    <t>4416312</t>
  </si>
  <si>
    <t>4416313</t>
  </si>
  <si>
    <t>4416314</t>
  </si>
  <si>
    <t>4416315</t>
  </si>
  <si>
    <t>4416316</t>
  </si>
  <si>
    <t>4416317</t>
  </si>
  <si>
    <t>4416318</t>
  </si>
  <si>
    <t>4416319</t>
  </si>
  <si>
    <t>4416320</t>
  </si>
  <si>
    <t>4416321</t>
  </si>
  <si>
    <t>4416322</t>
  </si>
  <si>
    <t>4416323</t>
  </si>
  <si>
    <t>441640</t>
  </si>
  <si>
    <t>441641</t>
  </si>
  <si>
    <t>441642</t>
  </si>
  <si>
    <t>441643</t>
  </si>
  <si>
    <t>441644</t>
  </si>
  <si>
    <t>441645</t>
  </si>
  <si>
    <t>441646</t>
  </si>
  <si>
    <t>441647</t>
  </si>
  <si>
    <t>441648</t>
  </si>
  <si>
    <t>441649</t>
  </si>
  <si>
    <t>4416410</t>
  </si>
  <si>
    <t>4416411</t>
  </si>
  <si>
    <t>4416412</t>
  </si>
  <si>
    <t>4416413</t>
  </si>
  <si>
    <t>4416414</t>
  </si>
  <si>
    <t>4416415</t>
  </si>
  <si>
    <t>4416416</t>
  </si>
  <si>
    <t>4416417</t>
  </si>
  <si>
    <t>4416418</t>
  </si>
  <si>
    <t>4416419</t>
  </si>
  <si>
    <t>4416420</t>
  </si>
  <si>
    <t>4416421</t>
  </si>
  <si>
    <t>4416422</t>
  </si>
  <si>
    <t>4416423</t>
  </si>
  <si>
    <t>441650</t>
  </si>
  <si>
    <t>441651</t>
  </si>
  <si>
    <t>441652</t>
  </si>
  <si>
    <t>441653</t>
  </si>
  <si>
    <t>441654</t>
  </si>
  <si>
    <t>441655</t>
  </si>
  <si>
    <t>441656</t>
  </si>
  <si>
    <t>441657</t>
  </si>
  <si>
    <t>441658</t>
  </si>
  <si>
    <t>441659</t>
  </si>
  <si>
    <t>4416510</t>
  </si>
  <si>
    <t>4416511</t>
  </si>
  <si>
    <t>4416512</t>
  </si>
  <si>
    <t>4416513</t>
  </si>
  <si>
    <t>4416514</t>
  </si>
  <si>
    <t>4416515</t>
  </si>
  <si>
    <t>4416516</t>
  </si>
  <si>
    <t>4416517</t>
  </si>
  <si>
    <t>4416518</t>
  </si>
  <si>
    <t>4416519</t>
  </si>
  <si>
    <t>4416520</t>
  </si>
  <si>
    <t>4416521</t>
  </si>
  <si>
    <t>4416522</t>
  </si>
  <si>
    <t>4416523</t>
  </si>
  <si>
    <t>441660</t>
  </si>
  <si>
    <t>441661</t>
  </si>
  <si>
    <t>441662</t>
  </si>
  <si>
    <t>441663</t>
  </si>
  <si>
    <t>441664</t>
  </si>
  <si>
    <t>441665</t>
  </si>
  <si>
    <t>441666</t>
  </si>
  <si>
    <t>441667</t>
  </si>
  <si>
    <t>441668</t>
  </si>
  <si>
    <t>441669</t>
  </si>
  <si>
    <t>4416610</t>
  </si>
  <si>
    <t>4416611</t>
  </si>
  <si>
    <t>4416612</t>
  </si>
  <si>
    <t>4416613</t>
  </si>
  <si>
    <t>4416614</t>
  </si>
  <si>
    <t>4416615</t>
  </si>
  <si>
    <t>4416616</t>
  </si>
  <si>
    <t>4416617</t>
  </si>
  <si>
    <t>4416618</t>
  </si>
  <si>
    <t>4416619</t>
  </si>
  <si>
    <t>4416620</t>
  </si>
  <si>
    <t>4416621</t>
  </si>
  <si>
    <t>4416622</t>
  </si>
  <si>
    <t>4416623</t>
  </si>
  <si>
    <t>441670</t>
  </si>
  <si>
    <t>441671</t>
  </si>
  <si>
    <t>441672</t>
  </si>
  <si>
    <t>441673</t>
  </si>
  <si>
    <t>441674</t>
  </si>
  <si>
    <t>441675</t>
  </si>
  <si>
    <t>441676</t>
  </si>
  <si>
    <t>441677</t>
  </si>
  <si>
    <t>441678</t>
  </si>
  <si>
    <t>441679</t>
  </si>
  <si>
    <t>4416710</t>
  </si>
  <si>
    <t>4416711</t>
  </si>
  <si>
    <t>4416712</t>
  </si>
  <si>
    <t>4416713</t>
  </si>
  <si>
    <t>4416714</t>
  </si>
  <si>
    <t>4416715</t>
  </si>
  <si>
    <t>4416716</t>
  </si>
  <si>
    <t>4416717</t>
  </si>
  <si>
    <t>4416718</t>
  </si>
  <si>
    <t>4416719</t>
  </si>
  <si>
    <t>4416720</t>
  </si>
  <si>
    <t>4416721</t>
  </si>
  <si>
    <t>4416722</t>
  </si>
  <si>
    <t>4416723</t>
  </si>
  <si>
    <t>441680</t>
  </si>
  <si>
    <t>441681</t>
  </si>
  <si>
    <t>441682</t>
  </si>
  <si>
    <t>441683</t>
  </si>
  <si>
    <t>441684</t>
  </si>
  <si>
    <t>441685</t>
  </si>
  <si>
    <t>441686</t>
  </si>
  <si>
    <t>441687</t>
  </si>
  <si>
    <t>441688</t>
  </si>
  <si>
    <t>441689</t>
  </si>
  <si>
    <t>4416810</t>
  </si>
  <si>
    <t>4416811</t>
  </si>
  <si>
    <t>4416812</t>
  </si>
  <si>
    <t>4416813</t>
  </si>
  <si>
    <t>4416814</t>
  </si>
  <si>
    <t>4416815</t>
  </si>
  <si>
    <t>4416816</t>
  </si>
  <si>
    <t>4416817</t>
  </si>
  <si>
    <t>4416818</t>
  </si>
  <si>
    <t>4416819</t>
  </si>
  <si>
    <t>4416820</t>
  </si>
  <si>
    <t>4416821</t>
  </si>
  <si>
    <t>4416822</t>
  </si>
  <si>
    <t>4416823</t>
  </si>
  <si>
    <t>441690</t>
  </si>
  <si>
    <t>441691</t>
  </si>
  <si>
    <t>441692</t>
  </si>
  <si>
    <t>441693</t>
  </si>
  <si>
    <t>441694</t>
  </si>
  <si>
    <t>441695</t>
  </si>
  <si>
    <t>441696</t>
  </si>
  <si>
    <t>441697</t>
  </si>
  <si>
    <t>441698</t>
  </si>
  <si>
    <t>441699</t>
  </si>
  <si>
    <t>4416910</t>
  </si>
  <si>
    <t>4416911</t>
  </si>
  <si>
    <t>4416912</t>
  </si>
  <si>
    <t>4416913</t>
  </si>
  <si>
    <t>4416914</t>
  </si>
  <si>
    <t>4416915</t>
  </si>
  <si>
    <t>4416916</t>
  </si>
  <si>
    <t>4416917</t>
  </si>
  <si>
    <t>4416918</t>
  </si>
  <si>
    <t>4416919</t>
  </si>
  <si>
    <t>4416920</t>
  </si>
  <si>
    <t>4416921</t>
  </si>
  <si>
    <t>4416922</t>
  </si>
  <si>
    <t>4416923</t>
  </si>
  <si>
    <t>441700</t>
  </si>
  <si>
    <t>441701</t>
  </si>
  <si>
    <t>441702</t>
  </si>
  <si>
    <t>441703</t>
  </si>
  <si>
    <t>441704</t>
  </si>
  <si>
    <t>441705</t>
  </si>
  <si>
    <t>441706</t>
  </si>
  <si>
    <t>441707</t>
  </si>
  <si>
    <t>441708</t>
  </si>
  <si>
    <t>441709</t>
  </si>
  <si>
    <t>4417010</t>
  </si>
  <si>
    <t>4417011</t>
  </si>
  <si>
    <t>4417012</t>
  </si>
  <si>
    <t>4417013</t>
  </si>
  <si>
    <t>4417014</t>
  </si>
  <si>
    <t>4417015</t>
  </si>
  <si>
    <t>4417016</t>
  </si>
  <si>
    <t>4417017</t>
  </si>
  <si>
    <t>4417018</t>
  </si>
  <si>
    <t>4417019</t>
  </si>
  <si>
    <t>4417020</t>
  </si>
  <si>
    <t>4417021</t>
  </si>
  <si>
    <t>4417022</t>
  </si>
  <si>
    <t>4417023</t>
  </si>
  <si>
    <t>441710</t>
  </si>
  <si>
    <t>441711</t>
  </si>
  <si>
    <t>441712</t>
  </si>
  <si>
    <t>441713</t>
  </si>
  <si>
    <t>441714</t>
  </si>
  <si>
    <t>441715</t>
  </si>
  <si>
    <t>441716</t>
  </si>
  <si>
    <t>441717</t>
  </si>
  <si>
    <t>441718</t>
  </si>
  <si>
    <t>441719</t>
  </si>
  <si>
    <t>4417110</t>
  </si>
  <si>
    <t>4417111</t>
  </si>
  <si>
    <t>4417112</t>
  </si>
  <si>
    <t>4417113</t>
  </si>
  <si>
    <t>4417114</t>
  </si>
  <si>
    <t>4417115</t>
  </si>
  <si>
    <t>4417116</t>
  </si>
  <si>
    <t>4417117</t>
  </si>
  <si>
    <t>4417118</t>
  </si>
  <si>
    <t>4417119</t>
  </si>
  <si>
    <t>4417120</t>
  </si>
  <si>
    <t>4417121</t>
  </si>
  <si>
    <t>4417122</t>
  </si>
  <si>
    <t>4417123</t>
  </si>
  <si>
    <t>441720</t>
  </si>
  <si>
    <t>441721</t>
  </si>
  <si>
    <t>441722</t>
  </si>
  <si>
    <t>441723</t>
  </si>
  <si>
    <t>441724</t>
  </si>
  <si>
    <t>441725</t>
  </si>
  <si>
    <t>441726</t>
  </si>
  <si>
    <t>441727</t>
  </si>
  <si>
    <t>441728</t>
  </si>
  <si>
    <t>441729</t>
  </si>
  <si>
    <t>4417210</t>
  </si>
  <si>
    <t>4417211</t>
  </si>
  <si>
    <t>4417212</t>
  </si>
  <si>
    <t>4417213</t>
  </si>
  <si>
    <t>4417214</t>
  </si>
  <si>
    <t>4417215</t>
  </si>
  <si>
    <t>4417216</t>
  </si>
  <si>
    <t>4417217</t>
  </si>
  <si>
    <t>4417218</t>
  </si>
  <si>
    <t>4417219</t>
  </si>
  <si>
    <t>4417220</t>
  </si>
  <si>
    <t>4417221</t>
  </si>
  <si>
    <t>4417222</t>
  </si>
  <si>
    <t>4417223</t>
  </si>
  <si>
    <t>441730</t>
  </si>
  <si>
    <t>441731</t>
  </si>
  <si>
    <t>441732</t>
  </si>
  <si>
    <t>441733</t>
  </si>
  <si>
    <t>441734</t>
  </si>
  <si>
    <t>441735</t>
  </si>
  <si>
    <t>441736</t>
  </si>
  <si>
    <t>441737</t>
  </si>
  <si>
    <t>441738</t>
  </si>
  <si>
    <t>441739</t>
  </si>
  <si>
    <t>4417310</t>
  </si>
  <si>
    <t>4417311</t>
  </si>
  <si>
    <t>4417312</t>
  </si>
  <si>
    <t>4417313</t>
  </si>
  <si>
    <t>4417314</t>
  </si>
  <si>
    <t>4417315</t>
  </si>
  <si>
    <t>4417316</t>
  </si>
  <si>
    <t>4417317</t>
  </si>
  <si>
    <t>4417318</t>
  </si>
  <si>
    <t>4417319</t>
  </si>
  <si>
    <t>4417320</t>
  </si>
  <si>
    <t>4417321</t>
  </si>
  <si>
    <t>4417322</t>
  </si>
  <si>
    <t>4417323</t>
  </si>
  <si>
    <t>441740</t>
  </si>
  <si>
    <t>441741</t>
  </si>
  <si>
    <t>441742</t>
  </si>
  <si>
    <t>441743</t>
  </si>
  <si>
    <t>441744</t>
  </si>
  <si>
    <t>441745</t>
  </si>
  <si>
    <t>441746</t>
  </si>
  <si>
    <t>441747</t>
  </si>
  <si>
    <t>441748</t>
  </si>
  <si>
    <t>441749</t>
  </si>
  <si>
    <t>4417410</t>
  </si>
  <si>
    <t>4417411</t>
  </si>
  <si>
    <t>4417412</t>
  </si>
  <si>
    <t>4417413</t>
  </si>
  <si>
    <t>4417414</t>
  </si>
  <si>
    <t>4417415</t>
  </si>
  <si>
    <t>4417416</t>
  </si>
  <si>
    <t>4417417</t>
  </si>
  <si>
    <t>4417418</t>
  </si>
  <si>
    <t>4417419</t>
  </si>
  <si>
    <t>4417420</t>
  </si>
  <si>
    <t>4417421</t>
  </si>
  <si>
    <t>4417422</t>
  </si>
  <si>
    <t>4417423</t>
  </si>
  <si>
    <t>441750</t>
  </si>
  <si>
    <t>441751</t>
  </si>
  <si>
    <t>441752</t>
  </si>
  <si>
    <t>441753</t>
  </si>
  <si>
    <t>441754</t>
  </si>
  <si>
    <t>441755</t>
  </si>
  <si>
    <t>441756</t>
  </si>
  <si>
    <t>441757</t>
  </si>
  <si>
    <t>441758</t>
  </si>
  <si>
    <t>441759</t>
  </si>
  <si>
    <t>4417510</t>
  </si>
  <si>
    <t>4417511</t>
  </si>
  <si>
    <t>4417512</t>
  </si>
  <si>
    <t>4417513</t>
  </si>
  <si>
    <t>4417514</t>
  </si>
  <si>
    <t>4417515</t>
  </si>
  <si>
    <t>4417516</t>
  </si>
  <si>
    <t>4417517</t>
  </si>
  <si>
    <t>4417518</t>
  </si>
  <si>
    <t>4417519</t>
  </si>
  <si>
    <t>4417520</t>
  </si>
  <si>
    <t>4417521</t>
  </si>
  <si>
    <t>4417522</t>
  </si>
  <si>
    <t>4417523</t>
  </si>
  <si>
    <t>441760</t>
  </si>
  <si>
    <t>441761</t>
  </si>
  <si>
    <t>441762</t>
  </si>
  <si>
    <t>441763</t>
  </si>
  <si>
    <t>441764</t>
  </si>
  <si>
    <t>441765</t>
  </si>
  <si>
    <t>441766</t>
  </si>
  <si>
    <t>441767</t>
  </si>
  <si>
    <t>441768</t>
  </si>
  <si>
    <t>441769</t>
  </si>
  <si>
    <t>4417610</t>
  </si>
  <si>
    <t>4417611</t>
  </si>
  <si>
    <t>4417612</t>
  </si>
  <si>
    <t>4417613</t>
  </si>
  <si>
    <t>4417614</t>
  </si>
  <si>
    <t>4417615</t>
  </si>
  <si>
    <t>4417616</t>
  </si>
  <si>
    <t>4417617</t>
  </si>
  <si>
    <t>4417618</t>
  </si>
  <si>
    <t>4417619</t>
  </si>
  <si>
    <t>4417620</t>
  </si>
  <si>
    <t>4417621</t>
  </si>
  <si>
    <t>4417622</t>
  </si>
  <si>
    <t>4417623</t>
  </si>
  <si>
    <t>441770</t>
  </si>
  <si>
    <t>441771</t>
  </si>
  <si>
    <t>441772</t>
  </si>
  <si>
    <t>441773</t>
  </si>
  <si>
    <t>441774</t>
  </si>
  <si>
    <t>441775</t>
  </si>
  <si>
    <t>441776</t>
  </si>
  <si>
    <t>441777</t>
  </si>
  <si>
    <t>441778</t>
  </si>
  <si>
    <t>441779</t>
  </si>
  <si>
    <t>4417710</t>
  </si>
  <si>
    <t>4417711</t>
  </si>
  <si>
    <t>4417712</t>
  </si>
  <si>
    <t>4417713</t>
  </si>
  <si>
    <t>4417714</t>
  </si>
  <si>
    <t>4417715</t>
  </si>
  <si>
    <t>4417716</t>
  </si>
  <si>
    <t>4417717</t>
  </si>
  <si>
    <t>4417718</t>
  </si>
  <si>
    <t>4417719</t>
  </si>
  <si>
    <t>4417720</t>
  </si>
  <si>
    <t>4417721</t>
  </si>
  <si>
    <t>4417722</t>
  </si>
  <si>
    <t>4417723</t>
  </si>
  <si>
    <t>441780</t>
  </si>
  <si>
    <t>441781</t>
  </si>
  <si>
    <t>441782</t>
  </si>
  <si>
    <t>441783</t>
  </si>
  <si>
    <t>441784</t>
  </si>
  <si>
    <t>441785</t>
  </si>
  <si>
    <t>441786</t>
  </si>
  <si>
    <t>441787</t>
  </si>
  <si>
    <t>441788</t>
  </si>
  <si>
    <t>441789</t>
  </si>
  <si>
    <t>4417810</t>
  </si>
  <si>
    <t>4417811</t>
  </si>
  <si>
    <t>4417812</t>
  </si>
  <si>
    <t>4417813</t>
  </si>
  <si>
    <t>4417814</t>
  </si>
  <si>
    <t>4417815</t>
  </si>
  <si>
    <t>4417816</t>
  </si>
  <si>
    <t>4417817</t>
  </si>
  <si>
    <t>4417818</t>
  </si>
  <si>
    <t>4417819</t>
  </si>
  <si>
    <t>4417820</t>
  </si>
  <si>
    <t>4417821</t>
  </si>
  <si>
    <t>4417822</t>
  </si>
  <si>
    <t>4417823</t>
  </si>
  <si>
    <t>441790</t>
  </si>
  <si>
    <t>441791</t>
  </si>
  <si>
    <t>441792</t>
  </si>
  <si>
    <t>441793</t>
  </si>
  <si>
    <t>441794</t>
  </si>
  <si>
    <t>441795</t>
  </si>
  <si>
    <t>441796</t>
  </si>
  <si>
    <t>441797</t>
  </si>
  <si>
    <t>441798</t>
  </si>
  <si>
    <t>441799</t>
  </si>
  <si>
    <t>4417910</t>
  </si>
  <si>
    <t>4417911</t>
  </si>
  <si>
    <t>4417912</t>
  </si>
  <si>
    <t>4417913</t>
  </si>
  <si>
    <t>4417914</t>
  </si>
  <si>
    <t>4417915</t>
  </si>
  <si>
    <t>4417916</t>
  </si>
  <si>
    <t>4417917</t>
  </si>
  <si>
    <t>4417918</t>
  </si>
  <si>
    <t>4417919</t>
  </si>
  <si>
    <t>4417920</t>
  </si>
  <si>
    <t>4417921</t>
  </si>
  <si>
    <t>4417922</t>
  </si>
  <si>
    <t>4417923</t>
  </si>
  <si>
    <t>441800</t>
  </si>
  <si>
    <t>441801</t>
  </si>
  <si>
    <t>441802</t>
  </si>
  <si>
    <t>441803</t>
  </si>
  <si>
    <t>441804</t>
  </si>
  <si>
    <t>441805</t>
  </si>
  <si>
    <t>441806</t>
  </si>
  <si>
    <t>441807</t>
  </si>
  <si>
    <t>441808</t>
  </si>
  <si>
    <t>441809</t>
  </si>
  <si>
    <t>4418010</t>
  </si>
  <si>
    <t>4418011</t>
  </si>
  <si>
    <t>4418012</t>
  </si>
  <si>
    <t>4418013</t>
  </si>
  <si>
    <t>4418014</t>
  </si>
  <si>
    <t>4418015</t>
  </si>
  <si>
    <t>4418016</t>
  </si>
  <si>
    <t>4418017</t>
  </si>
  <si>
    <t>4418018</t>
  </si>
  <si>
    <t>4418019</t>
  </si>
  <si>
    <t>4418020</t>
  </si>
  <si>
    <t>4418021</t>
  </si>
  <si>
    <t>4418022</t>
  </si>
  <si>
    <t>4418023</t>
  </si>
  <si>
    <t>441810</t>
  </si>
  <si>
    <t>441811</t>
  </si>
  <si>
    <t>441812</t>
  </si>
  <si>
    <t>441813</t>
  </si>
  <si>
    <t>441814</t>
  </si>
  <si>
    <t>441815</t>
  </si>
  <si>
    <t>441816</t>
  </si>
  <si>
    <t>441817</t>
  </si>
  <si>
    <t>441818</t>
  </si>
  <si>
    <t>441819</t>
  </si>
  <si>
    <t>4418110</t>
  </si>
  <si>
    <t>4418111</t>
  </si>
  <si>
    <t>4418112</t>
  </si>
  <si>
    <t>4418113</t>
  </si>
  <si>
    <t>4418114</t>
  </si>
  <si>
    <t>4418115</t>
  </si>
  <si>
    <t>4418116</t>
  </si>
  <si>
    <t>4418117</t>
  </si>
  <si>
    <t>4418118</t>
  </si>
  <si>
    <t>4418119</t>
  </si>
  <si>
    <t>4418120</t>
  </si>
  <si>
    <t>4418121</t>
  </si>
  <si>
    <t>4418122</t>
  </si>
  <si>
    <t>4418123</t>
  </si>
  <si>
    <t>441820</t>
  </si>
  <si>
    <t>441821</t>
  </si>
  <si>
    <t>441822</t>
  </si>
  <si>
    <t>441823</t>
  </si>
  <si>
    <t>441824</t>
  </si>
  <si>
    <t>441825</t>
  </si>
  <si>
    <t>441826</t>
  </si>
  <si>
    <t>441827</t>
  </si>
  <si>
    <t>441828</t>
  </si>
  <si>
    <t>441829</t>
  </si>
  <si>
    <t>4418210</t>
  </si>
  <si>
    <t>4418211</t>
  </si>
  <si>
    <t>4418212</t>
  </si>
  <si>
    <t>4418213</t>
  </si>
  <si>
    <t>4418214</t>
  </si>
  <si>
    <t>4418215</t>
  </si>
  <si>
    <t>4418216</t>
  </si>
  <si>
    <t>4418217</t>
  </si>
  <si>
    <t>4418218</t>
  </si>
  <si>
    <t>4418219</t>
  </si>
  <si>
    <t>4418220</t>
  </si>
  <si>
    <t>4418221</t>
  </si>
  <si>
    <t>4418222</t>
  </si>
  <si>
    <t>4418223</t>
  </si>
  <si>
    <t>441830</t>
  </si>
  <si>
    <t>441831</t>
  </si>
  <si>
    <t>441832</t>
  </si>
  <si>
    <t>441833</t>
  </si>
  <si>
    <t>441834</t>
  </si>
  <si>
    <t>441835</t>
  </si>
  <si>
    <t>441836</t>
  </si>
  <si>
    <t>441837</t>
  </si>
  <si>
    <t>441838</t>
  </si>
  <si>
    <t>441839</t>
  </si>
  <si>
    <t>4418310</t>
  </si>
  <si>
    <t>4418311</t>
  </si>
  <si>
    <t>4418312</t>
  </si>
  <si>
    <t>4418313</t>
  </si>
  <si>
    <t>4418314</t>
  </si>
  <si>
    <t>4418315</t>
  </si>
  <si>
    <t>4418316</t>
  </si>
  <si>
    <t>4418317</t>
  </si>
  <si>
    <t>4418318</t>
  </si>
  <si>
    <t>4418319</t>
  </si>
  <si>
    <t>4418320</t>
  </si>
  <si>
    <t>4418321</t>
  </si>
  <si>
    <t>4418322</t>
  </si>
  <si>
    <t>4418323</t>
  </si>
  <si>
    <t>441840</t>
  </si>
  <si>
    <t>441841</t>
  </si>
  <si>
    <t>441842</t>
  </si>
  <si>
    <t>441843</t>
  </si>
  <si>
    <t>441844</t>
  </si>
  <si>
    <t>441845</t>
  </si>
  <si>
    <t>441846</t>
  </si>
  <si>
    <t>441847</t>
  </si>
  <si>
    <t>441848</t>
  </si>
  <si>
    <t>441849</t>
  </si>
  <si>
    <t>4418410</t>
  </si>
  <si>
    <t>4418411</t>
  </si>
  <si>
    <t>4418412</t>
  </si>
  <si>
    <t>4418413</t>
  </si>
  <si>
    <t>4418414</t>
  </si>
  <si>
    <t>4418415</t>
  </si>
  <si>
    <t>4418416</t>
  </si>
  <si>
    <t>4418417</t>
  </si>
  <si>
    <t>4418418</t>
  </si>
  <si>
    <t>4418419</t>
  </si>
  <si>
    <t>4418420</t>
  </si>
  <si>
    <t>4418421</t>
  </si>
  <si>
    <t>4418422</t>
  </si>
  <si>
    <t>4418423</t>
  </si>
  <si>
    <t>441850</t>
  </si>
  <si>
    <t>441851</t>
  </si>
  <si>
    <t>441852</t>
  </si>
  <si>
    <t>441853</t>
  </si>
  <si>
    <t>441854</t>
  </si>
  <si>
    <t>441855</t>
  </si>
  <si>
    <t>441856</t>
  </si>
  <si>
    <t>441857</t>
  </si>
  <si>
    <t>441858</t>
  </si>
  <si>
    <t>441859</t>
  </si>
  <si>
    <t>4418510</t>
  </si>
  <si>
    <t>4418511</t>
  </si>
  <si>
    <t>4418512</t>
  </si>
  <si>
    <t>4418513</t>
  </si>
  <si>
    <t>4418514</t>
  </si>
  <si>
    <t>4418515</t>
  </si>
  <si>
    <t>4418516</t>
  </si>
  <si>
    <t>4418517</t>
  </si>
  <si>
    <t>4418518</t>
  </si>
  <si>
    <t>4418519</t>
  </si>
  <si>
    <t>4418520</t>
  </si>
  <si>
    <t>4418521</t>
  </si>
  <si>
    <t>4418522</t>
  </si>
  <si>
    <t>4418523</t>
  </si>
  <si>
    <t>441860</t>
  </si>
  <si>
    <t>441861</t>
  </si>
  <si>
    <t>441862</t>
  </si>
  <si>
    <t>441863</t>
  </si>
  <si>
    <t>441864</t>
  </si>
  <si>
    <t>441865</t>
  </si>
  <si>
    <t>441866</t>
  </si>
  <si>
    <t>441867</t>
  </si>
  <si>
    <t>441868</t>
  </si>
  <si>
    <t>441869</t>
  </si>
  <si>
    <t>4418610</t>
  </si>
  <si>
    <t>4418611</t>
  </si>
  <si>
    <t>4418612</t>
  </si>
  <si>
    <t>4418613</t>
  </si>
  <si>
    <t>4418614</t>
  </si>
  <si>
    <t>4418615</t>
  </si>
  <si>
    <t>4418616</t>
  </si>
  <si>
    <t>4418617</t>
  </si>
  <si>
    <t>4418618</t>
  </si>
  <si>
    <t>4418619</t>
  </si>
  <si>
    <t>4418620</t>
  </si>
  <si>
    <t>4418621</t>
  </si>
  <si>
    <t>4418622</t>
  </si>
  <si>
    <t>4418623</t>
  </si>
  <si>
    <t>441870</t>
  </si>
  <si>
    <t>441871</t>
  </si>
  <si>
    <t>441872</t>
  </si>
  <si>
    <t>441873</t>
  </si>
  <si>
    <t>441874</t>
  </si>
  <si>
    <t>441875</t>
  </si>
  <si>
    <t>441876</t>
  </si>
  <si>
    <t>441877</t>
  </si>
  <si>
    <t>441878</t>
  </si>
  <si>
    <t>441879</t>
  </si>
  <si>
    <t>4418710</t>
  </si>
  <si>
    <t>4418711</t>
  </si>
  <si>
    <t>4418712</t>
  </si>
  <si>
    <t>4418713</t>
  </si>
  <si>
    <t>4418714</t>
  </si>
  <si>
    <t>4418715</t>
  </si>
  <si>
    <t>4418716</t>
  </si>
  <si>
    <t>4418717</t>
  </si>
  <si>
    <t>4418718</t>
  </si>
  <si>
    <t>4418719</t>
  </si>
  <si>
    <t>4418720</t>
  </si>
  <si>
    <t>4418721</t>
  </si>
  <si>
    <t>4418722</t>
  </si>
  <si>
    <t>4418723</t>
  </si>
  <si>
    <t>441880</t>
  </si>
  <si>
    <t>441881</t>
  </si>
  <si>
    <t>441882</t>
  </si>
  <si>
    <t>441883</t>
  </si>
  <si>
    <t>441884</t>
  </si>
  <si>
    <t>441885</t>
  </si>
  <si>
    <t>441886</t>
  </si>
  <si>
    <t>441887</t>
  </si>
  <si>
    <t>441888</t>
  </si>
  <si>
    <t>441889</t>
  </si>
  <si>
    <t>4418810</t>
  </si>
  <si>
    <t>4418811</t>
  </si>
  <si>
    <t>4418812</t>
  </si>
  <si>
    <t>4418813</t>
  </si>
  <si>
    <t>4418814</t>
  </si>
  <si>
    <t>4418815</t>
  </si>
  <si>
    <t>4418816</t>
  </si>
  <si>
    <t>4418817</t>
  </si>
  <si>
    <t>4418818</t>
  </si>
  <si>
    <t>4418819</t>
  </si>
  <si>
    <t>4418820</t>
  </si>
  <si>
    <t>4418821</t>
  </si>
  <si>
    <t>4418822</t>
  </si>
  <si>
    <t>4418823</t>
  </si>
  <si>
    <t>441890</t>
  </si>
  <si>
    <t>441891</t>
  </si>
  <si>
    <t>441892</t>
  </si>
  <si>
    <t>441893</t>
  </si>
  <si>
    <t>441894</t>
  </si>
  <si>
    <t>441895</t>
  </si>
  <si>
    <t>441896</t>
  </si>
  <si>
    <t>441897</t>
  </si>
  <si>
    <t>441898</t>
  </si>
  <si>
    <t>441899</t>
  </si>
  <si>
    <t>4418910</t>
  </si>
  <si>
    <t>4418911</t>
  </si>
  <si>
    <t>4418912</t>
  </si>
  <si>
    <t>4418913</t>
  </si>
  <si>
    <t>4418914</t>
  </si>
  <si>
    <t>4418915</t>
  </si>
  <si>
    <t>4418916</t>
  </si>
  <si>
    <t>4418917</t>
  </si>
  <si>
    <t>4418918</t>
  </si>
  <si>
    <t>4418919</t>
  </si>
  <si>
    <t>4418920</t>
  </si>
  <si>
    <t>4418921</t>
  </si>
  <si>
    <t>4418922</t>
  </si>
  <si>
    <t>4418923</t>
  </si>
  <si>
    <t>441900</t>
  </si>
  <si>
    <t>441901</t>
  </si>
  <si>
    <t>441902</t>
  </si>
  <si>
    <t>441903</t>
  </si>
  <si>
    <t>441904</t>
  </si>
  <si>
    <t>441905</t>
  </si>
  <si>
    <t>441906</t>
  </si>
  <si>
    <t>441907</t>
  </si>
  <si>
    <t>441908</t>
  </si>
  <si>
    <t>441909</t>
  </si>
  <si>
    <t>4419010</t>
  </si>
  <si>
    <t>4419011</t>
  </si>
  <si>
    <t>4419012</t>
  </si>
  <si>
    <t>4419013</t>
  </si>
  <si>
    <t>4419014</t>
  </si>
  <si>
    <t>4419015</t>
  </si>
  <si>
    <t>4419016</t>
  </si>
  <si>
    <t>4419017</t>
  </si>
  <si>
    <t>4419018</t>
  </si>
  <si>
    <t>4419019</t>
  </si>
  <si>
    <t>4419020</t>
  </si>
  <si>
    <t>4419021</t>
  </si>
  <si>
    <t>4419022</t>
  </si>
  <si>
    <t>4419023</t>
  </si>
  <si>
    <t>441910</t>
  </si>
  <si>
    <t>441911</t>
  </si>
  <si>
    <t>441912</t>
  </si>
  <si>
    <t>441913</t>
  </si>
  <si>
    <t>441914</t>
  </si>
  <si>
    <t>441915</t>
  </si>
  <si>
    <t>441916</t>
  </si>
  <si>
    <t>441917</t>
  </si>
  <si>
    <t>441918</t>
  </si>
  <si>
    <t>441919</t>
  </si>
  <si>
    <t>4419110</t>
  </si>
  <si>
    <t>4419111</t>
  </si>
  <si>
    <t>4419112</t>
  </si>
  <si>
    <t>4419113</t>
  </si>
  <si>
    <t>4419114</t>
  </si>
  <si>
    <t>4419115</t>
  </si>
  <si>
    <t>4419116</t>
  </si>
  <si>
    <t>4419117</t>
  </si>
  <si>
    <t>4419118</t>
  </si>
  <si>
    <t>4419119</t>
  </si>
  <si>
    <t>4419120</t>
  </si>
  <si>
    <t>4419121</t>
  </si>
  <si>
    <t>4419122</t>
  </si>
  <si>
    <t>4419123</t>
  </si>
  <si>
    <t>441920</t>
  </si>
  <si>
    <t>441921</t>
  </si>
  <si>
    <t>441922</t>
  </si>
  <si>
    <t>441923</t>
  </si>
  <si>
    <t>441924</t>
  </si>
  <si>
    <t>441925</t>
  </si>
  <si>
    <t>441926</t>
  </si>
  <si>
    <t>441927</t>
  </si>
  <si>
    <t>441928</t>
  </si>
  <si>
    <t>441929</t>
  </si>
  <si>
    <t>4419210</t>
  </si>
  <si>
    <t>4419211</t>
  </si>
  <si>
    <t>4419212</t>
  </si>
  <si>
    <t>4419213</t>
  </si>
  <si>
    <t>4419214</t>
  </si>
  <si>
    <t>4419215</t>
  </si>
  <si>
    <t>4419216</t>
  </si>
  <si>
    <t>4419217</t>
  </si>
  <si>
    <t>4419218</t>
  </si>
  <si>
    <t>4419219</t>
  </si>
  <si>
    <t>4419220</t>
  </si>
  <si>
    <t>4419221</t>
  </si>
  <si>
    <t>4419222</t>
  </si>
  <si>
    <t>4419223</t>
  </si>
  <si>
    <t>441930</t>
  </si>
  <si>
    <t>441931</t>
  </si>
  <si>
    <t>441932</t>
  </si>
  <si>
    <t>441933</t>
  </si>
  <si>
    <t>441934</t>
  </si>
  <si>
    <t>441935</t>
  </si>
  <si>
    <t>441936</t>
  </si>
  <si>
    <t>441937</t>
  </si>
  <si>
    <t>441938</t>
  </si>
  <si>
    <t>441939</t>
  </si>
  <si>
    <t>4419310</t>
  </si>
  <si>
    <t>4419311</t>
  </si>
  <si>
    <t>4419312</t>
  </si>
  <si>
    <t>4419313</t>
  </si>
  <si>
    <t>4419314</t>
  </si>
  <si>
    <t>4419315</t>
  </si>
  <si>
    <t>4419316</t>
  </si>
  <si>
    <t>4419317</t>
  </si>
  <si>
    <t>4419318</t>
  </si>
  <si>
    <t>4419319</t>
  </si>
  <si>
    <t>4419320</t>
  </si>
  <si>
    <t>4419321</t>
  </si>
  <si>
    <t>4419322</t>
  </si>
  <si>
    <t>4419323</t>
  </si>
  <si>
    <t>441940</t>
  </si>
  <si>
    <t>441941</t>
  </si>
  <si>
    <t>441942</t>
  </si>
  <si>
    <t>441943</t>
  </si>
  <si>
    <t>441944</t>
  </si>
  <si>
    <t>441945</t>
  </si>
  <si>
    <t>441946</t>
  </si>
  <si>
    <t>441947</t>
  </si>
  <si>
    <t>441948</t>
  </si>
  <si>
    <t>441949</t>
  </si>
  <si>
    <t>4419410</t>
  </si>
  <si>
    <t>4419411</t>
  </si>
  <si>
    <t>4419412</t>
  </si>
  <si>
    <t>4419413</t>
  </si>
  <si>
    <t>4419414</t>
  </si>
  <si>
    <t>4419415</t>
  </si>
  <si>
    <t>4419416</t>
  </si>
  <si>
    <t>4419417</t>
  </si>
  <si>
    <t>4419418</t>
  </si>
  <si>
    <t>4419419</t>
  </si>
  <si>
    <t>4419420</t>
  </si>
  <si>
    <t>4419421</t>
  </si>
  <si>
    <t>4419422</t>
  </si>
  <si>
    <t>4419423</t>
  </si>
  <si>
    <t>441950</t>
  </si>
  <si>
    <t>441951</t>
  </si>
  <si>
    <t>441952</t>
  </si>
  <si>
    <t>441953</t>
  </si>
  <si>
    <t>441954</t>
  </si>
  <si>
    <t>441955</t>
  </si>
  <si>
    <t>441956</t>
  </si>
  <si>
    <t>441957</t>
  </si>
  <si>
    <t>441958</t>
  </si>
  <si>
    <t>441959</t>
  </si>
  <si>
    <t>4419510</t>
  </si>
  <si>
    <t>4419511</t>
  </si>
  <si>
    <t>4419512</t>
  </si>
  <si>
    <t>4419513</t>
  </si>
  <si>
    <t>4419514</t>
  </si>
  <si>
    <t>4419515</t>
  </si>
  <si>
    <t>4419516</t>
  </si>
  <si>
    <t>4419517</t>
  </si>
  <si>
    <t>4419518</t>
  </si>
  <si>
    <t>4419519</t>
  </si>
  <si>
    <t>4419520</t>
  </si>
  <si>
    <t>4419521</t>
  </si>
  <si>
    <t>4419522</t>
  </si>
  <si>
    <t>4419523</t>
  </si>
  <si>
    <t>441960</t>
  </si>
  <si>
    <t>441961</t>
  </si>
  <si>
    <t>441962</t>
  </si>
  <si>
    <t>441963</t>
  </si>
  <si>
    <t>441964</t>
  </si>
  <si>
    <t>441965</t>
  </si>
  <si>
    <t>441966</t>
  </si>
  <si>
    <t>441967</t>
  </si>
  <si>
    <t>441968</t>
  </si>
  <si>
    <t>441969</t>
  </si>
  <si>
    <t>4419610</t>
  </si>
  <si>
    <t>4419611</t>
  </si>
  <si>
    <t>4419612</t>
  </si>
  <si>
    <t>4419613</t>
  </si>
  <si>
    <t>4419614</t>
  </si>
  <si>
    <t>4419615</t>
  </si>
  <si>
    <t>4419616</t>
  </si>
  <si>
    <t>4419617</t>
  </si>
  <si>
    <t>4419618</t>
  </si>
  <si>
    <t>4419619</t>
  </si>
  <si>
    <t>4419620</t>
  </si>
  <si>
    <t>4419621</t>
  </si>
  <si>
    <t>4419622</t>
  </si>
  <si>
    <t>4419623</t>
  </si>
  <si>
    <t>Tecnologias</t>
  </si>
  <si>
    <t>Bombagem</t>
  </si>
  <si>
    <t>Bombagem + Hidrica</t>
  </si>
  <si>
    <t>Bombagem + Hidrica + Renovavel</t>
  </si>
  <si>
    <t>Bombagem + Hidrica + Renovavel + Ciclos Combinados</t>
  </si>
  <si>
    <t>Bombagem + Hidrica + Ciclos Combinados</t>
  </si>
  <si>
    <t>Bombagem + Renovavel</t>
  </si>
  <si>
    <t>Bombagem + Renovavel + Ciclos Combinados</t>
  </si>
  <si>
    <t>Bombagem + Ciclos combinados</t>
  </si>
  <si>
    <t>Bombagem + Termica (carvao)</t>
  </si>
  <si>
    <t>Bombagem + Renovavel + Termica (carvao)</t>
  </si>
  <si>
    <t>Hidrica</t>
  </si>
  <si>
    <t>Hidrica + Renovavel</t>
  </si>
  <si>
    <t>Hidrica + Renovavel + Ciclos combinados</t>
  </si>
  <si>
    <t>Hidrica + Renovavel + Termica (carvao)</t>
  </si>
  <si>
    <t>Hidrica + Ciclos combinados</t>
  </si>
  <si>
    <t>Hidrica + Termica (carvao)</t>
  </si>
  <si>
    <t>Renovavel</t>
  </si>
  <si>
    <t>Renovavel + Ciclos Combinados</t>
  </si>
  <si>
    <t>Renovavel + Ciclos Combinados + Termica (carvao)</t>
  </si>
  <si>
    <t>Renovavel + Termica (carvao)</t>
  </si>
  <si>
    <t>Ciclos Combinados</t>
  </si>
  <si>
    <t>Ciclos Combinados + Termica (carvao)</t>
  </si>
  <si>
    <t>Termica (carvao)</t>
  </si>
  <si>
    <t>Importacao desde Portugal</t>
  </si>
  <si>
    <t>Mean</t>
  </si>
  <si>
    <t>Standard Error</t>
  </si>
  <si>
    <t>Median</t>
  </si>
  <si>
    <t>Mode</t>
  </si>
  <si>
    <t>Standard Deviation</t>
  </si>
  <si>
    <t>Sample Variance</t>
  </si>
  <si>
    <t>Kurtosis</t>
  </si>
  <si>
    <t>Skewness</t>
  </si>
  <si>
    <t>Range</t>
  </si>
  <si>
    <t>Minimum</t>
  </si>
  <si>
    <t>Maximum</t>
  </si>
  <si>
    <t>Sum</t>
  </si>
  <si>
    <t>Count</t>
  </si>
  <si>
    <t>Tecnologia Codigo</t>
  </si>
  <si>
    <t>BGHI</t>
  </si>
  <si>
    <t>BGHIRE</t>
  </si>
  <si>
    <t>BGRE</t>
  </si>
  <si>
    <t>HIRE</t>
  </si>
  <si>
    <t>HITCC</t>
  </si>
  <si>
    <t>RETCC</t>
  </si>
  <si>
    <t>Quartil 1</t>
  </si>
  <si>
    <t>Quartil 2</t>
  </si>
  <si>
    <t>Quartil 3</t>
  </si>
  <si>
    <t>Percentil1</t>
  </si>
  <si>
    <t>Percentil 95</t>
  </si>
  <si>
    <t>Iqr</t>
  </si>
  <si>
    <t>Frequencia Relativa II</t>
  </si>
  <si>
    <t>Frequencia Relativa I</t>
  </si>
  <si>
    <t>Frequencia Absoluta II</t>
  </si>
  <si>
    <t>Frequencia absoluta I</t>
  </si>
  <si>
    <t>Coef. Variação</t>
  </si>
  <si>
    <t>Média</t>
  </si>
  <si>
    <t>Erro-padrão</t>
  </si>
  <si>
    <t>Mediana</t>
  </si>
  <si>
    <t>Moda</t>
  </si>
  <si>
    <t>Desvio-padrão</t>
  </si>
  <si>
    <t>Variância da amostra</t>
  </si>
  <si>
    <t>Curtose</t>
  </si>
  <si>
    <t>Assimetria</t>
  </si>
  <si>
    <t>Intervalo</t>
  </si>
  <si>
    <t>Mínimo</t>
  </si>
  <si>
    <t>Máximo</t>
  </si>
  <si>
    <t>Soma</t>
  </si>
  <si>
    <t>Contagem</t>
  </si>
  <si>
    <t>Q4</t>
  </si>
  <si>
    <t xml:space="preserve">O Segudo trimestre de 2020 apresenta um valor médio de preços horários de electricidade de 23,15 €/MWh com um desvio padrão de 8,6 €/MWh. </t>
  </si>
  <si>
    <t>Segundo os valores obtidos, a mediana encontra-se ligeiramente acima do valor médio, o que indica que a maioria dos valores registados no periodo em análise foram inferiores a 23,5 €/MWh</t>
  </si>
  <si>
    <t>O coeficiente de variação foi de 37%</t>
  </si>
  <si>
    <t xml:space="preserve">Em relação às diferentes tecnologias, as renováveis (exlcuindo hidrica) foi a tecnologia que apresentou um maior coeficiente de variação (48%), apresentando menor estabilidade de preço que as demais. </t>
  </si>
  <si>
    <t>por outro lado, a tecnologia térmica apresenta um coeficiente de variação de 10%, apresentando menor variação relativa de preço. É curioso comentar ainda em relação à térmica que apesar de apresentar maior homogeneidade de preço e bastante proxima da média do trimestre, a mesma acabou por só marcar 18 horas das 2184 horas do segundo trimestre de 2020.</t>
  </si>
  <si>
    <t>68,27% dos preços horários registados no mês segundo trimestre encontram-se entre os 17 €/MWh e os 29,13€/MWh, tendo sido registado um valor máximo de 42,09 €/MWh e um mínimo de 1,02 €/MWh, resultando num intervalo de 41 €/MWh.</t>
  </si>
  <si>
    <t>Analisando a curtose e a.     , é possivel assumir que as mesma são praticamente inexistentes, sendo então possivel assmir que a curva é mesocúrtica e que se aproxima de uma distribuição dita normal, tendo então abas leves.</t>
  </si>
  <si>
    <t>os dados permitem-nos ainda concluir que menos de 2,4% dos valores foram superiores a 37,053 €/MWh, de acordo com o percentil 95, bem como que somente 1% das horas foram registadas abaixo dos 3,995 €/MWh, ou seja 21 horas</t>
  </si>
  <si>
    <t>Olhando para as tecnologias que marcam o preço horário da eletricidade e que ,de alguma forma influenciam o preço final do trimestre é possível concluir que a Hidrica foi a que marcou o maior numero de horas durante o segundo trimestre com 872 horas e que registou o maior numero de horas com preços mais elevados.</t>
  </si>
  <si>
    <t>Segundo os resultados obtidos é possível concluir que o preço médio de 2020 foi de 33, 96 €/MWh, a média mais baixa alguma vez registada nos preços do Mercado MIBEL</t>
  </si>
  <si>
    <t>OMIE</t>
  </si>
  <si>
    <t>O preço horário mais repetido durante o ano de 2020 foi de 25 €/MWh, ocurrendo 45 vezes, o que corresponde a menos de 1% das horas do ano</t>
  </si>
  <si>
    <t>O desvio padrão foi de 11,41 €/MWh, apresentando uma ligeira variação em relação ao ano anterior (10,88€/MWh). Analisando o coeficiente de variação obtido (34%) é possível perceber que houve maior instabilidade de preço em 2020 apresentando-se 9% acima da variação registada em 2019.</t>
  </si>
  <si>
    <t>TECNOLOGIAS</t>
  </si>
  <si>
    <t>Nº horas marcadas sópor uma tecnologia</t>
  </si>
  <si>
    <t>Análise TEC 2020</t>
  </si>
  <si>
    <t>Teste</t>
  </si>
  <si>
    <t>BG - Hidríca de Bombagem</t>
  </si>
  <si>
    <t>Parametro</t>
  </si>
  <si>
    <t>HI - Hídrica</t>
  </si>
  <si>
    <t>RE  - Renováveis (excluindo Hídrica)</t>
  </si>
  <si>
    <t>TCC - Ciclos Combinados (Gás Natural)</t>
  </si>
  <si>
    <t>TER - Térmicas (Carvão)</t>
  </si>
  <si>
    <t>JORGE : Algumas notas sobre o trabalho de acordo com o que já fizemos e os comentários do professor
TECNOLOGIAS E HORAS: Como començámos todos a fazer a análise com as horas por tecnologia considerando tamém as mixtas e como o número de horas em que isso acontece a nível anual não é expressivo (- de 7%) acho que podemos considerar considerar só as horas marcadas por uma só tecnologia. Se preferirem alterar e considerar todas as horas, adicionando as horas mixtas a cada uma das tecnologias originais, sem problema mas acho que ainda dá trabalho porque temos que acrescentar umas 500 e tal linhas pelo menos.
TAB RESULTADOS: Para facilitar a organização e até a análise acrescentei um TAB com os resultados de todas análises (trimestre e ano) para que seja mais fácil olhar e fazer comparações entre anos, trimestres e tecnologias
COMENTÁRIOS: Tentei começar a fazer alguma interpretação de resultados, tanto no Q2 como a nível anual. Estou a limitar-me aos resultados dos números puramente. Acho que quando tivermos uma análise mais conjunta com os dados que estamos a analisar num todo, possivelmente será possivel flar do impacto de cada tecnologia, do COVID e estados de emergência.
Lembrei-me de que podia fazer sentido também olhar para o nivel de energia de cada hora, mas no site official ainda ia demorar um bocado a descarregar os dados... Vou ver se na minha empresa a malta tem isso organizado nalgua BD. Se não só mesmo se tivermos interesse é que descarregamos porque ainda são muitos ficheiros.
Outro ponto interessante mas aqui não sei bem como fazê-lo do ponto de vista de análise seria ver os preços e as horas e tecnologias, uma vez que possivelmente as tecnlogias como as termicas e os TCC devem ter marcado preços em horas de ponta (maior consumo que ocorre de manha e ao fimda atrde/noite).
QUESTÕES INTERESSANTES PARA ANÁLISE: Que tecnologias marcam amis vezes o preço em 2020? É o mesmo numero de horas todos os trimestres? Existe influência da Estacionalidade, ou seja, será que as renováveis (sol) marcam mais horas nos meses de verão que inverno? Existe alguma tecnologia com maior estabilidade de preço (menor coeficiente de variação)
ATENÇÃO: Quando filtram as tecnologias e fazem as análises por trimestre atenção aos intervalos e como tem a posição original porque por exemplo as formulas dos percentis vão buscam intervalos fixos e se não mantêm as tecnologias em ordem alfabética vai alterar os resultados. O mesmo para a analise estatistica :) No TAB de resultados acrescentei uma coluna de teste onde a Media ponderada dos trimestres por tecnologia tem que ser igual à media da tecnologia a nivel anual.</t>
  </si>
  <si>
    <t>Q3</t>
  </si>
  <si>
    <t>Valor_OMIE</t>
  </si>
  <si>
    <t>price</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</si>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</sst>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quot;_-;\-* #,##0.00\ &quot;€&quot;_-;_-* &quot;-&quot;??\ &quot;€&quot;_-;_-@_-"/>
    <numFmt numFmtId="43" formatCode="_-* #,##0.00_-;\-* #,##0.00_-;_-* &quot;-&quot;??_-;_-@_-"/>
    <numFmt numFmtId="164" formatCode="_-* #,##0.00\ _€_-;\-* #,##0.00\ _€_-;_-* &quot;-&quot;??\ _€_-;_-@_-"/>
    <numFmt numFmtId="165" formatCode="_ * #,##0.00_ ;_ * \-#,##0.00_ ;_ * &quot;-&quot;??_ ;_ @_ "/>
    <numFmt numFmtId="166" formatCode="_-* #,##0.00_-;_-* #,##0.00\-;_-* &quot;-&quot;??_-;_-@_-"/>
    <numFmt numFmtId="167" formatCode="_ &quot;€&quot;\ * #,##0.00_ ;_ &quot;€&quot;\ * \-#,##0.00_ ;_ &quot;€&quot;\ * &quot;-&quot;??_ ;_ @_ "/>
    <numFmt numFmtId="168" formatCode="_-&quot;€&quot;\ * #,##0.00_-;_-&quot;€&quot;\ * #,##0.00\-;_-&quot;€&quot;\ * &quot;-&quot;??_-;_-@_-"/>
    <numFmt numFmtId="169" formatCode="0.000"/>
    <numFmt numFmtId="170" formatCode="[$-C0A]mmm\-yy;@"/>
    <numFmt numFmtId="171" formatCode="[$-F400]h:mm:ss\ AM/PM"/>
    <numFmt numFmtId="172" formatCode="0.0%"/>
  </numFmts>
  <fonts count="72">
    <font>
      <sz val="10"/>
      <name val="Arial"/>
    </font>
    <font>
      <sz val="10"/>
      <name val="Arial"/>
      <family val="2"/>
    </font>
    <font>
      <sz val="7"/>
      <name val="Arial"/>
      <family val="2"/>
    </font>
    <font>
      <b/>
      <i/>
      <sz val="14"/>
      <name val="Arial"/>
      <family val="2"/>
    </font>
    <font>
      <b/>
      <i/>
      <sz val="12"/>
      <name val="Arial"/>
      <family val="2"/>
    </font>
    <font>
      <sz val="9"/>
      <name val="Arial"/>
      <family val="2"/>
    </font>
    <font>
      <sz val="11"/>
      <color indexed="8"/>
      <name val="Calibri"/>
      <family val="2"/>
    </font>
    <font>
      <sz val="11"/>
      <color indexed="9"/>
      <name val="Calibri"/>
      <family val="2"/>
    </font>
    <font>
      <b/>
      <sz val="11"/>
      <color indexed="52"/>
      <name val="Calibri"/>
      <family val="2"/>
    </font>
    <font>
      <sz val="8"/>
      <name val="Arial"/>
      <family val="2"/>
    </font>
    <font>
      <b/>
      <sz val="11"/>
      <color indexed="9"/>
      <name val="Calibri"/>
      <family val="2"/>
    </font>
    <font>
      <sz val="11"/>
      <color indexed="52"/>
      <name val="Calibri"/>
      <family val="2"/>
    </font>
    <font>
      <sz val="11"/>
      <color indexed="17"/>
      <name val="Calibri"/>
      <family val="2"/>
    </font>
    <font>
      <sz val="11"/>
      <color indexed="62"/>
      <name val="Calibri"/>
      <family val="2"/>
    </font>
    <font>
      <sz val="10"/>
      <color indexed="8"/>
      <name val="Arial"/>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sz val="11"/>
      <color indexed="18"/>
      <name val="Verdana"/>
      <family val="2"/>
    </font>
    <font>
      <sz val="12"/>
      <name val="Polo"/>
    </font>
    <font>
      <sz val="10"/>
      <color indexed="8"/>
      <name val="Arial"/>
      <family val="2"/>
      <charset val="238"/>
    </font>
    <font>
      <sz val="11"/>
      <color indexed="20"/>
      <name val="Calibri"/>
      <family val="2"/>
    </font>
    <font>
      <b/>
      <sz val="10"/>
      <color indexed="8"/>
      <name val="Arial"/>
      <family val="2"/>
    </font>
    <font>
      <sz val="10"/>
      <name val="Tahoma"/>
      <family val="2"/>
    </font>
    <font>
      <sz val="10"/>
      <name val="Helv"/>
    </font>
    <font>
      <b/>
      <sz val="18"/>
      <color indexed="56"/>
      <name val="Cambria"/>
      <family val="2"/>
    </font>
    <font>
      <b/>
      <sz val="11"/>
      <color indexed="8"/>
      <name val="Calibri"/>
      <family val="2"/>
    </font>
    <font>
      <b/>
      <sz val="11"/>
      <color indexed="63"/>
      <name val="Calibri"/>
      <family val="2"/>
    </font>
    <font>
      <i/>
      <sz val="11"/>
      <color indexed="23"/>
      <name val="Calibri"/>
      <family val="2"/>
    </font>
    <font>
      <sz val="11"/>
      <color indexed="10"/>
      <name val="Calibri"/>
      <family val="2"/>
    </font>
    <font>
      <sz val="9"/>
      <name val="Century Gothic"/>
      <family val="2"/>
    </font>
    <font>
      <sz val="11"/>
      <name val="Arial"/>
      <family val="2"/>
    </font>
    <font>
      <sz val="11"/>
      <color theme="1"/>
      <name val="Calibri"/>
      <family val="2"/>
      <scheme val="minor"/>
    </font>
    <font>
      <sz val="11"/>
      <color theme="0"/>
      <name val="Calibri"/>
      <family val="2"/>
      <scheme val="minor"/>
    </font>
    <font>
      <sz val="11"/>
      <color rgb="FF9C0006"/>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sz val="10"/>
      <color theme="1"/>
      <name val="Arial"/>
      <family val="2"/>
    </font>
    <font>
      <b/>
      <sz val="15"/>
      <color theme="3"/>
      <name val="Calibri"/>
      <family val="2"/>
      <scheme val="minor"/>
    </font>
    <font>
      <b/>
      <sz val="11"/>
      <color theme="3"/>
      <name val="Calibri"/>
      <family val="2"/>
      <scheme val="minor"/>
    </font>
    <font>
      <sz val="11"/>
      <color rgb="FF3F3F76"/>
      <name val="Calibri"/>
      <family val="2"/>
      <scheme val="minor"/>
    </font>
    <font>
      <i/>
      <sz val="11"/>
      <color rgb="FF7F7F7F"/>
      <name val="Calibri"/>
      <family val="2"/>
      <scheme val="minor"/>
    </font>
    <font>
      <u/>
      <sz val="8"/>
      <color theme="11"/>
      <name val="Arial"/>
      <family val="2"/>
    </font>
    <font>
      <u/>
      <sz val="11"/>
      <color theme="11"/>
      <name val="Calibri"/>
      <family val="2"/>
      <scheme val="minor"/>
    </font>
    <font>
      <b/>
      <sz val="13"/>
      <color theme="3"/>
      <name val="Calibri"/>
      <family val="2"/>
      <scheme val="minor"/>
    </font>
    <font>
      <u/>
      <sz val="10"/>
      <color theme="6" tint="-0.24994659260841701"/>
      <name val="Arial"/>
      <family val="2"/>
    </font>
    <font>
      <u/>
      <sz val="10"/>
      <color theme="10"/>
      <name val="Arial"/>
      <family val="2"/>
    </font>
    <font>
      <b/>
      <u/>
      <sz val="10"/>
      <color theme="6" tint="-0.24994659260841701"/>
      <name val="Arial"/>
      <family val="2"/>
    </font>
    <font>
      <sz val="11"/>
      <color rgb="FF9C6500"/>
      <name val="Calibri"/>
      <family val="2"/>
      <scheme val="minor"/>
    </font>
    <font>
      <sz val="11"/>
      <color theme="1"/>
      <name val="Calibri"/>
      <family val="2"/>
      <charset val="238"/>
      <scheme val="minor"/>
    </font>
    <font>
      <sz val="8"/>
      <color theme="1"/>
      <name val="Arial"/>
      <family val="2"/>
    </font>
    <font>
      <sz val="11"/>
      <color indexed="8"/>
      <name val="Calibri"/>
      <family val="2"/>
      <scheme val="minor"/>
    </font>
    <font>
      <b/>
      <sz val="11"/>
      <color rgb="FF3F3F3F"/>
      <name val="Calibri"/>
      <family val="2"/>
      <scheme val="minor"/>
    </font>
    <font>
      <sz val="11"/>
      <color rgb="FFFF0000"/>
      <name val="Calibri"/>
      <family val="2"/>
      <scheme val="minor"/>
    </font>
    <font>
      <b/>
      <sz val="18"/>
      <color theme="3"/>
      <name val="Calibri Light"/>
      <family val="2"/>
      <scheme val="major"/>
    </font>
    <font>
      <sz val="18"/>
      <color theme="3"/>
      <name val="Calibri Light"/>
      <family val="2"/>
      <scheme val="major"/>
    </font>
    <font>
      <b/>
      <sz val="11"/>
      <color theme="1"/>
      <name val="Calibri"/>
      <family val="2"/>
      <scheme val="minor"/>
    </font>
    <font>
      <b/>
      <sz val="9"/>
      <color theme="0"/>
      <name val="Century Gothic"/>
      <family val="2"/>
    </font>
    <font>
      <sz val="9"/>
      <color theme="1"/>
      <name val="Century Gothic"/>
      <family val="2"/>
    </font>
    <font>
      <sz val="10"/>
      <name val="Arial"/>
      <family val="2"/>
    </font>
    <font>
      <i/>
      <sz val="10"/>
      <name val="Arial"/>
      <family val="2"/>
    </font>
    <font>
      <sz val="10"/>
      <name val="Arial"/>
      <family val="2"/>
    </font>
    <font>
      <b/>
      <sz val="10"/>
      <name val="Arial"/>
      <family val="2"/>
    </font>
    <font>
      <b/>
      <sz val="9"/>
      <color rgb="FFFFFFFF"/>
      <name val="Century Gothic"/>
      <family val="2"/>
    </font>
    <font>
      <i/>
      <sz val="11"/>
      <color theme="1"/>
      <name val="Calibri"/>
      <family val="2"/>
      <scheme val="minor"/>
    </font>
    <font>
      <b/>
      <i/>
      <sz val="10"/>
      <name val="Arial"/>
      <family val="2"/>
    </font>
    <font>
      <b/>
      <u/>
      <sz val="10"/>
      <color theme="0"/>
      <name val="Arial"/>
      <family val="2"/>
    </font>
    <font>
      <u/>
      <sz val="9"/>
      <color theme="1"/>
      <name val="Century Gothic"/>
      <family val="2"/>
    </font>
    <font>
      <u/>
      <sz val="10"/>
      <name val="Arial"/>
      <family val="2"/>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7"/>
      </patternFill>
    </fill>
    <fill>
      <patternFill patternType="solid">
        <fgColor indexed="42"/>
      </patternFill>
    </fill>
    <fill>
      <patternFill patternType="solid">
        <fgColor indexed="46"/>
      </patternFill>
    </fill>
    <fill>
      <patternFill patternType="solid">
        <fgColor indexed="2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22"/>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indexed="40"/>
        <bgColor indexed="64"/>
      </patternFill>
    </fill>
    <fill>
      <patternFill patternType="solid">
        <fgColor indexed="41"/>
      </patternFill>
    </fill>
    <fill>
      <patternFill patternType="solid">
        <fgColor indexed="40"/>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6EFCE"/>
      </patternFill>
    </fill>
    <fill>
      <patternFill patternType="solid">
        <fgColor rgb="FFF2F2F2"/>
      </patternFill>
    </fill>
    <fill>
      <patternFill patternType="solid">
        <fgColor rgb="FFA5A5A5"/>
      </patternFill>
    </fill>
    <fill>
      <patternFill patternType="solid">
        <fgColor rgb="FFFFCC99"/>
      </patternFill>
    </fill>
    <fill>
      <patternFill patternType="solid">
        <fgColor rgb="FFFFEB9C"/>
      </patternFill>
    </fill>
    <fill>
      <patternFill patternType="solid">
        <fgColor rgb="FFFFFFCC"/>
      </patternFill>
    </fill>
    <fill>
      <patternFill patternType="solid">
        <fgColor theme="6" tint="-0.499984740745262"/>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0" tint="-4.9989318521683403E-2"/>
        <bgColor theme="0"/>
      </patternFill>
    </fill>
    <fill>
      <patternFill patternType="solid">
        <fgColor theme="8" tint="0.79998168889431442"/>
        <bgColor theme="0"/>
      </patternFill>
    </fill>
    <fill>
      <patternFill patternType="solid">
        <fgColor theme="8" tint="-0.499984740745262"/>
        <bgColor indexed="64"/>
      </patternFill>
    </fill>
    <fill>
      <patternFill patternType="solid">
        <fgColor rgb="FFFFFF00"/>
        <bgColor indexed="64"/>
      </patternFill>
    </fill>
    <fill>
      <patternFill patternType="solid">
        <fgColor theme="7" tint="0.79998168889431442"/>
        <bgColor indexed="64"/>
      </patternFill>
    </fill>
    <fill>
      <patternFill patternType="solid">
        <fgColor rgb="FF7B7B7B"/>
        <bgColor rgb="FF000000"/>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1567">
    <xf numFmtId="0" fontId="0" fillId="0" borderId="0"/>
    <xf numFmtId="0" fontId="6" fillId="2" borderId="0" applyNumberFormat="0" applyBorder="0" applyAlignment="0" applyProtection="0"/>
    <xf numFmtId="0" fontId="33" fillId="27"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33" fillId="28"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33" fillId="29"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33" fillId="30"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8" borderId="0" applyNumberFormat="0" applyBorder="0" applyAlignment="0" applyProtection="0"/>
    <xf numFmtId="0" fontId="33" fillId="31"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33" fillId="32"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170" fontId="33" fillId="27"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170" fontId="33" fillId="28"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170" fontId="33" fillId="29"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170" fontId="33" fillId="30"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170" fontId="33" fillId="31"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170" fontId="33" fillId="32"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9" borderId="0" applyNumberFormat="0" applyBorder="0" applyAlignment="0" applyProtection="0"/>
    <xf numFmtId="0" fontId="33" fillId="33"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33" fillId="34"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33" fillId="35"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33" fillId="3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33" fillId="3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4" borderId="0" applyNumberFormat="0" applyBorder="0" applyAlignment="0" applyProtection="0"/>
    <xf numFmtId="0" fontId="33" fillId="38"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170" fontId="33" fillId="33"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170" fontId="33" fillId="34"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170" fontId="33" fillId="35"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170" fontId="33" fillId="3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170" fontId="33" fillId="3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170" fontId="33" fillId="38"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7" fillId="15" borderId="0" applyNumberFormat="0" applyBorder="0" applyAlignment="0" applyProtection="0"/>
    <xf numFmtId="0" fontId="34" fillId="39"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34" fillId="4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34" fillId="4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7" borderId="0" applyNumberFormat="0" applyBorder="0" applyAlignment="0" applyProtection="0"/>
    <xf numFmtId="0" fontId="34" fillId="42"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6" borderId="0" applyNumberFormat="0" applyBorder="0" applyAlignment="0" applyProtection="0"/>
    <xf numFmtId="0" fontId="34" fillId="4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8" borderId="0" applyNumberFormat="0" applyBorder="0" applyAlignment="0" applyProtection="0"/>
    <xf numFmtId="0" fontId="34" fillId="44"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170" fontId="34" fillId="39"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170" fontId="34" fillId="4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170" fontId="34" fillId="4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170" fontId="34" fillId="42"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170" fontId="34" fillId="4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170" fontId="34" fillId="44"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34" fillId="45"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34" fillId="4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9" borderId="0" applyNumberFormat="0" applyBorder="0" applyAlignment="0" applyProtection="0"/>
    <xf numFmtId="0" fontId="34" fillId="47"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7" borderId="0" applyNumberFormat="0" applyBorder="0" applyAlignment="0" applyProtection="0"/>
    <xf numFmtId="0" fontId="34" fillId="4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6" borderId="0" applyNumberFormat="0" applyBorder="0" applyAlignment="0" applyProtection="0"/>
    <xf numFmtId="0" fontId="34" fillId="49"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2" borderId="0" applyNumberFormat="0" applyBorder="0" applyAlignment="0" applyProtection="0"/>
    <xf numFmtId="0" fontId="34" fillId="50"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35" fillId="51" borderId="0" applyNumberFormat="0" applyBorder="0" applyAlignment="0" applyProtection="0"/>
    <xf numFmtId="0" fontId="8" fillId="12" borderId="1" applyNumberFormat="0" applyAlignment="0" applyProtection="0"/>
    <xf numFmtId="0" fontId="8" fillId="12" borderId="1" applyNumberFormat="0" applyAlignment="0" applyProtection="0"/>
    <xf numFmtId="0" fontId="8" fillId="12" borderId="1" applyNumberFormat="0" applyAlignment="0" applyProtection="0"/>
    <xf numFmtId="170" fontId="36" fillId="52" borderId="0" applyNumberFormat="0" applyBorder="0" applyAlignment="0" applyProtection="0"/>
    <xf numFmtId="0" fontId="37" fillId="53" borderId="11" applyNumberFormat="0" applyAlignment="0" applyProtection="0"/>
    <xf numFmtId="170" fontId="37" fillId="53" borderId="11" applyNumberFormat="0" applyAlignment="0" applyProtection="0"/>
    <xf numFmtId="170" fontId="38" fillId="54" borderId="12" applyNumberFormat="0" applyAlignment="0" applyProtection="0"/>
    <xf numFmtId="170" fontId="39" fillId="0" borderId="13" applyNumberFormat="0" applyFill="0" applyAlignment="0" applyProtection="0"/>
    <xf numFmtId="0" fontId="38" fillId="54" borderId="12" applyNumberForma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5" fontId="1" fillId="0" borderId="0" applyFont="0" applyFill="0" applyBorder="0" applyAlignment="0" applyProtection="0"/>
    <xf numFmtId="165" fontId="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5" fontId="40" fillId="0" borderId="0" applyFont="0" applyFill="0" applyBorder="0" applyAlignment="0" applyProtection="0"/>
    <xf numFmtId="164" fontId="33" fillId="0" borderId="0" applyFont="0" applyFill="0" applyBorder="0" applyAlignment="0" applyProtection="0"/>
    <xf numFmtId="0" fontId="10" fillId="23" borderId="2" applyNumberFormat="0" applyAlignment="0" applyProtection="0"/>
    <xf numFmtId="0" fontId="38" fillId="54" borderId="12" applyNumberFormat="0" applyAlignment="0" applyProtection="0"/>
    <xf numFmtId="167" fontId="1" fillId="0" borderId="0" applyFont="0" applyFill="0" applyBorder="0" applyAlignment="0" applyProtection="0"/>
    <xf numFmtId="167" fontId="1" fillId="0" borderId="0" applyFont="0" applyFill="0" applyBorder="0" applyAlignment="0" applyProtection="0"/>
    <xf numFmtId="44" fontId="33" fillId="0" borderId="0" applyFont="0" applyFill="0" applyBorder="0" applyAlignment="0" applyProtection="0"/>
    <xf numFmtId="170" fontId="41" fillId="0" borderId="14" applyNumberFormat="0" applyFill="0" applyAlignment="0" applyProtection="0"/>
    <xf numFmtId="170" fontId="42" fillId="0" borderId="0" applyNumberFormat="0" applyFill="0" applyBorder="0" applyAlignment="0" applyProtection="0"/>
    <xf numFmtId="170" fontId="34" fillId="45"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170" fontId="34" fillId="4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170" fontId="34" fillId="47"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170" fontId="34" fillId="4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170" fontId="34" fillId="49"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170" fontId="34" fillId="50"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170" fontId="43" fillId="55" borderId="11" applyNumberFormat="0" applyAlignment="0" applyProtection="0"/>
    <xf numFmtId="0" fontId="1" fillId="0" borderId="0"/>
    <xf numFmtId="170" fontId="1" fillId="0" borderId="0"/>
    <xf numFmtId="44" fontId="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8"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1" fillId="0" borderId="3" applyNumberFormat="0" applyFill="0" applyAlignment="0" applyProtection="0"/>
    <xf numFmtId="0" fontId="39" fillId="0" borderId="13" applyNumberFormat="0" applyFill="0" applyAlignment="0" applyProtection="0"/>
    <xf numFmtId="0" fontId="12" fillId="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41" fillId="0" borderId="14" applyNumberFormat="0" applyFill="0" applyAlignment="0" applyProtection="0"/>
    <xf numFmtId="0" fontId="47" fillId="0" borderId="15" applyNumberFormat="0" applyFill="0" applyAlignment="0" applyProtection="0"/>
    <xf numFmtId="0" fontId="42" fillId="0" borderId="16" applyNumberFormat="0" applyFill="0" applyAlignment="0" applyProtection="0"/>
    <xf numFmtId="0" fontId="42" fillId="0" borderId="0" applyNumberFormat="0" applyFill="0" applyBorder="0" applyAlignment="0" applyProtection="0"/>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0" fillId="0" borderId="0" applyNumberFormat="0" applyBorder="0" applyAlignment="0" applyProtection="0">
      <alignment vertical="top"/>
      <protection locked="0"/>
    </xf>
    <xf numFmtId="170" fontId="35" fillId="51" borderId="0" applyNumberFormat="0" applyBorder="0" applyAlignment="0" applyProtection="0"/>
    <xf numFmtId="0" fontId="43" fillId="55" borderId="11" applyNumberFormat="0" applyAlignment="0" applyProtection="0"/>
    <xf numFmtId="0" fontId="13" fillId="4" borderId="1" applyNumberFormat="0" applyAlignment="0" applyProtection="0"/>
    <xf numFmtId="0" fontId="13" fillId="4" borderId="1" applyNumberFormat="0" applyAlignment="0" applyProtection="0"/>
    <xf numFmtId="0" fontId="13" fillId="4" borderId="1" applyNumberFormat="0" applyAlignment="0" applyProtection="0"/>
    <xf numFmtId="166" fontId="14" fillId="0" borderId="0" applyFont="0" applyFill="0" applyBorder="0" applyAlignment="0" applyProtection="0"/>
    <xf numFmtId="0" fontId="15" fillId="0" borderId="4" applyNumberFormat="0" applyFill="0" applyAlignment="0" applyProtection="0"/>
    <xf numFmtId="0" fontId="41" fillId="0" borderId="14" applyNumberFormat="0" applyFill="0" applyAlignment="0" applyProtection="0"/>
    <xf numFmtId="0" fontId="16" fillId="0" borderId="5" applyNumberFormat="0" applyFill="0" applyAlignment="0" applyProtection="0"/>
    <xf numFmtId="0" fontId="47" fillId="0" borderId="15" applyNumberFormat="0" applyFill="0" applyAlignment="0" applyProtection="0"/>
    <xf numFmtId="0" fontId="17" fillId="0" borderId="6" applyNumberFormat="0" applyFill="0" applyAlignment="0" applyProtection="0"/>
    <xf numFmtId="0" fontId="42" fillId="0" borderId="16" applyNumberFormat="0" applyFill="0" applyAlignment="0" applyProtection="0"/>
    <xf numFmtId="0" fontId="17" fillId="0" borderId="0" applyNumberFormat="0" applyFill="0" applyBorder="0" applyAlignment="0" applyProtection="0"/>
    <xf numFmtId="0" fontId="42" fillId="0" borderId="0" applyNumberFormat="0" applyFill="0" applyBorder="0" applyAlignment="0" applyProtection="0"/>
    <xf numFmtId="0" fontId="39" fillId="0" borderId="13" applyNumberFormat="0" applyFill="0" applyAlignment="0" applyProtection="0"/>
    <xf numFmtId="165"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8" fillId="13" borderId="0" applyNumberFormat="0" applyBorder="0" applyAlignment="0" applyProtection="0"/>
    <xf numFmtId="0" fontId="51" fillId="56" borderId="0" applyNumberFormat="0" applyBorder="0" applyAlignment="0" applyProtection="0"/>
    <xf numFmtId="170" fontId="51" fillId="56" borderId="0" applyNumberFormat="0" applyBorder="0" applyAlignment="0" applyProtection="0"/>
    <xf numFmtId="0" fontId="1" fillId="0" borderId="0"/>
    <xf numFmtId="0" fontId="33" fillId="0" borderId="0"/>
    <xf numFmtId="0" fontId="33" fillId="0" borderId="0"/>
    <xf numFmtId="0" fontId="1" fillId="0" borderId="0"/>
    <xf numFmtId="170" fontId="1" fillId="0" borderId="0"/>
    <xf numFmtId="0" fontId="33" fillId="0" borderId="0"/>
    <xf numFmtId="0" fontId="33" fillId="0" borderId="0"/>
    <xf numFmtId="0" fontId="1" fillId="0" borderId="0"/>
    <xf numFmtId="0" fontId="1" fillId="0" borderId="0"/>
    <xf numFmtId="0" fontId="1" fillId="0" borderId="0"/>
    <xf numFmtId="170" fontId="1" fillId="0" borderId="0"/>
    <xf numFmtId="0" fontId="33" fillId="0" borderId="0"/>
    <xf numFmtId="0" fontId="33" fillId="0" borderId="0"/>
    <xf numFmtId="0" fontId="33" fillId="0" borderId="0"/>
    <xf numFmtId="0" fontId="40" fillId="0" borderId="0"/>
    <xf numFmtId="0" fontId="33" fillId="0" borderId="0"/>
    <xf numFmtId="0" fontId="33" fillId="0" borderId="0"/>
    <xf numFmtId="0" fontId="33" fillId="0" borderId="0"/>
    <xf numFmtId="0" fontId="40" fillId="0" borderId="0"/>
    <xf numFmtId="0" fontId="40" fillId="0" borderId="0"/>
    <xf numFmtId="0" fontId="33" fillId="0" borderId="0"/>
    <xf numFmtId="0" fontId="33" fillId="0" borderId="0"/>
    <xf numFmtId="0" fontId="33" fillId="0" borderId="0"/>
    <xf numFmtId="0" fontId="33"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33" fillId="0" borderId="0"/>
    <xf numFmtId="0" fontId="33" fillId="0" borderId="0"/>
    <xf numFmtId="0" fontId="33" fillId="0" borderId="0"/>
    <xf numFmtId="0" fontId="40" fillId="0" borderId="0"/>
    <xf numFmtId="0" fontId="40" fillId="0" borderId="0"/>
    <xf numFmtId="0" fontId="40" fillId="0" borderId="0"/>
    <xf numFmtId="0" fontId="33" fillId="0" borderId="0"/>
    <xf numFmtId="0" fontId="33" fillId="0" borderId="0"/>
    <xf numFmtId="0" fontId="33" fillId="0" borderId="0"/>
    <xf numFmtId="0" fontId="1" fillId="0" borderId="0"/>
    <xf numFmtId="0" fontId="40" fillId="0" borderId="0"/>
    <xf numFmtId="0" fontId="1" fillId="0" borderId="0"/>
    <xf numFmtId="0" fontId="1" fillId="0" borderId="0"/>
    <xf numFmtId="0" fontId="1" fillId="0" borderId="0"/>
    <xf numFmtId="0" fontId="33" fillId="0" borderId="0"/>
    <xf numFmtId="0" fontId="1" fillId="0" borderId="0"/>
    <xf numFmtId="0" fontId="33" fillId="0" borderId="0"/>
    <xf numFmtId="0" fontId="1" fillId="0" borderId="0"/>
    <xf numFmtId="0" fontId="33"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33" fillId="0" borderId="0"/>
    <xf numFmtId="0" fontId="1" fillId="0" borderId="0"/>
    <xf numFmtId="0" fontId="1" fillId="0" borderId="0"/>
    <xf numFmtId="0" fontId="33" fillId="0" borderId="0"/>
    <xf numFmtId="170" fontId="1" fillId="0" borderId="0"/>
    <xf numFmtId="0" fontId="33" fillId="0" borderId="0"/>
    <xf numFmtId="0" fontId="33" fillId="0" borderId="0"/>
    <xf numFmtId="0" fontId="1" fillId="0" borderId="0"/>
    <xf numFmtId="0" fontId="33" fillId="0" borderId="0"/>
    <xf numFmtId="17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33" fillId="0" borderId="0"/>
    <xf numFmtId="17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33" fillId="0" borderId="0"/>
    <xf numFmtId="170" fontId="9"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9" fillId="0" borderId="0"/>
    <xf numFmtId="0" fontId="33" fillId="0" borderId="0"/>
    <xf numFmtId="170" fontId="9" fillId="0" borderId="0"/>
    <xf numFmtId="0" fontId="33" fillId="0" borderId="0"/>
    <xf numFmtId="0" fontId="33" fillId="0" borderId="0"/>
    <xf numFmtId="0" fontId="33" fillId="0" borderId="0"/>
    <xf numFmtId="0" fontId="33" fillId="0" borderId="0"/>
    <xf numFmtId="0" fontId="19" fillId="0" borderId="0"/>
    <xf numFmtId="0" fontId="33" fillId="0" borderId="0"/>
    <xf numFmtId="0" fontId="33" fillId="0" borderId="0"/>
    <xf numFmtId="0" fontId="1" fillId="0" borderId="0"/>
    <xf numFmtId="170" fontId="1" fillId="0" borderId="0"/>
    <xf numFmtId="0" fontId="1" fillId="0" borderId="0"/>
    <xf numFmtId="170" fontId="1" fillId="0" borderId="0"/>
    <xf numFmtId="0" fontId="9" fillId="0" borderId="0"/>
    <xf numFmtId="0" fontId="33" fillId="0" borderId="0"/>
    <xf numFmtId="170" fontId="1" fillId="0" borderId="0"/>
    <xf numFmtId="0" fontId="33" fillId="0" borderId="0"/>
    <xf numFmtId="0" fontId="33" fillId="0" borderId="0"/>
    <xf numFmtId="0" fontId="1" fillId="0" borderId="0"/>
    <xf numFmtId="0" fontId="33" fillId="0" borderId="0"/>
    <xf numFmtId="0" fontId="33" fillId="0" borderId="0"/>
    <xf numFmtId="0" fontId="1" fillId="0" borderId="0"/>
    <xf numFmtId="0" fontId="1" fillId="0" borderId="0"/>
    <xf numFmtId="0" fontId="40" fillId="0" borderId="0"/>
    <xf numFmtId="0" fontId="40" fillId="0" borderId="0"/>
    <xf numFmtId="0" fontId="1" fillId="0" borderId="0"/>
    <xf numFmtId="0" fontId="1" fillId="0" borderId="0"/>
    <xf numFmtId="0" fontId="33" fillId="0" borderId="0"/>
    <xf numFmtId="0" fontId="33" fillId="0" borderId="0"/>
    <xf numFmtId="0" fontId="52" fillId="0" borderId="0"/>
    <xf numFmtId="0" fontId="52" fillId="0" borderId="0"/>
    <xf numFmtId="0" fontId="32" fillId="0" borderId="0"/>
    <xf numFmtId="0" fontId="1" fillId="0" borderId="0"/>
    <xf numFmtId="0" fontId="33" fillId="0" borderId="0"/>
    <xf numFmtId="0" fontId="40" fillId="0" borderId="0"/>
    <xf numFmtId="0" fontId="40"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170" fontId="53" fillId="0" borderId="0"/>
    <xf numFmtId="0" fontId="5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33" fillId="0" borderId="0"/>
    <xf numFmtId="0" fontId="5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170" fontId="33" fillId="0" borderId="0"/>
    <xf numFmtId="0" fontId="52" fillId="0" borderId="0"/>
    <xf numFmtId="0" fontId="52" fillId="0" borderId="0"/>
    <xf numFmtId="0" fontId="54" fillId="0" borderId="0"/>
    <xf numFmtId="0" fontId="33" fillId="0" borderId="0"/>
    <xf numFmtId="0" fontId="52" fillId="0" borderId="0"/>
    <xf numFmtId="0" fontId="52" fillId="0" borderId="0"/>
    <xf numFmtId="0" fontId="52" fillId="0" borderId="0"/>
    <xf numFmtId="0" fontId="1" fillId="0" borderId="0"/>
    <xf numFmtId="0" fontId="33" fillId="0" borderId="0"/>
    <xf numFmtId="0" fontId="4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170" fontId="1" fillId="0" borderId="0"/>
    <xf numFmtId="0" fontId="20" fillId="0" borderId="0"/>
    <xf numFmtId="0" fontId="33" fillId="0" borderId="0"/>
    <xf numFmtId="0" fontId="33" fillId="0" borderId="0"/>
    <xf numFmtId="0" fontId="33" fillId="0" borderId="0"/>
    <xf numFmtId="0" fontId="33" fillId="0" borderId="0"/>
    <xf numFmtId="0" fontId="33" fillId="0" borderId="0"/>
    <xf numFmtId="170" fontId="20" fillId="0" borderId="0"/>
    <xf numFmtId="0" fontId="20" fillId="0" borderId="0"/>
    <xf numFmtId="0" fontId="33" fillId="0" borderId="0"/>
    <xf numFmtId="170" fontId="20" fillId="0" borderId="0"/>
    <xf numFmtId="0" fontId="20" fillId="0" borderId="0"/>
    <xf numFmtId="0" fontId="33" fillId="0" borderId="0"/>
    <xf numFmtId="170" fontId="20" fillId="0" borderId="0"/>
    <xf numFmtId="0" fontId="1" fillId="0" borderId="0"/>
    <xf numFmtId="0" fontId="33" fillId="0" borderId="0"/>
    <xf numFmtId="170" fontId="1" fillId="0" borderId="0"/>
    <xf numFmtId="0" fontId="33" fillId="0" borderId="0"/>
    <xf numFmtId="0" fontId="40" fillId="0" borderId="0"/>
    <xf numFmtId="0" fontId="33" fillId="0" borderId="0"/>
    <xf numFmtId="0" fontId="33" fillId="0" borderId="0"/>
    <xf numFmtId="0" fontId="20" fillId="0" borderId="0"/>
    <xf numFmtId="0" fontId="33" fillId="0" borderId="0"/>
    <xf numFmtId="0" fontId="33" fillId="0" borderId="0"/>
    <xf numFmtId="0" fontId="33" fillId="0" borderId="0"/>
    <xf numFmtId="0" fontId="52" fillId="0" borderId="0"/>
    <xf numFmtId="0" fontId="52" fillId="0" borderId="0"/>
    <xf numFmtId="0" fontId="52" fillId="0" borderId="0"/>
    <xf numFmtId="0" fontId="52" fillId="0" borderId="0"/>
    <xf numFmtId="0" fontId="52"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33" fillId="0" borderId="0"/>
    <xf numFmtId="0" fontId="33" fillId="0" borderId="0"/>
    <xf numFmtId="170" fontId="33" fillId="0" borderId="0"/>
    <xf numFmtId="0" fontId="33" fillId="0" borderId="0"/>
    <xf numFmtId="0" fontId="33" fillId="0" borderId="0"/>
    <xf numFmtId="170" fontId="33" fillId="0" borderId="0"/>
    <xf numFmtId="0" fontId="33" fillId="0" borderId="0"/>
    <xf numFmtId="0" fontId="33" fillId="0" borderId="0"/>
    <xf numFmtId="0" fontId="33" fillId="0" borderId="0"/>
    <xf numFmtId="170" fontId="33" fillId="0" borderId="0"/>
    <xf numFmtId="0" fontId="1" fillId="0" borderId="0"/>
    <xf numFmtId="0" fontId="40" fillId="0" borderId="0"/>
    <xf numFmtId="0" fontId="1" fillId="0" borderId="0"/>
    <xf numFmtId="170" fontId="1" fillId="0" borderId="0"/>
    <xf numFmtId="0" fontId="40" fillId="0" borderId="0"/>
    <xf numFmtId="0" fontId="40" fillId="0" borderId="0"/>
    <xf numFmtId="0" fontId="1" fillId="0" borderId="0"/>
    <xf numFmtId="0" fontId="40" fillId="0" borderId="0"/>
    <xf numFmtId="0" fontId="1" fillId="0" borderId="0"/>
    <xf numFmtId="0" fontId="33" fillId="0" borderId="0"/>
    <xf numFmtId="0" fontId="33" fillId="0" borderId="0"/>
    <xf numFmtId="0" fontId="33" fillId="0" borderId="0"/>
    <xf numFmtId="0" fontId="40" fillId="0" borderId="0"/>
    <xf numFmtId="0" fontId="40" fillId="0" borderId="0"/>
    <xf numFmtId="0" fontId="52" fillId="0" borderId="0"/>
    <xf numFmtId="0" fontId="52" fillId="0" borderId="0"/>
    <xf numFmtId="0" fontId="52" fillId="0" borderId="0"/>
    <xf numFmtId="0" fontId="52" fillId="0" borderId="0"/>
    <xf numFmtId="0" fontId="52" fillId="0" borderId="0"/>
    <xf numFmtId="0" fontId="1" fillId="0" borderId="0"/>
    <xf numFmtId="170" fontId="1" fillId="0" borderId="0"/>
    <xf numFmtId="0" fontId="33" fillId="0" borderId="0"/>
    <xf numFmtId="0" fontId="40" fillId="0" borderId="0"/>
    <xf numFmtId="0" fontId="40" fillId="0" borderId="0"/>
    <xf numFmtId="0" fontId="40" fillId="0" borderId="0"/>
    <xf numFmtId="0" fontId="40" fillId="0" borderId="0"/>
    <xf numFmtId="0" fontId="1" fillId="0" borderId="0"/>
    <xf numFmtId="0" fontId="33" fillId="0" borderId="0"/>
    <xf numFmtId="0" fontId="3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2" fillId="0" borderId="0"/>
    <xf numFmtId="0" fontId="52" fillId="0" borderId="0"/>
    <xf numFmtId="0" fontId="52" fillId="0" borderId="0"/>
    <xf numFmtId="0" fontId="52" fillId="0" borderId="0"/>
    <xf numFmtId="0" fontId="52" fillId="0" borderId="0"/>
    <xf numFmtId="0" fontId="1" fillId="0" borderId="0"/>
    <xf numFmtId="0" fontId="40" fillId="0" borderId="0"/>
    <xf numFmtId="0" fontId="33" fillId="0" borderId="0"/>
    <xf numFmtId="0" fontId="33" fillId="0" borderId="0"/>
    <xf numFmtId="0" fontId="33" fillId="0" borderId="0"/>
    <xf numFmtId="0" fontId="33" fillId="0" borderId="0"/>
    <xf numFmtId="0" fontId="33" fillId="0" borderId="0"/>
    <xf numFmtId="170" fontId="1" fillId="0" borderId="0"/>
    <xf numFmtId="0" fontId="9" fillId="0" borderId="0"/>
    <xf numFmtId="0" fontId="40" fillId="0" borderId="0"/>
    <xf numFmtId="0" fontId="40" fillId="0" borderId="0"/>
    <xf numFmtId="0" fontId="40" fillId="0" borderId="0"/>
    <xf numFmtId="0" fontId="40" fillId="0" borderId="0"/>
    <xf numFmtId="0" fontId="9" fillId="0" borderId="0"/>
    <xf numFmtId="0" fontId="9"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2" fillId="0" borderId="0"/>
    <xf numFmtId="0" fontId="52" fillId="0" borderId="0"/>
    <xf numFmtId="0" fontId="52" fillId="0" borderId="0"/>
    <xf numFmtId="0" fontId="52" fillId="0" borderId="0"/>
    <xf numFmtId="0" fontId="52" fillId="0" borderId="0"/>
    <xf numFmtId="0" fontId="1" fillId="0" borderId="0"/>
    <xf numFmtId="170" fontId="1" fillId="0" borderId="0"/>
    <xf numFmtId="0" fontId="1" fillId="0" borderId="0"/>
    <xf numFmtId="0" fontId="40" fillId="0" borderId="0"/>
    <xf numFmtId="0" fontId="40"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40" fillId="0" borderId="0"/>
    <xf numFmtId="0" fontId="40" fillId="0" borderId="0"/>
    <xf numFmtId="0" fontId="40" fillId="0" borderId="0"/>
    <xf numFmtId="0" fontId="40" fillId="0" borderId="0"/>
    <xf numFmtId="0" fontId="52" fillId="0" borderId="0"/>
    <xf numFmtId="0" fontId="52" fillId="0" borderId="0"/>
    <xf numFmtId="0" fontId="52" fillId="0" borderId="0"/>
    <xf numFmtId="0" fontId="52" fillId="0" borderId="0"/>
    <xf numFmtId="0" fontId="52"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170" fontId="1" fillId="0" borderId="0"/>
    <xf numFmtId="0" fontId="52" fillId="0" borderId="0"/>
    <xf numFmtId="0" fontId="52" fillId="0" borderId="0"/>
    <xf numFmtId="0" fontId="52" fillId="0" borderId="0"/>
    <xf numFmtId="0" fontId="52" fillId="0" borderId="0"/>
    <xf numFmtId="0" fontId="52" fillId="0" borderId="0"/>
    <xf numFmtId="0" fontId="21" fillId="0" borderId="0"/>
    <xf numFmtId="170" fontId="33" fillId="57" borderId="17" applyNumberFormat="0" applyFont="0" applyAlignment="0" applyProtection="0"/>
    <xf numFmtId="0" fontId="1" fillId="57" borderId="17" applyNumberFormat="0" applyFont="0" applyAlignment="0" applyProtection="0"/>
    <xf numFmtId="0" fontId="1" fillId="7" borderId="7" applyNumberFormat="0" applyFont="0" applyAlignment="0" applyProtection="0"/>
    <xf numFmtId="0" fontId="1" fillId="7" borderId="7" applyNumberFormat="0" applyFont="0" applyAlignment="0" applyProtection="0"/>
    <xf numFmtId="0" fontId="33" fillId="57" borderId="17" applyNumberFormat="0" applyFont="0" applyAlignment="0" applyProtection="0"/>
    <xf numFmtId="0" fontId="1" fillId="7" borderId="7" applyNumberFormat="0" applyFont="0" applyAlignment="0" applyProtection="0"/>
    <xf numFmtId="0" fontId="22" fillId="3" borderId="0" applyNumberFormat="0" applyBorder="0" applyAlignment="0" applyProtection="0"/>
    <xf numFmtId="0" fontId="35" fillId="51" borderId="0" applyNumberFormat="0" applyBorder="0" applyAlignment="0" applyProtection="0"/>
    <xf numFmtId="0" fontId="55" fillId="53" borderId="1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53"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70" fontId="55" fillId="53" borderId="18" applyNumberFormat="0" applyAlignment="0" applyProtection="0"/>
    <xf numFmtId="4" fontId="23" fillId="24" borderId="0" applyNumberFormat="0" applyProtection="0">
      <alignment horizontal="left" vertical="center" indent="1"/>
    </xf>
    <xf numFmtId="4" fontId="23" fillId="24" borderId="0" applyNumberFormat="0" applyProtection="0">
      <alignment horizontal="left" vertical="center" indent="1"/>
    </xf>
    <xf numFmtId="4" fontId="14" fillId="25" borderId="0" applyNumberFormat="0" applyProtection="0">
      <alignment horizontal="left" vertical="center" indent="1"/>
    </xf>
    <xf numFmtId="4" fontId="14" fillId="24" borderId="0" applyNumberFormat="0" applyProtection="0">
      <alignment horizontal="left" vertical="center" indent="1"/>
    </xf>
    <xf numFmtId="4" fontId="14" fillId="25" borderId="9" applyNumberFormat="0" applyProtection="0">
      <alignment horizontal="right" vertical="center"/>
    </xf>
    <xf numFmtId="4" fontId="14" fillId="26" borderId="9" applyNumberFormat="0" applyProtection="0">
      <alignment horizontal="left" vertical="center" indent="1"/>
    </xf>
    <xf numFmtId="4" fontId="14" fillId="26" borderId="9" applyNumberFormat="0" applyProtection="0">
      <alignment horizontal="left" vertical="center" indent="1"/>
    </xf>
    <xf numFmtId="0" fontId="14" fillId="24" borderId="9" applyNumberFormat="0" applyProtection="0">
      <alignment horizontal="left" vertical="top" indent="1"/>
    </xf>
    <xf numFmtId="0" fontId="1" fillId="0" borderId="0"/>
    <xf numFmtId="0" fontId="40" fillId="0" borderId="0"/>
    <xf numFmtId="0" fontId="1" fillId="0" borderId="0"/>
    <xf numFmtId="0" fontId="24" fillId="0" borderId="0"/>
    <xf numFmtId="0" fontId="25" fillId="0" borderId="0"/>
    <xf numFmtId="170" fontId="56" fillId="0" borderId="0" applyNumberFormat="0" applyFill="0" applyBorder="0" applyAlignment="0" applyProtection="0"/>
    <xf numFmtId="170" fontId="44" fillId="0" borderId="0" applyNumberFormat="0" applyFill="0" applyBorder="0" applyAlignment="0" applyProtection="0"/>
    <xf numFmtId="0" fontId="26"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170" fontId="47" fillId="0" borderId="15" applyNumberFormat="0" applyFill="0" applyAlignment="0" applyProtection="0"/>
    <xf numFmtId="170" fontId="42" fillId="0" borderId="16" applyNumberFormat="0" applyFill="0" applyAlignment="0" applyProtection="0"/>
    <xf numFmtId="170" fontId="58" fillId="0" borderId="0" applyNumberFormat="0" applyFill="0" applyBorder="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170" fontId="59" fillId="0" borderId="19" applyNumberFormat="0" applyFill="0" applyAlignment="0" applyProtection="0"/>
    <xf numFmtId="0" fontId="28" fillId="12" borderId="8" applyNumberFormat="0" applyAlignment="0" applyProtection="0"/>
    <xf numFmtId="0" fontId="28" fillId="12" borderId="8" applyNumberFormat="0" applyAlignment="0" applyProtection="0"/>
    <xf numFmtId="0" fontId="28" fillId="12" borderId="8" applyNumberFormat="0" applyAlignment="0" applyProtection="0"/>
    <xf numFmtId="168" fontId="6" fillId="0" borderId="0" applyFont="0" applyFill="0" applyBorder="0" applyAlignment="0" applyProtection="0"/>
    <xf numFmtId="0" fontId="29" fillId="0" borderId="0" applyNumberFormat="0" applyFill="0" applyBorder="0" applyAlignment="0" applyProtection="0"/>
    <xf numFmtId="0" fontId="44" fillId="0" borderId="0" applyNumberFormat="0" applyFill="0" applyBorder="0" applyAlignment="0" applyProtection="0"/>
    <xf numFmtId="0" fontId="30"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3" fontId="62" fillId="0" borderId="0" applyFont="0" applyFill="0" applyBorder="0" applyAlignment="0" applyProtection="0"/>
    <xf numFmtId="9" fontId="64" fillId="0" borderId="0" applyFont="0" applyFill="0" applyBorder="0" applyAlignment="0" applyProtection="0"/>
  </cellStyleXfs>
  <cellXfs count="72">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wrapText="1"/>
    </xf>
    <xf numFmtId="0" fontId="60" fillId="58" borderId="20" xfId="1262" applyFont="1" applyFill="1" applyBorder="1" applyAlignment="1">
      <alignment horizontal="left" vertical="center" wrapText="1"/>
    </xf>
    <xf numFmtId="0" fontId="61" fillId="59" borderId="20" xfId="1091" applyFont="1" applyFill="1" applyBorder="1" applyAlignment="1">
      <alignment horizontal="left"/>
    </xf>
    <xf numFmtId="0" fontId="60" fillId="60" borderId="20" xfId="1262" applyFont="1" applyFill="1" applyBorder="1" applyAlignment="1">
      <alignment horizontal="center" vertical="center" wrapText="1"/>
    </xf>
    <xf numFmtId="0" fontId="60" fillId="58" borderId="21" xfId="1262" applyFont="1" applyFill="1" applyBorder="1" applyAlignment="1">
      <alignment horizontal="center" vertical="center" wrapText="1"/>
    </xf>
    <xf numFmtId="0" fontId="61" fillId="61" borderId="21" xfId="1262" applyFont="1" applyFill="1" applyBorder="1" applyAlignment="1">
      <alignment horizontal="left"/>
    </xf>
    <xf numFmtId="170" fontId="61" fillId="59" borderId="20" xfId="1262" applyNumberFormat="1" applyFont="1" applyFill="1" applyBorder="1" applyAlignment="1">
      <alignment horizontal="left"/>
    </xf>
    <xf numFmtId="21" fontId="31" fillId="61" borderId="20" xfId="1067" applyNumberFormat="1" applyFont="1" applyFill="1" applyBorder="1"/>
    <xf numFmtId="14" fontId="31" fillId="61" borderId="20" xfId="1067" applyNumberFormat="1" applyFont="1" applyFill="1" applyBorder="1"/>
    <xf numFmtId="0" fontId="61" fillId="62" borderId="20" xfId="1068" applyFont="1" applyFill="1" applyBorder="1" applyAlignment="1">
      <alignment wrapText="1"/>
    </xf>
    <xf numFmtId="171" fontId="0" fillId="0" borderId="0" xfId="0" applyNumberFormat="1"/>
    <xf numFmtId="0" fontId="1" fillId="0" borderId="0" xfId="1067"/>
    <xf numFmtId="0" fontId="1" fillId="0" borderId="0" xfId="1067" applyAlignment="1">
      <alignment wrapText="1"/>
    </xf>
    <xf numFmtId="14" fontId="0" fillId="0" borderId="0" xfId="0" applyNumberFormat="1"/>
    <xf numFmtId="14" fontId="1" fillId="0" borderId="0" xfId="1118" applyNumberFormat="1"/>
    <xf numFmtId="14" fontId="1" fillId="0" borderId="0" xfId="1067" applyNumberFormat="1"/>
    <xf numFmtId="0" fontId="0" fillId="64" borderId="0" xfId="0" applyFill="1"/>
    <xf numFmtId="0" fontId="0" fillId="64" borderId="0" xfId="0" applyFill="1" applyAlignment="1">
      <alignment wrapText="1"/>
    </xf>
    <xf numFmtId="0" fontId="1" fillId="65" borderId="0" xfId="1118" applyFill="1"/>
    <xf numFmtId="0" fontId="1" fillId="65" borderId="0" xfId="1118" applyFill="1" applyAlignment="1">
      <alignment wrapText="1"/>
    </xf>
    <xf numFmtId="0" fontId="60" fillId="60" borderId="22" xfId="1262" applyFont="1" applyFill="1" applyBorder="1" applyAlignment="1">
      <alignment horizontal="center" vertical="center" wrapText="1"/>
    </xf>
    <xf numFmtId="0" fontId="1" fillId="0" borderId="0" xfId="0" applyFont="1"/>
    <xf numFmtId="0" fontId="0" fillId="0" borderId="0" xfId="0" applyFill="1" applyBorder="1" applyAlignment="1"/>
    <xf numFmtId="0" fontId="0" fillId="0" borderId="23" xfId="0" applyFill="1" applyBorder="1" applyAlignment="1"/>
    <xf numFmtId="0" fontId="63" fillId="0" borderId="24" xfId="0" applyFont="1" applyFill="1" applyBorder="1" applyAlignment="1">
      <alignment horizontal="centerContinuous"/>
    </xf>
    <xf numFmtId="169" fontId="0" fillId="0" borderId="0" xfId="0" applyNumberFormat="1" applyFill="1" applyBorder="1" applyAlignment="1"/>
    <xf numFmtId="43" fontId="0" fillId="0" borderId="0" xfId="1565" applyFont="1" applyFill="1" applyBorder="1" applyAlignment="1"/>
    <xf numFmtId="0" fontId="60" fillId="60" borderId="0" xfId="1262" applyFont="1" applyFill="1" applyBorder="1" applyAlignment="1">
      <alignment horizontal="center" vertical="center" wrapText="1"/>
    </xf>
    <xf numFmtId="9" fontId="0" fillId="0" borderId="0" xfId="1566" applyFont="1"/>
    <xf numFmtId="172" fontId="0" fillId="0" borderId="0" xfId="1566" applyNumberFormat="1" applyFont="1"/>
    <xf numFmtId="2" fontId="0" fillId="0" borderId="0" xfId="0" applyNumberFormat="1"/>
    <xf numFmtId="169" fontId="0" fillId="0" borderId="0" xfId="0" applyNumberFormat="1"/>
    <xf numFmtId="0" fontId="65" fillId="0" borderId="0" xfId="0" applyFont="1"/>
    <xf numFmtId="9" fontId="65" fillId="0" borderId="0" xfId="1566" applyFont="1"/>
    <xf numFmtId="172" fontId="65" fillId="0" borderId="0" xfId="0" applyNumberFormat="1" applyFont="1"/>
    <xf numFmtId="0" fontId="1" fillId="64" borderId="0" xfId="0" applyFont="1" applyFill="1"/>
    <xf numFmtId="0" fontId="66" fillId="66" borderId="0" xfId="0" applyFont="1" applyFill="1" applyAlignment="1">
      <alignment wrapText="1"/>
    </xf>
    <xf numFmtId="10" fontId="65" fillId="0" borderId="0" xfId="0" applyNumberFormat="1" applyFont="1"/>
    <xf numFmtId="0" fontId="65" fillId="0" borderId="0" xfId="0" applyFont="1" applyAlignment="1">
      <alignment wrapText="1"/>
    </xf>
    <xf numFmtId="0" fontId="60" fillId="60" borderId="0" xfId="1262" applyFont="1" applyFill="1" applyAlignment="1">
      <alignment horizontal="center" vertical="center" wrapText="1"/>
    </xf>
    <xf numFmtId="0" fontId="0" fillId="0" borderId="23" xfId="0" applyBorder="1"/>
    <xf numFmtId="10" fontId="0" fillId="0" borderId="0" xfId="1566" applyNumberFormat="1" applyFont="1"/>
    <xf numFmtId="0" fontId="65" fillId="0" borderId="24" xfId="0" applyFont="1" applyBorder="1" applyAlignment="1">
      <alignment wrapText="1"/>
    </xf>
    <xf numFmtId="0" fontId="63" fillId="0" borderId="24" xfId="0" applyFont="1" applyBorder="1" applyAlignment="1">
      <alignment wrapText="1"/>
    </xf>
    <xf numFmtId="0" fontId="0" fillId="0" borderId="23" xfId="0" applyBorder="1" applyAlignment="1">
      <alignment wrapText="1"/>
    </xf>
    <xf numFmtId="0" fontId="0" fillId="0" borderId="0" xfId="0" applyBorder="1"/>
    <xf numFmtId="0" fontId="63" fillId="0" borderId="24" xfId="0" applyFont="1" applyBorder="1" applyAlignment="1">
      <alignment horizontal="center" vertical="center" wrapText="1"/>
    </xf>
    <xf numFmtId="0" fontId="0" fillId="0" borderId="25" xfId="0" applyBorder="1" applyAlignment="1">
      <alignment wrapText="1"/>
    </xf>
    <xf numFmtId="0" fontId="63" fillId="0" borderId="25" xfId="0" applyFont="1" applyBorder="1" applyAlignment="1">
      <alignment horizontal="center" vertical="center" wrapText="1"/>
    </xf>
    <xf numFmtId="0" fontId="67" fillId="0" borderId="24" xfId="0" applyFont="1" applyBorder="1" applyAlignment="1">
      <alignment horizontal="centerContinuous"/>
    </xf>
    <xf numFmtId="170" fontId="61" fillId="59" borderId="0" xfId="1262" applyNumberFormat="1" applyFont="1" applyFill="1" applyBorder="1" applyAlignment="1">
      <alignment horizontal="left"/>
    </xf>
    <xf numFmtId="0" fontId="61" fillId="61" borderId="0" xfId="1262" applyFont="1" applyFill="1" applyBorder="1" applyAlignment="1">
      <alignment horizontal="left"/>
    </xf>
    <xf numFmtId="21" fontId="31" fillId="61" borderId="0" xfId="1067" applyNumberFormat="1" applyFont="1" applyFill="1" applyBorder="1"/>
    <xf numFmtId="14" fontId="31" fillId="61" borderId="0" xfId="1067" applyNumberFormat="1" applyFont="1" applyFill="1" applyBorder="1"/>
    <xf numFmtId="0" fontId="61" fillId="59" borderId="0" xfId="1091" applyFont="1" applyFill="1" applyBorder="1" applyAlignment="1">
      <alignment horizontal="left"/>
    </xf>
    <xf numFmtId="9" fontId="0" fillId="64" borderId="0" xfId="1566" applyFont="1" applyFill="1"/>
    <xf numFmtId="0" fontId="0" fillId="64" borderId="0" xfId="0" applyFont="1" applyFill="1"/>
    <xf numFmtId="0" fontId="63" fillId="0" borderId="0" xfId="0" applyFont="1" applyFill="1" applyBorder="1" applyAlignment="1">
      <alignment horizontal="centerContinuous"/>
    </xf>
    <xf numFmtId="0" fontId="68" fillId="0" borderId="0" xfId="0" applyFont="1" applyFill="1" applyBorder="1" applyAlignment="1">
      <alignment horizontal="centerContinuous"/>
    </xf>
    <xf numFmtId="2" fontId="69" fillId="63" borderId="20" xfId="1068" applyNumberFormat="1" applyFont="1" applyFill="1" applyBorder="1" applyAlignment="1">
      <alignment horizontal="center" vertical="center" wrapText="1"/>
    </xf>
    <xf numFmtId="2" fontId="70" fillId="62" borderId="20" xfId="1068" applyNumberFormat="1" applyFont="1" applyFill="1" applyBorder="1" applyAlignment="1">
      <alignment wrapText="1"/>
    </xf>
    <xf numFmtId="2" fontId="70" fillId="62" borderId="0" xfId="1068" applyNumberFormat="1" applyFont="1" applyFill="1" applyBorder="1" applyAlignment="1">
      <alignment wrapText="1"/>
    </xf>
    <xf numFmtId="2" fontId="71" fillId="0" borderId="0" xfId="0" applyNumberFormat="1" applyFont="1"/>
    <xf numFmtId="0" fontId="1" fillId="0" borderId="0" xfId="0" applyFont="1" applyAlignment="1">
      <alignment horizontal="left" vertical="top" wrapText="1"/>
    </xf>
    <xf numFmtId="0" fontId="0" fillId="0" borderId="0" xfId="0" applyAlignment="1">
      <alignment horizontal="left" vertical="top"/>
    </xf>
    <xf numFmtId="0" fontId="1" fillId="0" borderId="23" xfId="0" applyFont="1" applyBorder="1" applyAlignment="1">
      <alignment horizontal="center"/>
    </xf>
    <xf numFmtId="0" fontId="0" fillId="0" borderId="23" xfId="0" applyBorder="1" applyAlignment="1">
      <alignment horizontal="center"/>
    </xf>
  </cellXfs>
  <cellStyles count="1567">
    <cellStyle name="20% - Accent1 2" xfId="1" xr:uid="{00000000-0005-0000-0000-000000000000}"/>
    <cellStyle name="20% - Accent1 2 2" xfId="2" xr:uid="{00000000-0005-0000-0000-000001000000}"/>
    <cellStyle name="20% - Accent1 3" xfId="3" xr:uid="{00000000-0005-0000-0000-000002000000}"/>
    <cellStyle name="20% - Accent1 4" xfId="4" xr:uid="{00000000-0005-0000-0000-000003000000}"/>
    <cellStyle name="20% - Accent1 5" xfId="5" xr:uid="{00000000-0005-0000-0000-000004000000}"/>
    <cellStyle name="20% - Accent1 6" xfId="6" xr:uid="{00000000-0005-0000-0000-000005000000}"/>
    <cellStyle name="20% - Accent2 2" xfId="7" xr:uid="{00000000-0005-0000-0000-000006000000}"/>
    <cellStyle name="20% - Accent2 2 2" xfId="8" xr:uid="{00000000-0005-0000-0000-000007000000}"/>
    <cellStyle name="20% - Accent2 3" xfId="9" xr:uid="{00000000-0005-0000-0000-000008000000}"/>
    <cellStyle name="20% - Accent2 4" xfId="10" xr:uid="{00000000-0005-0000-0000-000009000000}"/>
    <cellStyle name="20% - Accent2 5" xfId="11" xr:uid="{00000000-0005-0000-0000-00000A000000}"/>
    <cellStyle name="20% - Accent2 6" xfId="12" xr:uid="{00000000-0005-0000-0000-00000B000000}"/>
    <cellStyle name="20% - Accent3 2" xfId="13" xr:uid="{00000000-0005-0000-0000-00000C000000}"/>
    <cellStyle name="20% - Accent3 2 2" xfId="14" xr:uid="{00000000-0005-0000-0000-00000D000000}"/>
    <cellStyle name="20% - Accent3 3" xfId="15" xr:uid="{00000000-0005-0000-0000-00000E000000}"/>
    <cellStyle name="20% - Accent3 4" xfId="16" xr:uid="{00000000-0005-0000-0000-00000F000000}"/>
    <cellStyle name="20% - Accent3 5" xfId="17" xr:uid="{00000000-0005-0000-0000-000010000000}"/>
    <cellStyle name="20% - Accent3 6" xfId="18" xr:uid="{00000000-0005-0000-0000-000011000000}"/>
    <cellStyle name="20% - Accent4 2" xfId="19" xr:uid="{00000000-0005-0000-0000-000012000000}"/>
    <cellStyle name="20% - Accent4 2 2" xfId="20" xr:uid="{00000000-0005-0000-0000-000013000000}"/>
    <cellStyle name="20% - Accent4 3" xfId="21" xr:uid="{00000000-0005-0000-0000-000014000000}"/>
    <cellStyle name="20% - Accent4 4" xfId="22" xr:uid="{00000000-0005-0000-0000-000015000000}"/>
    <cellStyle name="20% - Accent4 5" xfId="23" xr:uid="{00000000-0005-0000-0000-000016000000}"/>
    <cellStyle name="20% - Accent4 6" xfId="24" xr:uid="{00000000-0005-0000-0000-000017000000}"/>
    <cellStyle name="20% - Accent5 2" xfId="25" xr:uid="{00000000-0005-0000-0000-000018000000}"/>
    <cellStyle name="20% - Accent5 2 2" xfId="26" xr:uid="{00000000-0005-0000-0000-000019000000}"/>
    <cellStyle name="20% - Accent5 3" xfId="27" xr:uid="{00000000-0005-0000-0000-00001A000000}"/>
    <cellStyle name="20% - Accent5 4" xfId="28" xr:uid="{00000000-0005-0000-0000-00001B000000}"/>
    <cellStyle name="20% - Accent5 5" xfId="29" xr:uid="{00000000-0005-0000-0000-00001C000000}"/>
    <cellStyle name="20% - Accent5 6" xfId="30" xr:uid="{00000000-0005-0000-0000-00001D000000}"/>
    <cellStyle name="20% - Accent6 2" xfId="31" xr:uid="{00000000-0005-0000-0000-00001E000000}"/>
    <cellStyle name="20% - Accent6 2 2" xfId="32" xr:uid="{00000000-0005-0000-0000-00001F000000}"/>
    <cellStyle name="20% - Accent6 3" xfId="33" xr:uid="{00000000-0005-0000-0000-000020000000}"/>
    <cellStyle name="20% - Accent6 4" xfId="34" xr:uid="{00000000-0005-0000-0000-000021000000}"/>
    <cellStyle name="20% - Accent6 5" xfId="35" xr:uid="{00000000-0005-0000-0000-000022000000}"/>
    <cellStyle name="20% - Accent6 6" xfId="36" xr:uid="{00000000-0005-0000-0000-000023000000}"/>
    <cellStyle name="20% - Énfasis1 10" xfId="37" xr:uid="{00000000-0005-0000-0000-000024000000}"/>
    <cellStyle name="20% - Énfasis1 2" xfId="38" xr:uid="{00000000-0005-0000-0000-000025000000}"/>
    <cellStyle name="20% - Énfasis1 3" xfId="39" xr:uid="{00000000-0005-0000-0000-000026000000}"/>
    <cellStyle name="20% - Énfasis1 4" xfId="40" xr:uid="{00000000-0005-0000-0000-000027000000}"/>
    <cellStyle name="20% - Énfasis1 5" xfId="41" xr:uid="{00000000-0005-0000-0000-000028000000}"/>
    <cellStyle name="20% - Énfasis1 6" xfId="42" xr:uid="{00000000-0005-0000-0000-000029000000}"/>
    <cellStyle name="20% - Énfasis1 7" xfId="43" xr:uid="{00000000-0005-0000-0000-00002A000000}"/>
    <cellStyle name="20% - Énfasis1 8" xfId="44" xr:uid="{00000000-0005-0000-0000-00002B000000}"/>
    <cellStyle name="20% - Énfasis1 9" xfId="45" xr:uid="{00000000-0005-0000-0000-00002C000000}"/>
    <cellStyle name="20% - Énfasis2 10" xfId="46" xr:uid="{00000000-0005-0000-0000-00002D000000}"/>
    <cellStyle name="20% - Énfasis2 2" xfId="47" xr:uid="{00000000-0005-0000-0000-00002E000000}"/>
    <cellStyle name="20% - Énfasis2 3" xfId="48" xr:uid="{00000000-0005-0000-0000-00002F000000}"/>
    <cellStyle name="20% - Énfasis2 4" xfId="49" xr:uid="{00000000-0005-0000-0000-000030000000}"/>
    <cellStyle name="20% - Énfasis2 5" xfId="50" xr:uid="{00000000-0005-0000-0000-000031000000}"/>
    <cellStyle name="20% - Énfasis2 6" xfId="51" xr:uid="{00000000-0005-0000-0000-000032000000}"/>
    <cellStyle name="20% - Énfasis2 7" xfId="52" xr:uid="{00000000-0005-0000-0000-000033000000}"/>
    <cellStyle name="20% - Énfasis2 8" xfId="53" xr:uid="{00000000-0005-0000-0000-000034000000}"/>
    <cellStyle name="20% - Énfasis2 9" xfId="54" xr:uid="{00000000-0005-0000-0000-000035000000}"/>
    <cellStyle name="20% - Énfasis3 10" xfId="55" xr:uid="{00000000-0005-0000-0000-000036000000}"/>
    <cellStyle name="20% - Énfasis3 2" xfId="56" xr:uid="{00000000-0005-0000-0000-000037000000}"/>
    <cellStyle name="20% - Énfasis3 3" xfId="57" xr:uid="{00000000-0005-0000-0000-000038000000}"/>
    <cellStyle name="20% - Énfasis3 4" xfId="58" xr:uid="{00000000-0005-0000-0000-000039000000}"/>
    <cellStyle name="20% - Énfasis3 5" xfId="59" xr:uid="{00000000-0005-0000-0000-00003A000000}"/>
    <cellStyle name="20% - Énfasis3 6" xfId="60" xr:uid="{00000000-0005-0000-0000-00003B000000}"/>
    <cellStyle name="20% - Énfasis3 7" xfId="61" xr:uid="{00000000-0005-0000-0000-00003C000000}"/>
    <cellStyle name="20% - Énfasis3 8" xfId="62" xr:uid="{00000000-0005-0000-0000-00003D000000}"/>
    <cellStyle name="20% - Énfasis3 9" xfId="63" xr:uid="{00000000-0005-0000-0000-00003E000000}"/>
    <cellStyle name="20% - Énfasis4 10" xfId="64" xr:uid="{00000000-0005-0000-0000-00003F000000}"/>
    <cellStyle name="20% - Énfasis4 2" xfId="65" xr:uid="{00000000-0005-0000-0000-000040000000}"/>
    <cellStyle name="20% - Énfasis4 3" xfId="66" xr:uid="{00000000-0005-0000-0000-000041000000}"/>
    <cellStyle name="20% - Énfasis4 4" xfId="67" xr:uid="{00000000-0005-0000-0000-000042000000}"/>
    <cellStyle name="20% - Énfasis4 5" xfId="68" xr:uid="{00000000-0005-0000-0000-000043000000}"/>
    <cellStyle name="20% - Énfasis4 6" xfId="69" xr:uid="{00000000-0005-0000-0000-000044000000}"/>
    <cellStyle name="20% - Énfasis4 7" xfId="70" xr:uid="{00000000-0005-0000-0000-000045000000}"/>
    <cellStyle name="20% - Énfasis4 8" xfId="71" xr:uid="{00000000-0005-0000-0000-000046000000}"/>
    <cellStyle name="20% - Énfasis4 9" xfId="72" xr:uid="{00000000-0005-0000-0000-000047000000}"/>
    <cellStyle name="20% - Énfasis5 10" xfId="73" xr:uid="{00000000-0005-0000-0000-000048000000}"/>
    <cellStyle name="20% - Énfasis5 2" xfId="74" xr:uid="{00000000-0005-0000-0000-000049000000}"/>
    <cellStyle name="20% - Énfasis5 3" xfId="75" xr:uid="{00000000-0005-0000-0000-00004A000000}"/>
    <cellStyle name="20% - Énfasis5 4" xfId="76" xr:uid="{00000000-0005-0000-0000-00004B000000}"/>
    <cellStyle name="20% - Énfasis5 5" xfId="77" xr:uid="{00000000-0005-0000-0000-00004C000000}"/>
    <cellStyle name="20% - Énfasis5 6" xfId="78" xr:uid="{00000000-0005-0000-0000-00004D000000}"/>
    <cellStyle name="20% - Énfasis5 7" xfId="79" xr:uid="{00000000-0005-0000-0000-00004E000000}"/>
    <cellStyle name="20% - Énfasis5 8" xfId="80" xr:uid="{00000000-0005-0000-0000-00004F000000}"/>
    <cellStyle name="20% - Énfasis5 9" xfId="81" xr:uid="{00000000-0005-0000-0000-000050000000}"/>
    <cellStyle name="20% - Énfasis6 10" xfId="82" xr:uid="{00000000-0005-0000-0000-000051000000}"/>
    <cellStyle name="20% - Énfasis6 2" xfId="83" xr:uid="{00000000-0005-0000-0000-000052000000}"/>
    <cellStyle name="20% - Énfasis6 3" xfId="84" xr:uid="{00000000-0005-0000-0000-000053000000}"/>
    <cellStyle name="20% - Énfasis6 4" xfId="85" xr:uid="{00000000-0005-0000-0000-000054000000}"/>
    <cellStyle name="20% - Énfasis6 5" xfId="86" xr:uid="{00000000-0005-0000-0000-000055000000}"/>
    <cellStyle name="20% - Énfasis6 6" xfId="87" xr:uid="{00000000-0005-0000-0000-000056000000}"/>
    <cellStyle name="20% - Énfasis6 7" xfId="88" xr:uid="{00000000-0005-0000-0000-000057000000}"/>
    <cellStyle name="20% - Énfasis6 8" xfId="89" xr:uid="{00000000-0005-0000-0000-000058000000}"/>
    <cellStyle name="20% - Énfasis6 9" xfId="90" xr:uid="{00000000-0005-0000-0000-000059000000}"/>
    <cellStyle name="40% - Accent1 2" xfId="91" xr:uid="{00000000-0005-0000-0000-00005A000000}"/>
    <cellStyle name="40% - Accent1 2 2" xfId="92" xr:uid="{00000000-0005-0000-0000-00005B000000}"/>
    <cellStyle name="40% - Accent1 3" xfId="93" xr:uid="{00000000-0005-0000-0000-00005C000000}"/>
    <cellStyle name="40% - Accent1 4" xfId="94" xr:uid="{00000000-0005-0000-0000-00005D000000}"/>
    <cellStyle name="40% - Accent1 5" xfId="95" xr:uid="{00000000-0005-0000-0000-00005E000000}"/>
    <cellStyle name="40% - Accent1 6" xfId="96" xr:uid="{00000000-0005-0000-0000-00005F000000}"/>
    <cellStyle name="40% - Accent2 2" xfId="97" xr:uid="{00000000-0005-0000-0000-000060000000}"/>
    <cellStyle name="40% - Accent2 2 2" xfId="98" xr:uid="{00000000-0005-0000-0000-000061000000}"/>
    <cellStyle name="40% - Accent2 3" xfId="99" xr:uid="{00000000-0005-0000-0000-000062000000}"/>
    <cellStyle name="40% - Accent2 4" xfId="100" xr:uid="{00000000-0005-0000-0000-000063000000}"/>
    <cellStyle name="40% - Accent2 5" xfId="101" xr:uid="{00000000-0005-0000-0000-000064000000}"/>
    <cellStyle name="40% - Accent2 6" xfId="102" xr:uid="{00000000-0005-0000-0000-000065000000}"/>
    <cellStyle name="40% - Accent3 2" xfId="103" xr:uid="{00000000-0005-0000-0000-000066000000}"/>
    <cellStyle name="40% - Accent3 2 2" xfId="104" xr:uid="{00000000-0005-0000-0000-000067000000}"/>
    <cellStyle name="40% - Accent3 3" xfId="105" xr:uid="{00000000-0005-0000-0000-000068000000}"/>
    <cellStyle name="40% - Accent3 4" xfId="106" xr:uid="{00000000-0005-0000-0000-000069000000}"/>
    <cellStyle name="40% - Accent3 5" xfId="107" xr:uid="{00000000-0005-0000-0000-00006A000000}"/>
    <cellStyle name="40% - Accent3 6" xfId="108" xr:uid="{00000000-0005-0000-0000-00006B000000}"/>
    <cellStyle name="40% - Accent4 2" xfId="109" xr:uid="{00000000-0005-0000-0000-00006C000000}"/>
    <cellStyle name="40% - Accent4 2 2" xfId="110" xr:uid="{00000000-0005-0000-0000-00006D000000}"/>
    <cellStyle name="40% - Accent4 3" xfId="111" xr:uid="{00000000-0005-0000-0000-00006E000000}"/>
    <cellStyle name="40% - Accent4 4" xfId="112" xr:uid="{00000000-0005-0000-0000-00006F000000}"/>
    <cellStyle name="40% - Accent4 5" xfId="113" xr:uid="{00000000-0005-0000-0000-000070000000}"/>
    <cellStyle name="40% - Accent4 6" xfId="114" xr:uid="{00000000-0005-0000-0000-000071000000}"/>
    <cellStyle name="40% - Accent5 2" xfId="115" xr:uid="{00000000-0005-0000-0000-000072000000}"/>
    <cellStyle name="40% - Accent5 2 2" xfId="116" xr:uid="{00000000-0005-0000-0000-000073000000}"/>
    <cellStyle name="40% - Accent5 3" xfId="117" xr:uid="{00000000-0005-0000-0000-000074000000}"/>
    <cellStyle name="40% - Accent5 4" xfId="118" xr:uid="{00000000-0005-0000-0000-000075000000}"/>
    <cellStyle name="40% - Accent5 5" xfId="119" xr:uid="{00000000-0005-0000-0000-000076000000}"/>
    <cellStyle name="40% - Accent5 6" xfId="120" xr:uid="{00000000-0005-0000-0000-000077000000}"/>
    <cellStyle name="40% - Accent6 2" xfId="121" xr:uid="{00000000-0005-0000-0000-000078000000}"/>
    <cellStyle name="40% - Accent6 2 2" xfId="122" xr:uid="{00000000-0005-0000-0000-000079000000}"/>
    <cellStyle name="40% - Accent6 3" xfId="123" xr:uid="{00000000-0005-0000-0000-00007A000000}"/>
    <cellStyle name="40% - Accent6 4" xfId="124" xr:uid="{00000000-0005-0000-0000-00007B000000}"/>
    <cellStyle name="40% - Accent6 5" xfId="125" xr:uid="{00000000-0005-0000-0000-00007C000000}"/>
    <cellStyle name="40% - Accent6 6" xfId="126" xr:uid="{00000000-0005-0000-0000-00007D000000}"/>
    <cellStyle name="40% - Énfasis1 10" xfId="127" xr:uid="{00000000-0005-0000-0000-00007E000000}"/>
    <cellStyle name="40% - Énfasis1 2" xfId="128" xr:uid="{00000000-0005-0000-0000-00007F000000}"/>
    <cellStyle name="40% - Énfasis1 3" xfId="129" xr:uid="{00000000-0005-0000-0000-000080000000}"/>
    <cellStyle name="40% - Énfasis1 4" xfId="130" xr:uid="{00000000-0005-0000-0000-000081000000}"/>
    <cellStyle name="40% - Énfasis1 5" xfId="131" xr:uid="{00000000-0005-0000-0000-000082000000}"/>
    <cellStyle name="40% - Énfasis1 6" xfId="132" xr:uid="{00000000-0005-0000-0000-000083000000}"/>
    <cellStyle name="40% - Énfasis1 7" xfId="133" xr:uid="{00000000-0005-0000-0000-000084000000}"/>
    <cellStyle name="40% - Énfasis1 8" xfId="134" xr:uid="{00000000-0005-0000-0000-000085000000}"/>
    <cellStyle name="40% - Énfasis1 9" xfId="135" xr:uid="{00000000-0005-0000-0000-000086000000}"/>
    <cellStyle name="40% - Énfasis2 10" xfId="136" xr:uid="{00000000-0005-0000-0000-000087000000}"/>
    <cellStyle name="40% - Énfasis2 2" xfId="137" xr:uid="{00000000-0005-0000-0000-000088000000}"/>
    <cellStyle name="40% - Énfasis2 3" xfId="138" xr:uid="{00000000-0005-0000-0000-000089000000}"/>
    <cellStyle name="40% - Énfasis2 4" xfId="139" xr:uid="{00000000-0005-0000-0000-00008A000000}"/>
    <cellStyle name="40% - Énfasis2 5" xfId="140" xr:uid="{00000000-0005-0000-0000-00008B000000}"/>
    <cellStyle name="40% - Énfasis2 6" xfId="141" xr:uid="{00000000-0005-0000-0000-00008C000000}"/>
    <cellStyle name="40% - Énfasis2 7" xfId="142" xr:uid="{00000000-0005-0000-0000-00008D000000}"/>
    <cellStyle name="40% - Énfasis2 8" xfId="143" xr:uid="{00000000-0005-0000-0000-00008E000000}"/>
    <cellStyle name="40% - Énfasis2 9" xfId="144" xr:uid="{00000000-0005-0000-0000-00008F000000}"/>
    <cellStyle name="40% - Énfasis3 10" xfId="145" xr:uid="{00000000-0005-0000-0000-000090000000}"/>
    <cellStyle name="40% - Énfasis3 2" xfId="146" xr:uid="{00000000-0005-0000-0000-000091000000}"/>
    <cellStyle name="40% - Énfasis3 3" xfId="147" xr:uid="{00000000-0005-0000-0000-000092000000}"/>
    <cellStyle name="40% - Énfasis3 4" xfId="148" xr:uid="{00000000-0005-0000-0000-000093000000}"/>
    <cellStyle name="40% - Énfasis3 5" xfId="149" xr:uid="{00000000-0005-0000-0000-000094000000}"/>
    <cellStyle name="40% - Énfasis3 6" xfId="150" xr:uid="{00000000-0005-0000-0000-000095000000}"/>
    <cellStyle name="40% - Énfasis3 7" xfId="151" xr:uid="{00000000-0005-0000-0000-000096000000}"/>
    <cellStyle name="40% - Énfasis3 8" xfId="152" xr:uid="{00000000-0005-0000-0000-000097000000}"/>
    <cellStyle name="40% - Énfasis3 9" xfId="153" xr:uid="{00000000-0005-0000-0000-000098000000}"/>
    <cellStyle name="40% - Énfasis4 10" xfId="154" xr:uid="{00000000-0005-0000-0000-000099000000}"/>
    <cellStyle name="40% - Énfasis4 2" xfId="155" xr:uid="{00000000-0005-0000-0000-00009A000000}"/>
    <cellStyle name="40% - Énfasis4 3" xfId="156" xr:uid="{00000000-0005-0000-0000-00009B000000}"/>
    <cellStyle name="40% - Énfasis4 4" xfId="157" xr:uid="{00000000-0005-0000-0000-00009C000000}"/>
    <cellStyle name="40% - Énfasis4 5" xfId="158" xr:uid="{00000000-0005-0000-0000-00009D000000}"/>
    <cellStyle name="40% - Énfasis4 6" xfId="159" xr:uid="{00000000-0005-0000-0000-00009E000000}"/>
    <cellStyle name="40% - Énfasis4 7" xfId="160" xr:uid="{00000000-0005-0000-0000-00009F000000}"/>
    <cellStyle name="40% - Énfasis4 8" xfId="161" xr:uid="{00000000-0005-0000-0000-0000A0000000}"/>
    <cellStyle name="40% - Énfasis4 9" xfId="162" xr:uid="{00000000-0005-0000-0000-0000A1000000}"/>
    <cellStyle name="40% - Énfasis5 10" xfId="163" xr:uid="{00000000-0005-0000-0000-0000A2000000}"/>
    <cellStyle name="40% - Énfasis5 2" xfId="164" xr:uid="{00000000-0005-0000-0000-0000A3000000}"/>
    <cellStyle name="40% - Énfasis5 3" xfId="165" xr:uid="{00000000-0005-0000-0000-0000A4000000}"/>
    <cellStyle name="40% - Énfasis5 4" xfId="166" xr:uid="{00000000-0005-0000-0000-0000A5000000}"/>
    <cellStyle name="40% - Énfasis5 5" xfId="167" xr:uid="{00000000-0005-0000-0000-0000A6000000}"/>
    <cellStyle name="40% - Énfasis5 6" xfId="168" xr:uid="{00000000-0005-0000-0000-0000A7000000}"/>
    <cellStyle name="40% - Énfasis5 7" xfId="169" xr:uid="{00000000-0005-0000-0000-0000A8000000}"/>
    <cellStyle name="40% - Énfasis5 8" xfId="170" xr:uid="{00000000-0005-0000-0000-0000A9000000}"/>
    <cellStyle name="40% - Énfasis5 9" xfId="171" xr:uid="{00000000-0005-0000-0000-0000AA000000}"/>
    <cellStyle name="40% - Énfasis6 10" xfId="172" xr:uid="{00000000-0005-0000-0000-0000AB000000}"/>
    <cellStyle name="40% - Énfasis6 2" xfId="173" xr:uid="{00000000-0005-0000-0000-0000AC000000}"/>
    <cellStyle name="40% - Énfasis6 3" xfId="174" xr:uid="{00000000-0005-0000-0000-0000AD000000}"/>
    <cellStyle name="40% - Énfasis6 4" xfId="175" xr:uid="{00000000-0005-0000-0000-0000AE000000}"/>
    <cellStyle name="40% - Énfasis6 5" xfId="176" xr:uid="{00000000-0005-0000-0000-0000AF000000}"/>
    <cellStyle name="40% - Énfasis6 6" xfId="177" xr:uid="{00000000-0005-0000-0000-0000B0000000}"/>
    <cellStyle name="40% - Énfasis6 7" xfId="178" xr:uid="{00000000-0005-0000-0000-0000B1000000}"/>
    <cellStyle name="40% - Énfasis6 8" xfId="179" xr:uid="{00000000-0005-0000-0000-0000B2000000}"/>
    <cellStyle name="40% - Énfasis6 9" xfId="180" xr:uid="{00000000-0005-0000-0000-0000B3000000}"/>
    <cellStyle name="60% - Accent1 2" xfId="181" xr:uid="{00000000-0005-0000-0000-0000B4000000}"/>
    <cellStyle name="60% - Accent1 2 2" xfId="182" xr:uid="{00000000-0005-0000-0000-0000B5000000}"/>
    <cellStyle name="60% - Accent1 3" xfId="183" xr:uid="{00000000-0005-0000-0000-0000B6000000}"/>
    <cellStyle name="60% - Accent1 4" xfId="184" xr:uid="{00000000-0005-0000-0000-0000B7000000}"/>
    <cellStyle name="60% - Accent1 5" xfId="185" xr:uid="{00000000-0005-0000-0000-0000B8000000}"/>
    <cellStyle name="60% - Accent1 6" xfId="186" xr:uid="{00000000-0005-0000-0000-0000B9000000}"/>
    <cellStyle name="60% - Accent2 2" xfId="187" xr:uid="{00000000-0005-0000-0000-0000BA000000}"/>
    <cellStyle name="60% - Accent2 2 2" xfId="188" xr:uid="{00000000-0005-0000-0000-0000BB000000}"/>
    <cellStyle name="60% - Accent2 3" xfId="189" xr:uid="{00000000-0005-0000-0000-0000BC000000}"/>
    <cellStyle name="60% - Accent2 4" xfId="190" xr:uid="{00000000-0005-0000-0000-0000BD000000}"/>
    <cellStyle name="60% - Accent2 5" xfId="191" xr:uid="{00000000-0005-0000-0000-0000BE000000}"/>
    <cellStyle name="60% - Accent2 6" xfId="192" xr:uid="{00000000-0005-0000-0000-0000BF000000}"/>
    <cellStyle name="60% - Accent3 2" xfId="193" xr:uid="{00000000-0005-0000-0000-0000C0000000}"/>
    <cellStyle name="60% - Accent3 2 2" xfId="194" xr:uid="{00000000-0005-0000-0000-0000C1000000}"/>
    <cellStyle name="60% - Accent3 3" xfId="195" xr:uid="{00000000-0005-0000-0000-0000C2000000}"/>
    <cellStyle name="60% - Accent3 4" xfId="196" xr:uid="{00000000-0005-0000-0000-0000C3000000}"/>
    <cellStyle name="60% - Accent3 5" xfId="197" xr:uid="{00000000-0005-0000-0000-0000C4000000}"/>
    <cellStyle name="60% - Accent3 6" xfId="198" xr:uid="{00000000-0005-0000-0000-0000C5000000}"/>
    <cellStyle name="60% - Accent4 2" xfId="199" xr:uid="{00000000-0005-0000-0000-0000C6000000}"/>
    <cellStyle name="60% - Accent4 2 2" xfId="200" xr:uid="{00000000-0005-0000-0000-0000C7000000}"/>
    <cellStyle name="60% - Accent4 3" xfId="201" xr:uid="{00000000-0005-0000-0000-0000C8000000}"/>
    <cellStyle name="60% - Accent4 4" xfId="202" xr:uid="{00000000-0005-0000-0000-0000C9000000}"/>
    <cellStyle name="60% - Accent4 5" xfId="203" xr:uid="{00000000-0005-0000-0000-0000CA000000}"/>
    <cellStyle name="60% - Accent4 6" xfId="204" xr:uid="{00000000-0005-0000-0000-0000CB000000}"/>
    <cellStyle name="60% - Accent5 2" xfId="205" xr:uid="{00000000-0005-0000-0000-0000CC000000}"/>
    <cellStyle name="60% - Accent5 2 2" xfId="206" xr:uid="{00000000-0005-0000-0000-0000CD000000}"/>
    <cellStyle name="60% - Accent5 3" xfId="207" xr:uid="{00000000-0005-0000-0000-0000CE000000}"/>
    <cellStyle name="60% - Accent5 4" xfId="208" xr:uid="{00000000-0005-0000-0000-0000CF000000}"/>
    <cellStyle name="60% - Accent5 5" xfId="209" xr:uid="{00000000-0005-0000-0000-0000D0000000}"/>
    <cellStyle name="60% - Accent5 6" xfId="210" xr:uid="{00000000-0005-0000-0000-0000D1000000}"/>
    <cellStyle name="60% - Accent6 2" xfId="211" xr:uid="{00000000-0005-0000-0000-0000D2000000}"/>
    <cellStyle name="60% - Accent6 2 2" xfId="212" xr:uid="{00000000-0005-0000-0000-0000D3000000}"/>
    <cellStyle name="60% - Accent6 3" xfId="213" xr:uid="{00000000-0005-0000-0000-0000D4000000}"/>
    <cellStyle name="60% - Accent6 4" xfId="214" xr:uid="{00000000-0005-0000-0000-0000D5000000}"/>
    <cellStyle name="60% - Accent6 5" xfId="215" xr:uid="{00000000-0005-0000-0000-0000D6000000}"/>
    <cellStyle name="60% - Accent6 6" xfId="216" xr:uid="{00000000-0005-0000-0000-0000D7000000}"/>
    <cellStyle name="60% - Énfasis1 10" xfId="217" xr:uid="{00000000-0005-0000-0000-0000D8000000}"/>
    <cellStyle name="60% - Énfasis1 2" xfId="218" xr:uid="{00000000-0005-0000-0000-0000D9000000}"/>
    <cellStyle name="60% - Énfasis1 3" xfId="219" xr:uid="{00000000-0005-0000-0000-0000DA000000}"/>
    <cellStyle name="60% - Énfasis1 4" xfId="220" xr:uid="{00000000-0005-0000-0000-0000DB000000}"/>
    <cellStyle name="60% - Énfasis1 5" xfId="221" xr:uid="{00000000-0005-0000-0000-0000DC000000}"/>
    <cellStyle name="60% - Énfasis1 6" xfId="222" xr:uid="{00000000-0005-0000-0000-0000DD000000}"/>
    <cellStyle name="60% - Énfasis1 7" xfId="223" xr:uid="{00000000-0005-0000-0000-0000DE000000}"/>
    <cellStyle name="60% - Énfasis1 8" xfId="224" xr:uid="{00000000-0005-0000-0000-0000DF000000}"/>
    <cellStyle name="60% - Énfasis1 9" xfId="225" xr:uid="{00000000-0005-0000-0000-0000E0000000}"/>
    <cellStyle name="60% - Énfasis2 10" xfId="226" xr:uid="{00000000-0005-0000-0000-0000E1000000}"/>
    <cellStyle name="60% - Énfasis2 2" xfId="227" xr:uid="{00000000-0005-0000-0000-0000E2000000}"/>
    <cellStyle name="60% - Énfasis2 3" xfId="228" xr:uid="{00000000-0005-0000-0000-0000E3000000}"/>
    <cellStyle name="60% - Énfasis2 4" xfId="229" xr:uid="{00000000-0005-0000-0000-0000E4000000}"/>
    <cellStyle name="60% - Énfasis2 5" xfId="230" xr:uid="{00000000-0005-0000-0000-0000E5000000}"/>
    <cellStyle name="60% - Énfasis2 6" xfId="231" xr:uid="{00000000-0005-0000-0000-0000E6000000}"/>
    <cellStyle name="60% - Énfasis2 7" xfId="232" xr:uid="{00000000-0005-0000-0000-0000E7000000}"/>
    <cellStyle name="60% - Énfasis2 8" xfId="233" xr:uid="{00000000-0005-0000-0000-0000E8000000}"/>
    <cellStyle name="60% - Énfasis2 9" xfId="234" xr:uid="{00000000-0005-0000-0000-0000E9000000}"/>
    <cellStyle name="60% - Énfasis3 10" xfId="235" xr:uid="{00000000-0005-0000-0000-0000EA000000}"/>
    <cellStyle name="60% - Énfasis3 2" xfId="236" xr:uid="{00000000-0005-0000-0000-0000EB000000}"/>
    <cellStyle name="60% - Énfasis3 3" xfId="237" xr:uid="{00000000-0005-0000-0000-0000EC000000}"/>
    <cellStyle name="60% - Énfasis3 4" xfId="238" xr:uid="{00000000-0005-0000-0000-0000ED000000}"/>
    <cellStyle name="60% - Énfasis3 5" xfId="239" xr:uid="{00000000-0005-0000-0000-0000EE000000}"/>
    <cellStyle name="60% - Énfasis3 6" xfId="240" xr:uid="{00000000-0005-0000-0000-0000EF000000}"/>
    <cellStyle name="60% - Énfasis3 7" xfId="241" xr:uid="{00000000-0005-0000-0000-0000F0000000}"/>
    <cellStyle name="60% - Énfasis3 8" xfId="242" xr:uid="{00000000-0005-0000-0000-0000F1000000}"/>
    <cellStyle name="60% - Énfasis3 9" xfId="243" xr:uid="{00000000-0005-0000-0000-0000F2000000}"/>
    <cellStyle name="60% - Énfasis4 10" xfId="244" xr:uid="{00000000-0005-0000-0000-0000F3000000}"/>
    <cellStyle name="60% - Énfasis4 2" xfId="245" xr:uid="{00000000-0005-0000-0000-0000F4000000}"/>
    <cellStyle name="60% - Énfasis4 3" xfId="246" xr:uid="{00000000-0005-0000-0000-0000F5000000}"/>
    <cellStyle name="60% - Énfasis4 4" xfId="247" xr:uid="{00000000-0005-0000-0000-0000F6000000}"/>
    <cellStyle name="60% - Énfasis4 5" xfId="248" xr:uid="{00000000-0005-0000-0000-0000F7000000}"/>
    <cellStyle name="60% - Énfasis4 6" xfId="249" xr:uid="{00000000-0005-0000-0000-0000F8000000}"/>
    <cellStyle name="60% - Énfasis4 7" xfId="250" xr:uid="{00000000-0005-0000-0000-0000F9000000}"/>
    <cellStyle name="60% - Énfasis4 8" xfId="251" xr:uid="{00000000-0005-0000-0000-0000FA000000}"/>
    <cellStyle name="60% - Énfasis4 9" xfId="252" xr:uid="{00000000-0005-0000-0000-0000FB000000}"/>
    <cellStyle name="60% - Énfasis5 10" xfId="253" xr:uid="{00000000-0005-0000-0000-0000FC000000}"/>
    <cellStyle name="60% - Énfasis5 2" xfId="254" xr:uid="{00000000-0005-0000-0000-0000FD000000}"/>
    <cellStyle name="60% - Énfasis5 3" xfId="255" xr:uid="{00000000-0005-0000-0000-0000FE000000}"/>
    <cellStyle name="60% - Énfasis5 4" xfId="256" xr:uid="{00000000-0005-0000-0000-0000FF000000}"/>
    <cellStyle name="60% - Énfasis5 5" xfId="257" xr:uid="{00000000-0005-0000-0000-000000010000}"/>
    <cellStyle name="60% - Énfasis5 6" xfId="258" xr:uid="{00000000-0005-0000-0000-000001010000}"/>
    <cellStyle name="60% - Énfasis5 7" xfId="259" xr:uid="{00000000-0005-0000-0000-000002010000}"/>
    <cellStyle name="60% - Énfasis5 8" xfId="260" xr:uid="{00000000-0005-0000-0000-000003010000}"/>
    <cellStyle name="60% - Énfasis5 9" xfId="261" xr:uid="{00000000-0005-0000-0000-000004010000}"/>
    <cellStyle name="60% - Énfasis6 10" xfId="262" xr:uid="{00000000-0005-0000-0000-000005010000}"/>
    <cellStyle name="60% - Énfasis6 2" xfId="263" xr:uid="{00000000-0005-0000-0000-000006010000}"/>
    <cellStyle name="60% - Énfasis6 3" xfId="264" xr:uid="{00000000-0005-0000-0000-000007010000}"/>
    <cellStyle name="60% - Énfasis6 4" xfId="265" xr:uid="{00000000-0005-0000-0000-000008010000}"/>
    <cellStyle name="60% - Énfasis6 5" xfId="266" xr:uid="{00000000-0005-0000-0000-000009010000}"/>
    <cellStyle name="60% - Énfasis6 6" xfId="267" xr:uid="{00000000-0005-0000-0000-00000A010000}"/>
    <cellStyle name="60% - Énfasis6 7" xfId="268" xr:uid="{00000000-0005-0000-0000-00000B010000}"/>
    <cellStyle name="60% - Énfasis6 8" xfId="269" xr:uid="{00000000-0005-0000-0000-00000C010000}"/>
    <cellStyle name="60% - Énfasis6 9" xfId="270" xr:uid="{00000000-0005-0000-0000-00000D010000}"/>
    <cellStyle name="Accent1 2" xfId="271" xr:uid="{00000000-0005-0000-0000-00000E010000}"/>
    <cellStyle name="Accent1 2 2" xfId="272" xr:uid="{00000000-0005-0000-0000-00000F010000}"/>
    <cellStyle name="Accent1 3" xfId="273" xr:uid="{00000000-0005-0000-0000-000010010000}"/>
    <cellStyle name="Accent1 4" xfId="274" xr:uid="{00000000-0005-0000-0000-000011010000}"/>
    <cellStyle name="Accent1 5" xfId="275" xr:uid="{00000000-0005-0000-0000-000012010000}"/>
    <cellStyle name="Accent1 6" xfId="276" xr:uid="{00000000-0005-0000-0000-000013010000}"/>
    <cellStyle name="Accent2 2" xfId="277" xr:uid="{00000000-0005-0000-0000-000014010000}"/>
    <cellStyle name="Accent2 2 2" xfId="278" xr:uid="{00000000-0005-0000-0000-000015010000}"/>
    <cellStyle name="Accent2 3" xfId="279" xr:uid="{00000000-0005-0000-0000-000016010000}"/>
    <cellStyle name="Accent2 4" xfId="280" xr:uid="{00000000-0005-0000-0000-000017010000}"/>
    <cellStyle name="Accent2 5" xfId="281" xr:uid="{00000000-0005-0000-0000-000018010000}"/>
    <cellStyle name="Accent2 6" xfId="282" xr:uid="{00000000-0005-0000-0000-000019010000}"/>
    <cellStyle name="Accent3 2" xfId="283" xr:uid="{00000000-0005-0000-0000-00001A010000}"/>
    <cellStyle name="Accent3 2 2" xfId="284" xr:uid="{00000000-0005-0000-0000-00001B010000}"/>
    <cellStyle name="Accent3 3" xfId="285" xr:uid="{00000000-0005-0000-0000-00001C010000}"/>
    <cellStyle name="Accent3 4" xfId="286" xr:uid="{00000000-0005-0000-0000-00001D010000}"/>
    <cellStyle name="Accent3 5" xfId="287" xr:uid="{00000000-0005-0000-0000-00001E010000}"/>
    <cellStyle name="Accent3 6" xfId="288" xr:uid="{00000000-0005-0000-0000-00001F010000}"/>
    <cellStyle name="Accent4 2" xfId="289" xr:uid="{00000000-0005-0000-0000-000020010000}"/>
    <cellStyle name="Accent4 2 2" xfId="290" xr:uid="{00000000-0005-0000-0000-000021010000}"/>
    <cellStyle name="Accent4 3" xfId="291" xr:uid="{00000000-0005-0000-0000-000022010000}"/>
    <cellStyle name="Accent4 4" xfId="292" xr:uid="{00000000-0005-0000-0000-000023010000}"/>
    <cellStyle name="Accent4 5" xfId="293" xr:uid="{00000000-0005-0000-0000-000024010000}"/>
    <cellStyle name="Accent4 6" xfId="294" xr:uid="{00000000-0005-0000-0000-000025010000}"/>
    <cellStyle name="Accent5 2" xfId="295" xr:uid="{00000000-0005-0000-0000-000026010000}"/>
    <cellStyle name="Accent5 2 2" xfId="296" xr:uid="{00000000-0005-0000-0000-000027010000}"/>
    <cellStyle name="Accent5 3" xfId="297" xr:uid="{00000000-0005-0000-0000-000028010000}"/>
    <cellStyle name="Accent5 4" xfId="298" xr:uid="{00000000-0005-0000-0000-000029010000}"/>
    <cellStyle name="Accent5 5" xfId="299" xr:uid="{00000000-0005-0000-0000-00002A010000}"/>
    <cellStyle name="Accent5 6" xfId="300" xr:uid="{00000000-0005-0000-0000-00002B010000}"/>
    <cellStyle name="Accent6 2" xfId="301" xr:uid="{00000000-0005-0000-0000-00002C010000}"/>
    <cellStyle name="Accent6 2 2" xfId="302" xr:uid="{00000000-0005-0000-0000-00002D010000}"/>
    <cellStyle name="Accent6 3" xfId="303" xr:uid="{00000000-0005-0000-0000-00002E010000}"/>
    <cellStyle name="Accent6 4" xfId="304" xr:uid="{00000000-0005-0000-0000-00002F010000}"/>
    <cellStyle name="Accent6 5" xfId="305" xr:uid="{00000000-0005-0000-0000-000030010000}"/>
    <cellStyle name="Accent6 6" xfId="306" xr:uid="{00000000-0005-0000-0000-000031010000}"/>
    <cellStyle name="Bad 2" xfId="307" xr:uid="{00000000-0005-0000-0000-000032010000}"/>
    <cellStyle name="Berekening" xfId="308" xr:uid="{00000000-0005-0000-0000-000033010000}"/>
    <cellStyle name="Berekening 2" xfId="309" xr:uid="{00000000-0005-0000-0000-000034010000}"/>
    <cellStyle name="Berekening 3" xfId="310" xr:uid="{00000000-0005-0000-0000-000035010000}"/>
    <cellStyle name="Bueno 2" xfId="311" xr:uid="{00000000-0005-0000-0000-000036010000}"/>
    <cellStyle name="Calculation 2" xfId="312" xr:uid="{00000000-0005-0000-0000-000037010000}"/>
    <cellStyle name="Cálculo 2" xfId="313" xr:uid="{00000000-0005-0000-0000-000038010000}"/>
    <cellStyle name="Celda de comprobación 2" xfId="314" xr:uid="{00000000-0005-0000-0000-000039010000}"/>
    <cellStyle name="Celda vinculada 2" xfId="315" xr:uid="{00000000-0005-0000-0000-00003A010000}"/>
    <cellStyle name="Check Cell 2" xfId="316" xr:uid="{00000000-0005-0000-0000-00003B010000}"/>
    <cellStyle name="Comma 10" xfId="317" xr:uid="{00000000-0005-0000-0000-00003C010000}"/>
    <cellStyle name="Comma 10 2" xfId="318" xr:uid="{00000000-0005-0000-0000-00003D010000}"/>
    <cellStyle name="Comma 10 3" xfId="319" xr:uid="{00000000-0005-0000-0000-00003E010000}"/>
    <cellStyle name="Comma 2" xfId="320" xr:uid="{00000000-0005-0000-0000-00003F010000}"/>
    <cellStyle name="Comma 2 2" xfId="321" xr:uid="{00000000-0005-0000-0000-000040010000}"/>
    <cellStyle name="Comma 2 2 2" xfId="322" xr:uid="{00000000-0005-0000-0000-000041010000}"/>
    <cellStyle name="Comma 2 3" xfId="323" xr:uid="{00000000-0005-0000-0000-000042010000}"/>
    <cellStyle name="Comma 2 3 2" xfId="324" xr:uid="{00000000-0005-0000-0000-000043010000}"/>
    <cellStyle name="Comma 2 4" xfId="325" xr:uid="{00000000-0005-0000-0000-000044010000}"/>
    <cellStyle name="Comma 2 4 2" xfId="326" xr:uid="{00000000-0005-0000-0000-000045010000}"/>
    <cellStyle name="Comma 2 5" xfId="327" xr:uid="{00000000-0005-0000-0000-000046010000}"/>
    <cellStyle name="Comma 3" xfId="328" xr:uid="{00000000-0005-0000-0000-000047010000}"/>
    <cellStyle name="Comma 4" xfId="329" xr:uid="{00000000-0005-0000-0000-000048010000}"/>
    <cellStyle name="Comma 4 2" xfId="330" xr:uid="{00000000-0005-0000-0000-000049010000}"/>
    <cellStyle name="Comma 5" xfId="331" xr:uid="{00000000-0005-0000-0000-00004A010000}"/>
    <cellStyle name="Comma 5 2" xfId="332" xr:uid="{00000000-0005-0000-0000-00004B010000}"/>
    <cellStyle name="Comma 6" xfId="333" xr:uid="{00000000-0005-0000-0000-00004C010000}"/>
    <cellStyle name="Comma 6 2" xfId="334" xr:uid="{00000000-0005-0000-0000-00004D010000}"/>
    <cellStyle name="Comma 6 3" xfId="335" xr:uid="{00000000-0005-0000-0000-00004E010000}"/>
    <cellStyle name="Comma 6 4" xfId="336" xr:uid="{00000000-0005-0000-0000-00004F010000}"/>
    <cellStyle name="Comma 7" xfId="337" xr:uid="{00000000-0005-0000-0000-000050010000}"/>
    <cellStyle name="Comma 8" xfId="338" xr:uid="{00000000-0005-0000-0000-000051010000}"/>
    <cellStyle name="Controlecel" xfId="339" xr:uid="{00000000-0005-0000-0000-000052010000}"/>
    <cellStyle name="Controlecel 2" xfId="340" xr:uid="{00000000-0005-0000-0000-000053010000}"/>
    <cellStyle name="Currency 2" xfId="341" xr:uid="{00000000-0005-0000-0000-000054010000}"/>
    <cellStyle name="Currency 2 2" xfId="342" xr:uid="{00000000-0005-0000-0000-000055010000}"/>
    <cellStyle name="Currency 2 3" xfId="343" xr:uid="{00000000-0005-0000-0000-000056010000}"/>
    <cellStyle name="Encabezado 1 2" xfId="344" xr:uid="{00000000-0005-0000-0000-000057010000}"/>
    <cellStyle name="Encabezado 4 2" xfId="345" xr:uid="{00000000-0005-0000-0000-000058010000}"/>
    <cellStyle name="Énfasis1 10" xfId="346" xr:uid="{00000000-0005-0000-0000-000059010000}"/>
    <cellStyle name="Énfasis1 2" xfId="347" xr:uid="{00000000-0005-0000-0000-00005A010000}"/>
    <cellStyle name="Énfasis1 3" xfId="348" xr:uid="{00000000-0005-0000-0000-00005B010000}"/>
    <cellStyle name="Énfasis1 4" xfId="349" xr:uid="{00000000-0005-0000-0000-00005C010000}"/>
    <cellStyle name="Énfasis1 5" xfId="350" xr:uid="{00000000-0005-0000-0000-00005D010000}"/>
    <cellStyle name="Énfasis1 6" xfId="351" xr:uid="{00000000-0005-0000-0000-00005E010000}"/>
    <cellStyle name="Énfasis1 7" xfId="352" xr:uid="{00000000-0005-0000-0000-00005F010000}"/>
    <cellStyle name="Énfasis1 8" xfId="353" xr:uid="{00000000-0005-0000-0000-000060010000}"/>
    <cellStyle name="Énfasis1 9" xfId="354" xr:uid="{00000000-0005-0000-0000-000061010000}"/>
    <cellStyle name="Énfasis2 10" xfId="355" xr:uid="{00000000-0005-0000-0000-000062010000}"/>
    <cellStyle name="Énfasis2 2" xfId="356" xr:uid="{00000000-0005-0000-0000-000063010000}"/>
    <cellStyle name="Énfasis2 3" xfId="357" xr:uid="{00000000-0005-0000-0000-000064010000}"/>
    <cellStyle name="Énfasis2 4" xfId="358" xr:uid="{00000000-0005-0000-0000-000065010000}"/>
    <cellStyle name="Énfasis2 5" xfId="359" xr:uid="{00000000-0005-0000-0000-000066010000}"/>
    <cellStyle name="Énfasis2 6" xfId="360" xr:uid="{00000000-0005-0000-0000-000067010000}"/>
    <cellStyle name="Énfasis2 7" xfId="361" xr:uid="{00000000-0005-0000-0000-000068010000}"/>
    <cellStyle name="Énfasis2 8" xfId="362" xr:uid="{00000000-0005-0000-0000-000069010000}"/>
    <cellStyle name="Énfasis2 9" xfId="363" xr:uid="{00000000-0005-0000-0000-00006A010000}"/>
    <cellStyle name="Énfasis3 10" xfId="364" xr:uid="{00000000-0005-0000-0000-00006B010000}"/>
    <cellStyle name="Énfasis3 2" xfId="365" xr:uid="{00000000-0005-0000-0000-00006C010000}"/>
    <cellStyle name="Énfasis3 3" xfId="366" xr:uid="{00000000-0005-0000-0000-00006D010000}"/>
    <cellStyle name="Énfasis3 4" xfId="367" xr:uid="{00000000-0005-0000-0000-00006E010000}"/>
    <cellStyle name="Énfasis3 5" xfId="368" xr:uid="{00000000-0005-0000-0000-00006F010000}"/>
    <cellStyle name="Énfasis3 6" xfId="369" xr:uid="{00000000-0005-0000-0000-000070010000}"/>
    <cellStyle name="Énfasis3 7" xfId="370" xr:uid="{00000000-0005-0000-0000-000071010000}"/>
    <cellStyle name="Énfasis3 8" xfId="371" xr:uid="{00000000-0005-0000-0000-000072010000}"/>
    <cellStyle name="Énfasis3 9" xfId="372" xr:uid="{00000000-0005-0000-0000-000073010000}"/>
    <cellStyle name="Énfasis4 10" xfId="373" xr:uid="{00000000-0005-0000-0000-000074010000}"/>
    <cellStyle name="Énfasis4 2" xfId="374" xr:uid="{00000000-0005-0000-0000-000075010000}"/>
    <cellStyle name="Énfasis4 3" xfId="375" xr:uid="{00000000-0005-0000-0000-000076010000}"/>
    <cellStyle name="Énfasis4 4" xfId="376" xr:uid="{00000000-0005-0000-0000-000077010000}"/>
    <cellStyle name="Énfasis4 5" xfId="377" xr:uid="{00000000-0005-0000-0000-000078010000}"/>
    <cellStyle name="Énfasis4 6" xfId="378" xr:uid="{00000000-0005-0000-0000-000079010000}"/>
    <cellStyle name="Énfasis4 7" xfId="379" xr:uid="{00000000-0005-0000-0000-00007A010000}"/>
    <cellStyle name="Énfasis4 8" xfId="380" xr:uid="{00000000-0005-0000-0000-00007B010000}"/>
    <cellStyle name="Énfasis4 9" xfId="381" xr:uid="{00000000-0005-0000-0000-00007C010000}"/>
    <cellStyle name="Énfasis5 10" xfId="382" xr:uid="{00000000-0005-0000-0000-00007D010000}"/>
    <cellStyle name="Énfasis5 2" xfId="383" xr:uid="{00000000-0005-0000-0000-00007E010000}"/>
    <cellStyle name="Énfasis5 3" xfId="384" xr:uid="{00000000-0005-0000-0000-00007F010000}"/>
    <cellStyle name="Énfasis5 4" xfId="385" xr:uid="{00000000-0005-0000-0000-000080010000}"/>
    <cellStyle name="Énfasis5 5" xfId="386" xr:uid="{00000000-0005-0000-0000-000081010000}"/>
    <cellStyle name="Énfasis5 6" xfId="387" xr:uid="{00000000-0005-0000-0000-000082010000}"/>
    <cellStyle name="Énfasis5 7" xfId="388" xr:uid="{00000000-0005-0000-0000-000083010000}"/>
    <cellStyle name="Énfasis5 8" xfId="389" xr:uid="{00000000-0005-0000-0000-000084010000}"/>
    <cellStyle name="Énfasis5 9" xfId="390" xr:uid="{00000000-0005-0000-0000-000085010000}"/>
    <cellStyle name="Énfasis6 10" xfId="391" xr:uid="{00000000-0005-0000-0000-000086010000}"/>
    <cellStyle name="Énfasis6 2" xfId="392" xr:uid="{00000000-0005-0000-0000-000087010000}"/>
    <cellStyle name="Énfasis6 3" xfId="393" xr:uid="{00000000-0005-0000-0000-000088010000}"/>
    <cellStyle name="Énfasis6 4" xfId="394" xr:uid="{00000000-0005-0000-0000-000089010000}"/>
    <cellStyle name="Énfasis6 5" xfId="395" xr:uid="{00000000-0005-0000-0000-00008A010000}"/>
    <cellStyle name="Énfasis6 6" xfId="396" xr:uid="{00000000-0005-0000-0000-00008B010000}"/>
    <cellStyle name="Énfasis6 7" xfId="397" xr:uid="{00000000-0005-0000-0000-00008C010000}"/>
    <cellStyle name="Énfasis6 8" xfId="398" xr:uid="{00000000-0005-0000-0000-00008D010000}"/>
    <cellStyle name="Énfasis6 9" xfId="399" xr:uid="{00000000-0005-0000-0000-00008E010000}"/>
    <cellStyle name="Entrada 2" xfId="400" xr:uid="{00000000-0005-0000-0000-00008F010000}"/>
    <cellStyle name="Estilo 1" xfId="401" xr:uid="{00000000-0005-0000-0000-000090010000}"/>
    <cellStyle name="Estilo 1 2" xfId="402" xr:uid="{00000000-0005-0000-0000-000091010000}"/>
    <cellStyle name="Euro" xfId="403" xr:uid="{00000000-0005-0000-0000-000092010000}"/>
    <cellStyle name="Euro 10" xfId="404" xr:uid="{00000000-0005-0000-0000-000093010000}"/>
    <cellStyle name="Euro 11" xfId="405" xr:uid="{00000000-0005-0000-0000-000094010000}"/>
    <cellStyle name="Euro 12" xfId="406" xr:uid="{00000000-0005-0000-0000-000095010000}"/>
    <cellStyle name="Euro 13" xfId="407" xr:uid="{00000000-0005-0000-0000-000096010000}"/>
    <cellStyle name="Euro 14" xfId="408" xr:uid="{00000000-0005-0000-0000-000097010000}"/>
    <cellStyle name="Euro 15" xfId="409" xr:uid="{00000000-0005-0000-0000-000098010000}"/>
    <cellStyle name="Euro 16" xfId="410" xr:uid="{00000000-0005-0000-0000-000099010000}"/>
    <cellStyle name="Euro 17" xfId="411" xr:uid="{00000000-0005-0000-0000-00009A010000}"/>
    <cellStyle name="Euro 18" xfId="412" xr:uid="{00000000-0005-0000-0000-00009B010000}"/>
    <cellStyle name="Euro 19" xfId="413" xr:uid="{00000000-0005-0000-0000-00009C010000}"/>
    <cellStyle name="Euro 2" xfId="414" xr:uid="{00000000-0005-0000-0000-00009D010000}"/>
    <cellStyle name="Euro 3" xfId="415" xr:uid="{00000000-0005-0000-0000-00009E010000}"/>
    <cellStyle name="Euro 4" xfId="416" xr:uid="{00000000-0005-0000-0000-00009F010000}"/>
    <cellStyle name="Euro 5" xfId="417" xr:uid="{00000000-0005-0000-0000-0000A0010000}"/>
    <cellStyle name="Euro 6" xfId="418" xr:uid="{00000000-0005-0000-0000-0000A1010000}"/>
    <cellStyle name="Euro 7" xfId="419" xr:uid="{00000000-0005-0000-0000-0000A2010000}"/>
    <cellStyle name="Euro 8" xfId="420" xr:uid="{00000000-0005-0000-0000-0000A3010000}"/>
    <cellStyle name="Euro 9" xfId="421" xr:uid="{00000000-0005-0000-0000-0000A4010000}"/>
    <cellStyle name="Explanatory Text 2" xfId="422" xr:uid="{00000000-0005-0000-0000-0000A5010000}"/>
    <cellStyle name="Followed Hyperlink 10" xfId="423" xr:uid="{00000000-0005-0000-0000-0000A6010000}"/>
    <cellStyle name="Followed Hyperlink 100" xfId="424" xr:uid="{00000000-0005-0000-0000-0000A7010000}"/>
    <cellStyle name="Followed Hyperlink 101" xfId="425" xr:uid="{00000000-0005-0000-0000-0000A8010000}"/>
    <cellStyle name="Followed Hyperlink 102" xfId="426" xr:uid="{00000000-0005-0000-0000-0000A9010000}"/>
    <cellStyle name="Followed Hyperlink 103" xfId="427" xr:uid="{00000000-0005-0000-0000-0000AA010000}"/>
    <cellStyle name="Followed Hyperlink 104" xfId="428" xr:uid="{00000000-0005-0000-0000-0000AB010000}"/>
    <cellStyle name="Followed Hyperlink 105" xfId="429" xr:uid="{00000000-0005-0000-0000-0000AC010000}"/>
    <cellStyle name="Followed Hyperlink 106" xfId="430" xr:uid="{00000000-0005-0000-0000-0000AD010000}"/>
    <cellStyle name="Followed Hyperlink 107" xfId="431" xr:uid="{00000000-0005-0000-0000-0000AE010000}"/>
    <cellStyle name="Followed Hyperlink 108" xfId="432" xr:uid="{00000000-0005-0000-0000-0000AF010000}"/>
    <cellStyle name="Followed Hyperlink 109" xfId="433" xr:uid="{00000000-0005-0000-0000-0000B0010000}"/>
    <cellStyle name="Followed Hyperlink 11" xfId="434" xr:uid="{00000000-0005-0000-0000-0000B1010000}"/>
    <cellStyle name="Followed Hyperlink 110" xfId="435" xr:uid="{00000000-0005-0000-0000-0000B2010000}"/>
    <cellStyle name="Followed Hyperlink 111" xfId="436" xr:uid="{00000000-0005-0000-0000-0000B3010000}"/>
    <cellStyle name="Followed Hyperlink 112" xfId="437" xr:uid="{00000000-0005-0000-0000-0000B4010000}"/>
    <cellStyle name="Followed Hyperlink 113" xfId="438" xr:uid="{00000000-0005-0000-0000-0000B5010000}"/>
    <cellStyle name="Followed Hyperlink 114" xfId="439" xr:uid="{00000000-0005-0000-0000-0000B6010000}"/>
    <cellStyle name="Followed Hyperlink 115" xfId="440" xr:uid="{00000000-0005-0000-0000-0000B7010000}"/>
    <cellStyle name="Followed Hyperlink 116" xfId="441" xr:uid="{00000000-0005-0000-0000-0000B8010000}"/>
    <cellStyle name="Followed Hyperlink 117" xfId="442" xr:uid="{00000000-0005-0000-0000-0000B9010000}"/>
    <cellStyle name="Followed Hyperlink 118" xfId="443" xr:uid="{00000000-0005-0000-0000-0000BA010000}"/>
    <cellStyle name="Followed Hyperlink 119" xfId="444" xr:uid="{00000000-0005-0000-0000-0000BB010000}"/>
    <cellStyle name="Followed Hyperlink 12" xfId="445" xr:uid="{00000000-0005-0000-0000-0000BC010000}"/>
    <cellStyle name="Followed Hyperlink 120" xfId="446" xr:uid="{00000000-0005-0000-0000-0000BD010000}"/>
    <cellStyle name="Followed Hyperlink 121" xfId="447" xr:uid="{00000000-0005-0000-0000-0000BE010000}"/>
    <cellStyle name="Followed Hyperlink 122" xfId="448" xr:uid="{00000000-0005-0000-0000-0000BF010000}"/>
    <cellStyle name="Followed Hyperlink 123" xfId="449" xr:uid="{00000000-0005-0000-0000-0000C0010000}"/>
    <cellStyle name="Followed Hyperlink 124" xfId="450" xr:uid="{00000000-0005-0000-0000-0000C1010000}"/>
    <cellStyle name="Followed Hyperlink 125" xfId="451" xr:uid="{00000000-0005-0000-0000-0000C2010000}"/>
    <cellStyle name="Followed Hyperlink 126" xfId="452" xr:uid="{00000000-0005-0000-0000-0000C3010000}"/>
    <cellStyle name="Followed Hyperlink 127" xfId="453" xr:uid="{00000000-0005-0000-0000-0000C4010000}"/>
    <cellStyle name="Followed Hyperlink 128" xfId="454" xr:uid="{00000000-0005-0000-0000-0000C5010000}"/>
    <cellStyle name="Followed Hyperlink 129" xfId="455" xr:uid="{00000000-0005-0000-0000-0000C6010000}"/>
    <cellStyle name="Followed Hyperlink 13" xfId="456" xr:uid="{00000000-0005-0000-0000-0000C7010000}"/>
    <cellStyle name="Followed Hyperlink 130" xfId="457" xr:uid="{00000000-0005-0000-0000-0000C8010000}"/>
    <cellStyle name="Followed Hyperlink 131" xfId="458" xr:uid="{00000000-0005-0000-0000-0000C9010000}"/>
    <cellStyle name="Followed Hyperlink 132" xfId="459" xr:uid="{00000000-0005-0000-0000-0000CA010000}"/>
    <cellStyle name="Followed Hyperlink 133" xfId="460" xr:uid="{00000000-0005-0000-0000-0000CB010000}"/>
    <cellStyle name="Followed Hyperlink 134" xfId="461" xr:uid="{00000000-0005-0000-0000-0000CC010000}"/>
    <cellStyle name="Followed Hyperlink 135" xfId="462" xr:uid="{00000000-0005-0000-0000-0000CD010000}"/>
    <cellStyle name="Followed Hyperlink 136" xfId="463" xr:uid="{00000000-0005-0000-0000-0000CE010000}"/>
    <cellStyle name="Followed Hyperlink 137" xfId="464" xr:uid="{00000000-0005-0000-0000-0000CF010000}"/>
    <cellStyle name="Followed Hyperlink 138" xfId="465" xr:uid="{00000000-0005-0000-0000-0000D0010000}"/>
    <cellStyle name="Followed Hyperlink 139" xfId="466" xr:uid="{00000000-0005-0000-0000-0000D1010000}"/>
    <cellStyle name="Followed Hyperlink 14" xfId="467" xr:uid="{00000000-0005-0000-0000-0000D2010000}"/>
    <cellStyle name="Followed Hyperlink 140" xfId="468" xr:uid="{00000000-0005-0000-0000-0000D3010000}"/>
    <cellStyle name="Followed Hyperlink 141" xfId="469" xr:uid="{00000000-0005-0000-0000-0000D4010000}"/>
    <cellStyle name="Followed Hyperlink 142" xfId="470" xr:uid="{00000000-0005-0000-0000-0000D5010000}"/>
    <cellStyle name="Followed Hyperlink 143" xfId="471" xr:uid="{00000000-0005-0000-0000-0000D6010000}"/>
    <cellStyle name="Followed Hyperlink 144" xfId="472" xr:uid="{00000000-0005-0000-0000-0000D7010000}"/>
    <cellStyle name="Followed Hyperlink 145" xfId="473" xr:uid="{00000000-0005-0000-0000-0000D8010000}"/>
    <cellStyle name="Followed Hyperlink 146" xfId="474" xr:uid="{00000000-0005-0000-0000-0000D9010000}"/>
    <cellStyle name="Followed Hyperlink 147" xfId="475" xr:uid="{00000000-0005-0000-0000-0000DA010000}"/>
    <cellStyle name="Followed Hyperlink 148" xfId="476" xr:uid="{00000000-0005-0000-0000-0000DB010000}"/>
    <cellStyle name="Followed Hyperlink 149" xfId="477" xr:uid="{00000000-0005-0000-0000-0000DC010000}"/>
    <cellStyle name="Followed Hyperlink 15" xfId="478" xr:uid="{00000000-0005-0000-0000-0000DD010000}"/>
    <cellStyle name="Followed Hyperlink 150" xfId="479" xr:uid="{00000000-0005-0000-0000-0000DE010000}"/>
    <cellStyle name="Followed Hyperlink 151" xfId="480" xr:uid="{00000000-0005-0000-0000-0000DF010000}"/>
    <cellStyle name="Followed Hyperlink 152" xfId="481" xr:uid="{00000000-0005-0000-0000-0000E0010000}"/>
    <cellStyle name="Followed Hyperlink 153" xfId="482" xr:uid="{00000000-0005-0000-0000-0000E1010000}"/>
    <cellStyle name="Followed Hyperlink 154" xfId="483" xr:uid="{00000000-0005-0000-0000-0000E2010000}"/>
    <cellStyle name="Followed Hyperlink 155" xfId="484" xr:uid="{00000000-0005-0000-0000-0000E3010000}"/>
    <cellStyle name="Followed Hyperlink 156" xfId="485" xr:uid="{00000000-0005-0000-0000-0000E4010000}"/>
    <cellStyle name="Followed Hyperlink 157" xfId="486" xr:uid="{00000000-0005-0000-0000-0000E5010000}"/>
    <cellStyle name="Followed Hyperlink 158" xfId="487" xr:uid="{00000000-0005-0000-0000-0000E6010000}"/>
    <cellStyle name="Followed Hyperlink 159" xfId="488" xr:uid="{00000000-0005-0000-0000-0000E7010000}"/>
    <cellStyle name="Followed Hyperlink 16" xfId="489" xr:uid="{00000000-0005-0000-0000-0000E8010000}"/>
    <cellStyle name="Followed Hyperlink 160" xfId="490" xr:uid="{00000000-0005-0000-0000-0000E9010000}"/>
    <cellStyle name="Followed Hyperlink 161" xfId="491" xr:uid="{00000000-0005-0000-0000-0000EA010000}"/>
    <cellStyle name="Followed Hyperlink 162" xfId="492" xr:uid="{00000000-0005-0000-0000-0000EB010000}"/>
    <cellStyle name="Followed Hyperlink 163" xfId="493" xr:uid="{00000000-0005-0000-0000-0000EC010000}"/>
    <cellStyle name="Followed Hyperlink 164" xfId="494" xr:uid="{00000000-0005-0000-0000-0000ED010000}"/>
    <cellStyle name="Followed Hyperlink 165" xfId="495" xr:uid="{00000000-0005-0000-0000-0000EE010000}"/>
    <cellStyle name="Followed Hyperlink 166" xfId="496" xr:uid="{00000000-0005-0000-0000-0000EF010000}"/>
    <cellStyle name="Followed Hyperlink 167" xfId="497" xr:uid="{00000000-0005-0000-0000-0000F0010000}"/>
    <cellStyle name="Followed Hyperlink 168" xfId="498" xr:uid="{00000000-0005-0000-0000-0000F1010000}"/>
    <cellStyle name="Followed Hyperlink 169" xfId="499" xr:uid="{00000000-0005-0000-0000-0000F2010000}"/>
    <cellStyle name="Followed Hyperlink 17" xfId="500" xr:uid="{00000000-0005-0000-0000-0000F3010000}"/>
    <cellStyle name="Followed Hyperlink 170" xfId="501" xr:uid="{00000000-0005-0000-0000-0000F4010000}"/>
    <cellStyle name="Followed Hyperlink 171" xfId="502" xr:uid="{00000000-0005-0000-0000-0000F5010000}"/>
    <cellStyle name="Followed Hyperlink 172" xfId="503" xr:uid="{00000000-0005-0000-0000-0000F6010000}"/>
    <cellStyle name="Followed Hyperlink 173" xfId="504" xr:uid="{00000000-0005-0000-0000-0000F7010000}"/>
    <cellStyle name="Followed Hyperlink 174" xfId="505" xr:uid="{00000000-0005-0000-0000-0000F8010000}"/>
    <cellStyle name="Followed Hyperlink 175" xfId="506" xr:uid="{00000000-0005-0000-0000-0000F9010000}"/>
    <cellStyle name="Followed Hyperlink 176" xfId="507" xr:uid="{00000000-0005-0000-0000-0000FA010000}"/>
    <cellStyle name="Followed Hyperlink 177" xfId="508" xr:uid="{00000000-0005-0000-0000-0000FB010000}"/>
    <cellStyle name="Followed Hyperlink 178" xfId="509" xr:uid="{00000000-0005-0000-0000-0000FC010000}"/>
    <cellStyle name="Followed Hyperlink 179" xfId="510" xr:uid="{00000000-0005-0000-0000-0000FD010000}"/>
    <cellStyle name="Followed Hyperlink 18" xfId="511" xr:uid="{00000000-0005-0000-0000-0000FE010000}"/>
    <cellStyle name="Followed Hyperlink 180" xfId="512" xr:uid="{00000000-0005-0000-0000-0000FF010000}"/>
    <cellStyle name="Followed Hyperlink 181" xfId="513" xr:uid="{00000000-0005-0000-0000-000000020000}"/>
    <cellStyle name="Followed Hyperlink 182" xfId="514" xr:uid="{00000000-0005-0000-0000-000001020000}"/>
    <cellStyle name="Followed Hyperlink 183" xfId="515" xr:uid="{00000000-0005-0000-0000-000002020000}"/>
    <cellStyle name="Followed Hyperlink 184" xfId="516" xr:uid="{00000000-0005-0000-0000-000003020000}"/>
    <cellStyle name="Followed Hyperlink 185" xfId="517" xr:uid="{00000000-0005-0000-0000-000004020000}"/>
    <cellStyle name="Followed Hyperlink 186" xfId="518" xr:uid="{00000000-0005-0000-0000-000005020000}"/>
    <cellStyle name="Followed Hyperlink 187" xfId="519" xr:uid="{00000000-0005-0000-0000-000006020000}"/>
    <cellStyle name="Followed Hyperlink 188" xfId="520" xr:uid="{00000000-0005-0000-0000-000007020000}"/>
    <cellStyle name="Followed Hyperlink 189" xfId="521" xr:uid="{00000000-0005-0000-0000-000008020000}"/>
    <cellStyle name="Followed Hyperlink 19" xfId="522" xr:uid="{00000000-0005-0000-0000-000009020000}"/>
    <cellStyle name="Followed Hyperlink 190" xfId="523" xr:uid="{00000000-0005-0000-0000-00000A020000}"/>
    <cellStyle name="Followed Hyperlink 191" xfId="524" xr:uid="{00000000-0005-0000-0000-00000B020000}"/>
    <cellStyle name="Followed Hyperlink 192" xfId="525" xr:uid="{00000000-0005-0000-0000-00000C020000}"/>
    <cellStyle name="Followed Hyperlink 193" xfId="526" xr:uid="{00000000-0005-0000-0000-00000D020000}"/>
    <cellStyle name="Followed Hyperlink 194" xfId="527" xr:uid="{00000000-0005-0000-0000-00000E020000}"/>
    <cellStyle name="Followed Hyperlink 195" xfId="528" xr:uid="{00000000-0005-0000-0000-00000F020000}"/>
    <cellStyle name="Followed Hyperlink 196" xfId="529" xr:uid="{00000000-0005-0000-0000-000010020000}"/>
    <cellStyle name="Followed Hyperlink 197" xfId="530" xr:uid="{00000000-0005-0000-0000-000011020000}"/>
    <cellStyle name="Followed Hyperlink 198" xfId="531" xr:uid="{00000000-0005-0000-0000-000012020000}"/>
    <cellStyle name="Followed Hyperlink 199" xfId="532" xr:uid="{00000000-0005-0000-0000-000013020000}"/>
    <cellStyle name="Followed Hyperlink 2" xfId="533" xr:uid="{00000000-0005-0000-0000-000014020000}"/>
    <cellStyle name="Followed Hyperlink 20" xfId="534" xr:uid="{00000000-0005-0000-0000-000015020000}"/>
    <cellStyle name="Followed Hyperlink 200" xfId="535" xr:uid="{00000000-0005-0000-0000-000016020000}"/>
    <cellStyle name="Followed Hyperlink 201" xfId="536" xr:uid="{00000000-0005-0000-0000-000017020000}"/>
    <cellStyle name="Followed Hyperlink 202" xfId="537" xr:uid="{00000000-0005-0000-0000-000018020000}"/>
    <cellStyle name="Followed Hyperlink 203" xfId="538" xr:uid="{00000000-0005-0000-0000-000019020000}"/>
    <cellStyle name="Followed Hyperlink 204" xfId="539" xr:uid="{00000000-0005-0000-0000-00001A020000}"/>
    <cellStyle name="Followed Hyperlink 205" xfId="540" xr:uid="{00000000-0005-0000-0000-00001B020000}"/>
    <cellStyle name="Followed Hyperlink 206" xfId="541" xr:uid="{00000000-0005-0000-0000-00001C020000}"/>
    <cellStyle name="Followed Hyperlink 207" xfId="542" xr:uid="{00000000-0005-0000-0000-00001D020000}"/>
    <cellStyle name="Followed Hyperlink 208" xfId="543" xr:uid="{00000000-0005-0000-0000-00001E020000}"/>
    <cellStyle name="Followed Hyperlink 209" xfId="544" xr:uid="{00000000-0005-0000-0000-00001F020000}"/>
    <cellStyle name="Followed Hyperlink 21" xfId="545" xr:uid="{00000000-0005-0000-0000-000020020000}"/>
    <cellStyle name="Followed Hyperlink 210" xfId="546" xr:uid="{00000000-0005-0000-0000-000021020000}"/>
    <cellStyle name="Followed Hyperlink 211" xfId="547" xr:uid="{00000000-0005-0000-0000-000022020000}"/>
    <cellStyle name="Followed Hyperlink 212" xfId="548" xr:uid="{00000000-0005-0000-0000-000023020000}"/>
    <cellStyle name="Followed Hyperlink 213" xfId="549" xr:uid="{00000000-0005-0000-0000-000024020000}"/>
    <cellStyle name="Followed Hyperlink 214" xfId="550" xr:uid="{00000000-0005-0000-0000-000025020000}"/>
    <cellStyle name="Followed Hyperlink 215" xfId="551" xr:uid="{00000000-0005-0000-0000-000026020000}"/>
    <cellStyle name="Followed Hyperlink 216" xfId="552" xr:uid="{00000000-0005-0000-0000-000027020000}"/>
    <cellStyle name="Followed Hyperlink 217" xfId="553" xr:uid="{00000000-0005-0000-0000-000028020000}"/>
    <cellStyle name="Followed Hyperlink 218" xfId="554" xr:uid="{00000000-0005-0000-0000-000029020000}"/>
    <cellStyle name="Followed Hyperlink 219" xfId="555" xr:uid="{00000000-0005-0000-0000-00002A020000}"/>
    <cellStyle name="Followed Hyperlink 22" xfId="556" xr:uid="{00000000-0005-0000-0000-00002B020000}"/>
    <cellStyle name="Followed Hyperlink 220" xfId="557" xr:uid="{00000000-0005-0000-0000-00002C020000}"/>
    <cellStyle name="Followed Hyperlink 221" xfId="558" xr:uid="{00000000-0005-0000-0000-00002D020000}"/>
    <cellStyle name="Followed Hyperlink 222" xfId="559" xr:uid="{00000000-0005-0000-0000-00002E020000}"/>
    <cellStyle name="Followed Hyperlink 223" xfId="560" xr:uid="{00000000-0005-0000-0000-00002F020000}"/>
    <cellStyle name="Followed Hyperlink 224" xfId="561" xr:uid="{00000000-0005-0000-0000-000030020000}"/>
    <cellStyle name="Followed Hyperlink 225" xfId="562" xr:uid="{00000000-0005-0000-0000-000031020000}"/>
    <cellStyle name="Followed Hyperlink 226" xfId="563" xr:uid="{00000000-0005-0000-0000-000032020000}"/>
    <cellStyle name="Followed Hyperlink 227" xfId="564" xr:uid="{00000000-0005-0000-0000-000033020000}"/>
    <cellStyle name="Followed Hyperlink 228" xfId="565" xr:uid="{00000000-0005-0000-0000-000034020000}"/>
    <cellStyle name="Followed Hyperlink 229" xfId="566" xr:uid="{00000000-0005-0000-0000-000035020000}"/>
    <cellStyle name="Followed Hyperlink 23" xfId="567" xr:uid="{00000000-0005-0000-0000-000036020000}"/>
    <cellStyle name="Followed Hyperlink 230" xfId="568" xr:uid="{00000000-0005-0000-0000-000037020000}"/>
    <cellStyle name="Followed Hyperlink 231" xfId="569" xr:uid="{00000000-0005-0000-0000-000038020000}"/>
    <cellStyle name="Followed Hyperlink 232" xfId="570" xr:uid="{00000000-0005-0000-0000-000039020000}"/>
    <cellStyle name="Followed Hyperlink 233" xfId="571" xr:uid="{00000000-0005-0000-0000-00003A020000}"/>
    <cellStyle name="Followed Hyperlink 234" xfId="572" xr:uid="{00000000-0005-0000-0000-00003B020000}"/>
    <cellStyle name="Followed Hyperlink 235" xfId="573" xr:uid="{00000000-0005-0000-0000-00003C020000}"/>
    <cellStyle name="Followed Hyperlink 236" xfId="574" xr:uid="{00000000-0005-0000-0000-00003D020000}"/>
    <cellStyle name="Followed Hyperlink 237" xfId="575" xr:uid="{00000000-0005-0000-0000-00003E020000}"/>
    <cellStyle name="Followed Hyperlink 238" xfId="576" xr:uid="{00000000-0005-0000-0000-00003F020000}"/>
    <cellStyle name="Followed Hyperlink 239" xfId="577" xr:uid="{00000000-0005-0000-0000-000040020000}"/>
    <cellStyle name="Followed Hyperlink 24" xfId="578" xr:uid="{00000000-0005-0000-0000-000041020000}"/>
    <cellStyle name="Followed Hyperlink 240" xfId="579" xr:uid="{00000000-0005-0000-0000-000042020000}"/>
    <cellStyle name="Followed Hyperlink 241" xfId="580" xr:uid="{00000000-0005-0000-0000-000043020000}"/>
    <cellStyle name="Followed Hyperlink 242" xfId="581" xr:uid="{00000000-0005-0000-0000-000044020000}"/>
    <cellStyle name="Followed Hyperlink 243" xfId="582" xr:uid="{00000000-0005-0000-0000-000045020000}"/>
    <cellStyle name="Followed Hyperlink 244" xfId="583" xr:uid="{00000000-0005-0000-0000-000046020000}"/>
    <cellStyle name="Followed Hyperlink 245" xfId="584" xr:uid="{00000000-0005-0000-0000-000047020000}"/>
    <cellStyle name="Followed Hyperlink 246" xfId="585" xr:uid="{00000000-0005-0000-0000-000048020000}"/>
    <cellStyle name="Followed Hyperlink 247" xfId="586" xr:uid="{00000000-0005-0000-0000-000049020000}"/>
    <cellStyle name="Followed Hyperlink 248" xfId="587" xr:uid="{00000000-0005-0000-0000-00004A020000}"/>
    <cellStyle name="Followed Hyperlink 249" xfId="588" xr:uid="{00000000-0005-0000-0000-00004B020000}"/>
    <cellStyle name="Followed Hyperlink 25" xfId="589" xr:uid="{00000000-0005-0000-0000-00004C020000}"/>
    <cellStyle name="Followed Hyperlink 250" xfId="590" xr:uid="{00000000-0005-0000-0000-00004D020000}"/>
    <cellStyle name="Followed Hyperlink 251" xfId="591" xr:uid="{00000000-0005-0000-0000-00004E020000}"/>
    <cellStyle name="Followed Hyperlink 252" xfId="592" xr:uid="{00000000-0005-0000-0000-00004F020000}"/>
    <cellStyle name="Followed Hyperlink 253" xfId="593" xr:uid="{00000000-0005-0000-0000-000050020000}"/>
    <cellStyle name="Followed Hyperlink 254" xfId="594" xr:uid="{00000000-0005-0000-0000-000051020000}"/>
    <cellStyle name="Followed Hyperlink 255" xfId="595" xr:uid="{00000000-0005-0000-0000-000052020000}"/>
    <cellStyle name="Followed Hyperlink 256" xfId="596" xr:uid="{00000000-0005-0000-0000-000053020000}"/>
    <cellStyle name="Followed Hyperlink 257" xfId="597" xr:uid="{00000000-0005-0000-0000-000054020000}"/>
    <cellStyle name="Followed Hyperlink 258" xfId="598" xr:uid="{00000000-0005-0000-0000-000055020000}"/>
    <cellStyle name="Followed Hyperlink 259" xfId="599" xr:uid="{00000000-0005-0000-0000-000056020000}"/>
    <cellStyle name="Followed Hyperlink 26" xfId="600" xr:uid="{00000000-0005-0000-0000-000057020000}"/>
    <cellStyle name="Followed Hyperlink 260" xfId="601" xr:uid="{00000000-0005-0000-0000-000058020000}"/>
    <cellStyle name="Followed Hyperlink 261" xfId="602" xr:uid="{00000000-0005-0000-0000-000059020000}"/>
    <cellStyle name="Followed Hyperlink 262" xfId="603" xr:uid="{00000000-0005-0000-0000-00005A020000}"/>
    <cellStyle name="Followed Hyperlink 263" xfId="604" xr:uid="{00000000-0005-0000-0000-00005B020000}"/>
    <cellStyle name="Followed Hyperlink 264" xfId="605" xr:uid="{00000000-0005-0000-0000-00005C020000}"/>
    <cellStyle name="Followed Hyperlink 265" xfId="606" xr:uid="{00000000-0005-0000-0000-00005D020000}"/>
    <cellStyle name="Followed Hyperlink 266" xfId="607" xr:uid="{00000000-0005-0000-0000-00005E020000}"/>
    <cellStyle name="Followed Hyperlink 267" xfId="608" xr:uid="{00000000-0005-0000-0000-00005F020000}"/>
    <cellStyle name="Followed Hyperlink 268" xfId="609" xr:uid="{00000000-0005-0000-0000-000060020000}"/>
    <cellStyle name="Followed Hyperlink 269" xfId="610" xr:uid="{00000000-0005-0000-0000-000061020000}"/>
    <cellStyle name="Followed Hyperlink 27" xfId="611" xr:uid="{00000000-0005-0000-0000-000062020000}"/>
    <cellStyle name="Followed Hyperlink 270" xfId="612" xr:uid="{00000000-0005-0000-0000-000063020000}"/>
    <cellStyle name="Followed Hyperlink 271" xfId="613" xr:uid="{00000000-0005-0000-0000-000064020000}"/>
    <cellStyle name="Followed Hyperlink 272" xfId="614" xr:uid="{00000000-0005-0000-0000-000065020000}"/>
    <cellStyle name="Followed Hyperlink 273" xfId="615" xr:uid="{00000000-0005-0000-0000-000066020000}"/>
    <cellStyle name="Followed Hyperlink 274" xfId="616" xr:uid="{00000000-0005-0000-0000-000067020000}"/>
    <cellStyle name="Followed Hyperlink 275" xfId="617" xr:uid="{00000000-0005-0000-0000-000068020000}"/>
    <cellStyle name="Followed Hyperlink 276" xfId="618" xr:uid="{00000000-0005-0000-0000-000069020000}"/>
    <cellStyle name="Followed Hyperlink 277" xfId="619" xr:uid="{00000000-0005-0000-0000-00006A020000}"/>
    <cellStyle name="Followed Hyperlink 278" xfId="620" xr:uid="{00000000-0005-0000-0000-00006B020000}"/>
    <cellStyle name="Followed Hyperlink 279" xfId="621" xr:uid="{00000000-0005-0000-0000-00006C020000}"/>
    <cellStyle name="Followed Hyperlink 28" xfId="622" xr:uid="{00000000-0005-0000-0000-00006D020000}"/>
    <cellStyle name="Followed Hyperlink 280" xfId="623" xr:uid="{00000000-0005-0000-0000-00006E020000}"/>
    <cellStyle name="Followed Hyperlink 281" xfId="624" xr:uid="{00000000-0005-0000-0000-00006F020000}"/>
    <cellStyle name="Followed Hyperlink 282" xfId="625" xr:uid="{00000000-0005-0000-0000-000070020000}"/>
    <cellStyle name="Followed Hyperlink 283" xfId="626" xr:uid="{00000000-0005-0000-0000-000071020000}"/>
    <cellStyle name="Followed Hyperlink 284" xfId="627" xr:uid="{00000000-0005-0000-0000-000072020000}"/>
    <cellStyle name="Followed Hyperlink 285" xfId="628" xr:uid="{00000000-0005-0000-0000-000073020000}"/>
    <cellStyle name="Followed Hyperlink 286" xfId="629" xr:uid="{00000000-0005-0000-0000-000074020000}"/>
    <cellStyle name="Followed Hyperlink 287" xfId="630" xr:uid="{00000000-0005-0000-0000-000075020000}"/>
    <cellStyle name="Followed Hyperlink 288" xfId="631" xr:uid="{00000000-0005-0000-0000-000076020000}"/>
    <cellStyle name="Followed Hyperlink 289" xfId="632" xr:uid="{00000000-0005-0000-0000-000077020000}"/>
    <cellStyle name="Followed Hyperlink 29" xfId="633" xr:uid="{00000000-0005-0000-0000-000078020000}"/>
    <cellStyle name="Followed Hyperlink 290" xfId="634" xr:uid="{00000000-0005-0000-0000-000079020000}"/>
    <cellStyle name="Followed Hyperlink 291" xfId="635" xr:uid="{00000000-0005-0000-0000-00007A020000}"/>
    <cellStyle name="Followed Hyperlink 292" xfId="636" xr:uid="{00000000-0005-0000-0000-00007B020000}"/>
    <cellStyle name="Followed Hyperlink 293" xfId="637" xr:uid="{00000000-0005-0000-0000-00007C020000}"/>
    <cellStyle name="Followed Hyperlink 294" xfId="638" xr:uid="{00000000-0005-0000-0000-00007D020000}"/>
    <cellStyle name="Followed Hyperlink 295" xfId="639" xr:uid="{00000000-0005-0000-0000-00007E020000}"/>
    <cellStyle name="Followed Hyperlink 296" xfId="640" xr:uid="{00000000-0005-0000-0000-00007F020000}"/>
    <cellStyle name="Followed Hyperlink 297" xfId="641" xr:uid="{00000000-0005-0000-0000-000080020000}"/>
    <cellStyle name="Followed Hyperlink 298" xfId="642" xr:uid="{00000000-0005-0000-0000-000081020000}"/>
    <cellStyle name="Followed Hyperlink 299" xfId="643" xr:uid="{00000000-0005-0000-0000-000082020000}"/>
    <cellStyle name="Followed Hyperlink 3" xfId="644" xr:uid="{00000000-0005-0000-0000-000083020000}"/>
    <cellStyle name="Followed Hyperlink 30" xfId="645" xr:uid="{00000000-0005-0000-0000-000084020000}"/>
    <cellStyle name="Followed Hyperlink 300" xfId="646" xr:uid="{00000000-0005-0000-0000-000085020000}"/>
    <cellStyle name="Followed Hyperlink 301" xfId="647" xr:uid="{00000000-0005-0000-0000-000086020000}"/>
    <cellStyle name="Followed Hyperlink 302" xfId="648" xr:uid="{00000000-0005-0000-0000-000087020000}"/>
    <cellStyle name="Followed Hyperlink 303" xfId="649" xr:uid="{00000000-0005-0000-0000-000088020000}"/>
    <cellStyle name="Followed Hyperlink 304" xfId="650" xr:uid="{00000000-0005-0000-0000-000089020000}"/>
    <cellStyle name="Followed Hyperlink 305" xfId="651" xr:uid="{00000000-0005-0000-0000-00008A020000}"/>
    <cellStyle name="Followed Hyperlink 306" xfId="652" xr:uid="{00000000-0005-0000-0000-00008B020000}"/>
    <cellStyle name="Followed Hyperlink 307" xfId="653" xr:uid="{00000000-0005-0000-0000-00008C020000}"/>
    <cellStyle name="Followed Hyperlink 308" xfId="654" xr:uid="{00000000-0005-0000-0000-00008D020000}"/>
    <cellStyle name="Followed Hyperlink 309" xfId="655" xr:uid="{00000000-0005-0000-0000-00008E020000}"/>
    <cellStyle name="Followed Hyperlink 31" xfId="656" xr:uid="{00000000-0005-0000-0000-00008F020000}"/>
    <cellStyle name="Followed Hyperlink 310" xfId="657" xr:uid="{00000000-0005-0000-0000-000090020000}"/>
    <cellStyle name="Followed Hyperlink 311" xfId="658" xr:uid="{00000000-0005-0000-0000-000091020000}"/>
    <cellStyle name="Followed Hyperlink 312" xfId="659" xr:uid="{00000000-0005-0000-0000-000092020000}"/>
    <cellStyle name="Followed Hyperlink 313" xfId="660" xr:uid="{00000000-0005-0000-0000-000093020000}"/>
    <cellStyle name="Followed Hyperlink 314" xfId="661" xr:uid="{00000000-0005-0000-0000-000094020000}"/>
    <cellStyle name="Followed Hyperlink 315" xfId="662" xr:uid="{00000000-0005-0000-0000-000095020000}"/>
    <cellStyle name="Followed Hyperlink 316" xfId="663" xr:uid="{00000000-0005-0000-0000-000096020000}"/>
    <cellStyle name="Followed Hyperlink 317" xfId="664" xr:uid="{00000000-0005-0000-0000-000097020000}"/>
    <cellStyle name="Followed Hyperlink 318" xfId="665" xr:uid="{00000000-0005-0000-0000-000098020000}"/>
    <cellStyle name="Followed Hyperlink 319" xfId="666" xr:uid="{00000000-0005-0000-0000-000099020000}"/>
    <cellStyle name="Followed Hyperlink 32" xfId="667" xr:uid="{00000000-0005-0000-0000-00009A020000}"/>
    <cellStyle name="Followed Hyperlink 320" xfId="668" xr:uid="{00000000-0005-0000-0000-00009B020000}"/>
    <cellStyle name="Followed Hyperlink 321" xfId="669" xr:uid="{00000000-0005-0000-0000-00009C020000}"/>
    <cellStyle name="Followed Hyperlink 322" xfId="670" xr:uid="{00000000-0005-0000-0000-00009D020000}"/>
    <cellStyle name="Followed Hyperlink 323" xfId="671" xr:uid="{00000000-0005-0000-0000-00009E020000}"/>
    <cellStyle name="Followed Hyperlink 324" xfId="672" xr:uid="{00000000-0005-0000-0000-00009F020000}"/>
    <cellStyle name="Followed Hyperlink 325" xfId="673" xr:uid="{00000000-0005-0000-0000-0000A0020000}"/>
    <cellStyle name="Followed Hyperlink 326" xfId="674" xr:uid="{00000000-0005-0000-0000-0000A1020000}"/>
    <cellStyle name="Followed Hyperlink 327" xfId="675" xr:uid="{00000000-0005-0000-0000-0000A2020000}"/>
    <cellStyle name="Followed Hyperlink 328" xfId="676" xr:uid="{00000000-0005-0000-0000-0000A3020000}"/>
    <cellStyle name="Followed Hyperlink 329" xfId="677" xr:uid="{00000000-0005-0000-0000-0000A4020000}"/>
    <cellStyle name="Followed Hyperlink 33" xfId="678" xr:uid="{00000000-0005-0000-0000-0000A5020000}"/>
    <cellStyle name="Followed Hyperlink 330" xfId="679" xr:uid="{00000000-0005-0000-0000-0000A6020000}"/>
    <cellStyle name="Followed Hyperlink 331" xfId="680" xr:uid="{00000000-0005-0000-0000-0000A7020000}"/>
    <cellStyle name="Followed Hyperlink 332" xfId="681" xr:uid="{00000000-0005-0000-0000-0000A8020000}"/>
    <cellStyle name="Followed Hyperlink 333" xfId="682" xr:uid="{00000000-0005-0000-0000-0000A9020000}"/>
    <cellStyle name="Followed Hyperlink 334" xfId="683" xr:uid="{00000000-0005-0000-0000-0000AA020000}"/>
    <cellStyle name="Followed Hyperlink 335" xfId="684" xr:uid="{00000000-0005-0000-0000-0000AB020000}"/>
    <cellStyle name="Followed Hyperlink 336" xfId="685" xr:uid="{00000000-0005-0000-0000-0000AC020000}"/>
    <cellStyle name="Followed Hyperlink 337" xfId="686" xr:uid="{00000000-0005-0000-0000-0000AD020000}"/>
    <cellStyle name="Followed Hyperlink 338" xfId="687" xr:uid="{00000000-0005-0000-0000-0000AE020000}"/>
    <cellStyle name="Followed Hyperlink 339" xfId="688" xr:uid="{00000000-0005-0000-0000-0000AF020000}"/>
    <cellStyle name="Followed Hyperlink 34" xfId="689" xr:uid="{00000000-0005-0000-0000-0000B0020000}"/>
    <cellStyle name="Followed Hyperlink 340" xfId="690" xr:uid="{00000000-0005-0000-0000-0000B1020000}"/>
    <cellStyle name="Followed Hyperlink 341" xfId="691" xr:uid="{00000000-0005-0000-0000-0000B2020000}"/>
    <cellStyle name="Followed Hyperlink 342" xfId="692" xr:uid="{00000000-0005-0000-0000-0000B3020000}"/>
    <cellStyle name="Followed Hyperlink 343" xfId="693" xr:uid="{00000000-0005-0000-0000-0000B4020000}"/>
    <cellStyle name="Followed Hyperlink 344" xfId="694" xr:uid="{00000000-0005-0000-0000-0000B5020000}"/>
    <cellStyle name="Followed Hyperlink 345" xfId="695" xr:uid="{00000000-0005-0000-0000-0000B6020000}"/>
    <cellStyle name="Followed Hyperlink 346" xfId="696" xr:uid="{00000000-0005-0000-0000-0000B7020000}"/>
    <cellStyle name="Followed Hyperlink 347" xfId="697" xr:uid="{00000000-0005-0000-0000-0000B8020000}"/>
    <cellStyle name="Followed Hyperlink 348" xfId="698" xr:uid="{00000000-0005-0000-0000-0000B9020000}"/>
    <cellStyle name="Followed Hyperlink 349" xfId="699" xr:uid="{00000000-0005-0000-0000-0000BA020000}"/>
    <cellStyle name="Followed Hyperlink 35" xfId="700" xr:uid="{00000000-0005-0000-0000-0000BB020000}"/>
    <cellStyle name="Followed Hyperlink 350" xfId="701" xr:uid="{00000000-0005-0000-0000-0000BC020000}"/>
    <cellStyle name="Followed Hyperlink 351" xfId="702" xr:uid="{00000000-0005-0000-0000-0000BD020000}"/>
    <cellStyle name="Followed Hyperlink 352" xfId="703" xr:uid="{00000000-0005-0000-0000-0000BE020000}"/>
    <cellStyle name="Followed Hyperlink 353" xfId="704" xr:uid="{00000000-0005-0000-0000-0000BF020000}"/>
    <cellStyle name="Followed Hyperlink 354" xfId="705" xr:uid="{00000000-0005-0000-0000-0000C0020000}"/>
    <cellStyle name="Followed Hyperlink 355" xfId="706" xr:uid="{00000000-0005-0000-0000-0000C1020000}"/>
    <cellStyle name="Followed Hyperlink 356" xfId="707" xr:uid="{00000000-0005-0000-0000-0000C2020000}"/>
    <cellStyle name="Followed Hyperlink 357" xfId="708" xr:uid="{00000000-0005-0000-0000-0000C3020000}"/>
    <cellStyle name="Followed Hyperlink 358" xfId="709" xr:uid="{00000000-0005-0000-0000-0000C4020000}"/>
    <cellStyle name="Followed Hyperlink 359" xfId="710" xr:uid="{00000000-0005-0000-0000-0000C5020000}"/>
    <cellStyle name="Followed Hyperlink 36" xfId="711" xr:uid="{00000000-0005-0000-0000-0000C6020000}"/>
    <cellStyle name="Followed Hyperlink 360" xfId="712" xr:uid="{00000000-0005-0000-0000-0000C7020000}"/>
    <cellStyle name="Followed Hyperlink 361" xfId="713" xr:uid="{00000000-0005-0000-0000-0000C8020000}"/>
    <cellStyle name="Followed Hyperlink 362" xfId="714" xr:uid="{00000000-0005-0000-0000-0000C9020000}"/>
    <cellStyle name="Followed Hyperlink 363" xfId="715" xr:uid="{00000000-0005-0000-0000-0000CA020000}"/>
    <cellStyle name="Followed Hyperlink 364" xfId="716" xr:uid="{00000000-0005-0000-0000-0000CB020000}"/>
    <cellStyle name="Followed Hyperlink 365" xfId="717" xr:uid="{00000000-0005-0000-0000-0000CC020000}"/>
    <cellStyle name="Followed Hyperlink 366" xfId="718" xr:uid="{00000000-0005-0000-0000-0000CD020000}"/>
    <cellStyle name="Followed Hyperlink 367" xfId="719" xr:uid="{00000000-0005-0000-0000-0000CE020000}"/>
    <cellStyle name="Followed Hyperlink 368" xfId="720" xr:uid="{00000000-0005-0000-0000-0000CF020000}"/>
    <cellStyle name="Followed Hyperlink 369" xfId="721" xr:uid="{00000000-0005-0000-0000-0000D0020000}"/>
    <cellStyle name="Followed Hyperlink 37" xfId="722" xr:uid="{00000000-0005-0000-0000-0000D1020000}"/>
    <cellStyle name="Followed Hyperlink 370" xfId="723" xr:uid="{00000000-0005-0000-0000-0000D2020000}"/>
    <cellStyle name="Followed Hyperlink 371" xfId="724" xr:uid="{00000000-0005-0000-0000-0000D3020000}"/>
    <cellStyle name="Followed Hyperlink 372" xfId="725" xr:uid="{00000000-0005-0000-0000-0000D4020000}"/>
    <cellStyle name="Followed Hyperlink 373" xfId="726" xr:uid="{00000000-0005-0000-0000-0000D5020000}"/>
    <cellStyle name="Followed Hyperlink 374" xfId="727" xr:uid="{00000000-0005-0000-0000-0000D6020000}"/>
    <cellStyle name="Followed Hyperlink 375" xfId="728" xr:uid="{00000000-0005-0000-0000-0000D7020000}"/>
    <cellStyle name="Followed Hyperlink 376" xfId="729" xr:uid="{00000000-0005-0000-0000-0000D8020000}"/>
    <cellStyle name="Followed Hyperlink 377" xfId="730" xr:uid="{00000000-0005-0000-0000-0000D9020000}"/>
    <cellStyle name="Followed Hyperlink 378" xfId="731" xr:uid="{00000000-0005-0000-0000-0000DA020000}"/>
    <cellStyle name="Followed Hyperlink 379" xfId="732" xr:uid="{00000000-0005-0000-0000-0000DB020000}"/>
    <cellStyle name="Followed Hyperlink 38" xfId="733" xr:uid="{00000000-0005-0000-0000-0000DC020000}"/>
    <cellStyle name="Followed Hyperlink 380" xfId="734" xr:uid="{00000000-0005-0000-0000-0000DD020000}"/>
    <cellStyle name="Followed Hyperlink 381" xfId="735" xr:uid="{00000000-0005-0000-0000-0000DE020000}"/>
    <cellStyle name="Followed Hyperlink 382" xfId="736" xr:uid="{00000000-0005-0000-0000-0000DF020000}"/>
    <cellStyle name="Followed Hyperlink 383" xfId="737" xr:uid="{00000000-0005-0000-0000-0000E0020000}"/>
    <cellStyle name="Followed Hyperlink 384" xfId="738" xr:uid="{00000000-0005-0000-0000-0000E1020000}"/>
    <cellStyle name="Followed Hyperlink 385" xfId="739" xr:uid="{00000000-0005-0000-0000-0000E2020000}"/>
    <cellStyle name="Followed Hyperlink 386" xfId="740" xr:uid="{00000000-0005-0000-0000-0000E3020000}"/>
    <cellStyle name="Followed Hyperlink 387" xfId="741" xr:uid="{00000000-0005-0000-0000-0000E4020000}"/>
    <cellStyle name="Followed Hyperlink 388" xfId="742" xr:uid="{00000000-0005-0000-0000-0000E5020000}"/>
    <cellStyle name="Followed Hyperlink 389" xfId="743" xr:uid="{00000000-0005-0000-0000-0000E6020000}"/>
    <cellStyle name="Followed Hyperlink 39" xfId="744" xr:uid="{00000000-0005-0000-0000-0000E7020000}"/>
    <cellStyle name="Followed Hyperlink 390" xfId="745" xr:uid="{00000000-0005-0000-0000-0000E8020000}"/>
    <cellStyle name="Followed Hyperlink 391" xfId="746" xr:uid="{00000000-0005-0000-0000-0000E9020000}"/>
    <cellStyle name="Followed Hyperlink 392" xfId="747" xr:uid="{00000000-0005-0000-0000-0000EA020000}"/>
    <cellStyle name="Followed Hyperlink 393" xfId="748" xr:uid="{00000000-0005-0000-0000-0000EB020000}"/>
    <cellStyle name="Followed Hyperlink 394" xfId="749" xr:uid="{00000000-0005-0000-0000-0000EC020000}"/>
    <cellStyle name="Followed Hyperlink 395" xfId="750" xr:uid="{00000000-0005-0000-0000-0000ED020000}"/>
    <cellStyle name="Followed Hyperlink 396" xfId="751" xr:uid="{00000000-0005-0000-0000-0000EE020000}"/>
    <cellStyle name="Followed Hyperlink 397" xfId="752" xr:uid="{00000000-0005-0000-0000-0000EF020000}"/>
    <cellStyle name="Followed Hyperlink 398" xfId="753" xr:uid="{00000000-0005-0000-0000-0000F0020000}"/>
    <cellStyle name="Followed Hyperlink 399" xfId="754" xr:uid="{00000000-0005-0000-0000-0000F1020000}"/>
    <cellStyle name="Followed Hyperlink 4" xfId="755" xr:uid="{00000000-0005-0000-0000-0000F2020000}"/>
    <cellStyle name="Followed Hyperlink 40" xfId="756" xr:uid="{00000000-0005-0000-0000-0000F3020000}"/>
    <cellStyle name="Followed Hyperlink 400" xfId="757" xr:uid="{00000000-0005-0000-0000-0000F4020000}"/>
    <cellStyle name="Followed Hyperlink 401" xfId="758" xr:uid="{00000000-0005-0000-0000-0000F5020000}"/>
    <cellStyle name="Followed Hyperlink 402" xfId="759" xr:uid="{00000000-0005-0000-0000-0000F6020000}"/>
    <cellStyle name="Followed Hyperlink 403" xfId="760" xr:uid="{00000000-0005-0000-0000-0000F7020000}"/>
    <cellStyle name="Followed Hyperlink 404" xfId="761" xr:uid="{00000000-0005-0000-0000-0000F8020000}"/>
    <cellStyle name="Followed Hyperlink 405" xfId="762" xr:uid="{00000000-0005-0000-0000-0000F9020000}"/>
    <cellStyle name="Followed Hyperlink 406" xfId="763" xr:uid="{00000000-0005-0000-0000-0000FA020000}"/>
    <cellStyle name="Followed Hyperlink 407" xfId="764" xr:uid="{00000000-0005-0000-0000-0000FB020000}"/>
    <cellStyle name="Followed Hyperlink 408" xfId="765" xr:uid="{00000000-0005-0000-0000-0000FC020000}"/>
    <cellStyle name="Followed Hyperlink 409" xfId="766" xr:uid="{00000000-0005-0000-0000-0000FD020000}"/>
    <cellStyle name="Followed Hyperlink 41" xfId="767" xr:uid="{00000000-0005-0000-0000-0000FE020000}"/>
    <cellStyle name="Followed Hyperlink 410" xfId="768" xr:uid="{00000000-0005-0000-0000-0000FF020000}"/>
    <cellStyle name="Followed Hyperlink 411" xfId="769" xr:uid="{00000000-0005-0000-0000-000000030000}"/>
    <cellStyle name="Followed Hyperlink 412" xfId="770" xr:uid="{00000000-0005-0000-0000-000001030000}"/>
    <cellStyle name="Followed Hyperlink 413" xfId="771" xr:uid="{00000000-0005-0000-0000-000002030000}"/>
    <cellStyle name="Followed Hyperlink 414" xfId="772" xr:uid="{00000000-0005-0000-0000-000003030000}"/>
    <cellStyle name="Followed Hyperlink 415" xfId="773" xr:uid="{00000000-0005-0000-0000-000004030000}"/>
    <cellStyle name="Followed Hyperlink 416" xfId="774" xr:uid="{00000000-0005-0000-0000-000005030000}"/>
    <cellStyle name="Followed Hyperlink 417" xfId="775" xr:uid="{00000000-0005-0000-0000-000006030000}"/>
    <cellStyle name="Followed Hyperlink 418" xfId="776" xr:uid="{00000000-0005-0000-0000-000007030000}"/>
    <cellStyle name="Followed Hyperlink 419" xfId="777" xr:uid="{00000000-0005-0000-0000-000008030000}"/>
    <cellStyle name="Followed Hyperlink 42" xfId="778" xr:uid="{00000000-0005-0000-0000-000009030000}"/>
    <cellStyle name="Followed Hyperlink 420" xfId="779" xr:uid="{00000000-0005-0000-0000-00000A030000}"/>
    <cellStyle name="Followed Hyperlink 421" xfId="780" xr:uid="{00000000-0005-0000-0000-00000B030000}"/>
    <cellStyle name="Followed Hyperlink 422" xfId="781" xr:uid="{00000000-0005-0000-0000-00000C030000}"/>
    <cellStyle name="Followed Hyperlink 423" xfId="782" xr:uid="{00000000-0005-0000-0000-00000D030000}"/>
    <cellStyle name="Followed Hyperlink 424" xfId="783" xr:uid="{00000000-0005-0000-0000-00000E030000}"/>
    <cellStyle name="Followed Hyperlink 425" xfId="784" xr:uid="{00000000-0005-0000-0000-00000F030000}"/>
    <cellStyle name="Followed Hyperlink 426" xfId="785" xr:uid="{00000000-0005-0000-0000-000010030000}"/>
    <cellStyle name="Followed Hyperlink 427" xfId="786" xr:uid="{00000000-0005-0000-0000-000011030000}"/>
    <cellStyle name="Followed Hyperlink 428" xfId="787" xr:uid="{00000000-0005-0000-0000-000012030000}"/>
    <cellStyle name="Followed Hyperlink 429" xfId="788" xr:uid="{00000000-0005-0000-0000-000013030000}"/>
    <cellStyle name="Followed Hyperlink 43" xfId="789" xr:uid="{00000000-0005-0000-0000-000014030000}"/>
    <cellStyle name="Followed Hyperlink 430" xfId="790" xr:uid="{00000000-0005-0000-0000-000015030000}"/>
    <cellStyle name="Followed Hyperlink 431" xfId="791" xr:uid="{00000000-0005-0000-0000-000016030000}"/>
    <cellStyle name="Followed Hyperlink 432" xfId="792" xr:uid="{00000000-0005-0000-0000-000017030000}"/>
    <cellStyle name="Followed Hyperlink 433" xfId="793" xr:uid="{00000000-0005-0000-0000-000018030000}"/>
    <cellStyle name="Followed Hyperlink 434" xfId="794" xr:uid="{00000000-0005-0000-0000-000019030000}"/>
    <cellStyle name="Followed Hyperlink 435" xfId="795" xr:uid="{00000000-0005-0000-0000-00001A030000}"/>
    <cellStyle name="Followed Hyperlink 436" xfId="796" xr:uid="{00000000-0005-0000-0000-00001B030000}"/>
    <cellStyle name="Followed Hyperlink 437" xfId="797" xr:uid="{00000000-0005-0000-0000-00001C030000}"/>
    <cellStyle name="Followed Hyperlink 438" xfId="798" xr:uid="{00000000-0005-0000-0000-00001D030000}"/>
    <cellStyle name="Followed Hyperlink 439" xfId="799" xr:uid="{00000000-0005-0000-0000-00001E030000}"/>
    <cellStyle name="Followed Hyperlink 44" xfId="800" xr:uid="{00000000-0005-0000-0000-00001F030000}"/>
    <cellStyle name="Followed Hyperlink 440" xfId="801" xr:uid="{00000000-0005-0000-0000-000020030000}"/>
    <cellStyle name="Followed Hyperlink 441" xfId="802" xr:uid="{00000000-0005-0000-0000-000021030000}"/>
    <cellStyle name="Followed Hyperlink 442" xfId="803" xr:uid="{00000000-0005-0000-0000-000022030000}"/>
    <cellStyle name="Followed Hyperlink 443" xfId="804" xr:uid="{00000000-0005-0000-0000-000023030000}"/>
    <cellStyle name="Followed Hyperlink 444" xfId="805" xr:uid="{00000000-0005-0000-0000-000024030000}"/>
    <cellStyle name="Followed Hyperlink 445" xfId="806" xr:uid="{00000000-0005-0000-0000-000025030000}"/>
    <cellStyle name="Followed Hyperlink 446" xfId="807" xr:uid="{00000000-0005-0000-0000-000026030000}"/>
    <cellStyle name="Followed Hyperlink 447" xfId="808" xr:uid="{00000000-0005-0000-0000-000027030000}"/>
    <cellStyle name="Followed Hyperlink 448" xfId="809" xr:uid="{00000000-0005-0000-0000-000028030000}"/>
    <cellStyle name="Followed Hyperlink 449" xfId="810" xr:uid="{00000000-0005-0000-0000-000029030000}"/>
    <cellStyle name="Followed Hyperlink 45" xfId="811" xr:uid="{00000000-0005-0000-0000-00002A030000}"/>
    <cellStyle name="Followed Hyperlink 450" xfId="812" xr:uid="{00000000-0005-0000-0000-00002B030000}"/>
    <cellStyle name="Followed Hyperlink 451" xfId="813" xr:uid="{00000000-0005-0000-0000-00002C030000}"/>
    <cellStyle name="Followed Hyperlink 452" xfId="814" xr:uid="{00000000-0005-0000-0000-00002D030000}"/>
    <cellStyle name="Followed Hyperlink 453" xfId="815" xr:uid="{00000000-0005-0000-0000-00002E030000}"/>
    <cellStyle name="Followed Hyperlink 454" xfId="816" xr:uid="{00000000-0005-0000-0000-00002F030000}"/>
    <cellStyle name="Followed Hyperlink 455" xfId="817" xr:uid="{00000000-0005-0000-0000-000030030000}"/>
    <cellStyle name="Followed Hyperlink 456" xfId="818" xr:uid="{00000000-0005-0000-0000-000031030000}"/>
    <cellStyle name="Followed Hyperlink 457" xfId="819" xr:uid="{00000000-0005-0000-0000-000032030000}"/>
    <cellStyle name="Followed Hyperlink 458" xfId="820" xr:uid="{00000000-0005-0000-0000-000033030000}"/>
    <cellStyle name="Followed Hyperlink 459" xfId="821" xr:uid="{00000000-0005-0000-0000-000034030000}"/>
    <cellStyle name="Followed Hyperlink 46" xfId="822" xr:uid="{00000000-0005-0000-0000-000035030000}"/>
    <cellStyle name="Followed Hyperlink 460" xfId="823" xr:uid="{00000000-0005-0000-0000-000036030000}"/>
    <cellStyle name="Followed Hyperlink 461" xfId="824" xr:uid="{00000000-0005-0000-0000-000037030000}"/>
    <cellStyle name="Followed Hyperlink 462" xfId="825" xr:uid="{00000000-0005-0000-0000-000038030000}"/>
    <cellStyle name="Followed Hyperlink 463" xfId="826" xr:uid="{00000000-0005-0000-0000-000039030000}"/>
    <cellStyle name="Followed Hyperlink 464" xfId="827" xr:uid="{00000000-0005-0000-0000-00003A030000}"/>
    <cellStyle name="Followed Hyperlink 465" xfId="828" xr:uid="{00000000-0005-0000-0000-00003B030000}"/>
    <cellStyle name="Followed Hyperlink 466" xfId="829" xr:uid="{00000000-0005-0000-0000-00003C030000}"/>
    <cellStyle name="Followed Hyperlink 467" xfId="830" xr:uid="{00000000-0005-0000-0000-00003D030000}"/>
    <cellStyle name="Followed Hyperlink 468" xfId="831" xr:uid="{00000000-0005-0000-0000-00003E030000}"/>
    <cellStyle name="Followed Hyperlink 469" xfId="832" xr:uid="{00000000-0005-0000-0000-00003F030000}"/>
    <cellStyle name="Followed Hyperlink 47" xfId="833" xr:uid="{00000000-0005-0000-0000-000040030000}"/>
    <cellStyle name="Followed Hyperlink 470" xfId="834" xr:uid="{00000000-0005-0000-0000-000041030000}"/>
    <cellStyle name="Followed Hyperlink 471" xfId="835" xr:uid="{00000000-0005-0000-0000-000042030000}"/>
    <cellStyle name="Followed Hyperlink 472" xfId="836" xr:uid="{00000000-0005-0000-0000-000043030000}"/>
    <cellStyle name="Followed Hyperlink 473" xfId="837" xr:uid="{00000000-0005-0000-0000-000044030000}"/>
    <cellStyle name="Followed Hyperlink 474" xfId="838" xr:uid="{00000000-0005-0000-0000-000045030000}"/>
    <cellStyle name="Followed Hyperlink 475" xfId="839" xr:uid="{00000000-0005-0000-0000-000046030000}"/>
    <cellStyle name="Followed Hyperlink 476" xfId="840" xr:uid="{00000000-0005-0000-0000-000047030000}"/>
    <cellStyle name="Followed Hyperlink 477" xfId="841" xr:uid="{00000000-0005-0000-0000-000048030000}"/>
    <cellStyle name="Followed Hyperlink 478" xfId="842" xr:uid="{00000000-0005-0000-0000-000049030000}"/>
    <cellStyle name="Followed Hyperlink 479" xfId="843" xr:uid="{00000000-0005-0000-0000-00004A030000}"/>
    <cellStyle name="Followed Hyperlink 48" xfId="844" xr:uid="{00000000-0005-0000-0000-00004B030000}"/>
    <cellStyle name="Followed Hyperlink 480" xfId="845" xr:uid="{00000000-0005-0000-0000-00004C030000}"/>
    <cellStyle name="Followed Hyperlink 481" xfId="846" xr:uid="{00000000-0005-0000-0000-00004D030000}"/>
    <cellStyle name="Followed Hyperlink 482" xfId="847" xr:uid="{00000000-0005-0000-0000-00004E030000}"/>
    <cellStyle name="Followed Hyperlink 483" xfId="848" xr:uid="{00000000-0005-0000-0000-00004F030000}"/>
    <cellStyle name="Followed Hyperlink 484" xfId="849" xr:uid="{00000000-0005-0000-0000-000050030000}"/>
    <cellStyle name="Followed Hyperlink 485" xfId="850" xr:uid="{00000000-0005-0000-0000-000051030000}"/>
    <cellStyle name="Followed Hyperlink 486" xfId="851" xr:uid="{00000000-0005-0000-0000-000052030000}"/>
    <cellStyle name="Followed Hyperlink 487" xfId="852" xr:uid="{00000000-0005-0000-0000-000053030000}"/>
    <cellStyle name="Followed Hyperlink 488" xfId="853" xr:uid="{00000000-0005-0000-0000-000054030000}"/>
    <cellStyle name="Followed Hyperlink 489" xfId="854" xr:uid="{00000000-0005-0000-0000-000055030000}"/>
    <cellStyle name="Followed Hyperlink 49" xfId="855" xr:uid="{00000000-0005-0000-0000-000056030000}"/>
    <cellStyle name="Followed Hyperlink 490" xfId="856" xr:uid="{00000000-0005-0000-0000-000057030000}"/>
    <cellStyle name="Followed Hyperlink 491" xfId="857" xr:uid="{00000000-0005-0000-0000-000058030000}"/>
    <cellStyle name="Followed Hyperlink 492" xfId="858" xr:uid="{00000000-0005-0000-0000-000059030000}"/>
    <cellStyle name="Followed Hyperlink 493" xfId="859" xr:uid="{00000000-0005-0000-0000-00005A030000}"/>
    <cellStyle name="Followed Hyperlink 494" xfId="860" xr:uid="{00000000-0005-0000-0000-00005B030000}"/>
    <cellStyle name="Followed Hyperlink 495" xfId="861" xr:uid="{00000000-0005-0000-0000-00005C030000}"/>
    <cellStyle name="Followed Hyperlink 496" xfId="862" xr:uid="{00000000-0005-0000-0000-00005D030000}"/>
    <cellStyle name="Followed Hyperlink 497" xfId="863" xr:uid="{00000000-0005-0000-0000-00005E030000}"/>
    <cellStyle name="Followed Hyperlink 498" xfId="864" xr:uid="{00000000-0005-0000-0000-00005F030000}"/>
    <cellStyle name="Followed Hyperlink 499" xfId="865" xr:uid="{00000000-0005-0000-0000-000060030000}"/>
    <cellStyle name="Followed Hyperlink 5" xfId="866" xr:uid="{00000000-0005-0000-0000-000061030000}"/>
    <cellStyle name="Followed Hyperlink 50" xfId="867" xr:uid="{00000000-0005-0000-0000-000062030000}"/>
    <cellStyle name="Followed Hyperlink 500" xfId="868" xr:uid="{00000000-0005-0000-0000-000063030000}"/>
    <cellStyle name="Followed Hyperlink 501" xfId="869" xr:uid="{00000000-0005-0000-0000-000064030000}"/>
    <cellStyle name="Followed Hyperlink 502" xfId="870" xr:uid="{00000000-0005-0000-0000-000065030000}"/>
    <cellStyle name="Followed Hyperlink 503" xfId="871" xr:uid="{00000000-0005-0000-0000-000066030000}"/>
    <cellStyle name="Followed Hyperlink 504" xfId="872" xr:uid="{00000000-0005-0000-0000-000067030000}"/>
    <cellStyle name="Followed Hyperlink 505" xfId="873" xr:uid="{00000000-0005-0000-0000-000068030000}"/>
    <cellStyle name="Followed Hyperlink 506" xfId="874" xr:uid="{00000000-0005-0000-0000-000069030000}"/>
    <cellStyle name="Followed Hyperlink 507" xfId="875" xr:uid="{00000000-0005-0000-0000-00006A030000}"/>
    <cellStyle name="Followed Hyperlink 508" xfId="876" xr:uid="{00000000-0005-0000-0000-00006B030000}"/>
    <cellStyle name="Followed Hyperlink 509" xfId="877" xr:uid="{00000000-0005-0000-0000-00006C030000}"/>
    <cellStyle name="Followed Hyperlink 51" xfId="878" xr:uid="{00000000-0005-0000-0000-00006D030000}"/>
    <cellStyle name="Followed Hyperlink 510" xfId="879" xr:uid="{00000000-0005-0000-0000-00006E030000}"/>
    <cellStyle name="Followed Hyperlink 511" xfId="880" xr:uid="{00000000-0005-0000-0000-00006F030000}"/>
    <cellStyle name="Followed Hyperlink 512" xfId="881" xr:uid="{00000000-0005-0000-0000-000070030000}"/>
    <cellStyle name="Followed Hyperlink 513" xfId="882" xr:uid="{00000000-0005-0000-0000-000071030000}"/>
    <cellStyle name="Followed Hyperlink 514" xfId="883" xr:uid="{00000000-0005-0000-0000-000072030000}"/>
    <cellStyle name="Followed Hyperlink 515" xfId="884" xr:uid="{00000000-0005-0000-0000-000073030000}"/>
    <cellStyle name="Followed Hyperlink 516" xfId="885" xr:uid="{00000000-0005-0000-0000-000074030000}"/>
    <cellStyle name="Followed Hyperlink 517" xfId="886" xr:uid="{00000000-0005-0000-0000-000075030000}"/>
    <cellStyle name="Followed Hyperlink 518" xfId="887" xr:uid="{00000000-0005-0000-0000-000076030000}"/>
    <cellStyle name="Followed Hyperlink 519" xfId="888" xr:uid="{00000000-0005-0000-0000-000077030000}"/>
    <cellStyle name="Followed Hyperlink 52" xfId="889" xr:uid="{00000000-0005-0000-0000-000078030000}"/>
    <cellStyle name="Followed Hyperlink 520" xfId="890" xr:uid="{00000000-0005-0000-0000-000079030000}"/>
    <cellStyle name="Followed Hyperlink 521" xfId="891" xr:uid="{00000000-0005-0000-0000-00007A030000}"/>
    <cellStyle name="Followed Hyperlink 522" xfId="892" xr:uid="{00000000-0005-0000-0000-00007B030000}"/>
    <cellStyle name="Followed Hyperlink 523" xfId="893" xr:uid="{00000000-0005-0000-0000-00007C030000}"/>
    <cellStyle name="Followed Hyperlink 524" xfId="894" xr:uid="{00000000-0005-0000-0000-00007D030000}"/>
    <cellStyle name="Followed Hyperlink 525" xfId="895" xr:uid="{00000000-0005-0000-0000-00007E030000}"/>
    <cellStyle name="Followed Hyperlink 526" xfId="896" xr:uid="{00000000-0005-0000-0000-00007F030000}"/>
    <cellStyle name="Followed Hyperlink 527" xfId="897" xr:uid="{00000000-0005-0000-0000-000080030000}"/>
    <cellStyle name="Followed Hyperlink 528" xfId="898" xr:uid="{00000000-0005-0000-0000-000081030000}"/>
    <cellStyle name="Followed Hyperlink 529" xfId="899" xr:uid="{00000000-0005-0000-0000-000082030000}"/>
    <cellStyle name="Followed Hyperlink 53" xfId="900" xr:uid="{00000000-0005-0000-0000-000083030000}"/>
    <cellStyle name="Followed Hyperlink 530" xfId="901" xr:uid="{00000000-0005-0000-0000-000084030000}"/>
    <cellStyle name="Followed Hyperlink 531" xfId="902" xr:uid="{00000000-0005-0000-0000-000085030000}"/>
    <cellStyle name="Followed Hyperlink 532" xfId="903" xr:uid="{00000000-0005-0000-0000-000086030000}"/>
    <cellStyle name="Followed Hyperlink 533" xfId="904" xr:uid="{00000000-0005-0000-0000-000087030000}"/>
    <cellStyle name="Followed Hyperlink 534" xfId="905" xr:uid="{00000000-0005-0000-0000-000088030000}"/>
    <cellStyle name="Followed Hyperlink 535" xfId="906" xr:uid="{00000000-0005-0000-0000-000089030000}"/>
    <cellStyle name="Followed Hyperlink 536" xfId="907" xr:uid="{00000000-0005-0000-0000-00008A030000}"/>
    <cellStyle name="Followed Hyperlink 537" xfId="908" xr:uid="{00000000-0005-0000-0000-00008B030000}"/>
    <cellStyle name="Followed Hyperlink 538" xfId="909" xr:uid="{00000000-0005-0000-0000-00008C030000}"/>
    <cellStyle name="Followed Hyperlink 539" xfId="910" xr:uid="{00000000-0005-0000-0000-00008D030000}"/>
    <cellStyle name="Followed Hyperlink 54" xfId="911" xr:uid="{00000000-0005-0000-0000-00008E030000}"/>
    <cellStyle name="Followed Hyperlink 540" xfId="912" xr:uid="{00000000-0005-0000-0000-00008F030000}"/>
    <cellStyle name="Followed Hyperlink 541" xfId="913" xr:uid="{00000000-0005-0000-0000-000090030000}"/>
    <cellStyle name="Followed Hyperlink 542" xfId="914" xr:uid="{00000000-0005-0000-0000-000091030000}"/>
    <cellStyle name="Followed Hyperlink 543" xfId="915" xr:uid="{00000000-0005-0000-0000-000092030000}"/>
    <cellStyle name="Followed Hyperlink 544" xfId="916" xr:uid="{00000000-0005-0000-0000-000093030000}"/>
    <cellStyle name="Followed Hyperlink 545" xfId="917" xr:uid="{00000000-0005-0000-0000-000094030000}"/>
    <cellStyle name="Followed Hyperlink 546" xfId="918" xr:uid="{00000000-0005-0000-0000-000095030000}"/>
    <cellStyle name="Followed Hyperlink 547" xfId="919" xr:uid="{00000000-0005-0000-0000-000096030000}"/>
    <cellStyle name="Followed Hyperlink 548" xfId="920" xr:uid="{00000000-0005-0000-0000-000097030000}"/>
    <cellStyle name="Followed Hyperlink 549" xfId="921" xr:uid="{00000000-0005-0000-0000-000098030000}"/>
    <cellStyle name="Followed Hyperlink 55" xfId="922" xr:uid="{00000000-0005-0000-0000-000099030000}"/>
    <cellStyle name="Followed Hyperlink 550" xfId="923" xr:uid="{00000000-0005-0000-0000-00009A030000}"/>
    <cellStyle name="Followed Hyperlink 551" xfId="924" xr:uid="{00000000-0005-0000-0000-00009B030000}"/>
    <cellStyle name="Followed Hyperlink 552" xfId="925" xr:uid="{00000000-0005-0000-0000-00009C030000}"/>
    <cellStyle name="Followed Hyperlink 553" xfId="926" xr:uid="{00000000-0005-0000-0000-00009D030000}"/>
    <cellStyle name="Followed Hyperlink 554" xfId="927" xr:uid="{00000000-0005-0000-0000-00009E030000}"/>
    <cellStyle name="Followed Hyperlink 555" xfId="928" xr:uid="{00000000-0005-0000-0000-00009F030000}"/>
    <cellStyle name="Followed Hyperlink 556" xfId="929" xr:uid="{00000000-0005-0000-0000-0000A0030000}"/>
    <cellStyle name="Followed Hyperlink 557" xfId="930" xr:uid="{00000000-0005-0000-0000-0000A1030000}"/>
    <cellStyle name="Followed Hyperlink 558" xfId="931" xr:uid="{00000000-0005-0000-0000-0000A2030000}"/>
    <cellStyle name="Followed Hyperlink 559" xfId="932" xr:uid="{00000000-0005-0000-0000-0000A3030000}"/>
    <cellStyle name="Followed Hyperlink 56" xfId="933" xr:uid="{00000000-0005-0000-0000-0000A4030000}"/>
    <cellStyle name="Followed Hyperlink 560" xfId="934" xr:uid="{00000000-0005-0000-0000-0000A5030000}"/>
    <cellStyle name="Followed Hyperlink 561" xfId="935" xr:uid="{00000000-0005-0000-0000-0000A6030000}"/>
    <cellStyle name="Followed Hyperlink 562" xfId="936" xr:uid="{00000000-0005-0000-0000-0000A7030000}"/>
    <cellStyle name="Followed Hyperlink 563" xfId="937" xr:uid="{00000000-0005-0000-0000-0000A8030000}"/>
    <cellStyle name="Followed Hyperlink 564" xfId="938" xr:uid="{00000000-0005-0000-0000-0000A9030000}"/>
    <cellStyle name="Followed Hyperlink 565" xfId="939" xr:uid="{00000000-0005-0000-0000-0000AA030000}"/>
    <cellStyle name="Followed Hyperlink 566" xfId="940" xr:uid="{00000000-0005-0000-0000-0000AB030000}"/>
    <cellStyle name="Followed Hyperlink 567" xfId="941" xr:uid="{00000000-0005-0000-0000-0000AC030000}"/>
    <cellStyle name="Followed Hyperlink 568" xfId="942" xr:uid="{00000000-0005-0000-0000-0000AD030000}"/>
    <cellStyle name="Followed Hyperlink 569" xfId="943" xr:uid="{00000000-0005-0000-0000-0000AE030000}"/>
    <cellStyle name="Followed Hyperlink 57" xfId="944" xr:uid="{00000000-0005-0000-0000-0000AF030000}"/>
    <cellStyle name="Followed Hyperlink 570" xfId="945" xr:uid="{00000000-0005-0000-0000-0000B0030000}"/>
    <cellStyle name="Followed Hyperlink 571" xfId="946" xr:uid="{00000000-0005-0000-0000-0000B1030000}"/>
    <cellStyle name="Followed Hyperlink 572" xfId="947" xr:uid="{00000000-0005-0000-0000-0000B2030000}"/>
    <cellStyle name="Followed Hyperlink 573" xfId="948" xr:uid="{00000000-0005-0000-0000-0000B3030000}"/>
    <cellStyle name="Followed Hyperlink 574" xfId="949" xr:uid="{00000000-0005-0000-0000-0000B4030000}"/>
    <cellStyle name="Followed Hyperlink 575" xfId="950" xr:uid="{00000000-0005-0000-0000-0000B5030000}"/>
    <cellStyle name="Followed Hyperlink 576" xfId="951" xr:uid="{00000000-0005-0000-0000-0000B6030000}"/>
    <cellStyle name="Followed Hyperlink 577" xfId="952" xr:uid="{00000000-0005-0000-0000-0000B7030000}"/>
    <cellStyle name="Followed Hyperlink 578" xfId="953" xr:uid="{00000000-0005-0000-0000-0000B8030000}"/>
    <cellStyle name="Followed Hyperlink 579" xfId="954" xr:uid="{00000000-0005-0000-0000-0000B9030000}"/>
    <cellStyle name="Followed Hyperlink 58" xfId="955" xr:uid="{00000000-0005-0000-0000-0000BA030000}"/>
    <cellStyle name="Followed Hyperlink 580" xfId="956" xr:uid="{00000000-0005-0000-0000-0000BB030000}"/>
    <cellStyle name="Followed Hyperlink 581" xfId="957" xr:uid="{00000000-0005-0000-0000-0000BC030000}"/>
    <cellStyle name="Followed Hyperlink 582" xfId="958" xr:uid="{00000000-0005-0000-0000-0000BD030000}"/>
    <cellStyle name="Followed Hyperlink 583" xfId="959" xr:uid="{00000000-0005-0000-0000-0000BE030000}"/>
    <cellStyle name="Followed Hyperlink 584" xfId="960" xr:uid="{00000000-0005-0000-0000-0000BF030000}"/>
    <cellStyle name="Followed Hyperlink 585" xfId="961" xr:uid="{00000000-0005-0000-0000-0000C0030000}"/>
    <cellStyle name="Followed Hyperlink 586" xfId="962" xr:uid="{00000000-0005-0000-0000-0000C1030000}"/>
    <cellStyle name="Followed Hyperlink 587" xfId="963" xr:uid="{00000000-0005-0000-0000-0000C2030000}"/>
    <cellStyle name="Followed Hyperlink 588" xfId="964" xr:uid="{00000000-0005-0000-0000-0000C3030000}"/>
    <cellStyle name="Followed Hyperlink 589" xfId="965" xr:uid="{00000000-0005-0000-0000-0000C4030000}"/>
    <cellStyle name="Followed Hyperlink 59" xfId="966" xr:uid="{00000000-0005-0000-0000-0000C5030000}"/>
    <cellStyle name="Followed Hyperlink 590" xfId="967" xr:uid="{00000000-0005-0000-0000-0000C6030000}"/>
    <cellStyle name="Followed Hyperlink 591" xfId="968" xr:uid="{00000000-0005-0000-0000-0000C7030000}"/>
    <cellStyle name="Followed Hyperlink 592" xfId="969" xr:uid="{00000000-0005-0000-0000-0000C8030000}"/>
    <cellStyle name="Followed Hyperlink 593" xfId="970" xr:uid="{00000000-0005-0000-0000-0000C9030000}"/>
    <cellStyle name="Followed Hyperlink 594" xfId="971" xr:uid="{00000000-0005-0000-0000-0000CA030000}"/>
    <cellStyle name="Followed Hyperlink 595" xfId="972" xr:uid="{00000000-0005-0000-0000-0000CB030000}"/>
    <cellStyle name="Followed Hyperlink 596" xfId="973" xr:uid="{00000000-0005-0000-0000-0000CC030000}"/>
    <cellStyle name="Followed Hyperlink 597" xfId="974" xr:uid="{00000000-0005-0000-0000-0000CD030000}"/>
    <cellStyle name="Followed Hyperlink 598" xfId="975" xr:uid="{00000000-0005-0000-0000-0000CE030000}"/>
    <cellStyle name="Followed Hyperlink 599" xfId="976" xr:uid="{00000000-0005-0000-0000-0000CF030000}"/>
    <cellStyle name="Followed Hyperlink 6" xfId="977" xr:uid="{00000000-0005-0000-0000-0000D0030000}"/>
    <cellStyle name="Followed Hyperlink 60" xfId="978" xr:uid="{00000000-0005-0000-0000-0000D1030000}"/>
    <cellStyle name="Followed Hyperlink 600" xfId="979" xr:uid="{00000000-0005-0000-0000-0000D2030000}"/>
    <cellStyle name="Followed Hyperlink 601" xfId="980" xr:uid="{00000000-0005-0000-0000-0000D3030000}"/>
    <cellStyle name="Followed Hyperlink 602" xfId="981" xr:uid="{00000000-0005-0000-0000-0000D4030000}"/>
    <cellStyle name="Followed Hyperlink 603" xfId="982" xr:uid="{00000000-0005-0000-0000-0000D5030000}"/>
    <cellStyle name="Followed Hyperlink 604" xfId="983" xr:uid="{00000000-0005-0000-0000-0000D6030000}"/>
    <cellStyle name="Followed Hyperlink 605" xfId="984" xr:uid="{00000000-0005-0000-0000-0000D7030000}"/>
    <cellStyle name="Followed Hyperlink 606" xfId="985" xr:uid="{00000000-0005-0000-0000-0000D8030000}"/>
    <cellStyle name="Followed Hyperlink 607" xfId="986" xr:uid="{00000000-0005-0000-0000-0000D9030000}"/>
    <cellStyle name="Followed Hyperlink 608" xfId="987" xr:uid="{00000000-0005-0000-0000-0000DA030000}"/>
    <cellStyle name="Followed Hyperlink 609" xfId="988" xr:uid="{00000000-0005-0000-0000-0000DB030000}"/>
    <cellStyle name="Followed Hyperlink 61" xfId="989" xr:uid="{00000000-0005-0000-0000-0000DC030000}"/>
    <cellStyle name="Followed Hyperlink 62" xfId="990" xr:uid="{00000000-0005-0000-0000-0000DD030000}"/>
    <cellStyle name="Followed Hyperlink 63" xfId="991" xr:uid="{00000000-0005-0000-0000-0000DE030000}"/>
    <cellStyle name="Followed Hyperlink 64" xfId="992" xr:uid="{00000000-0005-0000-0000-0000DF030000}"/>
    <cellStyle name="Followed Hyperlink 65" xfId="993" xr:uid="{00000000-0005-0000-0000-0000E0030000}"/>
    <cellStyle name="Followed Hyperlink 66" xfId="994" xr:uid="{00000000-0005-0000-0000-0000E1030000}"/>
    <cellStyle name="Followed Hyperlink 67" xfId="995" xr:uid="{00000000-0005-0000-0000-0000E2030000}"/>
    <cellStyle name="Followed Hyperlink 68" xfId="996" xr:uid="{00000000-0005-0000-0000-0000E3030000}"/>
    <cellStyle name="Followed Hyperlink 69" xfId="997" xr:uid="{00000000-0005-0000-0000-0000E4030000}"/>
    <cellStyle name="Followed Hyperlink 7" xfId="998" xr:uid="{00000000-0005-0000-0000-0000E5030000}"/>
    <cellStyle name="Followed Hyperlink 70" xfId="999" xr:uid="{00000000-0005-0000-0000-0000E6030000}"/>
    <cellStyle name="Followed Hyperlink 71" xfId="1000" xr:uid="{00000000-0005-0000-0000-0000E7030000}"/>
    <cellStyle name="Followed Hyperlink 72" xfId="1001" xr:uid="{00000000-0005-0000-0000-0000E8030000}"/>
    <cellStyle name="Followed Hyperlink 73" xfId="1002" xr:uid="{00000000-0005-0000-0000-0000E9030000}"/>
    <cellStyle name="Followed Hyperlink 74" xfId="1003" xr:uid="{00000000-0005-0000-0000-0000EA030000}"/>
    <cellStyle name="Followed Hyperlink 75" xfId="1004" xr:uid="{00000000-0005-0000-0000-0000EB030000}"/>
    <cellStyle name="Followed Hyperlink 76" xfId="1005" xr:uid="{00000000-0005-0000-0000-0000EC030000}"/>
    <cellStyle name="Followed Hyperlink 77" xfId="1006" xr:uid="{00000000-0005-0000-0000-0000ED030000}"/>
    <cellStyle name="Followed Hyperlink 78" xfId="1007" xr:uid="{00000000-0005-0000-0000-0000EE030000}"/>
    <cellStyle name="Followed Hyperlink 79" xfId="1008" xr:uid="{00000000-0005-0000-0000-0000EF030000}"/>
    <cellStyle name="Followed Hyperlink 8" xfId="1009" xr:uid="{00000000-0005-0000-0000-0000F0030000}"/>
    <cellStyle name="Followed Hyperlink 80" xfId="1010" xr:uid="{00000000-0005-0000-0000-0000F1030000}"/>
    <cellStyle name="Followed Hyperlink 81" xfId="1011" xr:uid="{00000000-0005-0000-0000-0000F2030000}"/>
    <cellStyle name="Followed Hyperlink 82" xfId="1012" xr:uid="{00000000-0005-0000-0000-0000F3030000}"/>
    <cellStyle name="Followed Hyperlink 83" xfId="1013" xr:uid="{00000000-0005-0000-0000-0000F4030000}"/>
    <cellStyle name="Followed Hyperlink 84" xfId="1014" xr:uid="{00000000-0005-0000-0000-0000F5030000}"/>
    <cellStyle name="Followed Hyperlink 85" xfId="1015" xr:uid="{00000000-0005-0000-0000-0000F6030000}"/>
    <cellStyle name="Followed Hyperlink 86" xfId="1016" xr:uid="{00000000-0005-0000-0000-0000F7030000}"/>
    <cellStyle name="Followed Hyperlink 87" xfId="1017" xr:uid="{00000000-0005-0000-0000-0000F8030000}"/>
    <cellStyle name="Followed Hyperlink 88" xfId="1018" xr:uid="{00000000-0005-0000-0000-0000F9030000}"/>
    <cellStyle name="Followed Hyperlink 89" xfId="1019" xr:uid="{00000000-0005-0000-0000-0000FA030000}"/>
    <cellStyle name="Followed Hyperlink 9" xfId="1020" xr:uid="{00000000-0005-0000-0000-0000FB030000}"/>
    <cellStyle name="Followed Hyperlink 90" xfId="1021" xr:uid="{00000000-0005-0000-0000-0000FC030000}"/>
    <cellStyle name="Followed Hyperlink 91" xfId="1022" xr:uid="{00000000-0005-0000-0000-0000FD030000}"/>
    <cellStyle name="Followed Hyperlink 92" xfId="1023" xr:uid="{00000000-0005-0000-0000-0000FE030000}"/>
    <cellStyle name="Followed Hyperlink 93" xfId="1024" xr:uid="{00000000-0005-0000-0000-0000FF030000}"/>
    <cellStyle name="Followed Hyperlink 94" xfId="1025" xr:uid="{00000000-0005-0000-0000-000000040000}"/>
    <cellStyle name="Followed Hyperlink 95" xfId="1026" xr:uid="{00000000-0005-0000-0000-000001040000}"/>
    <cellStyle name="Followed Hyperlink 96" xfId="1027" xr:uid="{00000000-0005-0000-0000-000002040000}"/>
    <cellStyle name="Followed Hyperlink 97" xfId="1028" xr:uid="{00000000-0005-0000-0000-000003040000}"/>
    <cellStyle name="Followed Hyperlink 98" xfId="1029" xr:uid="{00000000-0005-0000-0000-000004040000}"/>
    <cellStyle name="Followed Hyperlink 99" xfId="1030" xr:uid="{00000000-0005-0000-0000-000005040000}"/>
    <cellStyle name="Gekoppelde cel" xfId="1031" xr:uid="{00000000-0005-0000-0000-000006040000}"/>
    <cellStyle name="Gekoppelde cel 2" xfId="1032" xr:uid="{00000000-0005-0000-0000-000007040000}"/>
    <cellStyle name="Goed" xfId="1033" xr:uid="{00000000-0005-0000-0000-000008040000}"/>
    <cellStyle name="Goed 2" xfId="1034" xr:uid="{00000000-0005-0000-0000-000009040000}"/>
    <cellStyle name="Good 2" xfId="1035" xr:uid="{00000000-0005-0000-0000-00000A040000}"/>
    <cellStyle name="Heading 1 2" xfId="1036" xr:uid="{00000000-0005-0000-0000-00000B040000}"/>
    <cellStyle name="Heading 2 2" xfId="1037" xr:uid="{00000000-0005-0000-0000-00000C040000}"/>
    <cellStyle name="Heading 3 2" xfId="1038" xr:uid="{00000000-0005-0000-0000-00000D040000}"/>
    <cellStyle name="Heading 4 2" xfId="1039" xr:uid="{00000000-0005-0000-0000-00000E040000}"/>
    <cellStyle name="Hyperlink 2" xfId="1040" xr:uid="{00000000-0005-0000-0000-00000F040000}"/>
    <cellStyle name="Hyperlink 2 2" xfId="1041" xr:uid="{00000000-0005-0000-0000-000010040000}"/>
    <cellStyle name="Hyperlink 2 2 2" xfId="1042" xr:uid="{00000000-0005-0000-0000-000011040000}"/>
    <cellStyle name="Hyperlink 2 3" xfId="1043" xr:uid="{00000000-0005-0000-0000-000012040000}"/>
    <cellStyle name="Hyperlink 3" xfId="1044" xr:uid="{00000000-0005-0000-0000-000013040000}"/>
    <cellStyle name="Hyperlink 3 2" xfId="1045" xr:uid="{00000000-0005-0000-0000-000014040000}"/>
    <cellStyle name="Incorrecto 2" xfId="1046" xr:uid="{00000000-0005-0000-0000-000015040000}"/>
    <cellStyle name="Input 2" xfId="1047" xr:uid="{00000000-0005-0000-0000-000016040000}"/>
    <cellStyle name="Invoer" xfId="1048" xr:uid="{00000000-0005-0000-0000-000017040000}"/>
    <cellStyle name="Invoer 2" xfId="1049" xr:uid="{00000000-0005-0000-0000-000018040000}"/>
    <cellStyle name="Invoer 3" xfId="1050" xr:uid="{00000000-0005-0000-0000-000019040000}"/>
    <cellStyle name="Komma 2" xfId="1051" xr:uid="{00000000-0005-0000-0000-00001A040000}"/>
    <cellStyle name="Kop 1" xfId="1052" xr:uid="{00000000-0005-0000-0000-00001B040000}"/>
    <cellStyle name="Kop 1 2" xfId="1053" xr:uid="{00000000-0005-0000-0000-00001C040000}"/>
    <cellStyle name="Kop 2" xfId="1054" xr:uid="{00000000-0005-0000-0000-00001D040000}"/>
    <cellStyle name="Kop 2 2" xfId="1055" xr:uid="{00000000-0005-0000-0000-00001E040000}"/>
    <cellStyle name="Kop 3" xfId="1056" xr:uid="{00000000-0005-0000-0000-00001F040000}"/>
    <cellStyle name="Kop 3 2" xfId="1057" xr:uid="{00000000-0005-0000-0000-000020040000}"/>
    <cellStyle name="Kop 4" xfId="1058" xr:uid="{00000000-0005-0000-0000-000021040000}"/>
    <cellStyle name="Kop 4 2" xfId="1059" xr:uid="{00000000-0005-0000-0000-000022040000}"/>
    <cellStyle name="Linked Cell 2" xfId="1060" xr:uid="{00000000-0005-0000-0000-000023040000}"/>
    <cellStyle name="Millares" xfId="1565" builtinId="3"/>
    <cellStyle name="Millares 2" xfId="1061" xr:uid="{00000000-0005-0000-0000-000024040000}"/>
    <cellStyle name="Millares 4" xfId="1062" xr:uid="{00000000-0005-0000-0000-000025040000}"/>
    <cellStyle name="Millares 5" xfId="1063" xr:uid="{00000000-0005-0000-0000-000026040000}"/>
    <cellStyle name="Neutraal" xfId="1064" xr:uid="{00000000-0005-0000-0000-000027040000}"/>
    <cellStyle name="Neutraal 2" xfId="1065" xr:uid="{00000000-0005-0000-0000-000028040000}"/>
    <cellStyle name="Neutral 2" xfId="1066" xr:uid="{00000000-0005-0000-0000-000029040000}"/>
    <cellStyle name="Normal" xfId="0" builtinId="0"/>
    <cellStyle name="Normal 10" xfId="1067" xr:uid="{00000000-0005-0000-0000-00002B040000}"/>
    <cellStyle name="Normal 10 2" xfId="1068" xr:uid="{00000000-0005-0000-0000-00002C040000}"/>
    <cellStyle name="Normal 10 2 2" xfId="1069" xr:uid="{00000000-0005-0000-0000-00002D040000}"/>
    <cellStyle name="Normal 10 2 3" xfId="1070" xr:uid="{00000000-0005-0000-0000-00002E040000}"/>
    <cellStyle name="Normal 10 2 4" xfId="1071" xr:uid="{00000000-0005-0000-0000-00002F040000}"/>
    <cellStyle name="Normal 10 3" xfId="1072" xr:uid="{00000000-0005-0000-0000-000030040000}"/>
    <cellStyle name="Normal 10 3 2" xfId="1073" xr:uid="{00000000-0005-0000-0000-000031040000}"/>
    <cellStyle name="Normal 10 4" xfId="1074" xr:uid="{00000000-0005-0000-0000-000032040000}"/>
    <cellStyle name="Normal 10 5" xfId="1075" xr:uid="{00000000-0005-0000-0000-000033040000}"/>
    <cellStyle name="Normal 10 6" xfId="1076" xr:uid="{00000000-0005-0000-0000-000034040000}"/>
    <cellStyle name="Normal 10 7" xfId="1077" xr:uid="{00000000-0005-0000-0000-000035040000}"/>
    <cellStyle name="Normal 11" xfId="1078" xr:uid="{00000000-0005-0000-0000-000036040000}"/>
    <cellStyle name="Normal 11 2" xfId="1079" xr:uid="{00000000-0005-0000-0000-000037040000}"/>
    <cellStyle name="Normal 11 2 2" xfId="1080" xr:uid="{00000000-0005-0000-0000-000038040000}"/>
    <cellStyle name="Normal 11 2 3" xfId="1081" xr:uid="{00000000-0005-0000-0000-000039040000}"/>
    <cellStyle name="Normal 11 3" xfId="1082" xr:uid="{00000000-0005-0000-0000-00003A040000}"/>
    <cellStyle name="Normal 11 3 2" xfId="1083" xr:uid="{00000000-0005-0000-0000-00003B040000}"/>
    <cellStyle name="Normal 11 4" xfId="1084" xr:uid="{00000000-0005-0000-0000-00003C040000}"/>
    <cellStyle name="Normal 11 5" xfId="1085" xr:uid="{00000000-0005-0000-0000-00003D040000}"/>
    <cellStyle name="Normal 12" xfId="1086" xr:uid="{00000000-0005-0000-0000-00003E040000}"/>
    <cellStyle name="Normal 12 2" xfId="1087" xr:uid="{00000000-0005-0000-0000-00003F040000}"/>
    <cellStyle name="Normal 12 2 2" xfId="1088" xr:uid="{00000000-0005-0000-0000-000040040000}"/>
    <cellStyle name="Normal 12 3" xfId="1089" xr:uid="{00000000-0005-0000-0000-000041040000}"/>
    <cellStyle name="Normal 12 3 2" xfId="1090" xr:uid="{00000000-0005-0000-0000-000042040000}"/>
    <cellStyle name="Normal 12 4" xfId="1091" xr:uid="{00000000-0005-0000-0000-000043040000}"/>
    <cellStyle name="Normal 12 4 2" xfId="1092" xr:uid="{00000000-0005-0000-0000-000044040000}"/>
    <cellStyle name="Normal 12 5" xfId="1093" xr:uid="{00000000-0005-0000-0000-000045040000}"/>
    <cellStyle name="Normal 13" xfId="1094" xr:uid="{00000000-0005-0000-0000-000046040000}"/>
    <cellStyle name="Normal 13 2" xfId="1095" xr:uid="{00000000-0005-0000-0000-000047040000}"/>
    <cellStyle name="Normal 13 3" xfId="1096" xr:uid="{00000000-0005-0000-0000-000048040000}"/>
    <cellStyle name="Normal 13 4" xfId="1097" xr:uid="{00000000-0005-0000-0000-000049040000}"/>
    <cellStyle name="Normal 13 5" xfId="1098" xr:uid="{00000000-0005-0000-0000-00004A040000}"/>
    <cellStyle name="Normal 13 6" xfId="1099" xr:uid="{00000000-0005-0000-0000-00004B040000}"/>
    <cellStyle name="Normal 14" xfId="1100" xr:uid="{00000000-0005-0000-0000-00004C040000}"/>
    <cellStyle name="Normal 14 2" xfId="1101" xr:uid="{00000000-0005-0000-0000-00004D040000}"/>
    <cellStyle name="Normal 14 3" xfId="1102" xr:uid="{00000000-0005-0000-0000-00004E040000}"/>
    <cellStyle name="Normal 14 4" xfId="1103" xr:uid="{00000000-0005-0000-0000-00004F040000}"/>
    <cellStyle name="Normal 14 5" xfId="1104" xr:uid="{00000000-0005-0000-0000-000050040000}"/>
    <cellStyle name="Normal 15" xfId="1105" xr:uid="{00000000-0005-0000-0000-000051040000}"/>
    <cellStyle name="Normal 15 2" xfId="1106" xr:uid="{00000000-0005-0000-0000-000052040000}"/>
    <cellStyle name="Normal 16" xfId="1107" xr:uid="{00000000-0005-0000-0000-000053040000}"/>
    <cellStyle name="Normal 16 2" xfId="1108" xr:uid="{00000000-0005-0000-0000-000054040000}"/>
    <cellStyle name="Normal 16 2 2" xfId="1109" xr:uid="{00000000-0005-0000-0000-000055040000}"/>
    <cellStyle name="Normal 16 3" xfId="1110" xr:uid="{00000000-0005-0000-0000-000056040000}"/>
    <cellStyle name="Normal 16 4" xfId="1111" xr:uid="{00000000-0005-0000-0000-000057040000}"/>
    <cellStyle name="Normal 17" xfId="1112" xr:uid="{00000000-0005-0000-0000-000058040000}"/>
    <cellStyle name="Normal 17 2" xfId="1113" xr:uid="{00000000-0005-0000-0000-000059040000}"/>
    <cellStyle name="Normal 18" xfId="1114" xr:uid="{00000000-0005-0000-0000-00005A040000}"/>
    <cellStyle name="Normal 18 2" xfId="1115" xr:uid="{00000000-0005-0000-0000-00005B040000}"/>
    <cellStyle name="Normal 18 2 2" xfId="1116" xr:uid="{00000000-0005-0000-0000-00005C040000}"/>
    <cellStyle name="Normal 19" xfId="1117" xr:uid="{00000000-0005-0000-0000-00005D040000}"/>
    <cellStyle name="Normal 2" xfId="1118" xr:uid="{00000000-0005-0000-0000-00005E040000}"/>
    <cellStyle name="Normal 2 10" xfId="1119" xr:uid="{00000000-0005-0000-0000-00005F040000}"/>
    <cellStyle name="Normal 2 10 2" xfId="1120" xr:uid="{00000000-0005-0000-0000-000060040000}"/>
    <cellStyle name="Normal 2 11" xfId="1121" xr:uid="{00000000-0005-0000-0000-000061040000}"/>
    <cellStyle name="Normal 2 11 2" xfId="1122" xr:uid="{00000000-0005-0000-0000-000062040000}"/>
    <cellStyle name="Normal 2 12" xfId="1123" xr:uid="{00000000-0005-0000-0000-000063040000}"/>
    <cellStyle name="Normal 2 12 2" xfId="1124" xr:uid="{00000000-0005-0000-0000-000064040000}"/>
    <cellStyle name="Normal 2 13" xfId="1125" xr:uid="{00000000-0005-0000-0000-000065040000}"/>
    <cellStyle name="Normal 2 13 2" xfId="1126" xr:uid="{00000000-0005-0000-0000-000066040000}"/>
    <cellStyle name="Normal 2 14" xfId="1127" xr:uid="{00000000-0005-0000-0000-000067040000}"/>
    <cellStyle name="Normal 2 15" xfId="1128" xr:uid="{00000000-0005-0000-0000-000068040000}"/>
    <cellStyle name="Normal 2 16" xfId="1129" xr:uid="{00000000-0005-0000-0000-000069040000}"/>
    <cellStyle name="Normal 2 17" xfId="1130" xr:uid="{00000000-0005-0000-0000-00006A040000}"/>
    <cellStyle name="Normal 2 18" xfId="1131" xr:uid="{00000000-0005-0000-0000-00006B040000}"/>
    <cellStyle name="Normal 2 19" xfId="1132" xr:uid="{00000000-0005-0000-0000-00006C040000}"/>
    <cellStyle name="Normal 2 2" xfId="1133" xr:uid="{00000000-0005-0000-0000-00006D040000}"/>
    <cellStyle name="Normal 2 2 2" xfId="1134" xr:uid="{00000000-0005-0000-0000-00006E040000}"/>
    <cellStyle name="Normal 2 2 2 2" xfId="1135" xr:uid="{00000000-0005-0000-0000-00006F040000}"/>
    <cellStyle name="Normal 2 2 2 3" xfId="1136" xr:uid="{00000000-0005-0000-0000-000070040000}"/>
    <cellStyle name="Normal 2 2 2 4" xfId="1137" xr:uid="{00000000-0005-0000-0000-000071040000}"/>
    <cellStyle name="Normal 2 2 2 5" xfId="1138" xr:uid="{00000000-0005-0000-0000-000072040000}"/>
    <cellStyle name="Normal 2 2 3" xfId="1139" xr:uid="{00000000-0005-0000-0000-000073040000}"/>
    <cellStyle name="Normal 2 2 3 2" xfId="1140" xr:uid="{00000000-0005-0000-0000-000074040000}"/>
    <cellStyle name="Normal 2 2 4" xfId="1141" xr:uid="{00000000-0005-0000-0000-000075040000}"/>
    <cellStyle name="Normal 2 2 5" xfId="1142" xr:uid="{00000000-0005-0000-0000-000076040000}"/>
    <cellStyle name="Normal 2 2 6" xfId="1143" xr:uid="{00000000-0005-0000-0000-000077040000}"/>
    <cellStyle name="Normal 2 20" xfId="1144" xr:uid="{00000000-0005-0000-0000-000078040000}"/>
    <cellStyle name="Normal 2 21" xfId="1145" xr:uid="{00000000-0005-0000-0000-000079040000}"/>
    <cellStyle name="Normal 2 22" xfId="1146" xr:uid="{00000000-0005-0000-0000-00007A040000}"/>
    <cellStyle name="Normal 2 23" xfId="1147" xr:uid="{00000000-0005-0000-0000-00007B040000}"/>
    <cellStyle name="Normal 2 24" xfId="1148" xr:uid="{00000000-0005-0000-0000-00007C040000}"/>
    <cellStyle name="Normal 2 25" xfId="1149" xr:uid="{00000000-0005-0000-0000-00007D040000}"/>
    <cellStyle name="Normal 2 26" xfId="1150" xr:uid="{00000000-0005-0000-0000-00007E040000}"/>
    <cellStyle name="Normal 2 27" xfId="1151" xr:uid="{00000000-0005-0000-0000-00007F040000}"/>
    <cellStyle name="Normal 2 28" xfId="1152" xr:uid="{00000000-0005-0000-0000-000080040000}"/>
    <cellStyle name="Normal 2 29" xfId="1153" xr:uid="{00000000-0005-0000-0000-000081040000}"/>
    <cellStyle name="Normal 2 3" xfId="1154" xr:uid="{00000000-0005-0000-0000-000082040000}"/>
    <cellStyle name="Normal 2 3 2" xfId="1155" xr:uid="{00000000-0005-0000-0000-000083040000}"/>
    <cellStyle name="Normal 2 3 3" xfId="1156" xr:uid="{00000000-0005-0000-0000-000084040000}"/>
    <cellStyle name="Normal 2 30" xfId="1157" xr:uid="{00000000-0005-0000-0000-000085040000}"/>
    <cellStyle name="Normal 2 31" xfId="1158" xr:uid="{00000000-0005-0000-0000-000086040000}"/>
    <cellStyle name="Normal 2 32" xfId="1159" xr:uid="{00000000-0005-0000-0000-000087040000}"/>
    <cellStyle name="Normal 2 33" xfId="1160" xr:uid="{00000000-0005-0000-0000-000088040000}"/>
    <cellStyle name="Normal 2 34" xfId="1161" xr:uid="{00000000-0005-0000-0000-000089040000}"/>
    <cellStyle name="Normal 2 35" xfId="1162" xr:uid="{00000000-0005-0000-0000-00008A040000}"/>
    <cellStyle name="Normal 2 36" xfId="1163" xr:uid="{00000000-0005-0000-0000-00008B040000}"/>
    <cellStyle name="Normal 2 37" xfId="1164" xr:uid="{00000000-0005-0000-0000-00008C040000}"/>
    <cellStyle name="Normal 2 38" xfId="1165" xr:uid="{00000000-0005-0000-0000-00008D040000}"/>
    <cellStyle name="Normal 2 39" xfId="1166" xr:uid="{00000000-0005-0000-0000-00008E040000}"/>
    <cellStyle name="Normal 2 4" xfId="1167" xr:uid="{00000000-0005-0000-0000-00008F040000}"/>
    <cellStyle name="Normal 2 4 2" xfId="1168" xr:uid="{00000000-0005-0000-0000-000090040000}"/>
    <cellStyle name="Normal 2 4 3" xfId="1169" xr:uid="{00000000-0005-0000-0000-000091040000}"/>
    <cellStyle name="Normal 2 40" xfId="1170" xr:uid="{00000000-0005-0000-0000-000092040000}"/>
    <cellStyle name="Normal 2 41" xfId="1171" xr:uid="{00000000-0005-0000-0000-000093040000}"/>
    <cellStyle name="Normal 2 42" xfId="1172" xr:uid="{00000000-0005-0000-0000-000094040000}"/>
    <cellStyle name="Normal 2 43" xfId="1173" xr:uid="{00000000-0005-0000-0000-000095040000}"/>
    <cellStyle name="Normal 2 43 2" xfId="1174" xr:uid="{00000000-0005-0000-0000-000096040000}"/>
    <cellStyle name="Normal 2 44" xfId="1175" xr:uid="{00000000-0005-0000-0000-000097040000}"/>
    <cellStyle name="Normal 2 44 2" xfId="1176" xr:uid="{00000000-0005-0000-0000-000098040000}"/>
    <cellStyle name="Normal 2 45" xfId="1177" xr:uid="{00000000-0005-0000-0000-000099040000}"/>
    <cellStyle name="Normal 2 45 2" xfId="1178" xr:uid="{00000000-0005-0000-0000-00009A040000}"/>
    <cellStyle name="Normal 2 46" xfId="1179" xr:uid="{00000000-0005-0000-0000-00009B040000}"/>
    <cellStyle name="Normal 2 46 2" xfId="1180" xr:uid="{00000000-0005-0000-0000-00009C040000}"/>
    <cellStyle name="Normal 2 47" xfId="1181" xr:uid="{00000000-0005-0000-0000-00009D040000}"/>
    <cellStyle name="Normal 2 47 2" xfId="1182" xr:uid="{00000000-0005-0000-0000-00009E040000}"/>
    <cellStyle name="Normal 2 48" xfId="1183" xr:uid="{00000000-0005-0000-0000-00009F040000}"/>
    <cellStyle name="Normal 2 48 2" xfId="1184" xr:uid="{00000000-0005-0000-0000-0000A0040000}"/>
    <cellStyle name="Normal 2 49" xfId="1185" xr:uid="{00000000-0005-0000-0000-0000A1040000}"/>
    <cellStyle name="Normal 2 49 2" xfId="1186" xr:uid="{00000000-0005-0000-0000-0000A2040000}"/>
    <cellStyle name="Normal 2 5" xfId="1187" xr:uid="{00000000-0005-0000-0000-0000A3040000}"/>
    <cellStyle name="Normal 2 5 2" xfId="1188" xr:uid="{00000000-0005-0000-0000-0000A4040000}"/>
    <cellStyle name="Normal 2 5 3" xfId="1189" xr:uid="{00000000-0005-0000-0000-0000A5040000}"/>
    <cellStyle name="Normal 2 50" xfId="1190" xr:uid="{00000000-0005-0000-0000-0000A6040000}"/>
    <cellStyle name="Normal 2 50 2" xfId="1191" xr:uid="{00000000-0005-0000-0000-0000A7040000}"/>
    <cellStyle name="Normal 2 51" xfId="1192" xr:uid="{00000000-0005-0000-0000-0000A8040000}"/>
    <cellStyle name="Normal 2 51 2" xfId="1193" xr:uid="{00000000-0005-0000-0000-0000A9040000}"/>
    <cellStyle name="Normal 2 51 3" xfId="1194" xr:uid="{00000000-0005-0000-0000-0000AA040000}"/>
    <cellStyle name="Normal 2 52" xfId="1195" xr:uid="{00000000-0005-0000-0000-0000AB040000}"/>
    <cellStyle name="Normal 2 53" xfId="1196" xr:uid="{00000000-0005-0000-0000-0000AC040000}"/>
    <cellStyle name="Normal 2 54" xfId="1197" xr:uid="{00000000-0005-0000-0000-0000AD040000}"/>
    <cellStyle name="Normal 2 55" xfId="1198" xr:uid="{00000000-0005-0000-0000-0000AE040000}"/>
    <cellStyle name="Normal 2 6" xfId="1199" xr:uid="{00000000-0005-0000-0000-0000AF040000}"/>
    <cellStyle name="Normal 2 6 2" xfId="1200" xr:uid="{00000000-0005-0000-0000-0000B0040000}"/>
    <cellStyle name="Normal 2 7" xfId="1201" xr:uid="{00000000-0005-0000-0000-0000B1040000}"/>
    <cellStyle name="Normal 2 7 2" xfId="1202" xr:uid="{00000000-0005-0000-0000-0000B2040000}"/>
    <cellStyle name="Normal 2 7 3" xfId="1203" xr:uid="{00000000-0005-0000-0000-0000B3040000}"/>
    <cellStyle name="Normal 2 8" xfId="1204" xr:uid="{00000000-0005-0000-0000-0000B4040000}"/>
    <cellStyle name="Normal 2 8 2" xfId="1205" xr:uid="{00000000-0005-0000-0000-0000B5040000}"/>
    <cellStyle name="Normal 2 9" xfId="1206" xr:uid="{00000000-0005-0000-0000-0000B6040000}"/>
    <cellStyle name="Normal 2 9 2" xfId="1207" xr:uid="{00000000-0005-0000-0000-0000B7040000}"/>
    <cellStyle name="Normal 20" xfId="1208" xr:uid="{00000000-0005-0000-0000-0000B8040000}"/>
    <cellStyle name="Normal 21" xfId="1209" xr:uid="{00000000-0005-0000-0000-0000B9040000}"/>
    <cellStyle name="Normal 22" xfId="1210" xr:uid="{00000000-0005-0000-0000-0000BA040000}"/>
    <cellStyle name="Normal 23" xfId="1211" xr:uid="{00000000-0005-0000-0000-0000BB040000}"/>
    <cellStyle name="Normal 23 2" xfId="1212" xr:uid="{00000000-0005-0000-0000-0000BC040000}"/>
    <cellStyle name="Normal 24" xfId="1213" xr:uid="{00000000-0005-0000-0000-0000BD040000}"/>
    <cellStyle name="Normal 25" xfId="1214" xr:uid="{00000000-0005-0000-0000-0000BE040000}"/>
    <cellStyle name="Normal 26" xfId="1215" xr:uid="{00000000-0005-0000-0000-0000BF040000}"/>
    <cellStyle name="Normal 26 2" xfId="1216" xr:uid="{00000000-0005-0000-0000-0000C0040000}"/>
    <cellStyle name="Normal 27" xfId="1217" xr:uid="{00000000-0005-0000-0000-0000C1040000}"/>
    <cellStyle name="Normal 28" xfId="1218" xr:uid="{00000000-0005-0000-0000-0000C2040000}"/>
    <cellStyle name="Normal 29" xfId="1219" xr:uid="{00000000-0005-0000-0000-0000C3040000}"/>
    <cellStyle name="Normal 3" xfId="1220" xr:uid="{00000000-0005-0000-0000-0000C4040000}"/>
    <cellStyle name="Normal 3 10" xfId="1221" xr:uid="{00000000-0005-0000-0000-0000C5040000}"/>
    <cellStyle name="Normal 3 10 2" xfId="1222" xr:uid="{00000000-0005-0000-0000-0000C6040000}"/>
    <cellStyle name="Normal 3 10 2 2" xfId="1223" xr:uid="{00000000-0005-0000-0000-0000C7040000}"/>
    <cellStyle name="Normal 3 10 3" xfId="1224" xr:uid="{00000000-0005-0000-0000-0000C8040000}"/>
    <cellStyle name="Normal 3 10 4" xfId="1225" xr:uid="{00000000-0005-0000-0000-0000C9040000}"/>
    <cellStyle name="Normal 3 11" xfId="1226" xr:uid="{00000000-0005-0000-0000-0000CA040000}"/>
    <cellStyle name="Normal 3 12" xfId="1227" xr:uid="{00000000-0005-0000-0000-0000CB040000}"/>
    <cellStyle name="Normal 3 13" xfId="1228" xr:uid="{00000000-0005-0000-0000-0000CC040000}"/>
    <cellStyle name="Normal 3 14" xfId="1229" xr:uid="{00000000-0005-0000-0000-0000CD040000}"/>
    <cellStyle name="Normal 3 15" xfId="1230" xr:uid="{00000000-0005-0000-0000-0000CE040000}"/>
    <cellStyle name="Normal 3 16" xfId="1231" xr:uid="{00000000-0005-0000-0000-0000CF040000}"/>
    <cellStyle name="Normal 3 2" xfId="1232" xr:uid="{00000000-0005-0000-0000-0000D0040000}"/>
    <cellStyle name="Normal 3 2 2" xfId="1233" xr:uid="{00000000-0005-0000-0000-0000D1040000}"/>
    <cellStyle name="Normal 3 2 2 2" xfId="1234" xr:uid="{00000000-0005-0000-0000-0000D2040000}"/>
    <cellStyle name="Normal 3 2 3" xfId="1235" xr:uid="{00000000-0005-0000-0000-0000D3040000}"/>
    <cellStyle name="Normal 3 2 3 2" xfId="1236" xr:uid="{00000000-0005-0000-0000-0000D4040000}"/>
    <cellStyle name="Normal 3 2 4" xfId="1237" xr:uid="{00000000-0005-0000-0000-0000D5040000}"/>
    <cellStyle name="Normal 3 2 4 2" xfId="1238" xr:uid="{00000000-0005-0000-0000-0000D6040000}"/>
    <cellStyle name="Normal 3 2 4 3" xfId="1239" xr:uid="{00000000-0005-0000-0000-0000D7040000}"/>
    <cellStyle name="Normal 3 2 4 4" xfId="1240" xr:uid="{00000000-0005-0000-0000-0000D8040000}"/>
    <cellStyle name="Normal 3 2 4 4 2" xfId="1241" xr:uid="{00000000-0005-0000-0000-0000D9040000}"/>
    <cellStyle name="Normal 3 2 5" xfId="1242" xr:uid="{00000000-0005-0000-0000-0000DA040000}"/>
    <cellStyle name="Normal 3 2 6" xfId="1243" xr:uid="{00000000-0005-0000-0000-0000DB040000}"/>
    <cellStyle name="Normal 3 3" xfId="1244" xr:uid="{00000000-0005-0000-0000-0000DC040000}"/>
    <cellStyle name="Normal 3 3 2" xfId="1245" xr:uid="{00000000-0005-0000-0000-0000DD040000}"/>
    <cellStyle name="Normal 3 4" xfId="1246" xr:uid="{00000000-0005-0000-0000-0000DE040000}"/>
    <cellStyle name="Normal 3 4 2" xfId="1247" xr:uid="{00000000-0005-0000-0000-0000DF040000}"/>
    <cellStyle name="Normal 3 5" xfId="1248" xr:uid="{00000000-0005-0000-0000-0000E0040000}"/>
    <cellStyle name="Normal 3 5 2" xfId="1249" xr:uid="{00000000-0005-0000-0000-0000E1040000}"/>
    <cellStyle name="Normal 3 6" xfId="1250" xr:uid="{00000000-0005-0000-0000-0000E2040000}"/>
    <cellStyle name="Normal 3 6 2" xfId="1251" xr:uid="{00000000-0005-0000-0000-0000E3040000}"/>
    <cellStyle name="Normal 3 7" xfId="1252" xr:uid="{00000000-0005-0000-0000-0000E4040000}"/>
    <cellStyle name="Normal 3 7 2" xfId="1253" xr:uid="{00000000-0005-0000-0000-0000E5040000}"/>
    <cellStyle name="Normal 3 8" xfId="1254" xr:uid="{00000000-0005-0000-0000-0000E6040000}"/>
    <cellStyle name="Normal 3 8 2" xfId="1255" xr:uid="{00000000-0005-0000-0000-0000E7040000}"/>
    <cellStyle name="Normal 3 9" xfId="1256" xr:uid="{00000000-0005-0000-0000-0000E8040000}"/>
    <cellStyle name="Normal 3 9 2" xfId="1257" xr:uid="{00000000-0005-0000-0000-0000E9040000}"/>
    <cellStyle name="Normal 30" xfId="1258" xr:uid="{00000000-0005-0000-0000-0000EA040000}"/>
    <cellStyle name="Normal 31" xfId="1259" xr:uid="{00000000-0005-0000-0000-0000EB040000}"/>
    <cellStyle name="Normal 32" xfId="1260" xr:uid="{00000000-0005-0000-0000-0000EC040000}"/>
    <cellStyle name="Normal 33" xfId="1261" xr:uid="{00000000-0005-0000-0000-0000ED040000}"/>
    <cellStyle name="Normal 34" xfId="1262" xr:uid="{00000000-0005-0000-0000-0000EE040000}"/>
    <cellStyle name="Normal 35" xfId="1263" xr:uid="{00000000-0005-0000-0000-0000EF040000}"/>
    <cellStyle name="Normal 36" xfId="1264" xr:uid="{00000000-0005-0000-0000-0000F0040000}"/>
    <cellStyle name="Normal 38" xfId="1265" xr:uid="{00000000-0005-0000-0000-0000F1040000}"/>
    <cellStyle name="Normal 4" xfId="1266" xr:uid="{00000000-0005-0000-0000-0000F2040000}"/>
    <cellStyle name="Normal 4 10" xfId="1267" xr:uid="{00000000-0005-0000-0000-0000F3040000}"/>
    <cellStyle name="Normal 4 10 2" xfId="1268" xr:uid="{00000000-0005-0000-0000-0000F4040000}"/>
    <cellStyle name="Normal 4 11" xfId="1269" xr:uid="{00000000-0005-0000-0000-0000F5040000}"/>
    <cellStyle name="Normal 4 12" xfId="1270" xr:uid="{00000000-0005-0000-0000-0000F6040000}"/>
    <cellStyle name="Normal 4 13" xfId="1271" xr:uid="{00000000-0005-0000-0000-0000F7040000}"/>
    <cellStyle name="Normal 4 14" xfId="1272" xr:uid="{00000000-0005-0000-0000-0000F8040000}"/>
    <cellStyle name="Normal 4 15" xfId="1273" xr:uid="{00000000-0005-0000-0000-0000F9040000}"/>
    <cellStyle name="Normal 4 16" xfId="1274" xr:uid="{00000000-0005-0000-0000-0000FA040000}"/>
    <cellStyle name="Normal 4 17" xfId="1275" xr:uid="{00000000-0005-0000-0000-0000FB040000}"/>
    <cellStyle name="Normal 4 18" xfId="1276" xr:uid="{00000000-0005-0000-0000-0000FC040000}"/>
    <cellStyle name="Normal 4 2" xfId="1277" xr:uid="{00000000-0005-0000-0000-0000FD040000}"/>
    <cellStyle name="Normal 4 2 2" xfId="1278" xr:uid="{00000000-0005-0000-0000-0000FE040000}"/>
    <cellStyle name="Normal 4 2 2 2" xfId="1279" xr:uid="{00000000-0005-0000-0000-0000FF040000}"/>
    <cellStyle name="Normal 4 2 2 3" xfId="1280" xr:uid="{00000000-0005-0000-0000-000000050000}"/>
    <cellStyle name="Normal 4 2 2 4" xfId="1281" xr:uid="{00000000-0005-0000-0000-000001050000}"/>
    <cellStyle name="Normal 4 2 3" xfId="1282" xr:uid="{00000000-0005-0000-0000-000002050000}"/>
    <cellStyle name="Normal 4 2 4" xfId="1283" xr:uid="{00000000-0005-0000-0000-000003050000}"/>
    <cellStyle name="Normal 4 3" xfId="1284" xr:uid="{00000000-0005-0000-0000-000004050000}"/>
    <cellStyle name="Normal 4 3 2" xfId="1285" xr:uid="{00000000-0005-0000-0000-000005050000}"/>
    <cellStyle name="Normal 4 3 3" xfId="1286" xr:uid="{00000000-0005-0000-0000-000006050000}"/>
    <cellStyle name="Normal 4 4" xfId="1287" xr:uid="{00000000-0005-0000-0000-000007050000}"/>
    <cellStyle name="Normal 4 4 2" xfId="1288" xr:uid="{00000000-0005-0000-0000-000008050000}"/>
    <cellStyle name="Normal 4 4 3" xfId="1289" xr:uid="{00000000-0005-0000-0000-000009050000}"/>
    <cellStyle name="Normal 4 5" xfId="1290" xr:uid="{00000000-0005-0000-0000-00000A050000}"/>
    <cellStyle name="Normal 4 5 2" xfId="1291" xr:uid="{00000000-0005-0000-0000-00000B050000}"/>
    <cellStyle name="Normal 4 5 3" xfId="1292" xr:uid="{00000000-0005-0000-0000-00000C050000}"/>
    <cellStyle name="Normal 4 6" xfId="1293" xr:uid="{00000000-0005-0000-0000-00000D050000}"/>
    <cellStyle name="Normal 4 6 2" xfId="1294" xr:uid="{00000000-0005-0000-0000-00000E050000}"/>
    <cellStyle name="Normal 4 7" xfId="1295" xr:uid="{00000000-0005-0000-0000-00000F050000}"/>
    <cellStyle name="Normal 4 7 2" xfId="1296" xr:uid="{00000000-0005-0000-0000-000010050000}"/>
    <cellStyle name="Normal 4 8" xfId="1297" xr:uid="{00000000-0005-0000-0000-000011050000}"/>
    <cellStyle name="Normal 4 8 2" xfId="1298" xr:uid="{00000000-0005-0000-0000-000012050000}"/>
    <cellStyle name="Normal 4 9" xfId="1299" xr:uid="{00000000-0005-0000-0000-000013050000}"/>
    <cellStyle name="Normal 4 9 2" xfId="1300" xr:uid="{00000000-0005-0000-0000-000014050000}"/>
    <cellStyle name="Normal 40" xfId="1301" xr:uid="{00000000-0005-0000-0000-000015050000}"/>
    <cellStyle name="Normal 41" xfId="1302" xr:uid="{00000000-0005-0000-0000-000016050000}"/>
    <cellStyle name="Normal 42" xfId="1303" xr:uid="{00000000-0005-0000-0000-000017050000}"/>
    <cellStyle name="Normal 45" xfId="1304" xr:uid="{00000000-0005-0000-0000-000018050000}"/>
    <cellStyle name="Normal 46" xfId="1305" xr:uid="{00000000-0005-0000-0000-000019050000}"/>
    <cellStyle name="Normal 49" xfId="1306" xr:uid="{00000000-0005-0000-0000-00001A050000}"/>
    <cellStyle name="Normal 5" xfId="1307" xr:uid="{00000000-0005-0000-0000-00001B050000}"/>
    <cellStyle name="Normal 5 10" xfId="1308" xr:uid="{00000000-0005-0000-0000-00001C050000}"/>
    <cellStyle name="Normal 5 11" xfId="1309" xr:uid="{00000000-0005-0000-0000-00001D050000}"/>
    <cellStyle name="Normal 5 12" xfId="1310" xr:uid="{00000000-0005-0000-0000-00001E050000}"/>
    <cellStyle name="Normal 5 13" xfId="1311" xr:uid="{00000000-0005-0000-0000-00001F050000}"/>
    <cellStyle name="Normal 5 14" xfId="1312" xr:uid="{00000000-0005-0000-0000-000020050000}"/>
    <cellStyle name="Normal 5 15" xfId="1313" xr:uid="{00000000-0005-0000-0000-000021050000}"/>
    <cellStyle name="Normal 5 16" xfId="1314" xr:uid="{00000000-0005-0000-0000-000022050000}"/>
    <cellStyle name="Normal 5 2" xfId="1315" xr:uid="{00000000-0005-0000-0000-000023050000}"/>
    <cellStyle name="Normal 5 2 2" xfId="1316" xr:uid="{00000000-0005-0000-0000-000024050000}"/>
    <cellStyle name="Normal 5 2 3" xfId="1317" xr:uid="{00000000-0005-0000-0000-000025050000}"/>
    <cellStyle name="Normal 5 3" xfId="1318" xr:uid="{00000000-0005-0000-0000-000026050000}"/>
    <cellStyle name="Normal 5 3 2" xfId="1319" xr:uid="{00000000-0005-0000-0000-000027050000}"/>
    <cellStyle name="Normal 5 3 3" xfId="1320" xr:uid="{00000000-0005-0000-0000-000028050000}"/>
    <cellStyle name="Normal 5 4" xfId="1321" xr:uid="{00000000-0005-0000-0000-000029050000}"/>
    <cellStyle name="Normal 5 4 2" xfId="1322" xr:uid="{00000000-0005-0000-0000-00002A050000}"/>
    <cellStyle name="Normal 5 4 3" xfId="1323" xr:uid="{00000000-0005-0000-0000-00002B050000}"/>
    <cellStyle name="Normal 5 4 4" xfId="1324" xr:uid="{00000000-0005-0000-0000-00002C050000}"/>
    <cellStyle name="Normal 5 5" xfId="1325" xr:uid="{00000000-0005-0000-0000-00002D050000}"/>
    <cellStyle name="Normal 5 5 2" xfId="1326" xr:uid="{00000000-0005-0000-0000-00002E050000}"/>
    <cellStyle name="Normal 5 5 3" xfId="1327" xr:uid="{00000000-0005-0000-0000-00002F050000}"/>
    <cellStyle name="Normal 5 5 4" xfId="1328" xr:uid="{00000000-0005-0000-0000-000030050000}"/>
    <cellStyle name="Normal 5 6" xfId="1329" xr:uid="{00000000-0005-0000-0000-000031050000}"/>
    <cellStyle name="Normal 5 6 2" xfId="1330" xr:uid="{00000000-0005-0000-0000-000032050000}"/>
    <cellStyle name="Normal 5 7" xfId="1331" xr:uid="{00000000-0005-0000-0000-000033050000}"/>
    <cellStyle name="Normal 5 7 2" xfId="1332" xr:uid="{00000000-0005-0000-0000-000034050000}"/>
    <cellStyle name="Normal 5 7 3" xfId="1333" xr:uid="{00000000-0005-0000-0000-000035050000}"/>
    <cellStyle name="Normal 5 8" xfId="1334" xr:uid="{00000000-0005-0000-0000-000036050000}"/>
    <cellStyle name="Normal 5 8 2" xfId="1335" xr:uid="{00000000-0005-0000-0000-000037050000}"/>
    <cellStyle name="Normal 5 8 3" xfId="1336" xr:uid="{00000000-0005-0000-0000-000038050000}"/>
    <cellStyle name="Normal 5 9" xfId="1337" xr:uid="{00000000-0005-0000-0000-000039050000}"/>
    <cellStyle name="Normal 5 9 2" xfId="1338" xr:uid="{00000000-0005-0000-0000-00003A050000}"/>
    <cellStyle name="Normal 50" xfId="1339" xr:uid="{00000000-0005-0000-0000-00003B050000}"/>
    <cellStyle name="Normal 52" xfId="1340" xr:uid="{00000000-0005-0000-0000-00003C050000}"/>
    <cellStyle name="Normal 53" xfId="1341" xr:uid="{00000000-0005-0000-0000-00003D050000}"/>
    <cellStyle name="Normal 56" xfId="1342" xr:uid="{00000000-0005-0000-0000-00003E050000}"/>
    <cellStyle name="Normal 58" xfId="1343" xr:uid="{00000000-0005-0000-0000-00003F050000}"/>
    <cellStyle name="Normal 6" xfId="1344" xr:uid="{00000000-0005-0000-0000-000040050000}"/>
    <cellStyle name="Normal 6 10" xfId="1345" xr:uid="{00000000-0005-0000-0000-000041050000}"/>
    <cellStyle name="Normal 6 2" xfId="1346" xr:uid="{00000000-0005-0000-0000-000042050000}"/>
    <cellStyle name="Normal 6 2 2" xfId="1347" xr:uid="{00000000-0005-0000-0000-000043050000}"/>
    <cellStyle name="Normal 6 2 2 2" xfId="1348" xr:uid="{00000000-0005-0000-0000-000044050000}"/>
    <cellStyle name="Normal 6 2 3" xfId="1349" xr:uid="{00000000-0005-0000-0000-000045050000}"/>
    <cellStyle name="Normal 6 2 3 2" xfId="1350" xr:uid="{00000000-0005-0000-0000-000046050000}"/>
    <cellStyle name="Normal 6 2 4" xfId="1351" xr:uid="{00000000-0005-0000-0000-000047050000}"/>
    <cellStyle name="Normal 6 3" xfId="1352" xr:uid="{00000000-0005-0000-0000-000048050000}"/>
    <cellStyle name="Normal 6 3 2" xfId="1353" xr:uid="{00000000-0005-0000-0000-000049050000}"/>
    <cellStyle name="Normal 6 4" xfId="1354" xr:uid="{00000000-0005-0000-0000-00004A050000}"/>
    <cellStyle name="Normal 6 4 2" xfId="1355" xr:uid="{00000000-0005-0000-0000-00004B050000}"/>
    <cellStyle name="Normal 6 5" xfId="1356" xr:uid="{00000000-0005-0000-0000-00004C050000}"/>
    <cellStyle name="Normal 6 5 2" xfId="1357" xr:uid="{00000000-0005-0000-0000-00004D050000}"/>
    <cellStyle name="Normal 6 6" xfId="1358" xr:uid="{00000000-0005-0000-0000-00004E050000}"/>
    <cellStyle name="Normal 6 6 2" xfId="1359" xr:uid="{00000000-0005-0000-0000-00004F050000}"/>
    <cellStyle name="Normal 6 7" xfId="1360" xr:uid="{00000000-0005-0000-0000-000050050000}"/>
    <cellStyle name="Normal 6 7 2" xfId="1361" xr:uid="{00000000-0005-0000-0000-000051050000}"/>
    <cellStyle name="Normal 6 8" xfId="1362" xr:uid="{00000000-0005-0000-0000-000052050000}"/>
    <cellStyle name="Normal 6 8 2" xfId="1363" xr:uid="{00000000-0005-0000-0000-000053050000}"/>
    <cellStyle name="Normal 6 9" xfId="1364" xr:uid="{00000000-0005-0000-0000-000054050000}"/>
    <cellStyle name="Normal 6 9 2" xfId="1365" xr:uid="{00000000-0005-0000-0000-000055050000}"/>
    <cellStyle name="Normal 61" xfId="1366" xr:uid="{00000000-0005-0000-0000-000056050000}"/>
    <cellStyle name="Normal 62" xfId="1367" xr:uid="{00000000-0005-0000-0000-000057050000}"/>
    <cellStyle name="Normal 65" xfId="1368" xr:uid="{00000000-0005-0000-0000-000058050000}"/>
    <cellStyle name="Normal 66" xfId="1369" xr:uid="{00000000-0005-0000-0000-000059050000}"/>
    <cellStyle name="Normal 69" xfId="1370" xr:uid="{00000000-0005-0000-0000-00005A050000}"/>
    <cellStyle name="Normal 7" xfId="1371" xr:uid="{00000000-0005-0000-0000-00005B050000}"/>
    <cellStyle name="Normal 7 10" xfId="1372" xr:uid="{00000000-0005-0000-0000-00005C050000}"/>
    <cellStyle name="Normal 7 11" xfId="1373" xr:uid="{00000000-0005-0000-0000-00005D050000}"/>
    <cellStyle name="Normal 7 11 2" xfId="1374" xr:uid="{00000000-0005-0000-0000-00005E050000}"/>
    <cellStyle name="Normal 7 11 3" xfId="1375" xr:uid="{00000000-0005-0000-0000-00005F050000}"/>
    <cellStyle name="Normal 7 12" xfId="1376" xr:uid="{00000000-0005-0000-0000-000060050000}"/>
    <cellStyle name="Normal 7 12 2" xfId="1377" xr:uid="{00000000-0005-0000-0000-000061050000}"/>
    <cellStyle name="Normal 7 13" xfId="1378" xr:uid="{00000000-0005-0000-0000-000062050000}"/>
    <cellStyle name="Normal 7 2" xfId="1379" xr:uid="{00000000-0005-0000-0000-000063050000}"/>
    <cellStyle name="Normal 7 2 2" xfId="1380" xr:uid="{00000000-0005-0000-0000-000064050000}"/>
    <cellStyle name="Normal 7 2 2 2" xfId="1381" xr:uid="{00000000-0005-0000-0000-000065050000}"/>
    <cellStyle name="Normal 7 2 3" xfId="1382" xr:uid="{00000000-0005-0000-0000-000066050000}"/>
    <cellStyle name="Normal 7 2 3 2" xfId="1383" xr:uid="{00000000-0005-0000-0000-000067050000}"/>
    <cellStyle name="Normal 7 2 4" xfId="1384" xr:uid="{00000000-0005-0000-0000-000068050000}"/>
    <cellStyle name="Normal 7 3" xfId="1385" xr:uid="{00000000-0005-0000-0000-000069050000}"/>
    <cellStyle name="Normal 7 3 2" xfId="1386" xr:uid="{00000000-0005-0000-0000-00006A050000}"/>
    <cellStyle name="Normal 7 3 3" xfId="1387" xr:uid="{00000000-0005-0000-0000-00006B050000}"/>
    <cellStyle name="Normal 7 4" xfId="1388" xr:uid="{00000000-0005-0000-0000-00006C050000}"/>
    <cellStyle name="Normal 7 4 2" xfId="1389" xr:uid="{00000000-0005-0000-0000-00006D050000}"/>
    <cellStyle name="Normal 7 5" xfId="1390" xr:uid="{00000000-0005-0000-0000-00006E050000}"/>
    <cellStyle name="Normal 7 5 2" xfId="1391" xr:uid="{00000000-0005-0000-0000-00006F050000}"/>
    <cellStyle name="Normal 7 6" xfId="1392" xr:uid="{00000000-0005-0000-0000-000070050000}"/>
    <cellStyle name="Normal 7 6 2" xfId="1393" xr:uid="{00000000-0005-0000-0000-000071050000}"/>
    <cellStyle name="Normal 7 7" xfId="1394" xr:uid="{00000000-0005-0000-0000-000072050000}"/>
    <cellStyle name="Normal 7 7 2" xfId="1395" xr:uid="{00000000-0005-0000-0000-000073050000}"/>
    <cellStyle name="Normal 7 8" xfId="1396" xr:uid="{00000000-0005-0000-0000-000074050000}"/>
    <cellStyle name="Normal 7 8 2" xfId="1397" xr:uid="{00000000-0005-0000-0000-000075050000}"/>
    <cellStyle name="Normal 7 9" xfId="1398" xr:uid="{00000000-0005-0000-0000-000076050000}"/>
    <cellStyle name="Normal 7 9 2" xfId="1399" xr:uid="{00000000-0005-0000-0000-000077050000}"/>
    <cellStyle name="Normal 70" xfId="1400" xr:uid="{00000000-0005-0000-0000-000078050000}"/>
    <cellStyle name="Normal 73" xfId="1401" xr:uid="{00000000-0005-0000-0000-000079050000}"/>
    <cellStyle name="Normal 74" xfId="1402" xr:uid="{00000000-0005-0000-0000-00007A050000}"/>
    <cellStyle name="Normal 75" xfId="1403" xr:uid="{00000000-0005-0000-0000-00007B050000}"/>
    <cellStyle name="Normal 78" xfId="1404" xr:uid="{00000000-0005-0000-0000-00007C050000}"/>
    <cellStyle name="Normal 8" xfId="1405" xr:uid="{00000000-0005-0000-0000-00007D050000}"/>
    <cellStyle name="Normal 8 10" xfId="1406" xr:uid="{00000000-0005-0000-0000-00007E050000}"/>
    <cellStyle name="Normal 8 2" xfId="1407" xr:uid="{00000000-0005-0000-0000-00007F050000}"/>
    <cellStyle name="Normal 8 2 2" xfId="1408" xr:uid="{00000000-0005-0000-0000-000080050000}"/>
    <cellStyle name="Normal 8 2 2 2" xfId="1409" xr:uid="{00000000-0005-0000-0000-000081050000}"/>
    <cellStyle name="Normal 8 2 3" xfId="1410" xr:uid="{00000000-0005-0000-0000-000082050000}"/>
    <cellStyle name="Normal 8 2 3 2" xfId="1411" xr:uid="{00000000-0005-0000-0000-000083050000}"/>
    <cellStyle name="Normal 8 2 4" xfId="1412" xr:uid="{00000000-0005-0000-0000-000084050000}"/>
    <cellStyle name="Normal 8 3" xfId="1413" xr:uid="{00000000-0005-0000-0000-000085050000}"/>
    <cellStyle name="Normal 8 3 2" xfId="1414" xr:uid="{00000000-0005-0000-0000-000086050000}"/>
    <cellStyle name="Normal 8 4" xfId="1415" xr:uid="{00000000-0005-0000-0000-000087050000}"/>
    <cellStyle name="Normal 8 5" xfId="1416" xr:uid="{00000000-0005-0000-0000-000088050000}"/>
    <cellStyle name="Normal 8 6" xfId="1417" xr:uid="{00000000-0005-0000-0000-000089050000}"/>
    <cellStyle name="Normal 8 7" xfId="1418" xr:uid="{00000000-0005-0000-0000-00008A050000}"/>
    <cellStyle name="Normal 8 7 2" xfId="1419" xr:uid="{00000000-0005-0000-0000-00008B050000}"/>
    <cellStyle name="Normal 8 8" xfId="1420" xr:uid="{00000000-0005-0000-0000-00008C050000}"/>
    <cellStyle name="Normal 8 8 2" xfId="1421" xr:uid="{00000000-0005-0000-0000-00008D050000}"/>
    <cellStyle name="Normal 8 9" xfId="1422" xr:uid="{00000000-0005-0000-0000-00008E050000}"/>
    <cellStyle name="Normal 8 9 2" xfId="1423" xr:uid="{00000000-0005-0000-0000-00008F050000}"/>
    <cellStyle name="Normal 81" xfId="1424" xr:uid="{00000000-0005-0000-0000-000090050000}"/>
    <cellStyle name="Normal 82" xfId="1425" xr:uid="{00000000-0005-0000-0000-000091050000}"/>
    <cellStyle name="Normal 85" xfId="1426" xr:uid="{00000000-0005-0000-0000-000092050000}"/>
    <cellStyle name="Normal 86" xfId="1427" xr:uid="{00000000-0005-0000-0000-000093050000}"/>
    <cellStyle name="Normal 89" xfId="1428" xr:uid="{00000000-0005-0000-0000-000094050000}"/>
    <cellStyle name="Normal 9" xfId="1429" xr:uid="{00000000-0005-0000-0000-000095050000}"/>
    <cellStyle name="Normal 9 2" xfId="1430" xr:uid="{00000000-0005-0000-0000-000096050000}"/>
    <cellStyle name="Normal 9 2 2" xfId="1431" xr:uid="{00000000-0005-0000-0000-000097050000}"/>
    <cellStyle name="Normal 9 3" xfId="1432" xr:uid="{00000000-0005-0000-0000-000098050000}"/>
    <cellStyle name="Normal 9 4" xfId="1433" xr:uid="{00000000-0005-0000-0000-000099050000}"/>
    <cellStyle name="Normal 9 5" xfId="1434" xr:uid="{00000000-0005-0000-0000-00009A050000}"/>
    <cellStyle name="Normal 9 6" xfId="1435" xr:uid="{00000000-0005-0000-0000-00009B050000}"/>
    <cellStyle name="Normal 9 7" xfId="1436" xr:uid="{00000000-0005-0000-0000-00009C050000}"/>
    <cellStyle name="Normal 90" xfId="1437" xr:uid="{00000000-0005-0000-0000-00009D050000}"/>
    <cellStyle name="Normal 93" xfId="1438" xr:uid="{00000000-0005-0000-0000-00009E050000}"/>
    <cellStyle name="Normal 94" xfId="1439" xr:uid="{00000000-0005-0000-0000-00009F050000}"/>
    <cellStyle name="Normal 97" xfId="1440" xr:uid="{00000000-0005-0000-0000-0000A0050000}"/>
    <cellStyle name="Normal 98" xfId="1441" xr:uid="{00000000-0005-0000-0000-0000A1050000}"/>
    <cellStyle name="normální_CALs" xfId="1442" xr:uid="{00000000-0005-0000-0000-0000A2050000}"/>
    <cellStyle name="Notas 2" xfId="1443" xr:uid="{00000000-0005-0000-0000-0000A3050000}"/>
    <cellStyle name="Note 2" xfId="1444" xr:uid="{00000000-0005-0000-0000-0000A4050000}"/>
    <cellStyle name="Notitie" xfId="1445" xr:uid="{00000000-0005-0000-0000-0000A5050000}"/>
    <cellStyle name="Notitie 2" xfId="1446" xr:uid="{00000000-0005-0000-0000-0000A6050000}"/>
    <cellStyle name="Notitie 2 2" xfId="1447" xr:uid="{00000000-0005-0000-0000-0000A7050000}"/>
    <cellStyle name="Notitie 3" xfId="1448" xr:uid="{00000000-0005-0000-0000-0000A8050000}"/>
    <cellStyle name="Ongeldig" xfId="1449" xr:uid="{00000000-0005-0000-0000-0000A9050000}"/>
    <cellStyle name="Ongeldig 2" xfId="1450" xr:uid="{00000000-0005-0000-0000-0000AA050000}"/>
    <cellStyle name="Output 2" xfId="1451" xr:uid="{00000000-0005-0000-0000-0000AB050000}"/>
    <cellStyle name="Percent 10" xfId="1452" xr:uid="{00000000-0005-0000-0000-0000AC050000}"/>
    <cellStyle name="Percent 10 2" xfId="1453" xr:uid="{00000000-0005-0000-0000-0000AD050000}"/>
    <cellStyle name="Percent 10 3" xfId="1454" xr:uid="{00000000-0005-0000-0000-0000AE050000}"/>
    <cellStyle name="Percent 10 4" xfId="1455" xr:uid="{00000000-0005-0000-0000-0000AF050000}"/>
    <cellStyle name="Percent 10 5" xfId="1456" xr:uid="{00000000-0005-0000-0000-0000B0050000}"/>
    <cellStyle name="Percent 10 6" xfId="1457" xr:uid="{00000000-0005-0000-0000-0000B1050000}"/>
    <cellStyle name="Percent 10 7" xfId="1458" xr:uid="{00000000-0005-0000-0000-0000B2050000}"/>
    <cellStyle name="Percent 2" xfId="1459" xr:uid="{00000000-0005-0000-0000-0000B3050000}"/>
    <cellStyle name="Percent 2 10" xfId="1460" xr:uid="{00000000-0005-0000-0000-0000B4050000}"/>
    <cellStyle name="Percent 2 11" xfId="1461" xr:uid="{00000000-0005-0000-0000-0000B5050000}"/>
    <cellStyle name="Percent 2 12" xfId="1462" xr:uid="{00000000-0005-0000-0000-0000B6050000}"/>
    <cellStyle name="Percent 2 13" xfId="1463" xr:uid="{00000000-0005-0000-0000-0000B7050000}"/>
    <cellStyle name="Percent 2 14" xfId="1464" xr:uid="{00000000-0005-0000-0000-0000B8050000}"/>
    <cellStyle name="Percent 2 15" xfId="1465" xr:uid="{00000000-0005-0000-0000-0000B9050000}"/>
    <cellStyle name="Percent 2 16" xfId="1466" xr:uid="{00000000-0005-0000-0000-0000BA050000}"/>
    <cellStyle name="Percent 2 17" xfId="1467" xr:uid="{00000000-0005-0000-0000-0000BB050000}"/>
    <cellStyle name="Percent 2 18" xfId="1468" xr:uid="{00000000-0005-0000-0000-0000BC050000}"/>
    <cellStyle name="Percent 2 19" xfId="1469" xr:uid="{00000000-0005-0000-0000-0000BD050000}"/>
    <cellStyle name="Percent 2 2" xfId="1470" xr:uid="{00000000-0005-0000-0000-0000BE050000}"/>
    <cellStyle name="Percent 2 2 2" xfId="1471" xr:uid="{00000000-0005-0000-0000-0000BF050000}"/>
    <cellStyle name="Percent 2 20" xfId="1472" xr:uid="{00000000-0005-0000-0000-0000C0050000}"/>
    <cellStyle name="Percent 2 21" xfId="1473" xr:uid="{00000000-0005-0000-0000-0000C1050000}"/>
    <cellStyle name="Percent 2 22" xfId="1474" xr:uid="{00000000-0005-0000-0000-0000C2050000}"/>
    <cellStyle name="Percent 2 23" xfId="1475" xr:uid="{00000000-0005-0000-0000-0000C3050000}"/>
    <cellStyle name="Percent 2 24" xfId="1476" xr:uid="{00000000-0005-0000-0000-0000C4050000}"/>
    <cellStyle name="Percent 2 25" xfId="1477" xr:uid="{00000000-0005-0000-0000-0000C5050000}"/>
    <cellStyle name="Percent 2 26" xfId="1478" xr:uid="{00000000-0005-0000-0000-0000C6050000}"/>
    <cellStyle name="Percent 2 27" xfId="1479" xr:uid="{00000000-0005-0000-0000-0000C7050000}"/>
    <cellStyle name="Percent 2 28" xfId="1480" xr:uid="{00000000-0005-0000-0000-0000C8050000}"/>
    <cellStyle name="Percent 2 29" xfId="1481" xr:uid="{00000000-0005-0000-0000-0000C9050000}"/>
    <cellStyle name="Percent 2 3" xfId="1482" xr:uid="{00000000-0005-0000-0000-0000CA050000}"/>
    <cellStyle name="Percent 2 3 2" xfId="1483" xr:uid="{00000000-0005-0000-0000-0000CB050000}"/>
    <cellStyle name="Percent 2 30" xfId="1484" xr:uid="{00000000-0005-0000-0000-0000CC050000}"/>
    <cellStyle name="Percent 2 31" xfId="1485" xr:uid="{00000000-0005-0000-0000-0000CD050000}"/>
    <cellStyle name="Percent 2 32" xfId="1486" xr:uid="{00000000-0005-0000-0000-0000CE050000}"/>
    <cellStyle name="Percent 2 33" xfId="1487" xr:uid="{00000000-0005-0000-0000-0000CF050000}"/>
    <cellStyle name="Percent 2 34" xfId="1488" xr:uid="{00000000-0005-0000-0000-0000D0050000}"/>
    <cellStyle name="Percent 2 35" xfId="1489" xr:uid="{00000000-0005-0000-0000-0000D1050000}"/>
    <cellStyle name="Percent 2 36" xfId="1490" xr:uid="{00000000-0005-0000-0000-0000D2050000}"/>
    <cellStyle name="Percent 2 37" xfId="1491" xr:uid="{00000000-0005-0000-0000-0000D3050000}"/>
    <cellStyle name="Percent 2 38" xfId="1492" xr:uid="{00000000-0005-0000-0000-0000D4050000}"/>
    <cellStyle name="Percent 2 39" xfId="1493" xr:uid="{00000000-0005-0000-0000-0000D5050000}"/>
    <cellStyle name="Percent 2 4" xfId="1494" xr:uid="{00000000-0005-0000-0000-0000D6050000}"/>
    <cellStyle name="Percent 2 40" xfId="1495" xr:uid="{00000000-0005-0000-0000-0000D7050000}"/>
    <cellStyle name="Percent 2 41" xfId="1496" xr:uid="{00000000-0005-0000-0000-0000D8050000}"/>
    <cellStyle name="Percent 2 42" xfId="1497" xr:uid="{00000000-0005-0000-0000-0000D9050000}"/>
    <cellStyle name="Percent 2 5" xfId="1498" xr:uid="{00000000-0005-0000-0000-0000DA050000}"/>
    <cellStyle name="Percent 2 6" xfId="1499" xr:uid="{00000000-0005-0000-0000-0000DB050000}"/>
    <cellStyle name="Percent 2 7" xfId="1500" xr:uid="{00000000-0005-0000-0000-0000DC050000}"/>
    <cellStyle name="Percent 2 8" xfId="1501" xr:uid="{00000000-0005-0000-0000-0000DD050000}"/>
    <cellStyle name="Percent 2 9" xfId="1502" xr:uid="{00000000-0005-0000-0000-0000DE050000}"/>
    <cellStyle name="Percent 3" xfId="1503" xr:uid="{00000000-0005-0000-0000-0000DF050000}"/>
    <cellStyle name="Percent 4" xfId="1504" xr:uid="{00000000-0005-0000-0000-0000E0050000}"/>
    <cellStyle name="Percent 5" xfId="1505" xr:uid="{00000000-0005-0000-0000-0000E1050000}"/>
    <cellStyle name="Percent 6" xfId="1506" xr:uid="{00000000-0005-0000-0000-0000E2050000}"/>
    <cellStyle name="Percent 8" xfId="1507" xr:uid="{00000000-0005-0000-0000-0000E3050000}"/>
    <cellStyle name="Percent 8 2" xfId="1508" xr:uid="{00000000-0005-0000-0000-0000E4050000}"/>
    <cellStyle name="Percent 8 3" xfId="1509" xr:uid="{00000000-0005-0000-0000-0000E5050000}"/>
    <cellStyle name="Percent 8 4" xfId="1510" xr:uid="{00000000-0005-0000-0000-0000E6050000}"/>
    <cellStyle name="Percent 8 5" xfId="1511" xr:uid="{00000000-0005-0000-0000-0000E7050000}"/>
    <cellStyle name="Percent 8 6" xfId="1512" xr:uid="{00000000-0005-0000-0000-0000E8050000}"/>
    <cellStyle name="Percent 8 7" xfId="1513" xr:uid="{00000000-0005-0000-0000-0000E9050000}"/>
    <cellStyle name="Percent 9" xfId="1514" xr:uid="{00000000-0005-0000-0000-0000EA050000}"/>
    <cellStyle name="Percent 9 2" xfId="1515" xr:uid="{00000000-0005-0000-0000-0000EB050000}"/>
    <cellStyle name="Percent 9 3" xfId="1516" xr:uid="{00000000-0005-0000-0000-0000EC050000}"/>
    <cellStyle name="Percent 9 4" xfId="1517" xr:uid="{00000000-0005-0000-0000-0000ED050000}"/>
    <cellStyle name="Percent 9 5" xfId="1518" xr:uid="{00000000-0005-0000-0000-0000EE050000}"/>
    <cellStyle name="Percent 9 6" xfId="1519" xr:uid="{00000000-0005-0000-0000-0000EF050000}"/>
    <cellStyle name="Percent 9 7" xfId="1520" xr:uid="{00000000-0005-0000-0000-0000F0050000}"/>
    <cellStyle name="Porcentaje" xfId="1566" builtinId="5"/>
    <cellStyle name="Porcentaje 2" xfId="1521" xr:uid="{00000000-0005-0000-0000-0000F1050000}"/>
    <cellStyle name="Porcentaje 3" xfId="1522" xr:uid="{00000000-0005-0000-0000-0000F2050000}"/>
    <cellStyle name="Porcentual 2" xfId="1523" xr:uid="{00000000-0005-0000-0000-0000F3050000}"/>
    <cellStyle name="Porcentual 2 2" xfId="1524" xr:uid="{00000000-0005-0000-0000-0000F4050000}"/>
    <cellStyle name="Porcentual 3" xfId="1525" xr:uid="{00000000-0005-0000-0000-0000F5050000}"/>
    <cellStyle name="Porcentual 4" xfId="1526" xr:uid="{00000000-0005-0000-0000-0000F6050000}"/>
    <cellStyle name="Porcentual 4 2" xfId="1527" xr:uid="{00000000-0005-0000-0000-0000F7050000}"/>
    <cellStyle name="Procent 2" xfId="1528" xr:uid="{00000000-0005-0000-0000-0000F8050000}"/>
    <cellStyle name="Procent 3" xfId="1529" xr:uid="{00000000-0005-0000-0000-0000F9050000}"/>
    <cellStyle name="Salida 2" xfId="1530" xr:uid="{00000000-0005-0000-0000-0000FA050000}"/>
    <cellStyle name="SAPBEXchaText" xfId="1531" xr:uid="{00000000-0005-0000-0000-0000FB050000}"/>
    <cellStyle name="SAPBEXchaText 2" xfId="1532" xr:uid="{00000000-0005-0000-0000-0000FC050000}"/>
    <cellStyle name="SAPBEXheaderItem" xfId="1533" xr:uid="{00000000-0005-0000-0000-0000FD050000}"/>
    <cellStyle name="SAPBEXheaderText" xfId="1534" xr:uid="{00000000-0005-0000-0000-0000FE050000}"/>
    <cellStyle name="SAPBEXstdData" xfId="1535" xr:uid="{00000000-0005-0000-0000-0000FF050000}"/>
    <cellStyle name="SAPBEXstdItem" xfId="1536" xr:uid="{00000000-0005-0000-0000-000000060000}"/>
    <cellStyle name="SAPBEXstdItem 2" xfId="1537" xr:uid="{00000000-0005-0000-0000-000001060000}"/>
    <cellStyle name="SAPBEXstdItemX" xfId="1538" xr:uid="{00000000-0005-0000-0000-000002060000}"/>
    <cellStyle name="Standaard 2" xfId="1539" xr:uid="{00000000-0005-0000-0000-000003060000}"/>
    <cellStyle name="Standaard 2 2" xfId="1540" xr:uid="{00000000-0005-0000-0000-000004060000}"/>
    <cellStyle name="Standaard 3" xfId="1541" xr:uid="{00000000-0005-0000-0000-000005060000}"/>
    <cellStyle name="Standaard_1. Endex price updates" xfId="1542" xr:uid="{00000000-0005-0000-0000-000006060000}"/>
    <cellStyle name="Style 1" xfId="1543" xr:uid="{00000000-0005-0000-0000-000007060000}"/>
    <cellStyle name="Texto de advertencia 2" xfId="1544" xr:uid="{00000000-0005-0000-0000-000008060000}"/>
    <cellStyle name="Texto explicativo 2" xfId="1545" xr:uid="{00000000-0005-0000-0000-000009060000}"/>
    <cellStyle name="Titel" xfId="1546" xr:uid="{00000000-0005-0000-0000-00000A060000}"/>
    <cellStyle name="Titel 2" xfId="1547" xr:uid="{00000000-0005-0000-0000-00000B060000}"/>
    <cellStyle name="Title 2" xfId="1548" xr:uid="{00000000-0005-0000-0000-00000C060000}"/>
    <cellStyle name="Título 2 2" xfId="1549" xr:uid="{00000000-0005-0000-0000-00000D060000}"/>
    <cellStyle name="Título 3 2" xfId="1550" xr:uid="{00000000-0005-0000-0000-00000E060000}"/>
    <cellStyle name="Título 4" xfId="1551" xr:uid="{00000000-0005-0000-0000-00000F060000}"/>
    <cellStyle name="Totaal" xfId="1552" xr:uid="{00000000-0005-0000-0000-000010060000}"/>
    <cellStyle name="Totaal 2" xfId="1553" xr:uid="{00000000-0005-0000-0000-000011060000}"/>
    <cellStyle name="Totaal 3" xfId="1554" xr:uid="{00000000-0005-0000-0000-000012060000}"/>
    <cellStyle name="Total 2" xfId="1555" xr:uid="{00000000-0005-0000-0000-000013060000}"/>
    <cellStyle name="Uitvoer" xfId="1556" xr:uid="{00000000-0005-0000-0000-000014060000}"/>
    <cellStyle name="Uitvoer 2" xfId="1557" xr:uid="{00000000-0005-0000-0000-000015060000}"/>
    <cellStyle name="Uitvoer 3" xfId="1558" xr:uid="{00000000-0005-0000-0000-000016060000}"/>
    <cellStyle name="Valuta 2" xfId="1559" xr:uid="{00000000-0005-0000-0000-000017060000}"/>
    <cellStyle name="Verklarende tekst" xfId="1560" xr:uid="{00000000-0005-0000-0000-000018060000}"/>
    <cellStyle name="Verklarende tekst 2" xfId="1561" xr:uid="{00000000-0005-0000-0000-000019060000}"/>
    <cellStyle name="Waarschuwingstekst" xfId="1562" xr:uid="{00000000-0005-0000-0000-00001A060000}"/>
    <cellStyle name="Waarschuwingstekst 2" xfId="1563" xr:uid="{00000000-0005-0000-0000-00001B060000}"/>
    <cellStyle name="Warning Text 2" xfId="1564" xr:uid="{00000000-0005-0000-0000-00001C0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uan Anguita" id="{9D1E22D8-4CED-4592-BDB2-84462E203F7A}" userId="S::juan.anguita@glintt.com::e4c2e784-3dc8-4f0a-8e97-131e0062bb6b"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1-03-10T00:11:55.37" personId="{9D1E22D8-4CED-4592-BDB2-84462E203F7A}" id="{D4D0A621-5E4D-4BAC-9FEB-E375F04E878F}">
    <text>(€/MWh)</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1-03-10T00:11:55.37" personId="{9D1E22D8-4CED-4592-BDB2-84462E203F7A}" id="{CA54010D-131D-47BD-BE72-D6A47ADA1887}">
    <text>(€/MWh)</text>
  </threadedComment>
</ThreadedComments>
</file>

<file path=xl/threadedComments/threadedComment3.xml><?xml version="1.0" encoding="utf-8"?>
<ThreadedComments xmlns="http://schemas.microsoft.com/office/spreadsheetml/2018/threadedcomments" xmlns:x="http://schemas.openxmlformats.org/spreadsheetml/2006/main">
  <threadedComment ref="F1" dT="2021-03-10T00:11:55.37" personId="{9D1E22D8-4CED-4592-BDB2-84462E203F7A}" id="{A1867EF1-FBE4-4636-BFA8-80EE788CB6F5}">
    <text>(€/MWh)</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1-03-10T00:11:55.37" personId="{9D1E22D8-4CED-4592-BDB2-84462E203F7A}" id="{61A61135-1106-44C7-8C15-8F2349D022FA}">
    <text>(€/MWh)</text>
  </threadedComment>
</ThreadedComments>
</file>

<file path=xl/threadedComments/threadedComment5.xml><?xml version="1.0" encoding="utf-8"?>
<ThreadedComments xmlns="http://schemas.microsoft.com/office/spreadsheetml/2018/threadedcomments" xmlns:x="http://schemas.openxmlformats.org/spreadsheetml/2006/main">
  <threadedComment ref="F1" dT="2021-03-10T00:11:55.37" personId="{9D1E22D8-4CED-4592-BDB2-84462E203F7A}" id="{24916807-4058-4D9D-AD09-D57A3EF85202}">
    <text>(€/MWh)</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70"/>
  <sheetViews>
    <sheetView topLeftCell="A40" workbookViewId="0">
      <selection activeCell="L5" sqref="L5"/>
    </sheetView>
  </sheetViews>
  <sheetFormatPr baseColWidth="10" defaultColWidth="8.85546875" defaultRowHeight="12.75"/>
  <cols>
    <col min="1" max="256" width="11.42578125" customWidth="1"/>
  </cols>
  <sheetData>
    <row r="1" spans="1:25">
      <c r="A1" s="1" t="s">
        <v>0</v>
      </c>
    </row>
    <row r="2" spans="1:25" ht="18.75">
      <c r="A2" s="1" t="s">
        <v>1</v>
      </c>
      <c r="G2" s="2" t="s">
        <v>2</v>
      </c>
      <c r="T2" s="1" t="s">
        <v>1</v>
      </c>
    </row>
    <row r="3" spans="1:25" ht="15">
      <c r="A3" s="1" t="s">
        <v>1</v>
      </c>
      <c r="G3" s="3" t="s">
        <v>1</v>
      </c>
      <c r="T3" s="4" t="s">
        <v>1</v>
      </c>
    </row>
    <row r="4" spans="1:25">
      <c r="A4" t="s">
        <v>3</v>
      </c>
      <c r="B4" s="15">
        <v>0</v>
      </c>
      <c r="C4" s="15">
        <v>4.1666666666666664E-2</v>
      </c>
      <c r="D4" s="15">
        <v>8.3333333333333329E-2</v>
      </c>
      <c r="E4" s="15">
        <v>0.125</v>
      </c>
      <c r="F4" s="15">
        <v>0.16666666666666666</v>
      </c>
      <c r="G4" s="15">
        <v>0.20833333333333334</v>
      </c>
      <c r="H4" s="15">
        <v>0.25</v>
      </c>
      <c r="I4" s="15">
        <v>0.29166666666666669</v>
      </c>
      <c r="J4" s="15">
        <v>0.33333333333333331</v>
      </c>
      <c r="K4" s="15">
        <v>0.375</v>
      </c>
      <c r="L4" s="15">
        <v>0.41666666666666669</v>
      </c>
      <c r="M4" s="15">
        <v>0.45833333333333331</v>
      </c>
      <c r="N4" s="15">
        <v>0.5</v>
      </c>
      <c r="O4" s="15">
        <v>0.54166666666666663</v>
      </c>
      <c r="P4" s="15">
        <v>0.58333333333333337</v>
      </c>
      <c r="Q4" s="15">
        <v>0.625</v>
      </c>
      <c r="R4" s="15">
        <v>0.66666666666666663</v>
      </c>
      <c r="S4" s="15">
        <v>0.70833333333333337</v>
      </c>
      <c r="T4" s="15">
        <v>0.75</v>
      </c>
      <c r="U4" s="15">
        <v>0.79166666666666663</v>
      </c>
      <c r="V4" s="15">
        <v>0.83333333333333337</v>
      </c>
      <c r="W4" s="15">
        <v>0.875</v>
      </c>
      <c r="X4" s="15">
        <v>0.91666666666666663</v>
      </c>
      <c r="Y4" s="15">
        <v>0.95833333333333337</v>
      </c>
    </row>
    <row r="5" spans="1:25" ht="15" customHeight="1">
      <c r="A5" s="18" t="s">
        <v>4</v>
      </c>
      <c r="B5" s="21" t="s">
        <v>5</v>
      </c>
      <c r="C5" s="21" t="s">
        <v>6</v>
      </c>
      <c r="D5" s="21" t="s">
        <v>5</v>
      </c>
      <c r="E5" s="21" t="s">
        <v>6</v>
      </c>
      <c r="F5" s="21" t="s">
        <v>6</v>
      </c>
      <c r="G5" s="21" t="s">
        <v>5</v>
      </c>
      <c r="H5" s="22" t="s">
        <v>7</v>
      </c>
      <c r="I5" s="22" t="s">
        <v>8</v>
      </c>
      <c r="J5" s="21" t="s">
        <v>5</v>
      </c>
      <c r="K5" s="21" t="s">
        <v>6</v>
      </c>
      <c r="L5" s="22" t="s">
        <v>9</v>
      </c>
      <c r="M5" s="21" t="s">
        <v>6</v>
      </c>
      <c r="N5" s="21" t="s">
        <v>6</v>
      </c>
      <c r="O5" s="21" t="s">
        <v>6</v>
      </c>
      <c r="P5" s="21" t="s">
        <v>6</v>
      </c>
      <c r="Q5" s="21" t="s">
        <v>6</v>
      </c>
      <c r="R5" s="21" t="s">
        <v>5</v>
      </c>
      <c r="S5" s="21" t="s">
        <v>10</v>
      </c>
      <c r="T5" s="21" t="s">
        <v>5</v>
      </c>
      <c r="U5" s="21" t="s">
        <v>5</v>
      </c>
      <c r="V5" s="21" t="s">
        <v>5</v>
      </c>
      <c r="W5" s="21" t="s">
        <v>10</v>
      </c>
      <c r="X5" s="21" t="s">
        <v>5</v>
      </c>
      <c r="Y5" s="21" t="s">
        <v>5</v>
      </c>
    </row>
    <row r="6" spans="1:25" ht="15" customHeight="1">
      <c r="A6" s="18" t="s">
        <v>11</v>
      </c>
      <c r="B6" s="21" t="s">
        <v>5</v>
      </c>
      <c r="C6" s="21" t="s">
        <v>6</v>
      </c>
      <c r="D6" s="22" t="s">
        <v>7</v>
      </c>
      <c r="E6" s="21" t="s">
        <v>6</v>
      </c>
      <c r="F6" s="21" t="s">
        <v>6</v>
      </c>
      <c r="G6" s="21" t="s">
        <v>6</v>
      </c>
      <c r="H6" s="21" t="s">
        <v>12</v>
      </c>
      <c r="I6" s="21" t="s">
        <v>13</v>
      </c>
      <c r="J6" s="21" t="s">
        <v>10</v>
      </c>
      <c r="K6" s="21" t="s">
        <v>5</v>
      </c>
      <c r="L6" s="21" t="s">
        <v>5</v>
      </c>
      <c r="M6" s="21" t="s">
        <v>5</v>
      </c>
      <c r="N6" s="21" t="s">
        <v>5</v>
      </c>
      <c r="O6" s="21" t="s">
        <v>6</v>
      </c>
      <c r="P6" s="21" t="s">
        <v>12</v>
      </c>
      <c r="Q6" s="21" t="s">
        <v>12</v>
      </c>
      <c r="R6" s="21" t="s">
        <v>10</v>
      </c>
      <c r="S6" s="21" t="s">
        <v>5</v>
      </c>
      <c r="T6" s="21" t="s">
        <v>5</v>
      </c>
      <c r="U6" s="21" t="s">
        <v>6</v>
      </c>
      <c r="V6" s="21" t="s">
        <v>6</v>
      </c>
      <c r="W6" s="21" t="s">
        <v>5</v>
      </c>
      <c r="X6" s="21" t="s">
        <v>6</v>
      </c>
      <c r="Y6" s="22" t="s">
        <v>7</v>
      </c>
    </row>
    <row r="7" spans="1:25" ht="15" customHeight="1">
      <c r="A7" s="18" t="s">
        <v>14</v>
      </c>
      <c r="B7" s="21" t="s">
        <v>12</v>
      </c>
      <c r="C7" s="21" t="s">
        <v>12</v>
      </c>
      <c r="D7" s="21" t="s">
        <v>6</v>
      </c>
      <c r="E7" s="21" t="s">
        <v>6</v>
      </c>
      <c r="F7" s="21" t="s">
        <v>6</v>
      </c>
      <c r="G7" s="21" t="s">
        <v>12</v>
      </c>
      <c r="H7" s="21" t="s">
        <v>12</v>
      </c>
      <c r="I7" s="21" t="s">
        <v>6</v>
      </c>
      <c r="J7" s="21" t="s">
        <v>6</v>
      </c>
      <c r="K7" s="22" t="s">
        <v>15</v>
      </c>
      <c r="L7" s="21" t="s">
        <v>5</v>
      </c>
      <c r="M7" s="21" t="s">
        <v>5</v>
      </c>
      <c r="N7" s="21" t="s">
        <v>6</v>
      </c>
      <c r="O7" s="21" t="s">
        <v>5</v>
      </c>
      <c r="P7" s="21" t="s">
        <v>12</v>
      </c>
      <c r="Q7" s="21" t="s">
        <v>12</v>
      </c>
      <c r="R7" s="21" t="s">
        <v>12</v>
      </c>
      <c r="S7" s="21" t="s">
        <v>6</v>
      </c>
      <c r="T7" s="21" t="s">
        <v>10</v>
      </c>
      <c r="U7" s="21" t="s">
        <v>5</v>
      </c>
      <c r="V7" s="21" t="s">
        <v>5</v>
      </c>
      <c r="W7" s="21" t="s">
        <v>5</v>
      </c>
      <c r="X7" s="21" t="s">
        <v>5</v>
      </c>
      <c r="Y7" s="21" t="s">
        <v>12</v>
      </c>
    </row>
    <row r="8" spans="1:25" ht="15" customHeight="1">
      <c r="A8" s="18" t="s">
        <v>16</v>
      </c>
      <c r="B8" s="21" t="s">
        <v>6</v>
      </c>
      <c r="C8" s="22" t="s">
        <v>17</v>
      </c>
      <c r="D8" s="21" t="s">
        <v>12</v>
      </c>
      <c r="E8" s="21" t="s">
        <v>6</v>
      </c>
      <c r="F8" s="21" t="s">
        <v>6</v>
      </c>
      <c r="G8" s="21" t="s">
        <v>6</v>
      </c>
      <c r="H8" s="21" t="s">
        <v>5</v>
      </c>
      <c r="I8" s="21" t="s">
        <v>6</v>
      </c>
      <c r="J8" s="21" t="s">
        <v>13</v>
      </c>
      <c r="K8" s="21" t="s">
        <v>5</v>
      </c>
      <c r="L8" s="21" t="s">
        <v>12</v>
      </c>
      <c r="M8" s="21" t="s">
        <v>6</v>
      </c>
      <c r="N8" s="21" t="s">
        <v>12</v>
      </c>
      <c r="O8" s="22" t="s">
        <v>17</v>
      </c>
      <c r="P8" s="21" t="s">
        <v>6</v>
      </c>
      <c r="Q8" s="21" t="s">
        <v>13</v>
      </c>
      <c r="R8" s="22" t="s">
        <v>17</v>
      </c>
      <c r="S8" s="21" t="s">
        <v>6</v>
      </c>
      <c r="T8" s="21" t="s">
        <v>5</v>
      </c>
      <c r="U8" s="21" t="s">
        <v>5</v>
      </c>
      <c r="V8" s="21" t="s">
        <v>5</v>
      </c>
      <c r="W8" s="21" t="s">
        <v>5</v>
      </c>
      <c r="X8" s="21" t="s">
        <v>5</v>
      </c>
      <c r="Y8" s="21" t="s">
        <v>12</v>
      </c>
    </row>
    <row r="9" spans="1:25" ht="15" customHeight="1">
      <c r="A9" s="18" t="s">
        <v>18</v>
      </c>
      <c r="B9" s="21" t="s">
        <v>6</v>
      </c>
      <c r="C9" s="21" t="s">
        <v>13</v>
      </c>
      <c r="D9" s="21" t="s">
        <v>5</v>
      </c>
      <c r="E9" s="22" t="s">
        <v>7</v>
      </c>
      <c r="F9" s="21" t="s">
        <v>6</v>
      </c>
      <c r="G9" s="21" t="s">
        <v>13</v>
      </c>
      <c r="H9" s="22" t="s">
        <v>7</v>
      </c>
      <c r="I9" s="21" t="s">
        <v>6</v>
      </c>
      <c r="J9" s="21" t="s">
        <v>5</v>
      </c>
      <c r="K9" s="21" t="s">
        <v>6</v>
      </c>
      <c r="L9" s="21" t="s">
        <v>6</v>
      </c>
      <c r="M9" s="21" t="s">
        <v>6</v>
      </c>
      <c r="N9" s="21" t="s">
        <v>6</v>
      </c>
      <c r="O9" s="21" t="s">
        <v>6</v>
      </c>
      <c r="P9" s="21" t="s">
        <v>6</v>
      </c>
      <c r="Q9" s="21" t="s">
        <v>12</v>
      </c>
      <c r="R9" s="21" t="s">
        <v>5</v>
      </c>
      <c r="S9" s="21" t="s">
        <v>5</v>
      </c>
      <c r="T9" s="21" t="s">
        <v>10</v>
      </c>
      <c r="U9" s="21" t="s">
        <v>10</v>
      </c>
      <c r="V9" s="21" t="s">
        <v>10</v>
      </c>
      <c r="W9" s="21" t="s">
        <v>6</v>
      </c>
      <c r="X9" s="21" t="s">
        <v>10</v>
      </c>
      <c r="Y9" s="21" t="s">
        <v>10</v>
      </c>
    </row>
    <row r="10" spans="1:25" ht="15" customHeight="1">
      <c r="A10" s="18" t="s">
        <v>19</v>
      </c>
      <c r="B10" s="21" t="s">
        <v>5</v>
      </c>
      <c r="C10" s="21" t="s">
        <v>12</v>
      </c>
      <c r="D10" s="21" t="s">
        <v>13</v>
      </c>
      <c r="E10" s="21" t="s">
        <v>12</v>
      </c>
      <c r="F10" s="22" t="s">
        <v>20</v>
      </c>
      <c r="G10" s="21" t="s">
        <v>5</v>
      </c>
      <c r="H10" s="21" t="s">
        <v>13</v>
      </c>
      <c r="I10" s="21" t="s">
        <v>10</v>
      </c>
      <c r="J10" s="21" t="s">
        <v>6</v>
      </c>
      <c r="K10" s="21" t="s">
        <v>6</v>
      </c>
      <c r="L10" s="21" t="s">
        <v>5</v>
      </c>
      <c r="M10" s="21" t="s">
        <v>5</v>
      </c>
      <c r="N10" s="22" t="s">
        <v>20</v>
      </c>
      <c r="O10" s="21" t="s">
        <v>5</v>
      </c>
      <c r="P10" s="21" t="s">
        <v>12</v>
      </c>
      <c r="Q10" s="21" t="s">
        <v>10</v>
      </c>
      <c r="R10" s="21" t="s">
        <v>6</v>
      </c>
      <c r="S10" s="22" t="s">
        <v>21</v>
      </c>
      <c r="T10" s="21" t="s">
        <v>5</v>
      </c>
      <c r="U10" s="21" t="s">
        <v>10</v>
      </c>
      <c r="V10" s="22" t="s">
        <v>8</v>
      </c>
      <c r="W10" s="22" t="s">
        <v>8</v>
      </c>
      <c r="X10" s="21" t="s">
        <v>5</v>
      </c>
      <c r="Y10" s="21" t="s">
        <v>5</v>
      </c>
    </row>
    <row r="11" spans="1:25" ht="15" customHeight="1">
      <c r="A11" s="18" t="s">
        <v>22</v>
      </c>
      <c r="B11" s="21" t="s">
        <v>12</v>
      </c>
      <c r="C11" s="21" t="s">
        <v>6</v>
      </c>
      <c r="D11" s="21" t="s">
        <v>12</v>
      </c>
      <c r="E11" s="21" t="s">
        <v>5</v>
      </c>
      <c r="F11" s="21" t="s">
        <v>5</v>
      </c>
      <c r="G11" s="21" t="s">
        <v>13</v>
      </c>
      <c r="H11" s="21" t="s">
        <v>5</v>
      </c>
      <c r="I11" s="21" t="s">
        <v>5</v>
      </c>
      <c r="J11" s="21" t="s">
        <v>5</v>
      </c>
      <c r="K11" s="21" t="s">
        <v>6</v>
      </c>
      <c r="L11" s="21" t="s">
        <v>5</v>
      </c>
      <c r="M11" s="21" t="s">
        <v>5</v>
      </c>
      <c r="N11" s="21" t="s">
        <v>10</v>
      </c>
      <c r="O11" s="21" t="s">
        <v>5</v>
      </c>
      <c r="P11" s="21" t="s">
        <v>5</v>
      </c>
      <c r="Q11" s="21" t="s">
        <v>5</v>
      </c>
      <c r="R11" s="21" t="s">
        <v>6</v>
      </c>
      <c r="S11" s="21" t="s">
        <v>13</v>
      </c>
      <c r="T11" s="21" t="s">
        <v>10</v>
      </c>
      <c r="U11" s="21" t="s">
        <v>10</v>
      </c>
      <c r="V11" s="21" t="s">
        <v>10</v>
      </c>
      <c r="W11" s="21" t="s">
        <v>10</v>
      </c>
      <c r="X11" s="21" t="s">
        <v>5</v>
      </c>
      <c r="Y11" s="21" t="s">
        <v>5</v>
      </c>
    </row>
    <row r="12" spans="1:25" ht="15" customHeight="1">
      <c r="A12" s="18" t="s">
        <v>23</v>
      </c>
      <c r="B12" s="21" t="s">
        <v>10</v>
      </c>
      <c r="C12" s="21" t="s">
        <v>6</v>
      </c>
      <c r="D12" s="21" t="s">
        <v>12</v>
      </c>
      <c r="E12" s="21" t="s">
        <v>12</v>
      </c>
      <c r="F12" s="21" t="s">
        <v>5</v>
      </c>
      <c r="G12" s="21" t="s">
        <v>12</v>
      </c>
      <c r="H12" s="21" t="s">
        <v>12</v>
      </c>
      <c r="I12" s="21" t="s">
        <v>5</v>
      </c>
      <c r="J12" s="21" t="s">
        <v>10</v>
      </c>
      <c r="K12" s="21" t="s">
        <v>10</v>
      </c>
      <c r="L12" s="21" t="s">
        <v>5</v>
      </c>
      <c r="M12" s="21" t="s">
        <v>10</v>
      </c>
      <c r="N12" s="21" t="s">
        <v>5</v>
      </c>
      <c r="O12" s="21" t="s">
        <v>5</v>
      </c>
      <c r="P12" s="21" t="s">
        <v>13</v>
      </c>
      <c r="Q12" s="21" t="s">
        <v>12</v>
      </c>
      <c r="R12" s="21" t="s">
        <v>5</v>
      </c>
      <c r="S12" s="21" t="s">
        <v>5</v>
      </c>
      <c r="T12" s="21" t="s">
        <v>5</v>
      </c>
      <c r="U12" s="21" t="s">
        <v>5</v>
      </c>
      <c r="V12" s="21" t="s">
        <v>5</v>
      </c>
      <c r="W12" s="22" t="s">
        <v>20</v>
      </c>
      <c r="X12" s="21" t="s">
        <v>5</v>
      </c>
      <c r="Y12" s="21" t="s">
        <v>5</v>
      </c>
    </row>
    <row r="13" spans="1:25" ht="15" customHeight="1">
      <c r="A13" s="18" t="s">
        <v>24</v>
      </c>
      <c r="B13" s="21" t="s">
        <v>5</v>
      </c>
      <c r="C13" s="21" t="s">
        <v>5</v>
      </c>
      <c r="D13" s="21" t="s">
        <v>12</v>
      </c>
      <c r="E13" s="21" t="s">
        <v>6</v>
      </c>
      <c r="F13" s="21" t="s">
        <v>12</v>
      </c>
      <c r="G13" s="21" t="s">
        <v>12</v>
      </c>
      <c r="H13" s="21" t="s">
        <v>6</v>
      </c>
      <c r="I13" s="21" t="s">
        <v>5</v>
      </c>
      <c r="J13" s="21" t="s">
        <v>5</v>
      </c>
      <c r="K13" s="21" t="s">
        <v>5</v>
      </c>
      <c r="L13" s="21" t="s">
        <v>5</v>
      </c>
      <c r="M13" s="21" t="s">
        <v>12</v>
      </c>
      <c r="N13" s="21" t="s">
        <v>12</v>
      </c>
      <c r="O13" s="21" t="s">
        <v>6</v>
      </c>
      <c r="P13" s="21" t="s">
        <v>12</v>
      </c>
      <c r="Q13" s="21" t="s">
        <v>6</v>
      </c>
      <c r="R13" s="21" t="s">
        <v>6</v>
      </c>
      <c r="S13" s="21" t="s">
        <v>12</v>
      </c>
      <c r="T13" s="21" t="s">
        <v>5</v>
      </c>
      <c r="U13" s="21" t="s">
        <v>5</v>
      </c>
      <c r="V13" s="21" t="s">
        <v>5</v>
      </c>
      <c r="W13" s="21" t="s">
        <v>5</v>
      </c>
      <c r="X13" s="21" t="s">
        <v>5</v>
      </c>
      <c r="Y13" s="21" t="s">
        <v>12</v>
      </c>
    </row>
    <row r="14" spans="1:25" ht="15" customHeight="1">
      <c r="A14" s="18" t="s">
        <v>25</v>
      </c>
      <c r="B14" s="21" t="s">
        <v>12</v>
      </c>
      <c r="C14" s="21" t="s">
        <v>6</v>
      </c>
      <c r="D14" s="21" t="s">
        <v>12</v>
      </c>
      <c r="E14" s="21" t="s">
        <v>6</v>
      </c>
      <c r="F14" s="21" t="s">
        <v>6</v>
      </c>
      <c r="G14" s="21" t="s">
        <v>13</v>
      </c>
      <c r="H14" s="21" t="s">
        <v>12</v>
      </c>
      <c r="I14" s="21" t="s">
        <v>6</v>
      </c>
      <c r="J14" s="21" t="s">
        <v>6</v>
      </c>
      <c r="K14" s="21" t="s">
        <v>5</v>
      </c>
      <c r="L14" s="21" t="s">
        <v>5</v>
      </c>
      <c r="M14" s="21" t="s">
        <v>12</v>
      </c>
      <c r="N14" s="21" t="s">
        <v>6</v>
      </c>
      <c r="O14" s="21" t="s">
        <v>12</v>
      </c>
      <c r="P14" s="21" t="s">
        <v>12</v>
      </c>
      <c r="Q14" s="21" t="s">
        <v>12</v>
      </c>
      <c r="R14" s="21" t="s">
        <v>6</v>
      </c>
      <c r="S14" s="22" t="s">
        <v>20</v>
      </c>
      <c r="T14" s="21" t="s">
        <v>6</v>
      </c>
      <c r="U14" s="21" t="s">
        <v>10</v>
      </c>
      <c r="V14" s="21" t="s">
        <v>10</v>
      </c>
      <c r="W14" s="21" t="s">
        <v>5</v>
      </c>
      <c r="X14" s="21" t="s">
        <v>5</v>
      </c>
      <c r="Y14" s="22" t="s">
        <v>7</v>
      </c>
    </row>
    <row r="15" spans="1:25" ht="15" customHeight="1">
      <c r="A15" s="18" t="s">
        <v>26</v>
      </c>
      <c r="B15" s="21" t="s">
        <v>5</v>
      </c>
      <c r="C15" s="21" t="s">
        <v>6</v>
      </c>
      <c r="D15" s="21" t="s">
        <v>12</v>
      </c>
      <c r="E15" s="21" t="s">
        <v>12</v>
      </c>
      <c r="F15" s="21" t="s">
        <v>12</v>
      </c>
      <c r="G15" s="21" t="s">
        <v>12</v>
      </c>
      <c r="H15" s="21" t="s">
        <v>6</v>
      </c>
      <c r="I15" s="21" t="s">
        <v>5</v>
      </c>
      <c r="J15" s="21" t="s">
        <v>12</v>
      </c>
      <c r="K15" s="21" t="s">
        <v>12</v>
      </c>
      <c r="L15" s="21" t="s">
        <v>12</v>
      </c>
      <c r="M15" s="21" t="s">
        <v>5</v>
      </c>
      <c r="N15" s="21" t="s">
        <v>6</v>
      </c>
      <c r="O15" s="21" t="s">
        <v>12</v>
      </c>
      <c r="P15" s="21" t="s">
        <v>12</v>
      </c>
      <c r="Q15" s="21" t="s">
        <v>12</v>
      </c>
      <c r="R15" s="21" t="s">
        <v>12</v>
      </c>
      <c r="S15" s="21" t="s">
        <v>12</v>
      </c>
      <c r="T15" s="21" t="s">
        <v>5</v>
      </c>
      <c r="U15" s="21" t="s">
        <v>10</v>
      </c>
      <c r="V15" s="21" t="s">
        <v>5</v>
      </c>
      <c r="W15" s="21" t="s">
        <v>5</v>
      </c>
      <c r="X15" s="22" t="s">
        <v>20</v>
      </c>
      <c r="Y15" s="21" t="s">
        <v>5</v>
      </c>
    </row>
    <row r="16" spans="1:25" ht="15" customHeight="1">
      <c r="A16" s="18" t="s">
        <v>27</v>
      </c>
      <c r="B16" s="21" t="s">
        <v>12</v>
      </c>
      <c r="C16" s="22" t="s">
        <v>28</v>
      </c>
      <c r="D16" s="21" t="s">
        <v>5</v>
      </c>
      <c r="E16" s="21" t="s">
        <v>6</v>
      </c>
      <c r="F16" s="22" t="s">
        <v>20</v>
      </c>
      <c r="G16" s="21" t="s">
        <v>5</v>
      </c>
      <c r="H16" s="22" t="s">
        <v>20</v>
      </c>
      <c r="I16" s="21" t="s">
        <v>6</v>
      </c>
      <c r="J16" s="21" t="s">
        <v>6</v>
      </c>
      <c r="K16" s="21" t="s">
        <v>12</v>
      </c>
      <c r="L16" s="21" t="s">
        <v>5</v>
      </c>
      <c r="M16" s="21" t="s">
        <v>12</v>
      </c>
      <c r="N16" s="21" t="s">
        <v>12</v>
      </c>
      <c r="O16" s="21" t="s">
        <v>6</v>
      </c>
      <c r="P16" s="21" t="s">
        <v>6</v>
      </c>
      <c r="Q16" s="21" t="s">
        <v>6</v>
      </c>
      <c r="R16" s="21" t="s">
        <v>6</v>
      </c>
      <c r="S16" s="21" t="s">
        <v>5</v>
      </c>
      <c r="T16" s="21" t="s">
        <v>6</v>
      </c>
      <c r="U16" s="21" t="s">
        <v>5</v>
      </c>
      <c r="V16" s="21" t="s">
        <v>10</v>
      </c>
      <c r="W16" s="21" t="s">
        <v>10</v>
      </c>
      <c r="X16" s="21" t="s">
        <v>5</v>
      </c>
      <c r="Y16" s="21" t="s">
        <v>5</v>
      </c>
    </row>
    <row r="17" spans="1:25" ht="15" customHeight="1">
      <c r="A17" s="18" t="s">
        <v>29</v>
      </c>
      <c r="B17" s="21" t="s">
        <v>5</v>
      </c>
      <c r="C17" s="21" t="s">
        <v>5</v>
      </c>
      <c r="D17" s="21" t="s">
        <v>5</v>
      </c>
      <c r="E17" s="22" t="s">
        <v>7</v>
      </c>
      <c r="F17" s="21" t="s">
        <v>5</v>
      </c>
      <c r="G17" s="21" t="s">
        <v>12</v>
      </c>
      <c r="H17" s="21" t="s">
        <v>5</v>
      </c>
      <c r="I17" s="21" t="s">
        <v>5</v>
      </c>
      <c r="J17" s="21" t="s">
        <v>10</v>
      </c>
      <c r="K17" s="21" t="s">
        <v>12</v>
      </c>
      <c r="L17" s="21" t="s">
        <v>5</v>
      </c>
      <c r="M17" s="21" t="s">
        <v>5</v>
      </c>
      <c r="N17" s="21" t="s">
        <v>12</v>
      </c>
      <c r="O17" s="21" t="s">
        <v>12</v>
      </c>
      <c r="P17" s="21" t="s">
        <v>6</v>
      </c>
      <c r="Q17" s="21" t="s">
        <v>12</v>
      </c>
      <c r="R17" s="21" t="s">
        <v>5</v>
      </c>
      <c r="S17" s="21" t="s">
        <v>5</v>
      </c>
      <c r="T17" s="21" t="s">
        <v>5</v>
      </c>
      <c r="U17" s="22" t="s">
        <v>21</v>
      </c>
      <c r="V17" s="22" t="s">
        <v>21</v>
      </c>
      <c r="W17" s="21" t="s">
        <v>12</v>
      </c>
      <c r="X17" s="21" t="s">
        <v>6</v>
      </c>
      <c r="Y17" s="21" t="s">
        <v>6</v>
      </c>
    </row>
    <row r="18" spans="1:25" ht="15" customHeight="1">
      <c r="A18" s="18" t="s">
        <v>30</v>
      </c>
      <c r="B18" s="21" t="s">
        <v>6</v>
      </c>
      <c r="C18" s="22" t="s">
        <v>7</v>
      </c>
      <c r="D18" s="21" t="s">
        <v>13</v>
      </c>
      <c r="E18" s="21" t="s">
        <v>13</v>
      </c>
      <c r="F18" s="21" t="s">
        <v>13</v>
      </c>
      <c r="G18" s="22" t="s">
        <v>7</v>
      </c>
      <c r="H18" s="21" t="s">
        <v>6</v>
      </c>
      <c r="I18" s="21" t="s">
        <v>5</v>
      </c>
      <c r="J18" s="21" t="s">
        <v>5</v>
      </c>
      <c r="K18" s="21" t="s">
        <v>5</v>
      </c>
      <c r="L18" s="21" t="s">
        <v>5</v>
      </c>
      <c r="M18" s="21" t="s">
        <v>5</v>
      </c>
      <c r="N18" s="21" t="s">
        <v>5</v>
      </c>
      <c r="O18" s="21" t="s">
        <v>5</v>
      </c>
      <c r="P18" s="22" t="s">
        <v>20</v>
      </c>
      <c r="Q18" s="21" t="s">
        <v>12</v>
      </c>
      <c r="R18" s="21" t="s">
        <v>12</v>
      </c>
      <c r="S18" s="21" t="s">
        <v>5</v>
      </c>
      <c r="T18" s="21" t="s">
        <v>5</v>
      </c>
      <c r="U18" s="21" t="s">
        <v>5</v>
      </c>
      <c r="V18" s="21" t="s">
        <v>5</v>
      </c>
      <c r="W18" s="21" t="s">
        <v>5</v>
      </c>
      <c r="X18" s="21" t="s">
        <v>6</v>
      </c>
      <c r="Y18" s="22" t="s">
        <v>20</v>
      </c>
    </row>
    <row r="19" spans="1:25" ht="15" customHeight="1">
      <c r="A19" s="18" t="s">
        <v>31</v>
      </c>
      <c r="B19" s="21" t="s">
        <v>5</v>
      </c>
      <c r="C19" s="21" t="s">
        <v>6</v>
      </c>
      <c r="D19" s="21" t="s">
        <v>12</v>
      </c>
      <c r="E19" s="21" t="s">
        <v>6</v>
      </c>
      <c r="F19" s="21" t="s">
        <v>6</v>
      </c>
      <c r="G19" s="21" t="s">
        <v>5</v>
      </c>
      <c r="H19" s="21" t="s">
        <v>12</v>
      </c>
      <c r="I19" s="21" t="s">
        <v>6</v>
      </c>
      <c r="J19" s="21" t="s">
        <v>5</v>
      </c>
      <c r="K19" s="21" t="s">
        <v>12</v>
      </c>
      <c r="L19" s="21" t="s">
        <v>5</v>
      </c>
      <c r="M19" s="21" t="s">
        <v>5</v>
      </c>
      <c r="N19" s="21" t="s">
        <v>5</v>
      </c>
      <c r="O19" s="21" t="s">
        <v>5</v>
      </c>
      <c r="P19" s="21" t="s">
        <v>12</v>
      </c>
      <c r="Q19" s="21" t="s">
        <v>5</v>
      </c>
      <c r="R19" s="21" t="s">
        <v>12</v>
      </c>
      <c r="S19" s="21" t="s">
        <v>10</v>
      </c>
      <c r="T19" s="21" t="s">
        <v>5</v>
      </c>
      <c r="U19" s="21" t="s">
        <v>10</v>
      </c>
      <c r="V19" s="21" t="s">
        <v>5</v>
      </c>
      <c r="W19" s="21" t="s">
        <v>5</v>
      </c>
      <c r="X19" s="21" t="s">
        <v>5</v>
      </c>
      <c r="Y19" s="21" t="s">
        <v>12</v>
      </c>
    </row>
    <row r="20" spans="1:25" ht="15" customHeight="1">
      <c r="A20" s="18" t="s">
        <v>32</v>
      </c>
      <c r="B20" s="21" t="s">
        <v>6</v>
      </c>
      <c r="C20" s="21" t="s">
        <v>12</v>
      </c>
      <c r="D20" s="21" t="s">
        <v>5</v>
      </c>
      <c r="E20" s="21" t="s">
        <v>12</v>
      </c>
      <c r="F20" s="21" t="s">
        <v>6</v>
      </c>
      <c r="G20" s="21" t="s">
        <v>6</v>
      </c>
      <c r="H20" s="21" t="s">
        <v>5</v>
      </c>
      <c r="I20" s="21" t="s">
        <v>5</v>
      </c>
      <c r="J20" s="21" t="s">
        <v>10</v>
      </c>
      <c r="K20" s="21" t="s">
        <v>5</v>
      </c>
      <c r="L20" s="21" t="s">
        <v>5</v>
      </c>
      <c r="M20" s="21" t="s">
        <v>5</v>
      </c>
      <c r="N20" s="21" t="s">
        <v>5</v>
      </c>
      <c r="O20" s="21" t="s">
        <v>5</v>
      </c>
      <c r="P20" s="21" t="s">
        <v>12</v>
      </c>
      <c r="Q20" s="21" t="s">
        <v>6</v>
      </c>
      <c r="R20" s="21" t="s">
        <v>12</v>
      </c>
      <c r="S20" s="21" t="s">
        <v>5</v>
      </c>
      <c r="T20" s="21" t="s">
        <v>5</v>
      </c>
      <c r="U20" s="21" t="s">
        <v>5</v>
      </c>
      <c r="V20" s="21" t="s">
        <v>5</v>
      </c>
      <c r="W20" s="21" t="s">
        <v>5</v>
      </c>
      <c r="X20" s="21" t="s">
        <v>5</v>
      </c>
      <c r="Y20" s="21" t="s">
        <v>6</v>
      </c>
    </row>
    <row r="21" spans="1:25" ht="15" customHeight="1">
      <c r="A21" s="18" t="s">
        <v>33</v>
      </c>
      <c r="B21" s="21" t="s">
        <v>6</v>
      </c>
      <c r="C21" s="21" t="s">
        <v>6</v>
      </c>
      <c r="D21" s="21" t="s">
        <v>12</v>
      </c>
      <c r="E21" s="21" t="s">
        <v>6</v>
      </c>
      <c r="F21" s="21" t="s">
        <v>6</v>
      </c>
      <c r="G21" s="21" t="s">
        <v>6</v>
      </c>
      <c r="H21" s="21" t="s">
        <v>12</v>
      </c>
      <c r="I21" s="21" t="s">
        <v>5</v>
      </c>
      <c r="J21" s="21" t="s">
        <v>5</v>
      </c>
      <c r="K21" s="21" t="s">
        <v>5</v>
      </c>
      <c r="L21" s="21" t="s">
        <v>12</v>
      </c>
      <c r="M21" s="21" t="s">
        <v>6</v>
      </c>
      <c r="N21" s="21" t="s">
        <v>5</v>
      </c>
      <c r="O21" s="21" t="s">
        <v>6</v>
      </c>
      <c r="P21" s="21" t="s">
        <v>12</v>
      </c>
      <c r="Q21" s="21" t="s">
        <v>5</v>
      </c>
      <c r="R21" s="21" t="s">
        <v>5</v>
      </c>
      <c r="S21" s="21" t="s">
        <v>5</v>
      </c>
      <c r="T21" s="21" t="s">
        <v>10</v>
      </c>
      <c r="U21" s="21" t="s">
        <v>10</v>
      </c>
      <c r="V21" s="21" t="s">
        <v>10</v>
      </c>
      <c r="W21" s="21" t="s">
        <v>6</v>
      </c>
      <c r="X21" s="21" t="s">
        <v>5</v>
      </c>
      <c r="Y21" s="21" t="s">
        <v>5</v>
      </c>
    </row>
    <row r="22" spans="1:25" ht="15" customHeight="1">
      <c r="A22" s="18" t="s">
        <v>34</v>
      </c>
      <c r="B22" s="21" t="s">
        <v>6</v>
      </c>
      <c r="C22" s="21" t="s">
        <v>12</v>
      </c>
      <c r="D22" s="21" t="s">
        <v>5</v>
      </c>
      <c r="E22" s="21" t="s">
        <v>12</v>
      </c>
      <c r="F22" s="21" t="s">
        <v>12</v>
      </c>
      <c r="G22" s="22" t="s">
        <v>7</v>
      </c>
      <c r="H22" s="21" t="s">
        <v>6</v>
      </c>
      <c r="I22" s="21" t="s">
        <v>12</v>
      </c>
      <c r="J22" s="21" t="s">
        <v>5</v>
      </c>
      <c r="K22" s="22" t="s">
        <v>35</v>
      </c>
      <c r="L22" s="22" t="s">
        <v>8</v>
      </c>
      <c r="M22" s="21" t="s">
        <v>5</v>
      </c>
      <c r="N22" s="21" t="s">
        <v>5</v>
      </c>
      <c r="O22" s="21" t="s">
        <v>5</v>
      </c>
      <c r="P22" s="21" t="s">
        <v>5</v>
      </c>
      <c r="Q22" s="21" t="s">
        <v>6</v>
      </c>
      <c r="R22" s="21" t="s">
        <v>6</v>
      </c>
      <c r="S22" s="21" t="s">
        <v>5</v>
      </c>
      <c r="T22" s="21" t="s">
        <v>6</v>
      </c>
      <c r="U22" s="21" t="s">
        <v>6</v>
      </c>
      <c r="V22" s="21" t="s">
        <v>5</v>
      </c>
      <c r="W22" s="21" t="s">
        <v>5</v>
      </c>
      <c r="X22" s="21" t="s">
        <v>5</v>
      </c>
      <c r="Y22" s="21" t="s">
        <v>5</v>
      </c>
    </row>
    <row r="23" spans="1:25" ht="15" customHeight="1">
      <c r="A23" s="18" t="s">
        <v>36</v>
      </c>
      <c r="B23" s="21" t="s">
        <v>6</v>
      </c>
      <c r="C23" s="21" t="s">
        <v>6</v>
      </c>
      <c r="D23" s="21" t="s">
        <v>6</v>
      </c>
      <c r="E23" s="21" t="s">
        <v>6</v>
      </c>
      <c r="F23" s="21" t="s">
        <v>6</v>
      </c>
      <c r="G23" s="21" t="s">
        <v>6</v>
      </c>
      <c r="H23" s="21" t="s">
        <v>5</v>
      </c>
      <c r="I23" s="21" t="s">
        <v>5</v>
      </c>
      <c r="J23" s="21" t="s">
        <v>6</v>
      </c>
      <c r="K23" s="21" t="s">
        <v>6</v>
      </c>
      <c r="L23" s="21" t="s">
        <v>6</v>
      </c>
      <c r="M23" s="21" t="s">
        <v>6</v>
      </c>
      <c r="N23" s="21" t="s">
        <v>6</v>
      </c>
      <c r="O23" s="21" t="s">
        <v>6</v>
      </c>
      <c r="P23" s="21" t="s">
        <v>6</v>
      </c>
      <c r="Q23" s="21" t="s">
        <v>6</v>
      </c>
      <c r="R23" s="21" t="s">
        <v>5</v>
      </c>
      <c r="S23" s="22" t="s">
        <v>20</v>
      </c>
      <c r="T23" s="21" t="s">
        <v>6</v>
      </c>
      <c r="U23" s="22" t="s">
        <v>20</v>
      </c>
      <c r="V23" s="21" t="s">
        <v>5</v>
      </c>
      <c r="W23" s="21" t="s">
        <v>5</v>
      </c>
      <c r="X23" s="22" t="s">
        <v>37</v>
      </c>
      <c r="Y23" s="21" t="s">
        <v>6</v>
      </c>
    </row>
    <row r="24" spans="1:25" ht="15" customHeight="1">
      <c r="A24" s="18" t="s">
        <v>38</v>
      </c>
      <c r="B24" s="21" t="s">
        <v>6</v>
      </c>
      <c r="C24" s="21" t="s">
        <v>5</v>
      </c>
      <c r="D24" s="21" t="s">
        <v>6</v>
      </c>
      <c r="E24" s="21" t="s">
        <v>6</v>
      </c>
      <c r="F24" s="21" t="s">
        <v>6</v>
      </c>
      <c r="G24" s="21" t="s">
        <v>6</v>
      </c>
      <c r="H24" s="21" t="s">
        <v>6</v>
      </c>
      <c r="I24" s="21" t="s">
        <v>5</v>
      </c>
      <c r="J24" s="21" t="s">
        <v>5</v>
      </c>
      <c r="K24" s="21" t="s">
        <v>5</v>
      </c>
      <c r="L24" s="21" t="s">
        <v>5</v>
      </c>
      <c r="M24" s="22" t="s">
        <v>20</v>
      </c>
      <c r="N24" s="21" t="s">
        <v>5</v>
      </c>
      <c r="O24" s="21" t="s">
        <v>5</v>
      </c>
      <c r="P24" s="21" t="s">
        <v>5</v>
      </c>
      <c r="Q24" s="21" t="s">
        <v>5</v>
      </c>
      <c r="R24" s="22" t="s">
        <v>20</v>
      </c>
      <c r="S24" s="21" t="s">
        <v>5</v>
      </c>
      <c r="T24" s="21" t="s">
        <v>6</v>
      </c>
      <c r="U24" s="21" t="s">
        <v>10</v>
      </c>
      <c r="V24" s="21" t="s">
        <v>10</v>
      </c>
      <c r="W24" s="21" t="s">
        <v>39</v>
      </c>
      <c r="X24" s="21" t="s">
        <v>6</v>
      </c>
      <c r="Y24" s="21" t="s">
        <v>5</v>
      </c>
    </row>
    <row r="25" spans="1:25" ht="15" customHeight="1">
      <c r="A25" s="18" t="s">
        <v>40</v>
      </c>
      <c r="B25" s="21" t="s">
        <v>6</v>
      </c>
      <c r="C25" s="21" t="s">
        <v>12</v>
      </c>
      <c r="D25" s="21" t="s">
        <v>6</v>
      </c>
      <c r="E25" s="21" t="s">
        <v>6</v>
      </c>
      <c r="F25" s="21" t="s">
        <v>6</v>
      </c>
      <c r="G25" s="21" t="s">
        <v>6</v>
      </c>
      <c r="H25" s="21" t="s">
        <v>12</v>
      </c>
      <c r="I25" s="22" t="s">
        <v>20</v>
      </c>
      <c r="J25" s="21" t="s">
        <v>5</v>
      </c>
      <c r="K25" s="21" t="s">
        <v>5</v>
      </c>
      <c r="L25" s="21" t="s">
        <v>5</v>
      </c>
      <c r="M25" s="21" t="s">
        <v>5</v>
      </c>
      <c r="N25" s="21" t="s">
        <v>5</v>
      </c>
      <c r="O25" s="21" t="s">
        <v>5</v>
      </c>
      <c r="P25" s="21" t="s">
        <v>12</v>
      </c>
      <c r="Q25" s="21" t="s">
        <v>5</v>
      </c>
      <c r="R25" s="21" t="s">
        <v>12</v>
      </c>
      <c r="S25" s="21" t="s">
        <v>6</v>
      </c>
      <c r="T25" s="21" t="s">
        <v>5</v>
      </c>
      <c r="U25" s="22" t="s">
        <v>8</v>
      </c>
      <c r="V25" s="21" t="s">
        <v>10</v>
      </c>
      <c r="W25" s="21" t="s">
        <v>5</v>
      </c>
      <c r="X25" s="21" t="s">
        <v>5</v>
      </c>
      <c r="Y25" s="21" t="s">
        <v>12</v>
      </c>
    </row>
    <row r="26" spans="1:25" ht="15" customHeight="1">
      <c r="A26" s="18" t="s">
        <v>41</v>
      </c>
      <c r="B26" s="21" t="s">
        <v>6</v>
      </c>
      <c r="C26" s="21" t="s">
        <v>12</v>
      </c>
      <c r="D26" s="21" t="s">
        <v>12</v>
      </c>
      <c r="E26" s="21" t="s">
        <v>6</v>
      </c>
      <c r="F26" s="21" t="s">
        <v>6</v>
      </c>
      <c r="G26" s="21" t="s">
        <v>12</v>
      </c>
      <c r="H26" s="21" t="s">
        <v>12</v>
      </c>
      <c r="I26" s="21" t="s">
        <v>5</v>
      </c>
      <c r="J26" s="21" t="s">
        <v>5</v>
      </c>
      <c r="K26" s="21" t="s">
        <v>12</v>
      </c>
      <c r="L26" s="21" t="s">
        <v>5</v>
      </c>
      <c r="M26" s="21" t="s">
        <v>10</v>
      </c>
      <c r="N26" s="21" t="s">
        <v>10</v>
      </c>
      <c r="O26" s="21" t="s">
        <v>10</v>
      </c>
      <c r="P26" s="22" t="s">
        <v>42</v>
      </c>
      <c r="Q26" s="21" t="s">
        <v>6</v>
      </c>
      <c r="R26" s="21" t="s">
        <v>10</v>
      </c>
      <c r="S26" s="21" t="s">
        <v>10</v>
      </c>
      <c r="T26" s="21" t="s">
        <v>5</v>
      </c>
      <c r="U26" s="21" t="s">
        <v>12</v>
      </c>
      <c r="V26" s="21" t="s">
        <v>5</v>
      </c>
      <c r="W26" s="21" t="s">
        <v>5</v>
      </c>
      <c r="X26" s="21" t="s">
        <v>5</v>
      </c>
      <c r="Y26" s="21" t="s">
        <v>12</v>
      </c>
    </row>
    <row r="27" spans="1:25" ht="15" customHeight="1">
      <c r="A27" s="18" t="s">
        <v>43</v>
      </c>
      <c r="B27" s="21" t="s">
        <v>5</v>
      </c>
      <c r="C27" s="22" t="s">
        <v>7</v>
      </c>
      <c r="D27" s="21" t="s">
        <v>5</v>
      </c>
      <c r="E27" s="21" t="s">
        <v>5</v>
      </c>
      <c r="F27" s="21" t="s">
        <v>5</v>
      </c>
      <c r="G27" s="21" t="s">
        <v>12</v>
      </c>
      <c r="H27" s="21" t="s">
        <v>12</v>
      </c>
      <c r="I27" s="21" t="s">
        <v>12</v>
      </c>
      <c r="J27" s="21" t="s">
        <v>10</v>
      </c>
      <c r="K27" s="21" t="s">
        <v>5</v>
      </c>
      <c r="L27" s="21" t="s">
        <v>5</v>
      </c>
      <c r="M27" s="21" t="s">
        <v>5</v>
      </c>
      <c r="N27" s="21" t="s">
        <v>5</v>
      </c>
      <c r="O27" s="21" t="s">
        <v>5</v>
      </c>
      <c r="P27" s="21" t="s">
        <v>5</v>
      </c>
      <c r="Q27" s="21" t="s">
        <v>6</v>
      </c>
      <c r="R27" s="21" t="s">
        <v>5</v>
      </c>
      <c r="S27" s="21" t="s">
        <v>5</v>
      </c>
      <c r="T27" s="21" t="s">
        <v>12</v>
      </c>
      <c r="U27" s="21" t="s">
        <v>10</v>
      </c>
      <c r="V27" s="21" t="s">
        <v>5</v>
      </c>
      <c r="W27" s="21" t="s">
        <v>5</v>
      </c>
      <c r="X27" s="21" t="s">
        <v>12</v>
      </c>
      <c r="Y27" s="21" t="s">
        <v>5</v>
      </c>
    </row>
    <row r="28" spans="1:25" ht="15" customHeight="1">
      <c r="A28" s="18" t="s">
        <v>44</v>
      </c>
      <c r="B28" s="21" t="s">
        <v>5</v>
      </c>
      <c r="C28" s="21" t="s">
        <v>12</v>
      </c>
      <c r="D28" s="21" t="s">
        <v>5</v>
      </c>
      <c r="E28" s="21" t="s">
        <v>13</v>
      </c>
      <c r="F28" s="21" t="s">
        <v>6</v>
      </c>
      <c r="G28" s="21" t="s">
        <v>12</v>
      </c>
      <c r="H28" s="21" t="s">
        <v>5</v>
      </c>
      <c r="I28" s="21" t="s">
        <v>12</v>
      </c>
      <c r="J28" s="21" t="s">
        <v>10</v>
      </c>
      <c r="K28" s="21" t="s">
        <v>10</v>
      </c>
      <c r="L28" s="21" t="s">
        <v>5</v>
      </c>
      <c r="M28" s="21" t="s">
        <v>5</v>
      </c>
      <c r="N28" s="21" t="s">
        <v>5</v>
      </c>
      <c r="O28" s="21" t="s">
        <v>5</v>
      </c>
      <c r="P28" s="21" t="s">
        <v>5</v>
      </c>
      <c r="Q28" s="21" t="s">
        <v>5</v>
      </c>
      <c r="R28" s="22" t="s">
        <v>20</v>
      </c>
      <c r="S28" s="21" t="s">
        <v>5</v>
      </c>
      <c r="T28" s="21" t="s">
        <v>5</v>
      </c>
      <c r="U28" s="22" t="s">
        <v>20</v>
      </c>
      <c r="V28" s="21" t="s">
        <v>12</v>
      </c>
      <c r="W28" s="21" t="s">
        <v>6</v>
      </c>
      <c r="X28" s="21" t="s">
        <v>5</v>
      </c>
      <c r="Y28" s="21" t="s">
        <v>12</v>
      </c>
    </row>
    <row r="29" spans="1:25" ht="15" customHeight="1">
      <c r="A29" s="18" t="s">
        <v>45</v>
      </c>
      <c r="B29" s="21" t="s">
        <v>6</v>
      </c>
      <c r="C29" s="21" t="s">
        <v>12</v>
      </c>
      <c r="D29" s="21" t="s">
        <v>6</v>
      </c>
      <c r="E29" s="21" t="s">
        <v>6</v>
      </c>
      <c r="F29" s="21" t="s">
        <v>5</v>
      </c>
      <c r="G29" s="21" t="s">
        <v>12</v>
      </c>
      <c r="H29" s="21" t="s">
        <v>5</v>
      </c>
      <c r="I29" s="21" t="s">
        <v>12</v>
      </c>
      <c r="J29" s="21" t="s">
        <v>12</v>
      </c>
      <c r="K29" s="21" t="s">
        <v>13</v>
      </c>
      <c r="L29" s="21" t="s">
        <v>5</v>
      </c>
      <c r="M29" s="21" t="s">
        <v>12</v>
      </c>
      <c r="N29" s="21" t="s">
        <v>5</v>
      </c>
      <c r="O29" s="21" t="s">
        <v>5</v>
      </c>
      <c r="P29" s="21" t="s">
        <v>5</v>
      </c>
      <c r="Q29" s="21" t="s">
        <v>5</v>
      </c>
      <c r="R29" s="21" t="s">
        <v>12</v>
      </c>
      <c r="S29" s="21" t="s">
        <v>6</v>
      </c>
      <c r="T29" s="21" t="s">
        <v>5</v>
      </c>
      <c r="U29" s="21" t="s">
        <v>5</v>
      </c>
      <c r="V29" s="21" t="s">
        <v>6</v>
      </c>
      <c r="W29" s="21" t="s">
        <v>5</v>
      </c>
      <c r="X29" s="21" t="s">
        <v>5</v>
      </c>
      <c r="Y29" s="21" t="s">
        <v>12</v>
      </c>
    </row>
    <row r="30" spans="1:25" ht="15" customHeight="1">
      <c r="A30" s="18" t="s">
        <v>46</v>
      </c>
      <c r="B30" s="22" t="s">
        <v>28</v>
      </c>
      <c r="C30" s="21" t="s">
        <v>12</v>
      </c>
      <c r="D30" s="21" t="s">
        <v>5</v>
      </c>
      <c r="E30" s="21" t="s">
        <v>5</v>
      </c>
      <c r="F30" s="21" t="s">
        <v>13</v>
      </c>
      <c r="G30" s="21" t="s">
        <v>6</v>
      </c>
      <c r="H30" s="21" t="s">
        <v>12</v>
      </c>
      <c r="I30" s="21" t="s">
        <v>13</v>
      </c>
      <c r="J30" s="21" t="s">
        <v>13</v>
      </c>
      <c r="K30" s="21" t="s">
        <v>13</v>
      </c>
      <c r="L30" s="21" t="s">
        <v>12</v>
      </c>
      <c r="M30" s="21" t="s">
        <v>6</v>
      </c>
      <c r="N30" s="21" t="s">
        <v>12</v>
      </c>
      <c r="O30" s="21" t="s">
        <v>13</v>
      </c>
      <c r="P30" s="22" t="s">
        <v>20</v>
      </c>
      <c r="Q30" s="21" t="s">
        <v>13</v>
      </c>
      <c r="R30" s="21" t="s">
        <v>6</v>
      </c>
      <c r="S30" s="21" t="s">
        <v>12</v>
      </c>
      <c r="T30" s="21" t="s">
        <v>13</v>
      </c>
      <c r="U30" s="21" t="s">
        <v>5</v>
      </c>
      <c r="V30" s="21" t="s">
        <v>5</v>
      </c>
      <c r="W30" s="21" t="s">
        <v>12</v>
      </c>
      <c r="X30" s="21" t="s">
        <v>13</v>
      </c>
      <c r="Y30" s="21" t="s">
        <v>12</v>
      </c>
    </row>
    <row r="31" spans="1:25" ht="15" customHeight="1">
      <c r="A31" s="18" t="s">
        <v>47</v>
      </c>
      <c r="B31" s="21" t="s">
        <v>5</v>
      </c>
      <c r="C31" s="21" t="s">
        <v>12</v>
      </c>
      <c r="D31" s="21" t="s">
        <v>5</v>
      </c>
      <c r="E31" s="21" t="s">
        <v>6</v>
      </c>
      <c r="F31" s="21" t="s">
        <v>6</v>
      </c>
      <c r="G31" s="21" t="s">
        <v>5</v>
      </c>
      <c r="H31" s="21" t="s">
        <v>12</v>
      </c>
      <c r="I31" s="21" t="s">
        <v>5</v>
      </c>
      <c r="J31" s="21" t="s">
        <v>5</v>
      </c>
      <c r="K31" s="21" t="s">
        <v>5</v>
      </c>
      <c r="L31" s="21" t="s">
        <v>6</v>
      </c>
      <c r="M31" s="21" t="s">
        <v>6</v>
      </c>
      <c r="N31" s="21" t="s">
        <v>6</v>
      </c>
      <c r="O31" s="21" t="s">
        <v>13</v>
      </c>
      <c r="P31" s="21" t="s">
        <v>12</v>
      </c>
      <c r="Q31" s="21" t="s">
        <v>6</v>
      </c>
      <c r="R31" s="21" t="s">
        <v>12</v>
      </c>
      <c r="S31" s="21" t="s">
        <v>6</v>
      </c>
      <c r="T31" s="21" t="s">
        <v>5</v>
      </c>
      <c r="U31" s="21" t="s">
        <v>5</v>
      </c>
      <c r="V31" s="21" t="s">
        <v>5</v>
      </c>
      <c r="W31" s="21" t="s">
        <v>12</v>
      </c>
      <c r="X31" s="21" t="s">
        <v>12</v>
      </c>
      <c r="Y31" s="21" t="s">
        <v>6</v>
      </c>
    </row>
    <row r="32" spans="1:25" ht="15" customHeight="1">
      <c r="A32" s="18" t="s">
        <v>48</v>
      </c>
      <c r="B32" s="21" t="s">
        <v>5</v>
      </c>
      <c r="C32" s="21" t="s">
        <v>6</v>
      </c>
      <c r="D32" s="21" t="s">
        <v>5</v>
      </c>
      <c r="E32" s="21" t="s">
        <v>5</v>
      </c>
      <c r="F32" s="22" t="s">
        <v>20</v>
      </c>
      <c r="G32" s="21" t="s">
        <v>6</v>
      </c>
      <c r="H32" s="21" t="s">
        <v>12</v>
      </c>
      <c r="I32" s="21" t="s">
        <v>5</v>
      </c>
      <c r="J32" s="21" t="s">
        <v>5</v>
      </c>
      <c r="K32" s="21" t="s">
        <v>5</v>
      </c>
      <c r="L32" s="21" t="s">
        <v>6</v>
      </c>
      <c r="M32" s="21" t="s">
        <v>5</v>
      </c>
      <c r="N32" s="21" t="s">
        <v>5</v>
      </c>
      <c r="O32" s="22" t="s">
        <v>49</v>
      </c>
      <c r="P32" s="22" t="s">
        <v>7</v>
      </c>
      <c r="Q32" s="21" t="s">
        <v>12</v>
      </c>
      <c r="R32" s="22" t="s">
        <v>49</v>
      </c>
      <c r="S32" s="21" t="s">
        <v>13</v>
      </c>
      <c r="T32" s="22" t="s">
        <v>8</v>
      </c>
      <c r="U32" s="21" t="s">
        <v>12</v>
      </c>
      <c r="V32" s="21" t="s">
        <v>6</v>
      </c>
      <c r="W32" s="21" t="s">
        <v>12</v>
      </c>
      <c r="X32" s="21" t="s">
        <v>5</v>
      </c>
      <c r="Y32" s="21" t="s">
        <v>5</v>
      </c>
    </row>
    <row r="33" spans="1:25" ht="15" customHeight="1">
      <c r="A33" s="18" t="s">
        <v>50</v>
      </c>
      <c r="B33" s="21" t="s">
        <v>12</v>
      </c>
      <c r="C33" s="21" t="s">
        <v>12</v>
      </c>
      <c r="D33" s="21" t="s">
        <v>12</v>
      </c>
      <c r="E33" s="22" t="s">
        <v>7</v>
      </c>
      <c r="F33" s="21" t="s">
        <v>6</v>
      </c>
      <c r="G33" s="21" t="s">
        <v>12</v>
      </c>
      <c r="H33" s="21" t="s">
        <v>12</v>
      </c>
      <c r="I33" s="22" t="s">
        <v>20</v>
      </c>
      <c r="J33" s="21" t="s">
        <v>5</v>
      </c>
      <c r="K33" s="21" t="s">
        <v>5</v>
      </c>
      <c r="L33" s="21" t="s">
        <v>5</v>
      </c>
      <c r="M33" s="21" t="s">
        <v>6</v>
      </c>
      <c r="N33" s="21" t="s">
        <v>6</v>
      </c>
      <c r="O33" s="21" t="s">
        <v>5</v>
      </c>
      <c r="P33" s="21" t="s">
        <v>6</v>
      </c>
      <c r="Q33" s="21" t="s">
        <v>12</v>
      </c>
      <c r="R33" s="21" t="s">
        <v>13</v>
      </c>
      <c r="S33" s="21" t="s">
        <v>6</v>
      </c>
      <c r="T33" s="21" t="s">
        <v>5</v>
      </c>
      <c r="U33" s="21" t="s">
        <v>5</v>
      </c>
      <c r="V33" s="21" t="s">
        <v>5</v>
      </c>
      <c r="W33" s="21" t="s">
        <v>5</v>
      </c>
      <c r="X33" s="21" t="s">
        <v>5</v>
      </c>
      <c r="Y33" s="21" t="s">
        <v>13</v>
      </c>
    </row>
    <row r="34" spans="1:25" ht="15" customHeight="1">
      <c r="A34" s="18" t="s">
        <v>51</v>
      </c>
      <c r="B34" s="21" t="s">
        <v>6</v>
      </c>
      <c r="C34" s="21" t="s">
        <v>12</v>
      </c>
      <c r="D34" s="21" t="s">
        <v>5</v>
      </c>
      <c r="E34" s="21" t="s">
        <v>5</v>
      </c>
      <c r="F34" s="21" t="s">
        <v>6</v>
      </c>
      <c r="G34" s="21" t="s">
        <v>5</v>
      </c>
      <c r="H34" s="21" t="s">
        <v>13</v>
      </c>
      <c r="I34" s="21" t="s">
        <v>5</v>
      </c>
      <c r="J34" s="21" t="s">
        <v>6</v>
      </c>
      <c r="K34" s="21" t="s">
        <v>5</v>
      </c>
      <c r="L34" s="21" t="s">
        <v>6</v>
      </c>
      <c r="M34" s="21" t="s">
        <v>5</v>
      </c>
      <c r="N34" s="21" t="s">
        <v>5</v>
      </c>
      <c r="O34" s="21" t="s">
        <v>5</v>
      </c>
      <c r="P34" s="21" t="s">
        <v>12</v>
      </c>
      <c r="Q34" s="21" t="s">
        <v>12</v>
      </c>
      <c r="R34" s="21" t="s">
        <v>12</v>
      </c>
      <c r="S34" s="21" t="s">
        <v>10</v>
      </c>
      <c r="T34" s="21" t="s">
        <v>5</v>
      </c>
      <c r="U34" s="21" t="s">
        <v>5</v>
      </c>
      <c r="V34" s="21" t="s">
        <v>5</v>
      </c>
      <c r="W34" s="21" t="s">
        <v>5</v>
      </c>
      <c r="X34" s="21" t="s">
        <v>5</v>
      </c>
      <c r="Y34" s="21" t="s">
        <v>12</v>
      </c>
    </row>
    <row r="35" spans="1:25" ht="15" customHeight="1">
      <c r="A35" s="18" t="s">
        <v>52</v>
      </c>
      <c r="B35" s="22" t="s">
        <v>8</v>
      </c>
      <c r="C35" s="21" t="s">
        <v>12</v>
      </c>
      <c r="D35" s="21" t="s">
        <v>12</v>
      </c>
      <c r="E35" s="21" t="s">
        <v>12</v>
      </c>
      <c r="F35" s="21" t="s">
        <v>12</v>
      </c>
      <c r="G35" s="22" t="s">
        <v>7</v>
      </c>
      <c r="H35" s="21" t="s">
        <v>12</v>
      </c>
      <c r="I35" s="22" t="s">
        <v>20</v>
      </c>
      <c r="J35" s="21" t="s">
        <v>5</v>
      </c>
      <c r="K35" s="21" t="s">
        <v>5</v>
      </c>
      <c r="L35" s="21" t="s">
        <v>5</v>
      </c>
      <c r="M35" s="21" t="s">
        <v>5</v>
      </c>
      <c r="N35" s="21" t="s">
        <v>12</v>
      </c>
      <c r="O35" s="22" t="s">
        <v>28</v>
      </c>
      <c r="P35" s="21" t="s">
        <v>12</v>
      </c>
      <c r="Q35" s="21" t="s">
        <v>6</v>
      </c>
      <c r="R35" s="21" t="s">
        <v>13</v>
      </c>
      <c r="S35" s="22" t="s">
        <v>20</v>
      </c>
      <c r="T35" s="21" t="s">
        <v>6</v>
      </c>
      <c r="U35" s="21" t="s">
        <v>5</v>
      </c>
      <c r="V35" s="21" t="s">
        <v>5</v>
      </c>
      <c r="W35" s="21" t="s">
        <v>5</v>
      </c>
      <c r="X35" s="21" t="s">
        <v>12</v>
      </c>
      <c r="Y35" s="21" t="s">
        <v>5</v>
      </c>
    </row>
    <row r="36" spans="1:25" ht="15" customHeight="1">
      <c r="A36" s="19" t="s">
        <v>53</v>
      </c>
      <c r="B36" s="23" t="s">
        <v>12</v>
      </c>
      <c r="C36" s="23" t="s">
        <v>5</v>
      </c>
      <c r="D36" s="23" t="s">
        <v>6</v>
      </c>
      <c r="E36" s="23" t="s">
        <v>6</v>
      </c>
      <c r="F36" s="23" t="s">
        <v>5</v>
      </c>
      <c r="G36" s="23" t="s">
        <v>12</v>
      </c>
      <c r="H36" s="23" t="s">
        <v>12</v>
      </c>
      <c r="I36" s="23" t="s">
        <v>12</v>
      </c>
      <c r="J36" s="23" t="s">
        <v>12</v>
      </c>
      <c r="K36" s="23" t="s">
        <v>5</v>
      </c>
      <c r="L36" s="23" t="s">
        <v>5</v>
      </c>
      <c r="M36" s="23" t="s">
        <v>5</v>
      </c>
      <c r="N36" s="24" t="s">
        <v>9</v>
      </c>
      <c r="O36" s="23" t="s">
        <v>13</v>
      </c>
      <c r="P36" s="23" t="s">
        <v>6</v>
      </c>
      <c r="Q36" s="23" t="s">
        <v>5</v>
      </c>
      <c r="R36" s="23" t="s">
        <v>6</v>
      </c>
      <c r="S36" s="23" t="s">
        <v>5</v>
      </c>
      <c r="T36" s="23" t="s">
        <v>5</v>
      </c>
      <c r="U36" s="23" t="s">
        <v>5</v>
      </c>
      <c r="V36" s="23" t="s">
        <v>5</v>
      </c>
      <c r="W36" s="23" t="s">
        <v>5</v>
      </c>
      <c r="X36" s="23" t="s">
        <v>5</v>
      </c>
      <c r="Y36" s="23" t="s">
        <v>5</v>
      </c>
    </row>
    <row r="37" spans="1:25" ht="15" customHeight="1">
      <c r="A37" s="19" t="s">
        <v>54</v>
      </c>
      <c r="B37" s="23" t="s">
        <v>5</v>
      </c>
      <c r="C37" s="23" t="s">
        <v>6</v>
      </c>
      <c r="D37" s="23" t="s">
        <v>6</v>
      </c>
      <c r="E37" s="23" t="s">
        <v>6</v>
      </c>
      <c r="F37" s="23" t="s">
        <v>13</v>
      </c>
      <c r="G37" s="23" t="s">
        <v>13</v>
      </c>
      <c r="H37" s="23" t="s">
        <v>6</v>
      </c>
      <c r="I37" s="23" t="s">
        <v>13</v>
      </c>
      <c r="J37" s="23" t="s">
        <v>13</v>
      </c>
      <c r="K37" s="23" t="s">
        <v>5</v>
      </c>
      <c r="L37" s="23" t="s">
        <v>5</v>
      </c>
      <c r="M37" s="23" t="s">
        <v>13</v>
      </c>
      <c r="N37" s="23" t="s">
        <v>5</v>
      </c>
      <c r="O37" s="23" t="s">
        <v>13</v>
      </c>
      <c r="P37" s="23" t="s">
        <v>6</v>
      </c>
      <c r="Q37" s="23" t="s">
        <v>6</v>
      </c>
      <c r="R37" s="24" t="s">
        <v>20</v>
      </c>
      <c r="S37" s="23" t="s">
        <v>13</v>
      </c>
      <c r="T37" s="23" t="s">
        <v>5</v>
      </c>
      <c r="U37" s="23" t="s">
        <v>5</v>
      </c>
      <c r="V37" s="23" t="s">
        <v>5</v>
      </c>
      <c r="W37" s="23" t="s">
        <v>5</v>
      </c>
      <c r="X37" s="23" t="s">
        <v>5</v>
      </c>
      <c r="Y37" s="23" t="s">
        <v>5</v>
      </c>
    </row>
    <row r="38" spans="1:25" ht="15" customHeight="1">
      <c r="A38" s="19" t="s">
        <v>55</v>
      </c>
      <c r="B38" s="23" t="s">
        <v>13</v>
      </c>
      <c r="C38" s="23" t="s">
        <v>12</v>
      </c>
      <c r="D38" s="23" t="s">
        <v>12</v>
      </c>
      <c r="E38" s="23" t="s">
        <v>13</v>
      </c>
      <c r="F38" s="23" t="s">
        <v>12</v>
      </c>
      <c r="G38" s="23" t="s">
        <v>6</v>
      </c>
      <c r="H38" s="23" t="s">
        <v>13</v>
      </c>
      <c r="I38" s="23" t="s">
        <v>5</v>
      </c>
      <c r="J38" s="23" t="s">
        <v>5</v>
      </c>
      <c r="K38" s="23" t="s">
        <v>5</v>
      </c>
      <c r="L38" s="23" t="s">
        <v>5</v>
      </c>
      <c r="M38" s="23" t="s">
        <v>5</v>
      </c>
      <c r="N38" s="23" t="s">
        <v>12</v>
      </c>
      <c r="O38" s="23" t="s">
        <v>5</v>
      </c>
      <c r="P38" s="23" t="s">
        <v>5</v>
      </c>
      <c r="Q38" s="24" t="s">
        <v>20</v>
      </c>
      <c r="R38" s="23" t="s">
        <v>5</v>
      </c>
      <c r="S38" s="23" t="s">
        <v>12</v>
      </c>
      <c r="T38" s="23" t="s">
        <v>5</v>
      </c>
      <c r="U38" s="23" t="s">
        <v>10</v>
      </c>
      <c r="V38" s="23" t="s">
        <v>6</v>
      </c>
      <c r="W38" s="24" t="s">
        <v>8</v>
      </c>
      <c r="X38" s="23" t="s">
        <v>5</v>
      </c>
      <c r="Y38" s="23" t="s">
        <v>5</v>
      </c>
    </row>
    <row r="39" spans="1:25" ht="15" customHeight="1">
      <c r="A39" s="19" t="s">
        <v>56</v>
      </c>
      <c r="B39" s="23" t="s">
        <v>5</v>
      </c>
      <c r="C39" s="23" t="s">
        <v>12</v>
      </c>
      <c r="D39" s="23" t="s">
        <v>13</v>
      </c>
      <c r="E39" s="23" t="s">
        <v>6</v>
      </c>
      <c r="F39" s="23" t="s">
        <v>6</v>
      </c>
      <c r="G39" s="23" t="s">
        <v>5</v>
      </c>
      <c r="H39" s="23" t="s">
        <v>12</v>
      </c>
      <c r="I39" s="23" t="s">
        <v>5</v>
      </c>
      <c r="J39" s="23" t="s">
        <v>10</v>
      </c>
      <c r="K39" s="23" t="s">
        <v>5</v>
      </c>
      <c r="L39" s="23" t="s">
        <v>5</v>
      </c>
      <c r="M39" s="23" t="s">
        <v>12</v>
      </c>
      <c r="N39" s="23" t="s">
        <v>12</v>
      </c>
      <c r="O39" s="23" t="s">
        <v>12</v>
      </c>
      <c r="P39" s="23" t="s">
        <v>12</v>
      </c>
      <c r="Q39" s="23" t="s">
        <v>5</v>
      </c>
      <c r="R39" s="23" t="s">
        <v>13</v>
      </c>
      <c r="S39" s="23" t="s">
        <v>12</v>
      </c>
      <c r="T39" s="23" t="s">
        <v>5</v>
      </c>
      <c r="U39" s="23" t="s">
        <v>5</v>
      </c>
      <c r="V39" s="23" t="s">
        <v>12</v>
      </c>
      <c r="W39" s="23" t="s">
        <v>5</v>
      </c>
      <c r="X39" s="23" t="s">
        <v>12</v>
      </c>
      <c r="Y39" s="23" t="s">
        <v>13</v>
      </c>
    </row>
    <row r="40" spans="1:25" ht="15" customHeight="1">
      <c r="A40" s="19" t="s">
        <v>57</v>
      </c>
      <c r="B40" s="23" t="s">
        <v>13</v>
      </c>
      <c r="C40" s="24" t="s">
        <v>35</v>
      </c>
      <c r="D40" s="23" t="s">
        <v>6</v>
      </c>
      <c r="E40" s="23" t="s">
        <v>6</v>
      </c>
      <c r="F40" s="23" t="s">
        <v>6</v>
      </c>
      <c r="G40" s="23" t="s">
        <v>13</v>
      </c>
      <c r="H40" s="23" t="s">
        <v>12</v>
      </c>
      <c r="I40" s="23" t="s">
        <v>5</v>
      </c>
      <c r="J40" s="24" t="s">
        <v>8</v>
      </c>
      <c r="K40" s="23" t="s">
        <v>5</v>
      </c>
      <c r="L40" s="23" t="s">
        <v>12</v>
      </c>
      <c r="M40" s="23" t="s">
        <v>12</v>
      </c>
      <c r="N40" s="23" t="s">
        <v>5</v>
      </c>
      <c r="O40" s="23" t="s">
        <v>12</v>
      </c>
      <c r="P40" s="23" t="s">
        <v>5</v>
      </c>
      <c r="Q40" s="23" t="s">
        <v>12</v>
      </c>
      <c r="R40" s="23" t="s">
        <v>5</v>
      </c>
      <c r="S40" s="23" t="s">
        <v>10</v>
      </c>
      <c r="T40" s="24" t="s">
        <v>21</v>
      </c>
      <c r="U40" s="23" t="s">
        <v>10</v>
      </c>
      <c r="V40" s="23" t="s">
        <v>5</v>
      </c>
      <c r="W40" s="23" t="s">
        <v>5</v>
      </c>
      <c r="X40" s="23" t="s">
        <v>12</v>
      </c>
      <c r="Y40" s="23" t="s">
        <v>6</v>
      </c>
    </row>
    <row r="41" spans="1:25" ht="15" customHeight="1">
      <c r="A41" s="19" t="s">
        <v>58</v>
      </c>
      <c r="B41" s="24" t="s">
        <v>20</v>
      </c>
      <c r="C41" s="23" t="s">
        <v>12</v>
      </c>
      <c r="D41" s="23" t="s">
        <v>12</v>
      </c>
      <c r="E41" s="23" t="s">
        <v>13</v>
      </c>
      <c r="F41" s="23" t="s">
        <v>6</v>
      </c>
      <c r="G41" s="23" t="s">
        <v>12</v>
      </c>
      <c r="H41" s="23" t="s">
        <v>12</v>
      </c>
      <c r="I41" s="23" t="s">
        <v>5</v>
      </c>
      <c r="J41" s="23" t="s">
        <v>5</v>
      </c>
      <c r="K41" s="23" t="s">
        <v>10</v>
      </c>
      <c r="L41" s="23" t="s">
        <v>5</v>
      </c>
      <c r="M41" s="23" t="s">
        <v>12</v>
      </c>
      <c r="N41" s="23" t="s">
        <v>12</v>
      </c>
      <c r="O41" s="23" t="s">
        <v>12</v>
      </c>
      <c r="P41" s="23" t="s">
        <v>12</v>
      </c>
      <c r="Q41" s="23" t="s">
        <v>12</v>
      </c>
      <c r="R41" s="23" t="s">
        <v>12</v>
      </c>
      <c r="S41" s="23" t="s">
        <v>5</v>
      </c>
      <c r="T41" s="23" t="s">
        <v>10</v>
      </c>
      <c r="U41" s="23" t="s">
        <v>5</v>
      </c>
      <c r="V41" s="23" t="s">
        <v>6</v>
      </c>
      <c r="W41" s="23" t="s">
        <v>5</v>
      </c>
      <c r="X41" s="23" t="s">
        <v>5</v>
      </c>
      <c r="Y41" s="23" t="s">
        <v>5</v>
      </c>
    </row>
    <row r="42" spans="1:25" ht="15" customHeight="1">
      <c r="A42" s="19" t="s">
        <v>59</v>
      </c>
      <c r="B42" s="23" t="s">
        <v>5</v>
      </c>
      <c r="C42" s="23" t="s">
        <v>5</v>
      </c>
      <c r="D42" s="23" t="s">
        <v>13</v>
      </c>
      <c r="E42" s="23" t="s">
        <v>13</v>
      </c>
      <c r="F42" s="23" t="s">
        <v>13</v>
      </c>
      <c r="G42" s="23" t="s">
        <v>12</v>
      </c>
      <c r="H42" s="23" t="s">
        <v>5</v>
      </c>
      <c r="I42" s="23" t="s">
        <v>10</v>
      </c>
      <c r="J42" s="23" t="s">
        <v>10</v>
      </c>
      <c r="K42" s="23" t="s">
        <v>10</v>
      </c>
      <c r="L42" s="23" t="s">
        <v>5</v>
      </c>
      <c r="M42" s="23" t="s">
        <v>5</v>
      </c>
      <c r="N42" s="23" t="s">
        <v>6</v>
      </c>
      <c r="O42" s="23" t="s">
        <v>12</v>
      </c>
      <c r="P42" s="23" t="s">
        <v>12</v>
      </c>
      <c r="Q42" s="23" t="s">
        <v>5</v>
      </c>
      <c r="R42" s="23" t="s">
        <v>12</v>
      </c>
      <c r="S42" s="23" t="s">
        <v>5</v>
      </c>
      <c r="T42" s="23" t="s">
        <v>12</v>
      </c>
      <c r="U42" s="23" t="s">
        <v>6</v>
      </c>
      <c r="V42" s="23" t="s">
        <v>5</v>
      </c>
      <c r="W42" s="23" t="s">
        <v>5</v>
      </c>
      <c r="X42" s="23" t="s">
        <v>5</v>
      </c>
      <c r="Y42" s="23" t="s">
        <v>12</v>
      </c>
    </row>
    <row r="43" spans="1:25" ht="15" customHeight="1">
      <c r="A43" s="19" t="s">
        <v>60</v>
      </c>
      <c r="B43" s="23" t="s">
        <v>5</v>
      </c>
      <c r="C43" s="24" t="s">
        <v>21</v>
      </c>
      <c r="D43" s="23" t="s">
        <v>12</v>
      </c>
      <c r="E43" s="23" t="s">
        <v>5</v>
      </c>
      <c r="F43" s="23" t="s">
        <v>13</v>
      </c>
      <c r="G43" s="24" t="s">
        <v>49</v>
      </c>
      <c r="H43" s="23" t="s">
        <v>12</v>
      </c>
      <c r="I43" s="24" t="s">
        <v>20</v>
      </c>
      <c r="J43" s="23" t="s">
        <v>12</v>
      </c>
      <c r="K43" s="23" t="s">
        <v>5</v>
      </c>
      <c r="L43" s="24" t="s">
        <v>20</v>
      </c>
      <c r="M43" s="23" t="s">
        <v>12</v>
      </c>
      <c r="N43" s="23" t="s">
        <v>5</v>
      </c>
      <c r="O43" s="23" t="s">
        <v>5</v>
      </c>
      <c r="P43" s="23" t="s">
        <v>5</v>
      </c>
      <c r="Q43" s="24" t="s">
        <v>20</v>
      </c>
      <c r="R43" s="23" t="s">
        <v>6</v>
      </c>
      <c r="S43" s="24" t="s">
        <v>21</v>
      </c>
      <c r="T43" s="23" t="s">
        <v>6</v>
      </c>
      <c r="U43" s="23" t="s">
        <v>5</v>
      </c>
      <c r="V43" s="23" t="s">
        <v>5</v>
      </c>
      <c r="W43" s="23" t="s">
        <v>5</v>
      </c>
      <c r="X43" s="23" t="s">
        <v>12</v>
      </c>
      <c r="Y43" s="23" t="s">
        <v>5</v>
      </c>
    </row>
    <row r="44" spans="1:25" ht="15" customHeight="1">
      <c r="A44" s="19" t="s">
        <v>61</v>
      </c>
      <c r="B44" s="23" t="s">
        <v>5</v>
      </c>
      <c r="C44" s="23" t="s">
        <v>5</v>
      </c>
      <c r="D44" s="24" t="s">
        <v>8</v>
      </c>
      <c r="E44" s="23" t="s">
        <v>6</v>
      </c>
      <c r="F44" s="23" t="s">
        <v>6</v>
      </c>
      <c r="G44" s="23" t="s">
        <v>6</v>
      </c>
      <c r="H44" s="23" t="s">
        <v>6</v>
      </c>
      <c r="I44" s="23" t="s">
        <v>6</v>
      </c>
      <c r="J44" s="23" t="s">
        <v>6</v>
      </c>
      <c r="K44" s="23" t="s">
        <v>5</v>
      </c>
      <c r="L44" s="23" t="s">
        <v>5</v>
      </c>
      <c r="M44" s="23" t="s">
        <v>6</v>
      </c>
      <c r="N44" s="23" t="s">
        <v>6</v>
      </c>
      <c r="O44" s="23" t="s">
        <v>5</v>
      </c>
      <c r="P44" s="23" t="s">
        <v>5</v>
      </c>
      <c r="Q44" s="24" t="s">
        <v>20</v>
      </c>
      <c r="R44" s="23" t="s">
        <v>6</v>
      </c>
      <c r="S44" s="24" t="s">
        <v>20</v>
      </c>
      <c r="T44" s="23" t="s">
        <v>6</v>
      </c>
      <c r="U44" s="23" t="s">
        <v>5</v>
      </c>
      <c r="V44" s="23" t="s">
        <v>5</v>
      </c>
      <c r="W44" s="23" t="s">
        <v>5</v>
      </c>
      <c r="X44" s="23" t="s">
        <v>5</v>
      </c>
      <c r="Y44" s="23" t="s">
        <v>5</v>
      </c>
    </row>
    <row r="45" spans="1:25" ht="15" customHeight="1">
      <c r="A45" s="19" t="s">
        <v>62</v>
      </c>
      <c r="B45" s="23" t="s">
        <v>5</v>
      </c>
      <c r="C45" s="23" t="s">
        <v>5</v>
      </c>
      <c r="D45" s="23" t="s">
        <v>6</v>
      </c>
      <c r="E45" s="23" t="s">
        <v>6</v>
      </c>
      <c r="F45" s="23" t="s">
        <v>6</v>
      </c>
      <c r="G45" s="23" t="s">
        <v>6</v>
      </c>
      <c r="H45" s="23" t="s">
        <v>12</v>
      </c>
      <c r="I45" s="24" t="s">
        <v>20</v>
      </c>
      <c r="J45" s="23" t="s">
        <v>6</v>
      </c>
      <c r="K45" s="23" t="s">
        <v>5</v>
      </c>
      <c r="L45" s="23" t="s">
        <v>12</v>
      </c>
      <c r="M45" s="23" t="s">
        <v>5</v>
      </c>
      <c r="N45" s="23" t="s">
        <v>12</v>
      </c>
      <c r="O45" s="24" t="s">
        <v>8</v>
      </c>
      <c r="P45" s="23" t="s">
        <v>6</v>
      </c>
      <c r="Q45" s="23" t="s">
        <v>6</v>
      </c>
      <c r="R45" s="23" t="s">
        <v>6</v>
      </c>
      <c r="S45" s="23" t="s">
        <v>5</v>
      </c>
      <c r="T45" s="24" t="s">
        <v>20</v>
      </c>
      <c r="U45" s="23" t="s">
        <v>6</v>
      </c>
      <c r="V45" s="23" t="s">
        <v>5</v>
      </c>
      <c r="W45" s="24" t="s">
        <v>20</v>
      </c>
      <c r="X45" s="23" t="s">
        <v>6</v>
      </c>
      <c r="Y45" s="23" t="s">
        <v>5</v>
      </c>
    </row>
    <row r="46" spans="1:25" ht="15" customHeight="1">
      <c r="A46" s="19" t="s">
        <v>63</v>
      </c>
      <c r="B46" s="23" t="s">
        <v>5</v>
      </c>
      <c r="C46" s="23" t="s">
        <v>5</v>
      </c>
      <c r="D46" s="23" t="s">
        <v>5</v>
      </c>
      <c r="E46" s="23" t="s">
        <v>5</v>
      </c>
      <c r="F46" s="23" t="s">
        <v>5</v>
      </c>
      <c r="G46" s="23" t="s">
        <v>5</v>
      </c>
      <c r="H46" s="23" t="s">
        <v>5</v>
      </c>
      <c r="I46" s="23" t="s">
        <v>5</v>
      </c>
      <c r="J46" s="23" t="s">
        <v>6</v>
      </c>
      <c r="K46" s="23" t="s">
        <v>5</v>
      </c>
      <c r="L46" s="23" t="s">
        <v>5</v>
      </c>
      <c r="M46" s="23" t="s">
        <v>5</v>
      </c>
      <c r="N46" s="23" t="s">
        <v>5</v>
      </c>
      <c r="O46" s="23" t="s">
        <v>5</v>
      </c>
      <c r="P46" s="23" t="s">
        <v>5</v>
      </c>
      <c r="Q46" s="23" t="s">
        <v>5</v>
      </c>
      <c r="R46" s="23" t="s">
        <v>5</v>
      </c>
      <c r="S46" s="23" t="s">
        <v>5</v>
      </c>
      <c r="T46" s="23" t="s">
        <v>5</v>
      </c>
      <c r="U46" s="23" t="s">
        <v>10</v>
      </c>
      <c r="V46" s="23" t="s">
        <v>5</v>
      </c>
      <c r="W46" s="23" t="s">
        <v>10</v>
      </c>
      <c r="X46" s="24" t="s">
        <v>42</v>
      </c>
      <c r="Y46" s="23" t="s">
        <v>5</v>
      </c>
    </row>
    <row r="47" spans="1:25" ht="15" customHeight="1">
      <c r="A47" s="19" t="s">
        <v>64</v>
      </c>
      <c r="B47" s="23" t="s">
        <v>5</v>
      </c>
      <c r="C47" s="23" t="s">
        <v>5</v>
      </c>
      <c r="D47" s="23" t="s">
        <v>5</v>
      </c>
      <c r="E47" s="23" t="s">
        <v>5</v>
      </c>
      <c r="F47" s="23" t="s">
        <v>5</v>
      </c>
      <c r="G47" s="24" t="s">
        <v>28</v>
      </c>
      <c r="H47" s="23" t="s">
        <v>5</v>
      </c>
      <c r="I47" s="23" t="s">
        <v>10</v>
      </c>
      <c r="J47" s="23" t="s">
        <v>5</v>
      </c>
      <c r="K47" s="23" t="s">
        <v>5</v>
      </c>
      <c r="L47" s="23" t="s">
        <v>5</v>
      </c>
      <c r="M47" s="23" t="s">
        <v>5</v>
      </c>
      <c r="N47" s="23" t="s">
        <v>5</v>
      </c>
      <c r="O47" s="23" t="s">
        <v>5</v>
      </c>
      <c r="P47" s="23" t="s">
        <v>5</v>
      </c>
      <c r="Q47" s="23" t="s">
        <v>5</v>
      </c>
      <c r="R47" s="24" t="s">
        <v>21</v>
      </c>
      <c r="S47" s="23" t="s">
        <v>5</v>
      </c>
      <c r="T47" s="23" t="s">
        <v>5</v>
      </c>
      <c r="U47" s="24" t="s">
        <v>8</v>
      </c>
      <c r="V47" s="23" t="s">
        <v>5</v>
      </c>
      <c r="W47" s="23" t="s">
        <v>6</v>
      </c>
      <c r="X47" s="23" t="s">
        <v>5</v>
      </c>
      <c r="Y47" s="23" t="s">
        <v>12</v>
      </c>
    </row>
    <row r="48" spans="1:25" ht="15" customHeight="1">
      <c r="A48" s="19" t="s">
        <v>65</v>
      </c>
      <c r="B48" s="23" t="s">
        <v>12</v>
      </c>
      <c r="C48" s="23" t="s">
        <v>12</v>
      </c>
      <c r="D48" s="23" t="s">
        <v>6</v>
      </c>
      <c r="E48" s="23" t="s">
        <v>12</v>
      </c>
      <c r="F48" s="24" t="s">
        <v>8</v>
      </c>
      <c r="G48" s="23" t="s">
        <v>6</v>
      </c>
      <c r="H48" s="23" t="s">
        <v>12</v>
      </c>
      <c r="I48" s="23" t="s">
        <v>5</v>
      </c>
      <c r="J48" s="23" t="s">
        <v>5</v>
      </c>
      <c r="K48" s="23" t="s">
        <v>5</v>
      </c>
      <c r="L48" s="23" t="s">
        <v>5</v>
      </c>
      <c r="M48" s="23" t="s">
        <v>5</v>
      </c>
      <c r="N48" s="23" t="s">
        <v>5</v>
      </c>
      <c r="O48" s="23" t="s">
        <v>12</v>
      </c>
      <c r="P48" s="24" t="s">
        <v>7</v>
      </c>
      <c r="Q48" s="23" t="s">
        <v>12</v>
      </c>
      <c r="R48" s="24" t="s">
        <v>7</v>
      </c>
      <c r="S48" s="24" t="s">
        <v>28</v>
      </c>
      <c r="T48" s="23" t="s">
        <v>5</v>
      </c>
      <c r="U48" s="23" t="s">
        <v>5</v>
      </c>
      <c r="V48" s="23" t="s">
        <v>5</v>
      </c>
      <c r="W48" s="23" t="s">
        <v>5</v>
      </c>
      <c r="X48" s="23" t="s">
        <v>6</v>
      </c>
      <c r="Y48" s="23" t="s">
        <v>5</v>
      </c>
    </row>
    <row r="49" spans="1:25" ht="15" customHeight="1">
      <c r="A49" s="19" t="s">
        <v>66</v>
      </c>
      <c r="B49" s="23" t="s">
        <v>5</v>
      </c>
      <c r="C49" s="23" t="s">
        <v>5</v>
      </c>
      <c r="D49" s="23" t="s">
        <v>5</v>
      </c>
      <c r="E49" s="23" t="s">
        <v>5</v>
      </c>
      <c r="F49" s="23" t="s">
        <v>12</v>
      </c>
      <c r="G49" s="23" t="s">
        <v>5</v>
      </c>
      <c r="H49" s="23" t="s">
        <v>5</v>
      </c>
      <c r="I49" s="23" t="s">
        <v>5</v>
      </c>
      <c r="J49" s="23" t="s">
        <v>5</v>
      </c>
      <c r="K49" s="23" t="s">
        <v>5</v>
      </c>
      <c r="L49" s="24" t="s">
        <v>20</v>
      </c>
      <c r="M49" s="23" t="s">
        <v>5</v>
      </c>
      <c r="N49" s="23" t="s">
        <v>5</v>
      </c>
      <c r="O49" s="23" t="s">
        <v>5</v>
      </c>
      <c r="P49" s="23" t="s">
        <v>12</v>
      </c>
      <c r="Q49" s="23" t="s">
        <v>12</v>
      </c>
      <c r="R49" s="23" t="s">
        <v>12</v>
      </c>
      <c r="S49" s="24" t="s">
        <v>28</v>
      </c>
      <c r="T49" s="23" t="s">
        <v>5</v>
      </c>
      <c r="U49" s="23" t="s">
        <v>5</v>
      </c>
      <c r="V49" s="23" t="s">
        <v>10</v>
      </c>
      <c r="W49" s="23" t="s">
        <v>5</v>
      </c>
      <c r="X49" s="23" t="s">
        <v>10</v>
      </c>
      <c r="Y49" s="24" t="s">
        <v>20</v>
      </c>
    </row>
    <row r="50" spans="1:25" ht="15" customHeight="1">
      <c r="A50" s="19" t="s">
        <v>67</v>
      </c>
      <c r="B50" s="23" t="s">
        <v>5</v>
      </c>
      <c r="C50" s="23" t="s">
        <v>5</v>
      </c>
      <c r="D50" s="23" t="s">
        <v>6</v>
      </c>
      <c r="E50" s="23" t="s">
        <v>12</v>
      </c>
      <c r="F50" s="23" t="s">
        <v>6</v>
      </c>
      <c r="G50" s="23" t="s">
        <v>5</v>
      </c>
      <c r="H50" s="23" t="s">
        <v>5</v>
      </c>
      <c r="I50" s="23" t="s">
        <v>5</v>
      </c>
      <c r="J50" s="23" t="s">
        <v>5</v>
      </c>
      <c r="K50" s="23" t="s">
        <v>5</v>
      </c>
      <c r="L50" s="23" t="s">
        <v>5</v>
      </c>
      <c r="M50" s="23" t="s">
        <v>12</v>
      </c>
      <c r="N50" s="23" t="s">
        <v>13</v>
      </c>
      <c r="O50" s="23" t="s">
        <v>13</v>
      </c>
      <c r="P50" s="23" t="s">
        <v>13</v>
      </c>
      <c r="Q50" s="23" t="s">
        <v>5</v>
      </c>
      <c r="R50" s="23" t="s">
        <v>5</v>
      </c>
      <c r="S50" s="23" t="s">
        <v>6</v>
      </c>
      <c r="T50" s="23" t="s">
        <v>12</v>
      </c>
      <c r="U50" s="23" t="s">
        <v>5</v>
      </c>
      <c r="V50" s="23" t="s">
        <v>5</v>
      </c>
      <c r="W50" s="23" t="s">
        <v>5</v>
      </c>
      <c r="X50" s="23" t="s">
        <v>5</v>
      </c>
      <c r="Y50" s="23" t="s">
        <v>13</v>
      </c>
    </row>
    <row r="51" spans="1:25" ht="15" customHeight="1">
      <c r="A51" s="19" t="s">
        <v>68</v>
      </c>
      <c r="B51" s="23" t="s">
        <v>12</v>
      </c>
      <c r="C51" s="23" t="s">
        <v>5</v>
      </c>
      <c r="D51" s="24" t="s">
        <v>20</v>
      </c>
      <c r="E51" s="24" t="s">
        <v>20</v>
      </c>
      <c r="F51" s="23" t="s">
        <v>5</v>
      </c>
      <c r="G51" s="23" t="s">
        <v>5</v>
      </c>
      <c r="H51" s="23" t="s">
        <v>5</v>
      </c>
      <c r="I51" s="24" t="s">
        <v>20</v>
      </c>
      <c r="J51" s="23" t="s">
        <v>6</v>
      </c>
      <c r="K51" s="23" t="s">
        <v>6</v>
      </c>
      <c r="L51" s="23" t="s">
        <v>5</v>
      </c>
      <c r="M51" s="23" t="s">
        <v>6</v>
      </c>
      <c r="N51" s="23" t="s">
        <v>13</v>
      </c>
      <c r="O51" s="23" t="s">
        <v>6</v>
      </c>
      <c r="P51" s="23" t="s">
        <v>6</v>
      </c>
      <c r="Q51" s="23" t="s">
        <v>13</v>
      </c>
      <c r="R51" s="23" t="s">
        <v>13</v>
      </c>
      <c r="S51" s="23" t="s">
        <v>13</v>
      </c>
      <c r="T51" s="23" t="s">
        <v>6</v>
      </c>
      <c r="U51" s="23" t="s">
        <v>5</v>
      </c>
      <c r="V51" s="23" t="s">
        <v>5</v>
      </c>
      <c r="W51" s="23" t="s">
        <v>5</v>
      </c>
      <c r="X51" s="23" t="s">
        <v>5</v>
      </c>
      <c r="Y51" s="24" t="s">
        <v>8</v>
      </c>
    </row>
    <row r="52" spans="1:25" ht="15" customHeight="1">
      <c r="A52" s="19" t="s">
        <v>69</v>
      </c>
      <c r="B52" s="23" t="s">
        <v>13</v>
      </c>
      <c r="C52" s="23" t="s">
        <v>6</v>
      </c>
      <c r="D52" s="23" t="s">
        <v>5</v>
      </c>
      <c r="E52" s="23" t="s">
        <v>13</v>
      </c>
      <c r="F52" s="23" t="s">
        <v>13</v>
      </c>
      <c r="G52" s="23" t="s">
        <v>5</v>
      </c>
      <c r="H52" s="23" t="s">
        <v>12</v>
      </c>
      <c r="I52" s="23" t="s">
        <v>5</v>
      </c>
      <c r="J52" s="23" t="s">
        <v>6</v>
      </c>
      <c r="K52" s="23" t="s">
        <v>5</v>
      </c>
      <c r="L52" s="23" t="s">
        <v>5</v>
      </c>
      <c r="M52" s="23" t="s">
        <v>12</v>
      </c>
      <c r="N52" s="23" t="s">
        <v>5</v>
      </c>
      <c r="O52" s="23" t="s">
        <v>5</v>
      </c>
      <c r="P52" s="23" t="s">
        <v>12</v>
      </c>
      <c r="Q52" s="23" t="s">
        <v>12</v>
      </c>
      <c r="R52" s="23" t="s">
        <v>12</v>
      </c>
      <c r="S52" s="23" t="s">
        <v>5</v>
      </c>
      <c r="T52" s="23" t="s">
        <v>5</v>
      </c>
      <c r="U52" s="23" t="s">
        <v>5</v>
      </c>
      <c r="V52" s="23" t="s">
        <v>5</v>
      </c>
      <c r="W52" s="24" t="s">
        <v>20</v>
      </c>
      <c r="X52" s="23" t="s">
        <v>6</v>
      </c>
      <c r="Y52" s="23" t="s">
        <v>5</v>
      </c>
    </row>
    <row r="53" spans="1:25" ht="15" customHeight="1">
      <c r="A53" s="19" t="s">
        <v>70</v>
      </c>
      <c r="B53" s="23" t="s">
        <v>12</v>
      </c>
      <c r="C53" s="23" t="s">
        <v>12</v>
      </c>
      <c r="D53" s="23" t="s">
        <v>12</v>
      </c>
      <c r="E53" s="23" t="s">
        <v>12</v>
      </c>
      <c r="F53" s="23" t="s">
        <v>13</v>
      </c>
      <c r="G53" s="23" t="s">
        <v>12</v>
      </c>
      <c r="H53" s="23" t="s">
        <v>12</v>
      </c>
      <c r="I53" s="23" t="s">
        <v>12</v>
      </c>
      <c r="J53" s="23" t="s">
        <v>5</v>
      </c>
      <c r="K53" s="23" t="s">
        <v>5</v>
      </c>
      <c r="L53" s="23" t="s">
        <v>5</v>
      </c>
      <c r="M53" s="24" t="s">
        <v>21</v>
      </c>
      <c r="N53" s="23" t="s">
        <v>10</v>
      </c>
      <c r="O53" s="23" t="s">
        <v>5</v>
      </c>
      <c r="P53" s="23" t="s">
        <v>5</v>
      </c>
      <c r="Q53" s="23" t="s">
        <v>12</v>
      </c>
      <c r="R53" s="23" t="s">
        <v>5</v>
      </c>
      <c r="S53" s="23" t="s">
        <v>12</v>
      </c>
      <c r="T53" s="23" t="s">
        <v>5</v>
      </c>
      <c r="U53" s="23" t="s">
        <v>5</v>
      </c>
      <c r="V53" s="23" t="s">
        <v>10</v>
      </c>
      <c r="W53" s="23" t="s">
        <v>5</v>
      </c>
      <c r="X53" s="23" t="s">
        <v>12</v>
      </c>
      <c r="Y53" s="23" t="s">
        <v>5</v>
      </c>
    </row>
    <row r="54" spans="1:25" ht="15" customHeight="1">
      <c r="A54" s="19" t="s">
        <v>71</v>
      </c>
      <c r="B54" s="23" t="s">
        <v>5</v>
      </c>
      <c r="C54" s="23" t="s">
        <v>12</v>
      </c>
      <c r="D54" s="23" t="s">
        <v>5</v>
      </c>
      <c r="E54" s="23" t="s">
        <v>5</v>
      </c>
      <c r="F54" s="23" t="s">
        <v>5</v>
      </c>
      <c r="G54" s="24" t="s">
        <v>28</v>
      </c>
      <c r="H54" s="23" t="s">
        <v>13</v>
      </c>
      <c r="I54" s="23" t="s">
        <v>5</v>
      </c>
      <c r="J54" s="23" t="s">
        <v>10</v>
      </c>
      <c r="K54" s="23" t="s">
        <v>5</v>
      </c>
      <c r="L54" s="23" t="s">
        <v>5</v>
      </c>
      <c r="M54" s="23" t="s">
        <v>5</v>
      </c>
      <c r="N54" s="23" t="s">
        <v>5</v>
      </c>
      <c r="O54" s="23" t="s">
        <v>5</v>
      </c>
      <c r="P54" s="23" t="s">
        <v>5</v>
      </c>
      <c r="Q54" s="23" t="s">
        <v>10</v>
      </c>
      <c r="R54" s="23" t="s">
        <v>5</v>
      </c>
      <c r="S54" s="23" t="s">
        <v>12</v>
      </c>
      <c r="T54" s="23" t="s">
        <v>5</v>
      </c>
      <c r="U54" s="23" t="s">
        <v>10</v>
      </c>
      <c r="V54" s="23" t="s">
        <v>6</v>
      </c>
      <c r="W54" s="23" t="s">
        <v>5</v>
      </c>
      <c r="X54" s="23" t="s">
        <v>5</v>
      </c>
      <c r="Y54" s="23" t="s">
        <v>5</v>
      </c>
    </row>
    <row r="55" spans="1:25" ht="15" customHeight="1">
      <c r="A55" s="19" t="s">
        <v>72</v>
      </c>
      <c r="B55" s="23" t="s">
        <v>5</v>
      </c>
      <c r="C55" s="23" t="s">
        <v>5</v>
      </c>
      <c r="D55" s="23" t="s">
        <v>5</v>
      </c>
      <c r="E55" s="23" t="s">
        <v>6</v>
      </c>
      <c r="F55" s="23" t="s">
        <v>5</v>
      </c>
      <c r="G55" s="23" t="s">
        <v>5</v>
      </c>
      <c r="H55" s="23" t="s">
        <v>12</v>
      </c>
      <c r="I55" s="23" t="s">
        <v>12</v>
      </c>
      <c r="J55" s="24" t="s">
        <v>20</v>
      </c>
      <c r="K55" s="23" t="s">
        <v>5</v>
      </c>
      <c r="L55" s="23" t="s">
        <v>5</v>
      </c>
      <c r="M55" s="23" t="s">
        <v>12</v>
      </c>
      <c r="N55" s="23" t="s">
        <v>5</v>
      </c>
      <c r="O55" s="23" t="s">
        <v>12</v>
      </c>
      <c r="P55" s="23" t="s">
        <v>5</v>
      </c>
      <c r="Q55" s="23" t="s">
        <v>12</v>
      </c>
      <c r="R55" s="23" t="s">
        <v>5</v>
      </c>
      <c r="S55" s="23" t="s">
        <v>5</v>
      </c>
      <c r="T55" s="23" t="s">
        <v>5</v>
      </c>
      <c r="U55" s="23" t="s">
        <v>10</v>
      </c>
      <c r="V55" s="23" t="s">
        <v>5</v>
      </c>
      <c r="W55" s="24" t="s">
        <v>21</v>
      </c>
      <c r="X55" s="23" t="s">
        <v>5</v>
      </c>
      <c r="Y55" s="23" t="s">
        <v>5</v>
      </c>
    </row>
    <row r="56" spans="1:25" ht="15" customHeight="1">
      <c r="A56" s="19" t="s">
        <v>73</v>
      </c>
      <c r="B56" s="23" t="s">
        <v>12</v>
      </c>
      <c r="C56" s="23" t="s">
        <v>12</v>
      </c>
      <c r="D56" s="23" t="s">
        <v>12</v>
      </c>
      <c r="E56" s="23" t="s">
        <v>6</v>
      </c>
      <c r="F56" s="23" t="s">
        <v>12</v>
      </c>
      <c r="G56" s="23" t="s">
        <v>13</v>
      </c>
      <c r="H56" s="23" t="s">
        <v>12</v>
      </c>
      <c r="I56" s="23" t="s">
        <v>5</v>
      </c>
      <c r="J56" s="23" t="s">
        <v>5</v>
      </c>
      <c r="K56" s="23" t="s">
        <v>12</v>
      </c>
      <c r="L56" s="24" t="s">
        <v>20</v>
      </c>
      <c r="M56" s="23" t="s">
        <v>5</v>
      </c>
      <c r="N56" s="23" t="s">
        <v>5</v>
      </c>
      <c r="O56" s="23" t="s">
        <v>5</v>
      </c>
      <c r="P56" s="23" t="s">
        <v>12</v>
      </c>
      <c r="Q56" s="23" t="s">
        <v>12</v>
      </c>
      <c r="R56" s="23" t="s">
        <v>12</v>
      </c>
      <c r="S56" s="24" t="s">
        <v>20</v>
      </c>
      <c r="T56" s="23" t="s">
        <v>5</v>
      </c>
      <c r="U56" s="23" t="s">
        <v>10</v>
      </c>
      <c r="V56" s="23" t="s">
        <v>5</v>
      </c>
      <c r="W56" s="23" t="s">
        <v>12</v>
      </c>
      <c r="X56" s="24" t="s">
        <v>21</v>
      </c>
      <c r="Y56" s="23" t="s">
        <v>6</v>
      </c>
    </row>
    <row r="57" spans="1:25" ht="15" customHeight="1">
      <c r="A57" s="19" t="s">
        <v>74</v>
      </c>
      <c r="B57" s="23" t="s">
        <v>5</v>
      </c>
      <c r="C57" s="23" t="s">
        <v>12</v>
      </c>
      <c r="D57" s="23" t="s">
        <v>5</v>
      </c>
      <c r="E57" s="23" t="s">
        <v>5</v>
      </c>
      <c r="F57" s="23" t="s">
        <v>5</v>
      </c>
      <c r="G57" s="23" t="s">
        <v>5</v>
      </c>
      <c r="H57" s="23" t="s">
        <v>12</v>
      </c>
      <c r="I57" s="23" t="s">
        <v>6</v>
      </c>
      <c r="J57" s="23" t="s">
        <v>12</v>
      </c>
      <c r="K57" s="23" t="s">
        <v>12</v>
      </c>
      <c r="L57" s="23" t="s">
        <v>5</v>
      </c>
      <c r="M57" s="23" t="s">
        <v>5</v>
      </c>
      <c r="N57" s="23" t="s">
        <v>12</v>
      </c>
      <c r="O57" s="23" t="s">
        <v>5</v>
      </c>
      <c r="P57" s="23" t="s">
        <v>5</v>
      </c>
      <c r="Q57" s="23" t="s">
        <v>5</v>
      </c>
      <c r="R57" s="23" t="s">
        <v>5</v>
      </c>
      <c r="S57" s="23" t="s">
        <v>12</v>
      </c>
      <c r="T57" s="24" t="s">
        <v>20</v>
      </c>
      <c r="U57" s="23" t="s">
        <v>5</v>
      </c>
      <c r="V57" s="23" t="s">
        <v>5</v>
      </c>
      <c r="W57" s="24" t="s">
        <v>21</v>
      </c>
      <c r="X57" s="23" t="s">
        <v>5</v>
      </c>
      <c r="Y57" s="23" t="s">
        <v>5</v>
      </c>
    </row>
    <row r="58" spans="1:25" ht="15" customHeight="1">
      <c r="A58" s="19" t="s">
        <v>75</v>
      </c>
      <c r="B58" s="24" t="s">
        <v>28</v>
      </c>
      <c r="C58" s="23" t="s">
        <v>5</v>
      </c>
      <c r="D58" s="23" t="s">
        <v>12</v>
      </c>
      <c r="E58" s="23" t="s">
        <v>12</v>
      </c>
      <c r="F58" s="23" t="s">
        <v>12</v>
      </c>
      <c r="G58" s="23" t="s">
        <v>5</v>
      </c>
      <c r="H58" s="23" t="s">
        <v>12</v>
      </c>
      <c r="I58" s="24" t="s">
        <v>35</v>
      </c>
      <c r="J58" s="23" t="s">
        <v>6</v>
      </c>
      <c r="K58" s="23" t="s">
        <v>12</v>
      </c>
      <c r="L58" s="23" t="s">
        <v>12</v>
      </c>
      <c r="M58" s="23" t="s">
        <v>5</v>
      </c>
      <c r="N58" s="23" t="s">
        <v>6</v>
      </c>
      <c r="O58" s="23" t="s">
        <v>12</v>
      </c>
      <c r="P58" s="23" t="s">
        <v>5</v>
      </c>
      <c r="Q58" s="23" t="s">
        <v>12</v>
      </c>
      <c r="R58" s="23" t="s">
        <v>12</v>
      </c>
      <c r="S58" s="23" t="s">
        <v>12</v>
      </c>
      <c r="T58" s="24" t="s">
        <v>20</v>
      </c>
      <c r="U58" s="23" t="s">
        <v>5</v>
      </c>
      <c r="V58" s="23" t="s">
        <v>10</v>
      </c>
      <c r="W58" s="23" t="s">
        <v>6</v>
      </c>
      <c r="X58" s="23" t="s">
        <v>6</v>
      </c>
      <c r="Y58" s="23" t="s">
        <v>5</v>
      </c>
    </row>
    <row r="59" spans="1:25" ht="15" customHeight="1">
      <c r="A59" s="19" t="s">
        <v>76</v>
      </c>
      <c r="B59" s="23" t="s">
        <v>12</v>
      </c>
      <c r="C59" s="23" t="s">
        <v>5</v>
      </c>
      <c r="D59" s="23" t="s">
        <v>5</v>
      </c>
      <c r="E59" s="23" t="s">
        <v>5</v>
      </c>
      <c r="F59" s="23" t="s">
        <v>5</v>
      </c>
      <c r="G59" s="23" t="s">
        <v>5</v>
      </c>
      <c r="H59" s="23" t="s">
        <v>5</v>
      </c>
      <c r="I59" s="23" t="s">
        <v>5</v>
      </c>
      <c r="J59" s="23" t="s">
        <v>5</v>
      </c>
      <c r="K59" s="23" t="s">
        <v>5</v>
      </c>
      <c r="L59" s="23" t="s">
        <v>10</v>
      </c>
      <c r="M59" s="23" t="s">
        <v>12</v>
      </c>
      <c r="N59" s="23" t="s">
        <v>12</v>
      </c>
      <c r="O59" s="23" t="s">
        <v>5</v>
      </c>
      <c r="P59" s="23" t="s">
        <v>5</v>
      </c>
      <c r="Q59" s="23" t="s">
        <v>12</v>
      </c>
      <c r="R59" s="23" t="s">
        <v>5</v>
      </c>
      <c r="S59" s="23" t="s">
        <v>5</v>
      </c>
      <c r="T59" s="23" t="s">
        <v>12</v>
      </c>
      <c r="U59" s="23" t="s">
        <v>5</v>
      </c>
      <c r="V59" s="23" t="s">
        <v>5</v>
      </c>
      <c r="W59" s="23" t="s">
        <v>10</v>
      </c>
      <c r="X59" s="23" t="s">
        <v>5</v>
      </c>
      <c r="Y59" s="24" t="s">
        <v>7</v>
      </c>
    </row>
    <row r="60" spans="1:25" ht="15" customHeight="1">
      <c r="A60" s="19" t="s">
        <v>77</v>
      </c>
      <c r="B60" s="23" t="s">
        <v>5</v>
      </c>
      <c r="C60" s="23" t="s">
        <v>12</v>
      </c>
      <c r="D60" s="23" t="s">
        <v>6</v>
      </c>
      <c r="E60" s="23" t="s">
        <v>5</v>
      </c>
      <c r="F60" s="23" t="s">
        <v>6</v>
      </c>
      <c r="G60" s="23" t="s">
        <v>13</v>
      </c>
      <c r="H60" s="23" t="s">
        <v>12</v>
      </c>
      <c r="I60" s="23" t="s">
        <v>5</v>
      </c>
      <c r="J60" s="23" t="s">
        <v>5</v>
      </c>
      <c r="K60" s="23" t="s">
        <v>6</v>
      </c>
      <c r="L60" s="23" t="s">
        <v>5</v>
      </c>
      <c r="M60" s="23" t="s">
        <v>5</v>
      </c>
      <c r="N60" s="23" t="s">
        <v>12</v>
      </c>
      <c r="O60" s="23" t="s">
        <v>5</v>
      </c>
      <c r="P60" s="23" t="s">
        <v>6</v>
      </c>
      <c r="Q60" s="23" t="s">
        <v>6</v>
      </c>
      <c r="R60" s="23" t="s">
        <v>6</v>
      </c>
      <c r="S60" s="23" t="s">
        <v>13</v>
      </c>
      <c r="T60" s="23" t="s">
        <v>5</v>
      </c>
      <c r="U60" s="23" t="s">
        <v>12</v>
      </c>
      <c r="V60" s="23" t="s">
        <v>6</v>
      </c>
      <c r="W60" s="23" t="s">
        <v>12</v>
      </c>
      <c r="X60" s="23" t="s">
        <v>5</v>
      </c>
      <c r="Y60" s="23" t="s">
        <v>5</v>
      </c>
    </row>
    <row r="61" spans="1:25" ht="15" customHeight="1">
      <c r="A61" s="19" t="s">
        <v>78</v>
      </c>
      <c r="B61" s="23" t="s">
        <v>6</v>
      </c>
      <c r="C61" s="23" t="s">
        <v>12</v>
      </c>
      <c r="D61" s="23" t="s">
        <v>6</v>
      </c>
      <c r="E61" s="23" t="s">
        <v>6</v>
      </c>
      <c r="F61" s="23" t="s">
        <v>6</v>
      </c>
      <c r="G61" s="23" t="s">
        <v>5</v>
      </c>
      <c r="H61" s="23" t="s">
        <v>12</v>
      </c>
      <c r="I61" s="23" t="s">
        <v>6</v>
      </c>
      <c r="J61" s="23" t="s">
        <v>5</v>
      </c>
      <c r="K61" s="23" t="s">
        <v>5</v>
      </c>
      <c r="L61" s="23" t="s">
        <v>5</v>
      </c>
      <c r="M61" s="23" t="s">
        <v>5</v>
      </c>
      <c r="N61" s="23" t="s">
        <v>5</v>
      </c>
      <c r="O61" s="23" t="s">
        <v>13</v>
      </c>
      <c r="P61" s="23" t="s">
        <v>6</v>
      </c>
      <c r="Q61" s="23" t="s">
        <v>6</v>
      </c>
      <c r="R61" s="23" t="s">
        <v>6</v>
      </c>
      <c r="S61" s="23" t="s">
        <v>13</v>
      </c>
      <c r="T61" s="23" t="s">
        <v>5</v>
      </c>
      <c r="U61" s="23" t="s">
        <v>10</v>
      </c>
      <c r="V61" s="23" t="s">
        <v>10</v>
      </c>
      <c r="W61" s="23" t="s">
        <v>5</v>
      </c>
      <c r="X61" s="23" t="s">
        <v>5</v>
      </c>
      <c r="Y61" s="23" t="s">
        <v>5</v>
      </c>
    </row>
    <row r="62" spans="1:25" ht="15" customHeight="1">
      <c r="A62" s="19" t="s">
        <v>79</v>
      </c>
      <c r="B62" s="23" t="s">
        <v>10</v>
      </c>
      <c r="C62" s="23" t="s">
        <v>6</v>
      </c>
      <c r="D62" s="23" t="s">
        <v>6</v>
      </c>
      <c r="E62" s="24" t="s">
        <v>28</v>
      </c>
      <c r="F62" s="23" t="s">
        <v>5</v>
      </c>
      <c r="G62" s="23" t="s">
        <v>6</v>
      </c>
      <c r="H62" s="23" t="s">
        <v>12</v>
      </c>
      <c r="I62" s="23" t="s">
        <v>5</v>
      </c>
      <c r="J62" s="23" t="s">
        <v>5</v>
      </c>
      <c r="K62" s="23" t="s">
        <v>10</v>
      </c>
      <c r="L62" s="24" t="s">
        <v>8</v>
      </c>
      <c r="M62" s="23" t="s">
        <v>5</v>
      </c>
      <c r="N62" s="23" t="s">
        <v>12</v>
      </c>
      <c r="O62" s="23" t="s">
        <v>6</v>
      </c>
      <c r="P62" s="23" t="s">
        <v>6</v>
      </c>
      <c r="Q62" s="23" t="s">
        <v>6</v>
      </c>
      <c r="R62" s="23" t="s">
        <v>12</v>
      </c>
      <c r="S62" s="23" t="s">
        <v>6</v>
      </c>
      <c r="T62" s="23" t="s">
        <v>5</v>
      </c>
      <c r="U62" s="23" t="s">
        <v>5</v>
      </c>
      <c r="V62" s="23" t="s">
        <v>6</v>
      </c>
      <c r="W62" s="23" t="s">
        <v>5</v>
      </c>
      <c r="X62" s="23" t="s">
        <v>5</v>
      </c>
      <c r="Y62" s="23" t="s">
        <v>5</v>
      </c>
    </row>
    <row r="63" spans="1:25" ht="15" customHeight="1">
      <c r="A63" s="19" t="s">
        <v>80</v>
      </c>
      <c r="B63" s="24" t="s">
        <v>15</v>
      </c>
      <c r="C63" s="23" t="s">
        <v>5</v>
      </c>
      <c r="D63" s="23" t="s">
        <v>5</v>
      </c>
      <c r="E63" s="23" t="s">
        <v>5</v>
      </c>
      <c r="F63" s="23" t="s">
        <v>6</v>
      </c>
      <c r="G63" s="23" t="s">
        <v>5</v>
      </c>
      <c r="H63" s="23" t="s">
        <v>12</v>
      </c>
      <c r="I63" s="23" t="s">
        <v>6</v>
      </c>
      <c r="J63" s="23" t="s">
        <v>5</v>
      </c>
      <c r="K63" s="23" t="s">
        <v>5</v>
      </c>
      <c r="L63" s="23" t="s">
        <v>10</v>
      </c>
      <c r="M63" s="23" t="s">
        <v>10</v>
      </c>
      <c r="N63" s="23" t="s">
        <v>5</v>
      </c>
      <c r="O63" s="24" t="s">
        <v>8</v>
      </c>
      <c r="P63" s="23" t="s">
        <v>12</v>
      </c>
      <c r="Q63" s="23" t="s">
        <v>5</v>
      </c>
      <c r="R63" s="24" t="s">
        <v>20</v>
      </c>
      <c r="S63" s="23" t="s">
        <v>5</v>
      </c>
      <c r="T63" s="23" t="s">
        <v>12</v>
      </c>
      <c r="U63" s="23" t="s">
        <v>5</v>
      </c>
      <c r="V63" s="23" t="s">
        <v>5</v>
      </c>
      <c r="W63" s="23" t="s">
        <v>12</v>
      </c>
      <c r="X63" s="23" t="s">
        <v>5</v>
      </c>
      <c r="Y63" s="23" t="s">
        <v>5</v>
      </c>
    </row>
    <row r="64" spans="1:25" ht="15" customHeight="1">
      <c r="A64" s="19" t="s">
        <v>81</v>
      </c>
      <c r="B64" s="24" t="s">
        <v>7</v>
      </c>
      <c r="C64" s="23" t="s">
        <v>6</v>
      </c>
      <c r="D64" s="23" t="s">
        <v>5</v>
      </c>
      <c r="E64" s="23" t="s">
        <v>5</v>
      </c>
      <c r="F64" s="23" t="s">
        <v>6</v>
      </c>
      <c r="G64" s="23" t="s">
        <v>6</v>
      </c>
      <c r="H64" s="23" t="s">
        <v>6</v>
      </c>
      <c r="I64" s="23" t="s">
        <v>6</v>
      </c>
      <c r="J64" s="23" t="s">
        <v>6</v>
      </c>
      <c r="K64" s="23" t="s">
        <v>6</v>
      </c>
      <c r="L64" s="23" t="s">
        <v>6</v>
      </c>
      <c r="M64" s="23" t="s">
        <v>6</v>
      </c>
      <c r="N64" s="23" t="s">
        <v>6</v>
      </c>
      <c r="O64" s="23" t="s">
        <v>6</v>
      </c>
      <c r="P64" s="23" t="s">
        <v>6</v>
      </c>
      <c r="Q64" s="23" t="s">
        <v>6</v>
      </c>
      <c r="R64" s="23" t="s">
        <v>6</v>
      </c>
      <c r="S64" s="23" t="s">
        <v>5</v>
      </c>
      <c r="T64" s="23" t="s">
        <v>5</v>
      </c>
      <c r="U64" s="23" t="s">
        <v>5</v>
      </c>
      <c r="V64" s="23" t="s">
        <v>5</v>
      </c>
      <c r="W64" s="23" t="s">
        <v>5</v>
      </c>
      <c r="X64" s="23" t="s">
        <v>5</v>
      </c>
      <c r="Y64" s="23" t="s">
        <v>13</v>
      </c>
    </row>
    <row r="65" spans="1:25" ht="15" customHeight="1">
      <c r="A65" s="18" t="s">
        <v>82</v>
      </c>
      <c r="B65" t="s">
        <v>5</v>
      </c>
      <c r="C65" t="s">
        <v>6</v>
      </c>
      <c r="D65" t="s">
        <v>6</v>
      </c>
      <c r="E65" t="s">
        <v>6</v>
      </c>
      <c r="F65" t="s">
        <v>6</v>
      </c>
      <c r="G65" t="s">
        <v>6</v>
      </c>
      <c r="H65" t="s">
        <v>6</v>
      </c>
      <c r="I65" t="s">
        <v>6</v>
      </c>
      <c r="J65" t="s">
        <v>6</v>
      </c>
      <c r="K65" t="s">
        <v>6</v>
      </c>
      <c r="L65" t="s">
        <v>6</v>
      </c>
      <c r="M65" t="s">
        <v>5</v>
      </c>
      <c r="N65" t="s">
        <v>6</v>
      </c>
      <c r="O65" t="s">
        <v>6</v>
      </c>
      <c r="P65" t="s">
        <v>6</v>
      </c>
      <c r="Q65" t="s">
        <v>6</v>
      </c>
      <c r="R65" t="s">
        <v>6</v>
      </c>
      <c r="S65" t="s">
        <v>6</v>
      </c>
      <c r="T65" t="s">
        <v>5</v>
      </c>
      <c r="U65" t="s">
        <v>6</v>
      </c>
      <c r="V65" t="s">
        <v>6</v>
      </c>
      <c r="W65" t="s">
        <v>6</v>
      </c>
      <c r="X65" t="s">
        <v>5</v>
      </c>
      <c r="Y65" t="s">
        <v>13</v>
      </c>
    </row>
    <row r="66" spans="1:25" ht="15" customHeight="1">
      <c r="A66" s="18" t="s">
        <v>83</v>
      </c>
      <c r="B66" t="s">
        <v>13</v>
      </c>
      <c r="C66" t="s">
        <v>5</v>
      </c>
      <c r="D66" t="s">
        <v>6</v>
      </c>
      <c r="E66" t="s">
        <v>6</v>
      </c>
      <c r="F66" t="s">
        <v>6</v>
      </c>
      <c r="G66" t="s">
        <v>6</v>
      </c>
      <c r="H66" t="s">
        <v>5</v>
      </c>
      <c r="I66" s="5" t="s">
        <v>17</v>
      </c>
      <c r="J66" t="s">
        <v>6</v>
      </c>
      <c r="K66" t="s">
        <v>5</v>
      </c>
      <c r="L66" t="s">
        <v>10</v>
      </c>
      <c r="M66" s="5" t="s">
        <v>17</v>
      </c>
      <c r="N66" t="s">
        <v>5</v>
      </c>
      <c r="O66" t="s">
        <v>10</v>
      </c>
      <c r="P66" t="s">
        <v>6</v>
      </c>
      <c r="Q66" t="s">
        <v>5</v>
      </c>
      <c r="R66" t="s">
        <v>5</v>
      </c>
      <c r="S66" t="s">
        <v>5</v>
      </c>
      <c r="T66" t="s">
        <v>6</v>
      </c>
      <c r="U66" t="s">
        <v>5</v>
      </c>
      <c r="V66" t="s">
        <v>5</v>
      </c>
      <c r="W66" t="s">
        <v>5</v>
      </c>
      <c r="X66" t="s">
        <v>5</v>
      </c>
      <c r="Y66" t="s">
        <v>6</v>
      </c>
    </row>
    <row r="67" spans="1:25" ht="15" customHeight="1">
      <c r="A67" s="18" t="s">
        <v>84</v>
      </c>
      <c r="B67" t="s">
        <v>5</v>
      </c>
      <c r="C67" t="s">
        <v>5</v>
      </c>
      <c r="D67" t="s">
        <v>6</v>
      </c>
      <c r="E67" t="s">
        <v>6</v>
      </c>
      <c r="F67" t="s">
        <v>6</v>
      </c>
      <c r="G67" t="s">
        <v>6</v>
      </c>
      <c r="H67" t="s">
        <v>5</v>
      </c>
      <c r="I67" t="s">
        <v>5</v>
      </c>
      <c r="J67" t="s">
        <v>5</v>
      </c>
      <c r="K67" t="s">
        <v>5</v>
      </c>
      <c r="L67" t="s">
        <v>5</v>
      </c>
      <c r="M67" t="s">
        <v>5</v>
      </c>
      <c r="N67" t="s">
        <v>5</v>
      </c>
      <c r="O67" t="s">
        <v>5</v>
      </c>
      <c r="P67" t="s">
        <v>5</v>
      </c>
      <c r="Q67" t="s">
        <v>6</v>
      </c>
      <c r="R67" s="5" t="s">
        <v>20</v>
      </c>
      <c r="S67" t="s">
        <v>5</v>
      </c>
      <c r="T67" t="s">
        <v>6</v>
      </c>
      <c r="U67" t="s">
        <v>5</v>
      </c>
      <c r="V67" t="s">
        <v>5</v>
      </c>
      <c r="W67" t="s">
        <v>10</v>
      </c>
      <c r="X67" t="s">
        <v>5</v>
      </c>
      <c r="Y67" t="s">
        <v>5</v>
      </c>
    </row>
    <row r="68" spans="1:25" ht="15" customHeight="1">
      <c r="A68" s="18" t="s">
        <v>85</v>
      </c>
      <c r="B68" t="s">
        <v>5</v>
      </c>
      <c r="C68" t="s">
        <v>6</v>
      </c>
      <c r="D68" t="s">
        <v>5</v>
      </c>
      <c r="E68" t="s">
        <v>6</v>
      </c>
      <c r="F68" t="s">
        <v>6</v>
      </c>
      <c r="G68" s="5" t="s">
        <v>28</v>
      </c>
      <c r="H68" s="5" t="s">
        <v>20</v>
      </c>
      <c r="I68" t="s">
        <v>5</v>
      </c>
      <c r="J68" t="s">
        <v>12</v>
      </c>
      <c r="K68" t="s">
        <v>5</v>
      </c>
      <c r="L68" t="s">
        <v>12</v>
      </c>
      <c r="M68" t="s">
        <v>5</v>
      </c>
      <c r="N68" t="s">
        <v>12</v>
      </c>
      <c r="O68" s="5" t="s">
        <v>7</v>
      </c>
      <c r="P68" t="s">
        <v>12</v>
      </c>
      <c r="Q68" t="s">
        <v>5</v>
      </c>
      <c r="R68" t="s">
        <v>12</v>
      </c>
      <c r="S68" s="5" t="s">
        <v>20</v>
      </c>
      <c r="T68" t="s">
        <v>12</v>
      </c>
      <c r="U68" t="s">
        <v>6</v>
      </c>
      <c r="V68" t="s">
        <v>10</v>
      </c>
      <c r="W68" t="s">
        <v>5</v>
      </c>
      <c r="X68" t="s">
        <v>6</v>
      </c>
      <c r="Y68" t="s">
        <v>5</v>
      </c>
    </row>
    <row r="69" spans="1:25" ht="15" customHeight="1">
      <c r="A69" s="18" t="s">
        <v>86</v>
      </c>
      <c r="B69" t="s">
        <v>5</v>
      </c>
      <c r="C69" t="s">
        <v>6</v>
      </c>
      <c r="D69" t="s">
        <v>6</v>
      </c>
      <c r="E69" t="s">
        <v>5</v>
      </c>
      <c r="F69" t="s">
        <v>6</v>
      </c>
      <c r="G69" t="s">
        <v>6</v>
      </c>
      <c r="H69" t="s">
        <v>6</v>
      </c>
      <c r="I69" t="s">
        <v>12</v>
      </c>
      <c r="J69" t="s">
        <v>5</v>
      </c>
      <c r="K69" t="s">
        <v>5</v>
      </c>
      <c r="L69" t="s">
        <v>5</v>
      </c>
      <c r="M69" t="s">
        <v>12</v>
      </c>
      <c r="N69" t="s">
        <v>6</v>
      </c>
      <c r="O69" t="s">
        <v>5</v>
      </c>
      <c r="P69" t="s">
        <v>5</v>
      </c>
      <c r="Q69" t="s">
        <v>6</v>
      </c>
      <c r="R69" t="s">
        <v>6</v>
      </c>
      <c r="S69" t="s">
        <v>5</v>
      </c>
      <c r="T69" t="s">
        <v>5</v>
      </c>
      <c r="U69" t="s">
        <v>5</v>
      </c>
      <c r="V69" t="s">
        <v>5</v>
      </c>
      <c r="W69" t="s">
        <v>5</v>
      </c>
      <c r="X69" t="s">
        <v>12</v>
      </c>
      <c r="Y69" t="s">
        <v>6</v>
      </c>
    </row>
    <row r="70" spans="1:25" ht="15" customHeight="1">
      <c r="A70" s="18" t="s">
        <v>87</v>
      </c>
      <c r="B70" t="s">
        <v>12</v>
      </c>
      <c r="C70" t="s">
        <v>5</v>
      </c>
      <c r="D70" t="s">
        <v>6</v>
      </c>
      <c r="E70" t="s">
        <v>5</v>
      </c>
      <c r="F70" t="s">
        <v>5</v>
      </c>
      <c r="G70" t="s">
        <v>6</v>
      </c>
      <c r="H70" t="s">
        <v>6</v>
      </c>
      <c r="I70" s="5" t="s">
        <v>20</v>
      </c>
      <c r="J70" t="s">
        <v>5</v>
      </c>
      <c r="K70" t="s">
        <v>12</v>
      </c>
      <c r="L70" t="s">
        <v>10</v>
      </c>
      <c r="M70" t="s">
        <v>10</v>
      </c>
      <c r="N70" t="s">
        <v>10</v>
      </c>
      <c r="O70" t="s">
        <v>10</v>
      </c>
      <c r="P70" t="s">
        <v>12</v>
      </c>
      <c r="Q70" t="s">
        <v>12</v>
      </c>
      <c r="R70" t="s">
        <v>6</v>
      </c>
      <c r="S70" t="s">
        <v>10</v>
      </c>
      <c r="T70" s="5" t="s">
        <v>20</v>
      </c>
      <c r="U70" t="s">
        <v>6</v>
      </c>
      <c r="V70" t="s">
        <v>12</v>
      </c>
      <c r="W70" t="s">
        <v>5</v>
      </c>
      <c r="X70" t="s">
        <v>5</v>
      </c>
      <c r="Y70" t="s">
        <v>5</v>
      </c>
    </row>
    <row r="71" spans="1:25" ht="15" customHeight="1">
      <c r="A71" s="18" t="s">
        <v>88</v>
      </c>
      <c r="B71" t="s">
        <v>6</v>
      </c>
      <c r="C71" t="s">
        <v>6</v>
      </c>
      <c r="D71" t="s">
        <v>5</v>
      </c>
      <c r="E71" t="s">
        <v>5</v>
      </c>
      <c r="F71" t="s">
        <v>6</v>
      </c>
      <c r="G71" t="s">
        <v>5</v>
      </c>
      <c r="H71" t="s">
        <v>6</v>
      </c>
      <c r="I71" t="s">
        <v>12</v>
      </c>
      <c r="J71" t="s">
        <v>12</v>
      </c>
      <c r="K71" t="s">
        <v>5</v>
      </c>
      <c r="L71" t="s">
        <v>5</v>
      </c>
      <c r="M71" t="s">
        <v>12</v>
      </c>
      <c r="N71" t="s">
        <v>6</v>
      </c>
      <c r="O71" t="s">
        <v>5</v>
      </c>
      <c r="P71" t="s">
        <v>6</v>
      </c>
      <c r="Q71" t="s">
        <v>5</v>
      </c>
      <c r="R71" t="s">
        <v>5</v>
      </c>
      <c r="S71" t="s">
        <v>12</v>
      </c>
      <c r="T71" t="s">
        <v>5</v>
      </c>
      <c r="U71" t="s">
        <v>6</v>
      </c>
      <c r="V71" s="5" t="s">
        <v>20</v>
      </c>
      <c r="W71" t="s">
        <v>10</v>
      </c>
      <c r="X71" t="s">
        <v>5</v>
      </c>
      <c r="Y71" t="s">
        <v>5</v>
      </c>
    </row>
    <row r="72" spans="1:25" ht="15" customHeight="1">
      <c r="A72" s="18" t="s">
        <v>89</v>
      </c>
      <c r="B72" t="s">
        <v>5</v>
      </c>
      <c r="C72" t="s">
        <v>6</v>
      </c>
      <c r="D72" t="s">
        <v>5</v>
      </c>
      <c r="E72" t="s">
        <v>6</v>
      </c>
      <c r="F72" t="s">
        <v>6</v>
      </c>
      <c r="G72" t="s">
        <v>6</v>
      </c>
      <c r="H72" t="s">
        <v>5</v>
      </c>
      <c r="I72" t="s">
        <v>6</v>
      </c>
      <c r="J72" t="s">
        <v>12</v>
      </c>
      <c r="K72" s="5" t="s">
        <v>20</v>
      </c>
      <c r="L72" s="5" t="s">
        <v>20</v>
      </c>
      <c r="M72" s="5" t="s">
        <v>20</v>
      </c>
      <c r="N72" t="s">
        <v>6</v>
      </c>
      <c r="O72" t="s">
        <v>6</v>
      </c>
      <c r="P72" t="s">
        <v>6</v>
      </c>
      <c r="Q72" t="s">
        <v>6</v>
      </c>
      <c r="R72" t="s">
        <v>6</v>
      </c>
      <c r="S72" t="s">
        <v>5</v>
      </c>
      <c r="T72" t="s">
        <v>5</v>
      </c>
      <c r="U72" t="s">
        <v>10</v>
      </c>
      <c r="V72" t="s">
        <v>5</v>
      </c>
      <c r="W72" t="s">
        <v>5</v>
      </c>
      <c r="X72" t="s">
        <v>5</v>
      </c>
      <c r="Y72" t="s">
        <v>10</v>
      </c>
    </row>
    <row r="73" spans="1:25" ht="15" customHeight="1">
      <c r="A73" s="18" t="s">
        <v>90</v>
      </c>
      <c r="B73" t="s">
        <v>5</v>
      </c>
      <c r="C73" t="s">
        <v>5</v>
      </c>
      <c r="D73" t="s">
        <v>5</v>
      </c>
      <c r="E73" t="s">
        <v>6</v>
      </c>
      <c r="F73" t="s">
        <v>6</v>
      </c>
      <c r="G73" t="s">
        <v>6</v>
      </c>
      <c r="H73" t="s">
        <v>6</v>
      </c>
      <c r="I73" s="5" t="s">
        <v>8</v>
      </c>
      <c r="J73" t="s">
        <v>6</v>
      </c>
      <c r="K73" t="s">
        <v>5</v>
      </c>
      <c r="L73" s="5" t="s">
        <v>8</v>
      </c>
      <c r="M73" t="s">
        <v>6</v>
      </c>
      <c r="N73" t="s">
        <v>13</v>
      </c>
      <c r="O73" t="s">
        <v>5</v>
      </c>
      <c r="P73" t="s">
        <v>5</v>
      </c>
      <c r="Q73" t="s">
        <v>5</v>
      </c>
      <c r="R73" t="s">
        <v>5</v>
      </c>
      <c r="S73" t="s">
        <v>5</v>
      </c>
      <c r="T73" t="s">
        <v>5</v>
      </c>
      <c r="U73" s="5" t="s">
        <v>20</v>
      </c>
      <c r="V73" t="s">
        <v>10</v>
      </c>
      <c r="W73" t="s">
        <v>5</v>
      </c>
      <c r="X73" t="s">
        <v>5</v>
      </c>
      <c r="Y73" t="s">
        <v>5</v>
      </c>
    </row>
    <row r="74" spans="1:25" ht="15" customHeight="1">
      <c r="A74" s="18" t="s">
        <v>91</v>
      </c>
      <c r="B74" t="s">
        <v>5</v>
      </c>
      <c r="C74" t="s">
        <v>6</v>
      </c>
      <c r="D74" t="s">
        <v>12</v>
      </c>
      <c r="E74" t="s">
        <v>12</v>
      </c>
      <c r="F74" s="5" t="s">
        <v>7</v>
      </c>
      <c r="G74" t="s">
        <v>12</v>
      </c>
      <c r="H74" t="s">
        <v>12</v>
      </c>
      <c r="I74" t="s">
        <v>12</v>
      </c>
      <c r="J74" t="s">
        <v>5</v>
      </c>
      <c r="K74" t="s">
        <v>5</v>
      </c>
      <c r="L74" t="s">
        <v>5</v>
      </c>
      <c r="M74" t="s">
        <v>5</v>
      </c>
      <c r="N74" t="s">
        <v>10</v>
      </c>
      <c r="O74" t="s">
        <v>5</v>
      </c>
      <c r="P74" t="s">
        <v>5</v>
      </c>
      <c r="Q74" t="s">
        <v>5</v>
      </c>
      <c r="R74" t="s">
        <v>5</v>
      </c>
      <c r="S74" t="s">
        <v>5</v>
      </c>
      <c r="T74" t="s">
        <v>5</v>
      </c>
      <c r="U74" t="s">
        <v>5</v>
      </c>
      <c r="V74" t="s">
        <v>10</v>
      </c>
      <c r="W74" t="s">
        <v>12</v>
      </c>
      <c r="X74" t="s">
        <v>6</v>
      </c>
      <c r="Y74" t="s">
        <v>12</v>
      </c>
    </row>
    <row r="75" spans="1:25" ht="15" customHeight="1">
      <c r="A75" s="18" t="s">
        <v>92</v>
      </c>
      <c r="B75" t="s">
        <v>5</v>
      </c>
      <c r="C75" t="s">
        <v>5</v>
      </c>
      <c r="D75" t="s">
        <v>5</v>
      </c>
      <c r="E75" t="s">
        <v>5</v>
      </c>
      <c r="F75" t="s">
        <v>5</v>
      </c>
      <c r="G75" s="5" t="s">
        <v>28</v>
      </c>
      <c r="H75" t="s">
        <v>5</v>
      </c>
      <c r="I75" t="s">
        <v>5</v>
      </c>
      <c r="J75" t="s">
        <v>5</v>
      </c>
      <c r="K75" s="5" t="s">
        <v>20</v>
      </c>
      <c r="L75" t="s">
        <v>5</v>
      </c>
      <c r="M75" t="s">
        <v>5</v>
      </c>
      <c r="N75" s="5" t="s">
        <v>28</v>
      </c>
      <c r="O75" t="s">
        <v>5</v>
      </c>
      <c r="P75" t="s">
        <v>5</v>
      </c>
      <c r="Q75" t="s">
        <v>5</v>
      </c>
      <c r="R75" t="s">
        <v>5</v>
      </c>
      <c r="S75" t="s">
        <v>5</v>
      </c>
      <c r="T75" t="s">
        <v>5</v>
      </c>
      <c r="U75" t="s">
        <v>5</v>
      </c>
      <c r="V75" t="s">
        <v>10</v>
      </c>
      <c r="W75" s="5" t="s">
        <v>20</v>
      </c>
      <c r="X75" t="s">
        <v>5</v>
      </c>
      <c r="Y75" t="s">
        <v>5</v>
      </c>
    </row>
    <row r="76" spans="1:25" ht="15" customHeight="1">
      <c r="A76" s="18" t="s">
        <v>93</v>
      </c>
      <c r="B76" t="s">
        <v>5</v>
      </c>
      <c r="C76" t="s">
        <v>5</v>
      </c>
      <c r="D76" t="s">
        <v>5</v>
      </c>
      <c r="E76" t="s">
        <v>5</v>
      </c>
      <c r="F76" t="s">
        <v>5</v>
      </c>
      <c r="G76" t="s">
        <v>5</v>
      </c>
      <c r="H76" t="s">
        <v>5</v>
      </c>
      <c r="I76" t="s">
        <v>5</v>
      </c>
      <c r="J76" t="s">
        <v>5</v>
      </c>
      <c r="K76" t="s">
        <v>5</v>
      </c>
      <c r="L76" t="s">
        <v>5</v>
      </c>
      <c r="M76" t="s">
        <v>12</v>
      </c>
      <c r="N76" t="s">
        <v>12</v>
      </c>
      <c r="O76" t="s">
        <v>5</v>
      </c>
      <c r="P76" t="s">
        <v>5</v>
      </c>
      <c r="Q76" t="s">
        <v>5</v>
      </c>
      <c r="R76" t="s">
        <v>12</v>
      </c>
      <c r="S76" t="s">
        <v>12</v>
      </c>
      <c r="T76" t="s">
        <v>12</v>
      </c>
      <c r="U76" t="s">
        <v>5</v>
      </c>
      <c r="V76" t="s">
        <v>6</v>
      </c>
      <c r="W76" t="s">
        <v>5</v>
      </c>
      <c r="X76" t="s">
        <v>12</v>
      </c>
      <c r="Y76" t="s">
        <v>5</v>
      </c>
    </row>
    <row r="77" spans="1:25" ht="15" customHeight="1">
      <c r="A77" s="18" t="s">
        <v>94</v>
      </c>
      <c r="B77" t="s">
        <v>12</v>
      </c>
      <c r="C77" t="s">
        <v>6</v>
      </c>
      <c r="D77" t="s">
        <v>6</v>
      </c>
      <c r="E77" t="s">
        <v>6</v>
      </c>
      <c r="F77" t="s">
        <v>6</v>
      </c>
      <c r="G77" s="5" t="s">
        <v>20</v>
      </c>
      <c r="H77" t="s">
        <v>12</v>
      </c>
      <c r="I77" t="s">
        <v>12</v>
      </c>
      <c r="J77" t="s">
        <v>12</v>
      </c>
      <c r="K77" t="s">
        <v>5</v>
      </c>
      <c r="L77" t="s">
        <v>5</v>
      </c>
      <c r="M77" t="s">
        <v>5</v>
      </c>
      <c r="N77" s="5" t="s">
        <v>7</v>
      </c>
      <c r="O77" t="s">
        <v>5</v>
      </c>
      <c r="P77" t="s">
        <v>5</v>
      </c>
      <c r="Q77" t="s">
        <v>5</v>
      </c>
      <c r="R77" t="s">
        <v>5</v>
      </c>
      <c r="S77" t="s">
        <v>5</v>
      </c>
      <c r="T77" t="s">
        <v>5</v>
      </c>
      <c r="U77" t="s">
        <v>10</v>
      </c>
      <c r="V77" t="s">
        <v>5</v>
      </c>
      <c r="W77" t="s">
        <v>12</v>
      </c>
      <c r="X77" t="s">
        <v>5</v>
      </c>
      <c r="Y77" t="s">
        <v>5</v>
      </c>
    </row>
    <row r="78" spans="1:25" ht="15" customHeight="1">
      <c r="A78" s="18" t="s">
        <v>95</v>
      </c>
      <c r="B78" t="s">
        <v>5</v>
      </c>
      <c r="C78" t="s">
        <v>5</v>
      </c>
      <c r="D78" t="s">
        <v>5</v>
      </c>
      <c r="E78" t="s">
        <v>5</v>
      </c>
      <c r="F78" t="s">
        <v>5</v>
      </c>
      <c r="G78" t="s">
        <v>6</v>
      </c>
      <c r="H78" t="s">
        <v>12</v>
      </c>
      <c r="I78" t="s">
        <v>12</v>
      </c>
      <c r="J78" t="s">
        <v>12</v>
      </c>
      <c r="K78" t="s">
        <v>6</v>
      </c>
      <c r="L78" t="s">
        <v>6</v>
      </c>
      <c r="M78" t="s">
        <v>5</v>
      </c>
      <c r="N78" t="s">
        <v>5</v>
      </c>
      <c r="O78" t="s">
        <v>5</v>
      </c>
      <c r="P78" t="s">
        <v>5</v>
      </c>
      <c r="Q78" t="s">
        <v>5</v>
      </c>
      <c r="R78" t="s">
        <v>12</v>
      </c>
      <c r="S78" t="s">
        <v>12</v>
      </c>
      <c r="T78" t="s">
        <v>5</v>
      </c>
      <c r="U78" t="s">
        <v>5</v>
      </c>
      <c r="V78" t="s">
        <v>5</v>
      </c>
      <c r="W78" t="s">
        <v>5</v>
      </c>
      <c r="X78" t="s">
        <v>10</v>
      </c>
      <c r="Y78" t="s">
        <v>5</v>
      </c>
    </row>
    <row r="79" spans="1:25" ht="15" customHeight="1">
      <c r="A79" s="18" t="s">
        <v>96</v>
      </c>
      <c r="B79" t="s">
        <v>5</v>
      </c>
      <c r="C79" s="5" t="s">
        <v>8</v>
      </c>
      <c r="D79" s="5" t="s">
        <v>28</v>
      </c>
      <c r="E79" t="s">
        <v>6</v>
      </c>
      <c r="F79" s="5" t="s">
        <v>20</v>
      </c>
      <c r="G79" t="s">
        <v>12</v>
      </c>
      <c r="H79" t="s">
        <v>5</v>
      </c>
      <c r="I79" t="s">
        <v>6</v>
      </c>
      <c r="J79" t="s">
        <v>6</v>
      </c>
      <c r="K79" t="s">
        <v>6</v>
      </c>
      <c r="L79" t="s">
        <v>6</v>
      </c>
      <c r="M79" t="s">
        <v>6</v>
      </c>
      <c r="N79" t="s">
        <v>6</v>
      </c>
      <c r="O79" t="s">
        <v>5</v>
      </c>
      <c r="P79" t="s">
        <v>6</v>
      </c>
      <c r="Q79" t="s">
        <v>6</v>
      </c>
      <c r="R79" t="s">
        <v>6</v>
      </c>
      <c r="S79" t="s">
        <v>5</v>
      </c>
      <c r="T79" s="5" t="s">
        <v>20</v>
      </c>
      <c r="U79" t="s">
        <v>10</v>
      </c>
      <c r="V79" s="5" t="s">
        <v>42</v>
      </c>
      <c r="W79" s="5" t="s">
        <v>21</v>
      </c>
      <c r="X79" s="5" t="s">
        <v>28</v>
      </c>
      <c r="Y79" t="s">
        <v>12</v>
      </c>
    </row>
    <row r="80" spans="1:25" ht="15" customHeight="1">
      <c r="A80" s="18" t="s">
        <v>97</v>
      </c>
      <c r="B80" t="s">
        <v>12</v>
      </c>
      <c r="C80" t="s">
        <v>6</v>
      </c>
      <c r="D80" t="s">
        <v>6</v>
      </c>
      <c r="E80" t="s">
        <v>6</v>
      </c>
      <c r="F80" t="s">
        <v>6</v>
      </c>
      <c r="G80" t="s">
        <v>6</v>
      </c>
      <c r="H80" t="s">
        <v>6</v>
      </c>
      <c r="I80" t="s">
        <v>5</v>
      </c>
      <c r="J80" t="s">
        <v>5</v>
      </c>
      <c r="K80" t="s">
        <v>5</v>
      </c>
      <c r="L80" t="s">
        <v>6</v>
      </c>
      <c r="M80" t="s">
        <v>6</v>
      </c>
      <c r="N80" t="s">
        <v>6</v>
      </c>
      <c r="O80" s="5" t="s">
        <v>20</v>
      </c>
      <c r="P80" t="s">
        <v>6</v>
      </c>
      <c r="Q80" t="s">
        <v>6</v>
      </c>
      <c r="R80" s="5" t="s">
        <v>35</v>
      </c>
      <c r="S80" s="5" t="s">
        <v>7</v>
      </c>
      <c r="T80" t="s">
        <v>6</v>
      </c>
      <c r="U80" t="s">
        <v>5</v>
      </c>
      <c r="V80" s="5" t="s">
        <v>20</v>
      </c>
      <c r="W80" s="5" t="s">
        <v>8</v>
      </c>
      <c r="X80" t="s">
        <v>5</v>
      </c>
      <c r="Y80" t="s">
        <v>5</v>
      </c>
    </row>
    <row r="81" spans="1:25" ht="15" customHeight="1">
      <c r="A81" s="18" t="s">
        <v>98</v>
      </c>
      <c r="B81" t="s">
        <v>6</v>
      </c>
      <c r="C81" t="s">
        <v>6</v>
      </c>
      <c r="D81" t="s">
        <v>6</v>
      </c>
      <c r="E81" t="s">
        <v>6</v>
      </c>
      <c r="F81" t="s">
        <v>6</v>
      </c>
      <c r="G81" t="s">
        <v>6</v>
      </c>
      <c r="H81" t="s">
        <v>6</v>
      </c>
      <c r="I81" t="s">
        <v>5</v>
      </c>
      <c r="J81" t="s">
        <v>10</v>
      </c>
      <c r="K81" s="5" t="s">
        <v>20</v>
      </c>
      <c r="L81" t="s">
        <v>5</v>
      </c>
      <c r="M81" t="s">
        <v>6</v>
      </c>
      <c r="N81" s="5" t="s">
        <v>20</v>
      </c>
      <c r="O81" s="5" t="s">
        <v>20</v>
      </c>
      <c r="P81" t="s">
        <v>12</v>
      </c>
      <c r="Q81" t="s">
        <v>6</v>
      </c>
      <c r="R81" s="5" t="s">
        <v>20</v>
      </c>
      <c r="S81" t="s">
        <v>5</v>
      </c>
      <c r="T81" t="s">
        <v>5</v>
      </c>
      <c r="U81" t="s">
        <v>5</v>
      </c>
      <c r="V81" t="s">
        <v>6</v>
      </c>
      <c r="W81" t="s">
        <v>5</v>
      </c>
      <c r="X81" s="5" t="s">
        <v>8</v>
      </c>
      <c r="Y81" s="5" t="s">
        <v>8</v>
      </c>
    </row>
    <row r="82" spans="1:25" ht="15" customHeight="1">
      <c r="A82" s="18" t="s">
        <v>99</v>
      </c>
      <c r="B82" t="s">
        <v>5</v>
      </c>
      <c r="C82" t="s">
        <v>6</v>
      </c>
      <c r="D82" t="s">
        <v>12</v>
      </c>
      <c r="E82" s="5" t="s">
        <v>7</v>
      </c>
      <c r="F82" t="s">
        <v>12</v>
      </c>
      <c r="G82" t="s">
        <v>6</v>
      </c>
      <c r="H82" t="s">
        <v>12</v>
      </c>
      <c r="I82" t="s">
        <v>6</v>
      </c>
      <c r="J82" t="s">
        <v>5</v>
      </c>
      <c r="K82" t="s">
        <v>5</v>
      </c>
      <c r="L82" t="s">
        <v>12</v>
      </c>
      <c r="M82" t="s">
        <v>12</v>
      </c>
      <c r="N82" t="s">
        <v>5</v>
      </c>
      <c r="O82" t="s">
        <v>5</v>
      </c>
      <c r="P82" t="s">
        <v>12</v>
      </c>
      <c r="Q82" t="s">
        <v>5</v>
      </c>
      <c r="R82" t="s">
        <v>5</v>
      </c>
      <c r="S82" t="s">
        <v>12</v>
      </c>
      <c r="T82" t="s">
        <v>5</v>
      </c>
      <c r="U82" t="s">
        <v>10</v>
      </c>
      <c r="V82" s="5" t="s">
        <v>8</v>
      </c>
      <c r="W82" t="s">
        <v>6</v>
      </c>
      <c r="X82" t="s">
        <v>5</v>
      </c>
      <c r="Y82" t="s">
        <v>5</v>
      </c>
    </row>
    <row r="83" spans="1:25" ht="15" customHeight="1">
      <c r="A83" s="18" t="s">
        <v>100</v>
      </c>
      <c r="B83" t="s">
        <v>12</v>
      </c>
      <c r="C83" t="s">
        <v>5</v>
      </c>
      <c r="D83" t="s">
        <v>5</v>
      </c>
      <c r="E83" t="s">
        <v>5</v>
      </c>
      <c r="F83" t="s">
        <v>5</v>
      </c>
      <c r="G83" t="s">
        <v>5</v>
      </c>
      <c r="H83" t="s">
        <v>5</v>
      </c>
      <c r="I83" t="s">
        <v>5</v>
      </c>
      <c r="J83" t="s">
        <v>5</v>
      </c>
      <c r="K83" t="s">
        <v>5</v>
      </c>
      <c r="L83" t="s">
        <v>5</v>
      </c>
      <c r="M83" t="s">
        <v>5</v>
      </c>
      <c r="N83" t="s">
        <v>5</v>
      </c>
      <c r="O83" t="s">
        <v>5</v>
      </c>
      <c r="P83" t="s">
        <v>5</v>
      </c>
      <c r="Q83" s="5" t="s">
        <v>21</v>
      </c>
      <c r="R83" t="s">
        <v>5</v>
      </c>
      <c r="S83" s="5" t="s">
        <v>21</v>
      </c>
      <c r="T83" t="s">
        <v>5</v>
      </c>
      <c r="U83" t="s">
        <v>12</v>
      </c>
      <c r="V83" t="s">
        <v>10</v>
      </c>
      <c r="W83" t="s">
        <v>5</v>
      </c>
      <c r="X83" t="s">
        <v>5</v>
      </c>
      <c r="Y83" t="s">
        <v>5</v>
      </c>
    </row>
    <row r="84" spans="1:25" ht="15" customHeight="1">
      <c r="A84" s="18" t="s">
        <v>101</v>
      </c>
      <c r="B84" t="s">
        <v>12</v>
      </c>
      <c r="C84" s="5" t="s">
        <v>42</v>
      </c>
      <c r="D84" t="s">
        <v>5</v>
      </c>
      <c r="E84" t="s">
        <v>5</v>
      </c>
      <c r="F84" t="s">
        <v>5</v>
      </c>
      <c r="G84" t="s">
        <v>6</v>
      </c>
      <c r="H84" t="s">
        <v>5</v>
      </c>
      <c r="I84" t="s">
        <v>5</v>
      </c>
      <c r="J84" t="s">
        <v>5</v>
      </c>
      <c r="K84" t="s">
        <v>5</v>
      </c>
      <c r="L84" t="s">
        <v>5</v>
      </c>
      <c r="M84" t="s">
        <v>5</v>
      </c>
      <c r="N84" t="s">
        <v>5</v>
      </c>
      <c r="O84" t="s">
        <v>5</v>
      </c>
      <c r="P84" t="s">
        <v>12</v>
      </c>
      <c r="Q84" t="s">
        <v>5</v>
      </c>
      <c r="R84" t="s">
        <v>5</v>
      </c>
      <c r="S84" t="s">
        <v>5</v>
      </c>
      <c r="T84" t="s">
        <v>5</v>
      </c>
      <c r="U84" t="s">
        <v>5</v>
      </c>
      <c r="V84" t="s">
        <v>5</v>
      </c>
      <c r="W84" t="s">
        <v>5</v>
      </c>
      <c r="X84" t="s">
        <v>5</v>
      </c>
      <c r="Y84" t="s">
        <v>12</v>
      </c>
    </row>
    <row r="85" spans="1:25" ht="15" customHeight="1">
      <c r="A85" s="18" t="s">
        <v>102</v>
      </c>
      <c r="B85" t="s">
        <v>5</v>
      </c>
      <c r="C85" t="s">
        <v>12</v>
      </c>
      <c r="D85" t="s">
        <v>5</v>
      </c>
      <c r="E85" t="s">
        <v>5</v>
      </c>
      <c r="F85" t="s">
        <v>5</v>
      </c>
      <c r="G85" t="s">
        <v>5</v>
      </c>
      <c r="H85" t="s">
        <v>6</v>
      </c>
      <c r="I85" t="s">
        <v>6</v>
      </c>
      <c r="J85" t="s">
        <v>12</v>
      </c>
      <c r="K85" t="s">
        <v>5</v>
      </c>
      <c r="L85" t="s">
        <v>5</v>
      </c>
      <c r="M85" t="s">
        <v>12</v>
      </c>
      <c r="N85" t="s">
        <v>12</v>
      </c>
      <c r="O85" s="5" t="s">
        <v>21</v>
      </c>
      <c r="P85" t="s">
        <v>12</v>
      </c>
      <c r="Q85" t="s">
        <v>12</v>
      </c>
      <c r="R85" t="s">
        <v>5</v>
      </c>
      <c r="S85" t="s">
        <v>5</v>
      </c>
      <c r="T85" s="5" t="s">
        <v>21</v>
      </c>
      <c r="U85" t="s">
        <v>5</v>
      </c>
      <c r="V85" t="s">
        <v>6</v>
      </c>
      <c r="W85" t="s">
        <v>6</v>
      </c>
      <c r="X85" t="s">
        <v>6</v>
      </c>
      <c r="Y85" s="5" t="s">
        <v>21</v>
      </c>
    </row>
    <row r="86" spans="1:25" ht="15" customHeight="1">
      <c r="A86" s="18" t="s">
        <v>103</v>
      </c>
      <c r="B86" t="s">
        <v>5</v>
      </c>
      <c r="C86" t="s">
        <v>6</v>
      </c>
      <c r="D86" t="s">
        <v>5</v>
      </c>
      <c r="E86" s="5" t="s">
        <v>20</v>
      </c>
      <c r="F86" s="5" t="s">
        <v>20</v>
      </c>
      <c r="G86" t="s">
        <v>5</v>
      </c>
      <c r="H86" t="s">
        <v>5</v>
      </c>
      <c r="I86" t="s">
        <v>12</v>
      </c>
      <c r="J86" t="s">
        <v>6</v>
      </c>
      <c r="K86" t="s">
        <v>5</v>
      </c>
      <c r="L86" t="s">
        <v>5</v>
      </c>
      <c r="M86" t="s">
        <v>5</v>
      </c>
      <c r="N86" t="s">
        <v>5</v>
      </c>
      <c r="O86" t="s">
        <v>6</v>
      </c>
      <c r="P86" t="s">
        <v>5</v>
      </c>
      <c r="Q86" t="s">
        <v>5</v>
      </c>
      <c r="R86" s="5" t="s">
        <v>7</v>
      </c>
      <c r="S86" t="s">
        <v>6</v>
      </c>
      <c r="T86" t="s">
        <v>5</v>
      </c>
      <c r="U86" t="s">
        <v>5</v>
      </c>
      <c r="V86" t="s">
        <v>6</v>
      </c>
      <c r="W86" t="s">
        <v>5</v>
      </c>
      <c r="X86" t="s">
        <v>5</v>
      </c>
      <c r="Y86" t="s">
        <v>5</v>
      </c>
    </row>
    <row r="87" spans="1:25" ht="15" customHeight="1">
      <c r="A87" s="18" t="s">
        <v>104</v>
      </c>
      <c r="B87" s="5" t="s">
        <v>20</v>
      </c>
      <c r="C87" t="s">
        <v>5</v>
      </c>
      <c r="D87" s="5" t="s">
        <v>35</v>
      </c>
      <c r="E87" t="s">
        <v>12</v>
      </c>
      <c r="F87" t="s">
        <v>6</v>
      </c>
      <c r="G87" s="5" t="s">
        <v>20</v>
      </c>
      <c r="H87" t="s">
        <v>5</v>
      </c>
      <c r="I87" t="s">
        <v>6</v>
      </c>
      <c r="J87" t="s">
        <v>5</v>
      </c>
      <c r="K87" t="s">
        <v>5</v>
      </c>
      <c r="L87" t="s">
        <v>5</v>
      </c>
      <c r="M87" t="s">
        <v>5</v>
      </c>
      <c r="N87" t="s">
        <v>5</v>
      </c>
      <c r="O87" t="s">
        <v>5</v>
      </c>
      <c r="P87" t="s">
        <v>6</v>
      </c>
      <c r="Q87" t="s">
        <v>5</v>
      </c>
      <c r="R87" t="s">
        <v>6</v>
      </c>
      <c r="S87" t="s">
        <v>6</v>
      </c>
      <c r="T87" t="s">
        <v>5</v>
      </c>
      <c r="U87" t="s">
        <v>5</v>
      </c>
      <c r="V87" t="s">
        <v>5</v>
      </c>
      <c r="W87" t="s">
        <v>5</v>
      </c>
      <c r="X87" t="s">
        <v>5</v>
      </c>
      <c r="Y87" t="s">
        <v>6</v>
      </c>
    </row>
    <row r="88" spans="1:25" ht="15" customHeight="1">
      <c r="A88" s="18" t="s">
        <v>105</v>
      </c>
      <c r="B88" t="s">
        <v>6</v>
      </c>
      <c r="C88" t="s">
        <v>6</v>
      </c>
      <c r="D88" t="s">
        <v>6</v>
      </c>
      <c r="E88" t="s">
        <v>6</v>
      </c>
      <c r="F88" t="s">
        <v>12</v>
      </c>
      <c r="G88" t="s">
        <v>12</v>
      </c>
      <c r="H88" t="s">
        <v>6</v>
      </c>
      <c r="I88" t="s">
        <v>12</v>
      </c>
      <c r="J88" t="s">
        <v>5</v>
      </c>
      <c r="K88" t="s">
        <v>5</v>
      </c>
      <c r="L88" t="s">
        <v>5</v>
      </c>
      <c r="M88" t="s">
        <v>5</v>
      </c>
      <c r="N88" t="s">
        <v>12</v>
      </c>
      <c r="O88" s="5" t="s">
        <v>20</v>
      </c>
      <c r="P88" t="s">
        <v>12</v>
      </c>
      <c r="Q88" t="s">
        <v>12</v>
      </c>
      <c r="R88" t="s">
        <v>5</v>
      </c>
      <c r="S88" t="s">
        <v>5</v>
      </c>
      <c r="T88" t="s">
        <v>5</v>
      </c>
      <c r="U88" t="s">
        <v>10</v>
      </c>
      <c r="V88" t="s">
        <v>10</v>
      </c>
      <c r="W88" t="s">
        <v>5</v>
      </c>
      <c r="X88" t="s">
        <v>5</v>
      </c>
      <c r="Y88" s="5" t="s">
        <v>20</v>
      </c>
    </row>
    <row r="89" spans="1:25" ht="15" customHeight="1">
      <c r="A89" s="18" t="s">
        <v>106</v>
      </c>
      <c r="B89" t="s">
        <v>5</v>
      </c>
      <c r="C89" t="s">
        <v>5</v>
      </c>
      <c r="D89" t="s">
        <v>5</v>
      </c>
      <c r="E89" t="s">
        <v>5</v>
      </c>
      <c r="F89" t="s">
        <v>5</v>
      </c>
      <c r="G89" t="s">
        <v>5</v>
      </c>
      <c r="H89" t="s">
        <v>5</v>
      </c>
      <c r="I89" t="s">
        <v>5</v>
      </c>
      <c r="J89" t="s">
        <v>5</v>
      </c>
      <c r="K89" t="s">
        <v>12</v>
      </c>
      <c r="L89" t="s">
        <v>5</v>
      </c>
      <c r="M89" t="s">
        <v>5</v>
      </c>
      <c r="N89" t="s">
        <v>5</v>
      </c>
      <c r="O89" t="s">
        <v>5</v>
      </c>
      <c r="P89" t="s">
        <v>5</v>
      </c>
      <c r="Q89" s="5" t="s">
        <v>20</v>
      </c>
      <c r="R89" t="s">
        <v>5</v>
      </c>
      <c r="S89" t="s">
        <v>6</v>
      </c>
      <c r="T89" t="s">
        <v>5</v>
      </c>
      <c r="U89" t="s">
        <v>10</v>
      </c>
      <c r="V89" t="s">
        <v>10</v>
      </c>
      <c r="W89" t="s">
        <v>5</v>
      </c>
      <c r="X89" t="s">
        <v>5</v>
      </c>
      <c r="Y89" t="s">
        <v>5</v>
      </c>
    </row>
    <row r="90" spans="1:25" ht="15" customHeight="1">
      <c r="A90" s="18" t="s">
        <v>107</v>
      </c>
      <c r="B90" t="s">
        <v>12</v>
      </c>
      <c r="C90" t="s">
        <v>6</v>
      </c>
      <c r="D90" t="s">
        <v>6</v>
      </c>
      <c r="E90" s="5" t="s">
        <v>20</v>
      </c>
      <c r="F90" t="s">
        <v>6</v>
      </c>
      <c r="G90" t="s">
        <v>12</v>
      </c>
      <c r="H90" t="s">
        <v>6</v>
      </c>
      <c r="I90" t="s">
        <v>12</v>
      </c>
      <c r="J90" s="5" t="s">
        <v>108</v>
      </c>
      <c r="K90" t="s">
        <v>6</v>
      </c>
      <c r="L90" t="s">
        <v>6</v>
      </c>
      <c r="M90" t="s">
        <v>6</v>
      </c>
      <c r="N90" t="s">
        <v>6</v>
      </c>
      <c r="O90" t="s">
        <v>6</v>
      </c>
      <c r="P90" t="s">
        <v>6</v>
      </c>
      <c r="Q90" t="s">
        <v>6</v>
      </c>
      <c r="R90" t="s">
        <v>6</v>
      </c>
      <c r="S90" t="s">
        <v>6</v>
      </c>
      <c r="T90" t="s">
        <v>6</v>
      </c>
      <c r="U90" t="s">
        <v>5</v>
      </c>
      <c r="V90" t="s">
        <v>5</v>
      </c>
      <c r="W90" s="5" t="s">
        <v>20</v>
      </c>
      <c r="X90" s="5" t="s">
        <v>20</v>
      </c>
      <c r="Y90" t="s">
        <v>5</v>
      </c>
    </row>
    <row r="91" spans="1:25" ht="15" customHeight="1">
      <c r="A91" s="18" t="s">
        <v>109</v>
      </c>
      <c r="B91" t="s">
        <v>6</v>
      </c>
      <c r="C91" t="s">
        <v>5</v>
      </c>
      <c r="D91" t="s">
        <v>5</v>
      </c>
      <c r="E91" t="s">
        <v>5</v>
      </c>
      <c r="F91" t="s">
        <v>5</v>
      </c>
      <c r="G91" t="s">
        <v>6</v>
      </c>
      <c r="H91" t="s">
        <v>12</v>
      </c>
      <c r="I91" t="s">
        <v>5</v>
      </c>
      <c r="J91" t="s">
        <v>6</v>
      </c>
      <c r="K91" t="s">
        <v>5</v>
      </c>
      <c r="L91" t="s">
        <v>6</v>
      </c>
      <c r="M91" t="s">
        <v>6</v>
      </c>
      <c r="N91" t="s">
        <v>12</v>
      </c>
      <c r="O91" t="s">
        <v>5</v>
      </c>
      <c r="P91" t="s">
        <v>12</v>
      </c>
      <c r="Q91" t="s">
        <v>5</v>
      </c>
      <c r="R91" t="s">
        <v>6</v>
      </c>
      <c r="S91" t="s">
        <v>5</v>
      </c>
      <c r="T91" s="5" t="s">
        <v>15</v>
      </c>
      <c r="U91" s="5" t="s">
        <v>20</v>
      </c>
      <c r="V91" t="s">
        <v>5</v>
      </c>
      <c r="W91" t="s">
        <v>10</v>
      </c>
      <c r="X91" t="s">
        <v>5</v>
      </c>
      <c r="Y91" s="5" t="s">
        <v>20</v>
      </c>
    </row>
    <row r="92" spans="1:25" ht="15" customHeight="1">
      <c r="A92" s="18" t="s">
        <v>110</v>
      </c>
      <c r="B92" t="s">
        <v>5</v>
      </c>
      <c r="C92" s="5" t="s">
        <v>21</v>
      </c>
      <c r="D92" t="s">
        <v>6</v>
      </c>
      <c r="E92" s="5" t="s">
        <v>20</v>
      </c>
      <c r="F92" t="s">
        <v>6</v>
      </c>
      <c r="G92" t="s">
        <v>6</v>
      </c>
      <c r="H92" t="s">
        <v>5</v>
      </c>
      <c r="I92" s="5" t="s">
        <v>8</v>
      </c>
      <c r="J92" s="5" t="s">
        <v>20</v>
      </c>
      <c r="K92" s="5" t="s">
        <v>15</v>
      </c>
      <c r="L92" s="5" t="s">
        <v>7</v>
      </c>
      <c r="M92" s="5" t="s">
        <v>21</v>
      </c>
      <c r="N92" t="s">
        <v>5</v>
      </c>
      <c r="O92" t="s">
        <v>5</v>
      </c>
      <c r="P92" s="5" t="s">
        <v>21</v>
      </c>
      <c r="Q92" t="s">
        <v>5</v>
      </c>
      <c r="R92" t="s">
        <v>10</v>
      </c>
      <c r="S92" t="s">
        <v>5</v>
      </c>
      <c r="T92" s="5" t="s">
        <v>20</v>
      </c>
      <c r="U92" s="5" t="s">
        <v>21</v>
      </c>
      <c r="V92" t="s">
        <v>10</v>
      </c>
      <c r="W92" t="s">
        <v>5</v>
      </c>
      <c r="X92" t="s">
        <v>12</v>
      </c>
      <c r="Y92" t="s">
        <v>5</v>
      </c>
    </row>
    <row r="93" spans="1:25" ht="15" customHeight="1">
      <c r="A93" s="18" t="s">
        <v>111</v>
      </c>
      <c r="B93" t="s">
        <v>10</v>
      </c>
      <c r="C93" t="s">
        <v>12</v>
      </c>
      <c r="D93" t="s">
        <v>6</v>
      </c>
      <c r="E93" t="s">
        <v>6</v>
      </c>
      <c r="F93" t="s">
        <v>6</v>
      </c>
      <c r="G93" t="s">
        <v>6</v>
      </c>
      <c r="H93" t="s">
        <v>6</v>
      </c>
      <c r="I93" t="s">
        <v>6</v>
      </c>
      <c r="J93" t="s">
        <v>6</v>
      </c>
      <c r="K93" t="s">
        <v>6</v>
      </c>
      <c r="L93" t="s">
        <v>10</v>
      </c>
      <c r="M93" t="s">
        <v>6</v>
      </c>
      <c r="N93" t="s">
        <v>5</v>
      </c>
      <c r="O93" t="s">
        <v>6</v>
      </c>
      <c r="P93" t="s">
        <v>6</v>
      </c>
      <c r="Q93" t="s">
        <v>6</v>
      </c>
      <c r="R93" s="5" t="s">
        <v>20</v>
      </c>
      <c r="S93" t="s">
        <v>6</v>
      </c>
      <c r="T93" t="s">
        <v>6</v>
      </c>
      <c r="U93" t="s">
        <v>6</v>
      </c>
      <c r="V93" t="s">
        <v>5</v>
      </c>
      <c r="W93" t="s">
        <v>5</v>
      </c>
      <c r="X93" t="s">
        <v>6</v>
      </c>
      <c r="Y93" t="s">
        <v>1</v>
      </c>
    </row>
    <row r="94" spans="1:25" ht="15" customHeight="1">
      <c r="A94" s="18" t="s">
        <v>112</v>
      </c>
      <c r="B94" s="5" t="s">
        <v>20</v>
      </c>
      <c r="C94" t="s">
        <v>6</v>
      </c>
      <c r="D94" t="s">
        <v>6</v>
      </c>
      <c r="E94" t="s">
        <v>6</v>
      </c>
      <c r="F94" t="s">
        <v>6</v>
      </c>
      <c r="G94" t="s">
        <v>6</v>
      </c>
      <c r="H94" t="s">
        <v>5</v>
      </c>
      <c r="I94" t="s">
        <v>6</v>
      </c>
      <c r="J94" s="5" t="s">
        <v>21</v>
      </c>
      <c r="K94" t="s">
        <v>5</v>
      </c>
      <c r="L94" t="s">
        <v>6</v>
      </c>
      <c r="M94" t="s">
        <v>5</v>
      </c>
      <c r="N94" t="s">
        <v>5</v>
      </c>
      <c r="O94" t="s">
        <v>6</v>
      </c>
      <c r="P94" t="s">
        <v>6</v>
      </c>
      <c r="Q94" t="s">
        <v>6</v>
      </c>
      <c r="R94" t="s">
        <v>6</v>
      </c>
      <c r="S94" t="s">
        <v>6</v>
      </c>
      <c r="T94" s="5" t="s">
        <v>21</v>
      </c>
      <c r="U94" t="s">
        <v>10</v>
      </c>
      <c r="V94" t="s">
        <v>10</v>
      </c>
      <c r="W94" t="s">
        <v>6</v>
      </c>
      <c r="X94" t="s">
        <v>10</v>
      </c>
      <c r="Y94" s="5" t="s">
        <v>8</v>
      </c>
    </row>
    <row r="95" spans="1:25" ht="15" customHeight="1">
      <c r="A95" s="18" t="s">
        <v>113</v>
      </c>
      <c r="B95" t="s">
        <v>6</v>
      </c>
      <c r="C95" s="5" t="s">
        <v>20</v>
      </c>
      <c r="D95" t="s">
        <v>6</v>
      </c>
      <c r="E95" t="s">
        <v>6</v>
      </c>
      <c r="F95" s="5" t="s">
        <v>20</v>
      </c>
      <c r="G95" t="s">
        <v>6</v>
      </c>
      <c r="H95" s="5" t="s">
        <v>20</v>
      </c>
      <c r="I95" t="s">
        <v>6</v>
      </c>
      <c r="J95" t="s">
        <v>5</v>
      </c>
      <c r="K95" t="s">
        <v>6</v>
      </c>
      <c r="L95" t="s">
        <v>6</v>
      </c>
      <c r="M95" t="s">
        <v>6</v>
      </c>
      <c r="N95" t="s">
        <v>5</v>
      </c>
      <c r="O95" t="s">
        <v>10</v>
      </c>
      <c r="P95" t="s">
        <v>10</v>
      </c>
      <c r="Q95" t="s">
        <v>5</v>
      </c>
      <c r="R95" t="s">
        <v>6</v>
      </c>
      <c r="S95" t="s">
        <v>5</v>
      </c>
      <c r="T95" t="s">
        <v>5</v>
      </c>
      <c r="U95" t="s">
        <v>10</v>
      </c>
      <c r="V95" t="s">
        <v>5</v>
      </c>
      <c r="W95" s="5" t="s">
        <v>21</v>
      </c>
      <c r="X95" t="s">
        <v>5</v>
      </c>
      <c r="Y95" t="s">
        <v>5</v>
      </c>
    </row>
    <row r="96" spans="1:25" ht="15" customHeight="1">
      <c r="A96" s="18" t="s">
        <v>114</v>
      </c>
      <c r="B96" t="s">
        <v>6</v>
      </c>
      <c r="C96" t="s">
        <v>6</v>
      </c>
      <c r="D96" t="s">
        <v>6</v>
      </c>
      <c r="E96" t="s">
        <v>6</v>
      </c>
      <c r="F96" t="s">
        <v>6</v>
      </c>
      <c r="G96" t="s">
        <v>6</v>
      </c>
      <c r="H96" t="s">
        <v>6</v>
      </c>
      <c r="I96" t="s">
        <v>5</v>
      </c>
      <c r="J96" t="s">
        <v>6</v>
      </c>
      <c r="K96" s="5" t="s">
        <v>20</v>
      </c>
      <c r="L96" t="s">
        <v>10</v>
      </c>
      <c r="M96" t="s">
        <v>6</v>
      </c>
      <c r="N96" t="s">
        <v>5</v>
      </c>
      <c r="O96" s="5" t="s">
        <v>20</v>
      </c>
      <c r="P96" t="s">
        <v>12</v>
      </c>
      <c r="Q96" t="s">
        <v>12</v>
      </c>
      <c r="R96" t="s">
        <v>5</v>
      </c>
      <c r="S96" t="s">
        <v>5</v>
      </c>
      <c r="T96" t="s">
        <v>12</v>
      </c>
      <c r="U96" t="s">
        <v>10</v>
      </c>
      <c r="V96" t="s">
        <v>5</v>
      </c>
      <c r="W96" s="5" t="s">
        <v>21</v>
      </c>
      <c r="X96" t="s">
        <v>10</v>
      </c>
      <c r="Y96" t="s">
        <v>10</v>
      </c>
    </row>
    <row r="97" spans="1:25" ht="15" customHeight="1">
      <c r="A97" s="18" t="s">
        <v>115</v>
      </c>
      <c r="B97" t="s">
        <v>5</v>
      </c>
      <c r="C97" t="s">
        <v>12</v>
      </c>
      <c r="D97" t="s">
        <v>12</v>
      </c>
      <c r="E97" t="s">
        <v>5</v>
      </c>
      <c r="F97" t="s">
        <v>5</v>
      </c>
      <c r="G97" t="s">
        <v>6</v>
      </c>
      <c r="H97" t="s">
        <v>5</v>
      </c>
      <c r="I97" t="s">
        <v>12</v>
      </c>
      <c r="J97" t="s">
        <v>5</v>
      </c>
      <c r="K97" t="s">
        <v>5</v>
      </c>
      <c r="L97" t="s">
        <v>12</v>
      </c>
      <c r="M97" s="5" t="s">
        <v>28</v>
      </c>
      <c r="N97" t="s">
        <v>12</v>
      </c>
      <c r="O97" t="s">
        <v>5</v>
      </c>
      <c r="P97" t="s">
        <v>5</v>
      </c>
      <c r="Q97" t="s">
        <v>6</v>
      </c>
      <c r="R97" t="s">
        <v>6</v>
      </c>
      <c r="S97" t="s">
        <v>6</v>
      </c>
      <c r="T97" t="s">
        <v>12</v>
      </c>
      <c r="U97" t="s">
        <v>5</v>
      </c>
      <c r="V97" t="s">
        <v>12</v>
      </c>
      <c r="W97" t="s">
        <v>5</v>
      </c>
      <c r="X97" t="s">
        <v>5</v>
      </c>
      <c r="Y97" t="s">
        <v>5</v>
      </c>
    </row>
    <row r="98" spans="1:25" ht="15" customHeight="1">
      <c r="A98" s="18" t="s">
        <v>116</v>
      </c>
      <c r="B98" t="s">
        <v>6</v>
      </c>
      <c r="C98" t="s">
        <v>12</v>
      </c>
      <c r="D98" t="s">
        <v>6</v>
      </c>
      <c r="E98" t="s">
        <v>6</v>
      </c>
      <c r="F98" t="s">
        <v>12</v>
      </c>
      <c r="G98" t="s">
        <v>5</v>
      </c>
      <c r="H98" t="s">
        <v>6</v>
      </c>
      <c r="I98" t="s">
        <v>5</v>
      </c>
      <c r="J98" t="s">
        <v>6</v>
      </c>
      <c r="K98" t="s">
        <v>5</v>
      </c>
      <c r="L98" t="s">
        <v>10</v>
      </c>
      <c r="M98" t="s">
        <v>13</v>
      </c>
      <c r="N98" t="s">
        <v>12</v>
      </c>
      <c r="O98" t="s">
        <v>5</v>
      </c>
      <c r="P98" t="s">
        <v>5</v>
      </c>
      <c r="Q98" t="s">
        <v>5</v>
      </c>
      <c r="R98" t="s">
        <v>5</v>
      </c>
      <c r="S98" t="s">
        <v>6</v>
      </c>
      <c r="T98" s="5" t="s">
        <v>117</v>
      </c>
      <c r="U98" t="s">
        <v>10</v>
      </c>
      <c r="V98" s="5" t="s">
        <v>28</v>
      </c>
      <c r="W98" t="s">
        <v>5</v>
      </c>
      <c r="X98" t="s">
        <v>10</v>
      </c>
      <c r="Y98" t="s">
        <v>6</v>
      </c>
    </row>
    <row r="99" spans="1:25" ht="15" customHeight="1">
      <c r="A99" s="18" t="s">
        <v>118</v>
      </c>
      <c r="B99" t="s">
        <v>6</v>
      </c>
      <c r="C99" t="s">
        <v>5</v>
      </c>
      <c r="D99" t="s">
        <v>5</v>
      </c>
      <c r="E99" t="s">
        <v>5</v>
      </c>
      <c r="F99" t="s">
        <v>13</v>
      </c>
      <c r="G99" t="s">
        <v>6</v>
      </c>
      <c r="H99" t="s">
        <v>13</v>
      </c>
      <c r="I99" t="s">
        <v>13</v>
      </c>
      <c r="J99" t="s">
        <v>6</v>
      </c>
      <c r="K99" t="s">
        <v>6</v>
      </c>
      <c r="L99" t="s">
        <v>6</v>
      </c>
      <c r="M99" t="s">
        <v>6</v>
      </c>
      <c r="N99" t="s">
        <v>6</v>
      </c>
      <c r="O99" t="s">
        <v>12</v>
      </c>
      <c r="P99" s="5" t="s">
        <v>20</v>
      </c>
      <c r="Q99" t="s">
        <v>12</v>
      </c>
      <c r="R99" t="s">
        <v>12</v>
      </c>
      <c r="S99" t="s">
        <v>6</v>
      </c>
      <c r="T99" t="s">
        <v>10</v>
      </c>
      <c r="U99" t="s">
        <v>6</v>
      </c>
      <c r="V99" t="s">
        <v>10</v>
      </c>
      <c r="W99" s="5" t="s">
        <v>8</v>
      </c>
      <c r="X99" t="s">
        <v>6</v>
      </c>
      <c r="Y99" t="s">
        <v>6</v>
      </c>
    </row>
    <row r="100" spans="1:25" ht="15" customHeight="1">
      <c r="A100" s="18" t="s">
        <v>119</v>
      </c>
      <c r="B100" t="s">
        <v>6</v>
      </c>
      <c r="C100" s="5" t="s">
        <v>20</v>
      </c>
      <c r="D100" t="s">
        <v>6</v>
      </c>
      <c r="E100" t="s">
        <v>6</v>
      </c>
      <c r="F100" t="s">
        <v>6</v>
      </c>
      <c r="G100" t="s">
        <v>6</v>
      </c>
      <c r="H100" s="5" t="s">
        <v>20</v>
      </c>
      <c r="I100" s="5" t="s">
        <v>20</v>
      </c>
      <c r="J100" t="s">
        <v>6</v>
      </c>
      <c r="K100" t="s">
        <v>6</v>
      </c>
      <c r="L100" t="s">
        <v>6</v>
      </c>
      <c r="M100" t="s">
        <v>6</v>
      </c>
      <c r="N100" t="s">
        <v>6</v>
      </c>
      <c r="O100" t="s">
        <v>6</v>
      </c>
      <c r="P100" t="s">
        <v>6</v>
      </c>
      <c r="Q100" t="s">
        <v>6</v>
      </c>
      <c r="R100" t="s">
        <v>6</v>
      </c>
      <c r="S100" t="s">
        <v>12</v>
      </c>
      <c r="T100" t="s">
        <v>6</v>
      </c>
      <c r="U100" s="5" t="s">
        <v>8</v>
      </c>
      <c r="V100" t="s">
        <v>6</v>
      </c>
      <c r="W100" t="s">
        <v>10</v>
      </c>
      <c r="X100" t="s">
        <v>6</v>
      </c>
      <c r="Y100" t="s">
        <v>12</v>
      </c>
    </row>
    <row r="101" spans="1:25" ht="15" customHeight="1">
      <c r="A101" s="18" t="s">
        <v>120</v>
      </c>
      <c r="B101" s="5" t="s">
        <v>20</v>
      </c>
      <c r="C101" t="s">
        <v>6</v>
      </c>
      <c r="D101" t="s">
        <v>6</v>
      </c>
      <c r="E101" t="s">
        <v>6</v>
      </c>
      <c r="F101" t="s">
        <v>6</v>
      </c>
      <c r="G101" t="s">
        <v>13</v>
      </c>
      <c r="H101" t="s">
        <v>13</v>
      </c>
      <c r="I101" t="s">
        <v>5</v>
      </c>
      <c r="J101" s="5" t="s">
        <v>28</v>
      </c>
      <c r="K101" s="5" t="s">
        <v>21</v>
      </c>
      <c r="L101" t="s">
        <v>5</v>
      </c>
      <c r="M101" t="s">
        <v>5</v>
      </c>
      <c r="N101" t="s">
        <v>10</v>
      </c>
      <c r="O101" t="s">
        <v>5</v>
      </c>
      <c r="P101" t="s">
        <v>5</v>
      </c>
      <c r="Q101" s="5" t="s">
        <v>21</v>
      </c>
      <c r="R101" t="s">
        <v>10</v>
      </c>
      <c r="S101" t="s">
        <v>10</v>
      </c>
      <c r="T101" s="5" t="s">
        <v>21</v>
      </c>
      <c r="U101" s="5" t="s">
        <v>21</v>
      </c>
      <c r="V101" t="s">
        <v>6</v>
      </c>
      <c r="W101" t="s">
        <v>5</v>
      </c>
      <c r="X101" s="5" t="s">
        <v>21</v>
      </c>
      <c r="Y101" t="s">
        <v>5</v>
      </c>
    </row>
    <row r="102" spans="1:25" ht="15" customHeight="1">
      <c r="A102" s="18" t="s">
        <v>121</v>
      </c>
      <c r="B102" t="s">
        <v>10</v>
      </c>
      <c r="C102" t="s">
        <v>10</v>
      </c>
      <c r="D102" t="s">
        <v>13</v>
      </c>
      <c r="E102" t="s">
        <v>13</v>
      </c>
      <c r="F102" t="s">
        <v>13</v>
      </c>
      <c r="G102" t="s">
        <v>6</v>
      </c>
      <c r="H102" t="s">
        <v>5</v>
      </c>
      <c r="I102" t="s">
        <v>5</v>
      </c>
      <c r="J102" t="s">
        <v>10</v>
      </c>
      <c r="K102" t="s">
        <v>5</v>
      </c>
      <c r="L102" t="s">
        <v>10</v>
      </c>
      <c r="M102" t="s">
        <v>5</v>
      </c>
      <c r="N102" s="5" t="s">
        <v>122</v>
      </c>
      <c r="O102" t="s">
        <v>13</v>
      </c>
      <c r="P102" t="s">
        <v>13</v>
      </c>
      <c r="Q102" t="s">
        <v>6</v>
      </c>
      <c r="R102" t="s">
        <v>6</v>
      </c>
      <c r="S102" t="s">
        <v>10</v>
      </c>
      <c r="T102" t="s">
        <v>6</v>
      </c>
      <c r="U102" t="s">
        <v>5</v>
      </c>
      <c r="V102" s="5" t="s">
        <v>42</v>
      </c>
      <c r="W102" t="s">
        <v>5</v>
      </c>
      <c r="X102" s="5" t="s">
        <v>42</v>
      </c>
      <c r="Y102" t="s">
        <v>6</v>
      </c>
    </row>
    <row r="103" spans="1:25" ht="15" customHeight="1">
      <c r="A103" s="18" t="s">
        <v>123</v>
      </c>
      <c r="B103" s="5" t="s">
        <v>20</v>
      </c>
      <c r="C103" s="5" t="s">
        <v>49</v>
      </c>
      <c r="D103" t="s">
        <v>6</v>
      </c>
      <c r="E103" t="s">
        <v>12</v>
      </c>
      <c r="F103" t="s">
        <v>13</v>
      </c>
      <c r="G103" t="s">
        <v>12</v>
      </c>
      <c r="H103" s="5" t="s">
        <v>49</v>
      </c>
      <c r="I103" t="s">
        <v>5</v>
      </c>
      <c r="J103" s="5" t="s">
        <v>49</v>
      </c>
      <c r="K103" t="s">
        <v>5</v>
      </c>
      <c r="L103" t="s">
        <v>5</v>
      </c>
      <c r="M103" s="5" t="s">
        <v>124</v>
      </c>
      <c r="N103" s="5" t="s">
        <v>124</v>
      </c>
      <c r="O103" s="5" t="s">
        <v>124</v>
      </c>
      <c r="P103" s="5" t="s">
        <v>124</v>
      </c>
      <c r="Q103" t="s">
        <v>12</v>
      </c>
      <c r="R103" t="s">
        <v>6</v>
      </c>
      <c r="S103" s="5" t="s">
        <v>20</v>
      </c>
      <c r="T103" t="s">
        <v>5</v>
      </c>
      <c r="U103" t="s">
        <v>5</v>
      </c>
      <c r="V103" t="s">
        <v>5</v>
      </c>
      <c r="W103" s="5" t="s">
        <v>42</v>
      </c>
      <c r="X103" t="s">
        <v>5</v>
      </c>
      <c r="Y103" s="5" t="s">
        <v>21</v>
      </c>
    </row>
    <row r="104" spans="1:25" ht="15" customHeight="1">
      <c r="A104" s="18" t="s">
        <v>125</v>
      </c>
      <c r="B104" t="s">
        <v>5</v>
      </c>
      <c r="C104" t="s">
        <v>6</v>
      </c>
      <c r="D104" t="s">
        <v>5</v>
      </c>
      <c r="E104" t="s">
        <v>6</v>
      </c>
      <c r="F104" t="s">
        <v>6</v>
      </c>
      <c r="G104" t="s">
        <v>6</v>
      </c>
      <c r="H104" t="s">
        <v>6</v>
      </c>
      <c r="I104" t="s">
        <v>5</v>
      </c>
      <c r="J104" t="s">
        <v>5</v>
      </c>
      <c r="K104" s="5" t="s">
        <v>21</v>
      </c>
      <c r="L104" s="5" t="s">
        <v>20</v>
      </c>
      <c r="M104" t="s">
        <v>5</v>
      </c>
      <c r="N104" t="s">
        <v>5</v>
      </c>
      <c r="O104" t="s">
        <v>5</v>
      </c>
      <c r="P104" t="s">
        <v>5</v>
      </c>
      <c r="Q104" t="s">
        <v>12</v>
      </c>
      <c r="R104" t="s">
        <v>10</v>
      </c>
      <c r="S104" t="s">
        <v>5</v>
      </c>
      <c r="T104" t="s">
        <v>5</v>
      </c>
      <c r="U104" t="s">
        <v>12</v>
      </c>
      <c r="V104" t="s">
        <v>10</v>
      </c>
      <c r="W104" t="s">
        <v>6</v>
      </c>
      <c r="X104" t="s">
        <v>10</v>
      </c>
      <c r="Y104" s="5" t="s">
        <v>20</v>
      </c>
    </row>
    <row r="105" spans="1:25" ht="15" customHeight="1">
      <c r="A105" s="18" t="s">
        <v>126</v>
      </c>
      <c r="B105" t="s">
        <v>5</v>
      </c>
      <c r="C105" t="s">
        <v>6</v>
      </c>
      <c r="D105" t="s">
        <v>5</v>
      </c>
      <c r="E105" t="s">
        <v>6</v>
      </c>
      <c r="F105" t="s">
        <v>6</v>
      </c>
      <c r="G105" t="s">
        <v>5</v>
      </c>
      <c r="H105" t="s">
        <v>5</v>
      </c>
      <c r="I105" t="s">
        <v>6</v>
      </c>
      <c r="J105" t="s">
        <v>6</v>
      </c>
      <c r="K105" t="s">
        <v>10</v>
      </c>
      <c r="L105" t="s">
        <v>6</v>
      </c>
      <c r="M105" t="s">
        <v>10</v>
      </c>
      <c r="N105" t="s">
        <v>5</v>
      </c>
      <c r="O105" t="s">
        <v>5</v>
      </c>
      <c r="P105" t="s">
        <v>5</v>
      </c>
      <c r="Q105" t="s">
        <v>12</v>
      </c>
      <c r="R105" t="s">
        <v>6</v>
      </c>
      <c r="S105" t="s">
        <v>6</v>
      </c>
      <c r="T105" t="s">
        <v>6</v>
      </c>
      <c r="U105" t="s">
        <v>6</v>
      </c>
      <c r="V105" s="5" t="s">
        <v>20</v>
      </c>
      <c r="W105" t="s">
        <v>10</v>
      </c>
      <c r="X105" t="s">
        <v>5</v>
      </c>
      <c r="Y105" t="s">
        <v>5</v>
      </c>
    </row>
    <row r="106" spans="1:25" ht="15" customHeight="1">
      <c r="A106" s="18" t="s">
        <v>127</v>
      </c>
      <c r="B106" t="s">
        <v>6</v>
      </c>
      <c r="C106" t="s">
        <v>5</v>
      </c>
      <c r="D106" t="s">
        <v>6</v>
      </c>
      <c r="E106" t="s">
        <v>6</v>
      </c>
      <c r="F106" t="s">
        <v>6</v>
      </c>
      <c r="G106" t="s">
        <v>6</v>
      </c>
      <c r="H106" t="s">
        <v>6</v>
      </c>
      <c r="I106" t="s">
        <v>5</v>
      </c>
      <c r="J106" t="s">
        <v>6</v>
      </c>
      <c r="K106" s="5" t="s">
        <v>21</v>
      </c>
      <c r="L106" t="s">
        <v>5</v>
      </c>
      <c r="M106" t="s">
        <v>5</v>
      </c>
      <c r="N106" t="s">
        <v>5</v>
      </c>
      <c r="O106" t="s">
        <v>10</v>
      </c>
      <c r="P106" t="s">
        <v>5</v>
      </c>
      <c r="Q106" t="s">
        <v>6</v>
      </c>
      <c r="R106" t="s">
        <v>6</v>
      </c>
      <c r="S106" t="s">
        <v>6</v>
      </c>
      <c r="T106" t="s">
        <v>12</v>
      </c>
      <c r="U106" t="s">
        <v>5</v>
      </c>
      <c r="V106" t="s">
        <v>10</v>
      </c>
      <c r="W106" t="s">
        <v>6</v>
      </c>
      <c r="X106" t="s">
        <v>10</v>
      </c>
      <c r="Y106" s="5" t="s">
        <v>20</v>
      </c>
    </row>
    <row r="107" spans="1:25" ht="15" customHeight="1">
      <c r="A107" s="18" t="s">
        <v>128</v>
      </c>
      <c r="B107" t="s">
        <v>5</v>
      </c>
      <c r="C107" t="s">
        <v>6</v>
      </c>
      <c r="D107" t="s">
        <v>12</v>
      </c>
      <c r="E107" t="s">
        <v>6</v>
      </c>
      <c r="F107" t="s">
        <v>5</v>
      </c>
      <c r="G107" t="s">
        <v>6</v>
      </c>
      <c r="H107" t="s">
        <v>12</v>
      </c>
      <c r="I107" t="s">
        <v>12</v>
      </c>
      <c r="J107" t="s">
        <v>6</v>
      </c>
      <c r="K107" t="s">
        <v>6</v>
      </c>
      <c r="L107" t="s">
        <v>5</v>
      </c>
      <c r="M107" t="s">
        <v>5</v>
      </c>
      <c r="N107" t="s">
        <v>5</v>
      </c>
      <c r="O107" t="s">
        <v>6</v>
      </c>
      <c r="P107" t="s">
        <v>6</v>
      </c>
      <c r="Q107" t="s">
        <v>6</v>
      </c>
      <c r="R107" t="s">
        <v>6</v>
      </c>
      <c r="S107" t="s">
        <v>6</v>
      </c>
      <c r="T107" t="s">
        <v>6</v>
      </c>
      <c r="U107" t="s">
        <v>6</v>
      </c>
      <c r="V107" s="5" t="s">
        <v>21</v>
      </c>
      <c r="W107" t="s">
        <v>5</v>
      </c>
      <c r="X107" t="s">
        <v>5</v>
      </c>
      <c r="Y107" s="5" t="s">
        <v>28</v>
      </c>
    </row>
    <row r="108" spans="1:25" ht="15" customHeight="1">
      <c r="A108" s="18" t="s">
        <v>129</v>
      </c>
      <c r="B108" t="s">
        <v>13</v>
      </c>
      <c r="C108" t="s">
        <v>12</v>
      </c>
      <c r="D108" t="s">
        <v>12</v>
      </c>
      <c r="E108" t="s">
        <v>12</v>
      </c>
      <c r="F108" t="s">
        <v>12</v>
      </c>
      <c r="G108" t="s">
        <v>12</v>
      </c>
      <c r="H108" t="s">
        <v>13</v>
      </c>
      <c r="I108" t="s">
        <v>13</v>
      </c>
      <c r="J108" t="s">
        <v>5</v>
      </c>
      <c r="K108" s="5" t="s">
        <v>42</v>
      </c>
      <c r="L108" t="s">
        <v>5</v>
      </c>
      <c r="M108" t="s">
        <v>5</v>
      </c>
      <c r="N108" t="s">
        <v>5</v>
      </c>
      <c r="O108" t="s">
        <v>5</v>
      </c>
      <c r="P108" t="s">
        <v>5</v>
      </c>
      <c r="Q108" t="s">
        <v>10</v>
      </c>
      <c r="R108" t="s">
        <v>6</v>
      </c>
      <c r="S108" t="s">
        <v>12</v>
      </c>
      <c r="T108" t="s">
        <v>5</v>
      </c>
      <c r="U108" t="s">
        <v>6</v>
      </c>
      <c r="V108" t="s">
        <v>5</v>
      </c>
      <c r="W108" t="s">
        <v>5</v>
      </c>
      <c r="X108" t="s">
        <v>5</v>
      </c>
      <c r="Y108" s="5" t="s">
        <v>20</v>
      </c>
    </row>
    <row r="109" spans="1:25" ht="15" customHeight="1">
      <c r="A109" s="18" t="s">
        <v>130</v>
      </c>
      <c r="B109" t="s">
        <v>5</v>
      </c>
      <c r="C109" t="s">
        <v>5</v>
      </c>
      <c r="D109" s="5" t="s">
        <v>35</v>
      </c>
      <c r="E109" t="s">
        <v>12</v>
      </c>
      <c r="F109" t="s">
        <v>6</v>
      </c>
      <c r="G109" t="s">
        <v>6</v>
      </c>
      <c r="H109" s="5" t="s">
        <v>42</v>
      </c>
      <c r="I109" t="s">
        <v>6</v>
      </c>
      <c r="J109" t="s">
        <v>6</v>
      </c>
      <c r="K109" t="s">
        <v>5</v>
      </c>
      <c r="L109" t="s">
        <v>5</v>
      </c>
      <c r="M109" t="s">
        <v>5</v>
      </c>
      <c r="N109" t="s">
        <v>5</v>
      </c>
      <c r="O109" t="s">
        <v>10</v>
      </c>
      <c r="P109" t="s">
        <v>5</v>
      </c>
      <c r="Q109" t="s">
        <v>6</v>
      </c>
      <c r="R109" t="s">
        <v>6</v>
      </c>
      <c r="S109" t="s">
        <v>6</v>
      </c>
      <c r="T109" t="s">
        <v>6</v>
      </c>
      <c r="U109" t="s">
        <v>12</v>
      </c>
      <c r="V109" t="s">
        <v>10</v>
      </c>
      <c r="W109" t="s">
        <v>5</v>
      </c>
      <c r="X109" t="s">
        <v>10</v>
      </c>
      <c r="Y109" t="s">
        <v>6</v>
      </c>
    </row>
    <row r="110" spans="1:25" ht="15" customHeight="1">
      <c r="A110" s="18" t="s">
        <v>131</v>
      </c>
      <c r="B110" t="s">
        <v>6</v>
      </c>
      <c r="C110" t="s">
        <v>6</v>
      </c>
      <c r="D110" t="s">
        <v>6</v>
      </c>
      <c r="E110" t="s">
        <v>12</v>
      </c>
      <c r="F110" t="s">
        <v>6</v>
      </c>
      <c r="G110" t="s">
        <v>6</v>
      </c>
      <c r="H110" t="s">
        <v>6</v>
      </c>
      <c r="I110" t="s">
        <v>12</v>
      </c>
      <c r="J110" t="s">
        <v>6</v>
      </c>
      <c r="K110" t="s">
        <v>6</v>
      </c>
      <c r="L110" t="s">
        <v>12</v>
      </c>
      <c r="M110" t="s">
        <v>6</v>
      </c>
      <c r="N110" t="s">
        <v>6</v>
      </c>
      <c r="O110" t="s">
        <v>6</v>
      </c>
      <c r="P110" t="s">
        <v>6</v>
      </c>
      <c r="Q110" t="s">
        <v>6</v>
      </c>
      <c r="R110" t="s">
        <v>5</v>
      </c>
      <c r="S110" t="s">
        <v>6</v>
      </c>
      <c r="T110" t="s">
        <v>5</v>
      </c>
      <c r="U110" t="s">
        <v>6</v>
      </c>
      <c r="V110" t="s">
        <v>5</v>
      </c>
      <c r="W110" t="s">
        <v>5</v>
      </c>
      <c r="X110" t="s">
        <v>5</v>
      </c>
      <c r="Y110" t="s">
        <v>6</v>
      </c>
    </row>
    <row r="111" spans="1:25" ht="15" customHeight="1">
      <c r="A111" s="18" t="s">
        <v>132</v>
      </c>
      <c r="B111" s="5" t="s">
        <v>20</v>
      </c>
      <c r="C111" t="s">
        <v>6</v>
      </c>
      <c r="D111" t="s">
        <v>6</v>
      </c>
      <c r="E111" t="s">
        <v>6</v>
      </c>
      <c r="F111" t="s">
        <v>6</v>
      </c>
      <c r="G111" t="s">
        <v>6</v>
      </c>
      <c r="H111" s="5" t="s">
        <v>20</v>
      </c>
      <c r="I111" t="s">
        <v>6</v>
      </c>
      <c r="J111" s="5" t="s">
        <v>20</v>
      </c>
      <c r="K111" t="s">
        <v>6</v>
      </c>
      <c r="L111" t="s">
        <v>12</v>
      </c>
      <c r="M111" t="s">
        <v>6</v>
      </c>
      <c r="N111" t="s">
        <v>5</v>
      </c>
      <c r="O111" t="s">
        <v>6</v>
      </c>
      <c r="P111" t="s">
        <v>6</v>
      </c>
      <c r="Q111" t="s">
        <v>6</v>
      </c>
      <c r="R111" t="s">
        <v>6</v>
      </c>
      <c r="S111" s="5" t="s">
        <v>20</v>
      </c>
      <c r="T111" s="5" t="s">
        <v>20</v>
      </c>
      <c r="U111" t="s">
        <v>6</v>
      </c>
      <c r="V111" t="s">
        <v>5</v>
      </c>
      <c r="W111" t="s">
        <v>5</v>
      </c>
      <c r="X111" t="s">
        <v>12</v>
      </c>
      <c r="Y111" s="5" t="s">
        <v>20</v>
      </c>
    </row>
    <row r="112" spans="1:25" ht="15" customHeight="1">
      <c r="A112" s="18" t="s">
        <v>133</v>
      </c>
      <c r="B112" t="s">
        <v>5</v>
      </c>
      <c r="C112" s="5" t="s">
        <v>20</v>
      </c>
      <c r="D112" t="s">
        <v>6</v>
      </c>
      <c r="E112" s="5" t="s">
        <v>20</v>
      </c>
      <c r="F112" t="s">
        <v>6</v>
      </c>
      <c r="G112" t="s">
        <v>6</v>
      </c>
      <c r="H112" t="s">
        <v>6</v>
      </c>
      <c r="I112" s="5" t="s">
        <v>20</v>
      </c>
      <c r="J112" t="s">
        <v>6</v>
      </c>
      <c r="K112" t="s">
        <v>5</v>
      </c>
      <c r="L112" t="s">
        <v>5</v>
      </c>
      <c r="M112" t="s">
        <v>5</v>
      </c>
      <c r="N112" s="5" t="s">
        <v>20</v>
      </c>
      <c r="O112" t="s">
        <v>5</v>
      </c>
      <c r="P112" s="5" t="s">
        <v>20</v>
      </c>
      <c r="Q112" t="s">
        <v>6</v>
      </c>
      <c r="R112" t="s">
        <v>6</v>
      </c>
      <c r="S112" t="s">
        <v>6</v>
      </c>
      <c r="T112" t="s">
        <v>6</v>
      </c>
      <c r="U112" t="s">
        <v>5</v>
      </c>
      <c r="V112" t="s">
        <v>6</v>
      </c>
      <c r="W112" t="s">
        <v>10</v>
      </c>
      <c r="X112" t="s">
        <v>12</v>
      </c>
      <c r="Y112" t="s">
        <v>12</v>
      </c>
    </row>
    <row r="113" spans="1:25" ht="15" customHeight="1">
      <c r="A113" s="18" t="s">
        <v>134</v>
      </c>
      <c r="B113" t="s">
        <v>5</v>
      </c>
      <c r="C113" t="s">
        <v>6</v>
      </c>
      <c r="D113" s="5" t="s">
        <v>35</v>
      </c>
      <c r="E113" s="5" t="s">
        <v>35</v>
      </c>
      <c r="F113" s="5" t="s">
        <v>20</v>
      </c>
      <c r="G113" s="5" t="s">
        <v>20</v>
      </c>
      <c r="H113" t="s">
        <v>5</v>
      </c>
      <c r="I113" t="s">
        <v>5</v>
      </c>
      <c r="J113" s="5" t="s">
        <v>20</v>
      </c>
      <c r="K113" t="s">
        <v>6</v>
      </c>
      <c r="L113" t="s">
        <v>6</v>
      </c>
      <c r="M113" t="s">
        <v>5</v>
      </c>
      <c r="N113" t="s">
        <v>6</v>
      </c>
      <c r="O113" t="s">
        <v>5</v>
      </c>
      <c r="P113" t="s">
        <v>5</v>
      </c>
      <c r="Q113" t="s">
        <v>5</v>
      </c>
      <c r="R113" t="s">
        <v>5</v>
      </c>
      <c r="S113" t="s">
        <v>6</v>
      </c>
      <c r="T113" t="s">
        <v>10</v>
      </c>
      <c r="U113" t="s">
        <v>5</v>
      </c>
      <c r="V113" s="5" t="s">
        <v>21</v>
      </c>
      <c r="W113" t="s">
        <v>5</v>
      </c>
      <c r="X113" t="s">
        <v>5</v>
      </c>
      <c r="Y113" t="s">
        <v>10</v>
      </c>
    </row>
    <row r="114" spans="1:25" ht="15" customHeight="1">
      <c r="A114" s="18" t="s">
        <v>135</v>
      </c>
      <c r="B114" t="s">
        <v>5</v>
      </c>
      <c r="C114" t="s">
        <v>6</v>
      </c>
      <c r="D114" t="s">
        <v>6</v>
      </c>
      <c r="E114" t="s">
        <v>6</v>
      </c>
      <c r="F114" t="s">
        <v>6</v>
      </c>
      <c r="G114" t="s">
        <v>5</v>
      </c>
      <c r="H114" t="s">
        <v>6</v>
      </c>
      <c r="I114" t="s">
        <v>5</v>
      </c>
      <c r="J114" t="s">
        <v>6</v>
      </c>
      <c r="K114" t="s">
        <v>5</v>
      </c>
      <c r="L114" t="s">
        <v>5</v>
      </c>
      <c r="M114" t="s">
        <v>6</v>
      </c>
      <c r="N114" t="s">
        <v>6</v>
      </c>
      <c r="O114" t="s">
        <v>6</v>
      </c>
      <c r="P114" t="s">
        <v>6</v>
      </c>
      <c r="Q114" t="s">
        <v>6</v>
      </c>
      <c r="R114" t="s">
        <v>6</v>
      </c>
      <c r="S114" s="5" t="s">
        <v>42</v>
      </c>
      <c r="T114" t="s">
        <v>6</v>
      </c>
      <c r="U114" t="s">
        <v>6</v>
      </c>
      <c r="V114" t="s">
        <v>6</v>
      </c>
      <c r="W114" t="s">
        <v>5</v>
      </c>
      <c r="X114" t="s">
        <v>5</v>
      </c>
      <c r="Y114" t="s">
        <v>6</v>
      </c>
    </row>
    <row r="115" spans="1:25" ht="15" customHeight="1">
      <c r="A115" s="18" t="s">
        <v>136</v>
      </c>
      <c r="B115" t="s">
        <v>6</v>
      </c>
      <c r="C115" t="s">
        <v>6</v>
      </c>
      <c r="D115" t="s">
        <v>6</v>
      </c>
      <c r="E115" t="s">
        <v>6</v>
      </c>
      <c r="F115" t="s">
        <v>6</v>
      </c>
      <c r="G115" t="s">
        <v>6</v>
      </c>
      <c r="H115" t="s">
        <v>6</v>
      </c>
      <c r="I115" t="s">
        <v>6</v>
      </c>
      <c r="J115" s="5" t="s">
        <v>7</v>
      </c>
      <c r="K115" t="s">
        <v>5</v>
      </c>
      <c r="L115" t="s">
        <v>5</v>
      </c>
      <c r="M115" t="s">
        <v>12</v>
      </c>
      <c r="N115" t="s">
        <v>10</v>
      </c>
      <c r="O115" t="s">
        <v>6</v>
      </c>
      <c r="P115" t="s">
        <v>6</v>
      </c>
      <c r="Q115" t="s">
        <v>6</v>
      </c>
      <c r="R115" t="s">
        <v>6</v>
      </c>
      <c r="S115" t="s">
        <v>6</v>
      </c>
      <c r="T115" t="s">
        <v>5</v>
      </c>
      <c r="U115" t="s">
        <v>5</v>
      </c>
      <c r="V115" t="s">
        <v>5</v>
      </c>
      <c r="W115" t="s">
        <v>5</v>
      </c>
      <c r="X115" t="s">
        <v>10</v>
      </c>
      <c r="Y115" t="s">
        <v>5</v>
      </c>
    </row>
    <row r="116" spans="1:25" ht="15" customHeight="1">
      <c r="A116" s="18" t="s">
        <v>137</v>
      </c>
      <c r="B116" t="s">
        <v>6</v>
      </c>
      <c r="C116" s="5" t="s">
        <v>20</v>
      </c>
      <c r="D116" t="s">
        <v>6</v>
      </c>
      <c r="E116" t="s">
        <v>6</v>
      </c>
      <c r="F116" t="s">
        <v>6</v>
      </c>
      <c r="G116" t="s">
        <v>6</v>
      </c>
      <c r="H116" t="s">
        <v>5</v>
      </c>
      <c r="I116" s="5" t="s">
        <v>20</v>
      </c>
      <c r="J116" t="s">
        <v>5</v>
      </c>
      <c r="K116" t="s">
        <v>6</v>
      </c>
      <c r="L116" t="s">
        <v>5</v>
      </c>
      <c r="M116" t="s">
        <v>6</v>
      </c>
      <c r="N116" t="s">
        <v>5</v>
      </c>
      <c r="O116" t="s">
        <v>6</v>
      </c>
      <c r="P116" s="5" t="s">
        <v>20</v>
      </c>
      <c r="Q116" t="s">
        <v>6</v>
      </c>
      <c r="R116" t="s">
        <v>6</v>
      </c>
      <c r="S116" t="s">
        <v>6</v>
      </c>
      <c r="T116" t="s">
        <v>6</v>
      </c>
      <c r="U116" t="s">
        <v>5</v>
      </c>
      <c r="V116" t="s">
        <v>5</v>
      </c>
      <c r="W116" t="s">
        <v>5</v>
      </c>
      <c r="X116" t="s">
        <v>5</v>
      </c>
      <c r="Y116" t="s">
        <v>5</v>
      </c>
    </row>
    <row r="117" spans="1:25" ht="15" customHeight="1">
      <c r="A117" s="18" t="s">
        <v>138</v>
      </c>
      <c r="B117" t="s">
        <v>6</v>
      </c>
      <c r="C117" t="s">
        <v>6</v>
      </c>
      <c r="D117" t="s">
        <v>6</v>
      </c>
      <c r="E117" s="5" t="s">
        <v>20</v>
      </c>
      <c r="F117" t="s">
        <v>6</v>
      </c>
      <c r="G117" s="5" t="s">
        <v>7</v>
      </c>
      <c r="H117" s="5" t="s">
        <v>20</v>
      </c>
      <c r="I117" t="s">
        <v>5</v>
      </c>
      <c r="J117" t="s">
        <v>10</v>
      </c>
      <c r="K117" t="s">
        <v>6</v>
      </c>
      <c r="L117" t="s">
        <v>6</v>
      </c>
      <c r="M117" t="s">
        <v>6</v>
      </c>
      <c r="N117" t="s">
        <v>5</v>
      </c>
      <c r="O117" t="s">
        <v>5</v>
      </c>
      <c r="P117" t="s">
        <v>5</v>
      </c>
      <c r="Q117" s="5" t="s">
        <v>20</v>
      </c>
      <c r="R117" t="s">
        <v>5</v>
      </c>
      <c r="S117" t="s">
        <v>5</v>
      </c>
      <c r="T117" t="s">
        <v>10</v>
      </c>
      <c r="U117" t="s">
        <v>10</v>
      </c>
      <c r="V117" t="s">
        <v>5</v>
      </c>
      <c r="W117" t="s">
        <v>12</v>
      </c>
      <c r="X117" t="s">
        <v>5</v>
      </c>
      <c r="Y117" t="s">
        <v>10</v>
      </c>
    </row>
    <row r="118" spans="1:25" ht="15" customHeight="1">
      <c r="A118" s="18" t="s">
        <v>139</v>
      </c>
      <c r="B118" t="s">
        <v>5</v>
      </c>
      <c r="C118" t="s">
        <v>10</v>
      </c>
      <c r="D118" t="s">
        <v>5</v>
      </c>
      <c r="E118" t="s">
        <v>12</v>
      </c>
      <c r="F118" t="s">
        <v>6</v>
      </c>
      <c r="G118" t="s">
        <v>5</v>
      </c>
      <c r="H118" t="s">
        <v>5</v>
      </c>
      <c r="I118" t="s">
        <v>5</v>
      </c>
      <c r="J118" t="s">
        <v>5</v>
      </c>
      <c r="K118" t="s">
        <v>5</v>
      </c>
      <c r="L118" s="5" t="s">
        <v>28</v>
      </c>
      <c r="M118" t="s">
        <v>6</v>
      </c>
      <c r="N118" t="s">
        <v>5</v>
      </c>
      <c r="O118" t="s">
        <v>12</v>
      </c>
      <c r="P118" t="s">
        <v>5</v>
      </c>
      <c r="Q118" t="s">
        <v>12</v>
      </c>
      <c r="R118" t="s">
        <v>5</v>
      </c>
      <c r="S118" t="s">
        <v>12</v>
      </c>
      <c r="T118" t="s">
        <v>10</v>
      </c>
      <c r="U118" t="s">
        <v>5</v>
      </c>
      <c r="V118" s="5" t="s">
        <v>8</v>
      </c>
      <c r="W118" t="s">
        <v>10</v>
      </c>
      <c r="X118" t="s">
        <v>5</v>
      </c>
      <c r="Y118" t="s">
        <v>10</v>
      </c>
    </row>
    <row r="119" spans="1:25" ht="15" customHeight="1">
      <c r="A119" s="18" t="s">
        <v>140</v>
      </c>
      <c r="B119" t="s">
        <v>10</v>
      </c>
      <c r="C119" t="s">
        <v>10</v>
      </c>
      <c r="D119" t="s">
        <v>5</v>
      </c>
      <c r="E119" t="s">
        <v>10</v>
      </c>
      <c r="F119" t="s">
        <v>5</v>
      </c>
      <c r="G119" t="s">
        <v>5</v>
      </c>
      <c r="H119" t="s">
        <v>10</v>
      </c>
      <c r="I119" t="s">
        <v>5</v>
      </c>
      <c r="J119" t="s">
        <v>10</v>
      </c>
      <c r="K119" t="s">
        <v>10</v>
      </c>
      <c r="L119" t="s">
        <v>5</v>
      </c>
      <c r="M119" t="s">
        <v>5</v>
      </c>
      <c r="N119" t="s">
        <v>5</v>
      </c>
      <c r="O119" t="s">
        <v>6</v>
      </c>
      <c r="P119" t="s">
        <v>5</v>
      </c>
      <c r="Q119" t="s">
        <v>6</v>
      </c>
      <c r="R119" t="s">
        <v>6</v>
      </c>
      <c r="S119" t="s">
        <v>5</v>
      </c>
      <c r="T119" t="s">
        <v>5</v>
      </c>
      <c r="U119" t="s">
        <v>10</v>
      </c>
      <c r="V119" s="5" t="s">
        <v>20</v>
      </c>
      <c r="W119" t="s">
        <v>5</v>
      </c>
      <c r="X119" t="s">
        <v>13</v>
      </c>
      <c r="Y119" t="s">
        <v>5</v>
      </c>
    </row>
    <row r="120" spans="1:25" ht="15" customHeight="1">
      <c r="A120" s="18" t="s">
        <v>141</v>
      </c>
      <c r="B120" t="s">
        <v>5</v>
      </c>
      <c r="C120" t="s">
        <v>6</v>
      </c>
      <c r="D120" t="s">
        <v>12</v>
      </c>
      <c r="E120" t="s">
        <v>6</v>
      </c>
      <c r="F120" t="s">
        <v>6</v>
      </c>
      <c r="G120" t="s">
        <v>5</v>
      </c>
      <c r="H120" t="s">
        <v>5</v>
      </c>
      <c r="I120" t="s">
        <v>12</v>
      </c>
      <c r="J120" t="s">
        <v>6</v>
      </c>
      <c r="K120" t="s">
        <v>5</v>
      </c>
      <c r="L120" t="s">
        <v>5</v>
      </c>
      <c r="M120" t="s">
        <v>5</v>
      </c>
      <c r="N120" t="s">
        <v>10</v>
      </c>
      <c r="O120" t="s">
        <v>5</v>
      </c>
      <c r="P120" t="s">
        <v>5</v>
      </c>
      <c r="Q120" t="s">
        <v>5</v>
      </c>
      <c r="R120" t="s">
        <v>6</v>
      </c>
      <c r="S120" t="s">
        <v>6</v>
      </c>
      <c r="T120" t="s">
        <v>5</v>
      </c>
      <c r="U120" t="s">
        <v>5</v>
      </c>
      <c r="V120" t="s">
        <v>6</v>
      </c>
      <c r="W120" t="s">
        <v>5</v>
      </c>
      <c r="X120" t="s">
        <v>5</v>
      </c>
      <c r="Y120" t="s">
        <v>5</v>
      </c>
    </row>
    <row r="121" spans="1:25" ht="15" customHeight="1">
      <c r="A121" s="18" t="s">
        <v>142</v>
      </c>
      <c r="B121" t="s">
        <v>5</v>
      </c>
      <c r="C121" t="s">
        <v>5</v>
      </c>
      <c r="D121" t="s">
        <v>5</v>
      </c>
      <c r="E121" t="s">
        <v>6</v>
      </c>
      <c r="F121" t="s">
        <v>6</v>
      </c>
      <c r="G121" t="s">
        <v>6</v>
      </c>
      <c r="H121" t="s">
        <v>6</v>
      </c>
      <c r="I121" t="s">
        <v>6</v>
      </c>
      <c r="J121" t="s">
        <v>6</v>
      </c>
      <c r="K121" t="s">
        <v>6</v>
      </c>
      <c r="L121" s="5" t="s">
        <v>20</v>
      </c>
      <c r="M121" t="s">
        <v>6</v>
      </c>
      <c r="N121" t="s">
        <v>5</v>
      </c>
      <c r="O121" t="s">
        <v>5</v>
      </c>
      <c r="P121" t="s">
        <v>5</v>
      </c>
      <c r="Q121" t="s">
        <v>6</v>
      </c>
      <c r="R121" t="s">
        <v>6</v>
      </c>
      <c r="S121" t="s">
        <v>6</v>
      </c>
      <c r="T121" t="s">
        <v>6</v>
      </c>
      <c r="U121" t="s">
        <v>5</v>
      </c>
      <c r="V121" t="s">
        <v>6</v>
      </c>
      <c r="W121" s="5" t="s">
        <v>20</v>
      </c>
      <c r="X121" t="s">
        <v>10</v>
      </c>
      <c r="Y121" t="s">
        <v>5</v>
      </c>
    </row>
    <row r="122" spans="1:25" ht="15" customHeight="1">
      <c r="A122" s="18" t="s">
        <v>143</v>
      </c>
      <c r="B122" t="s">
        <v>5</v>
      </c>
      <c r="C122" t="s">
        <v>5</v>
      </c>
      <c r="D122" t="s">
        <v>5</v>
      </c>
      <c r="E122" t="s">
        <v>5</v>
      </c>
      <c r="F122" s="5" t="s">
        <v>20</v>
      </c>
      <c r="G122" t="s">
        <v>6</v>
      </c>
      <c r="H122" t="s">
        <v>5</v>
      </c>
      <c r="I122" t="s">
        <v>10</v>
      </c>
      <c r="J122" t="s">
        <v>10</v>
      </c>
      <c r="K122" t="s">
        <v>5</v>
      </c>
      <c r="L122" t="s">
        <v>13</v>
      </c>
      <c r="M122" t="s">
        <v>10</v>
      </c>
      <c r="N122" t="s">
        <v>5</v>
      </c>
      <c r="O122" t="s">
        <v>10</v>
      </c>
      <c r="P122" t="s">
        <v>6</v>
      </c>
      <c r="Q122" t="s">
        <v>5</v>
      </c>
      <c r="R122" t="s">
        <v>5</v>
      </c>
      <c r="S122" t="s">
        <v>5</v>
      </c>
      <c r="T122" s="5" t="s">
        <v>8</v>
      </c>
      <c r="U122" t="s">
        <v>5</v>
      </c>
      <c r="V122" t="s">
        <v>5</v>
      </c>
      <c r="W122" t="s">
        <v>5</v>
      </c>
      <c r="X122" t="s">
        <v>5</v>
      </c>
      <c r="Y122" t="s">
        <v>5</v>
      </c>
    </row>
    <row r="123" spans="1:25" ht="15" customHeight="1">
      <c r="A123" s="18" t="s">
        <v>144</v>
      </c>
      <c r="B123" t="s">
        <v>6</v>
      </c>
      <c r="C123" t="s">
        <v>6</v>
      </c>
      <c r="D123" t="s">
        <v>10</v>
      </c>
      <c r="E123" t="s">
        <v>6</v>
      </c>
      <c r="F123" t="s">
        <v>6</v>
      </c>
      <c r="G123" t="s">
        <v>6</v>
      </c>
      <c r="H123" t="s">
        <v>6</v>
      </c>
      <c r="I123" t="s">
        <v>5</v>
      </c>
      <c r="J123" t="s">
        <v>6</v>
      </c>
      <c r="K123" t="s">
        <v>10</v>
      </c>
      <c r="L123" s="5" t="s">
        <v>21</v>
      </c>
      <c r="M123" t="s">
        <v>5</v>
      </c>
      <c r="N123" t="s">
        <v>5</v>
      </c>
      <c r="O123" t="s">
        <v>5</v>
      </c>
      <c r="P123" t="s">
        <v>10</v>
      </c>
      <c r="Q123" t="s">
        <v>5</v>
      </c>
      <c r="R123" t="s">
        <v>6</v>
      </c>
      <c r="S123" t="s">
        <v>6</v>
      </c>
      <c r="T123" t="s">
        <v>12</v>
      </c>
      <c r="U123" t="s">
        <v>6</v>
      </c>
      <c r="V123" t="s">
        <v>6</v>
      </c>
      <c r="W123" s="5" t="s">
        <v>28</v>
      </c>
      <c r="X123" t="s">
        <v>5</v>
      </c>
      <c r="Y123" s="5" t="s">
        <v>21</v>
      </c>
    </row>
    <row r="124" spans="1:25" ht="15" customHeight="1">
      <c r="A124" s="18" t="s">
        <v>145</v>
      </c>
      <c r="B124" t="s">
        <v>5</v>
      </c>
      <c r="C124" t="s">
        <v>6</v>
      </c>
      <c r="D124" t="s">
        <v>6</v>
      </c>
      <c r="E124" t="s">
        <v>6</v>
      </c>
      <c r="F124" t="s">
        <v>6</v>
      </c>
      <c r="G124" t="s">
        <v>6</v>
      </c>
      <c r="H124" t="s">
        <v>6</v>
      </c>
      <c r="I124" t="s">
        <v>5</v>
      </c>
      <c r="J124" t="s">
        <v>6</v>
      </c>
      <c r="K124" t="s">
        <v>5</v>
      </c>
      <c r="L124" t="s">
        <v>6</v>
      </c>
      <c r="M124" t="s">
        <v>6</v>
      </c>
      <c r="N124" t="s">
        <v>6</v>
      </c>
      <c r="O124" t="s">
        <v>6</v>
      </c>
      <c r="P124" t="s">
        <v>6</v>
      </c>
      <c r="Q124" t="s">
        <v>6</v>
      </c>
      <c r="R124" t="s">
        <v>6</v>
      </c>
      <c r="S124" t="s">
        <v>6</v>
      </c>
      <c r="T124" t="s">
        <v>6</v>
      </c>
      <c r="U124" t="s">
        <v>6</v>
      </c>
      <c r="V124" t="s">
        <v>6</v>
      </c>
      <c r="W124" t="s">
        <v>6</v>
      </c>
      <c r="X124" t="s">
        <v>6</v>
      </c>
      <c r="Y124" t="s">
        <v>6</v>
      </c>
    </row>
    <row r="125" spans="1:25" ht="15" customHeight="1">
      <c r="A125" s="18" t="s">
        <v>146</v>
      </c>
      <c r="B125" t="s">
        <v>6</v>
      </c>
      <c r="C125" t="s">
        <v>6</v>
      </c>
      <c r="D125" t="s">
        <v>6</v>
      </c>
      <c r="E125" t="s">
        <v>6</v>
      </c>
      <c r="F125" t="s">
        <v>6</v>
      </c>
      <c r="G125" t="s">
        <v>6</v>
      </c>
      <c r="H125" t="s">
        <v>6</v>
      </c>
      <c r="I125" t="s">
        <v>6</v>
      </c>
      <c r="J125" t="s">
        <v>5</v>
      </c>
      <c r="K125" t="s">
        <v>5</v>
      </c>
      <c r="L125" s="5" t="s">
        <v>20</v>
      </c>
      <c r="M125" t="s">
        <v>6</v>
      </c>
      <c r="N125" t="s">
        <v>6</v>
      </c>
      <c r="O125" t="s">
        <v>12</v>
      </c>
      <c r="P125" t="s">
        <v>6</v>
      </c>
      <c r="Q125" t="s">
        <v>6</v>
      </c>
      <c r="R125" t="s">
        <v>6</v>
      </c>
      <c r="S125" t="s">
        <v>6</v>
      </c>
      <c r="T125" s="5" t="s">
        <v>20</v>
      </c>
      <c r="U125" t="s">
        <v>5</v>
      </c>
      <c r="V125" t="s">
        <v>6</v>
      </c>
      <c r="W125" t="s">
        <v>5</v>
      </c>
      <c r="X125" t="s">
        <v>5</v>
      </c>
      <c r="Y125" t="s">
        <v>6</v>
      </c>
    </row>
    <row r="126" spans="1:25" ht="15" customHeight="1">
      <c r="A126" s="20" t="s">
        <v>147</v>
      </c>
      <c r="B126" s="16" t="s">
        <v>6</v>
      </c>
      <c r="C126" s="16" t="s">
        <v>5</v>
      </c>
      <c r="D126" s="16" t="s">
        <v>6</v>
      </c>
      <c r="E126" s="17" t="s">
        <v>8</v>
      </c>
      <c r="F126" s="16" t="s">
        <v>6</v>
      </c>
      <c r="G126" s="16" t="s">
        <v>6</v>
      </c>
      <c r="H126" s="17" t="s">
        <v>8</v>
      </c>
      <c r="I126" s="16" t="s">
        <v>6</v>
      </c>
      <c r="J126" s="16" t="s">
        <v>6</v>
      </c>
      <c r="K126" s="16" t="s">
        <v>6</v>
      </c>
      <c r="L126" s="16" t="s">
        <v>6</v>
      </c>
      <c r="M126" s="16" t="s">
        <v>6</v>
      </c>
      <c r="N126" s="16" t="s">
        <v>6</v>
      </c>
      <c r="O126" s="16" t="s">
        <v>6</v>
      </c>
      <c r="P126" s="16" t="s">
        <v>6</v>
      </c>
      <c r="Q126" s="16" t="s">
        <v>6</v>
      </c>
      <c r="R126" s="16" t="s">
        <v>6</v>
      </c>
      <c r="S126" s="16" t="s">
        <v>6</v>
      </c>
      <c r="T126" s="17" t="s">
        <v>8</v>
      </c>
      <c r="U126" s="16" t="s">
        <v>6</v>
      </c>
      <c r="V126" s="16" t="s">
        <v>5</v>
      </c>
      <c r="W126" s="16" t="s">
        <v>6</v>
      </c>
      <c r="X126" s="16" t="s">
        <v>6</v>
      </c>
      <c r="Y126" s="16" t="s">
        <v>5</v>
      </c>
    </row>
    <row r="127" spans="1:25" ht="15" customHeight="1">
      <c r="A127" s="20" t="s">
        <v>148</v>
      </c>
      <c r="B127" s="16" t="s">
        <v>10</v>
      </c>
      <c r="C127" s="16" t="s">
        <v>6</v>
      </c>
      <c r="D127" s="16" t="s">
        <v>12</v>
      </c>
      <c r="E127" s="16" t="s">
        <v>6</v>
      </c>
      <c r="F127" s="16" t="s">
        <v>6</v>
      </c>
      <c r="G127" s="16" t="s">
        <v>6</v>
      </c>
      <c r="H127" s="16" t="s">
        <v>5</v>
      </c>
      <c r="I127" s="16" t="s">
        <v>6</v>
      </c>
      <c r="J127" s="16" t="s">
        <v>6</v>
      </c>
      <c r="K127" s="16" t="s">
        <v>5</v>
      </c>
      <c r="L127" s="16" t="s">
        <v>10</v>
      </c>
      <c r="M127" s="16" t="s">
        <v>10</v>
      </c>
      <c r="N127" s="16" t="s">
        <v>6</v>
      </c>
      <c r="O127" s="16" t="s">
        <v>5</v>
      </c>
      <c r="P127" s="16" t="s">
        <v>6</v>
      </c>
      <c r="Q127" s="16" t="s">
        <v>6</v>
      </c>
      <c r="R127" s="16" t="s">
        <v>6</v>
      </c>
      <c r="S127" s="16" t="s">
        <v>6</v>
      </c>
      <c r="T127" s="16" t="s">
        <v>5</v>
      </c>
      <c r="U127" s="17" t="s">
        <v>20</v>
      </c>
      <c r="V127" s="16" t="s">
        <v>10</v>
      </c>
      <c r="W127" s="16" t="s">
        <v>5</v>
      </c>
      <c r="X127" s="16" t="s">
        <v>5</v>
      </c>
      <c r="Y127" s="16" t="s">
        <v>6</v>
      </c>
    </row>
    <row r="128" spans="1:25" ht="15" customHeight="1">
      <c r="A128" s="20" t="s">
        <v>149</v>
      </c>
      <c r="B128" s="16" t="s">
        <v>5</v>
      </c>
      <c r="C128" s="16" t="s">
        <v>5</v>
      </c>
      <c r="D128" s="16" t="s">
        <v>5</v>
      </c>
      <c r="E128" s="16" t="s">
        <v>5</v>
      </c>
      <c r="F128" s="16" t="s">
        <v>5</v>
      </c>
      <c r="G128" s="16" t="s">
        <v>5</v>
      </c>
      <c r="H128" s="16" t="s">
        <v>5</v>
      </c>
      <c r="I128" s="16" t="s">
        <v>5</v>
      </c>
      <c r="J128" s="16" t="s">
        <v>6</v>
      </c>
      <c r="K128" s="16" t="s">
        <v>6</v>
      </c>
      <c r="L128" s="16" t="s">
        <v>6</v>
      </c>
      <c r="M128" s="16" t="s">
        <v>6</v>
      </c>
      <c r="N128" s="16" t="s">
        <v>6</v>
      </c>
      <c r="O128" s="16" t="s">
        <v>5</v>
      </c>
      <c r="P128" s="16" t="s">
        <v>5</v>
      </c>
      <c r="Q128" s="16" t="s">
        <v>6</v>
      </c>
      <c r="R128" s="16" t="s">
        <v>6</v>
      </c>
      <c r="S128" s="16" t="s">
        <v>5</v>
      </c>
      <c r="T128" s="16" t="s">
        <v>5</v>
      </c>
      <c r="U128" s="16" t="s">
        <v>5</v>
      </c>
      <c r="V128" s="16" t="s">
        <v>6</v>
      </c>
      <c r="W128" s="16" t="s">
        <v>10</v>
      </c>
      <c r="X128" s="16" t="s">
        <v>5</v>
      </c>
      <c r="Y128" s="17" t="s">
        <v>8</v>
      </c>
    </row>
    <row r="129" spans="1:25" ht="15" customHeight="1">
      <c r="A129" s="20" t="s">
        <v>150</v>
      </c>
      <c r="B129" s="16" t="s">
        <v>10</v>
      </c>
      <c r="C129" s="16" t="s">
        <v>5</v>
      </c>
      <c r="D129" s="16" t="s">
        <v>5</v>
      </c>
      <c r="E129" s="16" t="s">
        <v>5</v>
      </c>
      <c r="F129" s="16" t="s">
        <v>6</v>
      </c>
      <c r="G129" s="16" t="s">
        <v>5</v>
      </c>
      <c r="H129" s="16" t="s">
        <v>6</v>
      </c>
      <c r="I129" s="16" t="s">
        <v>6</v>
      </c>
      <c r="J129" s="16" t="s">
        <v>5</v>
      </c>
      <c r="K129" s="16" t="s">
        <v>5</v>
      </c>
      <c r="L129" s="16" t="s">
        <v>5</v>
      </c>
      <c r="M129" s="17" t="s">
        <v>20</v>
      </c>
      <c r="N129" s="16" t="s">
        <v>10</v>
      </c>
      <c r="O129" s="16" t="s">
        <v>5</v>
      </c>
      <c r="P129" s="16" t="s">
        <v>6</v>
      </c>
      <c r="Q129" s="16" t="s">
        <v>6</v>
      </c>
      <c r="R129" s="16" t="s">
        <v>5</v>
      </c>
      <c r="S129" s="16" t="s">
        <v>6</v>
      </c>
      <c r="T129" s="16" t="s">
        <v>6</v>
      </c>
      <c r="U129" s="16" t="s">
        <v>5</v>
      </c>
      <c r="V129" s="16" t="s">
        <v>10</v>
      </c>
      <c r="W129" s="16" t="s">
        <v>5</v>
      </c>
      <c r="X129" s="16" t="s">
        <v>5</v>
      </c>
      <c r="Y129" s="16" t="s">
        <v>10</v>
      </c>
    </row>
    <row r="130" spans="1:25" ht="15" customHeight="1">
      <c r="A130" s="20" t="s">
        <v>151</v>
      </c>
      <c r="B130" s="16" t="s">
        <v>5</v>
      </c>
      <c r="C130" s="16" t="s">
        <v>6</v>
      </c>
      <c r="D130" s="16" t="s">
        <v>6</v>
      </c>
      <c r="E130" s="16" t="s">
        <v>6</v>
      </c>
      <c r="F130" s="16" t="s">
        <v>6</v>
      </c>
      <c r="G130" s="16" t="s">
        <v>6</v>
      </c>
      <c r="H130" s="16" t="s">
        <v>6</v>
      </c>
      <c r="I130" s="16" t="s">
        <v>5</v>
      </c>
      <c r="J130" s="16" t="s">
        <v>10</v>
      </c>
      <c r="K130" s="16" t="s">
        <v>5</v>
      </c>
      <c r="L130" s="16" t="s">
        <v>5</v>
      </c>
      <c r="M130" s="17" t="s">
        <v>20</v>
      </c>
      <c r="N130" s="16" t="s">
        <v>10</v>
      </c>
      <c r="O130" s="17" t="s">
        <v>21</v>
      </c>
      <c r="P130" s="16" t="s">
        <v>10</v>
      </c>
      <c r="Q130" s="16" t="s">
        <v>6</v>
      </c>
      <c r="R130" s="16" t="s">
        <v>6</v>
      </c>
      <c r="S130" s="16" t="s">
        <v>5</v>
      </c>
      <c r="T130" s="16" t="s">
        <v>5</v>
      </c>
      <c r="U130" s="16" t="s">
        <v>5</v>
      </c>
      <c r="V130" s="16" t="s">
        <v>5</v>
      </c>
      <c r="W130" s="16" t="s">
        <v>6</v>
      </c>
      <c r="X130" s="16" t="s">
        <v>6</v>
      </c>
      <c r="Y130" s="16" t="s">
        <v>5</v>
      </c>
    </row>
    <row r="131" spans="1:25" ht="15" customHeight="1">
      <c r="A131" s="20" t="s">
        <v>152</v>
      </c>
      <c r="B131" s="16" t="s">
        <v>6</v>
      </c>
      <c r="C131" s="16" t="s">
        <v>5</v>
      </c>
      <c r="D131" s="16" t="s">
        <v>5</v>
      </c>
      <c r="E131" s="16" t="s">
        <v>5</v>
      </c>
      <c r="F131" s="16" t="s">
        <v>5</v>
      </c>
      <c r="G131" s="17" t="s">
        <v>20</v>
      </c>
      <c r="H131" s="16" t="s">
        <v>5</v>
      </c>
      <c r="I131" s="16" t="s">
        <v>5</v>
      </c>
      <c r="J131" s="16" t="s">
        <v>5</v>
      </c>
      <c r="K131" s="16" t="s">
        <v>10</v>
      </c>
      <c r="L131" s="16" t="s">
        <v>10</v>
      </c>
      <c r="M131" s="16" t="s">
        <v>5</v>
      </c>
      <c r="N131" s="16" t="s">
        <v>5</v>
      </c>
      <c r="O131" s="16" t="s">
        <v>5</v>
      </c>
      <c r="P131" s="16" t="s">
        <v>5</v>
      </c>
      <c r="Q131" s="16" t="s">
        <v>5</v>
      </c>
      <c r="R131" s="16" t="s">
        <v>10</v>
      </c>
      <c r="S131" s="16" t="s">
        <v>5</v>
      </c>
      <c r="T131" s="16" t="s">
        <v>6</v>
      </c>
      <c r="U131" s="16" t="s">
        <v>5</v>
      </c>
      <c r="V131" s="16" t="s">
        <v>10</v>
      </c>
      <c r="W131" s="16" t="s">
        <v>5</v>
      </c>
      <c r="X131" s="17" t="s">
        <v>21</v>
      </c>
      <c r="Y131" s="16" t="s">
        <v>5</v>
      </c>
    </row>
    <row r="132" spans="1:25" ht="15" customHeight="1">
      <c r="A132" s="20" t="s">
        <v>153</v>
      </c>
      <c r="B132" s="16" t="s">
        <v>5</v>
      </c>
      <c r="C132" s="16" t="s">
        <v>5</v>
      </c>
      <c r="D132" s="16" t="s">
        <v>5</v>
      </c>
      <c r="E132" s="16" t="s">
        <v>5</v>
      </c>
      <c r="F132" s="16" t="s">
        <v>5</v>
      </c>
      <c r="G132" s="16" t="s">
        <v>12</v>
      </c>
      <c r="H132" s="16" t="s">
        <v>5</v>
      </c>
      <c r="I132" s="16" t="s">
        <v>5</v>
      </c>
      <c r="J132" s="16" t="s">
        <v>5</v>
      </c>
      <c r="K132" s="16" t="s">
        <v>5</v>
      </c>
      <c r="L132" s="16" t="s">
        <v>5</v>
      </c>
      <c r="M132" s="16" t="s">
        <v>5</v>
      </c>
      <c r="N132" s="16" t="s">
        <v>5</v>
      </c>
      <c r="O132" s="17" t="s">
        <v>28</v>
      </c>
      <c r="P132" s="16" t="s">
        <v>5</v>
      </c>
      <c r="Q132" s="16" t="s">
        <v>5</v>
      </c>
      <c r="R132" s="16" t="s">
        <v>5</v>
      </c>
      <c r="S132" s="16" t="s">
        <v>6</v>
      </c>
      <c r="T132" s="16" t="s">
        <v>5</v>
      </c>
      <c r="U132" s="16" t="s">
        <v>5</v>
      </c>
      <c r="V132" s="16" t="s">
        <v>5</v>
      </c>
      <c r="W132" s="16" t="s">
        <v>5</v>
      </c>
      <c r="X132" s="16" t="s">
        <v>5</v>
      </c>
      <c r="Y132" s="16" t="s">
        <v>10</v>
      </c>
    </row>
    <row r="133" spans="1:25" ht="15" customHeight="1">
      <c r="A133" s="20" t="s">
        <v>154</v>
      </c>
      <c r="B133" s="16" t="s">
        <v>10</v>
      </c>
      <c r="C133" s="16" t="s">
        <v>5</v>
      </c>
      <c r="D133" s="16" t="s">
        <v>5</v>
      </c>
      <c r="E133" s="16" t="s">
        <v>5</v>
      </c>
      <c r="F133" s="16" t="s">
        <v>6</v>
      </c>
      <c r="G133" s="16" t="s">
        <v>5</v>
      </c>
      <c r="H133" s="16" t="s">
        <v>10</v>
      </c>
      <c r="I133" s="16" t="s">
        <v>5</v>
      </c>
      <c r="J133" s="16" t="s">
        <v>5</v>
      </c>
      <c r="K133" s="16" t="s">
        <v>6</v>
      </c>
      <c r="L133" s="16" t="s">
        <v>6</v>
      </c>
      <c r="M133" s="16" t="s">
        <v>5</v>
      </c>
      <c r="N133" s="16" t="s">
        <v>5</v>
      </c>
      <c r="O133" s="16" t="s">
        <v>5</v>
      </c>
      <c r="P133" s="16" t="s">
        <v>5</v>
      </c>
      <c r="Q133" s="16" t="s">
        <v>6</v>
      </c>
      <c r="R133" s="16" t="s">
        <v>6</v>
      </c>
      <c r="S133" s="16" t="s">
        <v>6</v>
      </c>
      <c r="T133" s="16" t="s">
        <v>5</v>
      </c>
      <c r="U133" s="16" t="s">
        <v>5</v>
      </c>
      <c r="V133" s="16" t="s">
        <v>5</v>
      </c>
      <c r="W133" s="16" t="s">
        <v>5</v>
      </c>
      <c r="X133" s="16" t="s">
        <v>10</v>
      </c>
      <c r="Y133" s="16" t="s">
        <v>5</v>
      </c>
    </row>
    <row r="134" spans="1:25" ht="15" customHeight="1">
      <c r="A134" s="20" t="s">
        <v>155</v>
      </c>
      <c r="B134" s="16" t="s">
        <v>5</v>
      </c>
      <c r="C134" s="16" t="s">
        <v>5</v>
      </c>
      <c r="D134" s="16" t="s">
        <v>5</v>
      </c>
      <c r="E134" s="16" t="s">
        <v>5</v>
      </c>
      <c r="F134" s="16" t="s">
        <v>5</v>
      </c>
      <c r="G134" s="16" t="s">
        <v>5</v>
      </c>
      <c r="H134" s="16" t="s">
        <v>5</v>
      </c>
      <c r="I134" s="16" t="s">
        <v>5</v>
      </c>
      <c r="J134" s="17" t="s">
        <v>20</v>
      </c>
      <c r="K134" s="16" t="s">
        <v>5</v>
      </c>
      <c r="L134" s="16" t="s">
        <v>10</v>
      </c>
      <c r="M134" s="16" t="s">
        <v>6</v>
      </c>
      <c r="N134" s="16" t="s">
        <v>10</v>
      </c>
      <c r="O134" s="16" t="s">
        <v>10</v>
      </c>
      <c r="P134" s="16" t="s">
        <v>5</v>
      </c>
      <c r="Q134" s="16" t="s">
        <v>6</v>
      </c>
      <c r="R134" s="16" t="s">
        <v>6</v>
      </c>
      <c r="S134" s="16" t="s">
        <v>5</v>
      </c>
      <c r="T134" s="16" t="s">
        <v>6</v>
      </c>
      <c r="U134" s="16" t="s">
        <v>12</v>
      </c>
      <c r="V134" s="16" t="s">
        <v>6</v>
      </c>
      <c r="W134" s="16" t="s">
        <v>5</v>
      </c>
      <c r="X134" s="16" t="s">
        <v>5</v>
      </c>
      <c r="Y134" s="16" t="s">
        <v>5</v>
      </c>
    </row>
    <row r="135" spans="1:25" ht="15" customHeight="1">
      <c r="A135" s="20" t="s">
        <v>156</v>
      </c>
      <c r="B135" s="16" t="s">
        <v>10</v>
      </c>
      <c r="C135" s="17" t="s">
        <v>21</v>
      </c>
      <c r="D135" s="16" t="s">
        <v>12</v>
      </c>
      <c r="E135" s="16" t="s">
        <v>6</v>
      </c>
      <c r="F135" s="17" t="s">
        <v>20</v>
      </c>
      <c r="G135" s="16" t="s">
        <v>6</v>
      </c>
      <c r="H135" s="16" t="s">
        <v>6</v>
      </c>
      <c r="I135" s="16" t="s">
        <v>6</v>
      </c>
      <c r="J135" s="16" t="s">
        <v>12</v>
      </c>
      <c r="K135" s="17" t="s">
        <v>20</v>
      </c>
      <c r="L135" s="16" t="s">
        <v>6</v>
      </c>
      <c r="M135" s="16" t="s">
        <v>12</v>
      </c>
      <c r="N135" s="16" t="s">
        <v>12</v>
      </c>
      <c r="O135" s="16" t="s">
        <v>6</v>
      </c>
      <c r="P135" s="16" t="s">
        <v>6</v>
      </c>
      <c r="Q135" s="17" t="s">
        <v>35</v>
      </c>
      <c r="R135" s="16" t="s">
        <v>6</v>
      </c>
      <c r="S135" s="16" t="s">
        <v>6</v>
      </c>
      <c r="T135" s="16" t="s">
        <v>6</v>
      </c>
      <c r="U135" s="16" t="s">
        <v>10</v>
      </c>
      <c r="V135" s="16" t="s">
        <v>5</v>
      </c>
      <c r="W135" s="16" t="s">
        <v>10</v>
      </c>
      <c r="X135" s="16" t="s">
        <v>10</v>
      </c>
      <c r="Y135" s="16" t="s">
        <v>6</v>
      </c>
    </row>
    <row r="136" spans="1:25" ht="15" customHeight="1">
      <c r="A136" s="20" t="s">
        <v>157</v>
      </c>
      <c r="B136" s="16" t="s">
        <v>6</v>
      </c>
      <c r="C136" s="16" t="s">
        <v>6</v>
      </c>
      <c r="D136" s="16" t="s">
        <v>6</v>
      </c>
      <c r="E136" s="16" t="s">
        <v>12</v>
      </c>
      <c r="F136" s="16" t="s">
        <v>12</v>
      </c>
      <c r="G136" s="16" t="s">
        <v>6</v>
      </c>
      <c r="H136" s="16" t="s">
        <v>6</v>
      </c>
      <c r="I136" s="16" t="s">
        <v>6</v>
      </c>
      <c r="J136" s="16" t="s">
        <v>6</v>
      </c>
      <c r="K136" s="16" t="s">
        <v>5</v>
      </c>
      <c r="L136" s="16" t="s">
        <v>6</v>
      </c>
      <c r="M136" s="16" t="s">
        <v>6</v>
      </c>
      <c r="N136" s="16" t="s">
        <v>6</v>
      </c>
      <c r="O136" s="16" t="s">
        <v>10</v>
      </c>
      <c r="P136" s="16" t="s">
        <v>10</v>
      </c>
      <c r="Q136" s="16" t="s">
        <v>5</v>
      </c>
      <c r="R136" s="16" t="s">
        <v>6</v>
      </c>
      <c r="S136" s="16" t="s">
        <v>5</v>
      </c>
      <c r="T136" s="16" t="s">
        <v>10</v>
      </c>
      <c r="U136" s="16" t="s">
        <v>5</v>
      </c>
      <c r="V136" s="17" t="s">
        <v>21</v>
      </c>
      <c r="W136" s="16" t="s">
        <v>10</v>
      </c>
      <c r="X136" s="17" t="s">
        <v>8</v>
      </c>
      <c r="Y136" s="17" t="s">
        <v>21</v>
      </c>
    </row>
    <row r="137" spans="1:25" ht="15" customHeight="1">
      <c r="A137" s="20" t="s">
        <v>158</v>
      </c>
      <c r="B137" s="16" t="s">
        <v>5</v>
      </c>
      <c r="C137" s="16" t="s">
        <v>5</v>
      </c>
      <c r="D137" s="16" t="s">
        <v>10</v>
      </c>
      <c r="E137" s="16" t="s">
        <v>5</v>
      </c>
      <c r="F137" s="16" t="s">
        <v>5</v>
      </c>
      <c r="G137" s="16" t="s">
        <v>10</v>
      </c>
      <c r="H137" s="16" t="s">
        <v>5</v>
      </c>
      <c r="I137" s="16" t="s">
        <v>5</v>
      </c>
      <c r="J137" s="16" t="s">
        <v>5</v>
      </c>
      <c r="K137" s="17" t="s">
        <v>21</v>
      </c>
      <c r="L137" s="16" t="s">
        <v>5</v>
      </c>
      <c r="M137" s="16" t="s">
        <v>5</v>
      </c>
      <c r="N137" s="16" t="s">
        <v>6</v>
      </c>
      <c r="O137" s="16" t="s">
        <v>5</v>
      </c>
      <c r="P137" s="17" t="s">
        <v>20</v>
      </c>
      <c r="Q137" s="16" t="s">
        <v>5</v>
      </c>
      <c r="R137" s="16" t="s">
        <v>5</v>
      </c>
      <c r="S137" s="16" t="s">
        <v>5</v>
      </c>
      <c r="T137" s="16" t="s">
        <v>12</v>
      </c>
      <c r="U137" s="16" t="s">
        <v>5</v>
      </c>
      <c r="V137" s="16" t="s">
        <v>10</v>
      </c>
      <c r="W137" s="16" t="s">
        <v>5</v>
      </c>
      <c r="X137" s="16" t="s">
        <v>12</v>
      </c>
      <c r="Y137" s="16" t="s">
        <v>5</v>
      </c>
    </row>
    <row r="138" spans="1:25" ht="15" customHeight="1">
      <c r="A138" s="20" t="s">
        <v>159</v>
      </c>
      <c r="B138" s="16" t="s">
        <v>5</v>
      </c>
      <c r="C138" s="16" t="s">
        <v>5</v>
      </c>
      <c r="D138" s="16" t="s">
        <v>5</v>
      </c>
      <c r="E138" s="16" t="s">
        <v>5</v>
      </c>
      <c r="F138" s="16" t="s">
        <v>5</v>
      </c>
      <c r="G138" s="16" t="s">
        <v>5</v>
      </c>
      <c r="H138" s="16" t="s">
        <v>5</v>
      </c>
      <c r="I138" s="16" t="s">
        <v>5</v>
      </c>
      <c r="J138" s="16" t="s">
        <v>5</v>
      </c>
      <c r="K138" s="16" t="s">
        <v>5</v>
      </c>
      <c r="L138" s="16" t="s">
        <v>5</v>
      </c>
      <c r="M138" s="16" t="s">
        <v>5</v>
      </c>
      <c r="N138" s="16" t="s">
        <v>5</v>
      </c>
      <c r="O138" s="16" t="s">
        <v>5</v>
      </c>
      <c r="P138" s="16" t="s">
        <v>5</v>
      </c>
      <c r="Q138" s="16" t="s">
        <v>5</v>
      </c>
      <c r="R138" s="17" t="s">
        <v>42</v>
      </c>
      <c r="S138" s="17" t="s">
        <v>42</v>
      </c>
      <c r="T138" s="16" t="s">
        <v>5</v>
      </c>
      <c r="U138" s="17" t="s">
        <v>42</v>
      </c>
      <c r="V138" s="16" t="s">
        <v>5</v>
      </c>
      <c r="W138" s="16" t="s">
        <v>5</v>
      </c>
      <c r="X138" s="16" t="s">
        <v>5</v>
      </c>
      <c r="Y138" s="16" t="s">
        <v>6</v>
      </c>
    </row>
    <row r="139" spans="1:25" ht="15" customHeight="1">
      <c r="A139" s="20" t="s">
        <v>160</v>
      </c>
      <c r="B139" s="17" t="s">
        <v>20</v>
      </c>
      <c r="C139" s="16" t="s">
        <v>5</v>
      </c>
      <c r="D139" s="16" t="s">
        <v>5</v>
      </c>
      <c r="E139" s="16" t="s">
        <v>5</v>
      </c>
      <c r="F139" s="16" t="s">
        <v>5</v>
      </c>
      <c r="G139" s="16" t="s">
        <v>5</v>
      </c>
      <c r="H139" s="17" t="s">
        <v>7</v>
      </c>
      <c r="I139" s="16" t="s">
        <v>5</v>
      </c>
      <c r="J139" s="16" t="s">
        <v>5</v>
      </c>
      <c r="K139" s="16" t="s">
        <v>5</v>
      </c>
      <c r="L139" s="16" t="s">
        <v>5</v>
      </c>
      <c r="M139" s="16" t="s">
        <v>5</v>
      </c>
      <c r="N139" s="16" t="s">
        <v>5</v>
      </c>
      <c r="O139" s="17" t="s">
        <v>20</v>
      </c>
      <c r="P139" s="16" t="s">
        <v>5</v>
      </c>
      <c r="Q139" s="16" t="s">
        <v>5</v>
      </c>
      <c r="R139" s="16" t="s">
        <v>5</v>
      </c>
      <c r="S139" s="16" t="s">
        <v>5</v>
      </c>
      <c r="T139" s="16" t="s">
        <v>12</v>
      </c>
      <c r="U139" s="16" t="s">
        <v>5</v>
      </c>
      <c r="V139" s="16" t="s">
        <v>5</v>
      </c>
      <c r="W139" s="16" t="s">
        <v>5</v>
      </c>
      <c r="X139" s="16" t="s">
        <v>5</v>
      </c>
      <c r="Y139" s="16" t="s">
        <v>6</v>
      </c>
    </row>
    <row r="140" spans="1:25" ht="15" customHeight="1">
      <c r="A140" s="20" t="s">
        <v>161</v>
      </c>
      <c r="B140" s="16" t="s">
        <v>12</v>
      </c>
      <c r="C140" s="16" t="s">
        <v>6</v>
      </c>
      <c r="D140" s="16" t="s">
        <v>6</v>
      </c>
      <c r="E140" s="17" t="s">
        <v>7</v>
      </c>
      <c r="F140" s="17" t="s">
        <v>7</v>
      </c>
      <c r="G140" s="16" t="s">
        <v>6</v>
      </c>
      <c r="H140" s="16" t="s">
        <v>12</v>
      </c>
      <c r="I140" s="16" t="s">
        <v>6</v>
      </c>
      <c r="J140" s="17" t="s">
        <v>20</v>
      </c>
      <c r="K140" s="17" t="s">
        <v>20</v>
      </c>
      <c r="L140" s="16" t="s">
        <v>12</v>
      </c>
      <c r="M140" s="17" t="s">
        <v>20</v>
      </c>
      <c r="N140" s="16" t="s">
        <v>12</v>
      </c>
      <c r="O140" s="17" t="s">
        <v>20</v>
      </c>
      <c r="P140" s="16" t="s">
        <v>6</v>
      </c>
      <c r="Q140" s="16" t="s">
        <v>5</v>
      </c>
      <c r="R140" s="16" t="s">
        <v>6</v>
      </c>
      <c r="S140" s="16" t="s">
        <v>6</v>
      </c>
      <c r="T140" s="16" t="s">
        <v>5</v>
      </c>
      <c r="U140" s="16" t="s">
        <v>5</v>
      </c>
      <c r="V140" s="17" t="s">
        <v>20</v>
      </c>
      <c r="W140" s="17" t="s">
        <v>20</v>
      </c>
      <c r="X140" s="16" t="s">
        <v>6</v>
      </c>
      <c r="Y140" s="16" t="s">
        <v>6</v>
      </c>
    </row>
    <row r="141" spans="1:25" ht="15" customHeight="1">
      <c r="A141" s="20" t="s">
        <v>162</v>
      </c>
      <c r="B141" s="16" t="s">
        <v>5</v>
      </c>
      <c r="C141" s="16" t="s">
        <v>5</v>
      </c>
      <c r="D141" s="16" t="s">
        <v>6</v>
      </c>
      <c r="E141" s="16" t="s">
        <v>6</v>
      </c>
      <c r="F141" s="16" t="s">
        <v>12</v>
      </c>
      <c r="G141" s="16" t="s">
        <v>12</v>
      </c>
      <c r="H141" s="16" t="s">
        <v>12</v>
      </c>
      <c r="I141" s="16" t="s">
        <v>6</v>
      </c>
      <c r="J141" s="16" t="s">
        <v>6</v>
      </c>
      <c r="K141" s="16" t="s">
        <v>6</v>
      </c>
      <c r="L141" s="16" t="s">
        <v>6</v>
      </c>
      <c r="M141" s="16" t="s">
        <v>6</v>
      </c>
      <c r="N141" s="16" t="s">
        <v>6</v>
      </c>
      <c r="O141" s="16" t="s">
        <v>6</v>
      </c>
      <c r="P141" s="16" t="s">
        <v>6</v>
      </c>
      <c r="Q141" s="16" t="s">
        <v>6</v>
      </c>
      <c r="R141" s="16" t="s">
        <v>6</v>
      </c>
      <c r="S141" s="16" t="s">
        <v>6</v>
      </c>
      <c r="T141" s="16" t="s">
        <v>5</v>
      </c>
      <c r="U141" s="16" t="s">
        <v>6</v>
      </c>
      <c r="V141" s="16" t="s">
        <v>6</v>
      </c>
      <c r="W141" s="16" t="s">
        <v>5</v>
      </c>
      <c r="X141" s="16" t="s">
        <v>5</v>
      </c>
      <c r="Y141" s="16" t="s">
        <v>5</v>
      </c>
    </row>
    <row r="142" spans="1:25" ht="15" customHeight="1">
      <c r="A142" s="20" t="s">
        <v>163</v>
      </c>
      <c r="B142" s="16" t="s">
        <v>6</v>
      </c>
      <c r="C142" s="16" t="s">
        <v>5</v>
      </c>
      <c r="D142" s="16" t="s">
        <v>12</v>
      </c>
      <c r="E142" s="16" t="s">
        <v>6</v>
      </c>
      <c r="F142" s="16" t="s">
        <v>6</v>
      </c>
      <c r="G142" s="16" t="s">
        <v>6</v>
      </c>
      <c r="H142" s="16" t="s">
        <v>12</v>
      </c>
      <c r="I142" s="16" t="s">
        <v>6</v>
      </c>
      <c r="J142" s="16" t="s">
        <v>6</v>
      </c>
      <c r="K142" s="16" t="s">
        <v>6</v>
      </c>
      <c r="L142" s="17" t="s">
        <v>20</v>
      </c>
      <c r="M142" s="16" t="s">
        <v>6</v>
      </c>
      <c r="N142" s="16" t="s">
        <v>6</v>
      </c>
      <c r="O142" s="17" t="s">
        <v>8</v>
      </c>
      <c r="P142" s="16" t="s">
        <v>5</v>
      </c>
      <c r="Q142" s="16" t="s">
        <v>6</v>
      </c>
      <c r="R142" s="16" t="s">
        <v>6</v>
      </c>
      <c r="S142" s="16" t="s">
        <v>6</v>
      </c>
      <c r="T142" s="16" t="s">
        <v>6</v>
      </c>
      <c r="U142" s="16" t="s">
        <v>5</v>
      </c>
      <c r="V142" s="17" t="s">
        <v>8</v>
      </c>
      <c r="W142" s="16" t="s">
        <v>5</v>
      </c>
      <c r="X142" s="16" t="s">
        <v>5</v>
      </c>
      <c r="Y142" s="16" t="s">
        <v>5</v>
      </c>
    </row>
    <row r="143" spans="1:25" ht="15" customHeight="1">
      <c r="A143" s="20" t="s">
        <v>164</v>
      </c>
      <c r="B143" s="16" t="s">
        <v>10</v>
      </c>
      <c r="C143" s="16" t="s">
        <v>5</v>
      </c>
      <c r="D143" s="16" t="s">
        <v>5</v>
      </c>
      <c r="E143" s="16" t="s">
        <v>5</v>
      </c>
      <c r="F143" s="16" t="s">
        <v>5</v>
      </c>
      <c r="G143" s="16" t="s">
        <v>5</v>
      </c>
      <c r="H143" s="16" t="s">
        <v>5</v>
      </c>
      <c r="I143" s="16" t="s">
        <v>10</v>
      </c>
      <c r="J143" s="16" t="s">
        <v>5</v>
      </c>
      <c r="K143" s="16" t="s">
        <v>5</v>
      </c>
      <c r="L143" s="17" t="s">
        <v>28</v>
      </c>
      <c r="M143" s="17" t="s">
        <v>28</v>
      </c>
      <c r="N143" s="16" t="s">
        <v>12</v>
      </c>
      <c r="O143" s="16" t="s">
        <v>5</v>
      </c>
      <c r="P143" s="16" t="s">
        <v>5</v>
      </c>
      <c r="Q143" s="16" t="s">
        <v>10</v>
      </c>
      <c r="R143" s="16" t="s">
        <v>13</v>
      </c>
      <c r="S143" s="16" t="s">
        <v>10</v>
      </c>
      <c r="T143" s="17" t="s">
        <v>21</v>
      </c>
      <c r="U143" s="16" t="s">
        <v>5</v>
      </c>
      <c r="V143" s="16" t="s">
        <v>5</v>
      </c>
      <c r="W143" s="16" t="s">
        <v>10</v>
      </c>
      <c r="X143" s="17" t="s">
        <v>20</v>
      </c>
      <c r="Y143" s="16" t="s">
        <v>12</v>
      </c>
    </row>
    <row r="144" spans="1:25" ht="15" customHeight="1">
      <c r="A144" s="20" t="s">
        <v>165</v>
      </c>
      <c r="B144" s="16" t="s">
        <v>5</v>
      </c>
      <c r="C144" s="16" t="s">
        <v>5</v>
      </c>
      <c r="D144" s="16" t="s">
        <v>5</v>
      </c>
      <c r="E144" s="16" t="s">
        <v>5</v>
      </c>
      <c r="F144" s="16" t="s">
        <v>5</v>
      </c>
      <c r="G144" s="16" t="s">
        <v>12</v>
      </c>
      <c r="H144" s="16" t="s">
        <v>5</v>
      </c>
      <c r="I144" s="16" t="s">
        <v>5</v>
      </c>
      <c r="J144" s="16" t="s">
        <v>5</v>
      </c>
      <c r="K144" s="16" t="s">
        <v>6</v>
      </c>
      <c r="L144" s="16" t="s">
        <v>5</v>
      </c>
      <c r="M144" s="16" t="s">
        <v>5</v>
      </c>
      <c r="N144" s="16" t="s">
        <v>5</v>
      </c>
      <c r="O144" s="16" t="s">
        <v>6</v>
      </c>
      <c r="P144" s="16" t="s">
        <v>5</v>
      </c>
      <c r="Q144" s="16" t="s">
        <v>5</v>
      </c>
      <c r="R144" s="16" t="s">
        <v>10</v>
      </c>
      <c r="S144" s="16" t="s">
        <v>5</v>
      </c>
      <c r="T144" s="16" t="s">
        <v>5</v>
      </c>
      <c r="U144" s="16" t="s">
        <v>5</v>
      </c>
      <c r="V144" s="16" t="s">
        <v>5</v>
      </c>
      <c r="W144" s="17" t="s">
        <v>8</v>
      </c>
      <c r="X144" s="16" t="s">
        <v>5</v>
      </c>
      <c r="Y144" s="16" t="s">
        <v>5</v>
      </c>
    </row>
    <row r="145" spans="1:25" ht="15" customHeight="1">
      <c r="A145" s="20" t="s">
        <v>166</v>
      </c>
      <c r="B145" s="16" t="s">
        <v>5</v>
      </c>
      <c r="C145" s="16" t="s">
        <v>5</v>
      </c>
      <c r="D145" s="16" t="s">
        <v>5</v>
      </c>
      <c r="E145" s="17" t="s">
        <v>28</v>
      </c>
      <c r="F145" s="16" t="s">
        <v>5</v>
      </c>
      <c r="G145" s="16" t="s">
        <v>5</v>
      </c>
      <c r="H145" s="16" t="s">
        <v>5</v>
      </c>
      <c r="I145" s="16" t="s">
        <v>5</v>
      </c>
      <c r="J145" s="16" t="s">
        <v>5</v>
      </c>
      <c r="K145" s="16" t="s">
        <v>5</v>
      </c>
      <c r="L145" s="16" t="s">
        <v>5</v>
      </c>
      <c r="M145" s="16" t="s">
        <v>5</v>
      </c>
      <c r="N145" s="16" t="s">
        <v>5</v>
      </c>
      <c r="O145" s="16" t="s">
        <v>5</v>
      </c>
      <c r="P145" s="16" t="s">
        <v>5</v>
      </c>
      <c r="Q145" s="16" t="s">
        <v>5</v>
      </c>
      <c r="R145" s="17" t="s">
        <v>42</v>
      </c>
      <c r="S145" s="16" t="s">
        <v>6</v>
      </c>
      <c r="T145" s="16" t="s">
        <v>6</v>
      </c>
      <c r="U145" s="17" t="s">
        <v>20</v>
      </c>
      <c r="V145" s="16" t="s">
        <v>5</v>
      </c>
      <c r="W145" s="16" t="s">
        <v>5</v>
      </c>
      <c r="X145" s="16" t="s">
        <v>5</v>
      </c>
      <c r="Y145" s="16" t="s">
        <v>5</v>
      </c>
    </row>
    <row r="146" spans="1:25" ht="15" customHeight="1">
      <c r="A146" s="20" t="s">
        <v>167</v>
      </c>
      <c r="B146" s="16" t="s">
        <v>5</v>
      </c>
      <c r="C146" s="16" t="s">
        <v>5</v>
      </c>
      <c r="D146" s="16" t="s">
        <v>5</v>
      </c>
      <c r="E146" s="16" t="s">
        <v>5</v>
      </c>
      <c r="F146" s="16" t="s">
        <v>5</v>
      </c>
      <c r="G146" s="16" t="s">
        <v>5</v>
      </c>
      <c r="H146" s="16" t="s">
        <v>5</v>
      </c>
      <c r="I146" s="16" t="s">
        <v>5</v>
      </c>
      <c r="J146" s="16" t="s">
        <v>5</v>
      </c>
      <c r="K146" s="16" t="s">
        <v>5</v>
      </c>
      <c r="L146" s="16" t="s">
        <v>5</v>
      </c>
      <c r="M146" s="16" t="s">
        <v>5</v>
      </c>
      <c r="N146" s="16" t="s">
        <v>5</v>
      </c>
      <c r="O146" s="16" t="s">
        <v>5</v>
      </c>
      <c r="P146" s="16" t="s">
        <v>12</v>
      </c>
      <c r="Q146" s="16" t="s">
        <v>5</v>
      </c>
      <c r="R146" s="16" t="s">
        <v>5</v>
      </c>
      <c r="S146" s="16" t="s">
        <v>5</v>
      </c>
      <c r="T146" s="16" t="s">
        <v>12</v>
      </c>
      <c r="U146" s="16" t="s">
        <v>12</v>
      </c>
      <c r="V146" s="16" t="s">
        <v>5</v>
      </c>
      <c r="W146" s="17" t="s">
        <v>21</v>
      </c>
      <c r="X146" s="17" t="s">
        <v>15</v>
      </c>
      <c r="Y146" s="17" t="s">
        <v>20</v>
      </c>
    </row>
    <row r="147" spans="1:25" ht="15" customHeight="1">
      <c r="A147" s="20" t="s">
        <v>168</v>
      </c>
      <c r="B147" s="16" t="s">
        <v>5</v>
      </c>
      <c r="C147" s="16" t="s">
        <v>12</v>
      </c>
      <c r="D147" s="16" t="s">
        <v>5</v>
      </c>
      <c r="E147" s="16" t="s">
        <v>5</v>
      </c>
      <c r="F147" s="16" t="s">
        <v>5</v>
      </c>
      <c r="G147" s="16" t="s">
        <v>5</v>
      </c>
      <c r="H147" s="16" t="s">
        <v>12</v>
      </c>
      <c r="I147" s="16" t="s">
        <v>5</v>
      </c>
      <c r="J147" s="16" t="s">
        <v>5</v>
      </c>
      <c r="K147" s="17" t="s">
        <v>20</v>
      </c>
      <c r="L147" s="17" t="s">
        <v>8</v>
      </c>
      <c r="M147" s="16" t="s">
        <v>5</v>
      </c>
      <c r="N147" s="16" t="s">
        <v>5</v>
      </c>
      <c r="O147" s="16" t="s">
        <v>5</v>
      </c>
      <c r="P147" s="16" t="s">
        <v>5</v>
      </c>
      <c r="Q147" s="16" t="s">
        <v>5</v>
      </c>
      <c r="R147" s="17" t="s">
        <v>7</v>
      </c>
      <c r="S147" s="16" t="s">
        <v>10</v>
      </c>
      <c r="T147" s="16" t="s">
        <v>10</v>
      </c>
      <c r="U147" s="16" t="s">
        <v>5</v>
      </c>
      <c r="V147" s="16" t="s">
        <v>5</v>
      </c>
      <c r="W147" s="16" t="s">
        <v>5</v>
      </c>
      <c r="X147" s="16" t="s">
        <v>5</v>
      </c>
      <c r="Y147" s="16" t="s">
        <v>5</v>
      </c>
    </row>
    <row r="148" spans="1:25" ht="15" customHeight="1">
      <c r="A148" s="20" t="s">
        <v>169</v>
      </c>
      <c r="B148" s="16" t="s">
        <v>12</v>
      </c>
      <c r="C148" s="16" t="s">
        <v>5</v>
      </c>
      <c r="D148" s="16" t="s">
        <v>6</v>
      </c>
      <c r="E148" s="16" t="s">
        <v>6</v>
      </c>
      <c r="F148" s="16" t="s">
        <v>12</v>
      </c>
      <c r="G148" s="16" t="s">
        <v>6</v>
      </c>
      <c r="H148" s="16" t="s">
        <v>12</v>
      </c>
      <c r="I148" s="16" t="s">
        <v>6</v>
      </c>
      <c r="J148" s="16" t="s">
        <v>12</v>
      </c>
      <c r="K148" s="16" t="s">
        <v>6</v>
      </c>
      <c r="L148" s="16" t="s">
        <v>6</v>
      </c>
      <c r="M148" s="17" t="s">
        <v>20</v>
      </c>
      <c r="N148" s="16" t="s">
        <v>12</v>
      </c>
      <c r="O148" s="16" t="s">
        <v>6</v>
      </c>
      <c r="P148" s="16" t="s">
        <v>12</v>
      </c>
      <c r="Q148" s="16" t="s">
        <v>12</v>
      </c>
      <c r="R148" s="16" t="s">
        <v>6</v>
      </c>
      <c r="S148" s="16" t="s">
        <v>6</v>
      </c>
      <c r="T148" s="16" t="s">
        <v>6</v>
      </c>
      <c r="U148" s="16" t="s">
        <v>6</v>
      </c>
      <c r="V148" s="16" t="s">
        <v>6</v>
      </c>
      <c r="W148" s="16" t="s">
        <v>12</v>
      </c>
      <c r="X148" s="16" t="s">
        <v>6</v>
      </c>
      <c r="Y148" s="16" t="s">
        <v>6</v>
      </c>
    </row>
    <row r="149" spans="1:25" ht="15" customHeight="1">
      <c r="A149" s="20" t="s">
        <v>170</v>
      </c>
      <c r="B149" s="16" t="s">
        <v>6</v>
      </c>
      <c r="C149" s="16" t="s">
        <v>12</v>
      </c>
      <c r="D149" s="16" t="s">
        <v>6</v>
      </c>
      <c r="E149" s="16" t="s">
        <v>6</v>
      </c>
      <c r="F149" s="16" t="s">
        <v>6</v>
      </c>
      <c r="G149" s="16" t="s">
        <v>6</v>
      </c>
      <c r="H149" s="16" t="s">
        <v>6</v>
      </c>
      <c r="I149" s="16" t="s">
        <v>6</v>
      </c>
      <c r="J149" s="16" t="s">
        <v>6</v>
      </c>
      <c r="K149" s="16" t="s">
        <v>6</v>
      </c>
      <c r="L149" s="16" t="s">
        <v>6</v>
      </c>
      <c r="M149" s="16" t="s">
        <v>6</v>
      </c>
      <c r="N149" s="16" t="s">
        <v>6</v>
      </c>
      <c r="O149" s="16" t="s">
        <v>6</v>
      </c>
      <c r="P149" s="16" t="s">
        <v>6</v>
      </c>
      <c r="Q149" s="16" t="s">
        <v>6</v>
      </c>
      <c r="R149" s="16" t="s">
        <v>6</v>
      </c>
      <c r="S149" s="16" t="s">
        <v>6</v>
      </c>
      <c r="T149" s="16" t="s">
        <v>6</v>
      </c>
      <c r="U149" s="16" t="s">
        <v>10</v>
      </c>
      <c r="V149" s="16" t="s">
        <v>10</v>
      </c>
      <c r="W149" s="16" t="s">
        <v>10</v>
      </c>
      <c r="X149" s="16" t="s">
        <v>5</v>
      </c>
      <c r="Y149" s="17" t="s">
        <v>7</v>
      </c>
    </row>
    <row r="150" spans="1:25" ht="15" customHeight="1">
      <c r="A150" s="20" t="s">
        <v>171</v>
      </c>
      <c r="B150" s="16" t="s">
        <v>5</v>
      </c>
      <c r="C150" s="16" t="s">
        <v>6</v>
      </c>
      <c r="D150" s="16" t="s">
        <v>6</v>
      </c>
      <c r="E150" s="16" t="s">
        <v>6</v>
      </c>
      <c r="F150" s="16" t="s">
        <v>6</v>
      </c>
      <c r="G150" s="16" t="s">
        <v>6</v>
      </c>
      <c r="H150" s="16" t="s">
        <v>5</v>
      </c>
      <c r="I150" s="17" t="s">
        <v>21</v>
      </c>
      <c r="J150" s="16" t="s">
        <v>5</v>
      </c>
      <c r="K150" s="16" t="s">
        <v>5</v>
      </c>
      <c r="L150" s="16" t="s">
        <v>5</v>
      </c>
      <c r="M150" s="16" t="s">
        <v>5</v>
      </c>
      <c r="N150" s="16" t="s">
        <v>5</v>
      </c>
      <c r="O150" s="16" t="s">
        <v>5</v>
      </c>
      <c r="P150" s="16" t="s">
        <v>5</v>
      </c>
      <c r="Q150" s="17" t="s">
        <v>7</v>
      </c>
      <c r="R150" s="16" t="s">
        <v>6</v>
      </c>
      <c r="S150" s="16" t="s">
        <v>6</v>
      </c>
      <c r="T150" s="16" t="s">
        <v>12</v>
      </c>
      <c r="U150" s="16" t="s">
        <v>12</v>
      </c>
      <c r="V150" s="16" t="s">
        <v>10</v>
      </c>
      <c r="W150" s="17" t="s">
        <v>21</v>
      </c>
      <c r="X150" s="16" t="s">
        <v>5</v>
      </c>
      <c r="Y150" s="16" t="s">
        <v>6</v>
      </c>
    </row>
    <row r="151" spans="1:25" ht="15" customHeight="1">
      <c r="A151" s="20" t="s">
        <v>172</v>
      </c>
      <c r="B151" s="16" t="s">
        <v>6</v>
      </c>
      <c r="C151" s="16" t="s">
        <v>6</v>
      </c>
      <c r="D151" s="16" t="s">
        <v>6</v>
      </c>
      <c r="E151" s="17" t="s">
        <v>20</v>
      </c>
      <c r="F151" s="17" t="s">
        <v>20</v>
      </c>
      <c r="G151" s="16" t="s">
        <v>6</v>
      </c>
      <c r="H151" s="16" t="s">
        <v>6</v>
      </c>
      <c r="I151" s="16" t="s">
        <v>12</v>
      </c>
      <c r="J151" s="16" t="s">
        <v>6</v>
      </c>
      <c r="K151" s="16" t="s">
        <v>5</v>
      </c>
      <c r="L151" s="16" t="s">
        <v>12</v>
      </c>
      <c r="M151" s="16" t="s">
        <v>10</v>
      </c>
      <c r="N151" s="16" t="s">
        <v>5</v>
      </c>
      <c r="O151" s="16" t="s">
        <v>5</v>
      </c>
      <c r="P151" s="16" t="s">
        <v>5</v>
      </c>
      <c r="Q151" s="16" t="s">
        <v>10</v>
      </c>
      <c r="R151" s="17" t="s">
        <v>20</v>
      </c>
      <c r="S151" s="16" t="s">
        <v>5</v>
      </c>
      <c r="T151" s="16" t="s">
        <v>12</v>
      </c>
      <c r="U151" s="16" t="s">
        <v>5</v>
      </c>
      <c r="V151" s="16" t="s">
        <v>10</v>
      </c>
      <c r="W151" s="16" t="s">
        <v>12</v>
      </c>
      <c r="X151" s="16" t="s">
        <v>5</v>
      </c>
      <c r="Y151" s="16" t="s">
        <v>12</v>
      </c>
    </row>
    <row r="152" spans="1:25" ht="15" customHeight="1">
      <c r="A152" s="20" t="s">
        <v>173</v>
      </c>
      <c r="B152" s="16" t="s">
        <v>10</v>
      </c>
      <c r="C152" s="16" t="s">
        <v>12</v>
      </c>
      <c r="D152" s="16" t="s">
        <v>12</v>
      </c>
      <c r="E152" s="16" t="s">
        <v>12</v>
      </c>
      <c r="F152" s="16" t="s">
        <v>12</v>
      </c>
      <c r="G152" s="16" t="s">
        <v>6</v>
      </c>
      <c r="H152" s="16" t="s">
        <v>12</v>
      </c>
      <c r="I152" s="16" t="s">
        <v>5</v>
      </c>
      <c r="J152" s="16" t="s">
        <v>5</v>
      </c>
      <c r="K152" s="16" t="s">
        <v>5</v>
      </c>
      <c r="L152" s="16" t="s">
        <v>12</v>
      </c>
      <c r="M152" s="16" t="s">
        <v>12</v>
      </c>
      <c r="N152" s="16" t="s">
        <v>5</v>
      </c>
      <c r="O152" s="16" t="s">
        <v>5</v>
      </c>
      <c r="P152" s="16" t="s">
        <v>5</v>
      </c>
      <c r="Q152" s="16" t="s">
        <v>12</v>
      </c>
      <c r="R152" s="17" t="s">
        <v>21</v>
      </c>
      <c r="S152" s="16" t="s">
        <v>10</v>
      </c>
      <c r="T152" s="16" t="s">
        <v>5</v>
      </c>
      <c r="U152" s="16" t="s">
        <v>6</v>
      </c>
      <c r="V152" s="16" t="s">
        <v>5</v>
      </c>
      <c r="W152" s="16" t="s">
        <v>10</v>
      </c>
      <c r="X152" s="16" t="s">
        <v>5</v>
      </c>
      <c r="Y152" s="16" t="s">
        <v>5</v>
      </c>
    </row>
    <row r="153" spans="1:25" ht="15" customHeight="1">
      <c r="A153" s="20" t="s">
        <v>174</v>
      </c>
      <c r="B153" s="16" t="s">
        <v>10</v>
      </c>
      <c r="C153" s="16" t="s">
        <v>5</v>
      </c>
      <c r="D153" s="16" t="s">
        <v>5</v>
      </c>
      <c r="E153" s="16" t="s">
        <v>10</v>
      </c>
      <c r="F153" s="16" t="s">
        <v>5</v>
      </c>
      <c r="G153" s="16" t="s">
        <v>5</v>
      </c>
      <c r="H153" s="16" t="s">
        <v>5</v>
      </c>
      <c r="I153" s="16" t="s">
        <v>10</v>
      </c>
      <c r="J153" s="16" t="s">
        <v>10</v>
      </c>
      <c r="K153" s="16" t="s">
        <v>10</v>
      </c>
      <c r="L153" s="16" t="s">
        <v>5</v>
      </c>
      <c r="M153" s="16" t="s">
        <v>10</v>
      </c>
      <c r="N153" s="16" t="s">
        <v>10</v>
      </c>
      <c r="O153" s="16" t="s">
        <v>5</v>
      </c>
      <c r="P153" s="16" t="s">
        <v>5</v>
      </c>
      <c r="Q153" s="16" t="s">
        <v>5</v>
      </c>
      <c r="R153" s="16" t="s">
        <v>5</v>
      </c>
      <c r="S153" s="16" t="s">
        <v>5</v>
      </c>
      <c r="T153" s="16" t="s">
        <v>10</v>
      </c>
      <c r="U153" s="16" t="s">
        <v>5</v>
      </c>
      <c r="V153" s="17" t="s">
        <v>28</v>
      </c>
      <c r="W153" s="16" t="s">
        <v>5</v>
      </c>
      <c r="X153" s="16" t="s">
        <v>5</v>
      </c>
      <c r="Y153" s="16" t="s">
        <v>10</v>
      </c>
    </row>
    <row r="154" spans="1:25" ht="15" customHeight="1">
      <c r="A154" s="20" t="s">
        <v>175</v>
      </c>
      <c r="B154" s="17" t="s">
        <v>8</v>
      </c>
      <c r="C154" s="16" t="s">
        <v>5</v>
      </c>
      <c r="D154" s="16" t="s">
        <v>5</v>
      </c>
      <c r="E154" s="16" t="s">
        <v>5</v>
      </c>
      <c r="F154" s="16" t="s">
        <v>5</v>
      </c>
      <c r="G154" s="16" t="s">
        <v>6</v>
      </c>
      <c r="H154" s="17" t="s">
        <v>8</v>
      </c>
      <c r="I154" s="16" t="s">
        <v>5</v>
      </c>
      <c r="J154" s="16" t="s">
        <v>10</v>
      </c>
      <c r="K154" s="16" t="s">
        <v>12</v>
      </c>
      <c r="L154" s="17" t="s">
        <v>20</v>
      </c>
      <c r="M154" s="16" t="s">
        <v>5</v>
      </c>
      <c r="N154" s="16" t="s">
        <v>12</v>
      </c>
      <c r="O154" s="16" t="s">
        <v>5</v>
      </c>
      <c r="P154" s="16" t="s">
        <v>5</v>
      </c>
      <c r="Q154" s="16" t="s">
        <v>5</v>
      </c>
      <c r="R154" s="16" t="s">
        <v>12</v>
      </c>
      <c r="S154" s="17" t="s">
        <v>20</v>
      </c>
      <c r="T154" s="16" t="s">
        <v>12</v>
      </c>
      <c r="U154" s="16" t="s">
        <v>5</v>
      </c>
      <c r="V154" s="16" t="s">
        <v>12</v>
      </c>
      <c r="W154" s="16" t="s">
        <v>12</v>
      </c>
      <c r="X154" s="16" t="s">
        <v>5</v>
      </c>
      <c r="Y154" s="17" t="s">
        <v>21</v>
      </c>
    </row>
    <row r="155" spans="1:25" ht="15" customHeight="1">
      <c r="A155" s="20" t="s">
        <v>176</v>
      </c>
      <c r="B155" s="16" t="s">
        <v>6</v>
      </c>
      <c r="C155" s="16" t="s">
        <v>12</v>
      </c>
      <c r="D155" s="16" t="s">
        <v>5</v>
      </c>
      <c r="E155" s="16" t="s">
        <v>5</v>
      </c>
      <c r="F155" s="16" t="s">
        <v>5</v>
      </c>
      <c r="G155" s="16" t="s">
        <v>5</v>
      </c>
      <c r="H155" s="16" t="s">
        <v>12</v>
      </c>
      <c r="I155" s="16" t="s">
        <v>5</v>
      </c>
      <c r="J155" s="16" t="s">
        <v>5</v>
      </c>
      <c r="K155" s="16" t="s">
        <v>12</v>
      </c>
      <c r="L155" s="17" t="s">
        <v>20</v>
      </c>
      <c r="M155" s="16" t="s">
        <v>5</v>
      </c>
      <c r="N155" s="16" t="s">
        <v>6</v>
      </c>
      <c r="O155" s="16" t="s">
        <v>5</v>
      </c>
      <c r="P155" s="16" t="s">
        <v>6</v>
      </c>
      <c r="Q155" s="16" t="s">
        <v>12</v>
      </c>
      <c r="R155" s="16" t="s">
        <v>6</v>
      </c>
      <c r="S155" s="16" t="s">
        <v>12</v>
      </c>
      <c r="T155" s="16" t="s">
        <v>12</v>
      </c>
      <c r="U155" s="16" t="s">
        <v>6</v>
      </c>
      <c r="V155" s="16" t="s">
        <v>12</v>
      </c>
      <c r="W155" s="16" t="s">
        <v>5</v>
      </c>
      <c r="X155" s="16" t="s">
        <v>5</v>
      </c>
      <c r="Y155" s="16" t="s">
        <v>5</v>
      </c>
    </row>
    <row r="156" spans="1:25" ht="15" customHeight="1">
      <c r="A156" s="20" t="s">
        <v>177</v>
      </c>
      <c r="B156" s="16" t="s">
        <v>12</v>
      </c>
      <c r="C156" s="16" t="s">
        <v>12</v>
      </c>
      <c r="D156" s="16" t="s">
        <v>6</v>
      </c>
      <c r="E156" s="16" t="s">
        <v>5</v>
      </c>
      <c r="F156" s="16" t="s">
        <v>12</v>
      </c>
      <c r="G156" s="17" t="s">
        <v>20</v>
      </c>
      <c r="H156" s="16" t="s">
        <v>5</v>
      </c>
      <c r="I156" s="16" t="s">
        <v>12</v>
      </c>
      <c r="J156" s="16" t="s">
        <v>12</v>
      </c>
      <c r="K156" s="16" t="s">
        <v>5</v>
      </c>
      <c r="L156" s="16" t="s">
        <v>12</v>
      </c>
      <c r="M156" s="17" t="s">
        <v>20</v>
      </c>
      <c r="N156" s="16" t="s">
        <v>12</v>
      </c>
      <c r="O156" s="16" t="s">
        <v>5</v>
      </c>
      <c r="P156" s="17" t="s">
        <v>20</v>
      </c>
      <c r="Q156" s="16" t="s">
        <v>6</v>
      </c>
      <c r="R156" s="16" t="s">
        <v>6</v>
      </c>
      <c r="S156" s="16" t="s">
        <v>12</v>
      </c>
      <c r="T156" s="16" t="s">
        <v>12</v>
      </c>
      <c r="U156" s="17" t="s">
        <v>8</v>
      </c>
      <c r="V156" s="16" t="s">
        <v>12</v>
      </c>
      <c r="W156" s="16" t="s">
        <v>5</v>
      </c>
      <c r="X156" s="16" t="s">
        <v>5</v>
      </c>
      <c r="Y156" s="16" t="s">
        <v>5</v>
      </c>
    </row>
    <row r="157" spans="1:25" ht="15" customHeight="1">
      <c r="A157" s="20" t="s">
        <v>178</v>
      </c>
      <c r="B157" s="16" t="s">
        <v>5</v>
      </c>
      <c r="C157" s="16" t="s">
        <v>12</v>
      </c>
      <c r="D157" s="16" t="s">
        <v>5</v>
      </c>
      <c r="E157" s="16" t="s">
        <v>5</v>
      </c>
      <c r="F157" s="16" t="s">
        <v>5</v>
      </c>
      <c r="G157" s="16" t="s">
        <v>5</v>
      </c>
      <c r="H157" s="16" t="s">
        <v>5</v>
      </c>
      <c r="I157" s="16" t="s">
        <v>5</v>
      </c>
      <c r="J157" s="16" t="s">
        <v>5</v>
      </c>
      <c r="K157" s="17" t="s">
        <v>20</v>
      </c>
      <c r="L157" s="16" t="s">
        <v>12</v>
      </c>
      <c r="M157" s="16" t="s">
        <v>10</v>
      </c>
      <c r="N157" s="16" t="s">
        <v>5</v>
      </c>
      <c r="O157" s="16" t="s">
        <v>5</v>
      </c>
      <c r="P157" s="16" t="s">
        <v>10</v>
      </c>
      <c r="Q157" s="16" t="s">
        <v>12</v>
      </c>
      <c r="R157" s="16" t="s">
        <v>5</v>
      </c>
      <c r="S157" s="16" t="s">
        <v>5</v>
      </c>
      <c r="T157" s="16" t="s">
        <v>5</v>
      </c>
      <c r="U157" s="16" t="s">
        <v>12</v>
      </c>
      <c r="V157" s="16" t="s">
        <v>6</v>
      </c>
      <c r="W157" s="16" t="s">
        <v>10</v>
      </c>
      <c r="X157" s="16" t="s">
        <v>5</v>
      </c>
      <c r="Y157" s="17" t="s">
        <v>20</v>
      </c>
    </row>
    <row r="158" spans="1:25" ht="15" customHeight="1">
      <c r="A158" s="20" t="s">
        <v>179</v>
      </c>
      <c r="B158" s="16" t="s">
        <v>5</v>
      </c>
      <c r="C158" s="16" t="s">
        <v>5</v>
      </c>
      <c r="D158" s="16" t="s">
        <v>5</v>
      </c>
      <c r="E158" s="16" t="s">
        <v>12</v>
      </c>
      <c r="F158" s="16" t="s">
        <v>12</v>
      </c>
      <c r="G158" s="16" t="s">
        <v>5</v>
      </c>
      <c r="H158" s="16" t="s">
        <v>6</v>
      </c>
      <c r="I158" s="16" t="s">
        <v>6</v>
      </c>
      <c r="J158" s="16" t="s">
        <v>5</v>
      </c>
      <c r="K158" s="16" t="s">
        <v>5</v>
      </c>
      <c r="L158" s="17" t="s">
        <v>20</v>
      </c>
      <c r="M158" s="16" t="s">
        <v>5</v>
      </c>
      <c r="N158" s="17" t="s">
        <v>15</v>
      </c>
      <c r="O158" s="16" t="s">
        <v>5</v>
      </c>
      <c r="P158" s="16" t="s">
        <v>5</v>
      </c>
      <c r="Q158" s="17" t="s">
        <v>7</v>
      </c>
      <c r="R158" s="17" t="s">
        <v>21</v>
      </c>
      <c r="S158" s="17" t="s">
        <v>35</v>
      </c>
      <c r="T158" s="17" t="s">
        <v>20</v>
      </c>
      <c r="U158" s="16" t="s">
        <v>5</v>
      </c>
      <c r="V158" s="17" t="s">
        <v>15</v>
      </c>
      <c r="W158" s="17" t="s">
        <v>28</v>
      </c>
      <c r="X158" s="16" t="s">
        <v>5</v>
      </c>
      <c r="Y158" s="16" t="s">
        <v>5</v>
      </c>
    </row>
    <row r="159" spans="1:25" ht="15" customHeight="1">
      <c r="A159" s="20" t="s">
        <v>180</v>
      </c>
      <c r="B159" s="17" t="s">
        <v>20</v>
      </c>
      <c r="C159" s="16" t="s">
        <v>5</v>
      </c>
      <c r="D159" s="16" t="s">
        <v>5</v>
      </c>
      <c r="E159" s="16" t="s">
        <v>5</v>
      </c>
      <c r="F159" s="16" t="s">
        <v>5</v>
      </c>
      <c r="G159" s="16" t="s">
        <v>5</v>
      </c>
      <c r="H159" s="16" t="s">
        <v>5</v>
      </c>
      <c r="I159" s="17" t="s">
        <v>28</v>
      </c>
      <c r="J159" s="16" t="s">
        <v>5</v>
      </c>
      <c r="K159" s="16" t="s">
        <v>5</v>
      </c>
      <c r="L159" s="16" t="s">
        <v>5</v>
      </c>
      <c r="M159" s="16" t="s">
        <v>5</v>
      </c>
      <c r="N159" s="16" t="s">
        <v>5</v>
      </c>
      <c r="O159" s="17" t="s">
        <v>20</v>
      </c>
      <c r="P159" s="16" t="s">
        <v>5</v>
      </c>
      <c r="Q159" s="16" t="s">
        <v>12</v>
      </c>
      <c r="R159" s="16" t="s">
        <v>12</v>
      </c>
      <c r="S159" s="16" t="s">
        <v>12</v>
      </c>
      <c r="T159" s="16" t="s">
        <v>12</v>
      </c>
      <c r="U159" s="16" t="s">
        <v>6</v>
      </c>
      <c r="V159" s="16" t="s">
        <v>12</v>
      </c>
      <c r="W159" s="17" t="s">
        <v>7</v>
      </c>
      <c r="X159" s="16" t="s">
        <v>5</v>
      </c>
      <c r="Y159" s="16" t="s">
        <v>12</v>
      </c>
    </row>
    <row r="160" spans="1:25" ht="15" customHeight="1">
      <c r="A160" s="20" t="s">
        <v>181</v>
      </c>
      <c r="B160" s="16" t="s">
        <v>12</v>
      </c>
      <c r="C160" s="16" t="s">
        <v>12</v>
      </c>
      <c r="D160" s="16" t="s">
        <v>12</v>
      </c>
      <c r="E160" s="16" t="s">
        <v>12</v>
      </c>
      <c r="F160" s="16" t="s">
        <v>12</v>
      </c>
      <c r="G160" s="16" t="s">
        <v>12</v>
      </c>
      <c r="H160" s="16" t="s">
        <v>12</v>
      </c>
      <c r="I160" s="16" t="s">
        <v>12</v>
      </c>
      <c r="J160" s="16" t="s">
        <v>5</v>
      </c>
      <c r="K160" s="17" t="s">
        <v>7</v>
      </c>
      <c r="L160" s="16" t="s">
        <v>6</v>
      </c>
      <c r="M160" s="16" t="s">
        <v>5</v>
      </c>
      <c r="N160" s="16" t="s">
        <v>6</v>
      </c>
      <c r="O160" s="16" t="s">
        <v>5</v>
      </c>
      <c r="P160" s="16" t="s">
        <v>12</v>
      </c>
      <c r="Q160" s="16" t="s">
        <v>12</v>
      </c>
      <c r="R160" s="16" t="s">
        <v>6</v>
      </c>
      <c r="S160" s="16" t="s">
        <v>6</v>
      </c>
      <c r="T160" s="16" t="s">
        <v>6</v>
      </c>
      <c r="U160" s="16" t="s">
        <v>6</v>
      </c>
      <c r="V160" s="16" t="s">
        <v>12</v>
      </c>
      <c r="W160" s="16" t="s">
        <v>12</v>
      </c>
      <c r="X160" s="17" t="s">
        <v>28</v>
      </c>
      <c r="Y160" s="16" t="s">
        <v>12</v>
      </c>
    </row>
    <row r="161" spans="1:25" ht="15" customHeight="1">
      <c r="A161" s="20" t="s">
        <v>182</v>
      </c>
      <c r="B161" s="16" t="s">
        <v>12</v>
      </c>
      <c r="C161" s="16" t="s">
        <v>5</v>
      </c>
      <c r="D161" s="16" t="s">
        <v>6</v>
      </c>
      <c r="E161" s="16" t="s">
        <v>12</v>
      </c>
      <c r="F161" s="16" t="s">
        <v>6</v>
      </c>
      <c r="G161" s="16" t="s">
        <v>5</v>
      </c>
      <c r="H161" s="17" t="s">
        <v>20</v>
      </c>
      <c r="I161" s="16" t="s">
        <v>5</v>
      </c>
      <c r="J161" s="17" t="s">
        <v>20</v>
      </c>
      <c r="K161" s="16" t="s">
        <v>5</v>
      </c>
      <c r="L161" s="17" t="s">
        <v>20</v>
      </c>
      <c r="M161" s="16" t="s">
        <v>5</v>
      </c>
      <c r="N161" s="16" t="s">
        <v>12</v>
      </c>
      <c r="O161" s="16" t="s">
        <v>12</v>
      </c>
      <c r="P161" s="16" t="s">
        <v>5</v>
      </c>
      <c r="Q161" s="16" t="s">
        <v>12</v>
      </c>
      <c r="R161" s="16" t="s">
        <v>12</v>
      </c>
      <c r="S161" s="16" t="s">
        <v>12</v>
      </c>
      <c r="T161" s="16" t="s">
        <v>12</v>
      </c>
      <c r="U161" s="16" t="s">
        <v>12</v>
      </c>
      <c r="V161" s="16" t="s">
        <v>6</v>
      </c>
      <c r="W161" s="16" t="s">
        <v>10</v>
      </c>
      <c r="X161" s="16" t="s">
        <v>5</v>
      </c>
      <c r="Y161" s="16" t="s">
        <v>6</v>
      </c>
    </row>
    <row r="162" spans="1:25" ht="15" customHeight="1">
      <c r="A162" s="20" t="s">
        <v>183</v>
      </c>
      <c r="B162" s="16" t="s">
        <v>10</v>
      </c>
      <c r="C162" s="16" t="s">
        <v>5</v>
      </c>
      <c r="D162" s="16" t="s">
        <v>5</v>
      </c>
      <c r="E162" s="16" t="s">
        <v>5</v>
      </c>
      <c r="F162" s="16" t="s">
        <v>5</v>
      </c>
      <c r="G162" s="17" t="s">
        <v>28</v>
      </c>
      <c r="H162" s="16" t="s">
        <v>5</v>
      </c>
      <c r="I162" s="17" t="s">
        <v>21</v>
      </c>
      <c r="J162" s="16" t="s">
        <v>5</v>
      </c>
      <c r="K162" s="16" t="s">
        <v>6</v>
      </c>
      <c r="L162" s="16" t="s">
        <v>12</v>
      </c>
      <c r="M162" s="16" t="s">
        <v>5</v>
      </c>
      <c r="N162" s="16" t="s">
        <v>6</v>
      </c>
      <c r="O162" s="16" t="s">
        <v>12</v>
      </c>
      <c r="P162" s="16" t="s">
        <v>12</v>
      </c>
      <c r="Q162" s="16" t="s">
        <v>12</v>
      </c>
      <c r="R162" s="16" t="s">
        <v>6</v>
      </c>
      <c r="S162" s="16" t="s">
        <v>6</v>
      </c>
      <c r="T162" s="16" t="s">
        <v>12</v>
      </c>
      <c r="U162" s="16" t="s">
        <v>12</v>
      </c>
      <c r="V162" s="16" t="s">
        <v>5</v>
      </c>
      <c r="W162" s="16" t="s">
        <v>6</v>
      </c>
      <c r="X162" s="16" t="s">
        <v>10</v>
      </c>
      <c r="Y162" s="16" t="s">
        <v>5</v>
      </c>
    </row>
    <row r="163" spans="1:25" ht="15" customHeight="1">
      <c r="A163" s="20" t="s">
        <v>184</v>
      </c>
      <c r="B163" s="16" t="s">
        <v>12</v>
      </c>
      <c r="C163" s="16" t="s">
        <v>6</v>
      </c>
      <c r="D163" s="16" t="s">
        <v>6</v>
      </c>
      <c r="E163" s="16" t="s">
        <v>6</v>
      </c>
      <c r="F163" s="16" t="s">
        <v>12</v>
      </c>
      <c r="G163" s="16" t="s">
        <v>12</v>
      </c>
      <c r="H163" s="16" t="s">
        <v>6</v>
      </c>
      <c r="I163" s="17" t="s">
        <v>20</v>
      </c>
      <c r="J163" s="17" t="s">
        <v>20</v>
      </c>
      <c r="K163" s="16" t="s">
        <v>6</v>
      </c>
      <c r="L163" s="16" t="s">
        <v>6</v>
      </c>
      <c r="M163" s="16" t="s">
        <v>12</v>
      </c>
      <c r="N163" s="16" t="s">
        <v>6</v>
      </c>
      <c r="O163" s="16" t="s">
        <v>12</v>
      </c>
      <c r="P163" s="17" t="s">
        <v>20</v>
      </c>
      <c r="Q163" s="16" t="s">
        <v>6</v>
      </c>
      <c r="R163" s="17" t="s">
        <v>20</v>
      </c>
      <c r="S163" s="17" t="s">
        <v>20</v>
      </c>
      <c r="T163" s="16" t="s">
        <v>6</v>
      </c>
      <c r="U163" s="17" t="s">
        <v>20</v>
      </c>
      <c r="V163" s="16" t="s">
        <v>6</v>
      </c>
      <c r="W163" s="17" t="s">
        <v>7</v>
      </c>
      <c r="X163" s="16" t="s">
        <v>5</v>
      </c>
      <c r="Y163" s="16" t="s">
        <v>5</v>
      </c>
    </row>
    <row r="164" spans="1:25" ht="15" customHeight="1">
      <c r="A164" s="20" t="s">
        <v>185</v>
      </c>
      <c r="B164" s="16" t="s">
        <v>12</v>
      </c>
      <c r="C164" s="16" t="s">
        <v>12</v>
      </c>
      <c r="D164" s="17" t="s">
        <v>20</v>
      </c>
      <c r="E164" s="16" t="s">
        <v>6</v>
      </c>
      <c r="F164" s="16" t="s">
        <v>5</v>
      </c>
      <c r="G164" s="17" t="s">
        <v>20</v>
      </c>
      <c r="H164" s="16" t="s">
        <v>12</v>
      </c>
      <c r="I164" s="17" t="s">
        <v>21</v>
      </c>
      <c r="J164" s="16" t="s">
        <v>5</v>
      </c>
      <c r="K164" s="17" t="s">
        <v>8</v>
      </c>
      <c r="L164" s="16" t="s">
        <v>5</v>
      </c>
      <c r="M164" s="16" t="s">
        <v>5</v>
      </c>
      <c r="N164" s="17" t="s">
        <v>8</v>
      </c>
      <c r="O164" s="16" t="s">
        <v>12</v>
      </c>
      <c r="P164" s="17" t="s">
        <v>8</v>
      </c>
      <c r="Q164" s="16" t="s">
        <v>5</v>
      </c>
      <c r="R164" s="16" t="s">
        <v>12</v>
      </c>
      <c r="S164" s="16" t="s">
        <v>12</v>
      </c>
      <c r="T164" s="17" t="s">
        <v>8</v>
      </c>
      <c r="U164" s="16" t="s">
        <v>12</v>
      </c>
      <c r="V164" s="16" t="s">
        <v>5</v>
      </c>
      <c r="W164" s="16" t="s">
        <v>10</v>
      </c>
      <c r="X164" s="17" t="s">
        <v>21</v>
      </c>
      <c r="Y164" s="17" t="s">
        <v>8</v>
      </c>
    </row>
    <row r="165" spans="1:25" ht="15" customHeight="1">
      <c r="A165" s="20" t="s">
        <v>186</v>
      </c>
      <c r="B165" s="16" t="s">
        <v>12</v>
      </c>
      <c r="C165" s="16" t="s">
        <v>6</v>
      </c>
      <c r="D165" s="16" t="s">
        <v>6</v>
      </c>
      <c r="E165" s="16" t="s">
        <v>12</v>
      </c>
      <c r="F165" s="16" t="s">
        <v>12</v>
      </c>
      <c r="G165" s="16" t="s">
        <v>12</v>
      </c>
      <c r="H165" s="16" t="s">
        <v>5</v>
      </c>
      <c r="I165" s="17" t="s">
        <v>20</v>
      </c>
      <c r="J165" s="16" t="s">
        <v>5</v>
      </c>
      <c r="K165" s="17" t="s">
        <v>21</v>
      </c>
      <c r="L165" s="16" t="s">
        <v>5</v>
      </c>
      <c r="M165" s="16" t="s">
        <v>5</v>
      </c>
      <c r="N165" s="16" t="s">
        <v>5</v>
      </c>
      <c r="O165" s="17" t="s">
        <v>20</v>
      </c>
      <c r="P165" s="17" t="s">
        <v>20</v>
      </c>
      <c r="Q165" s="16" t="s">
        <v>5</v>
      </c>
      <c r="R165" s="16" t="s">
        <v>12</v>
      </c>
      <c r="S165" s="16" t="s">
        <v>12</v>
      </c>
      <c r="T165" s="16" t="s">
        <v>5</v>
      </c>
      <c r="U165" s="16" t="s">
        <v>5</v>
      </c>
      <c r="V165" s="16" t="s">
        <v>5</v>
      </c>
      <c r="W165" s="17" t="s">
        <v>21</v>
      </c>
      <c r="X165" s="17" t="s">
        <v>21</v>
      </c>
      <c r="Y165" s="16" t="s">
        <v>6</v>
      </c>
    </row>
    <row r="166" spans="1:25" ht="15" customHeight="1">
      <c r="A166" s="20" t="s">
        <v>187</v>
      </c>
      <c r="B166" s="16" t="s">
        <v>6</v>
      </c>
      <c r="C166" s="16" t="s">
        <v>12</v>
      </c>
      <c r="D166" s="16" t="s">
        <v>12</v>
      </c>
      <c r="E166" s="16" t="s">
        <v>12</v>
      </c>
      <c r="F166" s="16" t="s">
        <v>12</v>
      </c>
      <c r="G166" s="17" t="s">
        <v>7</v>
      </c>
      <c r="H166" s="16" t="s">
        <v>5</v>
      </c>
      <c r="I166" s="16" t="s">
        <v>5</v>
      </c>
      <c r="J166" s="16" t="s">
        <v>10</v>
      </c>
      <c r="K166" s="16" t="s">
        <v>5</v>
      </c>
      <c r="L166" s="16" t="s">
        <v>6</v>
      </c>
      <c r="M166" s="16" t="s">
        <v>10</v>
      </c>
      <c r="N166" s="16" t="s">
        <v>10</v>
      </c>
      <c r="O166" s="16" t="s">
        <v>5</v>
      </c>
      <c r="P166" s="16" t="s">
        <v>6</v>
      </c>
      <c r="Q166" s="16" t="s">
        <v>6</v>
      </c>
      <c r="R166" s="16" t="s">
        <v>6</v>
      </c>
      <c r="S166" s="16" t="s">
        <v>5</v>
      </c>
      <c r="T166" s="16" t="s">
        <v>6</v>
      </c>
      <c r="U166" s="16" t="s">
        <v>5</v>
      </c>
      <c r="V166" s="17" t="s">
        <v>42</v>
      </c>
      <c r="W166" s="16" t="s">
        <v>5</v>
      </c>
      <c r="X166" s="16" t="s">
        <v>5</v>
      </c>
      <c r="Y166" s="16" t="s">
        <v>5</v>
      </c>
    </row>
    <row r="167" spans="1:25" ht="15" customHeight="1">
      <c r="A167" s="20" t="s">
        <v>188</v>
      </c>
      <c r="B167" s="16" t="s">
        <v>5</v>
      </c>
      <c r="C167" s="16" t="s">
        <v>5</v>
      </c>
      <c r="D167" s="16" t="s">
        <v>12</v>
      </c>
      <c r="E167" s="17" t="s">
        <v>7</v>
      </c>
      <c r="F167" s="16" t="s">
        <v>12</v>
      </c>
      <c r="G167" s="16" t="s">
        <v>12</v>
      </c>
      <c r="H167" s="16" t="s">
        <v>12</v>
      </c>
      <c r="I167" s="16" t="s">
        <v>5</v>
      </c>
      <c r="J167" s="16" t="s">
        <v>6</v>
      </c>
      <c r="K167" s="16" t="s">
        <v>5</v>
      </c>
      <c r="L167" s="16" t="s">
        <v>5</v>
      </c>
      <c r="M167" s="16" t="s">
        <v>12</v>
      </c>
      <c r="N167" s="16" t="s">
        <v>12</v>
      </c>
      <c r="O167" s="16" t="s">
        <v>12</v>
      </c>
      <c r="P167" s="16" t="s">
        <v>6</v>
      </c>
      <c r="Q167" s="16" t="s">
        <v>12</v>
      </c>
      <c r="R167" s="16" t="s">
        <v>6</v>
      </c>
      <c r="S167" s="16" t="s">
        <v>12</v>
      </c>
      <c r="T167" s="16" t="s">
        <v>6</v>
      </c>
      <c r="U167" s="16" t="s">
        <v>6</v>
      </c>
      <c r="V167" s="16" t="s">
        <v>12</v>
      </c>
      <c r="W167" s="16" t="s">
        <v>12</v>
      </c>
      <c r="X167" s="16" t="s">
        <v>5</v>
      </c>
      <c r="Y167" s="16" t="s">
        <v>12</v>
      </c>
    </row>
    <row r="168" spans="1:25" ht="15" customHeight="1">
      <c r="A168" s="20" t="s">
        <v>189</v>
      </c>
      <c r="B168" s="16" t="s">
        <v>12</v>
      </c>
      <c r="C168" s="16" t="s">
        <v>6</v>
      </c>
      <c r="D168" s="16" t="s">
        <v>6</v>
      </c>
      <c r="E168" s="16" t="s">
        <v>6</v>
      </c>
      <c r="F168" s="16" t="s">
        <v>6</v>
      </c>
      <c r="G168" s="16" t="s">
        <v>6</v>
      </c>
      <c r="H168" s="16" t="s">
        <v>6</v>
      </c>
      <c r="I168" s="16" t="s">
        <v>12</v>
      </c>
      <c r="J168" s="16" t="s">
        <v>6</v>
      </c>
      <c r="K168" s="16" t="s">
        <v>12</v>
      </c>
      <c r="L168" s="16" t="s">
        <v>6</v>
      </c>
      <c r="M168" s="16" t="s">
        <v>6</v>
      </c>
      <c r="N168" s="16" t="s">
        <v>12</v>
      </c>
      <c r="O168" s="16" t="s">
        <v>12</v>
      </c>
      <c r="P168" s="16" t="s">
        <v>6</v>
      </c>
      <c r="Q168" s="16" t="s">
        <v>6</v>
      </c>
      <c r="R168" s="16" t="s">
        <v>6</v>
      </c>
      <c r="S168" s="16" t="s">
        <v>6</v>
      </c>
      <c r="T168" s="16" t="s">
        <v>6</v>
      </c>
      <c r="U168" s="16" t="s">
        <v>12</v>
      </c>
      <c r="V168" s="16" t="s">
        <v>5</v>
      </c>
      <c r="W168" s="16" t="s">
        <v>12</v>
      </c>
      <c r="X168" s="16" t="s">
        <v>5</v>
      </c>
      <c r="Y168" s="16" t="s">
        <v>10</v>
      </c>
    </row>
    <row r="169" spans="1:25" ht="15" customHeight="1">
      <c r="A169" s="20" t="s">
        <v>190</v>
      </c>
      <c r="B169" s="16" t="s">
        <v>12</v>
      </c>
      <c r="C169" s="16" t="s">
        <v>6</v>
      </c>
      <c r="D169" s="16" t="s">
        <v>12</v>
      </c>
      <c r="E169" s="16" t="s">
        <v>12</v>
      </c>
      <c r="F169" s="16" t="s">
        <v>12</v>
      </c>
      <c r="G169" s="16" t="s">
        <v>12</v>
      </c>
      <c r="H169" s="16" t="s">
        <v>6</v>
      </c>
      <c r="I169" s="16" t="s">
        <v>6</v>
      </c>
      <c r="J169" s="16" t="s">
        <v>12</v>
      </c>
      <c r="K169" s="16" t="s">
        <v>6</v>
      </c>
      <c r="L169" s="16" t="s">
        <v>6</v>
      </c>
      <c r="M169" s="16" t="s">
        <v>6</v>
      </c>
      <c r="N169" s="16" t="s">
        <v>6</v>
      </c>
      <c r="O169" s="16" t="s">
        <v>6</v>
      </c>
      <c r="P169" s="16" t="s">
        <v>12</v>
      </c>
      <c r="Q169" s="16" t="s">
        <v>6</v>
      </c>
      <c r="R169" s="16" t="s">
        <v>6</v>
      </c>
      <c r="S169" s="16" t="s">
        <v>6</v>
      </c>
      <c r="T169" s="16" t="s">
        <v>6</v>
      </c>
      <c r="U169" s="16" t="s">
        <v>6</v>
      </c>
      <c r="V169" s="16" t="s">
        <v>12</v>
      </c>
      <c r="W169" s="16" t="s">
        <v>5</v>
      </c>
      <c r="X169" s="16" t="s">
        <v>5</v>
      </c>
      <c r="Y169" s="16" t="s">
        <v>10</v>
      </c>
    </row>
    <row r="170" spans="1:25" ht="15" customHeight="1">
      <c r="A170" s="20" t="s">
        <v>191</v>
      </c>
      <c r="B170" s="16" t="s">
        <v>5</v>
      </c>
      <c r="C170" s="16" t="s">
        <v>5</v>
      </c>
      <c r="D170" s="16" t="s">
        <v>6</v>
      </c>
      <c r="E170" s="16" t="s">
        <v>5</v>
      </c>
      <c r="F170" s="16" t="s">
        <v>5</v>
      </c>
      <c r="G170" s="16" t="s">
        <v>5</v>
      </c>
      <c r="H170" s="16" t="s">
        <v>5</v>
      </c>
      <c r="I170" s="16" t="s">
        <v>5</v>
      </c>
      <c r="J170" s="16" t="s">
        <v>5</v>
      </c>
      <c r="K170" s="16" t="s">
        <v>5</v>
      </c>
      <c r="L170" s="16" t="s">
        <v>12</v>
      </c>
      <c r="M170" s="16" t="s">
        <v>12</v>
      </c>
      <c r="N170" s="16" t="s">
        <v>5</v>
      </c>
      <c r="O170" s="16" t="s">
        <v>6</v>
      </c>
      <c r="P170" s="16" t="s">
        <v>6</v>
      </c>
      <c r="Q170" s="17" t="s">
        <v>7</v>
      </c>
      <c r="R170" s="16" t="s">
        <v>6</v>
      </c>
      <c r="S170" s="16" t="s">
        <v>6</v>
      </c>
      <c r="T170" s="16" t="s">
        <v>12</v>
      </c>
      <c r="U170" s="16" t="s">
        <v>12</v>
      </c>
      <c r="V170" s="16" t="s">
        <v>6</v>
      </c>
      <c r="W170" s="16" t="s">
        <v>5</v>
      </c>
      <c r="X170" s="16" t="s">
        <v>10</v>
      </c>
      <c r="Y170" s="16" t="s">
        <v>5</v>
      </c>
    </row>
    <row r="171" spans="1:25" ht="15" customHeight="1">
      <c r="A171" s="20" t="s">
        <v>192</v>
      </c>
      <c r="B171" s="16" t="s">
        <v>5</v>
      </c>
      <c r="C171" s="16" t="s">
        <v>12</v>
      </c>
      <c r="D171" s="16" t="s">
        <v>12</v>
      </c>
      <c r="E171" s="16" t="s">
        <v>6</v>
      </c>
      <c r="F171" s="16" t="s">
        <v>12</v>
      </c>
      <c r="G171" s="16" t="s">
        <v>12</v>
      </c>
      <c r="H171" s="16" t="s">
        <v>6</v>
      </c>
      <c r="I171" s="16" t="s">
        <v>10</v>
      </c>
      <c r="J171" s="17" t="s">
        <v>21</v>
      </c>
      <c r="K171" s="16" t="s">
        <v>5</v>
      </c>
      <c r="L171" s="16" t="s">
        <v>5</v>
      </c>
      <c r="M171" s="16" t="s">
        <v>5</v>
      </c>
      <c r="N171" s="16" t="s">
        <v>5</v>
      </c>
      <c r="O171" s="16" t="s">
        <v>5</v>
      </c>
      <c r="P171" s="16" t="s">
        <v>5</v>
      </c>
      <c r="Q171" s="16" t="s">
        <v>6</v>
      </c>
      <c r="R171" s="16" t="s">
        <v>6</v>
      </c>
      <c r="S171" s="16" t="s">
        <v>5</v>
      </c>
      <c r="T171" s="16" t="s">
        <v>5</v>
      </c>
      <c r="U171" s="16" t="s">
        <v>5</v>
      </c>
      <c r="V171" s="16" t="s">
        <v>5</v>
      </c>
      <c r="W171" s="16" t="s">
        <v>5</v>
      </c>
      <c r="X171" s="16" t="s">
        <v>5</v>
      </c>
      <c r="Y171" s="16" t="s">
        <v>6</v>
      </c>
    </row>
    <row r="172" spans="1:25" ht="15" customHeight="1">
      <c r="A172" s="20" t="s">
        <v>193</v>
      </c>
      <c r="B172" s="16" t="s">
        <v>5</v>
      </c>
      <c r="C172" s="16" t="s">
        <v>12</v>
      </c>
      <c r="D172" s="16" t="s">
        <v>12</v>
      </c>
      <c r="E172" s="16" t="s">
        <v>6</v>
      </c>
      <c r="F172" s="16" t="s">
        <v>12</v>
      </c>
      <c r="G172" s="16" t="s">
        <v>12</v>
      </c>
      <c r="H172" s="16" t="s">
        <v>6</v>
      </c>
      <c r="I172" s="16" t="s">
        <v>5</v>
      </c>
      <c r="J172" s="16" t="s">
        <v>5</v>
      </c>
      <c r="K172" s="16" t="s">
        <v>5</v>
      </c>
      <c r="L172" s="16" t="s">
        <v>5</v>
      </c>
      <c r="M172" s="16" t="s">
        <v>5</v>
      </c>
      <c r="N172" s="16" t="s">
        <v>6</v>
      </c>
      <c r="O172" s="16" t="s">
        <v>5</v>
      </c>
      <c r="P172" s="16" t="s">
        <v>12</v>
      </c>
      <c r="Q172" s="16" t="s">
        <v>12</v>
      </c>
      <c r="R172" s="16" t="s">
        <v>12</v>
      </c>
      <c r="S172" s="16" t="s">
        <v>12</v>
      </c>
      <c r="T172" s="16" t="s">
        <v>5</v>
      </c>
      <c r="U172" s="16" t="s">
        <v>12</v>
      </c>
      <c r="V172" s="16" t="s">
        <v>5</v>
      </c>
      <c r="W172" s="16" t="s">
        <v>5</v>
      </c>
      <c r="X172" s="16" t="s">
        <v>5</v>
      </c>
      <c r="Y172" s="16" t="s">
        <v>12</v>
      </c>
    </row>
    <row r="173" spans="1:25" ht="15" customHeight="1">
      <c r="A173" s="20" t="s">
        <v>194</v>
      </c>
      <c r="B173" s="16" t="s">
        <v>5</v>
      </c>
      <c r="C173" s="16" t="s">
        <v>5</v>
      </c>
      <c r="D173" s="16" t="s">
        <v>12</v>
      </c>
      <c r="E173" s="16" t="s">
        <v>12</v>
      </c>
      <c r="F173" s="16" t="s">
        <v>12</v>
      </c>
      <c r="G173" s="16" t="s">
        <v>5</v>
      </c>
      <c r="H173" s="16" t="s">
        <v>12</v>
      </c>
      <c r="I173" s="16" t="s">
        <v>10</v>
      </c>
      <c r="J173" s="16" t="s">
        <v>5</v>
      </c>
      <c r="K173" s="16" t="s">
        <v>5</v>
      </c>
      <c r="L173" s="16" t="s">
        <v>5</v>
      </c>
      <c r="M173" s="16" t="s">
        <v>5</v>
      </c>
      <c r="N173" s="16" t="s">
        <v>5</v>
      </c>
      <c r="O173" s="16" t="s">
        <v>5</v>
      </c>
      <c r="P173" s="16" t="s">
        <v>5</v>
      </c>
      <c r="Q173" s="16" t="s">
        <v>6</v>
      </c>
      <c r="R173" s="16" t="s">
        <v>5</v>
      </c>
      <c r="S173" s="16" t="s">
        <v>5</v>
      </c>
      <c r="T173" s="16" t="s">
        <v>5</v>
      </c>
      <c r="U173" s="16" t="s">
        <v>5</v>
      </c>
      <c r="V173" s="16" t="s">
        <v>5</v>
      </c>
      <c r="W173" s="16" t="s">
        <v>10</v>
      </c>
      <c r="X173" s="16" t="s">
        <v>5</v>
      </c>
      <c r="Y173" s="16" t="s">
        <v>5</v>
      </c>
    </row>
    <row r="174" spans="1:25" ht="15" customHeight="1">
      <c r="A174" s="20" t="s">
        <v>195</v>
      </c>
      <c r="B174" s="16" t="s">
        <v>5</v>
      </c>
      <c r="C174" s="16" t="s">
        <v>5</v>
      </c>
      <c r="D174" s="16" t="s">
        <v>5</v>
      </c>
      <c r="E174" s="16" t="s">
        <v>5</v>
      </c>
      <c r="F174" s="16" t="s">
        <v>5</v>
      </c>
      <c r="G174" s="16" t="s">
        <v>5</v>
      </c>
      <c r="H174" s="16" t="s">
        <v>5</v>
      </c>
      <c r="I174" s="16" t="s">
        <v>5</v>
      </c>
      <c r="J174" s="16" t="s">
        <v>5</v>
      </c>
      <c r="K174" s="16" t="s">
        <v>5</v>
      </c>
      <c r="L174" s="16" t="s">
        <v>5</v>
      </c>
      <c r="M174" s="16" t="s">
        <v>5</v>
      </c>
      <c r="N174" s="16" t="s">
        <v>5</v>
      </c>
      <c r="O174" s="16" t="s">
        <v>5</v>
      </c>
      <c r="P174" s="16" t="s">
        <v>5</v>
      </c>
      <c r="Q174" s="17" t="s">
        <v>7</v>
      </c>
      <c r="R174" s="16" t="s">
        <v>12</v>
      </c>
      <c r="S174" s="16" t="s">
        <v>5</v>
      </c>
      <c r="T174" s="16" t="s">
        <v>5</v>
      </c>
      <c r="U174" s="16" t="s">
        <v>5</v>
      </c>
      <c r="V174" s="16" t="s">
        <v>5</v>
      </c>
      <c r="W174" s="16" t="s">
        <v>12</v>
      </c>
      <c r="X174" s="16" t="s">
        <v>5</v>
      </c>
      <c r="Y174" s="16" t="s">
        <v>12</v>
      </c>
    </row>
    <row r="175" spans="1:25" ht="15" customHeight="1">
      <c r="A175" s="20" t="s">
        <v>196</v>
      </c>
      <c r="B175" s="16" t="s">
        <v>5</v>
      </c>
      <c r="C175" s="16" t="s">
        <v>5</v>
      </c>
      <c r="D175" s="16" t="s">
        <v>12</v>
      </c>
      <c r="E175" s="16" t="s">
        <v>12</v>
      </c>
      <c r="F175" s="16" t="s">
        <v>12</v>
      </c>
      <c r="G175" s="16" t="s">
        <v>5</v>
      </c>
      <c r="H175" s="16" t="s">
        <v>12</v>
      </c>
      <c r="I175" s="16" t="s">
        <v>5</v>
      </c>
      <c r="J175" s="16" t="s">
        <v>5</v>
      </c>
      <c r="K175" s="16" t="s">
        <v>6</v>
      </c>
      <c r="L175" s="16" t="s">
        <v>5</v>
      </c>
      <c r="M175" s="16" t="s">
        <v>5</v>
      </c>
      <c r="N175" s="16" t="s">
        <v>12</v>
      </c>
      <c r="O175" s="16" t="s">
        <v>5</v>
      </c>
      <c r="P175" s="16" t="s">
        <v>12</v>
      </c>
      <c r="Q175" s="17" t="s">
        <v>20</v>
      </c>
      <c r="R175" s="16" t="s">
        <v>12</v>
      </c>
      <c r="S175" s="16" t="s">
        <v>12</v>
      </c>
      <c r="T175" s="16" t="s">
        <v>12</v>
      </c>
      <c r="U175" s="16" t="s">
        <v>5</v>
      </c>
      <c r="V175" s="16" t="s">
        <v>5</v>
      </c>
      <c r="W175" s="16" t="s">
        <v>5</v>
      </c>
      <c r="X175" s="16" t="s">
        <v>5</v>
      </c>
      <c r="Y175" s="16" t="s">
        <v>12</v>
      </c>
    </row>
    <row r="176" spans="1:25" ht="15" customHeight="1">
      <c r="A176" s="20" t="s">
        <v>197</v>
      </c>
      <c r="B176" s="16" t="s">
        <v>5</v>
      </c>
      <c r="C176" s="16" t="s">
        <v>5</v>
      </c>
      <c r="D176" s="16" t="s">
        <v>5</v>
      </c>
      <c r="E176" s="16" t="s">
        <v>5</v>
      </c>
      <c r="F176" s="16" t="s">
        <v>5</v>
      </c>
      <c r="G176" s="16" t="s">
        <v>5</v>
      </c>
      <c r="H176" s="16" t="s">
        <v>6</v>
      </c>
      <c r="I176" s="16" t="s">
        <v>10</v>
      </c>
      <c r="J176" s="16" t="s">
        <v>5</v>
      </c>
      <c r="K176" s="16" t="s">
        <v>5</v>
      </c>
      <c r="L176" s="16" t="s">
        <v>5</v>
      </c>
      <c r="M176" s="16" t="s">
        <v>10</v>
      </c>
      <c r="N176" s="16" t="s">
        <v>5</v>
      </c>
      <c r="O176" s="16" t="s">
        <v>5</v>
      </c>
      <c r="P176" s="16" t="s">
        <v>12</v>
      </c>
      <c r="Q176" s="16" t="s">
        <v>6</v>
      </c>
      <c r="R176" s="16" t="s">
        <v>6</v>
      </c>
      <c r="S176" s="16" t="s">
        <v>12</v>
      </c>
      <c r="T176" s="16" t="s">
        <v>6</v>
      </c>
      <c r="U176" s="16" t="s">
        <v>12</v>
      </c>
      <c r="V176" s="16" t="s">
        <v>10</v>
      </c>
      <c r="W176" s="16" t="s">
        <v>5</v>
      </c>
      <c r="X176" s="16" t="s">
        <v>12</v>
      </c>
      <c r="Y176" s="16" t="s">
        <v>5</v>
      </c>
    </row>
    <row r="177" spans="1:25" ht="15" customHeight="1">
      <c r="A177" s="20" t="s">
        <v>198</v>
      </c>
      <c r="B177" s="16" t="s">
        <v>10</v>
      </c>
      <c r="C177" s="16" t="s">
        <v>12</v>
      </c>
      <c r="D177" s="16" t="s">
        <v>12</v>
      </c>
      <c r="E177" s="16" t="s">
        <v>12</v>
      </c>
      <c r="F177" s="16" t="s">
        <v>12</v>
      </c>
      <c r="G177" s="16" t="s">
        <v>12</v>
      </c>
      <c r="H177" s="16" t="s">
        <v>12</v>
      </c>
      <c r="I177" s="16" t="s">
        <v>12</v>
      </c>
      <c r="J177" s="16" t="s">
        <v>12</v>
      </c>
      <c r="K177" s="16" t="s">
        <v>5</v>
      </c>
      <c r="L177" s="16" t="s">
        <v>5</v>
      </c>
      <c r="M177" s="16" t="s">
        <v>12</v>
      </c>
      <c r="N177" s="16" t="s">
        <v>5</v>
      </c>
      <c r="O177" s="16" t="s">
        <v>12</v>
      </c>
      <c r="P177" s="16" t="s">
        <v>6</v>
      </c>
      <c r="Q177" s="17" t="s">
        <v>7</v>
      </c>
      <c r="R177" s="16" t="s">
        <v>12</v>
      </c>
      <c r="S177" s="16" t="s">
        <v>6</v>
      </c>
      <c r="T177" s="17" t="s">
        <v>7</v>
      </c>
      <c r="U177" s="16" t="s">
        <v>12</v>
      </c>
      <c r="V177" s="16" t="s">
        <v>6</v>
      </c>
      <c r="W177" s="16" t="s">
        <v>6</v>
      </c>
      <c r="X177" s="16" t="s">
        <v>5</v>
      </c>
      <c r="Y177" s="16" t="s">
        <v>6</v>
      </c>
    </row>
    <row r="178" spans="1:25" ht="15" customHeight="1">
      <c r="A178" s="20" t="s">
        <v>199</v>
      </c>
      <c r="B178" s="16" t="s">
        <v>12</v>
      </c>
      <c r="C178" s="17" t="s">
        <v>15</v>
      </c>
      <c r="D178" s="16" t="s">
        <v>12</v>
      </c>
      <c r="E178" s="16" t="s">
        <v>6</v>
      </c>
      <c r="F178" s="16" t="s">
        <v>6</v>
      </c>
      <c r="G178" s="17" t="s">
        <v>20</v>
      </c>
      <c r="H178" s="16" t="s">
        <v>5</v>
      </c>
      <c r="I178" s="16" t="s">
        <v>5</v>
      </c>
      <c r="J178" s="16" t="s">
        <v>10</v>
      </c>
      <c r="K178" s="16" t="s">
        <v>5</v>
      </c>
      <c r="L178" s="16" t="s">
        <v>6</v>
      </c>
      <c r="M178" s="16" t="s">
        <v>6</v>
      </c>
      <c r="N178" s="16" t="s">
        <v>6</v>
      </c>
      <c r="O178" s="16" t="s">
        <v>12</v>
      </c>
      <c r="P178" s="16" t="s">
        <v>12</v>
      </c>
      <c r="Q178" s="16" t="s">
        <v>12</v>
      </c>
      <c r="R178" s="16" t="s">
        <v>12</v>
      </c>
      <c r="S178" s="16" t="s">
        <v>10</v>
      </c>
      <c r="T178" s="16" t="s">
        <v>5</v>
      </c>
      <c r="U178" s="16" t="s">
        <v>5</v>
      </c>
      <c r="V178" s="16" t="s">
        <v>10</v>
      </c>
      <c r="W178" s="17" t="s">
        <v>21</v>
      </c>
      <c r="X178" s="16" t="s">
        <v>10</v>
      </c>
      <c r="Y178" s="16" t="s">
        <v>5</v>
      </c>
    </row>
    <row r="179" spans="1:25" ht="15" customHeight="1">
      <c r="A179" s="20" t="s">
        <v>200</v>
      </c>
      <c r="B179" s="16" t="s">
        <v>5</v>
      </c>
      <c r="C179" s="16" t="s">
        <v>12</v>
      </c>
      <c r="D179" s="16" t="s">
        <v>6</v>
      </c>
      <c r="E179" s="16" t="s">
        <v>6</v>
      </c>
      <c r="F179" s="16" t="s">
        <v>12</v>
      </c>
      <c r="G179" s="16" t="s">
        <v>12</v>
      </c>
      <c r="H179" s="16" t="s">
        <v>5</v>
      </c>
      <c r="I179" s="16" t="s">
        <v>5</v>
      </c>
      <c r="J179" s="16" t="s">
        <v>5</v>
      </c>
      <c r="K179" s="16" t="s">
        <v>5</v>
      </c>
      <c r="L179" s="16" t="s">
        <v>10</v>
      </c>
      <c r="M179" s="16" t="s">
        <v>10</v>
      </c>
      <c r="N179" s="16" t="s">
        <v>10</v>
      </c>
      <c r="O179" s="16" t="s">
        <v>5</v>
      </c>
      <c r="P179" s="16" t="s">
        <v>10</v>
      </c>
      <c r="Q179" s="16" t="s">
        <v>12</v>
      </c>
      <c r="R179" s="17" t="s">
        <v>7</v>
      </c>
      <c r="S179" s="16" t="s">
        <v>6</v>
      </c>
      <c r="T179" s="16" t="s">
        <v>12</v>
      </c>
      <c r="U179" s="16" t="s">
        <v>5</v>
      </c>
      <c r="V179" s="16" t="s">
        <v>5</v>
      </c>
      <c r="W179" s="16" t="s">
        <v>5</v>
      </c>
      <c r="X179" s="16" t="s">
        <v>5</v>
      </c>
      <c r="Y179" s="17" t="s">
        <v>20</v>
      </c>
    </row>
    <row r="180" spans="1:25" ht="15" customHeight="1">
      <c r="A180" s="20" t="s">
        <v>201</v>
      </c>
      <c r="B180" s="16" t="s">
        <v>5</v>
      </c>
      <c r="C180" s="17" t="s">
        <v>20</v>
      </c>
      <c r="D180" s="16" t="s">
        <v>5</v>
      </c>
      <c r="E180" s="16" t="s">
        <v>5</v>
      </c>
      <c r="F180" s="16" t="s">
        <v>5</v>
      </c>
      <c r="G180" s="16" t="s">
        <v>5</v>
      </c>
      <c r="H180" s="16" t="s">
        <v>5</v>
      </c>
      <c r="I180" s="16" t="s">
        <v>5</v>
      </c>
      <c r="J180" s="16" t="s">
        <v>5</v>
      </c>
      <c r="K180" s="16" t="s">
        <v>5</v>
      </c>
      <c r="L180" s="16" t="s">
        <v>5</v>
      </c>
      <c r="M180" s="16" t="s">
        <v>5</v>
      </c>
      <c r="N180" s="16" t="s">
        <v>5</v>
      </c>
      <c r="O180" s="16" t="s">
        <v>5</v>
      </c>
      <c r="P180" s="16" t="s">
        <v>5</v>
      </c>
      <c r="Q180" s="16" t="s">
        <v>12</v>
      </c>
      <c r="R180" s="16" t="s">
        <v>6</v>
      </c>
      <c r="S180" s="17" t="s">
        <v>20</v>
      </c>
      <c r="T180" s="16" t="s">
        <v>5</v>
      </c>
      <c r="U180" s="16" t="s">
        <v>5</v>
      </c>
      <c r="V180" s="17" t="s">
        <v>20</v>
      </c>
      <c r="W180" s="16" t="s">
        <v>6</v>
      </c>
      <c r="X180" s="16" t="s">
        <v>5</v>
      </c>
      <c r="Y180" s="16" t="s">
        <v>5</v>
      </c>
    </row>
    <row r="181" spans="1:25" ht="15" customHeight="1">
      <c r="A181" s="20" t="s">
        <v>202</v>
      </c>
      <c r="B181" s="16" t="s">
        <v>5</v>
      </c>
      <c r="C181" s="17" t="s">
        <v>28</v>
      </c>
      <c r="D181" s="16" t="s">
        <v>5</v>
      </c>
      <c r="E181" s="16" t="s">
        <v>5</v>
      </c>
      <c r="F181" s="16" t="s">
        <v>5</v>
      </c>
      <c r="G181" s="16" t="s">
        <v>5</v>
      </c>
      <c r="H181" s="16" t="s">
        <v>5</v>
      </c>
      <c r="I181" s="16" t="s">
        <v>5</v>
      </c>
      <c r="J181" s="16" t="s">
        <v>5</v>
      </c>
      <c r="K181" s="16" t="s">
        <v>5</v>
      </c>
      <c r="L181" s="16" t="s">
        <v>5</v>
      </c>
      <c r="M181" s="16" t="s">
        <v>5</v>
      </c>
      <c r="N181" s="17" t="s">
        <v>28</v>
      </c>
      <c r="O181" s="16" t="s">
        <v>5</v>
      </c>
      <c r="P181" s="17" t="s">
        <v>20</v>
      </c>
      <c r="Q181" s="16" t="s">
        <v>6</v>
      </c>
      <c r="R181" s="16" t="s">
        <v>6</v>
      </c>
      <c r="S181" s="16" t="s">
        <v>5</v>
      </c>
      <c r="T181" s="16" t="s">
        <v>5</v>
      </c>
      <c r="U181" s="17" t="s">
        <v>28</v>
      </c>
      <c r="V181" s="16" t="s">
        <v>5</v>
      </c>
      <c r="W181" s="16" t="s">
        <v>10</v>
      </c>
      <c r="X181" s="17" t="s">
        <v>28</v>
      </c>
      <c r="Y181" s="16" t="s">
        <v>5</v>
      </c>
    </row>
    <row r="182" spans="1:25" ht="15" customHeight="1">
      <c r="A182" s="20" t="s">
        <v>203</v>
      </c>
      <c r="B182" s="16" t="s">
        <v>5</v>
      </c>
      <c r="C182" s="16" t="s">
        <v>5</v>
      </c>
      <c r="D182" s="16" t="s">
        <v>5</v>
      </c>
      <c r="E182" s="16" t="s">
        <v>5</v>
      </c>
      <c r="F182" s="16" t="s">
        <v>12</v>
      </c>
      <c r="G182" s="17" t="s">
        <v>20</v>
      </c>
      <c r="H182" s="17" t="s">
        <v>20</v>
      </c>
      <c r="I182" s="16" t="s">
        <v>6</v>
      </c>
      <c r="J182" s="16" t="s">
        <v>5</v>
      </c>
      <c r="K182" s="16" t="s">
        <v>5</v>
      </c>
      <c r="L182" s="16" t="s">
        <v>5</v>
      </c>
      <c r="M182" s="16" t="s">
        <v>5</v>
      </c>
      <c r="N182" s="16" t="s">
        <v>6</v>
      </c>
      <c r="O182" s="16" t="s">
        <v>10</v>
      </c>
      <c r="P182" s="16" t="s">
        <v>5</v>
      </c>
      <c r="Q182" s="16" t="s">
        <v>12</v>
      </c>
      <c r="R182" s="16" t="s">
        <v>6</v>
      </c>
      <c r="S182" s="16" t="s">
        <v>10</v>
      </c>
      <c r="T182" s="16" t="s">
        <v>6</v>
      </c>
      <c r="U182" s="16" t="s">
        <v>5</v>
      </c>
      <c r="V182" s="16" t="s">
        <v>5</v>
      </c>
      <c r="W182" s="16" t="s">
        <v>5</v>
      </c>
      <c r="X182" s="16" t="s">
        <v>5</v>
      </c>
      <c r="Y182" s="16" t="s">
        <v>5</v>
      </c>
    </row>
    <row r="183" spans="1:25" ht="15" customHeight="1">
      <c r="A183" s="20" t="s">
        <v>204</v>
      </c>
      <c r="B183" s="16" t="s">
        <v>5</v>
      </c>
      <c r="C183" s="16" t="s">
        <v>12</v>
      </c>
      <c r="D183" s="16" t="s">
        <v>12</v>
      </c>
      <c r="E183" s="16" t="s">
        <v>6</v>
      </c>
      <c r="F183" s="16" t="s">
        <v>6</v>
      </c>
      <c r="G183" s="16" t="s">
        <v>6</v>
      </c>
      <c r="H183" s="16" t="s">
        <v>12</v>
      </c>
      <c r="I183" s="16" t="s">
        <v>6</v>
      </c>
      <c r="J183" s="17" t="s">
        <v>7</v>
      </c>
      <c r="K183" s="17" t="s">
        <v>7</v>
      </c>
      <c r="L183" s="16" t="s">
        <v>12</v>
      </c>
      <c r="M183" s="16" t="s">
        <v>12</v>
      </c>
      <c r="N183" s="16" t="s">
        <v>12</v>
      </c>
      <c r="O183" s="16" t="s">
        <v>12</v>
      </c>
      <c r="P183" s="16" t="s">
        <v>12</v>
      </c>
      <c r="Q183" s="16" t="s">
        <v>6</v>
      </c>
      <c r="R183" s="16" t="s">
        <v>6</v>
      </c>
      <c r="S183" s="16" t="s">
        <v>6</v>
      </c>
      <c r="T183" s="16" t="s">
        <v>6</v>
      </c>
      <c r="U183" s="16" t="s">
        <v>6</v>
      </c>
      <c r="V183" s="16" t="s">
        <v>6</v>
      </c>
      <c r="W183" s="16" t="s">
        <v>10</v>
      </c>
      <c r="X183" s="16" t="s">
        <v>5</v>
      </c>
      <c r="Y183" s="16" t="s">
        <v>5</v>
      </c>
    </row>
    <row r="184" spans="1:25" ht="15" customHeight="1">
      <c r="A184" s="20" t="s">
        <v>205</v>
      </c>
      <c r="B184" s="16" t="s">
        <v>10</v>
      </c>
      <c r="C184" s="16" t="s">
        <v>12</v>
      </c>
      <c r="D184" s="16" t="s">
        <v>12</v>
      </c>
      <c r="E184" s="16" t="s">
        <v>5</v>
      </c>
      <c r="F184" s="16" t="s">
        <v>5</v>
      </c>
      <c r="G184" s="16" t="s">
        <v>5</v>
      </c>
      <c r="H184" s="16" t="s">
        <v>5</v>
      </c>
      <c r="I184" s="16" t="s">
        <v>6</v>
      </c>
      <c r="J184" s="16" t="s">
        <v>6</v>
      </c>
      <c r="K184" s="16" t="s">
        <v>6</v>
      </c>
      <c r="L184" s="16" t="s">
        <v>6</v>
      </c>
      <c r="M184" s="16" t="s">
        <v>5</v>
      </c>
      <c r="N184" s="16" t="s">
        <v>6</v>
      </c>
      <c r="O184" s="16" t="s">
        <v>12</v>
      </c>
      <c r="P184" s="16" t="s">
        <v>12</v>
      </c>
      <c r="Q184" s="16" t="s">
        <v>6</v>
      </c>
      <c r="R184" s="16" t="s">
        <v>6</v>
      </c>
      <c r="S184" s="16" t="s">
        <v>6</v>
      </c>
      <c r="T184" s="16" t="s">
        <v>12</v>
      </c>
      <c r="U184" s="16" t="s">
        <v>6</v>
      </c>
      <c r="V184" s="16" t="s">
        <v>6</v>
      </c>
      <c r="W184" s="16" t="s">
        <v>6</v>
      </c>
      <c r="X184" s="17" t="s">
        <v>7</v>
      </c>
      <c r="Y184" s="16" t="s">
        <v>12</v>
      </c>
    </row>
    <row r="185" spans="1:25" ht="15" customHeight="1">
      <c r="A185" s="20" t="s">
        <v>206</v>
      </c>
      <c r="B185" s="16" t="s">
        <v>5</v>
      </c>
      <c r="C185" s="16" t="s">
        <v>5</v>
      </c>
      <c r="D185" s="16" t="s">
        <v>12</v>
      </c>
      <c r="E185" s="16" t="s">
        <v>5</v>
      </c>
      <c r="F185" s="16" t="s">
        <v>5</v>
      </c>
      <c r="G185" s="16" t="s">
        <v>5</v>
      </c>
      <c r="H185" s="17" t="s">
        <v>21</v>
      </c>
      <c r="I185" s="16" t="s">
        <v>5</v>
      </c>
      <c r="J185" s="16" t="s">
        <v>5</v>
      </c>
      <c r="K185" s="16" t="s">
        <v>5</v>
      </c>
      <c r="L185" s="16" t="s">
        <v>6</v>
      </c>
      <c r="M185" s="16" t="s">
        <v>6</v>
      </c>
      <c r="N185" s="16" t="s">
        <v>5</v>
      </c>
      <c r="O185" s="16" t="s">
        <v>5</v>
      </c>
      <c r="P185" s="17" t="s">
        <v>20</v>
      </c>
      <c r="Q185" s="16" t="s">
        <v>5</v>
      </c>
      <c r="R185" s="16" t="s">
        <v>12</v>
      </c>
      <c r="S185" s="16" t="s">
        <v>12</v>
      </c>
      <c r="T185" s="16" t="s">
        <v>5</v>
      </c>
      <c r="U185" s="16" t="s">
        <v>12</v>
      </c>
      <c r="V185" s="16" t="s">
        <v>12</v>
      </c>
      <c r="W185" s="16" t="s">
        <v>12</v>
      </c>
      <c r="X185" s="16" t="s">
        <v>5</v>
      </c>
      <c r="Y185" s="16" t="s">
        <v>12</v>
      </c>
    </row>
    <row r="186" spans="1:25" ht="15" customHeight="1">
      <c r="A186" s="20" t="s">
        <v>207</v>
      </c>
      <c r="B186" s="16" t="s">
        <v>5</v>
      </c>
      <c r="C186" s="16" t="s">
        <v>5</v>
      </c>
      <c r="D186" s="16" t="s">
        <v>12</v>
      </c>
      <c r="E186" s="16" t="s">
        <v>6</v>
      </c>
      <c r="F186" s="16" t="s">
        <v>12</v>
      </c>
      <c r="G186" s="16" t="s">
        <v>5</v>
      </c>
      <c r="H186" s="16" t="s">
        <v>5</v>
      </c>
      <c r="I186" s="16" t="s">
        <v>5</v>
      </c>
      <c r="J186" s="16" t="s">
        <v>5</v>
      </c>
      <c r="K186" s="16" t="s">
        <v>5</v>
      </c>
      <c r="L186" s="16" t="s">
        <v>5</v>
      </c>
      <c r="M186" s="16" t="s">
        <v>5</v>
      </c>
      <c r="N186" s="16" t="s">
        <v>5</v>
      </c>
      <c r="O186" s="16" t="s">
        <v>5</v>
      </c>
      <c r="P186" s="16" t="s">
        <v>5</v>
      </c>
      <c r="Q186" s="16" t="s">
        <v>5</v>
      </c>
      <c r="R186" s="16" t="s">
        <v>6</v>
      </c>
      <c r="S186" s="16" t="s">
        <v>5</v>
      </c>
      <c r="T186" s="16" t="s">
        <v>5</v>
      </c>
      <c r="U186" s="16" t="s">
        <v>5</v>
      </c>
      <c r="V186" s="16" t="s">
        <v>5</v>
      </c>
      <c r="W186" s="16" t="s">
        <v>5</v>
      </c>
      <c r="X186" s="16" t="s">
        <v>5</v>
      </c>
      <c r="Y186" s="16" t="s">
        <v>5</v>
      </c>
    </row>
    <row r="187" spans="1:25" ht="15" customHeight="1">
      <c r="A187" s="20" t="s">
        <v>208</v>
      </c>
      <c r="B187" s="16" t="s">
        <v>5</v>
      </c>
      <c r="C187" s="16" t="s">
        <v>5</v>
      </c>
      <c r="D187" s="16" t="s">
        <v>5</v>
      </c>
      <c r="E187" s="16" t="s">
        <v>12</v>
      </c>
      <c r="F187" s="16" t="s">
        <v>5</v>
      </c>
      <c r="G187" s="16" t="s">
        <v>12</v>
      </c>
      <c r="H187" s="16" t="s">
        <v>5</v>
      </c>
      <c r="I187" s="16" t="s">
        <v>5</v>
      </c>
      <c r="J187" s="16" t="s">
        <v>5</v>
      </c>
      <c r="K187" s="16" t="s">
        <v>5</v>
      </c>
      <c r="L187" s="16" t="s">
        <v>5</v>
      </c>
      <c r="M187" s="16" t="s">
        <v>12</v>
      </c>
      <c r="N187" s="16" t="s">
        <v>10</v>
      </c>
      <c r="O187" s="16" t="s">
        <v>5</v>
      </c>
      <c r="P187" s="16" t="s">
        <v>6</v>
      </c>
      <c r="Q187" s="16" t="s">
        <v>5</v>
      </c>
      <c r="R187" s="16" t="s">
        <v>12</v>
      </c>
      <c r="S187" s="16" t="s">
        <v>12</v>
      </c>
      <c r="T187" s="16" t="s">
        <v>12</v>
      </c>
      <c r="U187" s="17" t="s">
        <v>20</v>
      </c>
      <c r="V187" s="16" t="s">
        <v>5</v>
      </c>
      <c r="W187" s="17" t="s">
        <v>21</v>
      </c>
      <c r="X187" s="16" t="s">
        <v>10</v>
      </c>
      <c r="Y187" s="16" t="s">
        <v>5</v>
      </c>
    </row>
    <row r="188" spans="1:25" ht="15" customHeight="1">
      <c r="A188" s="20" t="s">
        <v>209</v>
      </c>
      <c r="B188" s="16" t="s">
        <v>12</v>
      </c>
      <c r="C188" s="16" t="s">
        <v>12</v>
      </c>
      <c r="D188" s="16" t="s">
        <v>12</v>
      </c>
      <c r="E188" s="16" t="s">
        <v>12</v>
      </c>
      <c r="F188" s="16" t="s">
        <v>6</v>
      </c>
      <c r="G188" s="16" t="s">
        <v>6</v>
      </c>
      <c r="H188" s="16" t="s">
        <v>5</v>
      </c>
      <c r="I188" s="16" t="s">
        <v>5</v>
      </c>
      <c r="J188" s="16" t="s">
        <v>5</v>
      </c>
      <c r="K188" s="16" t="s">
        <v>5</v>
      </c>
      <c r="L188" s="16" t="s">
        <v>5</v>
      </c>
      <c r="M188" s="16" t="s">
        <v>10</v>
      </c>
      <c r="N188" s="16" t="s">
        <v>5</v>
      </c>
      <c r="O188" s="17" t="s">
        <v>21</v>
      </c>
      <c r="P188" s="16" t="s">
        <v>12</v>
      </c>
      <c r="Q188" s="16" t="s">
        <v>12</v>
      </c>
      <c r="R188" s="16" t="s">
        <v>12</v>
      </c>
      <c r="S188" s="17" t="s">
        <v>7</v>
      </c>
      <c r="T188" s="16" t="s">
        <v>12</v>
      </c>
      <c r="U188" s="17" t="s">
        <v>7</v>
      </c>
      <c r="V188" s="16" t="s">
        <v>12</v>
      </c>
      <c r="W188" s="16" t="s">
        <v>12</v>
      </c>
      <c r="X188" s="16" t="s">
        <v>5</v>
      </c>
      <c r="Y188" s="16" t="s">
        <v>12</v>
      </c>
    </row>
    <row r="189" spans="1:25" ht="15" customHeight="1">
      <c r="A189" s="20" t="s">
        <v>210</v>
      </c>
      <c r="B189" s="16" t="s">
        <v>5</v>
      </c>
      <c r="C189" s="16" t="s">
        <v>5</v>
      </c>
      <c r="D189" s="16" t="s">
        <v>12</v>
      </c>
      <c r="E189" s="16" t="s">
        <v>6</v>
      </c>
      <c r="F189" s="16" t="s">
        <v>12</v>
      </c>
      <c r="G189" s="16" t="s">
        <v>6</v>
      </c>
      <c r="H189" s="16" t="s">
        <v>5</v>
      </c>
      <c r="I189" s="16" t="s">
        <v>5</v>
      </c>
      <c r="J189" s="16" t="s">
        <v>12</v>
      </c>
      <c r="K189" s="16" t="s">
        <v>5</v>
      </c>
      <c r="L189" s="17" t="s">
        <v>20</v>
      </c>
      <c r="M189" s="16" t="s">
        <v>5</v>
      </c>
      <c r="N189" s="16" t="s">
        <v>6</v>
      </c>
      <c r="O189" s="16" t="s">
        <v>5</v>
      </c>
      <c r="P189" s="16" t="s">
        <v>6</v>
      </c>
      <c r="Q189" s="16" t="s">
        <v>12</v>
      </c>
      <c r="R189" s="16" t="s">
        <v>6</v>
      </c>
      <c r="S189" s="16" t="s">
        <v>12</v>
      </c>
      <c r="T189" s="16" t="s">
        <v>6</v>
      </c>
      <c r="U189" s="16" t="s">
        <v>5</v>
      </c>
      <c r="V189" s="16" t="s">
        <v>6</v>
      </c>
      <c r="W189" s="16" t="s">
        <v>12</v>
      </c>
      <c r="X189" s="16" t="s">
        <v>12</v>
      </c>
      <c r="Y189" s="16" t="s">
        <v>12</v>
      </c>
    </row>
    <row r="190" spans="1:25" ht="15" customHeight="1">
      <c r="A190" s="20" t="s">
        <v>211</v>
      </c>
      <c r="B190" s="16" t="s">
        <v>6</v>
      </c>
      <c r="C190" s="16" t="s">
        <v>12</v>
      </c>
      <c r="D190" s="16" t="s">
        <v>12</v>
      </c>
      <c r="E190" s="16" t="s">
        <v>12</v>
      </c>
      <c r="F190" s="16" t="s">
        <v>12</v>
      </c>
      <c r="G190" s="16" t="s">
        <v>12</v>
      </c>
      <c r="H190" s="16" t="s">
        <v>12</v>
      </c>
      <c r="I190" s="16" t="s">
        <v>6</v>
      </c>
      <c r="J190" s="16" t="s">
        <v>6</v>
      </c>
      <c r="K190" s="16" t="s">
        <v>6</v>
      </c>
      <c r="L190" s="16" t="s">
        <v>12</v>
      </c>
      <c r="M190" s="16" t="s">
        <v>12</v>
      </c>
      <c r="N190" s="16" t="s">
        <v>6</v>
      </c>
      <c r="O190" s="16" t="s">
        <v>6</v>
      </c>
      <c r="P190" s="16" t="s">
        <v>12</v>
      </c>
      <c r="Q190" s="16" t="s">
        <v>12</v>
      </c>
      <c r="R190" s="16" t="s">
        <v>12</v>
      </c>
      <c r="S190" s="16" t="s">
        <v>6</v>
      </c>
      <c r="T190" s="16" t="s">
        <v>6</v>
      </c>
      <c r="U190" s="16" t="s">
        <v>12</v>
      </c>
      <c r="V190" s="16" t="s">
        <v>12</v>
      </c>
      <c r="W190" s="16" t="s">
        <v>5</v>
      </c>
      <c r="X190" s="16" t="s">
        <v>5</v>
      </c>
      <c r="Y190" s="16" t="s">
        <v>12</v>
      </c>
    </row>
    <row r="191" spans="1:25" ht="15" customHeight="1">
      <c r="A191" s="20" t="s">
        <v>212</v>
      </c>
      <c r="B191" s="16" t="s">
        <v>12</v>
      </c>
      <c r="C191" s="16" t="s">
        <v>12</v>
      </c>
      <c r="D191" s="16" t="s">
        <v>5</v>
      </c>
      <c r="E191" s="16" t="s">
        <v>12</v>
      </c>
      <c r="F191" s="16" t="s">
        <v>12</v>
      </c>
      <c r="G191" s="16" t="s">
        <v>12</v>
      </c>
      <c r="H191" s="16" t="s">
        <v>12</v>
      </c>
      <c r="I191" s="16" t="s">
        <v>12</v>
      </c>
      <c r="J191" s="16" t="s">
        <v>6</v>
      </c>
      <c r="K191" s="16" t="s">
        <v>6</v>
      </c>
      <c r="L191" s="16" t="s">
        <v>12</v>
      </c>
      <c r="M191" s="16" t="s">
        <v>12</v>
      </c>
      <c r="N191" s="16" t="s">
        <v>6</v>
      </c>
      <c r="O191" s="16" t="s">
        <v>6</v>
      </c>
      <c r="P191" s="16" t="s">
        <v>12</v>
      </c>
      <c r="Q191" s="16" t="s">
        <v>5</v>
      </c>
      <c r="R191" s="16" t="s">
        <v>12</v>
      </c>
      <c r="S191" s="16" t="s">
        <v>12</v>
      </c>
      <c r="T191" s="16" t="s">
        <v>12</v>
      </c>
      <c r="U191" s="16" t="s">
        <v>6</v>
      </c>
      <c r="V191" s="16" t="s">
        <v>12</v>
      </c>
      <c r="W191" s="16" t="s">
        <v>12</v>
      </c>
      <c r="X191" s="16" t="s">
        <v>5</v>
      </c>
      <c r="Y191" s="16" t="s">
        <v>12</v>
      </c>
    </row>
    <row r="192" spans="1:25" ht="15" customHeight="1">
      <c r="A192" s="20" t="s">
        <v>213</v>
      </c>
      <c r="B192" s="16" t="s">
        <v>6</v>
      </c>
      <c r="C192" s="16" t="s">
        <v>6</v>
      </c>
      <c r="D192" s="16" t="s">
        <v>6</v>
      </c>
      <c r="E192" s="16" t="s">
        <v>6</v>
      </c>
      <c r="F192" s="16" t="s">
        <v>6</v>
      </c>
      <c r="G192" s="16" t="s">
        <v>6</v>
      </c>
      <c r="H192" s="16" t="s">
        <v>12</v>
      </c>
      <c r="I192" s="16" t="s">
        <v>12</v>
      </c>
      <c r="J192" s="16" t="s">
        <v>12</v>
      </c>
      <c r="K192" s="16" t="s">
        <v>12</v>
      </c>
      <c r="L192" s="16" t="s">
        <v>12</v>
      </c>
      <c r="M192" s="17" t="s">
        <v>214</v>
      </c>
      <c r="N192" s="16" t="s">
        <v>5</v>
      </c>
      <c r="O192" s="16" t="s">
        <v>6</v>
      </c>
      <c r="P192" s="16" t="s">
        <v>12</v>
      </c>
      <c r="Q192" s="16" t="s">
        <v>12</v>
      </c>
      <c r="R192" s="16" t="s">
        <v>6</v>
      </c>
      <c r="S192" s="16" t="s">
        <v>12</v>
      </c>
      <c r="T192" s="17" t="s">
        <v>35</v>
      </c>
      <c r="U192" s="16" t="s">
        <v>12</v>
      </c>
      <c r="V192" s="16" t="s">
        <v>5</v>
      </c>
      <c r="W192" s="16" t="s">
        <v>5</v>
      </c>
      <c r="X192" s="16" t="s">
        <v>6</v>
      </c>
      <c r="Y192" s="16" t="s">
        <v>6</v>
      </c>
    </row>
    <row r="193" spans="1:25" ht="15" customHeight="1">
      <c r="A193" s="20" t="s">
        <v>215</v>
      </c>
      <c r="B193" s="16" t="s">
        <v>12</v>
      </c>
      <c r="C193" s="16" t="s">
        <v>6</v>
      </c>
      <c r="D193" s="16" t="s">
        <v>12</v>
      </c>
      <c r="E193" s="16" t="s">
        <v>12</v>
      </c>
      <c r="F193" s="16" t="s">
        <v>12</v>
      </c>
      <c r="G193" s="16" t="s">
        <v>6</v>
      </c>
      <c r="H193" s="16" t="s">
        <v>12</v>
      </c>
      <c r="I193" s="17" t="s">
        <v>20</v>
      </c>
      <c r="J193" s="16" t="s">
        <v>6</v>
      </c>
      <c r="K193" s="16" t="s">
        <v>5</v>
      </c>
      <c r="L193" s="16" t="s">
        <v>12</v>
      </c>
      <c r="M193" s="16" t="s">
        <v>5</v>
      </c>
      <c r="N193" s="16" t="s">
        <v>12</v>
      </c>
      <c r="O193" s="16" t="s">
        <v>12</v>
      </c>
      <c r="P193" s="16" t="s">
        <v>5</v>
      </c>
      <c r="Q193" s="16" t="s">
        <v>5</v>
      </c>
      <c r="R193" s="17" t="s">
        <v>20</v>
      </c>
      <c r="S193" s="16" t="s">
        <v>6</v>
      </c>
      <c r="T193" s="16" t="s">
        <v>5</v>
      </c>
      <c r="U193" s="16" t="s">
        <v>5</v>
      </c>
      <c r="V193" s="16" t="s">
        <v>5</v>
      </c>
      <c r="W193" s="16" t="s">
        <v>10</v>
      </c>
      <c r="X193" s="16" t="s">
        <v>10</v>
      </c>
      <c r="Y193" s="17" t="s">
        <v>20</v>
      </c>
    </row>
    <row r="194" spans="1:25" ht="15" customHeight="1">
      <c r="A194" s="20" t="s">
        <v>216</v>
      </c>
      <c r="B194" s="16" t="s">
        <v>6</v>
      </c>
      <c r="C194" s="16" t="s">
        <v>12</v>
      </c>
      <c r="D194" s="16" t="s">
        <v>12</v>
      </c>
      <c r="E194" s="16" t="s">
        <v>12</v>
      </c>
      <c r="F194" s="16" t="s">
        <v>12</v>
      </c>
      <c r="G194" s="16" t="s">
        <v>12</v>
      </c>
      <c r="H194" s="16" t="s">
        <v>6</v>
      </c>
      <c r="I194" s="17" t="s">
        <v>21</v>
      </c>
      <c r="J194" s="16" t="s">
        <v>12</v>
      </c>
      <c r="K194" s="17" t="s">
        <v>7</v>
      </c>
      <c r="L194" s="16" t="s">
        <v>12</v>
      </c>
      <c r="M194" s="16" t="s">
        <v>12</v>
      </c>
      <c r="N194" s="16" t="s">
        <v>10</v>
      </c>
      <c r="O194" s="16" t="s">
        <v>10</v>
      </c>
      <c r="P194" s="16" t="s">
        <v>10</v>
      </c>
      <c r="Q194" s="16" t="s">
        <v>5</v>
      </c>
      <c r="R194" s="16" t="s">
        <v>12</v>
      </c>
      <c r="S194" s="16" t="s">
        <v>10</v>
      </c>
      <c r="T194" s="16" t="s">
        <v>10</v>
      </c>
      <c r="U194" s="16" t="s">
        <v>5</v>
      </c>
      <c r="V194" s="16" t="s">
        <v>5</v>
      </c>
      <c r="W194" s="16" t="s">
        <v>12</v>
      </c>
      <c r="X194" s="16" t="s">
        <v>10</v>
      </c>
      <c r="Y194" s="16" t="s">
        <v>5</v>
      </c>
    </row>
    <row r="195" spans="1:25" ht="15" customHeight="1">
      <c r="A195" s="20" t="s">
        <v>217</v>
      </c>
      <c r="B195" s="16" t="s">
        <v>12</v>
      </c>
      <c r="C195" s="16" t="s">
        <v>5</v>
      </c>
      <c r="D195" s="16" t="s">
        <v>12</v>
      </c>
      <c r="E195" s="16" t="s">
        <v>6</v>
      </c>
      <c r="F195" s="16" t="s">
        <v>12</v>
      </c>
      <c r="G195" s="16" t="s">
        <v>12</v>
      </c>
      <c r="H195" s="16" t="s">
        <v>5</v>
      </c>
      <c r="I195" s="16" t="s">
        <v>10</v>
      </c>
      <c r="J195" s="16" t="s">
        <v>5</v>
      </c>
      <c r="K195" s="16" t="s">
        <v>5</v>
      </c>
      <c r="L195" s="16" t="s">
        <v>12</v>
      </c>
      <c r="M195" s="16" t="s">
        <v>5</v>
      </c>
      <c r="N195" s="16" t="s">
        <v>5</v>
      </c>
      <c r="O195" s="16" t="s">
        <v>10</v>
      </c>
      <c r="P195" s="16" t="s">
        <v>5</v>
      </c>
      <c r="Q195" s="16" t="s">
        <v>5</v>
      </c>
      <c r="R195" s="16" t="s">
        <v>5</v>
      </c>
      <c r="S195" s="16" t="s">
        <v>10</v>
      </c>
      <c r="T195" s="16" t="s">
        <v>12</v>
      </c>
      <c r="U195" s="16" t="s">
        <v>5</v>
      </c>
      <c r="V195" s="16" t="s">
        <v>5</v>
      </c>
      <c r="W195" s="16" t="s">
        <v>5</v>
      </c>
      <c r="X195" s="17" t="s">
        <v>20</v>
      </c>
      <c r="Y195" s="16" t="s">
        <v>5</v>
      </c>
    </row>
    <row r="196" spans="1:25" ht="15" customHeight="1">
      <c r="A196" s="20" t="s">
        <v>218</v>
      </c>
      <c r="B196" s="16" t="s">
        <v>5</v>
      </c>
      <c r="C196" s="16" t="s">
        <v>5</v>
      </c>
      <c r="D196" s="16" t="s">
        <v>12</v>
      </c>
      <c r="E196" s="16" t="s">
        <v>12</v>
      </c>
      <c r="F196" s="16" t="s">
        <v>12</v>
      </c>
      <c r="G196" s="16" t="s">
        <v>12</v>
      </c>
      <c r="H196" s="16" t="s">
        <v>12</v>
      </c>
      <c r="I196" s="16" t="s">
        <v>5</v>
      </c>
      <c r="J196" s="16" t="s">
        <v>5</v>
      </c>
      <c r="K196" s="16" t="s">
        <v>5</v>
      </c>
      <c r="L196" s="16" t="s">
        <v>12</v>
      </c>
      <c r="M196" s="16" t="s">
        <v>5</v>
      </c>
      <c r="N196" s="16" t="s">
        <v>5</v>
      </c>
      <c r="O196" s="16" t="s">
        <v>5</v>
      </c>
      <c r="P196" s="16" t="s">
        <v>5</v>
      </c>
      <c r="Q196" s="16" t="s">
        <v>5</v>
      </c>
      <c r="R196" s="16" t="s">
        <v>12</v>
      </c>
      <c r="S196" s="16" t="s">
        <v>12</v>
      </c>
      <c r="T196" s="16" t="s">
        <v>6</v>
      </c>
      <c r="U196" s="16" t="s">
        <v>5</v>
      </c>
      <c r="V196" s="16" t="s">
        <v>12</v>
      </c>
      <c r="W196" s="16" t="s">
        <v>12</v>
      </c>
      <c r="X196" s="16" t="s">
        <v>5</v>
      </c>
      <c r="Y196" s="16" t="s">
        <v>12</v>
      </c>
    </row>
    <row r="197" spans="1:25" ht="15" customHeight="1">
      <c r="A197" s="20" t="s">
        <v>219</v>
      </c>
      <c r="B197" s="16" t="s">
        <v>12</v>
      </c>
      <c r="C197" s="16" t="s">
        <v>12</v>
      </c>
      <c r="D197" s="16" t="s">
        <v>12</v>
      </c>
      <c r="E197" s="16" t="s">
        <v>5</v>
      </c>
      <c r="F197" s="16" t="s">
        <v>6</v>
      </c>
      <c r="G197" s="16" t="s">
        <v>6</v>
      </c>
      <c r="H197" s="16" t="s">
        <v>6</v>
      </c>
      <c r="I197" s="16" t="s">
        <v>12</v>
      </c>
      <c r="J197" s="16" t="s">
        <v>12</v>
      </c>
      <c r="K197" s="16" t="s">
        <v>12</v>
      </c>
      <c r="L197" s="16" t="s">
        <v>12</v>
      </c>
      <c r="M197" s="16" t="s">
        <v>12</v>
      </c>
      <c r="N197" s="16" t="s">
        <v>12</v>
      </c>
      <c r="O197" s="16" t="s">
        <v>12</v>
      </c>
      <c r="P197" s="16" t="s">
        <v>6</v>
      </c>
      <c r="Q197" s="16" t="s">
        <v>12</v>
      </c>
      <c r="R197" s="16" t="s">
        <v>12</v>
      </c>
      <c r="S197" s="16" t="s">
        <v>6</v>
      </c>
      <c r="T197" s="17" t="s">
        <v>28</v>
      </c>
      <c r="U197" s="16" t="s">
        <v>10</v>
      </c>
      <c r="V197" s="16" t="s">
        <v>6</v>
      </c>
      <c r="W197" s="16" t="s">
        <v>6</v>
      </c>
      <c r="X197" s="16" t="s">
        <v>5</v>
      </c>
      <c r="Y197" s="16" t="s">
        <v>12</v>
      </c>
    </row>
    <row r="198" spans="1:25" ht="15" customHeight="1">
      <c r="A198" s="20" t="s">
        <v>220</v>
      </c>
      <c r="B198" s="16" t="s">
        <v>6</v>
      </c>
      <c r="C198" s="16" t="s">
        <v>12</v>
      </c>
      <c r="D198" s="16" t="s">
        <v>12</v>
      </c>
      <c r="E198" s="17" t="s">
        <v>28</v>
      </c>
      <c r="F198" s="16" t="s">
        <v>12</v>
      </c>
      <c r="G198" s="16" t="s">
        <v>12</v>
      </c>
      <c r="H198" s="16" t="s">
        <v>12</v>
      </c>
      <c r="I198" s="16" t="s">
        <v>12</v>
      </c>
      <c r="J198" s="16" t="s">
        <v>12</v>
      </c>
      <c r="K198" s="16" t="s">
        <v>12</v>
      </c>
      <c r="L198" s="16" t="s">
        <v>12</v>
      </c>
      <c r="M198" s="17" t="s">
        <v>28</v>
      </c>
      <c r="N198" s="16" t="s">
        <v>12</v>
      </c>
      <c r="O198" s="16" t="s">
        <v>12</v>
      </c>
      <c r="P198" s="16" t="s">
        <v>12</v>
      </c>
      <c r="Q198" s="16" t="s">
        <v>12</v>
      </c>
      <c r="R198" s="16" t="s">
        <v>12</v>
      </c>
      <c r="S198" s="16" t="s">
        <v>12</v>
      </c>
      <c r="T198" s="16" t="s">
        <v>5</v>
      </c>
      <c r="U198" s="16" t="s">
        <v>6</v>
      </c>
      <c r="V198" s="16" t="s">
        <v>6</v>
      </c>
      <c r="W198" s="16" t="s">
        <v>5</v>
      </c>
      <c r="X198" s="16" t="s">
        <v>5</v>
      </c>
      <c r="Y198" s="16" t="s">
        <v>12</v>
      </c>
    </row>
    <row r="199" spans="1:25" ht="15" customHeight="1">
      <c r="A199" s="20" t="s">
        <v>221</v>
      </c>
      <c r="B199" s="16" t="s">
        <v>12</v>
      </c>
      <c r="C199" s="16" t="s">
        <v>12</v>
      </c>
      <c r="D199" s="16" t="s">
        <v>12</v>
      </c>
      <c r="E199" s="16" t="s">
        <v>12</v>
      </c>
      <c r="F199" s="17" t="s">
        <v>28</v>
      </c>
      <c r="G199" s="16" t="s">
        <v>12</v>
      </c>
      <c r="H199" s="16" t="s">
        <v>12</v>
      </c>
      <c r="I199" s="16" t="s">
        <v>5</v>
      </c>
      <c r="J199" s="16" t="s">
        <v>5</v>
      </c>
      <c r="K199" s="16" t="s">
        <v>5</v>
      </c>
      <c r="L199" s="16" t="s">
        <v>12</v>
      </c>
      <c r="M199" s="16" t="s">
        <v>12</v>
      </c>
      <c r="N199" s="16" t="s">
        <v>12</v>
      </c>
      <c r="O199" s="16" t="s">
        <v>6</v>
      </c>
      <c r="P199" s="16" t="s">
        <v>12</v>
      </c>
      <c r="Q199" s="16" t="s">
        <v>5</v>
      </c>
      <c r="R199" s="16" t="s">
        <v>10</v>
      </c>
      <c r="S199" s="16" t="s">
        <v>6</v>
      </c>
      <c r="T199" s="16" t="s">
        <v>5</v>
      </c>
      <c r="U199" s="16" t="s">
        <v>12</v>
      </c>
      <c r="V199" s="16" t="s">
        <v>5</v>
      </c>
      <c r="W199" s="16" t="s">
        <v>5</v>
      </c>
      <c r="X199" s="16" t="s">
        <v>5</v>
      </c>
      <c r="Y199" s="16" t="s">
        <v>12</v>
      </c>
    </row>
    <row r="200" spans="1:25" ht="15" customHeight="1">
      <c r="A200" s="20" t="s">
        <v>222</v>
      </c>
      <c r="B200" s="16" t="s">
        <v>12</v>
      </c>
      <c r="C200" s="16" t="s">
        <v>6</v>
      </c>
      <c r="D200" s="16" t="s">
        <v>12</v>
      </c>
      <c r="E200" s="16" t="s">
        <v>6</v>
      </c>
      <c r="F200" s="16" t="s">
        <v>12</v>
      </c>
      <c r="G200" s="16" t="s">
        <v>6</v>
      </c>
      <c r="H200" s="16" t="s">
        <v>12</v>
      </c>
      <c r="I200" s="16" t="s">
        <v>12</v>
      </c>
      <c r="J200" s="16" t="s">
        <v>12</v>
      </c>
      <c r="K200" s="16" t="s">
        <v>12</v>
      </c>
      <c r="L200" s="16" t="s">
        <v>12</v>
      </c>
      <c r="M200" s="16" t="s">
        <v>12</v>
      </c>
      <c r="N200" s="16" t="s">
        <v>12</v>
      </c>
      <c r="O200" s="16" t="s">
        <v>5</v>
      </c>
      <c r="P200" s="17" t="s">
        <v>20</v>
      </c>
      <c r="Q200" s="16" t="s">
        <v>12</v>
      </c>
      <c r="R200" s="16" t="s">
        <v>12</v>
      </c>
      <c r="S200" s="16" t="s">
        <v>5</v>
      </c>
      <c r="T200" s="16" t="s">
        <v>5</v>
      </c>
      <c r="U200" s="16" t="s">
        <v>10</v>
      </c>
      <c r="V200" s="16" t="s">
        <v>12</v>
      </c>
      <c r="W200" s="16" t="s">
        <v>12</v>
      </c>
      <c r="X200" s="16" t="s">
        <v>5</v>
      </c>
      <c r="Y200" s="16" t="s">
        <v>12</v>
      </c>
    </row>
    <row r="201" spans="1:25" ht="15" customHeight="1">
      <c r="A201" s="20" t="s">
        <v>223</v>
      </c>
      <c r="B201" s="16" t="s">
        <v>6</v>
      </c>
      <c r="C201" s="16" t="s">
        <v>12</v>
      </c>
      <c r="D201" s="16" t="s">
        <v>12</v>
      </c>
      <c r="E201" s="16" t="s">
        <v>12</v>
      </c>
      <c r="F201" s="16" t="s">
        <v>12</v>
      </c>
      <c r="G201" s="16" t="s">
        <v>12</v>
      </c>
      <c r="H201" s="16" t="s">
        <v>12</v>
      </c>
      <c r="I201" s="16" t="s">
        <v>12</v>
      </c>
      <c r="J201" s="16" t="s">
        <v>12</v>
      </c>
      <c r="K201" s="16" t="s">
        <v>12</v>
      </c>
      <c r="L201" s="16" t="s">
        <v>6</v>
      </c>
      <c r="M201" s="16" t="s">
        <v>12</v>
      </c>
      <c r="N201" s="16" t="s">
        <v>5</v>
      </c>
      <c r="O201" s="16" t="s">
        <v>5</v>
      </c>
      <c r="P201" s="16" t="s">
        <v>5</v>
      </c>
      <c r="Q201" s="16" t="s">
        <v>5</v>
      </c>
      <c r="R201" s="16" t="s">
        <v>12</v>
      </c>
      <c r="S201" s="16" t="s">
        <v>6</v>
      </c>
      <c r="T201" s="16" t="s">
        <v>12</v>
      </c>
      <c r="U201" s="16" t="s">
        <v>12</v>
      </c>
      <c r="V201" s="16" t="s">
        <v>12</v>
      </c>
      <c r="W201" s="16" t="s">
        <v>12</v>
      </c>
      <c r="X201" s="16" t="s">
        <v>6</v>
      </c>
      <c r="Y201" s="16" t="s">
        <v>6</v>
      </c>
    </row>
    <row r="202" spans="1:25" ht="15" customHeight="1">
      <c r="A202" s="20" t="s">
        <v>224</v>
      </c>
      <c r="B202" s="16" t="s">
        <v>5</v>
      </c>
      <c r="C202" s="16" t="s">
        <v>12</v>
      </c>
      <c r="D202" s="16" t="s">
        <v>12</v>
      </c>
      <c r="E202" s="16" t="s">
        <v>12</v>
      </c>
      <c r="F202" s="16" t="s">
        <v>12</v>
      </c>
      <c r="G202" s="16" t="s">
        <v>12</v>
      </c>
      <c r="H202" s="16" t="s">
        <v>12</v>
      </c>
      <c r="I202" s="16" t="s">
        <v>6</v>
      </c>
      <c r="J202" s="16" t="s">
        <v>5</v>
      </c>
      <c r="K202" s="16" t="s">
        <v>6</v>
      </c>
      <c r="L202" s="16" t="s">
        <v>5</v>
      </c>
      <c r="M202" s="16" t="s">
        <v>5</v>
      </c>
      <c r="N202" s="16" t="s">
        <v>5</v>
      </c>
      <c r="O202" s="16" t="s">
        <v>5</v>
      </c>
      <c r="P202" s="16" t="s">
        <v>12</v>
      </c>
      <c r="Q202" s="16" t="s">
        <v>5</v>
      </c>
      <c r="R202" s="16" t="s">
        <v>12</v>
      </c>
      <c r="S202" s="17" t="s">
        <v>20</v>
      </c>
      <c r="T202" s="16" t="s">
        <v>12</v>
      </c>
      <c r="U202" s="16" t="s">
        <v>5</v>
      </c>
      <c r="V202" s="16" t="s">
        <v>5</v>
      </c>
      <c r="W202" s="16" t="s">
        <v>5</v>
      </c>
      <c r="X202" s="16" t="s">
        <v>5</v>
      </c>
      <c r="Y202" s="16" t="s">
        <v>5</v>
      </c>
    </row>
    <row r="203" spans="1:25" ht="15" customHeight="1">
      <c r="A203" s="20" t="s">
        <v>225</v>
      </c>
      <c r="B203" s="16" t="s">
        <v>12</v>
      </c>
      <c r="C203" s="16" t="s">
        <v>12</v>
      </c>
      <c r="D203" s="16" t="s">
        <v>12</v>
      </c>
      <c r="E203" s="16" t="s">
        <v>12</v>
      </c>
      <c r="F203" s="16" t="s">
        <v>12</v>
      </c>
      <c r="G203" s="16" t="s">
        <v>12</v>
      </c>
      <c r="H203" s="16" t="s">
        <v>12</v>
      </c>
      <c r="I203" s="16" t="s">
        <v>12</v>
      </c>
      <c r="J203" s="16" t="s">
        <v>6</v>
      </c>
      <c r="K203" s="16" t="s">
        <v>12</v>
      </c>
      <c r="L203" s="16" t="s">
        <v>6</v>
      </c>
      <c r="M203" s="16" t="s">
        <v>12</v>
      </c>
      <c r="N203" s="16" t="s">
        <v>5</v>
      </c>
      <c r="O203" s="16" t="s">
        <v>5</v>
      </c>
      <c r="P203" s="16" t="s">
        <v>5</v>
      </c>
      <c r="Q203" s="16" t="s">
        <v>5</v>
      </c>
      <c r="R203" s="16" t="s">
        <v>5</v>
      </c>
      <c r="S203" s="16" t="s">
        <v>5</v>
      </c>
      <c r="T203" s="16" t="s">
        <v>12</v>
      </c>
      <c r="U203" s="16" t="s">
        <v>6</v>
      </c>
      <c r="V203" s="16" t="s">
        <v>5</v>
      </c>
      <c r="W203" s="16" t="s">
        <v>10</v>
      </c>
      <c r="X203" s="16" t="s">
        <v>10</v>
      </c>
      <c r="Y203" s="16" t="s">
        <v>5</v>
      </c>
    </row>
    <row r="204" spans="1:25" ht="15" customHeight="1">
      <c r="A204" s="20" t="s">
        <v>226</v>
      </c>
      <c r="B204" s="16" t="s">
        <v>5</v>
      </c>
      <c r="C204" s="16" t="s">
        <v>12</v>
      </c>
      <c r="D204" s="16" t="s">
        <v>6</v>
      </c>
      <c r="E204" s="16" t="s">
        <v>12</v>
      </c>
      <c r="F204" s="16" t="s">
        <v>12</v>
      </c>
      <c r="G204" s="17" t="s">
        <v>28</v>
      </c>
      <c r="H204" s="16" t="s">
        <v>12</v>
      </c>
      <c r="I204" s="16" t="s">
        <v>12</v>
      </c>
      <c r="J204" s="16" t="s">
        <v>12</v>
      </c>
      <c r="K204" s="16" t="s">
        <v>12</v>
      </c>
      <c r="L204" s="16" t="s">
        <v>12</v>
      </c>
      <c r="M204" s="16" t="s">
        <v>12</v>
      </c>
      <c r="N204" s="16" t="s">
        <v>6</v>
      </c>
      <c r="O204" s="16" t="s">
        <v>5</v>
      </c>
      <c r="P204" s="16" t="s">
        <v>5</v>
      </c>
      <c r="Q204" s="16" t="s">
        <v>12</v>
      </c>
      <c r="R204" s="16" t="s">
        <v>5</v>
      </c>
      <c r="S204" s="16" t="s">
        <v>6</v>
      </c>
      <c r="T204" s="16" t="s">
        <v>5</v>
      </c>
      <c r="U204" s="16" t="s">
        <v>5</v>
      </c>
      <c r="V204" s="16" t="s">
        <v>6</v>
      </c>
      <c r="W204" s="16" t="s">
        <v>5</v>
      </c>
      <c r="X204" s="16" t="s">
        <v>5</v>
      </c>
      <c r="Y204" s="16" t="s">
        <v>5</v>
      </c>
    </row>
    <row r="205" spans="1:25" ht="15" customHeight="1">
      <c r="A205" s="20" t="s">
        <v>227</v>
      </c>
      <c r="B205" s="16" t="s">
        <v>5</v>
      </c>
      <c r="C205" s="16" t="s">
        <v>5</v>
      </c>
      <c r="D205" s="16" t="s">
        <v>12</v>
      </c>
      <c r="E205" s="16" t="s">
        <v>5</v>
      </c>
      <c r="F205" s="16" t="s">
        <v>12</v>
      </c>
      <c r="G205" s="16" t="s">
        <v>12</v>
      </c>
      <c r="H205" s="16" t="s">
        <v>12</v>
      </c>
      <c r="I205" s="16" t="s">
        <v>12</v>
      </c>
      <c r="J205" s="16" t="s">
        <v>6</v>
      </c>
      <c r="K205" s="16" t="s">
        <v>12</v>
      </c>
      <c r="L205" s="16" t="s">
        <v>12</v>
      </c>
      <c r="M205" s="16" t="s">
        <v>12</v>
      </c>
      <c r="N205" s="16" t="s">
        <v>12</v>
      </c>
      <c r="O205" s="16" t="s">
        <v>12</v>
      </c>
      <c r="P205" s="16" t="s">
        <v>12</v>
      </c>
      <c r="Q205" s="16" t="s">
        <v>12</v>
      </c>
      <c r="R205" s="16" t="s">
        <v>6</v>
      </c>
      <c r="S205" s="16" t="s">
        <v>12</v>
      </c>
      <c r="T205" s="16" t="s">
        <v>6</v>
      </c>
      <c r="U205" s="16" t="s">
        <v>5</v>
      </c>
      <c r="V205" s="16" t="s">
        <v>5</v>
      </c>
      <c r="W205" s="16" t="s">
        <v>5</v>
      </c>
      <c r="X205" s="16" t="s">
        <v>5</v>
      </c>
      <c r="Y205" s="16" t="s">
        <v>5</v>
      </c>
    </row>
    <row r="206" spans="1:25" ht="15" customHeight="1">
      <c r="A206" s="20" t="s">
        <v>228</v>
      </c>
      <c r="B206" s="16" t="s">
        <v>6</v>
      </c>
      <c r="C206" s="16" t="s">
        <v>12</v>
      </c>
      <c r="D206" s="16" t="s">
        <v>12</v>
      </c>
      <c r="E206" s="17" t="s">
        <v>20</v>
      </c>
      <c r="F206" s="16" t="s">
        <v>6</v>
      </c>
      <c r="G206" s="16" t="s">
        <v>12</v>
      </c>
      <c r="H206" s="16" t="s">
        <v>5</v>
      </c>
      <c r="I206" s="16" t="s">
        <v>12</v>
      </c>
      <c r="J206" s="16" t="s">
        <v>5</v>
      </c>
      <c r="K206" s="16" t="s">
        <v>6</v>
      </c>
      <c r="L206" s="16" t="s">
        <v>5</v>
      </c>
      <c r="M206" s="16" t="s">
        <v>5</v>
      </c>
      <c r="N206" s="16" t="s">
        <v>12</v>
      </c>
      <c r="O206" s="17" t="s">
        <v>28</v>
      </c>
      <c r="P206" s="16" t="s">
        <v>12</v>
      </c>
      <c r="Q206" s="16" t="s">
        <v>5</v>
      </c>
      <c r="R206" s="16" t="s">
        <v>12</v>
      </c>
      <c r="S206" s="17" t="s">
        <v>7</v>
      </c>
      <c r="T206" s="16" t="s">
        <v>5</v>
      </c>
      <c r="U206" s="17" t="s">
        <v>20</v>
      </c>
      <c r="V206" s="16" t="s">
        <v>5</v>
      </c>
      <c r="W206" s="16" t="s">
        <v>10</v>
      </c>
      <c r="X206" s="16" t="s">
        <v>10</v>
      </c>
      <c r="Y206" s="16" t="s">
        <v>6</v>
      </c>
    </row>
    <row r="207" spans="1:25" ht="15" customHeight="1">
      <c r="A207" s="20" t="s">
        <v>229</v>
      </c>
      <c r="B207" s="16" t="s">
        <v>6</v>
      </c>
      <c r="C207" s="16" t="s">
        <v>12</v>
      </c>
      <c r="D207" s="16" t="s">
        <v>6</v>
      </c>
      <c r="E207" s="16" t="s">
        <v>6</v>
      </c>
      <c r="F207" s="16" t="s">
        <v>6</v>
      </c>
      <c r="G207" s="16" t="s">
        <v>12</v>
      </c>
      <c r="H207" s="16" t="s">
        <v>5</v>
      </c>
      <c r="I207" s="16" t="s">
        <v>5</v>
      </c>
      <c r="J207" s="16" t="s">
        <v>5</v>
      </c>
      <c r="K207" s="17" t="s">
        <v>28</v>
      </c>
      <c r="L207" s="16" t="s">
        <v>6</v>
      </c>
      <c r="M207" s="16" t="s">
        <v>6</v>
      </c>
      <c r="N207" s="16" t="s">
        <v>12</v>
      </c>
      <c r="O207" s="16" t="s">
        <v>12</v>
      </c>
      <c r="P207" s="16" t="s">
        <v>5</v>
      </c>
      <c r="Q207" s="16" t="s">
        <v>5</v>
      </c>
      <c r="R207" s="16" t="s">
        <v>12</v>
      </c>
      <c r="S207" s="16" t="s">
        <v>5</v>
      </c>
      <c r="T207" s="16" t="s">
        <v>5</v>
      </c>
      <c r="U207" s="16" t="s">
        <v>6</v>
      </c>
      <c r="V207" s="17" t="s">
        <v>20</v>
      </c>
      <c r="W207" s="16" t="s">
        <v>6</v>
      </c>
      <c r="X207" s="16" t="s">
        <v>5</v>
      </c>
      <c r="Y207" s="16" t="s">
        <v>5</v>
      </c>
    </row>
    <row r="208" spans="1:25" ht="15" customHeight="1">
      <c r="A208" s="20" t="s">
        <v>230</v>
      </c>
      <c r="B208" s="16" t="s">
        <v>5</v>
      </c>
      <c r="C208" s="16" t="s">
        <v>5</v>
      </c>
      <c r="D208" s="16" t="s">
        <v>12</v>
      </c>
      <c r="E208" s="16" t="s">
        <v>12</v>
      </c>
      <c r="F208" s="16" t="s">
        <v>12</v>
      </c>
      <c r="G208" s="16" t="s">
        <v>5</v>
      </c>
      <c r="H208" s="16" t="s">
        <v>12</v>
      </c>
      <c r="I208" s="16" t="s">
        <v>5</v>
      </c>
      <c r="J208" s="16" t="s">
        <v>6</v>
      </c>
      <c r="K208" s="16" t="s">
        <v>5</v>
      </c>
      <c r="L208" s="16" t="s">
        <v>5</v>
      </c>
      <c r="M208" s="16" t="s">
        <v>5</v>
      </c>
      <c r="N208" s="16" t="s">
        <v>5</v>
      </c>
      <c r="O208" s="17" t="s">
        <v>28</v>
      </c>
      <c r="P208" s="16" t="s">
        <v>5</v>
      </c>
      <c r="Q208" s="16" t="s">
        <v>12</v>
      </c>
      <c r="R208" s="16" t="s">
        <v>6</v>
      </c>
      <c r="S208" s="16" t="s">
        <v>12</v>
      </c>
      <c r="T208" s="16" t="s">
        <v>5</v>
      </c>
      <c r="U208" s="16" t="s">
        <v>5</v>
      </c>
      <c r="V208" s="16" t="s">
        <v>5</v>
      </c>
      <c r="W208" s="16" t="s">
        <v>5</v>
      </c>
      <c r="X208" s="16" t="s">
        <v>5</v>
      </c>
      <c r="Y208" s="16" t="s">
        <v>12</v>
      </c>
    </row>
    <row r="209" spans="1:25" ht="15" customHeight="1">
      <c r="A209" s="20" t="s">
        <v>231</v>
      </c>
      <c r="B209" s="16" t="s">
        <v>12</v>
      </c>
      <c r="C209" s="16" t="s">
        <v>5</v>
      </c>
      <c r="D209" s="16" t="s">
        <v>5</v>
      </c>
      <c r="E209" s="16" t="s">
        <v>12</v>
      </c>
      <c r="F209" s="16" t="s">
        <v>12</v>
      </c>
      <c r="G209" s="16" t="s">
        <v>5</v>
      </c>
      <c r="H209" s="16" t="s">
        <v>6</v>
      </c>
      <c r="I209" s="16" t="s">
        <v>5</v>
      </c>
      <c r="J209" s="16" t="s">
        <v>5</v>
      </c>
      <c r="K209" s="16" t="s">
        <v>12</v>
      </c>
      <c r="L209" s="16" t="s">
        <v>5</v>
      </c>
      <c r="M209" s="16" t="s">
        <v>12</v>
      </c>
      <c r="N209" s="16" t="s">
        <v>5</v>
      </c>
      <c r="O209" s="16" t="s">
        <v>5</v>
      </c>
      <c r="P209" s="17" t="s">
        <v>8</v>
      </c>
      <c r="Q209" s="16" t="s">
        <v>5</v>
      </c>
      <c r="R209" s="16" t="s">
        <v>12</v>
      </c>
      <c r="S209" s="16" t="s">
        <v>5</v>
      </c>
      <c r="T209" s="16" t="s">
        <v>12</v>
      </c>
      <c r="U209" s="16" t="s">
        <v>6</v>
      </c>
      <c r="V209" s="16" t="s">
        <v>6</v>
      </c>
      <c r="W209" s="16" t="s">
        <v>5</v>
      </c>
      <c r="X209" s="16" t="s">
        <v>5</v>
      </c>
      <c r="Y209" s="16" t="s">
        <v>5</v>
      </c>
    </row>
    <row r="210" spans="1:25" ht="15" customHeight="1">
      <c r="A210" s="20" t="s">
        <v>232</v>
      </c>
      <c r="B210" s="16" t="s">
        <v>6</v>
      </c>
      <c r="C210" s="16" t="s">
        <v>12</v>
      </c>
      <c r="D210" s="16" t="s">
        <v>12</v>
      </c>
      <c r="E210" s="16" t="s">
        <v>6</v>
      </c>
      <c r="F210" s="16" t="s">
        <v>12</v>
      </c>
      <c r="G210" s="16" t="s">
        <v>12</v>
      </c>
      <c r="H210" s="16" t="s">
        <v>12</v>
      </c>
      <c r="I210" s="16" t="s">
        <v>12</v>
      </c>
      <c r="J210" s="16" t="s">
        <v>6</v>
      </c>
      <c r="K210" s="16" t="s">
        <v>12</v>
      </c>
      <c r="L210" s="16" t="s">
        <v>5</v>
      </c>
      <c r="M210" s="16" t="s">
        <v>6</v>
      </c>
      <c r="N210" s="16" t="s">
        <v>12</v>
      </c>
      <c r="O210" s="16" t="s">
        <v>5</v>
      </c>
      <c r="P210" s="17" t="s">
        <v>7</v>
      </c>
      <c r="Q210" s="16" t="s">
        <v>6</v>
      </c>
      <c r="R210" s="16" t="s">
        <v>6</v>
      </c>
      <c r="S210" s="16" t="s">
        <v>5</v>
      </c>
      <c r="T210" s="16" t="s">
        <v>12</v>
      </c>
      <c r="U210" s="16" t="s">
        <v>5</v>
      </c>
      <c r="V210" s="16" t="s">
        <v>12</v>
      </c>
      <c r="W210" s="16" t="s">
        <v>6</v>
      </c>
      <c r="X210" s="16" t="s">
        <v>6</v>
      </c>
      <c r="Y210" s="16" t="s">
        <v>12</v>
      </c>
    </row>
    <row r="211" spans="1:25" ht="15" customHeight="1">
      <c r="A211" s="20" t="s">
        <v>233</v>
      </c>
      <c r="B211" s="16" t="s">
        <v>12</v>
      </c>
      <c r="C211" s="16" t="s">
        <v>6</v>
      </c>
      <c r="D211" s="16" t="s">
        <v>12</v>
      </c>
      <c r="E211" s="16" t="s">
        <v>12</v>
      </c>
      <c r="F211" s="16" t="s">
        <v>12</v>
      </c>
      <c r="G211" s="16" t="s">
        <v>12</v>
      </c>
      <c r="H211" s="16" t="s">
        <v>12</v>
      </c>
      <c r="I211" s="16" t="s">
        <v>12</v>
      </c>
      <c r="J211" s="16" t="s">
        <v>6</v>
      </c>
      <c r="K211" s="16" t="s">
        <v>12</v>
      </c>
      <c r="L211" s="16" t="s">
        <v>5</v>
      </c>
      <c r="M211" s="16" t="s">
        <v>5</v>
      </c>
      <c r="N211" s="16" t="s">
        <v>12</v>
      </c>
      <c r="O211" s="16" t="s">
        <v>6</v>
      </c>
      <c r="P211" s="16" t="s">
        <v>12</v>
      </c>
      <c r="Q211" s="16" t="s">
        <v>12</v>
      </c>
      <c r="R211" s="16" t="s">
        <v>12</v>
      </c>
      <c r="S211" s="16" t="s">
        <v>12</v>
      </c>
      <c r="T211" s="16" t="s">
        <v>12</v>
      </c>
      <c r="U211" s="16" t="s">
        <v>12</v>
      </c>
      <c r="V211" s="16" t="s">
        <v>12</v>
      </c>
      <c r="W211" s="16" t="s">
        <v>5</v>
      </c>
      <c r="X211" s="16" t="s">
        <v>12</v>
      </c>
      <c r="Y211" s="16" t="s">
        <v>12</v>
      </c>
    </row>
    <row r="212" spans="1:25" ht="15" customHeight="1">
      <c r="A212" s="20" t="s">
        <v>234</v>
      </c>
      <c r="B212" s="16" t="s">
        <v>12</v>
      </c>
      <c r="C212" s="16" t="s">
        <v>12</v>
      </c>
      <c r="D212" s="16" t="s">
        <v>12</v>
      </c>
      <c r="E212" s="16" t="s">
        <v>12</v>
      </c>
      <c r="F212" s="16" t="s">
        <v>6</v>
      </c>
      <c r="G212" s="16" t="s">
        <v>12</v>
      </c>
      <c r="H212" s="17" t="s">
        <v>7</v>
      </c>
      <c r="I212" s="16" t="s">
        <v>12</v>
      </c>
      <c r="J212" s="16" t="s">
        <v>12</v>
      </c>
      <c r="K212" s="16" t="s">
        <v>12</v>
      </c>
      <c r="L212" s="16" t="s">
        <v>12</v>
      </c>
      <c r="M212" s="16" t="s">
        <v>12</v>
      </c>
      <c r="N212" s="16" t="s">
        <v>12</v>
      </c>
      <c r="O212" s="16" t="s">
        <v>12</v>
      </c>
      <c r="P212" s="17" t="s">
        <v>7</v>
      </c>
      <c r="Q212" s="16" t="s">
        <v>12</v>
      </c>
      <c r="R212" s="16" t="s">
        <v>12</v>
      </c>
      <c r="S212" s="16" t="s">
        <v>12</v>
      </c>
      <c r="T212" s="16" t="s">
        <v>6</v>
      </c>
      <c r="U212" s="17" t="s">
        <v>7</v>
      </c>
      <c r="V212" s="16" t="s">
        <v>6</v>
      </c>
      <c r="W212" s="16" t="s">
        <v>12</v>
      </c>
      <c r="X212" s="16" t="s">
        <v>12</v>
      </c>
      <c r="Y212" s="16" t="s">
        <v>5</v>
      </c>
    </row>
    <row r="213" spans="1:25" ht="15" customHeight="1">
      <c r="A213" s="20" t="s">
        <v>235</v>
      </c>
      <c r="B213" s="16" t="s">
        <v>5</v>
      </c>
      <c r="C213" s="16" t="s">
        <v>5</v>
      </c>
      <c r="D213" s="16" t="s">
        <v>6</v>
      </c>
      <c r="E213" s="16" t="s">
        <v>12</v>
      </c>
      <c r="F213" s="16" t="s">
        <v>12</v>
      </c>
      <c r="G213" s="16" t="s">
        <v>12</v>
      </c>
      <c r="H213" s="16" t="s">
        <v>6</v>
      </c>
      <c r="I213" s="16" t="s">
        <v>5</v>
      </c>
      <c r="J213" s="16" t="s">
        <v>5</v>
      </c>
      <c r="K213" s="17" t="s">
        <v>28</v>
      </c>
      <c r="L213" s="16" t="s">
        <v>5</v>
      </c>
      <c r="M213" s="16" t="s">
        <v>6</v>
      </c>
      <c r="N213" s="16" t="s">
        <v>5</v>
      </c>
      <c r="O213" s="16" t="s">
        <v>6</v>
      </c>
      <c r="P213" s="17" t="s">
        <v>28</v>
      </c>
      <c r="Q213" s="16" t="s">
        <v>5</v>
      </c>
      <c r="R213" s="16" t="s">
        <v>5</v>
      </c>
      <c r="S213" s="16" t="s">
        <v>12</v>
      </c>
      <c r="T213" s="16" t="s">
        <v>5</v>
      </c>
      <c r="U213" s="16" t="s">
        <v>5</v>
      </c>
      <c r="V213" s="16" t="s">
        <v>12</v>
      </c>
      <c r="W213" s="16" t="s">
        <v>5</v>
      </c>
      <c r="X213" s="16" t="s">
        <v>5</v>
      </c>
      <c r="Y213" s="16" t="s">
        <v>12</v>
      </c>
    </row>
    <row r="214" spans="1:25" ht="15" customHeight="1">
      <c r="A214" s="20" t="s">
        <v>236</v>
      </c>
      <c r="B214" s="16" t="s">
        <v>13</v>
      </c>
      <c r="C214" s="16" t="s">
        <v>6</v>
      </c>
      <c r="D214" s="16" t="s">
        <v>6</v>
      </c>
      <c r="E214" s="16" t="s">
        <v>12</v>
      </c>
      <c r="F214" s="16" t="s">
        <v>12</v>
      </c>
      <c r="G214" s="16" t="s">
        <v>6</v>
      </c>
      <c r="H214" s="17" t="s">
        <v>7</v>
      </c>
      <c r="I214" s="16" t="s">
        <v>13</v>
      </c>
      <c r="J214" s="16" t="s">
        <v>5</v>
      </c>
      <c r="K214" s="16" t="s">
        <v>5</v>
      </c>
      <c r="L214" s="16" t="s">
        <v>6</v>
      </c>
      <c r="M214" s="16" t="s">
        <v>5</v>
      </c>
      <c r="N214" s="16" t="s">
        <v>5</v>
      </c>
      <c r="O214" s="16" t="s">
        <v>6</v>
      </c>
      <c r="P214" s="16" t="s">
        <v>5</v>
      </c>
      <c r="Q214" s="16" t="s">
        <v>13</v>
      </c>
      <c r="R214" s="16" t="s">
        <v>6</v>
      </c>
      <c r="S214" s="16" t="s">
        <v>13</v>
      </c>
      <c r="T214" s="16" t="s">
        <v>12</v>
      </c>
      <c r="U214" s="16" t="s">
        <v>5</v>
      </c>
      <c r="V214" s="16" t="s">
        <v>12</v>
      </c>
      <c r="W214" s="16" t="s">
        <v>6</v>
      </c>
      <c r="X214" s="16" t="s">
        <v>5</v>
      </c>
      <c r="Y214" s="16" t="s">
        <v>6</v>
      </c>
    </row>
    <row r="215" spans="1:25" ht="15" customHeight="1">
      <c r="A215" s="20" t="s">
        <v>237</v>
      </c>
      <c r="B215" s="16" t="s">
        <v>6</v>
      </c>
      <c r="C215" s="16" t="s">
        <v>6</v>
      </c>
      <c r="D215" s="16" t="s">
        <v>6</v>
      </c>
      <c r="E215" s="16" t="s">
        <v>12</v>
      </c>
      <c r="F215" s="16" t="s">
        <v>12</v>
      </c>
      <c r="G215" s="16" t="s">
        <v>12</v>
      </c>
      <c r="H215" s="16" t="s">
        <v>12</v>
      </c>
      <c r="I215" s="16" t="s">
        <v>5</v>
      </c>
      <c r="J215" s="17" t="s">
        <v>20</v>
      </c>
      <c r="K215" s="17" t="s">
        <v>21</v>
      </c>
      <c r="L215" s="16" t="s">
        <v>12</v>
      </c>
      <c r="M215" s="16" t="s">
        <v>12</v>
      </c>
      <c r="N215" s="16" t="s">
        <v>5</v>
      </c>
      <c r="O215" s="16" t="s">
        <v>5</v>
      </c>
      <c r="P215" s="16" t="s">
        <v>5</v>
      </c>
      <c r="Q215" s="16" t="s">
        <v>13</v>
      </c>
      <c r="R215" s="17" t="s">
        <v>20</v>
      </c>
      <c r="S215" s="16" t="s">
        <v>5</v>
      </c>
      <c r="T215" s="16" t="s">
        <v>5</v>
      </c>
      <c r="U215" s="16" t="s">
        <v>5</v>
      </c>
      <c r="V215" s="16" t="s">
        <v>5</v>
      </c>
      <c r="W215" s="16" t="s">
        <v>5</v>
      </c>
      <c r="X215" s="16" t="s">
        <v>5</v>
      </c>
      <c r="Y215" s="16" t="s">
        <v>5</v>
      </c>
    </row>
    <row r="216" spans="1:25" ht="15" customHeight="1">
      <c r="A216" s="20" t="s">
        <v>238</v>
      </c>
      <c r="B216" s="16" t="s">
        <v>5</v>
      </c>
      <c r="C216" s="16" t="s">
        <v>5</v>
      </c>
      <c r="D216" s="16" t="s">
        <v>12</v>
      </c>
      <c r="E216" s="16" t="s">
        <v>13</v>
      </c>
      <c r="F216" s="16" t="s">
        <v>13</v>
      </c>
      <c r="G216" s="17" t="s">
        <v>49</v>
      </c>
      <c r="H216" s="16" t="s">
        <v>13</v>
      </c>
      <c r="I216" s="16" t="s">
        <v>5</v>
      </c>
      <c r="J216" s="16" t="s">
        <v>12</v>
      </c>
      <c r="K216" s="16" t="s">
        <v>5</v>
      </c>
      <c r="L216" s="16" t="s">
        <v>5</v>
      </c>
      <c r="M216" s="16" t="s">
        <v>5</v>
      </c>
      <c r="N216" s="16" t="s">
        <v>5</v>
      </c>
      <c r="O216" s="16" t="s">
        <v>5</v>
      </c>
      <c r="P216" s="16" t="s">
        <v>5</v>
      </c>
      <c r="Q216" s="16" t="s">
        <v>5</v>
      </c>
      <c r="R216" s="16" t="s">
        <v>12</v>
      </c>
      <c r="S216" s="16" t="s">
        <v>5</v>
      </c>
      <c r="T216" s="16" t="s">
        <v>5</v>
      </c>
      <c r="U216" s="16" t="s">
        <v>5</v>
      </c>
      <c r="V216" s="16" t="s">
        <v>10</v>
      </c>
      <c r="W216" s="16" t="s">
        <v>6</v>
      </c>
      <c r="X216" s="16" t="s">
        <v>5</v>
      </c>
      <c r="Y216" s="16" t="s">
        <v>5</v>
      </c>
    </row>
    <row r="217" spans="1:25" ht="15" customHeight="1">
      <c r="A217" s="20" t="s">
        <v>239</v>
      </c>
      <c r="B217" s="16" t="s">
        <v>12</v>
      </c>
      <c r="C217" s="16" t="s">
        <v>13</v>
      </c>
      <c r="D217" s="16" t="s">
        <v>13</v>
      </c>
      <c r="E217" s="16" t="s">
        <v>6</v>
      </c>
      <c r="F217" s="16" t="s">
        <v>12</v>
      </c>
      <c r="G217" s="16" t="s">
        <v>13</v>
      </c>
      <c r="H217" s="16" t="s">
        <v>13</v>
      </c>
      <c r="I217" s="16" t="s">
        <v>6</v>
      </c>
      <c r="J217" s="16" t="s">
        <v>5</v>
      </c>
      <c r="K217" s="16" t="s">
        <v>5</v>
      </c>
      <c r="L217" s="16" t="s">
        <v>5</v>
      </c>
      <c r="M217" s="16" t="s">
        <v>5</v>
      </c>
      <c r="N217" s="16" t="s">
        <v>5</v>
      </c>
      <c r="O217" s="16" t="s">
        <v>6</v>
      </c>
      <c r="P217" s="16" t="s">
        <v>5</v>
      </c>
      <c r="Q217" s="16" t="s">
        <v>5</v>
      </c>
      <c r="R217" s="16" t="s">
        <v>12</v>
      </c>
      <c r="S217" s="16" t="s">
        <v>6</v>
      </c>
      <c r="T217" s="16" t="s">
        <v>5</v>
      </c>
      <c r="U217" s="16" t="s">
        <v>5</v>
      </c>
      <c r="V217" s="16" t="s">
        <v>5</v>
      </c>
      <c r="W217" s="16" t="s">
        <v>5</v>
      </c>
      <c r="X217" s="16" t="s">
        <v>5</v>
      </c>
      <c r="Y217" s="16" t="s">
        <v>10</v>
      </c>
    </row>
    <row r="218" spans="1:25" ht="15" customHeight="1">
      <c r="A218" s="20" t="s">
        <v>240</v>
      </c>
      <c r="B218" s="16" t="s">
        <v>12</v>
      </c>
      <c r="C218" s="16" t="s">
        <v>6</v>
      </c>
      <c r="D218" s="16" t="s">
        <v>6</v>
      </c>
      <c r="E218" s="16" t="s">
        <v>12</v>
      </c>
      <c r="F218" s="16" t="s">
        <v>12</v>
      </c>
      <c r="G218" s="16" t="s">
        <v>6</v>
      </c>
      <c r="H218" s="16" t="s">
        <v>13</v>
      </c>
      <c r="I218" s="16" t="s">
        <v>13</v>
      </c>
      <c r="J218" s="16" t="s">
        <v>6</v>
      </c>
      <c r="K218" s="16" t="s">
        <v>6</v>
      </c>
      <c r="L218" s="16" t="s">
        <v>12</v>
      </c>
      <c r="M218" s="16" t="s">
        <v>12</v>
      </c>
      <c r="N218" s="16" t="s">
        <v>6</v>
      </c>
      <c r="O218" s="16" t="s">
        <v>6</v>
      </c>
      <c r="P218" s="16" t="s">
        <v>13</v>
      </c>
      <c r="Q218" s="16" t="s">
        <v>12</v>
      </c>
      <c r="R218" s="16" t="s">
        <v>12</v>
      </c>
      <c r="S218" s="16" t="s">
        <v>6</v>
      </c>
      <c r="T218" s="16" t="s">
        <v>6</v>
      </c>
      <c r="U218" s="17" t="s">
        <v>20</v>
      </c>
      <c r="V218" s="16" t="s">
        <v>6</v>
      </c>
      <c r="W218" s="16" t="s">
        <v>5</v>
      </c>
      <c r="X218" s="16" t="s">
        <v>6</v>
      </c>
      <c r="Y218" s="16" t="s">
        <v>12</v>
      </c>
    </row>
    <row r="219" spans="1:25" ht="15" customHeight="1">
      <c r="A219" s="20" t="s">
        <v>241</v>
      </c>
      <c r="B219" s="16" t="s">
        <v>6</v>
      </c>
      <c r="C219" s="16" t="s">
        <v>6</v>
      </c>
      <c r="D219" s="16" t="s">
        <v>12</v>
      </c>
      <c r="E219" s="16" t="s">
        <v>6</v>
      </c>
      <c r="F219" s="16" t="s">
        <v>12</v>
      </c>
      <c r="G219" s="16" t="s">
        <v>6</v>
      </c>
      <c r="H219" s="16" t="s">
        <v>12</v>
      </c>
      <c r="I219" s="16" t="s">
        <v>6</v>
      </c>
      <c r="J219" s="16" t="s">
        <v>6</v>
      </c>
      <c r="K219" s="16" t="s">
        <v>6</v>
      </c>
      <c r="L219" s="16" t="s">
        <v>6</v>
      </c>
      <c r="M219" s="16" t="s">
        <v>12</v>
      </c>
      <c r="N219" s="16" t="s">
        <v>12</v>
      </c>
      <c r="O219" s="16" t="s">
        <v>6</v>
      </c>
      <c r="P219" s="16" t="s">
        <v>6</v>
      </c>
      <c r="Q219" s="16" t="s">
        <v>12</v>
      </c>
      <c r="R219" s="16" t="s">
        <v>6</v>
      </c>
      <c r="S219" s="16" t="s">
        <v>6</v>
      </c>
      <c r="T219" s="16" t="s">
        <v>6</v>
      </c>
      <c r="U219" s="16" t="s">
        <v>6</v>
      </c>
      <c r="V219" s="16" t="s">
        <v>6</v>
      </c>
      <c r="W219" s="16" t="s">
        <v>6</v>
      </c>
      <c r="X219" s="16" t="s">
        <v>6</v>
      </c>
      <c r="Y219" s="16" t="s">
        <v>5</v>
      </c>
    </row>
    <row r="220" spans="1:25" ht="15" customHeight="1">
      <c r="A220" s="20" t="s">
        <v>242</v>
      </c>
      <c r="B220" s="16" t="s">
        <v>6</v>
      </c>
      <c r="C220" s="16" t="s">
        <v>12</v>
      </c>
      <c r="D220" s="16" t="s">
        <v>12</v>
      </c>
      <c r="E220" s="16" t="s">
        <v>6</v>
      </c>
      <c r="F220" s="16" t="s">
        <v>6</v>
      </c>
      <c r="G220" s="16" t="s">
        <v>12</v>
      </c>
      <c r="H220" s="16" t="s">
        <v>6</v>
      </c>
      <c r="I220" s="16" t="s">
        <v>5</v>
      </c>
      <c r="J220" s="16" t="s">
        <v>5</v>
      </c>
      <c r="K220" s="16" t="s">
        <v>5</v>
      </c>
      <c r="L220" s="16" t="s">
        <v>5</v>
      </c>
      <c r="M220" s="16" t="s">
        <v>5</v>
      </c>
      <c r="N220" s="16" t="s">
        <v>5</v>
      </c>
      <c r="O220" s="16" t="s">
        <v>12</v>
      </c>
      <c r="P220" s="16" t="s">
        <v>6</v>
      </c>
      <c r="Q220" s="16" t="s">
        <v>6</v>
      </c>
      <c r="R220" s="16" t="s">
        <v>6</v>
      </c>
      <c r="S220" s="16" t="s">
        <v>6</v>
      </c>
      <c r="T220" s="16" t="s">
        <v>5</v>
      </c>
      <c r="U220" s="16" t="s">
        <v>5</v>
      </c>
      <c r="V220" s="16" t="s">
        <v>5</v>
      </c>
      <c r="W220" s="16" t="s">
        <v>6</v>
      </c>
      <c r="X220" s="16" t="s">
        <v>5</v>
      </c>
      <c r="Y220" s="16" t="s">
        <v>12</v>
      </c>
    </row>
    <row r="221" spans="1:25" ht="15" customHeight="1">
      <c r="A221" s="20" t="s">
        <v>243</v>
      </c>
      <c r="B221" s="16" t="s">
        <v>6</v>
      </c>
      <c r="C221" s="16" t="s">
        <v>6</v>
      </c>
      <c r="D221" s="16" t="s">
        <v>6</v>
      </c>
      <c r="E221" s="16" t="s">
        <v>6</v>
      </c>
      <c r="F221" s="16" t="s">
        <v>6</v>
      </c>
      <c r="G221" s="17" t="s">
        <v>7</v>
      </c>
      <c r="H221" s="16" t="s">
        <v>12</v>
      </c>
      <c r="I221" s="16" t="s">
        <v>6</v>
      </c>
      <c r="J221" s="16" t="s">
        <v>5</v>
      </c>
      <c r="K221" s="16" t="s">
        <v>5</v>
      </c>
      <c r="L221" s="16" t="s">
        <v>12</v>
      </c>
      <c r="M221" s="16" t="s">
        <v>6</v>
      </c>
      <c r="N221" s="16" t="s">
        <v>6</v>
      </c>
      <c r="O221" s="16" t="s">
        <v>12</v>
      </c>
      <c r="P221" s="16" t="s">
        <v>5</v>
      </c>
      <c r="Q221" s="16" t="s">
        <v>12</v>
      </c>
      <c r="R221" s="16" t="s">
        <v>13</v>
      </c>
      <c r="S221" s="16" t="s">
        <v>12</v>
      </c>
      <c r="T221" s="16" t="s">
        <v>12</v>
      </c>
      <c r="U221" s="16" t="s">
        <v>6</v>
      </c>
      <c r="V221" s="16" t="s">
        <v>5</v>
      </c>
      <c r="W221" s="16" t="s">
        <v>5</v>
      </c>
      <c r="X221" s="16" t="s">
        <v>5</v>
      </c>
      <c r="Y221" s="16" t="s">
        <v>12</v>
      </c>
    </row>
    <row r="222" spans="1:25" ht="15" customHeight="1">
      <c r="A222" s="20" t="s">
        <v>244</v>
      </c>
      <c r="B222" s="16" t="s">
        <v>12</v>
      </c>
      <c r="C222" s="16" t="s">
        <v>12</v>
      </c>
      <c r="D222" s="16" t="s">
        <v>12</v>
      </c>
      <c r="E222" s="16" t="s">
        <v>12</v>
      </c>
      <c r="F222" s="16" t="s">
        <v>12</v>
      </c>
      <c r="G222" s="16" t="s">
        <v>13</v>
      </c>
      <c r="H222" s="16" t="s">
        <v>13</v>
      </c>
      <c r="I222" s="16" t="s">
        <v>12</v>
      </c>
      <c r="J222" s="16" t="s">
        <v>12</v>
      </c>
      <c r="K222" s="17" t="s">
        <v>7</v>
      </c>
      <c r="L222" s="16" t="s">
        <v>12</v>
      </c>
      <c r="M222" s="16" t="s">
        <v>12</v>
      </c>
      <c r="N222" s="16" t="s">
        <v>5</v>
      </c>
      <c r="O222" s="16" t="s">
        <v>5</v>
      </c>
      <c r="P222" s="16" t="s">
        <v>5</v>
      </c>
      <c r="Q222" s="16" t="s">
        <v>12</v>
      </c>
      <c r="R222" s="16" t="s">
        <v>12</v>
      </c>
      <c r="S222" s="16" t="s">
        <v>13</v>
      </c>
      <c r="T222" s="16" t="s">
        <v>5</v>
      </c>
      <c r="U222" s="16" t="s">
        <v>5</v>
      </c>
      <c r="V222" s="16" t="s">
        <v>12</v>
      </c>
      <c r="W222" s="16" t="s">
        <v>5</v>
      </c>
      <c r="X222" s="16" t="s">
        <v>5</v>
      </c>
      <c r="Y222" s="16" t="s">
        <v>5</v>
      </c>
    </row>
    <row r="223" spans="1:25" ht="15" customHeight="1">
      <c r="A223" s="20" t="s">
        <v>245</v>
      </c>
      <c r="B223" s="16" t="s">
        <v>5</v>
      </c>
      <c r="C223" s="17" t="s">
        <v>8</v>
      </c>
      <c r="D223" s="16" t="s">
        <v>12</v>
      </c>
      <c r="E223" s="16" t="s">
        <v>13</v>
      </c>
      <c r="F223" s="16" t="s">
        <v>12</v>
      </c>
      <c r="G223" s="16" t="s">
        <v>13</v>
      </c>
      <c r="H223" s="16" t="s">
        <v>13</v>
      </c>
      <c r="I223" s="16" t="s">
        <v>6</v>
      </c>
      <c r="J223" s="16" t="s">
        <v>5</v>
      </c>
      <c r="K223" s="16" t="s">
        <v>5</v>
      </c>
      <c r="L223" s="16" t="s">
        <v>6</v>
      </c>
      <c r="M223" s="16" t="s">
        <v>12</v>
      </c>
      <c r="N223" s="16" t="s">
        <v>5</v>
      </c>
      <c r="O223" s="16" t="s">
        <v>5</v>
      </c>
      <c r="P223" s="16" t="s">
        <v>5</v>
      </c>
      <c r="Q223" s="16" t="s">
        <v>10</v>
      </c>
      <c r="R223" s="16" t="s">
        <v>12</v>
      </c>
      <c r="S223" s="16" t="s">
        <v>6</v>
      </c>
      <c r="T223" s="17" t="s">
        <v>21</v>
      </c>
      <c r="U223" s="16" t="s">
        <v>5</v>
      </c>
      <c r="V223" s="16" t="s">
        <v>5</v>
      </c>
      <c r="W223" s="16" t="s">
        <v>5</v>
      </c>
      <c r="X223" s="16" t="s">
        <v>5</v>
      </c>
      <c r="Y223" s="16" t="s">
        <v>12</v>
      </c>
    </row>
    <row r="224" spans="1:25" ht="15" customHeight="1">
      <c r="A224" s="20" t="s">
        <v>246</v>
      </c>
      <c r="B224" s="16" t="s">
        <v>5</v>
      </c>
      <c r="C224" s="16" t="s">
        <v>12</v>
      </c>
      <c r="D224" s="16" t="s">
        <v>12</v>
      </c>
      <c r="E224" s="16" t="s">
        <v>12</v>
      </c>
      <c r="F224" s="16" t="s">
        <v>12</v>
      </c>
      <c r="G224" s="16" t="s">
        <v>12</v>
      </c>
      <c r="H224" s="16" t="s">
        <v>12</v>
      </c>
      <c r="I224" s="16" t="s">
        <v>5</v>
      </c>
      <c r="J224" s="16" t="s">
        <v>12</v>
      </c>
      <c r="K224" s="16" t="s">
        <v>5</v>
      </c>
      <c r="L224" s="16" t="s">
        <v>5</v>
      </c>
      <c r="M224" s="16" t="s">
        <v>5</v>
      </c>
      <c r="N224" s="16" t="s">
        <v>5</v>
      </c>
      <c r="O224" s="16" t="s">
        <v>5</v>
      </c>
      <c r="P224" s="16" t="s">
        <v>5</v>
      </c>
      <c r="Q224" s="16" t="s">
        <v>12</v>
      </c>
      <c r="R224" s="16" t="s">
        <v>5</v>
      </c>
      <c r="S224" s="16" t="s">
        <v>5</v>
      </c>
      <c r="T224" s="16" t="s">
        <v>5</v>
      </c>
      <c r="U224" s="16" t="s">
        <v>10</v>
      </c>
      <c r="V224" s="16" t="s">
        <v>12</v>
      </c>
      <c r="W224" s="16" t="s">
        <v>10</v>
      </c>
      <c r="X224" s="16" t="s">
        <v>5</v>
      </c>
      <c r="Y224" s="16" t="s">
        <v>5</v>
      </c>
    </row>
    <row r="225" spans="1:25" ht="15" customHeight="1">
      <c r="A225" s="20" t="s">
        <v>247</v>
      </c>
      <c r="B225" s="16" t="s">
        <v>5</v>
      </c>
      <c r="C225" s="16" t="s">
        <v>5</v>
      </c>
      <c r="D225" s="16" t="s">
        <v>5</v>
      </c>
      <c r="E225" s="16" t="s">
        <v>5</v>
      </c>
      <c r="F225" s="16" t="s">
        <v>5</v>
      </c>
      <c r="G225" s="16" t="s">
        <v>5</v>
      </c>
      <c r="H225" s="16" t="s">
        <v>12</v>
      </c>
      <c r="I225" s="16" t="s">
        <v>12</v>
      </c>
      <c r="J225" s="16" t="s">
        <v>12</v>
      </c>
      <c r="K225" s="16" t="s">
        <v>6</v>
      </c>
      <c r="L225" s="16" t="s">
        <v>12</v>
      </c>
      <c r="M225" s="16" t="s">
        <v>5</v>
      </c>
      <c r="N225" s="16" t="s">
        <v>6</v>
      </c>
      <c r="O225" s="16" t="s">
        <v>12</v>
      </c>
      <c r="P225" s="16" t="s">
        <v>12</v>
      </c>
      <c r="Q225" s="16" t="s">
        <v>12</v>
      </c>
      <c r="R225" s="16" t="s">
        <v>12</v>
      </c>
      <c r="S225" s="16" t="s">
        <v>12</v>
      </c>
      <c r="T225" s="16" t="s">
        <v>6</v>
      </c>
      <c r="U225" s="16" t="s">
        <v>5</v>
      </c>
      <c r="V225" s="16" t="s">
        <v>5</v>
      </c>
      <c r="W225" s="16" t="s">
        <v>5</v>
      </c>
      <c r="X225" s="16" t="s">
        <v>5</v>
      </c>
      <c r="Y225" s="16" t="s">
        <v>5</v>
      </c>
    </row>
    <row r="226" spans="1:25" ht="15" customHeight="1">
      <c r="A226" s="20" t="s">
        <v>248</v>
      </c>
      <c r="B226" s="16" t="s">
        <v>12</v>
      </c>
      <c r="C226" s="16" t="s">
        <v>5</v>
      </c>
      <c r="D226" s="16" t="s">
        <v>12</v>
      </c>
      <c r="E226" s="16" t="s">
        <v>6</v>
      </c>
      <c r="F226" s="16" t="s">
        <v>13</v>
      </c>
      <c r="G226" s="16" t="s">
        <v>12</v>
      </c>
      <c r="H226" s="16" t="s">
        <v>12</v>
      </c>
      <c r="I226" s="16" t="s">
        <v>6</v>
      </c>
      <c r="J226" s="16" t="s">
        <v>12</v>
      </c>
      <c r="K226" s="16" t="s">
        <v>12</v>
      </c>
      <c r="L226" s="17" t="s">
        <v>117</v>
      </c>
      <c r="M226" s="16" t="s">
        <v>13</v>
      </c>
      <c r="N226" s="16" t="s">
        <v>6</v>
      </c>
      <c r="O226" s="16" t="s">
        <v>12</v>
      </c>
      <c r="P226" s="16" t="s">
        <v>6</v>
      </c>
      <c r="Q226" s="16" t="s">
        <v>12</v>
      </c>
      <c r="R226" s="16" t="s">
        <v>12</v>
      </c>
      <c r="S226" s="16" t="s">
        <v>12</v>
      </c>
      <c r="T226" s="16" t="s">
        <v>5</v>
      </c>
      <c r="U226" s="16" t="s">
        <v>5</v>
      </c>
      <c r="V226" s="16" t="s">
        <v>5</v>
      </c>
      <c r="W226" s="16" t="s">
        <v>10</v>
      </c>
      <c r="X226" s="16" t="s">
        <v>5</v>
      </c>
      <c r="Y226" s="16" t="s">
        <v>5</v>
      </c>
    </row>
    <row r="227" spans="1:25" ht="15" customHeight="1">
      <c r="A227" s="20" t="s">
        <v>249</v>
      </c>
      <c r="B227" s="16" t="s">
        <v>13</v>
      </c>
      <c r="C227" s="16" t="s">
        <v>12</v>
      </c>
      <c r="D227" s="16" t="s">
        <v>5</v>
      </c>
      <c r="E227" s="16" t="s">
        <v>12</v>
      </c>
      <c r="F227" s="16" t="s">
        <v>5</v>
      </c>
      <c r="G227" s="16" t="s">
        <v>12</v>
      </c>
      <c r="H227" s="16" t="s">
        <v>5</v>
      </c>
      <c r="I227" s="16" t="s">
        <v>6</v>
      </c>
      <c r="J227" s="16" t="s">
        <v>5</v>
      </c>
      <c r="K227" s="16" t="s">
        <v>6</v>
      </c>
      <c r="L227" s="16" t="s">
        <v>5</v>
      </c>
      <c r="M227" s="16" t="s">
        <v>5</v>
      </c>
      <c r="N227" s="16" t="s">
        <v>10</v>
      </c>
      <c r="O227" s="16" t="s">
        <v>5</v>
      </c>
      <c r="P227" s="16" t="s">
        <v>5</v>
      </c>
      <c r="Q227" s="16" t="s">
        <v>5</v>
      </c>
      <c r="R227" s="16" t="s">
        <v>5</v>
      </c>
      <c r="S227" s="16" t="s">
        <v>6</v>
      </c>
      <c r="T227" s="16" t="s">
        <v>5</v>
      </c>
      <c r="U227" s="16" t="s">
        <v>5</v>
      </c>
      <c r="V227" s="16" t="s">
        <v>10</v>
      </c>
      <c r="W227" s="16" t="s">
        <v>10</v>
      </c>
      <c r="X227" s="17" t="s">
        <v>20</v>
      </c>
      <c r="Y227" s="16" t="s">
        <v>12</v>
      </c>
    </row>
    <row r="228" spans="1:25" ht="15" customHeight="1">
      <c r="A228" s="20" t="s">
        <v>250</v>
      </c>
      <c r="B228" s="16" t="s">
        <v>5</v>
      </c>
      <c r="C228" s="17" t="s">
        <v>49</v>
      </c>
      <c r="D228" s="16" t="s">
        <v>13</v>
      </c>
      <c r="E228" s="16" t="s">
        <v>13</v>
      </c>
      <c r="F228" s="16" t="s">
        <v>12</v>
      </c>
      <c r="G228" s="16" t="s">
        <v>6</v>
      </c>
      <c r="H228" s="16" t="s">
        <v>6</v>
      </c>
      <c r="I228" s="17" t="s">
        <v>28</v>
      </c>
      <c r="J228" s="16" t="s">
        <v>5</v>
      </c>
      <c r="K228" s="16" t="s">
        <v>12</v>
      </c>
      <c r="L228" s="16" t="s">
        <v>5</v>
      </c>
      <c r="M228" s="16" t="s">
        <v>5</v>
      </c>
      <c r="N228" s="16" t="s">
        <v>5</v>
      </c>
      <c r="O228" s="16" t="s">
        <v>12</v>
      </c>
      <c r="P228" s="16" t="s">
        <v>5</v>
      </c>
      <c r="Q228" s="16" t="s">
        <v>12</v>
      </c>
      <c r="R228" s="17" t="s">
        <v>28</v>
      </c>
      <c r="S228" s="16" t="s">
        <v>5</v>
      </c>
      <c r="T228" s="16" t="s">
        <v>5</v>
      </c>
      <c r="U228" s="16" t="s">
        <v>10</v>
      </c>
      <c r="V228" s="16" t="s">
        <v>10</v>
      </c>
      <c r="W228" s="16" t="s">
        <v>10</v>
      </c>
      <c r="X228" s="16" t="s">
        <v>5</v>
      </c>
      <c r="Y228" s="16" t="s">
        <v>5</v>
      </c>
    </row>
    <row r="229" spans="1:25" ht="15" customHeight="1">
      <c r="A229" s="20" t="s">
        <v>251</v>
      </c>
      <c r="B229" s="16" t="s">
        <v>6</v>
      </c>
      <c r="C229" s="16" t="s">
        <v>6</v>
      </c>
      <c r="D229" s="16" t="s">
        <v>12</v>
      </c>
      <c r="E229" s="16" t="s">
        <v>6</v>
      </c>
      <c r="F229" s="17" t="s">
        <v>117</v>
      </c>
      <c r="G229" s="16" t="s">
        <v>12</v>
      </c>
      <c r="H229" s="16" t="s">
        <v>13</v>
      </c>
      <c r="I229" s="16" t="s">
        <v>6</v>
      </c>
      <c r="J229" s="16" t="s">
        <v>5</v>
      </c>
      <c r="K229" s="16" t="s">
        <v>5</v>
      </c>
      <c r="L229" s="16" t="s">
        <v>5</v>
      </c>
      <c r="M229" s="16" t="s">
        <v>5</v>
      </c>
      <c r="N229" s="16" t="s">
        <v>5</v>
      </c>
      <c r="O229" s="16" t="s">
        <v>5</v>
      </c>
      <c r="P229" s="16" t="s">
        <v>5</v>
      </c>
      <c r="Q229" s="16" t="s">
        <v>6</v>
      </c>
      <c r="R229" s="16" t="s">
        <v>5</v>
      </c>
      <c r="S229" s="16" t="s">
        <v>5</v>
      </c>
      <c r="T229" s="16" t="s">
        <v>5</v>
      </c>
      <c r="U229" s="16" t="s">
        <v>5</v>
      </c>
      <c r="V229" s="16" t="s">
        <v>10</v>
      </c>
      <c r="W229" s="16" t="s">
        <v>12</v>
      </c>
      <c r="X229" s="16" t="s">
        <v>10</v>
      </c>
      <c r="Y229" s="16" t="s">
        <v>5</v>
      </c>
    </row>
    <row r="230" spans="1:25" ht="15" customHeight="1">
      <c r="A230" s="20" t="s">
        <v>252</v>
      </c>
      <c r="B230" s="16" t="s">
        <v>5</v>
      </c>
      <c r="C230" s="16" t="s">
        <v>5</v>
      </c>
      <c r="D230" s="16" t="s">
        <v>12</v>
      </c>
      <c r="E230" s="16" t="s">
        <v>6</v>
      </c>
      <c r="F230" s="16" t="s">
        <v>6</v>
      </c>
      <c r="G230" s="16" t="s">
        <v>12</v>
      </c>
      <c r="H230" s="16" t="s">
        <v>13</v>
      </c>
      <c r="I230" s="16" t="s">
        <v>5</v>
      </c>
      <c r="J230" s="17" t="s">
        <v>20</v>
      </c>
      <c r="K230" s="17" t="s">
        <v>28</v>
      </c>
      <c r="L230" s="16" t="s">
        <v>12</v>
      </c>
      <c r="M230" s="16" t="s">
        <v>12</v>
      </c>
      <c r="N230" s="16" t="s">
        <v>5</v>
      </c>
      <c r="O230" s="16" t="s">
        <v>12</v>
      </c>
      <c r="P230" s="16" t="s">
        <v>5</v>
      </c>
      <c r="Q230" s="16" t="s">
        <v>13</v>
      </c>
      <c r="R230" s="16" t="s">
        <v>6</v>
      </c>
      <c r="S230" s="16" t="s">
        <v>5</v>
      </c>
      <c r="T230" s="16" t="s">
        <v>5</v>
      </c>
      <c r="U230" s="16" t="s">
        <v>5</v>
      </c>
      <c r="V230" s="16" t="s">
        <v>5</v>
      </c>
      <c r="W230" s="16" t="s">
        <v>5</v>
      </c>
      <c r="X230" s="16" t="s">
        <v>5</v>
      </c>
      <c r="Y230" s="16" t="s">
        <v>6</v>
      </c>
    </row>
    <row r="231" spans="1:25" ht="15" customHeight="1">
      <c r="A231" s="20" t="s">
        <v>253</v>
      </c>
      <c r="B231" s="16" t="s">
        <v>13</v>
      </c>
      <c r="C231" s="16" t="s">
        <v>13</v>
      </c>
      <c r="D231" s="16" t="s">
        <v>12</v>
      </c>
      <c r="E231" s="16" t="s">
        <v>12</v>
      </c>
      <c r="F231" s="16" t="s">
        <v>6</v>
      </c>
      <c r="G231" s="16" t="s">
        <v>6</v>
      </c>
      <c r="H231" s="16" t="s">
        <v>6</v>
      </c>
      <c r="I231" s="16" t="s">
        <v>6</v>
      </c>
      <c r="J231" s="16" t="s">
        <v>5</v>
      </c>
      <c r="K231" s="16" t="s">
        <v>5</v>
      </c>
      <c r="L231" s="16" t="s">
        <v>5</v>
      </c>
      <c r="M231" s="16" t="s">
        <v>5</v>
      </c>
      <c r="N231" s="16" t="s">
        <v>5</v>
      </c>
      <c r="O231" s="16" t="s">
        <v>5</v>
      </c>
      <c r="P231" s="17" t="s">
        <v>20</v>
      </c>
      <c r="Q231" s="16" t="s">
        <v>6</v>
      </c>
      <c r="R231" s="16" t="s">
        <v>12</v>
      </c>
      <c r="S231" s="16" t="s">
        <v>12</v>
      </c>
      <c r="T231" s="16" t="s">
        <v>12</v>
      </c>
      <c r="U231" s="16" t="s">
        <v>5</v>
      </c>
      <c r="V231" s="16" t="s">
        <v>6</v>
      </c>
      <c r="W231" s="16" t="s">
        <v>5</v>
      </c>
      <c r="X231" s="16" t="s">
        <v>5</v>
      </c>
      <c r="Y231" s="16" t="s">
        <v>5</v>
      </c>
    </row>
    <row r="232" spans="1:25" ht="15" customHeight="1">
      <c r="A232" s="20" t="s">
        <v>254</v>
      </c>
      <c r="B232" s="16" t="s">
        <v>5</v>
      </c>
      <c r="C232" s="16" t="s">
        <v>12</v>
      </c>
      <c r="D232" s="16" t="s">
        <v>6</v>
      </c>
      <c r="E232" s="16" t="s">
        <v>12</v>
      </c>
      <c r="F232" s="16" t="s">
        <v>6</v>
      </c>
      <c r="G232" s="16" t="s">
        <v>12</v>
      </c>
      <c r="H232" s="16" t="s">
        <v>6</v>
      </c>
      <c r="I232" s="16" t="s">
        <v>5</v>
      </c>
      <c r="J232" s="16" t="s">
        <v>6</v>
      </c>
      <c r="K232" s="16" t="s">
        <v>12</v>
      </c>
      <c r="L232" s="16" t="s">
        <v>6</v>
      </c>
      <c r="M232" s="16" t="s">
        <v>6</v>
      </c>
      <c r="N232" s="16" t="s">
        <v>12</v>
      </c>
      <c r="O232" s="16" t="s">
        <v>12</v>
      </c>
      <c r="P232" s="16" t="s">
        <v>12</v>
      </c>
      <c r="Q232" s="16" t="s">
        <v>12</v>
      </c>
      <c r="R232" s="16" t="s">
        <v>12</v>
      </c>
      <c r="S232" s="16" t="s">
        <v>6</v>
      </c>
      <c r="T232" s="16" t="s">
        <v>6</v>
      </c>
      <c r="U232" s="16" t="s">
        <v>12</v>
      </c>
      <c r="V232" s="16" t="s">
        <v>5</v>
      </c>
      <c r="W232" s="16" t="s">
        <v>5</v>
      </c>
      <c r="X232" s="16" t="s">
        <v>5</v>
      </c>
      <c r="Y232" s="16" t="s">
        <v>12</v>
      </c>
    </row>
    <row r="233" spans="1:25" ht="15" customHeight="1">
      <c r="A233" s="20" t="s">
        <v>255</v>
      </c>
      <c r="B233" s="16" t="s">
        <v>5</v>
      </c>
      <c r="C233" s="16" t="s">
        <v>5</v>
      </c>
      <c r="D233" s="16" t="s">
        <v>6</v>
      </c>
      <c r="E233" s="16" t="s">
        <v>6</v>
      </c>
      <c r="F233" s="16" t="s">
        <v>6</v>
      </c>
      <c r="G233" s="17" t="s">
        <v>20</v>
      </c>
      <c r="H233" s="17" t="s">
        <v>28</v>
      </c>
      <c r="I233" s="16" t="s">
        <v>6</v>
      </c>
      <c r="J233" s="16" t="s">
        <v>6</v>
      </c>
      <c r="K233" s="16" t="s">
        <v>6</v>
      </c>
      <c r="L233" s="17" t="s">
        <v>28</v>
      </c>
      <c r="M233" s="16" t="s">
        <v>12</v>
      </c>
      <c r="N233" s="17" t="s">
        <v>28</v>
      </c>
      <c r="O233" s="16" t="s">
        <v>12</v>
      </c>
      <c r="P233" s="16" t="s">
        <v>6</v>
      </c>
      <c r="Q233" s="16" t="s">
        <v>12</v>
      </c>
      <c r="R233" s="16" t="s">
        <v>12</v>
      </c>
      <c r="S233" s="16" t="s">
        <v>6</v>
      </c>
      <c r="T233" s="16" t="s">
        <v>6</v>
      </c>
      <c r="U233" s="16" t="s">
        <v>6</v>
      </c>
      <c r="V233" s="16" t="s">
        <v>5</v>
      </c>
      <c r="W233" s="16" t="s">
        <v>5</v>
      </c>
      <c r="X233" s="16" t="s">
        <v>5</v>
      </c>
      <c r="Y233" s="16" t="s">
        <v>5</v>
      </c>
    </row>
    <row r="234" spans="1:25" ht="15" customHeight="1">
      <c r="A234" s="20" t="s">
        <v>256</v>
      </c>
      <c r="B234" s="16" t="s">
        <v>12</v>
      </c>
      <c r="C234" s="16" t="s">
        <v>5</v>
      </c>
      <c r="D234" s="16" t="s">
        <v>6</v>
      </c>
      <c r="E234" s="16" t="s">
        <v>6</v>
      </c>
      <c r="F234" s="16" t="s">
        <v>6</v>
      </c>
      <c r="G234" s="16" t="s">
        <v>6</v>
      </c>
      <c r="H234" s="16" t="s">
        <v>12</v>
      </c>
      <c r="I234" s="16" t="s">
        <v>6</v>
      </c>
      <c r="J234" s="16" t="s">
        <v>5</v>
      </c>
      <c r="K234" s="16" t="s">
        <v>5</v>
      </c>
      <c r="L234" s="16" t="s">
        <v>5</v>
      </c>
      <c r="M234" s="16" t="s">
        <v>6</v>
      </c>
      <c r="N234" s="16" t="s">
        <v>6</v>
      </c>
      <c r="O234" s="16" t="s">
        <v>5</v>
      </c>
      <c r="P234" s="16" t="s">
        <v>5</v>
      </c>
      <c r="Q234" s="16" t="s">
        <v>12</v>
      </c>
      <c r="R234" s="17" t="s">
        <v>20</v>
      </c>
      <c r="S234" s="16" t="s">
        <v>12</v>
      </c>
      <c r="T234" s="16" t="s">
        <v>12</v>
      </c>
      <c r="U234" s="16" t="s">
        <v>5</v>
      </c>
      <c r="V234" s="16" t="s">
        <v>6</v>
      </c>
      <c r="W234" s="17" t="s">
        <v>20</v>
      </c>
      <c r="X234" s="16" t="s">
        <v>5</v>
      </c>
      <c r="Y234" s="16" t="s">
        <v>6</v>
      </c>
    </row>
    <row r="235" spans="1:25" ht="15" customHeight="1">
      <c r="A235" s="20" t="s">
        <v>257</v>
      </c>
      <c r="B235" s="17" t="s">
        <v>20</v>
      </c>
      <c r="C235" s="16" t="s">
        <v>12</v>
      </c>
      <c r="D235" s="16" t="s">
        <v>12</v>
      </c>
      <c r="E235" s="16" t="s">
        <v>6</v>
      </c>
      <c r="F235" s="16" t="s">
        <v>6</v>
      </c>
      <c r="G235" s="16" t="s">
        <v>13</v>
      </c>
      <c r="H235" s="16" t="s">
        <v>12</v>
      </c>
      <c r="I235" s="16" t="s">
        <v>5</v>
      </c>
      <c r="J235" s="16" t="s">
        <v>5</v>
      </c>
      <c r="K235" s="16" t="s">
        <v>10</v>
      </c>
      <c r="L235" s="16" t="s">
        <v>5</v>
      </c>
      <c r="M235" s="16" t="s">
        <v>5</v>
      </c>
      <c r="N235" s="16" t="s">
        <v>10</v>
      </c>
      <c r="O235" s="16" t="s">
        <v>5</v>
      </c>
      <c r="P235" s="16" t="s">
        <v>12</v>
      </c>
      <c r="Q235" s="17" t="s">
        <v>20</v>
      </c>
      <c r="R235" s="16" t="s">
        <v>6</v>
      </c>
      <c r="S235" s="16" t="s">
        <v>5</v>
      </c>
      <c r="T235" s="16" t="s">
        <v>10</v>
      </c>
      <c r="U235" s="16" t="s">
        <v>5</v>
      </c>
      <c r="V235" s="16" t="s">
        <v>5</v>
      </c>
      <c r="W235" s="16" t="s">
        <v>10</v>
      </c>
      <c r="X235" s="17" t="s">
        <v>21</v>
      </c>
      <c r="Y235" s="16" t="s">
        <v>5</v>
      </c>
    </row>
    <row r="236" spans="1:25" ht="15" customHeight="1">
      <c r="A236" s="20" t="s">
        <v>258</v>
      </c>
      <c r="B236" s="16" t="s">
        <v>5</v>
      </c>
      <c r="C236" s="16" t="s">
        <v>6</v>
      </c>
      <c r="D236" s="16" t="s">
        <v>12</v>
      </c>
      <c r="E236" s="16" t="s">
        <v>12</v>
      </c>
      <c r="F236" s="16" t="s">
        <v>12</v>
      </c>
      <c r="G236" s="16" t="s">
        <v>12</v>
      </c>
      <c r="H236" s="16" t="s">
        <v>6</v>
      </c>
      <c r="I236" s="16" t="s">
        <v>5</v>
      </c>
      <c r="J236" s="16" t="s">
        <v>5</v>
      </c>
      <c r="K236" s="17" t="s">
        <v>20</v>
      </c>
      <c r="L236" s="16" t="s">
        <v>5</v>
      </c>
      <c r="M236" s="16" t="s">
        <v>5</v>
      </c>
      <c r="N236" s="16" t="s">
        <v>5</v>
      </c>
      <c r="O236" s="16" t="s">
        <v>12</v>
      </c>
      <c r="P236" s="16" t="s">
        <v>12</v>
      </c>
      <c r="Q236" s="16" t="s">
        <v>12</v>
      </c>
      <c r="R236" s="16" t="s">
        <v>12</v>
      </c>
      <c r="S236" s="17" t="s">
        <v>7</v>
      </c>
      <c r="T236" s="16" t="s">
        <v>6</v>
      </c>
      <c r="U236" s="16" t="s">
        <v>12</v>
      </c>
      <c r="V236" s="16" t="s">
        <v>5</v>
      </c>
      <c r="W236" s="16" t="s">
        <v>10</v>
      </c>
      <c r="X236" s="16" t="s">
        <v>5</v>
      </c>
      <c r="Y236" s="16" t="s">
        <v>12</v>
      </c>
    </row>
    <row r="237" spans="1:25" ht="15" customHeight="1">
      <c r="A237" s="20" t="s">
        <v>259</v>
      </c>
      <c r="B237" s="16" t="s">
        <v>12</v>
      </c>
      <c r="C237" s="16" t="s">
        <v>12</v>
      </c>
      <c r="D237" s="16" t="s">
        <v>6</v>
      </c>
      <c r="E237" s="16" t="s">
        <v>6</v>
      </c>
      <c r="F237" s="16" t="s">
        <v>6</v>
      </c>
      <c r="G237" s="16" t="s">
        <v>12</v>
      </c>
      <c r="H237" s="16" t="s">
        <v>6</v>
      </c>
      <c r="I237" s="16" t="s">
        <v>12</v>
      </c>
      <c r="J237" s="16" t="s">
        <v>5</v>
      </c>
      <c r="K237" s="17" t="s">
        <v>28</v>
      </c>
      <c r="L237" s="16" t="s">
        <v>5</v>
      </c>
      <c r="M237" s="16" t="s">
        <v>5</v>
      </c>
      <c r="N237" s="16" t="s">
        <v>6</v>
      </c>
      <c r="O237" s="16" t="s">
        <v>6</v>
      </c>
      <c r="P237" s="16" t="s">
        <v>12</v>
      </c>
      <c r="Q237" s="16" t="s">
        <v>12</v>
      </c>
      <c r="R237" s="16" t="s">
        <v>12</v>
      </c>
      <c r="S237" s="16" t="s">
        <v>12</v>
      </c>
      <c r="T237" s="16" t="s">
        <v>12</v>
      </c>
      <c r="U237" s="16" t="s">
        <v>12</v>
      </c>
      <c r="V237" s="16" t="s">
        <v>5</v>
      </c>
      <c r="W237" s="16" t="s">
        <v>5</v>
      </c>
      <c r="X237" s="16" t="s">
        <v>5</v>
      </c>
      <c r="Y237" s="16" t="s">
        <v>6</v>
      </c>
    </row>
    <row r="238" spans="1:25" ht="15" customHeight="1">
      <c r="A238" s="20" t="s">
        <v>260</v>
      </c>
      <c r="B238" s="16" t="s">
        <v>6</v>
      </c>
      <c r="C238" s="16" t="s">
        <v>12</v>
      </c>
      <c r="D238" s="16" t="s">
        <v>6</v>
      </c>
      <c r="E238" s="16" t="s">
        <v>6</v>
      </c>
      <c r="F238" s="16" t="s">
        <v>12</v>
      </c>
      <c r="G238" s="16" t="s">
        <v>6</v>
      </c>
      <c r="H238" s="16" t="s">
        <v>12</v>
      </c>
      <c r="I238" s="16" t="s">
        <v>5</v>
      </c>
      <c r="J238" s="16" t="s">
        <v>5</v>
      </c>
      <c r="K238" s="16" t="s">
        <v>10</v>
      </c>
      <c r="L238" s="16" t="s">
        <v>12</v>
      </c>
      <c r="M238" s="16" t="s">
        <v>12</v>
      </c>
      <c r="N238" s="17" t="s">
        <v>7</v>
      </c>
      <c r="O238" s="16" t="s">
        <v>6</v>
      </c>
      <c r="P238" s="16" t="s">
        <v>12</v>
      </c>
      <c r="Q238" s="16" t="s">
        <v>12</v>
      </c>
      <c r="R238" s="16" t="s">
        <v>12</v>
      </c>
      <c r="S238" s="16" t="s">
        <v>12</v>
      </c>
      <c r="T238" s="16" t="s">
        <v>6</v>
      </c>
      <c r="U238" s="17" t="s">
        <v>21</v>
      </c>
      <c r="V238" s="16" t="s">
        <v>10</v>
      </c>
      <c r="W238" s="17" t="s">
        <v>21</v>
      </c>
      <c r="X238" s="16" t="s">
        <v>5</v>
      </c>
      <c r="Y238" s="16" t="s">
        <v>6</v>
      </c>
    </row>
    <row r="239" spans="1:25" ht="15" customHeight="1">
      <c r="A239" s="20" t="s">
        <v>261</v>
      </c>
      <c r="B239" s="16" t="s">
        <v>12</v>
      </c>
      <c r="C239" s="16" t="s">
        <v>12</v>
      </c>
      <c r="D239" s="16" t="s">
        <v>6</v>
      </c>
      <c r="E239" s="16" t="s">
        <v>12</v>
      </c>
      <c r="F239" s="16" t="s">
        <v>6</v>
      </c>
      <c r="G239" s="16" t="s">
        <v>6</v>
      </c>
      <c r="H239" s="16" t="s">
        <v>6</v>
      </c>
      <c r="I239" s="16" t="s">
        <v>12</v>
      </c>
      <c r="J239" s="16" t="s">
        <v>12</v>
      </c>
      <c r="K239" s="16" t="s">
        <v>5</v>
      </c>
      <c r="L239" s="17" t="s">
        <v>28</v>
      </c>
      <c r="M239" s="17" t="s">
        <v>20</v>
      </c>
      <c r="N239" s="16" t="s">
        <v>5</v>
      </c>
      <c r="O239" s="16" t="s">
        <v>5</v>
      </c>
      <c r="P239" s="16" t="s">
        <v>5</v>
      </c>
      <c r="Q239" s="16" t="s">
        <v>12</v>
      </c>
      <c r="R239" s="16" t="s">
        <v>12</v>
      </c>
      <c r="S239" s="16" t="s">
        <v>6</v>
      </c>
      <c r="T239" s="16" t="s">
        <v>6</v>
      </c>
      <c r="U239" s="16" t="s">
        <v>12</v>
      </c>
      <c r="V239" s="16" t="s">
        <v>12</v>
      </c>
      <c r="W239" s="16" t="s">
        <v>5</v>
      </c>
      <c r="X239" s="16" t="s">
        <v>5</v>
      </c>
      <c r="Y239" s="16" t="s">
        <v>5</v>
      </c>
    </row>
    <row r="240" spans="1:25" ht="15" customHeight="1">
      <c r="A240" s="20" t="s">
        <v>262</v>
      </c>
      <c r="B240" s="16" t="s">
        <v>5</v>
      </c>
      <c r="C240" s="16" t="s">
        <v>12</v>
      </c>
      <c r="D240" s="16" t="s">
        <v>12</v>
      </c>
      <c r="E240" s="16" t="s">
        <v>5</v>
      </c>
      <c r="F240" s="16" t="s">
        <v>12</v>
      </c>
      <c r="G240" s="16" t="s">
        <v>12</v>
      </c>
      <c r="H240" s="16" t="s">
        <v>6</v>
      </c>
      <c r="I240" s="16" t="s">
        <v>12</v>
      </c>
      <c r="J240" s="17" t="s">
        <v>28</v>
      </c>
      <c r="K240" s="17" t="s">
        <v>28</v>
      </c>
      <c r="L240" s="16" t="s">
        <v>12</v>
      </c>
      <c r="M240" s="16" t="s">
        <v>5</v>
      </c>
      <c r="N240" s="16" t="s">
        <v>6</v>
      </c>
      <c r="O240" s="16" t="s">
        <v>5</v>
      </c>
      <c r="P240" s="16" t="s">
        <v>5</v>
      </c>
      <c r="Q240" s="16" t="s">
        <v>6</v>
      </c>
      <c r="R240" s="16" t="s">
        <v>12</v>
      </c>
      <c r="S240" s="16" t="s">
        <v>12</v>
      </c>
      <c r="T240" s="16" t="s">
        <v>12</v>
      </c>
      <c r="U240" s="17" t="s">
        <v>7</v>
      </c>
      <c r="V240" s="16" t="s">
        <v>5</v>
      </c>
      <c r="W240" s="16" t="s">
        <v>12</v>
      </c>
      <c r="X240" s="16" t="s">
        <v>5</v>
      </c>
      <c r="Y240" s="16" t="s">
        <v>12</v>
      </c>
    </row>
    <row r="241" spans="1:25" ht="15" customHeight="1">
      <c r="A241" s="20" t="s">
        <v>263</v>
      </c>
      <c r="B241" s="16" t="s">
        <v>6</v>
      </c>
      <c r="C241" s="16" t="s">
        <v>6</v>
      </c>
      <c r="D241" s="16" t="s">
        <v>6</v>
      </c>
      <c r="E241" s="16" t="s">
        <v>12</v>
      </c>
      <c r="F241" s="16" t="s">
        <v>12</v>
      </c>
      <c r="G241" s="16" t="s">
        <v>12</v>
      </c>
      <c r="H241" s="16" t="s">
        <v>5</v>
      </c>
      <c r="I241" s="16" t="s">
        <v>5</v>
      </c>
      <c r="J241" s="16" t="s">
        <v>5</v>
      </c>
      <c r="K241" s="16" t="s">
        <v>5</v>
      </c>
      <c r="L241" s="16" t="s">
        <v>5</v>
      </c>
      <c r="M241" s="16" t="s">
        <v>5</v>
      </c>
      <c r="N241" s="16" t="s">
        <v>5</v>
      </c>
      <c r="O241" s="16" t="s">
        <v>12</v>
      </c>
      <c r="P241" s="16" t="s">
        <v>6</v>
      </c>
      <c r="Q241" s="16" t="s">
        <v>5</v>
      </c>
      <c r="R241" s="16" t="s">
        <v>5</v>
      </c>
      <c r="S241" s="16" t="s">
        <v>10</v>
      </c>
      <c r="T241" s="16" t="s">
        <v>10</v>
      </c>
      <c r="U241" s="16" t="s">
        <v>10</v>
      </c>
      <c r="V241" s="16" t="s">
        <v>10</v>
      </c>
      <c r="W241" s="16" t="s">
        <v>6</v>
      </c>
      <c r="X241" s="16" t="s">
        <v>10</v>
      </c>
      <c r="Y241" s="16" t="s">
        <v>5</v>
      </c>
    </row>
    <row r="242" spans="1:25" ht="15" customHeight="1">
      <c r="A242" s="20" t="s">
        <v>264</v>
      </c>
      <c r="B242" s="16" t="s">
        <v>5</v>
      </c>
      <c r="C242" s="17" t="s">
        <v>20</v>
      </c>
      <c r="D242" s="16" t="s">
        <v>13</v>
      </c>
      <c r="E242" s="16" t="s">
        <v>13</v>
      </c>
      <c r="F242" s="16" t="s">
        <v>13</v>
      </c>
      <c r="G242" s="16" t="s">
        <v>13</v>
      </c>
      <c r="H242" s="16" t="s">
        <v>5</v>
      </c>
      <c r="I242" s="16" t="s">
        <v>5</v>
      </c>
      <c r="J242" s="16" t="s">
        <v>6</v>
      </c>
      <c r="K242" s="16" t="s">
        <v>10</v>
      </c>
      <c r="L242" s="16" t="s">
        <v>12</v>
      </c>
      <c r="M242" s="16" t="s">
        <v>5</v>
      </c>
      <c r="N242" s="16" t="s">
        <v>12</v>
      </c>
      <c r="O242" s="16" t="s">
        <v>12</v>
      </c>
      <c r="P242" s="16" t="s">
        <v>12</v>
      </c>
      <c r="Q242" s="17" t="s">
        <v>7</v>
      </c>
      <c r="R242" s="16" t="s">
        <v>12</v>
      </c>
      <c r="S242" s="16" t="s">
        <v>12</v>
      </c>
      <c r="T242" s="16" t="s">
        <v>12</v>
      </c>
      <c r="U242" s="16" t="s">
        <v>5</v>
      </c>
      <c r="V242" s="16" t="s">
        <v>12</v>
      </c>
      <c r="W242" s="16" t="s">
        <v>5</v>
      </c>
      <c r="X242" s="16" t="s">
        <v>5</v>
      </c>
      <c r="Y242" s="16" t="s">
        <v>6</v>
      </c>
    </row>
    <row r="243" spans="1:25" ht="15" customHeight="1">
      <c r="A243" s="20" t="s">
        <v>265</v>
      </c>
      <c r="B243" s="16" t="s">
        <v>13</v>
      </c>
      <c r="C243" s="16" t="s">
        <v>12</v>
      </c>
      <c r="D243" s="16" t="s">
        <v>12</v>
      </c>
      <c r="E243" s="16" t="s">
        <v>12</v>
      </c>
      <c r="F243" s="16" t="s">
        <v>13</v>
      </c>
      <c r="G243" s="16" t="s">
        <v>12</v>
      </c>
      <c r="H243" s="16" t="s">
        <v>13</v>
      </c>
      <c r="I243" s="16" t="s">
        <v>12</v>
      </c>
      <c r="J243" s="16" t="s">
        <v>12</v>
      </c>
      <c r="K243" s="16" t="s">
        <v>13</v>
      </c>
      <c r="L243" s="16" t="s">
        <v>12</v>
      </c>
      <c r="M243" s="16" t="s">
        <v>5</v>
      </c>
      <c r="N243" s="16" t="s">
        <v>12</v>
      </c>
      <c r="O243" s="16" t="s">
        <v>5</v>
      </c>
      <c r="P243" s="16" t="s">
        <v>6</v>
      </c>
      <c r="Q243" s="16" t="s">
        <v>5</v>
      </c>
      <c r="R243" s="16" t="s">
        <v>12</v>
      </c>
      <c r="S243" s="16" t="s">
        <v>12</v>
      </c>
      <c r="T243" s="16" t="s">
        <v>5</v>
      </c>
      <c r="U243" s="16" t="s">
        <v>10</v>
      </c>
      <c r="V243" s="16" t="s">
        <v>10</v>
      </c>
      <c r="W243" s="16" t="s">
        <v>10</v>
      </c>
      <c r="X243" s="16" t="s">
        <v>10</v>
      </c>
      <c r="Y243" s="16" t="s">
        <v>10</v>
      </c>
    </row>
    <row r="244" spans="1:25" ht="15" customHeight="1">
      <c r="A244" s="20" t="s">
        <v>266</v>
      </c>
      <c r="B244" s="16" t="s">
        <v>5</v>
      </c>
      <c r="C244" s="16" t="s">
        <v>12</v>
      </c>
      <c r="D244" s="16" t="s">
        <v>12</v>
      </c>
      <c r="E244" s="16" t="s">
        <v>6</v>
      </c>
      <c r="F244" s="16" t="s">
        <v>13</v>
      </c>
      <c r="G244" s="16" t="s">
        <v>12</v>
      </c>
      <c r="H244" s="16" t="s">
        <v>5</v>
      </c>
      <c r="I244" s="16" t="s">
        <v>12</v>
      </c>
      <c r="J244" s="16" t="s">
        <v>10</v>
      </c>
      <c r="K244" s="16" t="s">
        <v>10</v>
      </c>
      <c r="L244" s="16" t="s">
        <v>6</v>
      </c>
      <c r="M244" s="17" t="s">
        <v>21</v>
      </c>
      <c r="N244" s="16" t="s">
        <v>10</v>
      </c>
      <c r="O244" s="16" t="s">
        <v>10</v>
      </c>
      <c r="P244" s="16" t="s">
        <v>5</v>
      </c>
      <c r="Q244" s="16" t="s">
        <v>5</v>
      </c>
      <c r="R244" s="16" t="s">
        <v>5</v>
      </c>
      <c r="S244" s="16" t="s">
        <v>10</v>
      </c>
      <c r="T244" s="16" t="s">
        <v>5</v>
      </c>
      <c r="U244" s="16" t="s">
        <v>5</v>
      </c>
      <c r="V244" s="16" t="s">
        <v>5</v>
      </c>
      <c r="W244" s="16" t="s">
        <v>10</v>
      </c>
      <c r="X244" s="16" t="s">
        <v>12</v>
      </c>
      <c r="Y244" s="16" t="s">
        <v>5</v>
      </c>
    </row>
    <row r="245" spans="1:25" ht="15" customHeight="1">
      <c r="A245" s="20" t="s">
        <v>267</v>
      </c>
      <c r="B245" s="16" t="s">
        <v>12</v>
      </c>
      <c r="C245" s="16" t="s">
        <v>6</v>
      </c>
      <c r="D245" s="16" t="s">
        <v>6</v>
      </c>
      <c r="E245" s="16" t="s">
        <v>6</v>
      </c>
      <c r="F245" s="16" t="s">
        <v>6</v>
      </c>
      <c r="G245" s="16" t="s">
        <v>6</v>
      </c>
      <c r="H245" s="16" t="s">
        <v>5</v>
      </c>
      <c r="I245" s="16" t="s">
        <v>5</v>
      </c>
      <c r="J245" s="16" t="s">
        <v>6</v>
      </c>
      <c r="K245" s="17" t="s">
        <v>20</v>
      </c>
      <c r="L245" s="16" t="s">
        <v>5</v>
      </c>
      <c r="M245" s="16" t="s">
        <v>10</v>
      </c>
      <c r="N245" s="16" t="s">
        <v>5</v>
      </c>
      <c r="O245" s="16" t="s">
        <v>5</v>
      </c>
      <c r="P245" s="16" t="s">
        <v>5</v>
      </c>
      <c r="Q245" s="16" t="s">
        <v>12</v>
      </c>
      <c r="R245" s="16" t="s">
        <v>12</v>
      </c>
      <c r="S245" s="17" t="s">
        <v>20</v>
      </c>
      <c r="T245" s="16" t="s">
        <v>12</v>
      </c>
      <c r="U245" s="16" t="s">
        <v>13</v>
      </c>
      <c r="V245" s="16" t="s">
        <v>6</v>
      </c>
      <c r="W245" s="16" t="s">
        <v>5</v>
      </c>
      <c r="X245" s="16" t="s">
        <v>5</v>
      </c>
      <c r="Y245" s="16" t="s">
        <v>5</v>
      </c>
    </row>
    <row r="246" spans="1:25" ht="15" customHeight="1">
      <c r="A246" s="20" t="s">
        <v>268</v>
      </c>
      <c r="B246" s="16" t="s">
        <v>12</v>
      </c>
      <c r="C246" s="16" t="s">
        <v>12</v>
      </c>
      <c r="D246" s="16" t="s">
        <v>6</v>
      </c>
      <c r="E246" s="16" t="s">
        <v>12</v>
      </c>
      <c r="F246" s="16" t="s">
        <v>12</v>
      </c>
      <c r="G246" s="16" t="s">
        <v>12</v>
      </c>
      <c r="H246" s="16" t="s">
        <v>12</v>
      </c>
      <c r="I246" s="16" t="s">
        <v>6</v>
      </c>
      <c r="J246" s="16" t="s">
        <v>6</v>
      </c>
      <c r="K246" s="16" t="s">
        <v>6</v>
      </c>
      <c r="L246" s="16" t="s">
        <v>6</v>
      </c>
      <c r="M246" s="16" t="s">
        <v>6</v>
      </c>
      <c r="N246" s="16" t="s">
        <v>6</v>
      </c>
      <c r="O246" s="16" t="s">
        <v>6</v>
      </c>
      <c r="P246" s="16" t="s">
        <v>6</v>
      </c>
      <c r="Q246" s="16" t="s">
        <v>12</v>
      </c>
      <c r="R246" s="17" t="s">
        <v>7</v>
      </c>
      <c r="S246" s="16" t="s">
        <v>6</v>
      </c>
      <c r="T246" s="16" t="s">
        <v>6</v>
      </c>
      <c r="U246" s="16" t="s">
        <v>6</v>
      </c>
      <c r="V246" s="16" t="s">
        <v>12</v>
      </c>
      <c r="W246" s="16" t="s">
        <v>5</v>
      </c>
      <c r="X246" s="16" t="s">
        <v>5</v>
      </c>
      <c r="Y246" s="16" t="s">
        <v>5</v>
      </c>
    </row>
    <row r="247" spans="1:25" ht="15" customHeight="1">
      <c r="A247" s="20" t="s">
        <v>269</v>
      </c>
      <c r="B247" s="17" t="s">
        <v>20</v>
      </c>
      <c r="C247" s="16" t="s">
        <v>12</v>
      </c>
      <c r="D247" s="16" t="s">
        <v>6</v>
      </c>
      <c r="E247" s="16" t="s">
        <v>6</v>
      </c>
      <c r="F247" s="16" t="s">
        <v>6</v>
      </c>
      <c r="G247" s="16" t="s">
        <v>6</v>
      </c>
      <c r="H247" s="16" t="s">
        <v>6</v>
      </c>
      <c r="I247" s="16" t="s">
        <v>6</v>
      </c>
      <c r="J247" s="16" t="s">
        <v>6</v>
      </c>
      <c r="K247" s="16" t="s">
        <v>6</v>
      </c>
      <c r="L247" s="16" t="s">
        <v>6</v>
      </c>
      <c r="M247" s="16" t="s">
        <v>6</v>
      </c>
      <c r="N247" s="16" t="s">
        <v>6</v>
      </c>
      <c r="O247" s="16" t="s">
        <v>6</v>
      </c>
      <c r="P247" s="16" t="s">
        <v>6</v>
      </c>
      <c r="Q247" s="16" t="s">
        <v>12</v>
      </c>
      <c r="R247" s="16" t="s">
        <v>6</v>
      </c>
      <c r="S247" s="16" t="s">
        <v>6</v>
      </c>
      <c r="T247" s="16" t="s">
        <v>12</v>
      </c>
      <c r="U247" s="16" t="s">
        <v>5</v>
      </c>
      <c r="V247" s="16" t="s">
        <v>5</v>
      </c>
      <c r="W247" s="16" t="s">
        <v>5</v>
      </c>
      <c r="X247" s="16" t="s">
        <v>5</v>
      </c>
      <c r="Y247" s="16" t="s">
        <v>6</v>
      </c>
    </row>
    <row r="248" spans="1:25" ht="15" customHeight="1">
      <c r="A248" s="20" t="s">
        <v>270</v>
      </c>
      <c r="B248" s="16" t="s">
        <v>13</v>
      </c>
      <c r="C248" s="16" t="s">
        <v>13</v>
      </c>
      <c r="D248" s="16" t="s">
        <v>6</v>
      </c>
      <c r="E248" s="16" t="s">
        <v>6</v>
      </c>
      <c r="F248" s="16" t="s">
        <v>13</v>
      </c>
      <c r="G248" s="16" t="s">
        <v>13</v>
      </c>
      <c r="H248" s="16" t="s">
        <v>5</v>
      </c>
      <c r="I248" s="16" t="s">
        <v>5</v>
      </c>
      <c r="J248" s="16" t="s">
        <v>5</v>
      </c>
      <c r="K248" s="16" t="s">
        <v>5</v>
      </c>
      <c r="L248" s="16" t="s">
        <v>6</v>
      </c>
      <c r="M248" s="16" t="s">
        <v>12</v>
      </c>
      <c r="N248" s="16" t="s">
        <v>5</v>
      </c>
      <c r="O248" s="17" t="s">
        <v>20</v>
      </c>
      <c r="P248" s="16" t="s">
        <v>5</v>
      </c>
      <c r="Q248" s="16" t="s">
        <v>5</v>
      </c>
      <c r="R248" s="16" t="s">
        <v>5</v>
      </c>
      <c r="S248" s="16" t="s">
        <v>5</v>
      </c>
      <c r="T248" s="16" t="s">
        <v>5</v>
      </c>
      <c r="U248" s="16" t="s">
        <v>5</v>
      </c>
      <c r="V248" s="16" t="s">
        <v>5</v>
      </c>
      <c r="W248" s="16" t="s">
        <v>5</v>
      </c>
      <c r="X248" s="16" t="s">
        <v>5</v>
      </c>
      <c r="Y248" s="16" t="s">
        <v>5</v>
      </c>
    </row>
    <row r="249" spans="1:25" ht="15" customHeight="1">
      <c r="A249" s="20" t="s">
        <v>271</v>
      </c>
      <c r="B249" s="16" t="s">
        <v>6</v>
      </c>
      <c r="C249" s="16" t="s">
        <v>12</v>
      </c>
      <c r="D249" s="16" t="s">
        <v>5</v>
      </c>
      <c r="E249" s="17" t="s">
        <v>17</v>
      </c>
      <c r="F249" s="16" t="s">
        <v>13</v>
      </c>
      <c r="G249" s="16" t="s">
        <v>13</v>
      </c>
      <c r="H249" s="16" t="s">
        <v>5</v>
      </c>
      <c r="I249" s="16" t="s">
        <v>10</v>
      </c>
      <c r="J249" s="16" t="s">
        <v>5</v>
      </c>
      <c r="K249" s="16" t="s">
        <v>10</v>
      </c>
      <c r="L249" s="16" t="s">
        <v>10</v>
      </c>
      <c r="M249" s="16" t="s">
        <v>6</v>
      </c>
      <c r="N249" s="16" t="s">
        <v>6</v>
      </c>
      <c r="O249" s="16" t="s">
        <v>5</v>
      </c>
      <c r="P249" s="16" t="s">
        <v>12</v>
      </c>
      <c r="Q249" s="17" t="s">
        <v>21</v>
      </c>
      <c r="R249" s="16" t="s">
        <v>5</v>
      </c>
      <c r="S249" s="16" t="s">
        <v>10</v>
      </c>
      <c r="T249" s="16" t="s">
        <v>5</v>
      </c>
      <c r="U249" s="16" t="s">
        <v>5</v>
      </c>
      <c r="V249" s="16" t="s">
        <v>5</v>
      </c>
      <c r="W249" s="16" t="s">
        <v>5</v>
      </c>
      <c r="X249" s="16" t="s">
        <v>5</v>
      </c>
      <c r="Y249" s="16" t="s">
        <v>12</v>
      </c>
    </row>
    <row r="250" spans="1:25" ht="15" customHeight="1">
      <c r="A250" s="20" t="s">
        <v>272</v>
      </c>
      <c r="B250" s="16" t="s">
        <v>6</v>
      </c>
      <c r="C250" s="16" t="s">
        <v>6</v>
      </c>
      <c r="D250" s="16" t="s">
        <v>12</v>
      </c>
      <c r="E250" s="16" t="s">
        <v>13</v>
      </c>
      <c r="F250" s="16" t="s">
        <v>6</v>
      </c>
      <c r="G250" s="16" t="s">
        <v>13</v>
      </c>
      <c r="H250" s="16" t="s">
        <v>12</v>
      </c>
      <c r="I250" s="16" t="s">
        <v>5</v>
      </c>
      <c r="J250" s="16" t="s">
        <v>10</v>
      </c>
      <c r="K250" s="16" t="s">
        <v>12</v>
      </c>
      <c r="L250" s="16" t="s">
        <v>5</v>
      </c>
      <c r="M250" s="16" t="s">
        <v>5</v>
      </c>
      <c r="N250" s="16" t="s">
        <v>5</v>
      </c>
      <c r="O250" s="16" t="s">
        <v>12</v>
      </c>
      <c r="P250" s="17" t="s">
        <v>20</v>
      </c>
      <c r="Q250" s="16" t="s">
        <v>13</v>
      </c>
      <c r="R250" s="17" t="s">
        <v>20</v>
      </c>
      <c r="S250" s="16" t="s">
        <v>5</v>
      </c>
      <c r="T250" s="16" t="s">
        <v>5</v>
      </c>
      <c r="U250" s="16" t="s">
        <v>5</v>
      </c>
      <c r="V250" s="16" t="s">
        <v>5</v>
      </c>
      <c r="W250" s="16" t="s">
        <v>5</v>
      </c>
      <c r="X250" s="16" t="s">
        <v>5</v>
      </c>
      <c r="Y250" s="16" t="s">
        <v>5</v>
      </c>
    </row>
    <row r="251" spans="1:25" ht="15" customHeight="1">
      <c r="A251" s="20" t="s">
        <v>273</v>
      </c>
      <c r="B251" s="16" t="s">
        <v>5</v>
      </c>
      <c r="C251" s="16" t="s">
        <v>6</v>
      </c>
      <c r="D251" s="16" t="s">
        <v>6</v>
      </c>
      <c r="E251" s="16" t="s">
        <v>6</v>
      </c>
      <c r="F251" s="16" t="s">
        <v>13</v>
      </c>
      <c r="G251" s="16" t="s">
        <v>13</v>
      </c>
      <c r="H251" s="16" t="s">
        <v>6</v>
      </c>
      <c r="I251" s="16" t="s">
        <v>10</v>
      </c>
      <c r="J251" s="16" t="s">
        <v>5</v>
      </c>
      <c r="K251" s="16" t="s">
        <v>39</v>
      </c>
      <c r="L251" s="16" t="s">
        <v>12</v>
      </c>
      <c r="M251" s="16" t="s">
        <v>10</v>
      </c>
      <c r="N251" s="16" t="s">
        <v>6</v>
      </c>
      <c r="O251" s="16" t="s">
        <v>5</v>
      </c>
      <c r="P251" s="16" t="s">
        <v>5</v>
      </c>
      <c r="Q251" s="16" t="s">
        <v>6</v>
      </c>
      <c r="R251" s="16" t="s">
        <v>5</v>
      </c>
      <c r="S251" s="16" t="s">
        <v>5</v>
      </c>
      <c r="T251" s="16" t="s">
        <v>10</v>
      </c>
      <c r="U251" s="16" t="s">
        <v>5</v>
      </c>
      <c r="V251" s="16" t="s">
        <v>5</v>
      </c>
      <c r="W251" s="16" t="s">
        <v>6</v>
      </c>
      <c r="X251" s="16" t="s">
        <v>5</v>
      </c>
      <c r="Y251" s="16" t="s">
        <v>6</v>
      </c>
    </row>
    <row r="252" spans="1:25" ht="15" customHeight="1">
      <c r="A252" s="20" t="s">
        <v>274</v>
      </c>
      <c r="B252" s="16" t="s">
        <v>12</v>
      </c>
      <c r="C252" s="16" t="s">
        <v>13</v>
      </c>
      <c r="D252" s="16" t="s">
        <v>12</v>
      </c>
      <c r="E252" s="16" t="s">
        <v>13</v>
      </c>
      <c r="F252" s="16" t="s">
        <v>13</v>
      </c>
      <c r="G252" s="16" t="s">
        <v>13</v>
      </c>
      <c r="H252" s="16" t="s">
        <v>5</v>
      </c>
      <c r="I252" s="16" t="s">
        <v>6</v>
      </c>
      <c r="J252" s="16" t="s">
        <v>5</v>
      </c>
      <c r="K252" s="16" t="s">
        <v>10</v>
      </c>
      <c r="L252" s="16" t="s">
        <v>10</v>
      </c>
      <c r="M252" s="16" t="s">
        <v>5</v>
      </c>
      <c r="N252" s="16" t="s">
        <v>5</v>
      </c>
      <c r="O252" s="16" t="s">
        <v>12</v>
      </c>
      <c r="P252" s="16" t="s">
        <v>5</v>
      </c>
      <c r="Q252" s="16" t="s">
        <v>12</v>
      </c>
      <c r="R252" s="16" t="s">
        <v>12</v>
      </c>
      <c r="S252" s="16" t="s">
        <v>13</v>
      </c>
      <c r="T252" s="16" t="s">
        <v>12</v>
      </c>
      <c r="U252" s="16" t="s">
        <v>6</v>
      </c>
      <c r="V252" s="16" t="s">
        <v>10</v>
      </c>
      <c r="W252" s="16" t="s">
        <v>5</v>
      </c>
      <c r="X252" s="16" t="s">
        <v>13</v>
      </c>
      <c r="Y252" s="16" t="s">
        <v>6</v>
      </c>
    </row>
    <row r="253" spans="1:25" ht="15" customHeight="1">
      <c r="A253" s="20" t="s">
        <v>275</v>
      </c>
      <c r="B253" s="16" t="s">
        <v>6</v>
      </c>
      <c r="C253" s="16" t="s">
        <v>12</v>
      </c>
      <c r="D253" s="16" t="s">
        <v>12</v>
      </c>
      <c r="E253" s="16" t="s">
        <v>12</v>
      </c>
      <c r="F253" s="16" t="s">
        <v>12</v>
      </c>
      <c r="G253" s="16" t="s">
        <v>12</v>
      </c>
      <c r="H253" s="16" t="s">
        <v>12</v>
      </c>
      <c r="I253" s="16" t="s">
        <v>12</v>
      </c>
      <c r="J253" s="16" t="s">
        <v>6</v>
      </c>
      <c r="K253" s="16" t="s">
        <v>5</v>
      </c>
      <c r="L253" s="16" t="s">
        <v>13</v>
      </c>
      <c r="M253" s="16" t="s">
        <v>6</v>
      </c>
      <c r="N253" s="16" t="s">
        <v>6</v>
      </c>
      <c r="O253" s="16" t="s">
        <v>6</v>
      </c>
      <c r="P253" s="16" t="s">
        <v>13</v>
      </c>
      <c r="Q253" s="16" t="s">
        <v>12</v>
      </c>
      <c r="R253" s="16" t="s">
        <v>12</v>
      </c>
      <c r="S253" s="16" t="s">
        <v>12</v>
      </c>
      <c r="T253" s="16" t="s">
        <v>12</v>
      </c>
      <c r="U253" s="16" t="s">
        <v>5</v>
      </c>
      <c r="V253" s="16" t="s">
        <v>5</v>
      </c>
      <c r="W253" s="16" t="s">
        <v>5</v>
      </c>
      <c r="X253" s="16" t="s">
        <v>6</v>
      </c>
      <c r="Y253" s="16" t="s">
        <v>13</v>
      </c>
    </row>
    <row r="254" spans="1:25" ht="15" customHeight="1">
      <c r="A254" s="20" t="s">
        <v>276</v>
      </c>
      <c r="B254" s="16" t="s">
        <v>6</v>
      </c>
      <c r="C254" s="16" t="s">
        <v>12</v>
      </c>
      <c r="D254" s="16" t="s">
        <v>12</v>
      </c>
      <c r="E254" s="16" t="s">
        <v>6</v>
      </c>
      <c r="F254" s="16" t="s">
        <v>6</v>
      </c>
      <c r="G254" s="16" t="s">
        <v>6</v>
      </c>
      <c r="H254" s="16" t="s">
        <v>12</v>
      </c>
      <c r="I254" s="16" t="s">
        <v>12</v>
      </c>
      <c r="J254" s="16" t="s">
        <v>12</v>
      </c>
      <c r="K254" s="16" t="s">
        <v>6</v>
      </c>
      <c r="L254" s="16" t="s">
        <v>12</v>
      </c>
      <c r="M254" s="16" t="s">
        <v>6</v>
      </c>
      <c r="N254" s="16" t="s">
        <v>12</v>
      </c>
      <c r="O254" s="16" t="s">
        <v>12</v>
      </c>
      <c r="P254" s="16" t="s">
        <v>12</v>
      </c>
      <c r="Q254" s="16" t="s">
        <v>6</v>
      </c>
      <c r="R254" s="16" t="s">
        <v>6</v>
      </c>
      <c r="S254" s="16" t="s">
        <v>13</v>
      </c>
      <c r="T254" s="16" t="s">
        <v>6</v>
      </c>
      <c r="U254" s="16" t="s">
        <v>6</v>
      </c>
      <c r="V254" s="16" t="s">
        <v>5</v>
      </c>
      <c r="W254" s="16" t="s">
        <v>10</v>
      </c>
      <c r="X254" s="16" t="s">
        <v>6</v>
      </c>
      <c r="Y254" s="16" t="s">
        <v>6</v>
      </c>
    </row>
    <row r="255" spans="1:25" ht="15" customHeight="1">
      <c r="A255" s="20" t="s">
        <v>277</v>
      </c>
      <c r="B255" s="16" t="s">
        <v>6</v>
      </c>
      <c r="C255" s="16" t="s">
        <v>13</v>
      </c>
      <c r="D255" s="16" t="s">
        <v>6</v>
      </c>
      <c r="E255" s="16" t="s">
        <v>12</v>
      </c>
      <c r="F255" s="16" t="s">
        <v>12</v>
      </c>
      <c r="G255" s="16" t="s">
        <v>13</v>
      </c>
      <c r="H255" s="16" t="s">
        <v>5</v>
      </c>
      <c r="I255" s="16" t="s">
        <v>12</v>
      </c>
      <c r="J255" s="16" t="s">
        <v>12</v>
      </c>
      <c r="K255" s="16" t="s">
        <v>6</v>
      </c>
      <c r="L255" s="16" t="s">
        <v>13</v>
      </c>
      <c r="M255" s="16" t="s">
        <v>6</v>
      </c>
      <c r="N255" s="16" t="s">
        <v>12</v>
      </c>
      <c r="O255" s="16" t="s">
        <v>5</v>
      </c>
      <c r="P255" s="16" t="s">
        <v>5</v>
      </c>
      <c r="Q255" s="16" t="s">
        <v>12</v>
      </c>
      <c r="R255" s="16" t="s">
        <v>6</v>
      </c>
      <c r="S255" s="16" t="s">
        <v>5</v>
      </c>
      <c r="T255" s="16" t="s">
        <v>5</v>
      </c>
      <c r="U255" s="16" t="s">
        <v>10</v>
      </c>
      <c r="V255" s="16" t="s">
        <v>5</v>
      </c>
      <c r="W255" s="16" t="s">
        <v>5</v>
      </c>
      <c r="X255" s="16" t="s">
        <v>5</v>
      </c>
      <c r="Y255" s="16" t="s">
        <v>12</v>
      </c>
    </row>
    <row r="256" spans="1:25" ht="15" customHeight="1">
      <c r="A256" s="20" t="s">
        <v>278</v>
      </c>
      <c r="B256" s="16" t="s">
        <v>6</v>
      </c>
      <c r="C256" s="17" t="s">
        <v>49</v>
      </c>
      <c r="D256" s="16" t="s">
        <v>12</v>
      </c>
      <c r="E256" s="16" t="s">
        <v>12</v>
      </c>
      <c r="F256" s="16" t="s">
        <v>12</v>
      </c>
      <c r="G256" s="16" t="s">
        <v>13</v>
      </c>
      <c r="H256" s="16" t="s">
        <v>12</v>
      </c>
      <c r="I256" s="16" t="s">
        <v>12</v>
      </c>
      <c r="J256" s="17" t="s">
        <v>28</v>
      </c>
      <c r="K256" s="16" t="s">
        <v>5</v>
      </c>
      <c r="L256" s="16" t="s">
        <v>12</v>
      </c>
      <c r="M256" s="16" t="s">
        <v>13</v>
      </c>
      <c r="N256" s="16" t="s">
        <v>6</v>
      </c>
      <c r="O256" s="16" t="s">
        <v>5</v>
      </c>
      <c r="P256" s="16" t="s">
        <v>12</v>
      </c>
      <c r="Q256" s="16" t="s">
        <v>12</v>
      </c>
      <c r="R256" s="16" t="s">
        <v>5</v>
      </c>
      <c r="S256" s="16" t="s">
        <v>5</v>
      </c>
      <c r="T256" s="16" t="s">
        <v>10</v>
      </c>
      <c r="U256" s="16" t="s">
        <v>5</v>
      </c>
      <c r="V256" s="16" t="s">
        <v>5</v>
      </c>
      <c r="W256" s="16" t="s">
        <v>5</v>
      </c>
      <c r="X256" s="16" t="s">
        <v>5</v>
      </c>
      <c r="Y256" s="16" t="s">
        <v>10</v>
      </c>
    </row>
    <row r="257" spans="1:25" ht="15" customHeight="1">
      <c r="A257" s="20" t="s">
        <v>279</v>
      </c>
      <c r="B257" s="16" t="s">
        <v>5</v>
      </c>
      <c r="C257" s="16" t="s">
        <v>6</v>
      </c>
      <c r="D257" s="16" t="s">
        <v>12</v>
      </c>
      <c r="E257" s="16" t="s">
        <v>12</v>
      </c>
      <c r="F257" s="16" t="s">
        <v>12</v>
      </c>
      <c r="G257" s="16" t="s">
        <v>13</v>
      </c>
      <c r="H257" s="16" t="s">
        <v>6</v>
      </c>
      <c r="I257" s="16" t="s">
        <v>10</v>
      </c>
      <c r="J257" s="17" t="s">
        <v>21</v>
      </c>
      <c r="K257" s="16" t="s">
        <v>10</v>
      </c>
      <c r="L257" s="16" t="s">
        <v>5</v>
      </c>
      <c r="M257" s="16" t="s">
        <v>5</v>
      </c>
      <c r="N257" s="16" t="s">
        <v>5</v>
      </c>
      <c r="O257" s="16" t="s">
        <v>5</v>
      </c>
      <c r="P257" s="16" t="s">
        <v>5</v>
      </c>
      <c r="Q257" s="17" t="s">
        <v>28</v>
      </c>
      <c r="R257" s="17" t="s">
        <v>28</v>
      </c>
      <c r="S257" s="16" t="s">
        <v>5</v>
      </c>
      <c r="T257" s="16" t="s">
        <v>6</v>
      </c>
      <c r="U257" s="16" t="s">
        <v>5</v>
      </c>
      <c r="V257" s="16" t="s">
        <v>5</v>
      </c>
      <c r="W257" s="16" t="s">
        <v>10</v>
      </c>
      <c r="X257" s="16" t="s">
        <v>5</v>
      </c>
      <c r="Y257" s="16" t="s">
        <v>12</v>
      </c>
    </row>
    <row r="258" spans="1:25" ht="15" customHeight="1">
      <c r="A258" s="20" t="s">
        <v>280</v>
      </c>
      <c r="B258" s="16" t="s">
        <v>13</v>
      </c>
      <c r="C258" s="16" t="s">
        <v>6</v>
      </c>
      <c r="D258" s="16" t="s">
        <v>12</v>
      </c>
      <c r="E258" s="16" t="s">
        <v>6</v>
      </c>
      <c r="F258" s="16" t="s">
        <v>12</v>
      </c>
      <c r="G258" s="16" t="s">
        <v>13</v>
      </c>
      <c r="H258" s="16" t="s">
        <v>6</v>
      </c>
      <c r="I258" s="16" t="s">
        <v>5</v>
      </c>
      <c r="J258" s="16" t="s">
        <v>5</v>
      </c>
      <c r="K258" s="16" t="s">
        <v>5</v>
      </c>
      <c r="L258" s="16" t="s">
        <v>12</v>
      </c>
      <c r="M258" s="16" t="s">
        <v>6</v>
      </c>
      <c r="N258" s="16" t="s">
        <v>5</v>
      </c>
      <c r="O258" s="16" t="s">
        <v>5</v>
      </c>
      <c r="P258" s="16" t="s">
        <v>5</v>
      </c>
      <c r="Q258" s="16" t="s">
        <v>5</v>
      </c>
      <c r="R258" s="16" t="s">
        <v>5</v>
      </c>
      <c r="S258" s="16" t="s">
        <v>6</v>
      </c>
      <c r="T258" s="16" t="s">
        <v>12</v>
      </c>
      <c r="U258" s="16" t="s">
        <v>5</v>
      </c>
      <c r="V258" s="16" t="s">
        <v>5</v>
      </c>
      <c r="W258" s="17" t="s">
        <v>21</v>
      </c>
      <c r="X258" s="16" t="s">
        <v>12</v>
      </c>
      <c r="Y258" s="16" t="s">
        <v>5</v>
      </c>
    </row>
    <row r="259" spans="1:25" ht="15" customHeight="1">
      <c r="A259" s="20" t="s">
        <v>281</v>
      </c>
      <c r="B259" s="16" t="s">
        <v>12</v>
      </c>
      <c r="C259" s="16" t="s">
        <v>5</v>
      </c>
      <c r="D259" s="16" t="s">
        <v>12</v>
      </c>
      <c r="E259" s="16" t="s">
        <v>6</v>
      </c>
      <c r="F259" s="16" t="s">
        <v>13</v>
      </c>
      <c r="G259" s="16" t="s">
        <v>12</v>
      </c>
      <c r="H259" s="16" t="s">
        <v>5</v>
      </c>
      <c r="I259" s="16" t="s">
        <v>5</v>
      </c>
      <c r="J259" s="16" t="s">
        <v>5</v>
      </c>
      <c r="K259" s="16" t="s">
        <v>5</v>
      </c>
      <c r="L259" s="16" t="s">
        <v>6</v>
      </c>
      <c r="M259" s="16" t="s">
        <v>5</v>
      </c>
      <c r="N259" s="16" t="s">
        <v>5</v>
      </c>
      <c r="O259" s="17" t="s">
        <v>20</v>
      </c>
      <c r="P259" s="16" t="s">
        <v>5</v>
      </c>
      <c r="Q259" s="16" t="s">
        <v>5</v>
      </c>
      <c r="R259" s="16" t="s">
        <v>13</v>
      </c>
      <c r="S259" s="16" t="s">
        <v>5</v>
      </c>
      <c r="T259" s="16" t="s">
        <v>5</v>
      </c>
      <c r="U259" s="17" t="s">
        <v>20</v>
      </c>
      <c r="V259" s="16" t="s">
        <v>5</v>
      </c>
      <c r="W259" s="16" t="s">
        <v>5</v>
      </c>
      <c r="X259" s="16" t="s">
        <v>6</v>
      </c>
      <c r="Y259" s="16" t="s">
        <v>5</v>
      </c>
    </row>
    <row r="260" spans="1:25" ht="15" customHeight="1">
      <c r="A260" s="20" t="s">
        <v>282</v>
      </c>
      <c r="B260" s="16" t="s">
        <v>10</v>
      </c>
      <c r="C260" s="17" t="s">
        <v>20</v>
      </c>
      <c r="D260" s="16" t="s">
        <v>5</v>
      </c>
      <c r="E260" s="16" t="s">
        <v>12</v>
      </c>
      <c r="F260" s="16" t="s">
        <v>6</v>
      </c>
      <c r="G260" s="16" t="s">
        <v>12</v>
      </c>
      <c r="H260" s="16" t="s">
        <v>12</v>
      </c>
      <c r="I260" s="16" t="s">
        <v>12</v>
      </c>
      <c r="J260" s="16" t="s">
        <v>12</v>
      </c>
      <c r="K260" s="16" t="s">
        <v>6</v>
      </c>
      <c r="L260" s="16" t="s">
        <v>12</v>
      </c>
      <c r="M260" s="16" t="s">
        <v>6</v>
      </c>
      <c r="N260" s="16" t="s">
        <v>6</v>
      </c>
      <c r="O260" s="16" t="s">
        <v>6</v>
      </c>
      <c r="P260" s="16" t="s">
        <v>12</v>
      </c>
      <c r="Q260" s="16" t="s">
        <v>12</v>
      </c>
      <c r="R260" s="16" t="s">
        <v>12</v>
      </c>
      <c r="S260" s="16" t="s">
        <v>12</v>
      </c>
      <c r="T260" s="16" t="s">
        <v>6</v>
      </c>
      <c r="U260" s="16" t="s">
        <v>5</v>
      </c>
      <c r="V260" s="16" t="s">
        <v>5</v>
      </c>
      <c r="W260" s="16" t="s">
        <v>5</v>
      </c>
      <c r="X260" s="16" t="s">
        <v>6</v>
      </c>
      <c r="Y260" s="16" t="s">
        <v>6</v>
      </c>
    </row>
    <row r="261" spans="1:25" ht="15" customHeight="1">
      <c r="A261" s="20" t="s">
        <v>283</v>
      </c>
      <c r="B261" s="16" t="s">
        <v>12</v>
      </c>
      <c r="C261" s="16" t="s">
        <v>13</v>
      </c>
      <c r="D261" s="16" t="s">
        <v>6</v>
      </c>
      <c r="E261" s="16" t="s">
        <v>6</v>
      </c>
      <c r="F261" s="16" t="s">
        <v>13</v>
      </c>
      <c r="G261" s="16" t="s">
        <v>12</v>
      </c>
      <c r="H261" s="16" t="s">
        <v>12</v>
      </c>
      <c r="I261" s="16" t="s">
        <v>12</v>
      </c>
      <c r="J261" s="16" t="s">
        <v>12</v>
      </c>
      <c r="K261" s="16" t="s">
        <v>6</v>
      </c>
      <c r="L261" s="16" t="s">
        <v>12</v>
      </c>
      <c r="M261" s="16" t="s">
        <v>6</v>
      </c>
      <c r="N261" s="16" t="s">
        <v>6</v>
      </c>
      <c r="O261" s="16" t="s">
        <v>13</v>
      </c>
      <c r="P261" s="16" t="s">
        <v>12</v>
      </c>
      <c r="Q261" s="16" t="s">
        <v>12</v>
      </c>
      <c r="R261" s="16" t="s">
        <v>12</v>
      </c>
      <c r="S261" s="16" t="s">
        <v>12</v>
      </c>
      <c r="T261" s="16" t="s">
        <v>5</v>
      </c>
      <c r="U261" s="17" t="s">
        <v>21</v>
      </c>
      <c r="V261" s="16" t="s">
        <v>5</v>
      </c>
      <c r="W261" s="16" t="s">
        <v>5</v>
      </c>
      <c r="X261" s="16" t="s">
        <v>5</v>
      </c>
      <c r="Y261" s="16" t="s">
        <v>6</v>
      </c>
    </row>
    <row r="262" spans="1:25" ht="15" customHeight="1">
      <c r="A262" s="20" t="s">
        <v>284</v>
      </c>
      <c r="B262" s="16" t="s">
        <v>12</v>
      </c>
      <c r="C262" s="16" t="s">
        <v>12</v>
      </c>
      <c r="D262" s="16" t="s">
        <v>12</v>
      </c>
      <c r="E262" s="16" t="s">
        <v>12</v>
      </c>
      <c r="F262" s="16" t="s">
        <v>12</v>
      </c>
      <c r="G262" s="16" t="s">
        <v>12</v>
      </c>
      <c r="H262" s="16" t="s">
        <v>5</v>
      </c>
      <c r="I262" s="16" t="s">
        <v>5</v>
      </c>
      <c r="J262" s="16" t="s">
        <v>5</v>
      </c>
      <c r="K262" s="16" t="s">
        <v>5</v>
      </c>
      <c r="L262" s="16" t="s">
        <v>5</v>
      </c>
      <c r="M262" s="16" t="s">
        <v>12</v>
      </c>
      <c r="N262" s="16" t="s">
        <v>12</v>
      </c>
      <c r="O262" s="16" t="s">
        <v>12</v>
      </c>
      <c r="P262" s="16" t="s">
        <v>12</v>
      </c>
      <c r="Q262" s="16" t="s">
        <v>5</v>
      </c>
      <c r="R262" s="16" t="s">
        <v>5</v>
      </c>
      <c r="S262" s="16" t="s">
        <v>6</v>
      </c>
      <c r="T262" s="16" t="s">
        <v>5</v>
      </c>
      <c r="U262" s="16" t="s">
        <v>5</v>
      </c>
      <c r="V262" s="16" t="s">
        <v>10</v>
      </c>
      <c r="W262" s="17" t="s">
        <v>21</v>
      </c>
      <c r="X262" s="16" t="s">
        <v>5</v>
      </c>
      <c r="Y262" s="16" t="s">
        <v>5</v>
      </c>
    </row>
    <row r="263" spans="1:25" ht="15" customHeight="1">
      <c r="A263" s="20" t="s">
        <v>285</v>
      </c>
      <c r="B263" s="16" t="s">
        <v>6</v>
      </c>
      <c r="C263" s="16" t="s">
        <v>12</v>
      </c>
      <c r="D263" s="16" t="s">
        <v>12</v>
      </c>
      <c r="E263" s="16" t="s">
        <v>12</v>
      </c>
      <c r="F263" s="16" t="s">
        <v>12</v>
      </c>
      <c r="G263" s="16" t="s">
        <v>13</v>
      </c>
      <c r="H263" s="17" t="s">
        <v>20</v>
      </c>
      <c r="I263" s="16" t="s">
        <v>5</v>
      </c>
      <c r="J263" s="16" t="s">
        <v>5</v>
      </c>
      <c r="K263" s="16" t="s">
        <v>5</v>
      </c>
      <c r="L263" s="16" t="s">
        <v>5</v>
      </c>
      <c r="M263" s="16" t="s">
        <v>5</v>
      </c>
      <c r="N263" s="16" t="s">
        <v>10</v>
      </c>
      <c r="O263" s="16" t="s">
        <v>5</v>
      </c>
      <c r="P263" s="16" t="s">
        <v>5</v>
      </c>
      <c r="Q263" s="16" t="s">
        <v>5</v>
      </c>
      <c r="R263" s="16" t="s">
        <v>5</v>
      </c>
      <c r="S263" s="16" t="s">
        <v>5</v>
      </c>
      <c r="T263" s="16" t="s">
        <v>5</v>
      </c>
      <c r="U263" s="16" t="s">
        <v>5</v>
      </c>
      <c r="V263" s="16" t="s">
        <v>5</v>
      </c>
      <c r="W263" s="16" t="s">
        <v>10</v>
      </c>
      <c r="X263" s="17" t="s">
        <v>21</v>
      </c>
      <c r="Y263" s="16" t="s">
        <v>5</v>
      </c>
    </row>
    <row r="264" spans="1:25" ht="15" customHeight="1">
      <c r="A264" s="20" t="s">
        <v>286</v>
      </c>
      <c r="B264" s="16" t="s">
        <v>5</v>
      </c>
      <c r="C264" s="16" t="s">
        <v>12</v>
      </c>
      <c r="D264" s="16" t="s">
        <v>6</v>
      </c>
      <c r="E264" s="16" t="s">
        <v>5</v>
      </c>
      <c r="F264" s="16" t="s">
        <v>13</v>
      </c>
      <c r="G264" s="16" t="s">
        <v>12</v>
      </c>
      <c r="H264" s="16" t="s">
        <v>10</v>
      </c>
      <c r="I264" s="16" t="s">
        <v>5</v>
      </c>
      <c r="J264" s="16" t="s">
        <v>10</v>
      </c>
      <c r="K264" s="16" t="s">
        <v>39</v>
      </c>
      <c r="L264" s="17" t="s">
        <v>20</v>
      </c>
      <c r="M264" s="17" t="s">
        <v>21</v>
      </c>
      <c r="N264" s="16" t="s">
        <v>10</v>
      </c>
      <c r="O264" s="16" t="s">
        <v>10</v>
      </c>
      <c r="P264" s="16" t="s">
        <v>10</v>
      </c>
      <c r="Q264" s="16" t="s">
        <v>5</v>
      </c>
      <c r="R264" s="16" t="s">
        <v>5</v>
      </c>
      <c r="S264" s="16" t="s">
        <v>5</v>
      </c>
      <c r="T264" s="16" t="s">
        <v>5</v>
      </c>
      <c r="U264" s="16" t="s">
        <v>5</v>
      </c>
      <c r="V264" s="16" t="s">
        <v>5</v>
      </c>
      <c r="W264" s="16" t="s">
        <v>10</v>
      </c>
      <c r="X264" s="16" t="s">
        <v>5</v>
      </c>
      <c r="Y264" s="16" t="s">
        <v>12</v>
      </c>
    </row>
    <row r="265" spans="1:25" ht="15" customHeight="1">
      <c r="A265" s="20" t="s">
        <v>287</v>
      </c>
      <c r="B265" s="16" t="s">
        <v>5</v>
      </c>
      <c r="C265" s="16" t="s">
        <v>12</v>
      </c>
      <c r="D265" s="16" t="s">
        <v>12</v>
      </c>
      <c r="E265" s="16" t="s">
        <v>6</v>
      </c>
      <c r="F265" s="16" t="s">
        <v>6</v>
      </c>
      <c r="G265" s="16" t="s">
        <v>12</v>
      </c>
      <c r="H265" s="16" t="s">
        <v>6</v>
      </c>
      <c r="I265" s="16" t="s">
        <v>5</v>
      </c>
      <c r="J265" s="16" t="s">
        <v>5</v>
      </c>
      <c r="K265" s="16" t="s">
        <v>10</v>
      </c>
      <c r="L265" s="16" t="s">
        <v>5</v>
      </c>
      <c r="M265" s="16" t="s">
        <v>5</v>
      </c>
      <c r="N265" s="16" t="s">
        <v>10</v>
      </c>
      <c r="O265" s="16" t="s">
        <v>5</v>
      </c>
      <c r="P265" s="16" t="s">
        <v>5</v>
      </c>
      <c r="Q265" s="16" t="s">
        <v>5</v>
      </c>
      <c r="R265" s="16" t="s">
        <v>5</v>
      </c>
      <c r="S265" s="16" t="s">
        <v>5</v>
      </c>
      <c r="T265" s="16" t="s">
        <v>5</v>
      </c>
      <c r="U265" s="16" t="s">
        <v>5</v>
      </c>
      <c r="V265" s="17" t="s">
        <v>21</v>
      </c>
      <c r="W265" s="16" t="s">
        <v>5</v>
      </c>
      <c r="X265" s="16" t="s">
        <v>6</v>
      </c>
      <c r="Y265" s="16" t="s">
        <v>6</v>
      </c>
    </row>
    <row r="266" spans="1:25" ht="15" customHeight="1">
      <c r="A266" s="20" t="s">
        <v>288</v>
      </c>
      <c r="B266" s="16" t="s">
        <v>6</v>
      </c>
      <c r="C266" s="16" t="s">
        <v>5</v>
      </c>
      <c r="D266" s="16" t="s">
        <v>12</v>
      </c>
      <c r="E266" s="16" t="s">
        <v>12</v>
      </c>
      <c r="F266" s="16" t="s">
        <v>12</v>
      </c>
      <c r="G266" s="16" t="s">
        <v>12</v>
      </c>
      <c r="H266" s="16" t="s">
        <v>5</v>
      </c>
      <c r="I266" s="16" t="s">
        <v>6</v>
      </c>
      <c r="J266" s="16" t="s">
        <v>5</v>
      </c>
      <c r="K266" s="16" t="s">
        <v>5</v>
      </c>
      <c r="L266" s="17" t="s">
        <v>28</v>
      </c>
      <c r="M266" s="16" t="s">
        <v>12</v>
      </c>
      <c r="N266" s="16" t="s">
        <v>5</v>
      </c>
      <c r="O266" s="16" t="s">
        <v>12</v>
      </c>
      <c r="P266" s="16" t="s">
        <v>6</v>
      </c>
      <c r="Q266" s="16" t="s">
        <v>12</v>
      </c>
      <c r="R266" s="16" t="s">
        <v>12</v>
      </c>
      <c r="S266" s="16" t="s">
        <v>6</v>
      </c>
      <c r="T266" s="16" t="s">
        <v>12</v>
      </c>
      <c r="U266" s="17" t="s">
        <v>28</v>
      </c>
      <c r="V266" s="16" t="s">
        <v>5</v>
      </c>
      <c r="W266" s="16" t="s">
        <v>5</v>
      </c>
      <c r="X266" s="16" t="s">
        <v>12</v>
      </c>
      <c r="Y266" s="16" t="s">
        <v>12</v>
      </c>
    </row>
    <row r="267" spans="1:25" ht="15" customHeight="1">
      <c r="A267" s="20" t="s">
        <v>289</v>
      </c>
      <c r="B267" s="16" t="s">
        <v>6</v>
      </c>
      <c r="C267" s="16" t="s">
        <v>12</v>
      </c>
      <c r="D267" s="16" t="s">
        <v>12</v>
      </c>
      <c r="E267" s="16" t="s">
        <v>13</v>
      </c>
      <c r="F267" s="16" t="s">
        <v>6</v>
      </c>
      <c r="G267" s="16" t="s">
        <v>6</v>
      </c>
      <c r="H267" s="16" t="s">
        <v>13</v>
      </c>
      <c r="I267" s="16" t="s">
        <v>5</v>
      </c>
      <c r="J267" s="16" t="s">
        <v>6</v>
      </c>
      <c r="K267" s="16" t="s">
        <v>12</v>
      </c>
      <c r="L267" s="16" t="s">
        <v>12</v>
      </c>
      <c r="M267" s="16" t="s">
        <v>6</v>
      </c>
      <c r="N267" s="16" t="s">
        <v>12</v>
      </c>
      <c r="O267" s="16" t="s">
        <v>12</v>
      </c>
      <c r="P267" s="16" t="s">
        <v>12</v>
      </c>
      <c r="Q267" s="16" t="s">
        <v>13</v>
      </c>
      <c r="R267" s="16" t="s">
        <v>13</v>
      </c>
      <c r="S267" s="16" t="s">
        <v>12</v>
      </c>
      <c r="T267" s="16" t="s">
        <v>6</v>
      </c>
      <c r="U267" s="16" t="s">
        <v>5</v>
      </c>
      <c r="V267" s="16" t="s">
        <v>5</v>
      </c>
      <c r="W267" s="16" t="s">
        <v>5</v>
      </c>
      <c r="X267" s="16" t="s">
        <v>5</v>
      </c>
      <c r="Y267" s="16" t="s">
        <v>5</v>
      </c>
    </row>
    <row r="268" spans="1:25" ht="15" customHeight="1">
      <c r="A268" s="20" t="s">
        <v>290</v>
      </c>
      <c r="B268" s="16" t="s">
        <v>12</v>
      </c>
      <c r="C268" s="16" t="s">
        <v>12</v>
      </c>
      <c r="D268" s="16" t="s">
        <v>12</v>
      </c>
      <c r="E268" s="16" t="s">
        <v>6</v>
      </c>
      <c r="F268" s="16" t="s">
        <v>6</v>
      </c>
      <c r="G268" s="16" t="s">
        <v>6</v>
      </c>
      <c r="H268" s="16" t="s">
        <v>6</v>
      </c>
      <c r="I268" s="16" t="s">
        <v>12</v>
      </c>
      <c r="J268" s="16" t="s">
        <v>6</v>
      </c>
      <c r="K268" s="16" t="s">
        <v>12</v>
      </c>
      <c r="L268" s="16" t="s">
        <v>12</v>
      </c>
      <c r="M268" s="16" t="s">
        <v>6</v>
      </c>
      <c r="N268" s="16" t="s">
        <v>12</v>
      </c>
      <c r="O268" s="16" t="s">
        <v>12</v>
      </c>
      <c r="P268" s="16" t="s">
        <v>12</v>
      </c>
      <c r="Q268" s="16" t="s">
        <v>6</v>
      </c>
      <c r="R268" s="16" t="s">
        <v>12</v>
      </c>
      <c r="S268" s="16" t="s">
        <v>12</v>
      </c>
      <c r="T268" s="16" t="s">
        <v>5</v>
      </c>
      <c r="U268" s="16" t="s">
        <v>10</v>
      </c>
      <c r="V268" s="16" t="s">
        <v>5</v>
      </c>
      <c r="W268" s="16" t="s">
        <v>5</v>
      </c>
      <c r="X268" s="17" t="s">
        <v>20</v>
      </c>
      <c r="Y268" s="16" t="s">
        <v>5</v>
      </c>
    </row>
    <row r="269" spans="1:25" ht="15" customHeight="1">
      <c r="A269" s="20" t="s">
        <v>291</v>
      </c>
      <c r="B269" s="16" t="s">
        <v>12</v>
      </c>
      <c r="C269" s="16" t="s">
        <v>5</v>
      </c>
      <c r="D269" s="16" t="s">
        <v>12</v>
      </c>
      <c r="E269" s="16" t="s">
        <v>12</v>
      </c>
      <c r="F269" s="16" t="s">
        <v>12</v>
      </c>
      <c r="G269" s="16" t="s">
        <v>13</v>
      </c>
      <c r="H269" s="16" t="s">
        <v>5</v>
      </c>
      <c r="I269" s="16" t="s">
        <v>39</v>
      </c>
      <c r="J269" s="16" t="s">
        <v>10</v>
      </c>
      <c r="K269" s="16" t="s">
        <v>10</v>
      </c>
      <c r="L269" s="16" t="s">
        <v>10</v>
      </c>
      <c r="M269" s="16" t="s">
        <v>5</v>
      </c>
      <c r="N269" s="16" t="s">
        <v>5</v>
      </c>
      <c r="O269" s="16" t="s">
        <v>6</v>
      </c>
      <c r="P269" s="16" t="s">
        <v>5</v>
      </c>
      <c r="Q269" s="16" t="s">
        <v>5</v>
      </c>
      <c r="R269" s="16" t="s">
        <v>5</v>
      </c>
      <c r="S269" s="16" t="s">
        <v>5</v>
      </c>
      <c r="T269" s="16" t="s">
        <v>10</v>
      </c>
      <c r="U269" s="16" t="s">
        <v>5</v>
      </c>
      <c r="V269" s="16" t="s">
        <v>5</v>
      </c>
      <c r="W269" s="16" t="s">
        <v>5</v>
      </c>
      <c r="X269" s="16" t="s">
        <v>5</v>
      </c>
      <c r="Y269" s="16" t="s">
        <v>5</v>
      </c>
    </row>
    <row r="270" spans="1:25" ht="15" customHeight="1">
      <c r="A270" s="20" t="s">
        <v>292</v>
      </c>
      <c r="B270" s="16" t="s">
        <v>5</v>
      </c>
      <c r="C270" s="16" t="s">
        <v>5</v>
      </c>
      <c r="D270" s="16" t="s">
        <v>5</v>
      </c>
      <c r="E270" s="16" t="s">
        <v>5</v>
      </c>
      <c r="F270" s="16" t="s">
        <v>12</v>
      </c>
      <c r="G270" s="16" t="s">
        <v>13</v>
      </c>
      <c r="H270" s="16" t="s">
        <v>5</v>
      </c>
      <c r="I270" s="16" t="s">
        <v>10</v>
      </c>
      <c r="J270" s="16" t="s">
        <v>10</v>
      </c>
      <c r="K270" s="16" t="s">
        <v>5</v>
      </c>
      <c r="L270" s="16" t="s">
        <v>5</v>
      </c>
      <c r="M270" s="16" t="s">
        <v>12</v>
      </c>
      <c r="N270" s="16" t="s">
        <v>10</v>
      </c>
      <c r="O270" s="16" t="s">
        <v>10</v>
      </c>
      <c r="P270" s="16" t="s">
        <v>5</v>
      </c>
      <c r="Q270" s="16" t="s">
        <v>13</v>
      </c>
      <c r="R270" s="16" t="s">
        <v>5</v>
      </c>
      <c r="S270" s="16" t="s">
        <v>5</v>
      </c>
      <c r="T270" s="16" t="s">
        <v>5</v>
      </c>
      <c r="U270" s="17" t="s">
        <v>21</v>
      </c>
      <c r="V270" s="16" t="s">
        <v>10</v>
      </c>
      <c r="W270" s="16" t="s">
        <v>10</v>
      </c>
      <c r="X270" s="16" t="s">
        <v>6</v>
      </c>
      <c r="Y270" s="16" t="s">
        <v>6</v>
      </c>
    </row>
    <row r="271" spans="1:25" ht="15" customHeight="1">
      <c r="A271" s="20" t="s">
        <v>293</v>
      </c>
      <c r="B271" s="16" t="s">
        <v>12</v>
      </c>
      <c r="C271" s="16" t="s">
        <v>6</v>
      </c>
      <c r="D271" s="16" t="s">
        <v>12</v>
      </c>
      <c r="E271" s="16" t="s">
        <v>12</v>
      </c>
      <c r="F271" s="16" t="s">
        <v>12</v>
      </c>
      <c r="G271" s="16" t="s">
        <v>6</v>
      </c>
      <c r="H271" s="16" t="s">
        <v>12</v>
      </c>
      <c r="I271" s="16" t="s">
        <v>5</v>
      </c>
      <c r="J271" s="16" t="s">
        <v>10</v>
      </c>
      <c r="K271" s="16" t="s">
        <v>5</v>
      </c>
      <c r="L271" s="16" t="s">
        <v>5</v>
      </c>
      <c r="M271" s="16" t="s">
        <v>5</v>
      </c>
      <c r="N271" s="16" t="s">
        <v>12</v>
      </c>
      <c r="O271" s="16" t="s">
        <v>5</v>
      </c>
      <c r="P271" s="16" t="s">
        <v>6</v>
      </c>
      <c r="Q271" s="16" t="s">
        <v>12</v>
      </c>
      <c r="R271" s="16" t="s">
        <v>6</v>
      </c>
      <c r="S271" s="16" t="s">
        <v>10</v>
      </c>
      <c r="T271" s="16" t="s">
        <v>12</v>
      </c>
      <c r="U271" s="16" t="s">
        <v>5</v>
      </c>
      <c r="V271" s="16" t="s">
        <v>5</v>
      </c>
      <c r="W271" s="16" t="s">
        <v>5</v>
      </c>
      <c r="X271" s="17" t="s">
        <v>214</v>
      </c>
      <c r="Y271" s="16" t="s">
        <v>12</v>
      </c>
    </row>
    <row r="272" spans="1:25" ht="15" customHeight="1">
      <c r="A272" s="20" t="s">
        <v>294</v>
      </c>
      <c r="B272" s="16" t="s">
        <v>5</v>
      </c>
      <c r="C272" s="16" t="s">
        <v>12</v>
      </c>
      <c r="D272" s="16" t="s">
        <v>5</v>
      </c>
      <c r="E272" s="16" t="s">
        <v>6</v>
      </c>
      <c r="F272" s="16" t="s">
        <v>12</v>
      </c>
      <c r="G272" s="16" t="s">
        <v>12</v>
      </c>
      <c r="H272" s="16" t="s">
        <v>5</v>
      </c>
      <c r="I272" s="16" t="s">
        <v>5</v>
      </c>
      <c r="J272" s="16" t="s">
        <v>10</v>
      </c>
      <c r="K272" s="16" t="s">
        <v>10</v>
      </c>
      <c r="L272" s="16" t="s">
        <v>5</v>
      </c>
      <c r="M272" s="16" t="s">
        <v>5</v>
      </c>
      <c r="N272" s="16" t="s">
        <v>5</v>
      </c>
      <c r="O272" s="16" t="s">
        <v>12</v>
      </c>
      <c r="P272" s="16" t="s">
        <v>6</v>
      </c>
      <c r="Q272" s="16" t="s">
        <v>12</v>
      </c>
      <c r="R272" s="16" t="s">
        <v>6</v>
      </c>
      <c r="S272" s="16" t="s">
        <v>12</v>
      </c>
      <c r="T272" s="16" t="s">
        <v>6</v>
      </c>
      <c r="U272" s="16" t="s">
        <v>5</v>
      </c>
      <c r="V272" s="16" t="s">
        <v>5</v>
      </c>
      <c r="W272" s="16" t="s">
        <v>6</v>
      </c>
      <c r="X272" s="16" t="s">
        <v>5</v>
      </c>
      <c r="Y272" s="16" t="s">
        <v>6</v>
      </c>
    </row>
    <row r="273" spans="1:25" ht="15" customHeight="1">
      <c r="A273" s="20" t="s">
        <v>295</v>
      </c>
      <c r="B273" s="16" t="s">
        <v>6</v>
      </c>
      <c r="C273" s="16" t="s">
        <v>6</v>
      </c>
      <c r="D273" s="16" t="s">
        <v>6</v>
      </c>
      <c r="E273" s="16" t="s">
        <v>6</v>
      </c>
      <c r="F273" s="16" t="s">
        <v>6</v>
      </c>
      <c r="G273" s="16" t="s">
        <v>6</v>
      </c>
      <c r="H273" s="16" t="s">
        <v>6</v>
      </c>
      <c r="I273" s="16" t="s">
        <v>5</v>
      </c>
      <c r="J273" s="16" t="s">
        <v>10</v>
      </c>
      <c r="K273" s="16" t="s">
        <v>5</v>
      </c>
      <c r="L273" s="16" t="s">
        <v>6</v>
      </c>
      <c r="M273" s="16" t="s">
        <v>6</v>
      </c>
      <c r="N273" s="16" t="s">
        <v>6</v>
      </c>
      <c r="O273" s="16" t="s">
        <v>6</v>
      </c>
      <c r="P273" s="16" t="s">
        <v>5</v>
      </c>
      <c r="Q273" s="16" t="s">
        <v>6</v>
      </c>
      <c r="R273" s="16" t="s">
        <v>5</v>
      </c>
      <c r="S273" s="16" t="s">
        <v>5</v>
      </c>
      <c r="T273" s="16" t="s">
        <v>6</v>
      </c>
      <c r="U273" s="16" t="s">
        <v>6</v>
      </c>
      <c r="V273" s="16" t="s">
        <v>5</v>
      </c>
      <c r="W273" s="16" t="s">
        <v>5</v>
      </c>
      <c r="X273" s="16" t="s">
        <v>10</v>
      </c>
      <c r="Y273" s="17" t="s">
        <v>9</v>
      </c>
    </row>
    <row r="274" spans="1:25" ht="15" customHeight="1">
      <c r="A274" s="20" t="s">
        <v>296</v>
      </c>
      <c r="B274" s="16" t="s">
        <v>6</v>
      </c>
      <c r="C274" s="16" t="s">
        <v>12</v>
      </c>
      <c r="D274" s="16" t="s">
        <v>6</v>
      </c>
      <c r="E274" s="16" t="s">
        <v>5</v>
      </c>
      <c r="F274" s="16" t="s">
        <v>6</v>
      </c>
      <c r="G274" s="16" t="s">
        <v>6</v>
      </c>
      <c r="H274" s="16" t="s">
        <v>12</v>
      </c>
      <c r="I274" s="16" t="s">
        <v>12</v>
      </c>
      <c r="J274" s="16" t="s">
        <v>5</v>
      </c>
      <c r="K274" s="16" t="s">
        <v>5</v>
      </c>
      <c r="L274" s="16" t="s">
        <v>6</v>
      </c>
      <c r="M274" s="16" t="s">
        <v>12</v>
      </c>
      <c r="N274" s="16" t="s">
        <v>12</v>
      </c>
      <c r="O274" s="16" t="s">
        <v>6</v>
      </c>
      <c r="P274" s="16" t="s">
        <v>6</v>
      </c>
      <c r="Q274" s="16" t="s">
        <v>6</v>
      </c>
      <c r="R274" s="16" t="s">
        <v>6</v>
      </c>
      <c r="S274" s="16" t="s">
        <v>6</v>
      </c>
      <c r="T274" s="16" t="s">
        <v>6</v>
      </c>
      <c r="U274" s="16" t="s">
        <v>6</v>
      </c>
      <c r="V274" s="16" t="s">
        <v>10</v>
      </c>
      <c r="W274" s="16" t="s">
        <v>6</v>
      </c>
      <c r="X274" s="16" t="s">
        <v>5</v>
      </c>
      <c r="Y274" s="16" t="s">
        <v>12</v>
      </c>
    </row>
    <row r="275" spans="1:25" ht="15" customHeight="1">
      <c r="A275" s="20" t="s">
        <v>297</v>
      </c>
      <c r="B275" s="16" t="s">
        <v>6</v>
      </c>
      <c r="C275" s="16" t="s">
        <v>6</v>
      </c>
      <c r="D275" s="16" t="s">
        <v>6</v>
      </c>
      <c r="E275" s="16" t="s">
        <v>6</v>
      </c>
      <c r="F275" s="16" t="s">
        <v>6</v>
      </c>
      <c r="G275" s="16" t="s">
        <v>6</v>
      </c>
      <c r="H275" s="16" t="s">
        <v>6</v>
      </c>
      <c r="I275" s="16" t="s">
        <v>6</v>
      </c>
      <c r="J275" s="16" t="s">
        <v>6</v>
      </c>
      <c r="K275" s="16" t="s">
        <v>6</v>
      </c>
      <c r="L275" s="16" t="s">
        <v>6</v>
      </c>
      <c r="M275" s="16" t="s">
        <v>6</v>
      </c>
      <c r="N275" s="16" t="s">
        <v>6</v>
      </c>
      <c r="O275" s="16" t="s">
        <v>5</v>
      </c>
      <c r="P275" s="16" t="s">
        <v>5</v>
      </c>
      <c r="Q275" s="16" t="s">
        <v>6</v>
      </c>
      <c r="R275" s="16" t="s">
        <v>6</v>
      </c>
      <c r="S275" s="16" t="s">
        <v>6</v>
      </c>
      <c r="T275" s="16" t="s">
        <v>6</v>
      </c>
      <c r="U275" s="16" t="s">
        <v>5</v>
      </c>
      <c r="V275" s="16" t="s">
        <v>5</v>
      </c>
      <c r="W275" s="16" t="s">
        <v>5</v>
      </c>
      <c r="X275" s="16" t="s">
        <v>10</v>
      </c>
      <c r="Y275" s="16" t="s">
        <v>5</v>
      </c>
    </row>
    <row r="276" spans="1:25" ht="15" customHeight="1">
      <c r="A276" s="20" t="s">
        <v>298</v>
      </c>
      <c r="B276" s="16" t="s">
        <v>6</v>
      </c>
      <c r="C276" s="16" t="s">
        <v>6</v>
      </c>
      <c r="D276" s="16" t="s">
        <v>6</v>
      </c>
      <c r="E276" s="16" t="s">
        <v>12</v>
      </c>
      <c r="F276" s="16" t="s">
        <v>12</v>
      </c>
      <c r="G276" s="16" t="s">
        <v>6</v>
      </c>
      <c r="H276" s="16" t="s">
        <v>5</v>
      </c>
      <c r="I276" s="16" t="s">
        <v>6</v>
      </c>
      <c r="J276" s="16" t="s">
        <v>5</v>
      </c>
      <c r="K276" s="16" t="s">
        <v>5</v>
      </c>
      <c r="L276" s="16" t="s">
        <v>12</v>
      </c>
      <c r="M276" s="16" t="s">
        <v>10</v>
      </c>
      <c r="N276" s="17" t="s">
        <v>7</v>
      </c>
      <c r="O276" s="16" t="s">
        <v>12</v>
      </c>
      <c r="P276" s="16" t="s">
        <v>12</v>
      </c>
      <c r="Q276" s="17" t="s">
        <v>28</v>
      </c>
      <c r="R276" s="17" t="s">
        <v>28</v>
      </c>
      <c r="S276" s="16" t="s">
        <v>12</v>
      </c>
      <c r="T276" s="16" t="s">
        <v>5</v>
      </c>
      <c r="U276" s="16" t="s">
        <v>10</v>
      </c>
      <c r="V276" s="16" t="s">
        <v>10</v>
      </c>
      <c r="W276" s="16" t="s">
        <v>10</v>
      </c>
      <c r="X276" s="16" t="s">
        <v>12</v>
      </c>
      <c r="Y276" s="17" t="s">
        <v>21</v>
      </c>
    </row>
    <row r="277" spans="1:25" ht="15" customHeight="1">
      <c r="A277" s="20" t="s">
        <v>299</v>
      </c>
      <c r="B277" s="16" t="s">
        <v>12</v>
      </c>
      <c r="C277" s="16" t="s">
        <v>12</v>
      </c>
      <c r="D277" s="16" t="s">
        <v>12</v>
      </c>
      <c r="E277" s="16" t="s">
        <v>6</v>
      </c>
      <c r="F277" s="16" t="s">
        <v>12</v>
      </c>
      <c r="G277" s="16" t="s">
        <v>12</v>
      </c>
      <c r="H277" s="16" t="s">
        <v>5</v>
      </c>
      <c r="I277" s="16" t="s">
        <v>10</v>
      </c>
      <c r="J277" s="17" t="s">
        <v>21</v>
      </c>
      <c r="K277" s="16" t="s">
        <v>10</v>
      </c>
      <c r="L277" s="16" t="s">
        <v>5</v>
      </c>
      <c r="M277" s="16" t="s">
        <v>5</v>
      </c>
      <c r="N277" s="16" t="s">
        <v>10</v>
      </c>
      <c r="O277" s="16" t="s">
        <v>5</v>
      </c>
      <c r="P277" s="16" t="s">
        <v>12</v>
      </c>
      <c r="Q277" s="16" t="s">
        <v>5</v>
      </c>
      <c r="R277" s="16" t="s">
        <v>5</v>
      </c>
      <c r="S277" s="16" t="s">
        <v>5</v>
      </c>
      <c r="T277" s="16" t="s">
        <v>5</v>
      </c>
      <c r="U277" s="16" t="s">
        <v>5</v>
      </c>
      <c r="V277" s="16" t="s">
        <v>12</v>
      </c>
      <c r="W277" s="16" t="s">
        <v>5</v>
      </c>
      <c r="X277" s="16" t="s">
        <v>5</v>
      </c>
      <c r="Y277" s="16" t="s">
        <v>5</v>
      </c>
    </row>
    <row r="278" spans="1:25" ht="15" customHeight="1">
      <c r="A278" s="20" t="s">
        <v>300</v>
      </c>
      <c r="B278" s="16" t="s">
        <v>5</v>
      </c>
      <c r="C278" s="16" t="s">
        <v>5</v>
      </c>
      <c r="D278" s="16" t="s">
        <v>5</v>
      </c>
      <c r="E278" s="17" t="s">
        <v>28</v>
      </c>
      <c r="F278" s="16" t="s">
        <v>5</v>
      </c>
      <c r="G278" s="16" t="s">
        <v>5</v>
      </c>
      <c r="H278" s="16" t="s">
        <v>5</v>
      </c>
      <c r="I278" s="16" t="s">
        <v>10</v>
      </c>
      <c r="J278" s="16" t="s">
        <v>5</v>
      </c>
      <c r="K278" s="16" t="s">
        <v>10</v>
      </c>
      <c r="L278" s="16" t="s">
        <v>10</v>
      </c>
      <c r="M278" s="16" t="s">
        <v>10</v>
      </c>
      <c r="N278" s="16" t="s">
        <v>12</v>
      </c>
      <c r="O278" s="16" t="s">
        <v>5</v>
      </c>
      <c r="P278" s="16" t="s">
        <v>6</v>
      </c>
      <c r="Q278" s="16" t="s">
        <v>5</v>
      </c>
      <c r="R278" s="16" t="s">
        <v>12</v>
      </c>
      <c r="S278" s="16" t="s">
        <v>12</v>
      </c>
      <c r="T278" s="16" t="s">
        <v>5</v>
      </c>
      <c r="U278" s="16" t="s">
        <v>5</v>
      </c>
      <c r="V278" s="16" t="s">
        <v>10</v>
      </c>
      <c r="W278" s="16" t="s">
        <v>10</v>
      </c>
      <c r="X278" s="16" t="s">
        <v>12</v>
      </c>
      <c r="Y278" s="16" t="s">
        <v>6</v>
      </c>
    </row>
    <row r="279" spans="1:25" ht="15" customHeight="1">
      <c r="A279" s="20" t="s">
        <v>301</v>
      </c>
      <c r="B279" s="16" t="s">
        <v>12</v>
      </c>
      <c r="C279" s="16" t="s">
        <v>12</v>
      </c>
      <c r="D279" s="16" t="s">
        <v>6</v>
      </c>
      <c r="E279" s="16" t="s">
        <v>13</v>
      </c>
      <c r="F279" s="16" t="s">
        <v>12</v>
      </c>
      <c r="G279" s="16" t="s">
        <v>6</v>
      </c>
      <c r="H279" s="16" t="s">
        <v>12</v>
      </c>
      <c r="I279" s="16" t="s">
        <v>10</v>
      </c>
      <c r="J279" s="16" t="s">
        <v>10</v>
      </c>
      <c r="K279" s="16" t="s">
        <v>10</v>
      </c>
      <c r="L279" s="16" t="s">
        <v>5</v>
      </c>
      <c r="M279" s="16" t="s">
        <v>5</v>
      </c>
      <c r="N279" s="16" t="s">
        <v>5</v>
      </c>
      <c r="O279" s="16" t="s">
        <v>12</v>
      </c>
      <c r="P279" s="16" t="s">
        <v>12</v>
      </c>
      <c r="Q279" s="16" t="s">
        <v>5</v>
      </c>
      <c r="R279" s="16" t="s">
        <v>12</v>
      </c>
      <c r="S279" s="16" t="s">
        <v>12</v>
      </c>
      <c r="T279" s="16" t="s">
        <v>6</v>
      </c>
      <c r="U279" s="17" t="s">
        <v>28</v>
      </c>
      <c r="V279" s="16" t="s">
        <v>5</v>
      </c>
      <c r="W279" s="16" t="s">
        <v>12</v>
      </c>
      <c r="X279" s="17" t="s">
        <v>28</v>
      </c>
      <c r="Y279" s="17" t="s">
        <v>28</v>
      </c>
    </row>
    <row r="280" spans="1:25" ht="15" customHeight="1">
      <c r="A280" s="20" t="s">
        <v>302</v>
      </c>
      <c r="B280" s="16" t="s">
        <v>6</v>
      </c>
      <c r="C280" s="16" t="s">
        <v>6</v>
      </c>
      <c r="D280" s="16" t="s">
        <v>6</v>
      </c>
      <c r="E280" s="16" t="s">
        <v>6</v>
      </c>
      <c r="F280" s="16" t="s">
        <v>6</v>
      </c>
      <c r="G280" s="16" t="s">
        <v>6</v>
      </c>
      <c r="H280" s="16" t="s">
        <v>6</v>
      </c>
      <c r="I280" s="16" t="s">
        <v>6</v>
      </c>
      <c r="J280" s="16" t="s">
        <v>5</v>
      </c>
      <c r="K280" s="16" t="s">
        <v>12</v>
      </c>
      <c r="L280" s="16" t="s">
        <v>10</v>
      </c>
      <c r="M280" s="16" t="s">
        <v>10</v>
      </c>
      <c r="N280" s="16" t="s">
        <v>6</v>
      </c>
      <c r="O280" s="16" t="s">
        <v>6</v>
      </c>
      <c r="P280" s="16" t="s">
        <v>6</v>
      </c>
      <c r="Q280" s="16" t="s">
        <v>6</v>
      </c>
      <c r="R280" s="16" t="s">
        <v>6</v>
      </c>
      <c r="S280" s="16" t="s">
        <v>6</v>
      </c>
      <c r="T280" s="16" t="s">
        <v>6</v>
      </c>
      <c r="U280" s="16" t="s">
        <v>12</v>
      </c>
      <c r="V280" s="17" t="s">
        <v>20</v>
      </c>
      <c r="W280" s="16" t="s">
        <v>5</v>
      </c>
      <c r="X280" s="16" t="s">
        <v>6</v>
      </c>
      <c r="Y280" s="16" t="s">
        <v>6</v>
      </c>
    </row>
    <row r="281" spans="1:25" ht="15" customHeight="1">
      <c r="A281" s="20" t="s">
        <v>303</v>
      </c>
      <c r="B281" s="16" t="s">
        <v>6</v>
      </c>
      <c r="C281" s="16" t="s">
        <v>5</v>
      </c>
      <c r="D281" s="16" t="s">
        <v>6</v>
      </c>
      <c r="E281" s="16" t="s">
        <v>6</v>
      </c>
      <c r="F281" s="16" t="s">
        <v>6</v>
      </c>
      <c r="G281" s="16" t="s">
        <v>6</v>
      </c>
      <c r="H281" s="16" t="s">
        <v>6</v>
      </c>
      <c r="I281" s="16" t="s">
        <v>6</v>
      </c>
      <c r="J281" s="16" t="s">
        <v>6</v>
      </c>
      <c r="K281" s="17" t="s">
        <v>20</v>
      </c>
      <c r="L281" s="16" t="s">
        <v>6</v>
      </c>
      <c r="M281" s="16" t="s">
        <v>6</v>
      </c>
      <c r="N281" s="16" t="s">
        <v>6</v>
      </c>
      <c r="O281" s="16" t="s">
        <v>6</v>
      </c>
      <c r="P281" s="16" t="s">
        <v>6</v>
      </c>
      <c r="Q281" s="16" t="s">
        <v>6</v>
      </c>
      <c r="R281" s="16" t="s">
        <v>6</v>
      </c>
      <c r="S281" s="16" t="s">
        <v>6</v>
      </c>
      <c r="T281" s="16" t="s">
        <v>6</v>
      </c>
      <c r="U281" s="16" t="s">
        <v>5</v>
      </c>
      <c r="V281" s="16" t="s">
        <v>5</v>
      </c>
      <c r="W281" s="16" t="s">
        <v>10</v>
      </c>
      <c r="X281" s="16" t="s">
        <v>10</v>
      </c>
      <c r="Y281" s="16" t="s">
        <v>6</v>
      </c>
    </row>
    <row r="282" spans="1:25" ht="15" customHeight="1">
      <c r="A282" s="20" t="s">
        <v>304</v>
      </c>
      <c r="B282" s="16" t="s">
        <v>6</v>
      </c>
      <c r="C282" s="16" t="s">
        <v>6</v>
      </c>
      <c r="D282" s="16" t="s">
        <v>6</v>
      </c>
      <c r="E282" s="16" t="s">
        <v>6</v>
      </c>
      <c r="F282" s="16" t="s">
        <v>6</v>
      </c>
      <c r="G282" s="16" t="s">
        <v>6</v>
      </c>
      <c r="H282" s="16" t="s">
        <v>6</v>
      </c>
      <c r="I282" s="16" t="s">
        <v>6</v>
      </c>
      <c r="J282" s="16" t="s">
        <v>6</v>
      </c>
      <c r="K282" s="16" t="s">
        <v>6</v>
      </c>
      <c r="L282" s="17" t="s">
        <v>20</v>
      </c>
      <c r="M282" s="16" t="s">
        <v>6</v>
      </c>
      <c r="N282" s="16" t="s">
        <v>6</v>
      </c>
      <c r="O282" s="16" t="s">
        <v>6</v>
      </c>
      <c r="P282" s="16" t="s">
        <v>6</v>
      </c>
      <c r="Q282" s="16" t="s">
        <v>6</v>
      </c>
      <c r="R282" s="16" t="s">
        <v>6</v>
      </c>
      <c r="S282" s="16" t="s">
        <v>6</v>
      </c>
      <c r="T282" s="16" t="s">
        <v>6</v>
      </c>
      <c r="U282" s="17" t="s">
        <v>20</v>
      </c>
      <c r="V282" s="16" t="s">
        <v>5</v>
      </c>
      <c r="W282" s="16" t="s">
        <v>5</v>
      </c>
      <c r="X282" s="16" t="s">
        <v>5</v>
      </c>
      <c r="Y282" s="16" t="s">
        <v>5</v>
      </c>
    </row>
    <row r="283" spans="1:25" ht="15" customHeight="1">
      <c r="A283" s="20" t="s">
        <v>305</v>
      </c>
      <c r="B283" s="16" t="s">
        <v>10</v>
      </c>
      <c r="C283" s="16" t="s">
        <v>6</v>
      </c>
      <c r="D283" s="16" t="s">
        <v>6</v>
      </c>
      <c r="E283" s="16" t="s">
        <v>6</v>
      </c>
      <c r="F283" s="16" t="s">
        <v>6</v>
      </c>
      <c r="G283" s="16" t="s">
        <v>6</v>
      </c>
      <c r="H283" s="16" t="s">
        <v>5</v>
      </c>
      <c r="I283" s="16" t="s">
        <v>6</v>
      </c>
      <c r="J283" s="16" t="s">
        <v>5</v>
      </c>
      <c r="K283" s="16" t="s">
        <v>5</v>
      </c>
      <c r="L283" s="16" t="s">
        <v>6</v>
      </c>
      <c r="M283" s="16" t="s">
        <v>10</v>
      </c>
      <c r="N283" s="16" t="s">
        <v>5</v>
      </c>
      <c r="O283" s="16" t="s">
        <v>12</v>
      </c>
      <c r="P283" s="16" t="s">
        <v>12</v>
      </c>
      <c r="Q283" s="16" t="s">
        <v>12</v>
      </c>
      <c r="R283" s="16" t="s">
        <v>12</v>
      </c>
      <c r="S283" s="17" t="s">
        <v>21</v>
      </c>
      <c r="T283" s="16" t="s">
        <v>6</v>
      </c>
      <c r="U283" s="16" t="s">
        <v>6</v>
      </c>
      <c r="V283" s="16" t="s">
        <v>5</v>
      </c>
      <c r="W283" s="16" t="s">
        <v>5</v>
      </c>
      <c r="X283" s="16" t="s">
        <v>12</v>
      </c>
      <c r="Y283" s="17" t="s">
        <v>21</v>
      </c>
    </row>
    <row r="284" spans="1:25" ht="15" customHeight="1">
      <c r="A284" s="20" t="s">
        <v>306</v>
      </c>
      <c r="B284" s="17" t="s">
        <v>7</v>
      </c>
      <c r="C284" s="17" t="s">
        <v>28</v>
      </c>
      <c r="D284" s="16" t="s">
        <v>12</v>
      </c>
      <c r="E284" s="16" t="s">
        <v>12</v>
      </c>
      <c r="F284" s="16" t="s">
        <v>12</v>
      </c>
      <c r="G284" s="16" t="s">
        <v>12</v>
      </c>
      <c r="H284" s="16" t="s">
        <v>12</v>
      </c>
      <c r="I284" s="16" t="s">
        <v>12</v>
      </c>
      <c r="J284" s="16" t="s">
        <v>5</v>
      </c>
      <c r="K284" s="16" t="s">
        <v>10</v>
      </c>
      <c r="L284" s="16" t="s">
        <v>6</v>
      </c>
      <c r="M284" s="16" t="s">
        <v>12</v>
      </c>
      <c r="N284" s="16" t="s">
        <v>6</v>
      </c>
      <c r="O284" s="16" t="s">
        <v>12</v>
      </c>
      <c r="P284" s="16" t="s">
        <v>12</v>
      </c>
      <c r="Q284" s="16" t="s">
        <v>12</v>
      </c>
      <c r="R284" s="16" t="s">
        <v>12</v>
      </c>
      <c r="S284" s="16" t="s">
        <v>12</v>
      </c>
      <c r="T284" s="16" t="s">
        <v>6</v>
      </c>
      <c r="U284" s="16" t="s">
        <v>10</v>
      </c>
      <c r="V284" s="16" t="s">
        <v>5</v>
      </c>
      <c r="W284" s="16" t="s">
        <v>5</v>
      </c>
      <c r="X284" s="16" t="s">
        <v>10</v>
      </c>
      <c r="Y284" s="16" t="s">
        <v>10</v>
      </c>
    </row>
    <row r="285" spans="1:25" ht="15" customHeight="1">
      <c r="A285" s="20" t="s">
        <v>307</v>
      </c>
      <c r="B285" s="16" t="s">
        <v>5</v>
      </c>
      <c r="C285" s="16" t="s">
        <v>5</v>
      </c>
      <c r="D285" s="16" t="s">
        <v>5</v>
      </c>
      <c r="E285" s="16" t="s">
        <v>6</v>
      </c>
      <c r="F285" s="16" t="s">
        <v>12</v>
      </c>
      <c r="G285" s="16" t="s">
        <v>12</v>
      </c>
      <c r="H285" s="16" t="s">
        <v>12</v>
      </c>
      <c r="I285" s="16" t="s">
        <v>5</v>
      </c>
      <c r="J285" s="16" t="s">
        <v>6</v>
      </c>
      <c r="K285" s="16" t="s">
        <v>5</v>
      </c>
      <c r="L285" s="16" t="s">
        <v>5</v>
      </c>
      <c r="M285" s="16" t="s">
        <v>12</v>
      </c>
      <c r="N285" s="16" t="s">
        <v>6</v>
      </c>
      <c r="O285" s="16" t="s">
        <v>12</v>
      </c>
      <c r="P285" s="16" t="s">
        <v>12</v>
      </c>
      <c r="Q285" s="16" t="s">
        <v>12</v>
      </c>
      <c r="R285" s="16" t="s">
        <v>12</v>
      </c>
      <c r="S285" s="16" t="s">
        <v>12</v>
      </c>
      <c r="T285" s="16" t="s">
        <v>5</v>
      </c>
      <c r="U285" s="16" t="s">
        <v>5</v>
      </c>
      <c r="V285" s="16" t="s">
        <v>5</v>
      </c>
      <c r="W285" s="16" t="s">
        <v>6</v>
      </c>
      <c r="X285" s="16" t="s">
        <v>5</v>
      </c>
      <c r="Y285" s="16" t="s">
        <v>5</v>
      </c>
    </row>
    <row r="286" spans="1:25" ht="15" customHeight="1">
      <c r="A286" s="20" t="s">
        <v>308</v>
      </c>
      <c r="B286" s="16" t="s">
        <v>6</v>
      </c>
      <c r="C286" s="16" t="s">
        <v>12</v>
      </c>
      <c r="D286" s="16" t="s">
        <v>5</v>
      </c>
      <c r="E286" s="16" t="s">
        <v>5</v>
      </c>
      <c r="F286" s="16" t="s">
        <v>5</v>
      </c>
      <c r="G286" s="16" t="s">
        <v>6</v>
      </c>
      <c r="H286" s="16" t="s">
        <v>5</v>
      </c>
      <c r="I286" s="16" t="s">
        <v>5</v>
      </c>
      <c r="J286" s="16" t="s">
        <v>5</v>
      </c>
      <c r="K286" s="17" t="s">
        <v>20</v>
      </c>
      <c r="L286" s="16" t="s">
        <v>12</v>
      </c>
      <c r="M286" s="16" t="s">
        <v>12</v>
      </c>
      <c r="N286" s="16" t="s">
        <v>6</v>
      </c>
      <c r="O286" s="16" t="s">
        <v>5</v>
      </c>
      <c r="P286" s="16" t="s">
        <v>12</v>
      </c>
      <c r="Q286" s="16" t="s">
        <v>6</v>
      </c>
      <c r="R286" s="16" t="s">
        <v>6</v>
      </c>
      <c r="S286" s="16" t="s">
        <v>6</v>
      </c>
      <c r="T286" s="16" t="s">
        <v>12</v>
      </c>
      <c r="U286" s="16" t="s">
        <v>10</v>
      </c>
      <c r="V286" s="16" t="s">
        <v>5</v>
      </c>
      <c r="W286" s="16" t="s">
        <v>5</v>
      </c>
      <c r="X286" s="16" t="s">
        <v>5</v>
      </c>
      <c r="Y286" s="16" t="s">
        <v>6</v>
      </c>
    </row>
    <row r="287" spans="1:25" ht="15" customHeight="1">
      <c r="A287" s="20" t="s">
        <v>309</v>
      </c>
      <c r="B287" s="16" t="s">
        <v>6</v>
      </c>
      <c r="C287" s="16" t="s">
        <v>6</v>
      </c>
      <c r="D287" s="16" t="s">
        <v>5</v>
      </c>
      <c r="E287" s="16" t="s">
        <v>10</v>
      </c>
      <c r="F287" s="16" t="s">
        <v>5</v>
      </c>
      <c r="G287" s="16" t="s">
        <v>5</v>
      </c>
      <c r="H287" s="16" t="s">
        <v>12</v>
      </c>
      <c r="I287" s="16" t="s">
        <v>5</v>
      </c>
      <c r="J287" s="16" t="s">
        <v>12</v>
      </c>
      <c r="K287" s="16" t="s">
        <v>10</v>
      </c>
      <c r="L287" s="16" t="s">
        <v>5</v>
      </c>
      <c r="M287" s="16" t="s">
        <v>5</v>
      </c>
      <c r="N287" s="16" t="s">
        <v>5</v>
      </c>
      <c r="O287" s="16" t="s">
        <v>5</v>
      </c>
      <c r="P287" s="17" t="s">
        <v>28</v>
      </c>
      <c r="Q287" s="16" t="s">
        <v>12</v>
      </c>
      <c r="R287" s="16" t="s">
        <v>12</v>
      </c>
      <c r="S287" s="16" t="s">
        <v>5</v>
      </c>
      <c r="T287" s="16" t="s">
        <v>12</v>
      </c>
      <c r="U287" s="16" t="s">
        <v>5</v>
      </c>
      <c r="V287" s="16" t="s">
        <v>12</v>
      </c>
      <c r="W287" s="16" t="s">
        <v>12</v>
      </c>
      <c r="X287" s="16" t="s">
        <v>12</v>
      </c>
      <c r="Y287" s="16" t="s">
        <v>12</v>
      </c>
    </row>
    <row r="288" spans="1:25" ht="15" customHeight="1">
      <c r="A288" s="20" t="s">
        <v>310</v>
      </c>
      <c r="B288" s="16" t="s">
        <v>5</v>
      </c>
      <c r="C288" s="16" t="s">
        <v>12</v>
      </c>
      <c r="D288" s="16" t="s">
        <v>6</v>
      </c>
      <c r="E288" s="16" t="s">
        <v>6</v>
      </c>
      <c r="F288" s="16" t="s">
        <v>6</v>
      </c>
      <c r="G288" s="16" t="s">
        <v>6</v>
      </c>
      <c r="H288" s="16" t="s">
        <v>6</v>
      </c>
      <c r="I288" s="16" t="s">
        <v>6</v>
      </c>
      <c r="J288" s="16" t="s">
        <v>6</v>
      </c>
      <c r="K288" s="16" t="s">
        <v>6</v>
      </c>
      <c r="L288" s="16" t="s">
        <v>12</v>
      </c>
      <c r="M288" s="16" t="s">
        <v>6</v>
      </c>
      <c r="N288" s="16" t="s">
        <v>5</v>
      </c>
      <c r="O288" s="16" t="s">
        <v>6</v>
      </c>
      <c r="P288" s="16" t="s">
        <v>6</v>
      </c>
      <c r="Q288" s="16" t="s">
        <v>6</v>
      </c>
      <c r="R288" s="16" t="s">
        <v>6</v>
      </c>
      <c r="S288" s="16" t="s">
        <v>6</v>
      </c>
      <c r="T288" s="16" t="s">
        <v>6</v>
      </c>
      <c r="U288" s="16" t="s">
        <v>6</v>
      </c>
      <c r="V288" s="16" t="s">
        <v>6</v>
      </c>
      <c r="W288" s="16" t="s">
        <v>5</v>
      </c>
      <c r="X288" s="16" t="s">
        <v>5</v>
      </c>
      <c r="Y288" s="16" t="s">
        <v>6</v>
      </c>
    </row>
    <row r="289" spans="1:25" ht="15" customHeight="1">
      <c r="A289" s="20" t="s">
        <v>311</v>
      </c>
      <c r="B289" s="16" t="s">
        <v>5</v>
      </c>
      <c r="C289" s="16" t="s">
        <v>6</v>
      </c>
      <c r="D289" s="16" t="s">
        <v>6</v>
      </c>
      <c r="E289" s="16" t="s">
        <v>5</v>
      </c>
      <c r="F289" s="16" t="s">
        <v>5</v>
      </c>
      <c r="G289" s="16" t="s">
        <v>5</v>
      </c>
      <c r="H289" s="16" t="s">
        <v>6</v>
      </c>
      <c r="I289" s="16" t="s">
        <v>6</v>
      </c>
      <c r="J289" s="16" t="s">
        <v>6</v>
      </c>
      <c r="K289" s="16" t="s">
        <v>6</v>
      </c>
      <c r="L289" s="16" t="s">
        <v>5</v>
      </c>
      <c r="M289" s="16" t="s">
        <v>6</v>
      </c>
      <c r="N289" s="16" t="s">
        <v>6</v>
      </c>
      <c r="O289" s="16" t="s">
        <v>5</v>
      </c>
      <c r="P289" s="16" t="s">
        <v>6</v>
      </c>
      <c r="Q289" s="16" t="s">
        <v>6</v>
      </c>
      <c r="R289" s="16" t="s">
        <v>6</v>
      </c>
      <c r="S289" s="16" t="s">
        <v>6</v>
      </c>
      <c r="T289" s="16" t="s">
        <v>6</v>
      </c>
      <c r="U289" s="16" t="s">
        <v>6</v>
      </c>
      <c r="V289" s="16" t="s">
        <v>6</v>
      </c>
      <c r="W289" s="16" t="s">
        <v>5</v>
      </c>
      <c r="X289" s="16" t="s">
        <v>6</v>
      </c>
      <c r="Y289" s="16" t="s">
        <v>6</v>
      </c>
    </row>
    <row r="290" spans="1:25" ht="15" customHeight="1">
      <c r="A290" s="20" t="s">
        <v>312</v>
      </c>
      <c r="B290" s="16" t="s">
        <v>6</v>
      </c>
      <c r="C290" s="16" t="s">
        <v>6</v>
      </c>
      <c r="D290" s="16" t="s">
        <v>6</v>
      </c>
      <c r="E290" s="16" t="s">
        <v>6</v>
      </c>
      <c r="F290" s="16" t="s">
        <v>6</v>
      </c>
      <c r="G290" s="16" t="s">
        <v>6</v>
      </c>
      <c r="H290" s="16" t="s">
        <v>5</v>
      </c>
      <c r="I290" s="16" t="s">
        <v>5</v>
      </c>
      <c r="J290" s="16" t="s">
        <v>5</v>
      </c>
      <c r="K290" s="16" t="s">
        <v>5</v>
      </c>
      <c r="L290" s="16" t="s">
        <v>12</v>
      </c>
      <c r="M290" s="17" t="s">
        <v>7</v>
      </c>
      <c r="N290" s="16" t="s">
        <v>5</v>
      </c>
      <c r="O290" s="16" t="s">
        <v>12</v>
      </c>
      <c r="P290" s="16" t="s">
        <v>5</v>
      </c>
      <c r="Q290" s="16" t="s">
        <v>5</v>
      </c>
      <c r="R290" s="16" t="s">
        <v>12</v>
      </c>
      <c r="S290" s="16" t="s">
        <v>5</v>
      </c>
      <c r="T290" s="16" t="s">
        <v>5</v>
      </c>
      <c r="U290" s="16" t="s">
        <v>5</v>
      </c>
      <c r="V290" s="16" t="s">
        <v>6</v>
      </c>
      <c r="W290" s="16" t="s">
        <v>5</v>
      </c>
      <c r="X290" s="16" t="s">
        <v>5</v>
      </c>
      <c r="Y290" s="16" t="s">
        <v>12</v>
      </c>
    </row>
    <row r="291" spans="1:25" ht="15" customHeight="1">
      <c r="A291" s="20" t="s">
        <v>313</v>
      </c>
      <c r="B291" s="16" t="s">
        <v>5</v>
      </c>
      <c r="C291" s="16" t="s">
        <v>12</v>
      </c>
      <c r="D291" s="16" t="s">
        <v>12</v>
      </c>
      <c r="E291" s="16" t="s">
        <v>12</v>
      </c>
      <c r="F291" s="16" t="s">
        <v>12</v>
      </c>
      <c r="G291" s="16" t="s">
        <v>12</v>
      </c>
      <c r="H291" s="16" t="s">
        <v>5</v>
      </c>
      <c r="I291" s="16" t="s">
        <v>5</v>
      </c>
      <c r="J291" s="16" t="s">
        <v>10</v>
      </c>
      <c r="K291" s="16" t="s">
        <v>5</v>
      </c>
      <c r="L291" s="16" t="s">
        <v>5</v>
      </c>
      <c r="M291" s="16" t="s">
        <v>6</v>
      </c>
      <c r="N291" s="16" t="s">
        <v>12</v>
      </c>
      <c r="O291" s="16" t="s">
        <v>6</v>
      </c>
      <c r="P291" s="16" t="s">
        <v>12</v>
      </c>
      <c r="Q291" s="16" t="s">
        <v>5</v>
      </c>
      <c r="R291" s="16" t="s">
        <v>5</v>
      </c>
      <c r="S291" s="16" t="s">
        <v>5</v>
      </c>
      <c r="T291" s="17" t="s">
        <v>20</v>
      </c>
      <c r="U291" s="16" t="s">
        <v>5</v>
      </c>
      <c r="V291" s="16" t="s">
        <v>10</v>
      </c>
      <c r="W291" s="16" t="s">
        <v>6</v>
      </c>
      <c r="X291" s="16" t="s">
        <v>12</v>
      </c>
      <c r="Y291" s="16" t="s">
        <v>12</v>
      </c>
    </row>
    <row r="292" spans="1:25" ht="15" customHeight="1">
      <c r="A292" s="20" t="s">
        <v>314</v>
      </c>
      <c r="B292" s="16" t="s">
        <v>12</v>
      </c>
      <c r="C292" s="16" t="s">
        <v>12</v>
      </c>
      <c r="D292" s="16" t="s">
        <v>6</v>
      </c>
      <c r="E292" s="16" t="s">
        <v>6</v>
      </c>
      <c r="F292" s="16" t="s">
        <v>6</v>
      </c>
      <c r="G292" s="16" t="s">
        <v>6</v>
      </c>
      <c r="H292" s="16" t="s">
        <v>5</v>
      </c>
      <c r="I292" s="16" t="s">
        <v>5</v>
      </c>
      <c r="J292" s="16" t="s">
        <v>10</v>
      </c>
      <c r="K292" s="16" t="s">
        <v>5</v>
      </c>
      <c r="L292" s="16" t="s">
        <v>5</v>
      </c>
      <c r="M292" s="16" t="s">
        <v>12</v>
      </c>
      <c r="N292" s="16" t="s">
        <v>6</v>
      </c>
      <c r="O292" s="16" t="s">
        <v>12</v>
      </c>
      <c r="P292" s="17" t="s">
        <v>7</v>
      </c>
      <c r="Q292" s="16" t="s">
        <v>5</v>
      </c>
      <c r="R292" s="16" t="s">
        <v>12</v>
      </c>
      <c r="S292" s="16" t="s">
        <v>5</v>
      </c>
      <c r="T292" s="16" t="s">
        <v>12</v>
      </c>
      <c r="U292" s="16" t="s">
        <v>5</v>
      </c>
      <c r="V292" s="16" t="s">
        <v>10</v>
      </c>
      <c r="W292" s="16" t="s">
        <v>6</v>
      </c>
      <c r="X292" s="16" t="s">
        <v>6</v>
      </c>
      <c r="Y292" s="16" t="s">
        <v>5</v>
      </c>
    </row>
    <row r="293" spans="1:25" ht="15" customHeight="1">
      <c r="A293" s="20" t="s">
        <v>315</v>
      </c>
      <c r="B293" s="16" t="s">
        <v>5</v>
      </c>
      <c r="C293" s="16" t="s">
        <v>12</v>
      </c>
      <c r="D293" s="16" t="s">
        <v>6</v>
      </c>
      <c r="E293" s="16" t="s">
        <v>5</v>
      </c>
      <c r="F293" s="16" t="s">
        <v>6</v>
      </c>
      <c r="G293" s="16" t="s">
        <v>12</v>
      </c>
      <c r="H293" s="16" t="s">
        <v>10</v>
      </c>
      <c r="I293" s="17" t="s">
        <v>28</v>
      </c>
      <c r="J293" s="16" t="s">
        <v>10</v>
      </c>
      <c r="K293" s="16" t="s">
        <v>5</v>
      </c>
      <c r="L293" s="16" t="s">
        <v>12</v>
      </c>
      <c r="M293" s="16" t="s">
        <v>12</v>
      </c>
      <c r="N293" s="16" t="s">
        <v>5</v>
      </c>
      <c r="O293" s="16" t="s">
        <v>5</v>
      </c>
      <c r="P293" s="16" t="s">
        <v>5</v>
      </c>
      <c r="Q293" s="16" t="s">
        <v>12</v>
      </c>
      <c r="R293" s="16" t="s">
        <v>12</v>
      </c>
      <c r="S293" s="16" t="s">
        <v>5</v>
      </c>
      <c r="T293" s="16" t="s">
        <v>12</v>
      </c>
      <c r="U293" s="16" t="s">
        <v>10</v>
      </c>
      <c r="V293" s="17" t="s">
        <v>21</v>
      </c>
      <c r="W293" s="16" t="s">
        <v>10</v>
      </c>
      <c r="X293" s="16" t="s">
        <v>5</v>
      </c>
      <c r="Y293" s="16" t="s">
        <v>5</v>
      </c>
    </row>
    <row r="294" spans="1:25" ht="15" customHeight="1">
      <c r="A294" s="20" t="s">
        <v>316</v>
      </c>
      <c r="B294" s="16" t="s">
        <v>5</v>
      </c>
      <c r="C294" s="16" t="s">
        <v>5</v>
      </c>
      <c r="D294" s="16" t="s">
        <v>12</v>
      </c>
      <c r="E294" s="16" t="s">
        <v>12</v>
      </c>
      <c r="F294" s="16" t="s">
        <v>12</v>
      </c>
      <c r="G294" s="16" t="s">
        <v>12</v>
      </c>
      <c r="H294" s="16" t="s">
        <v>5</v>
      </c>
      <c r="I294" s="16" t="s">
        <v>10</v>
      </c>
      <c r="J294" s="16" t="s">
        <v>5</v>
      </c>
      <c r="K294" s="16" t="s">
        <v>6</v>
      </c>
      <c r="L294" s="16" t="s">
        <v>12</v>
      </c>
      <c r="M294" s="16" t="s">
        <v>5</v>
      </c>
      <c r="N294" s="16" t="s">
        <v>6</v>
      </c>
      <c r="O294" s="16" t="s">
        <v>12</v>
      </c>
      <c r="P294" s="16" t="s">
        <v>5</v>
      </c>
      <c r="Q294" s="16" t="s">
        <v>5</v>
      </c>
      <c r="R294" s="16" t="s">
        <v>6</v>
      </c>
      <c r="S294" s="16" t="s">
        <v>5</v>
      </c>
      <c r="T294" s="16" t="s">
        <v>10</v>
      </c>
      <c r="U294" s="16" t="s">
        <v>5</v>
      </c>
      <c r="V294" s="16" t="s">
        <v>5</v>
      </c>
      <c r="W294" s="16" t="s">
        <v>5</v>
      </c>
      <c r="X294" s="16" t="s">
        <v>5</v>
      </c>
      <c r="Y294" s="16" t="s">
        <v>5</v>
      </c>
    </row>
    <row r="295" spans="1:25" ht="15" customHeight="1">
      <c r="A295" s="20" t="s">
        <v>317</v>
      </c>
      <c r="B295" s="16" t="s">
        <v>6</v>
      </c>
      <c r="C295" s="16" t="s">
        <v>5</v>
      </c>
      <c r="D295" s="16" t="s">
        <v>5</v>
      </c>
      <c r="E295" s="16" t="s">
        <v>5</v>
      </c>
      <c r="F295" s="16" t="s">
        <v>5</v>
      </c>
      <c r="G295" s="16" t="s">
        <v>5</v>
      </c>
      <c r="H295" s="16" t="s">
        <v>12</v>
      </c>
      <c r="I295" s="16" t="s">
        <v>6</v>
      </c>
      <c r="J295" s="16" t="s">
        <v>5</v>
      </c>
      <c r="K295" s="16" t="s">
        <v>10</v>
      </c>
      <c r="L295" s="16" t="s">
        <v>5</v>
      </c>
      <c r="M295" s="16" t="s">
        <v>5</v>
      </c>
      <c r="N295" s="16" t="s">
        <v>6</v>
      </c>
      <c r="O295" s="16" t="s">
        <v>12</v>
      </c>
      <c r="P295" s="16" t="s">
        <v>12</v>
      </c>
      <c r="Q295" s="16" t="s">
        <v>12</v>
      </c>
      <c r="R295" s="16" t="s">
        <v>12</v>
      </c>
      <c r="S295" s="16" t="s">
        <v>6</v>
      </c>
      <c r="T295" s="16" t="s">
        <v>10</v>
      </c>
      <c r="U295" s="16" t="s">
        <v>6</v>
      </c>
      <c r="V295" s="16" t="s">
        <v>10</v>
      </c>
      <c r="W295" s="16" t="s">
        <v>12</v>
      </c>
      <c r="X295" s="16" t="s">
        <v>6</v>
      </c>
      <c r="Y295" s="16" t="s">
        <v>5</v>
      </c>
    </row>
    <row r="296" spans="1:25" ht="15" customHeight="1">
      <c r="A296" s="20" t="s">
        <v>318</v>
      </c>
      <c r="B296" s="16" t="s">
        <v>5</v>
      </c>
      <c r="C296" s="16" t="s">
        <v>5</v>
      </c>
      <c r="D296" s="16" t="s">
        <v>5</v>
      </c>
      <c r="E296" s="16" t="s">
        <v>5</v>
      </c>
      <c r="F296" s="16" t="s">
        <v>6</v>
      </c>
      <c r="G296" s="16" t="s">
        <v>5</v>
      </c>
      <c r="H296" s="16" t="s">
        <v>5</v>
      </c>
      <c r="I296" s="16" t="s">
        <v>5</v>
      </c>
      <c r="J296" s="16" t="s">
        <v>5</v>
      </c>
      <c r="K296" s="16" t="s">
        <v>6</v>
      </c>
      <c r="L296" s="16" t="s">
        <v>6</v>
      </c>
      <c r="M296" s="16" t="s">
        <v>5</v>
      </c>
      <c r="N296" s="16" t="s">
        <v>5</v>
      </c>
      <c r="O296" s="16" t="s">
        <v>12</v>
      </c>
      <c r="P296" s="16" t="s">
        <v>12</v>
      </c>
      <c r="Q296" s="17" t="s">
        <v>117</v>
      </c>
      <c r="R296" s="16" t="s">
        <v>5</v>
      </c>
      <c r="S296" s="16" t="s">
        <v>5</v>
      </c>
      <c r="T296" s="16" t="s">
        <v>5</v>
      </c>
      <c r="U296" s="16" t="s">
        <v>5</v>
      </c>
      <c r="V296" s="16" t="s">
        <v>5</v>
      </c>
      <c r="W296" s="16" t="s">
        <v>5</v>
      </c>
      <c r="X296" s="16" t="s">
        <v>5</v>
      </c>
      <c r="Y296" s="16" t="s">
        <v>5</v>
      </c>
    </row>
    <row r="297" spans="1:25" ht="15" customHeight="1">
      <c r="A297" s="20" t="s">
        <v>319</v>
      </c>
      <c r="B297" s="16" t="s">
        <v>6</v>
      </c>
      <c r="C297" s="16" t="s">
        <v>6</v>
      </c>
      <c r="D297" s="16" t="s">
        <v>6</v>
      </c>
      <c r="E297" s="16" t="s">
        <v>12</v>
      </c>
      <c r="F297" s="16" t="s">
        <v>13</v>
      </c>
      <c r="G297" s="16" t="s">
        <v>6</v>
      </c>
      <c r="H297" s="16" t="s">
        <v>6</v>
      </c>
      <c r="I297" s="16" t="s">
        <v>5</v>
      </c>
      <c r="J297" s="16" t="s">
        <v>5</v>
      </c>
      <c r="K297" s="16" t="s">
        <v>5</v>
      </c>
      <c r="L297" s="16" t="s">
        <v>5</v>
      </c>
      <c r="M297" s="16" t="s">
        <v>6</v>
      </c>
      <c r="N297" s="16" t="s">
        <v>6</v>
      </c>
      <c r="O297" s="16" t="s">
        <v>6</v>
      </c>
      <c r="P297" s="16" t="s">
        <v>5</v>
      </c>
      <c r="Q297" s="16" t="s">
        <v>6</v>
      </c>
      <c r="R297" s="16" t="s">
        <v>6</v>
      </c>
      <c r="S297" s="16" t="s">
        <v>6</v>
      </c>
      <c r="T297" s="16" t="s">
        <v>6</v>
      </c>
      <c r="U297" s="16" t="s">
        <v>6</v>
      </c>
      <c r="V297" s="16" t="s">
        <v>5</v>
      </c>
      <c r="W297" s="16" t="s">
        <v>6</v>
      </c>
      <c r="X297" s="16" t="s">
        <v>12</v>
      </c>
      <c r="Y297" s="16" t="s">
        <v>13</v>
      </c>
    </row>
    <row r="298" spans="1:25" ht="15" customHeight="1">
      <c r="A298" s="20" t="s">
        <v>320</v>
      </c>
      <c r="B298" s="16" t="s">
        <v>6</v>
      </c>
      <c r="C298" s="16" t="s">
        <v>5</v>
      </c>
      <c r="D298" s="16" t="s">
        <v>6</v>
      </c>
      <c r="E298" s="16" t="s">
        <v>6</v>
      </c>
      <c r="F298" s="16" t="s">
        <v>6</v>
      </c>
      <c r="G298" s="16" t="s">
        <v>5</v>
      </c>
      <c r="H298" s="16" t="s">
        <v>6</v>
      </c>
      <c r="I298" s="16" t="s">
        <v>5</v>
      </c>
      <c r="J298" s="16" t="s">
        <v>10</v>
      </c>
      <c r="K298" s="16" t="s">
        <v>10</v>
      </c>
      <c r="L298" s="16" t="s">
        <v>12</v>
      </c>
      <c r="M298" s="16" t="s">
        <v>12</v>
      </c>
      <c r="N298" s="16" t="s">
        <v>10</v>
      </c>
      <c r="O298" s="16" t="s">
        <v>5</v>
      </c>
      <c r="P298" s="16" t="s">
        <v>12</v>
      </c>
      <c r="Q298" s="16" t="s">
        <v>13</v>
      </c>
      <c r="R298" s="16" t="s">
        <v>6</v>
      </c>
      <c r="S298" s="16" t="s">
        <v>6</v>
      </c>
      <c r="T298" s="16" t="s">
        <v>13</v>
      </c>
      <c r="U298" s="16" t="s">
        <v>5</v>
      </c>
      <c r="V298" s="16" t="s">
        <v>10</v>
      </c>
      <c r="W298" s="16" t="s">
        <v>6</v>
      </c>
      <c r="X298" s="16" t="s">
        <v>13</v>
      </c>
      <c r="Y298" s="16" t="s">
        <v>6</v>
      </c>
    </row>
    <row r="299" spans="1:25" ht="15" customHeight="1">
      <c r="A299" s="20" t="s">
        <v>321</v>
      </c>
      <c r="B299" s="16" t="s">
        <v>6</v>
      </c>
      <c r="C299" s="16" t="s">
        <v>5</v>
      </c>
      <c r="D299" s="16" t="s">
        <v>6</v>
      </c>
      <c r="E299" s="16" t="s">
        <v>6</v>
      </c>
      <c r="F299" s="16" t="s">
        <v>6</v>
      </c>
      <c r="G299" s="16" t="s">
        <v>6</v>
      </c>
      <c r="H299" s="16" t="s">
        <v>6</v>
      </c>
      <c r="I299" s="16" t="s">
        <v>5</v>
      </c>
      <c r="J299" s="16" t="s">
        <v>10</v>
      </c>
      <c r="K299" s="16" t="s">
        <v>12</v>
      </c>
      <c r="L299" s="16" t="s">
        <v>5</v>
      </c>
      <c r="M299" s="16" t="s">
        <v>5</v>
      </c>
      <c r="N299" s="16" t="s">
        <v>6</v>
      </c>
      <c r="O299" s="16" t="s">
        <v>12</v>
      </c>
      <c r="P299" s="16" t="s">
        <v>6</v>
      </c>
      <c r="Q299" s="16" t="s">
        <v>12</v>
      </c>
      <c r="R299" s="16" t="s">
        <v>12</v>
      </c>
      <c r="S299" s="16" t="s">
        <v>6</v>
      </c>
      <c r="T299" s="16" t="s">
        <v>5</v>
      </c>
      <c r="U299" s="16" t="s">
        <v>10</v>
      </c>
      <c r="V299" s="16" t="s">
        <v>10</v>
      </c>
      <c r="W299" s="16" t="s">
        <v>5</v>
      </c>
      <c r="X299" s="16" t="s">
        <v>5</v>
      </c>
      <c r="Y299" s="16" t="s">
        <v>5</v>
      </c>
    </row>
    <row r="300" spans="1:25" ht="15" customHeight="1">
      <c r="A300" s="20" t="s">
        <v>322</v>
      </c>
      <c r="B300" s="16" t="s">
        <v>5</v>
      </c>
      <c r="C300" s="16" t="s">
        <v>6</v>
      </c>
      <c r="D300" s="16" t="s">
        <v>12</v>
      </c>
      <c r="E300" s="16" t="s">
        <v>6</v>
      </c>
      <c r="F300" s="16" t="s">
        <v>12</v>
      </c>
      <c r="G300" s="16" t="s">
        <v>12</v>
      </c>
      <c r="H300" s="16" t="s">
        <v>5</v>
      </c>
      <c r="I300" s="16" t="s">
        <v>10</v>
      </c>
      <c r="J300" s="16" t="s">
        <v>5</v>
      </c>
      <c r="K300" s="16" t="s">
        <v>10</v>
      </c>
      <c r="L300" s="16" t="s">
        <v>10</v>
      </c>
      <c r="M300" s="16" t="s">
        <v>10</v>
      </c>
      <c r="N300" s="16" t="s">
        <v>10</v>
      </c>
      <c r="O300" s="16" t="s">
        <v>10</v>
      </c>
      <c r="P300" s="16" t="s">
        <v>12</v>
      </c>
      <c r="Q300" s="16" t="s">
        <v>5</v>
      </c>
      <c r="R300" s="16" t="s">
        <v>5</v>
      </c>
      <c r="S300" s="16" t="s">
        <v>12</v>
      </c>
      <c r="T300" s="16" t="s">
        <v>10</v>
      </c>
      <c r="U300" s="16" t="s">
        <v>5</v>
      </c>
      <c r="V300" s="16" t="s">
        <v>10</v>
      </c>
      <c r="W300" s="16" t="s">
        <v>5</v>
      </c>
      <c r="X300" s="16" t="s">
        <v>10</v>
      </c>
      <c r="Y300" s="16" t="s">
        <v>5</v>
      </c>
    </row>
    <row r="301" spans="1:25" ht="15" customHeight="1">
      <c r="A301" s="20" t="s">
        <v>323</v>
      </c>
      <c r="B301" s="16" t="s">
        <v>5</v>
      </c>
      <c r="C301" s="16" t="s">
        <v>12</v>
      </c>
      <c r="D301" s="16" t="s">
        <v>5</v>
      </c>
      <c r="E301" s="16" t="s">
        <v>12</v>
      </c>
      <c r="F301" s="16" t="s">
        <v>12</v>
      </c>
      <c r="G301" s="16" t="s">
        <v>6</v>
      </c>
      <c r="H301" s="16" t="s">
        <v>5</v>
      </c>
      <c r="I301" s="16" t="s">
        <v>12</v>
      </c>
      <c r="J301" s="16" t="s">
        <v>5</v>
      </c>
      <c r="K301" s="16" t="s">
        <v>5</v>
      </c>
      <c r="L301" s="16" t="s">
        <v>6</v>
      </c>
      <c r="M301" s="16" t="s">
        <v>5</v>
      </c>
      <c r="N301" s="16" t="s">
        <v>5</v>
      </c>
      <c r="O301" s="16" t="s">
        <v>12</v>
      </c>
      <c r="P301" s="16" t="s">
        <v>5</v>
      </c>
      <c r="Q301" s="16" t="s">
        <v>5</v>
      </c>
      <c r="R301" s="16" t="s">
        <v>5</v>
      </c>
      <c r="S301" s="16" t="s">
        <v>5</v>
      </c>
      <c r="T301" s="16" t="s">
        <v>5</v>
      </c>
      <c r="U301" s="16" t="s">
        <v>5</v>
      </c>
      <c r="V301" s="16" t="s">
        <v>10</v>
      </c>
      <c r="W301" s="16" t="s">
        <v>5</v>
      </c>
      <c r="X301" s="16" t="s">
        <v>5</v>
      </c>
      <c r="Y301" s="16" t="s">
        <v>6</v>
      </c>
    </row>
    <row r="302" spans="1:25" ht="15" customHeight="1">
      <c r="A302" s="20" t="s">
        <v>324</v>
      </c>
      <c r="B302" s="16" t="s">
        <v>5</v>
      </c>
      <c r="C302" s="16" t="s">
        <v>5</v>
      </c>
      <c r="D302" s="16" t="s">
        <v>12</v>
      </c>
      <c r="E302" s="16" t="s">
        <v>5</v>
      </c>
      <c r="F302" s="16" t="s">
        <v>6</v>
      </c>
      <c r="G302" s="16" t="s">
        <v>5</v>
      </c>
      <c r="H302" s="16" t="s">
        <v>6</v>
      </c>
      <c r="I302" s="16" t="s">
        <v>10</v>
      </c>
      <c r="J302" s="16" t="s">
        <v>6</v>
      </c>
      <c r="K302" s="16" t="s">
        <v>10</v>
      </c>
      <c r="L302" s="16" t="s">
        <v>5</v>
      </c>
      <c r="M302" s="16" t="s">
        <v>6</v>
      </c>
      <c r="N302" s="16" t="s">
        <v>6</v>
      </c>
      <c r="O302" s="16" t="s">
        <v>6</v>
      </c>
      <c r="P302" s="16" t="s">
        <v>6</v>
      </c>
      <c r="Q302" s="16" t="s">
        <v>6</v>
      </c>
      <c r="R302" s="16" t="s">
        <v>6</v>
      </c>
      <c r="S302" s="16" t="s">
        <v>5</v>
      </c>
      <c r="T302" s="16" t="s">
        <v>5</v>
      </c>
      <c r="U302" s="16" t="s">
        <v>10</v>
      </c>
      <c r="V302" s="17" t="s">
        <v>21</v>
      </c>
      <c r="W302" s="16" t="s">
        <v>5</v>
      </c>
      <c r="X302" s="16" t="s">
        <v>6</v>
      </c>
      <c r="Y302" s="16" t="s">
        <v>6</v>
      </c>
    </row>
    <row r="303" spans="1:25" ht="15" customHeight="1">
      <c r="A303" s="20" t="s">
        <v>325</v>
      </c>
      <c r="B303" s="17" t="s">
        <v>326</v>
      </c>
      <c r="C303" s="16" t="s">
        <v>6</v>
      </c>
      <c r="D303" s="16" t="s">
        <v>6</v>
      </c>
      <c r="E303" s="16" t="s">
        <v>6</v>
      </c>
      <c r="F303" s="16" t="s">
        <v>6</v>
      </c>
      <c r="G303" s="16" t="s">
        <v>6</v>
      </c>
      <c r="H303" s="16" t="s">
        <v>6</v>
      </c>
      <c r="I303" s="16" t="s">
        <v>6</v>
      </c>
      <c r="J303" s="16" t="s">
        <v>6</v>
      </c>
      <c r="K303" s="16" t="s">
        <v>6</v>
      </c>
      <c r="L303" s="16" t="s">
        <v>6</v>
      </c>
      <c r="M303" s="16" t="s">
        <v>6</v>
      </c>
      <c r="N303" s="16" t="s">
        <v>5</v>
      </c>
      <c r="O303" s="16" t="s">
        <v>5</v>
      </c>
      <c r="P303" s="16" t="s">
        <v>6</v>
      </c>
      <c r="Q303" s="16" t="s">
        <v>6</v>
      </c>
      <c r="R303" s="16" t="s">
        <v>6</v>
      </c>
      <c r="S303" s="16" t="s">
        <v>6</v>
      </c>
      <c r="T303" s="16" t="s">
        <v>5</v>
      </c>
      <c r="U303" s="16" t="s">
        <v>6</v>
      </c>
      <c r="V303" s="16" t="s">
        <v>6</v>
      </c>
      <c r="W303" s="16" t="s">
        <v>5</v>
      </c>
      <c r="X303" s="16" t="s">
        <v>6</v>
      </c>
      <c r="Y303" s="16" t="s">
        <v>6</v>
      </c>
    </row>
    <row r="304" spans="1:25" ht="15" customHeight="1">
      <c r="A304" s="20" t="s">
        <v>327</v>
      </c>
      <c r="B304" s="16" t="s">
        <v>6</v>
      </c>
      <c r="C304" s="16" t="s">
        <v>5</v>
      </c>
      <c r="D304" s="16" t="s">
        <v>6</v>
      </c>
      <c r="E304" s="16" t="s">
        <v>6</v>
      </c>
      <c r="F304" s="16" t="s">
        <v>6</v>
      </c>
      <c r="G304" s="16" t="s">
        <v>6</v>
      </c>
      <c r="H304" s="16" t="s">
        <v>5</v>
      </c>
      <c r="I304" s="16" t="s">
        <v>5</v>
      </c>
      <c r="J304" s="16" t="s">
        <v>5</v>
      </c>
      <c r="K304" s="16" t="s">
        <v>5</v>
      </c>
      <c r="L304" s="16" t="s">
        <v>6</v>
      </c>
      <c r="M304" s="16" t="s">
        <v>12</v>
      </c>
      <c r="N304" s="16" t="s">
        <v>5</v>
      </c>
      <c r="O304" s="16" t="s">
        <v>13</v>
      </c>
      <c r="P304" s="16" t="s">
        <v>6</v>
      </c>
      <c r="Q304" s="16" t="s">
        <v>6</v>
      </c>
      <c r="R304" s="16" t="s">
        <v>5</v>
      </c>
      <c r="S304" s="16" t="s">
        <v>5</v>
      </c>
      <c r="T304" s="16" t="s">
        <v>5</v>
      </c>
      <c r="U304" s="16" t="s">
        <v>5</v>
      </c>
      <c r="V304" s="16" t="s">
        <v>5</v>
      </c>
      <c r="W304" s="16" t="s">
        <v>5</v>
      </c>
      <c r="X304" s="16" t="s">
        <v>5</v>
      </c>
      <c r="Y304" s="16" t="s">
        <v>5</v>
      </c>
    </row>
    <row r="305" spans="1:25" ht="15" customHeight="1">
      <c r="A305" s="20" t="s">
        <v>328</v>
      </c>
      <c r="B305" s="16" t="s">
        <v>5</v>
      </c>
      <c r="C305" s="16" t="s">
        <v>6</v>
      </c>
      <c r="D305" s="16" t="s">
        <v>6</v>
      </c>
      <c r="E305" s="16" t="s">
        <v>6</v>
      </c>
      <c r="F305" s="16" t="s">
        <v>13</v>
      </c>
      <c r="G305" s="16" t="s">
        <v>13</v>
      </c>
      <c r="H305" s="16" t="s">
        <v>5</v>
      </c>
      <c r="I305" s="16" t="s">
        <v>5</v>
      </c>
      <c r="J305" s="16" t="s">
        <v>10</v>
      </c>
      <c r="K305" s="16" t="s">
        <v>5</v>
      </c>
      <c r="L305" s="16" t="s">
        <v>5</v>
      </c>
      <c r="M305" s="16" t="s">
        <v>5</v>
      </c>
      <c r="N305" s="16" t="s">
        <v>12</v>
      </c>
      <c r="O305" s="16" t="s">
        <v>12</v>
      </c>
      <c r="P305" s="16" t="s">
        <v>6</v>
      </c>
      <c r="Q305" s="16" t="s">
        <v>5</v>
      </c>
      <c r="R305" s="16" t="s">
        <v>5</v>
      </c>
      <c r="S305" s="16" t="s">
        <v>5</v>
      </c>
      <c r="T305" s="16" t="s">
        <v>6</v>
      </c>
      <c r="U305" s="16" t="s">
        <v>5</v>
      </c>
      <c r="V305" s="16" t="s">
        <v>5</v>
      </c>
      <c r="W305" s="16" t="s">
        <v>12</v>
      </c>
      <c r="X305" s="16" t="s">
        <v>5</v>
      </c>
      <c r="Y305" s="16" t="s">
        <v>6</v>
      </c>
    </row>
    <row r="306" spans="1:25" ht="15" customHeight="1">
      <c r="A306" s="20" t="s">
        <v>329</v>
      </c>
      <c r="B306" s="16" t="s">
        <v>12</v>
      </c>
      <c r="C306" s="16" t="s">
        <v>6</v>
      </c>
      <c r="D306" s="16" t="s">
        <v>12</v>
      </c>
      <c r="E306" s="16" t="s">
        <v>12</v>
      </c>
      <c r="F306" s="16" t="s">
        <v>12</v>
      </c>
      <c r="G306" s="16" t="s">
        <v>12</v>
      </c>
      <c r="H306" s="16" t="s">
        <v>6</v>
      </c>
      <c r="I306" s="16" t="s">
        <v>5</v>
      </c>
      <c r="J306" s="16" t="s">
        <v>12</v>
      </c>
      <c r="K306" s="16" t="s">
        <v>5</v>
      </c>
      <c r="L306" s="16" t="s">
        <v>5</v>
      </c>
      <c r="M306" s="16" t="s">
        <v>5</v>
      </c>
      <c r="N306" s="16" t="s">
        <v>5</v>
      </c>
      <c r="O306" s="16" t="s">
        <v>5</v>
      </c>
      <c r="P306" s="16" t="s">
        <v>12</v>
      </c>
      <c r="Q306" s="16" t="s">
        <v>5</v>
      </c>
      <c r="R306" s="16" t="s">
        <v>5</v>
      </c>
      <c r="S306" s="16" t="s">
        <v>5</v>
      </c>
      <c r="T306" s="16" t="s">
        <v>5</v>
      </c>
      <c r="U306" s="16" t="s">
        <v>5</v>
      </c>
      <c r="V306" s="16" t="s">
        <v>10</v>
      </c>
      <c r="W306" s="16" t="s">
        <v>10</v>
      </c>
      <c r="X306" s="16" t="s">
        <v>5</v>
      </c>
      <c r="Y306" s="16" t="s">
        <v>5</v>
      </c>
    </row>
    <row r="307" spans="1:25" ht="15" customHeight="1">
      <c r="A307" s="20" t="s">
        <v>330</v>
      </c>
      <c r="B307" s="16" t="s">
        <v>5</v>
      </c>
      <c r="C307" s="16" t="s">
        <v>5</v>
      </c>
      <c r="D307" s="16" t="s">
        <v>6</v>
      </c>
      <c r="E307" s="16" t="s">
        <v>6</v>
      </c>
      <c r="F307" s="16" t="s">
        <v>6</v>
      </c>
      <c r="G307" s="16" t="s">
        <v>5</v>
      </c>
      <c r="H307" s="16" t="s">
        <v>6</v>
      </c>
      <c r="I307" s="16" t="s">
        <v>6</v>
      </c>
      <c r="J307" s="16" t="s">
        <v>5</v>
      </c>
      <c r="K307" s="16" t="s">
        <v>5</v>
      </c>
      <c r="L307" s="16" t="s">
        <v>5</v>
      </c>
      <c r="M307" s="16" t="s">
        <v>5</v>
      </c>
      <c r="N307" s="16" t="s">
        <v>5</v>
      </c>
      <c r="O307" s="16" t="s">
        <v>5</v>
      </c>
      <c r="P307" s="16" t="s">
        <v>6</v>
      </c>
      <c r="Q307" s="16" t="s">
        <v>6</v>
      </c>
      <c r="R307" s="16" t="s">
        <v>5</v>
      </c>
      <c r="S307" s="16" t="s">
        <v>5</v>
      </c>
      <c r="T307" s="16" t="s">
        <v>10</v>
      </c>
      <c r="U307" s="16" t="s">
        <v>10</v>
      </c>
      <c r="V307" s="16" t="s">
        <v>5</v>
      </c>
      <c r="W307" s="16" t="s">
        <v>5</v>
      </c>
      <c r="X307" s="16" t="s">
        <v>5</v>
      </c>
      <c r="Y307" s="16" t="s">
        <v>12</v>
      </c>
    </row>
    <row r="308" spans="1:25" ht="15" customHeight="1">
      <c r="A308" s="20" t="s">
        <v>331</v>
      </c>
      <c r="B308" s="16" t="s">
        <v>10</v>
      </c>
      <c r="C308" s="16" t="s">
        <v>6</v>
      </c>
      <c r="D308" s="16" t="s">
        <v>6</v>
      </c>
      <c r="E308" s="16" t="s">
        <v>5</v>
      </c>
      <c r="F308" s="16" t="s">
        <v>6</v>
      </c>
      <c r="G308" s="16" t="s">
        <v>5</v>
      </c>
      <c r="H308" s="16" t="s">
        <v>5</v>
      </c>
      <c r="I308" s="16" t="s">
        <v>12</v>
      </c>
      <c r="J308" s="16" t="s">
        <v>12</v>
      </c>
      <c r="K308" s="16" t="s">
        <v>12</v>
      </c>
      <c r="L308" s="16" t="s">
        <v>5</v>
      </c>
      <c r="M308" s="16" t="s">
        <v>12</v>
      </c>
      <c r="N308" s="16" t="s">
        <v>12</v>
      </c>
      <c r="O308" s="16" t="s">
        <v>6</v>
      </c>
      <c r="P308" s="16" t="s">
        <v>12</v>
      </c>
      <c r="Q308" s="16" t="s">
        <v>12</v>
      </c>
      <c r="R308" s="16" t="s">
        <v>6</v>
      </c>
      <c r="S308" s="17" t="s">
        <v>15</v>
      </c>
      <c r="T308" s="16" t="s">
        <v>6</v>
      </c>
      <c r="U308" s="16" t="s">
        <v>5</v>
      </c>
      <c r="V308" s="16" t="s">
        <v>5</v>
      </c>
      <c r="W308" s="16" t="s">
        <v>12</v>
      </c>
      <c r="X308" s="16" t="s">
        <v>5</v>
      </c>
      <c r="Y308" s="16" t="s">
        <v>12</v>
      </c>
    </row>
    <row r="309" spans="1:25" ht="15" customHeight="1">
      <c r="A309" s="20" t="s">
        <v>332</v>
      </c>
      <c r="B309" s="16" t="s">
        <v>10</v>
      </c>
      <c r="C309" s="16" t="s">
        <v>5</v>
      </c>
      <c r="D309" s="16" t="s">
        <v>5</v>
      </c>
      <c r="E309" s="16" t="s">
        <v>5</v>
      </c>
      <c r="F309" s="16" t="s">
        <v>6</v>
      </c>
      <c r="G309" s="16" t="s">
        <v>6</v>
      </c>
      <c r="H309" s="16" t="s">
        <v>5</v>
      </c>
      <c r="I309" s="16" t="s">
        <v>12</v>
      </c>
      <c r="J309" s="16" t="s">
        <v>5</v>
      </c>
      <c r="K309" s="16" t="s">
        <v>6</v>
      </c>
      <c r="L309" s="16" t="s">
        <v>5</v>
      </c>
      <c r="M309" s="16" t="s">
        <v>5</v>
      </c>
      <c r="N309" s="17" t="s">
        <v>20</v>
      </c>
      <c r="O309" s="17" t="s">
        <v>20</v>
      </c>
      <c r="P309" s="16" t="s">
        <v>5</v>
      </c>
      <c r="Q309" s="16" t="s">
        <v>6</v>
      </c>
      <c r="R309" s="16" t="s">
        <v>6</v>
      </c>
      <c r="S309" s="16" t="s">
        <v>5</v>
      </c>
      <c r="T309" s="16" t="s">
        <v>5</v>
      </c>
      <c r="U309" s="17" t="s">
        <v>20</v>
      </c>
      <c r="V309" s="17" t="s">
        <v>28</v>
      </c>
      <c r="W309" s="16" t="s">
        <v>12</v>
      </c>
      <c r="X309" s="16" t="s">
        <v>5</v>
      </c>
      <c r="Y309" s="16" t="s">
        <v>5</v>
      </c>
    </row>
    <row r="310" spans="1:25" ht="15" customHeight="1">
      <c r="A310" s="20" t="s">
        <v>333</v>
      </c>
      <c r="B310" s="16" t="s">
        <v>6</v>
      </c>
      <c r="C310" s="16" t="s">
        <v>6</v>
      </c>
      <c r="D310" s="16" t="s">
        <v>6</v>
      </c>
      <c r="E310" s="16" t="s">
        <v>6</v>
      </c>
      <c r="F310" s="16" t="s">
        <v>6</v>
      </c>
      <c r="G310" s="16" t="s">
        <v>6</v>
      </c>
      <c r="H310" s="16" t="s">
        <v>6</v>
      </c>
      <c r="I310" s="16" t="s">
        <v>6</v>
      </c>
      <c r="J310" s="16" t="s">
        <v>6</v>
      </c>
      <c r="K310" s="16" t="s">
        <v>6</v>
      </c>
      <c r="L310" s="16" t="s">
        <v>6</v>
      </c>
      <c r="M310" s="16" t="s">
        <v>6</v>
      </c>
      <c r="N310" s="16" t="s">
        <v>6</v>
      </c>
      <c r="O310" s="16" t="s">
        <v>6</v>
      </c>
      <c r="P310" s="16" t="s">
        <v>5</v>
      </c>
      <c r="Q310" s="16" t="s">
        <v>6</v>
      </c>
      <c r="R310" s="16" t="s">
        <v>5</v>
      </c>
      <c r="S310" s="16" t="s">
        <v>5</v>
      </c>
      <c r="T310" s="16" t="s">
        <v>5</v>
      </c>
      <c r="U310" s="16" t="s">
        <v>6</v>
      </c>
      <c r="V310" s="16" t="s">
        <v>12</v>
      </c>
      <c r="W310" s="16" t="s">
        <v>5</v>
      </c>
      <c r="X310" s="16" t="s">
        <v>6</v>
      </c>
      <c r="Y310" s="16" t="s">
        <v>5</v>
      </c>
    </row>
    <row r="311" spans="1:25" ht="15" customHeight="1">
      <c r="A311" s="20" t="s">
        <v>334</v>
      </c>
      <c r="B311" s="16" t="s">
        <v>5</v>
      </c>
      <c r="C311" s="16" t="s">
        <v>5</v>
      </c>
      <c r="D311" s="16" t="s">
        <v>13</v>
      </c>
      <c r="E311" s="16" t="s">
        <v>13</v>
      </c>
      <c r="F311" s="16" t="s">
        <v>13</v>
      </c>
      <c r="G311" s="16" t="s">
        <v>6</v>
      </c>
      <c r="H311" s="16" t="s">
        <v>5</v>
      </c>
      <c r="I311" s="16" t="s">
        <v>6</v>
      </c>
      <c r="J311" s="16" t="s">
        <v>5</v>
      </c>
      <c r="K311" s="16" t="s">
        <v>5</v>
      </c>
      <c r="L311" s="16" t="s">
        <v>6</v>
      </c>
      <c r="M311" s="16" t="s">
        <v>5</v>
      </c>
      <c r="N311" s="16" t="s">
        <v>10</v>
      </c>
      <c r="O311" s="16" t="s">
        <v>5</v>
      </c>
      <c r="P311" s="16" t="s">
        <v>10</v>
      </c>
      <c r="Q311" s="16" t="s">
        <v>5</v>
      </c>
      <c r="R311" s="17" t="s">
        <v>20</v>
      </c>
      <c r="S311" s="16" t="s">
        <v>5</v>
      </c>
      <c r="T311" s="16" t="s">
        <v>10</v>
      </c>
      <c r="U311" s="16" t="s">
        <v>5</v>
      </c>
      <c r="V311" s="16" t="s">
        <v>5</v>
      </c>
      <c r="W311" s="16" t="s">
        <v>5</v>
      </c>
      <c r="X311" s="16" t="s">
        <v>5</v>
      </c>
      <c r="Y311" s="16" t="s">
        <v>6</v>
      </c>
    </row>
    <row r="312" spans="1:25" ht="15" customHeight="1">
      <c r="A312" s="20" t="s">
        <v>335</v>
      </c>
      <c r="B312" s="16" t="s">
        <v>6</v>
      </c>
      <c r="C312" s="16" t="s">
        <v>6</v>
      </c>
      <c r="D312" s="16" t="s">
        <v>6</v>
      </c>
      <c r="E312" s="16" t="s">
        <v>13</v>
      </c>
      <c r="F312" s="16" t="s">
        <v>5</v>
      </c>
      <c r="G312" s="16" t="s">
        <v>6</v>
      </c>
      <c r="H312" s="16" t="s">
        <v>6</v>
      </c>
      <c r="I312" s="16" t="s">
        <v>10</v>
      </c>
      <c r="J312" s="16" t="s">
        <v>10</v>
      </c>
      <c r="K312" s="16" t="s">
        <v>6</v>
      </c>
      <c r="L312" s="16" t="s">
        <v>13</v>
      </c>
      <c r="M312" s="16" t="s">
        <v>6</v>
      </c>
      <c r="N312" s="16" t="s">
        <v>10</v>
      </c>
      <c r="O312" s="16" t="s">
        <v>10</v>
      </c>
      <c r="P312" s="16" t="s">
        <v>10</v>
      </c>
      <c r="Q312" s="16" t="s">
        <v>10</v>
      </c>
      <c r="R312" s="16" t="s">
        <v>10</v>
      </c>
      <c r="S312" s="17" t="s">
        <v>8</v>
      </c>
      <c r="T312" s="16" t="s">
        <v>5</v>
      </c>
      <c r="U312" s="16" t="s">
        <v>10</v>
      </c>
      <c r="V312" s="16" t="s">
        <v>10</v>
      </c>
      <c r="W312" s="16" t="s">
        <v>10</v>
      </c>
      <c r="X312" s="16" t="s">
        <v>12</v>
      </c>
      <c r="Y312" s="16" t="s">
        <v>5</v>
      </c>
    </row>
    <row r="313" spans="1:25" ht="15" customHeight="1">
      <c r="A313" s="20" t="s">
        <v>336</v>
      </c>
      <c r="B313" s="16" t="s">
        <v>6</v>
      </c>
      <c r="C313" s="16" t="s">
        <v>6</v>
      </c>
      <c r="D313" s="16" t="s">
        <v>5</v>
      </c>
      <c r="E313" s="16" t="s">
        <v>13</v>
      </c>
      <c r="F313" s="16" t="s">
        <v>5</v>
      </c>
      <c r="G313" s="16" t="s">
        <v>12</v>
      </c>
      <c r="H313" s="16" t="s">
        <v>6</v>
      </c>
      <c r="I313" s="16" t="s">
        <v>5</v>
      </c>
      <c r="J313" s="16" t="s">
        <v>5</v>
      </c>
      <c r="K313" s="16" t="s">
        <v>12</v>
      </c>
      <c r="L313" s="16" t="s">
        <v>10</v>
      </c>
      <c r="M313" s="16" t="s">
        <v>5</v>
      </c>
      <c r="N313" s="16" t="s">
        <v>5</v>
      </c>
      <c r="O313" s="16" t="s">
        <v>12</v>
      </c>
      <c r="P313" s="16" t="s">
        <v>12</v>
      </c>
      <c r="Q313" s="16" t="s">
        <v>12</v>
      </c>
      <c r="R313" s="16" t="s">
        <v>5</v>
      </c>
      <c r="S313" s="16" t="s">
        <v>5</v>
      </c>
      <c r="T313" s="16" t="s">
        <v>12</v>
      </c>
      <c r="U313" s="16" t="s">
        <v>12</v>
      </c>
      <c r="V313" s="16" t="s">
        <v>6</v>
      </c>
      <c r="W313" s="16" t="s">
        <v>6</v>
      </c>
      <c r="X313" s="16" t="s">
        <v>6</v>
      </c>
      <c r="Y313" s="16" t="s">
        <v>6</v>
      </c>
    </row>
    <row r="314" spans="1:25" ht="15" customHeight="1">
      <c r="A314" s="20" t="s">
        <v>337</v>
      </c>
      <c r="B314" s="16" t="s">
        <v>13</v>
      </c>
      <c r="C314" s="16" t="s">
        <v>6</v>
      </c>
      <c r="D314" s="16" t="s">
        <v>13</v>
      </c>
      <c r="E314" s="16" t="s">
        <v>13</v>
      </c>
      <c r="F314" s="16" t="s">
        <v>13</v>
      </c>
      <c r="G314" s="16" t="s">
        <v>5</v>
      </c>
      <c r="H314" s="16" t="s">
        <v>13</v>
      </c>
      <c r="I314" s="16" t="s">
        <v>5</v>
      </c>
      <c r="J314" s="16" t="s">
        <v>5</v>
      </c>
      <c r="K314" s="16" t="s">
        <v>5</v>
      </c>
      <c r="L314" s="16" t="s">
        <v>5</v>
      </c>
      <c r="M314" s="16" t="s">
        <v>12</v>
      </c>
      <c r="N314" s="16" t="s">
        <v>12</v>
      </c>
      <c r="O314" s="16" t="s">
        <v>5</v>
      </c>
      <c r="P314" s="16" t="s">
        <v>5</v>
      </c>
      <c r="Q314" s="16" t="s">
        <v>12</v>
      </c>
      <c r="R314" s="16" t="s">
        <v>5</v>
      </c>
      <c r="S314" s="16" t="s">
        <v>5</v>
      </c>
      <c r="T314" s="16" t="s">
        <v>10</v>
      </c>
      <c r="U314" s="16" t="s">
        <v>5</v>
      </c>
      <c r="V314" s="16" t="s">
        <v>5</v>
      </c>
      <c r="W314" s="16" t="s">
        <v>5</v>
      </c>
      <c r="X314" s="16" t="s">
        <v>5</v>
      </c>
      <c r="Y314" s="16" t="s">
        <v>5</v>
      </c>
    </row>
    <row r="315" spans="1:25" ht="15" customHeight="1">
      <c r="A315" s="20" t="s">
        <v>338</v>
      </c>
      <c r="B315" s="16" t="s">
        <v>5</v>
      </c>
      <c r="C315" s="16" t="s">
        <v>6</v>
      </c>
      <c r="D315" s="16" t="s">
        <v>6</v>
      </c>
      <c r="E315" s="16" t="s">
        <v>5</v>
      </c>
      <c r="F315" s="16" t="s">
        <v>5</v>
      </c>
      <c r="G315" s="16" t="s">
        <v>6</v>
      </c>
      <c r="H315" s="16" t="s">
        <v>5</v>
      </c>
      <c r="I315" s="16" t="s">
        <v>6</v>
      </c>
      <c r="J315" s="16" t="s">
        <v>5</v>
      </c>
      <c r="K315" s="16" t="s">
        <v>5</v>
      </c>
      <c r="L315" s="16" t="s">
        <v>5</v>
      </c>
      <c r="M315" s="16" t="s">
        <v>6</v>
      </c>
      <c r="N315" s="16" t="s">
        <v>5</v>
      </c>
      <c r="O315" s="16" t="s">
        <v>6</v>
      </c>
      <c r="P315" s="16" t="s">
        <v>5</v>
      </c>
      <c r="Q315" s="16" t="s">
        <v>5</v>
      </c>
      <c r="R315" s="16" t="s">
        <v>5</v>
      </c>
      <c r="S315" s="16" t="s">
        <v>5</v>
      </c>
      <c r="T315" s="16" t="s">
        <v>5</v>
      </c>
      <c r="U315" s="16" t="s">
        <v>12</v>
      </c>
      <c r="V315" s="16" t="s">
        <v>5</v>
      </c>
      <c r="W315" s="16" t="s">
        <v>6</v>
      </c>
      <c r="X315" s="16" t="s">
        <v>6</v>
      </c>
      <c r="Y315" s="16" t="s">
        <v>13</v>
      </c>
    </row>
    <row r="316" spans="1:25" ht="15" customHeight="1">
      <c r="A316" s="20" t="s">
        <v>339</v>
      </c>
      <c r="B316" s="16" t="s">
        <v>5</v>
      </c>
      <c r="C316" s="16" t="s">
        <v>5</v>
      </c>
      <c r="D316" s="16" t="s">
        <v>6</v>
      </c>
      <c r="E316" s="16" t="s">
        <v>6</v>
      </c>
      <c r="F316" s="16" t="s">
        <v>6</v>
      </c>
      <c r="G316" s="16" t="s">
        <v>6</v>
      </c>
      <c r="H316" s="17" t="s">
        <v>7</v>
      </c>
      <c r="I316" s="16" t="s">
        <v>5</v>
      </c>
      <c r="J316" s="16" t="s">
        <v>5</v>
      </c>
      <c r="K316" s="16" t="s">
        <v>6</v>
      </c>
      <c r="L316" s="16" t="s">
        <v>5</v>
      </c>
      <c r="M316" s="16" t="s">
        <v>5</v>
      </c>
      <c r="N316" s="16" t="s">
        <v>5</v>
      </c>
      <c r="O316" s="16" t="s">
        <v>5</v>
      </c>
      <c r="P316" s="16" t="s">
        <v>5</v>
      </c>
      <c r="Q316" s="16" t="s">
        <v>13</v>
      </c>
      <c r="R316" s="16" t="s">
        <v>5</v>
      </c>
      <c r="S316" s="16" t="s">
        <v>5</v>
      </c>
      <c r="T316" s="16" t="s">
        <v>10</v>
      </c>
      <c r="U316" s="16" t="s">
        <v>12</v>
      </c>
      <c r="V316" s="16" t="s">
        <v>12</v>
      </c>
      <c r="W316" s="16" t="s">
        <v>5</v>
      </c>
      <c r="X316" s="16" t="s">
        <v>6</v>
      </c>
      <c r="Y316" s="16" t="s">
        <v>12</v>
      </c>
    </row>
    <row r="317" spans="1:25" ht="15" customHeight="1">
      <c r="A317" s="20" t="s">
        <v>340</v>
      </c>
      <c r="B317" s="16" t="s">
        <v>5</v>
      </c>
      <c r="C317" s="16" t="s">
        <v>6</v>
      </c>
      <c r="D317" s="16" t="s">
        <v>5</v>
      </c>
      <c r="E317" s="16" t="s">
        <v>6</v>
      </c>
      <c r="F317" s="16" t="s">
        <v>13</v>
      </c>
      <c r="G317" s="16" t="s">
        <v>13</v>
      </c>
      <c r="H317" s="16" t="s">
        <v>6</v>
      </c>
      <c r="I317" s="16" t="s">
        <v>5</v>
      </c>
      <c r="J317" s="16" t="s">
        <v>6</v>
      </c>
      <c r="K317" s="16" t="s">
        <v>5</v>
      </c>
      <c r="L317" s="16" t="s">
        <v>5</v>
      </c>
      <c r="M317" s="16" t="s">
        <v>5</v>
      </c>
      <c r="N317" s="16" t="s">
        <v>5</v>
      </c>
      <c r="O317" s="16" t="s">
        <v>5</v>
      </c>
      <c r="P317" s="16" t="s">
        <v>5</v>
      </c>
      <c r="Q317" s="16" t="s">
        <v>5</v>
      </c>
      <c r="R317" s="16" t="s">
        <v>6</v>
      </c>
      <c r="S317" s="16" t="s">
        <v>5</v>
      </c>
      <c r="T317" s="16" t="s">
        <v>5</v>
      </c>
      <c r="U317" s="16" t="s">
        <v>6</v>
      </c>
      <c r="V317" s="16" t="s">
        <v>12</v>
      </c>
      <c r="W317" s="16" t="s">
        <v>6</v>
      </c>
      <c r="X317" s="16" t="s">
        <v>6</v>
      </c>
      <c r="Y317" s="17" t="s">
        <v>28</v>
      </c>
    </row>
    <row r="318" spans="1:25" ht="15" customHeight="1">
      <c r="A318" s="20" t="s">
        <v>341</v>
      </c>
      <c r="B318" s="16" t="s">
        <v>6</v>
      </c>
      <c r="C318" s="17" t="s">
        <v>20</v>
      </c>
      <c r="D318" s="16" t="s">
        <v>13</v>
      </c>
      <c r="E318" s="16" t="s">
        <v>13</v>
      </c>
      <c r="F318" s="16" t="s">
        <v>13</v>
      </c>
      <c r="G318" s="16" t="s">
        <v>6</v>
      </c>
      <c r="H318" s="16" t="s">
        <v>12</v>
      </c>
      <c r="I318" s="16" t="s">
        <v>10</v>
      </c>
      <c r="J318" s="16" t="s">
        <v>5</v>
      </c>
      <c r="K318" s="16" t="s">
        <v>12</v>
      </c>
      <c r="L318" s="16" t="s">
        <v>5</v>
      </c>
      <c r="M318" s="16" t="s">
        <v>12</v>
      </c>
      <c r="N318" s="16" t="s">
        <v>12</v>
      </c>
      <c r="O318" s="16" t="s">
        <v>5</v>
      </c>
      <c r="P318" s="16" t="s">
        <v>12</v>
      </c>
      <c r="Q318" s="16" t="s">
        <v>10</v>
      </c>
      <c r="R318" s="16" t="s">
        <v>5</v>
      </c>
      <c r="S318" s="16" t="s">
        <v>10</v>
      </c>
      <c r="T318" s="16" t="s">
        <v>5</v>
      </c>
      <c r="U318" s="16" t="s">
        <v>6</v>
      </c>
      <c r="V318" s="16" t="s">
        <v>5</v>
      </c>
      <c r="W318" s="16" t="s">
        <v>10</v>
      </c>
      <c r="X318" s="17" t="s">
        <v>42</v>
      </c>
      <c r="Y318" s="17" t="s">
        <v>28</v>
      </c>
    </row>
    <row r="319" spans="1:25" ht="15" customHeight="1">
      <c r="A319" s="20" t="s">
        <v>342</v>
      </c>
      <c r="B319" s="17" t="s">
        <v>15</v>
      </c>
      <c r="C319" s="17" t="s">
        <v>7</v>
      </c>
      <c r="D319" s="16" t="s">
        <v>5</v>
      </c>
      <c r="E319" s="16" t="s">
        <v>5</v>
      </c>
      <c r="F319" s="16" t="s">
        <v>5</v>
      </c>
      <c r="G319" s="16" t="s">
        <v>5</v>
      </c>
      <c r="H319" s="16" t="s">
        <v>13</v>
      </c>
      <c r="I319" s="16" t="s">
        <v>5</v>
      </c>
      <c r="J319" s="16" t="s">
        <v>10</v>
      </c>
      <c r="K319" s="16" t="s">
        <v>10</v>
      </c>
      <c r="L319" s="16" t="s">
        <v>10</v>
      </c>
      <c r="M319" s="16" t="s">
        <v>10</v>
      </c>
      <c r="N319" s="16" t="s">
        <v>5</v>
      </c>
      <c r="O319" s="17" t="s">
        <v>8</v>
      </c>
      <c r="P319" s="16" t="s">
        <v>5</v>
      </c>
      <c r="Q319" s="16" t="s">
        <v>12</v>
      </c>
      <c r="R319" s="16" t="s">
        <v>13</v>
      </c>
      <c r="S319" s="16" t="s">
        <v>5</v>
      </c>
      <c r="T319" s="16" t="s">
        <v>6</v>
      </c>
      <c r="U319" s="16" t="s">
        <v>5</v>
      </c>
      <c r="V319" s="16" t="s">
        <v>10</v>
      </c>
      <c r="W319" s="16" t="s">
        <v>10</v>
      </c>
      <c r="X319" s="17" t="s">
        <v>28</v>
      </c>
      <c r="Y319" s="16" t="s">
        <v>5</v>
      </c>
    </row>
    <row r="320" spans="1:25" ht="15" customHeight="1">
      <c r="A320" s="20" t="s">
        <v>343</v>
      </c>
      <c r="B320" s="16" t="s">
        <v>6</v>
      </c>
      <c r="C320" s="16" t="s">
        <v>5</v>
      </c>
      <c r="D320" s="16" t="s">
        <v>5</v>
      </c>
      <c r="E320" s="16" t="s">
        <v>6</v>
      </c>
      <c r="F320" s="16" t="s">
        <v>5</v>
      </c>
      <c r="G320" s="16" t="s">
        <v>6</v>
      </c>
      <c r="H320" s="16" t="s">
        <v>6</v>
      </c>
      <c r="I320" s="16" t="s">
        <v>5</v>
      </c>
      <c r="J320" s="16" t="s">
        <v>6</v>
      </c>
      <c r="K320" s="17" t="s">
        <v>20</v>
      </c>
      <c r="L320" s="16" t="s">
        <v>12</v>
      </c>
      <c r="M320" s="16" t="s">
        <v>6</v>
      </c>
      <c r="N320" s="16" t="s">
        <v>12</v>
      </c>
      <c r="O320" s="17" t="s">
        <v>7</v>
      </c>
      <c r="P320" s="16" t="s">
        <v>12</v>
      </c>
      <c r="Q320" s="16" t="s">
        <v>6</v>
      </c>
      <c r="R320" s="17" t="s">
        <v>28</v>
      </c>
      <c r="S320" s="16" t="s">
        <v>5</v>
      </c>
      <c r="T320" s="16" t="s">
        <v>6</v>
      </c>
      <c r="U320" s="16" t="s">
        <v>6</v>
      </c>
      <c r="V320" s="16" t="s">
        <v>10</v>
      </c>
      <c r="W320" s="16" t="s">
        <v>5</v>
      </c>
      <c r="X320" s="16" t="s">
        <v>12</v>
      </c>
      <c r="Y320" s="16" t="s">
        <v>5</v>
      </c>
    </row>
    <row r="321" spans="1:25" ht="15" customHeight="1">
      <c r="A321" s="20" t="s">
        <v>344</v>
      </c>
      <c r="B321" s="16" t="s">
        <v>5</v>
      </c>
      <c r="C321" s="16" t="s">
        <v>5</v>
      </c>
      <c r="D321" s="16" t="s">
        <v>5</v>
      </c>
      <c r="E321" s="16" t="s">
        <v>5</v>
      </c>
      <c r="F321" s="16" t="s">
        <v>6</v>
      </c>
      <c r="G321" s="16" t="s">
        <v>5</v>
      </c>
      <c r="H321" s="16" t="s">
        <v>6</v>
      </c>
      <c r="I321" s="16" t="s">
        <v>5</v>
      </c>
      <c r="J321" s="16" t="s">
        <v>5</v>
      </c>
      <c r="K321" s="16" t="s">
        <v>5</v>
      </c>
      <c r="L321" s="16" t="s">
        <v>10</v>
      </c>
      <c r="M321" s="16" t="s">
        <v>5</v>
      </c>
      <c r="N321" s="16" t="s">
        <v>5</v>
      </c>
      <c r="O321" s="16" t="s">
        <v>5</v>
      </c>
      <c r="P321" s="16" t="s">
        <v>12</v>
      </c>
      <c r="Q321" s="16" t="s">
        <v>5</v>
      </c>
      <c r="R321" s="16" t="s">
        <v>6</v>
      </c>
      <c r="S321" s="16" t="s">
        <v>5</v>
      </c>
      <c r="T321" s="16" t="s">
        <v>10</v>
      </c>
      <c r="U321" s="16" t="s">
        <v>6</v>
      </c>
      <c r="V321" s="16" t="s">
        <v>10</v>
      </c>
      <c r="W321" s="16" t="s">
        <v>12</v>
      </c>
      <c r="X321" s="16" t="s">
        <v>10</v>
      </c>
      <c r="Y321" s="16" t="s">
        <v>5</v>
      </c>
    </row>
    <row r="322" spans="1:25" ht="15" customHeight="1">
      <c r="A322" s="20" t="s">
        <v>345</v>
      </c>
      <c r="B322" s="16" t="s">
        <v>12</v>
      </c>
      <c r="C322" s="16" t="s">
        <v>5</v>
      </c>
      <c r="D322" s="16" t="s">
        <v>6</v>
      </c>
      <c r="E322" s="16" t="s">
        <v>5</v>
      </c>
      <c r="F322" s="16" t="s">
        <v>5</v>
      </c>
      <c r="G322" s="16" t="s">
        <v>5</v>
      </c>
      <c r="H322" s="16" t="s">
        <v>6</v>
      </c>
      <c r="I322" s="16" t="s">
        <v>5</v>
      </c>
      <c r="J322" s="16" t="s">
        <v>5</v>
      </c>
      <c r="K322" s="16" t="s">
        <v>12</v>
      </c>
      <c r="L322" s="16" t="s">
        <v>5</v>
      </c>
      <c r="M322" s="16" t="s">
        <v>5</v>
      </c>
      <c r="N322" s="16" t="s">
        <v>5</v>
      </c>
      <c r="O322" s="16" t="s">
        <v>5</v>
      </c>
      <c r="P322" s="16" t="s">
        <v>5</v>
      </c>
      <c r="Q322" s="16" t="s">
        <v>5</v>
      </c>
      <c r="R322" s="16" t="s">
        <v>5</v>
      </c>
      <c r="S322" s="16" t="s">
        <v>6</v>
      </c>
      <c r="T322" s="16" t="s">
        <v>5</v>
      </c>
      <c r="U322" s="16" t="s">
        <v>10</v>
      </c>
      <c r="V322" s="16" t="s">
        <v>12</v>
      </c>
      <c r="W322" s="16" t="s">
        <v>5</v>
      </c>
      <c r="X322" s="16" t="s">
        <v>5</v>
      </c>
      <c r="Y322" s="16" t="s">
        <v>5</v>
      </c>
    </row>
    <row r="323" spans="1:25" ht="15" customHeight="1">
      <c r="A323" s="20" t="s">
        <v>346</v>
      </c>
      <c r="B323" s="16" t="s">
        <v>5</v>
      </c>
      <c r="C323" s="16" t="s">
        <v>6</v>
      </c>
      <c r="D323" s="16" t="s">
        <v>5</v>
      </c>
      <c r="E323" s="16" t="s">
        <v>5</v>
      </c>
      <c r="F323" s="16" t="s">
        <v>5</v>
      </c>
      <c r="G323" s="16" t="s">
        <v>5</v>
      </c>
      <c r="H323" s="16" t="s">
        <v>5</v>
      </c>
      <c r="I323" s="16" t="s">
        <v>5</v>
      </c>
      <c r="J323" s="16" t="s">
        <v>5</v>
      </c>
      <c r="K323" s="16" t="s">
        <v>5</v>
      </c>
      <c r="L323" s="16" t="s">
        <v>12</v>
      </c>
      <c r="M323" s="16" t="s">
        <v>6</v>
      </c>
      <c r="N323" s="16" t="s">
        <v>5</v>
      </c>
      <c r="O323" s="17" t="s">
        <v>28</v>
      </c>
      <c r="P323" s="17" t="s">
        <v>28</v>
      </c>
      <c r="Q323" s="16" t="s">
        <v>5</v>
      </c>
      <c r="R323" s="16" t="s">
        <v>5</v>
      </c>
      <c r="S323" s="16" t="s">
        <v>12</v>
      </c>
      <c r="T323" s="17" t="s">
        <v>20</v>
      </c>
      <c r="U323" s="16" t="s">
        <v>12</v>
      </c>
      <c r="V323" s="16" t="s">
        <v>12</v>
      </c>
      <c r="W323" s="16" t="s">
        <v>5</v>
      </c>
      <c r="X323" s="16" t="s">
        <v>6</v>
      </c>
      <c r="Y323" s="16" t="s">
        <v>6</v>
      </c>
    </row>
    <row r="324" spans="1:25" ht="15" customHeight="1">
      <c r="A324" s="20" t="s">
        <v>347</v>
      </c>
      <c r="B324" s="16" t="s">
        <v>5</v>
      </c>
      <c r="C324" s="16" t="s">
        <v>13</v>
      </c>
      <c r="D324" s="16" t="s">
        <v>6</v>
      </c>
      <c r="E324" s="16" t="s">
        <v>6</v>
      </c>
      <c r="F324" s="16" t="s">
        <v>5</v>
      </c>
      <c r="G324" s="16" t="s">
        <v>6</v>
      </c>
      <c r="H324" s="16" t="s">
        <v>6</v>
      </c>
      <c r="I324" s="16" t="s">
        <v>6</v>
      </c>
      <c r="J324" s="16" t="s">
        <v>6</v>
      </c>
      <c r="K324" s="16" t="s">
        <v>6</v>
      </c>
      <c r="L324" s="16" t="s">
        <v>6</v>
      </c>
      <c r="M324" s="16" t="s">
        <v>6</v>
      </c>
      <c r="N324" s="16" t="s">
        <v>6</v>
      </c>
      <c r="O324" s="16" t="s">
        <v>6</v>
      </c>
      <c r="P324" s="17" t="s">
        <v>20</v>
      </c>
      <c r="Q324" s="16" t="s">
        <v>6</v>
      </c>
      <c r="R324" s="16" t="s">
        <v>6</v>
      </c>
      <c r="S324" s="16" t="s">
        <v>13</v>
      </c>
      <c r="T324" s="16" t="s">
        <v>5</v>
      </c>
      <c r="U324" s="16" t="s">
        <v>6</v>
      </c>
      <c r="V324" s="16" t="s">
        <v>5</v>
      </c>
      <c r="W324" s="17" t="s">
        <v>8</v>
      </c>
      <c r="X324" s="16" t="s">
        <v>12</v>
      </c>
      <c r="Y324" s="16" t="s">
        <v>12</v>
      </c>
    </row>
    <row r="325" spans="1:25" ht="15" customHeight="1">
      <c r="A325" s="20" t="s">
        <v>348</v>
      </c>
      <c r="B325" s="16" t="s">
        <v>5</v>
      </c>
      <c r="C325" s="16" t="s">
        <v>10</v>
      </c>
      <c r="D325" s="16" t="s">
        <v>6</v>
      </c>
      <c r="E325" s="16" t="s">
        <v>6</v>
      </c>
      <c r="F325" s="16" t="s">
        <v>6</v>
      </c>
      <c r="G325" s="16" t="s">
        <v>6</v>
      </c>
      <c r="H325" s="16" t="s">
        <v>5</v>
      </c>
      <c r="I325" s="16" t="s">
        <v>5</v>
      </c>
      <c r="J325" s="16" t="s">
        <v>6</v>
      </c>
      <c r="K325" s="16" t="s">
        <v>6</v>
      </c>
      <c r="L325" s="16" t="s">
        <v>12</v>
      </c>
      <c r="M325" s="16" t="s">
        <v>5</v>
      </c>
      <c r="N325" s="16" t="s">
        <v>5</v>
      </c>
      <c r="O325" s="16" t="s">
        <v>5</v>
      </c>
      <c r="P325" s="16" t="s">
        <v>5</v>
      </c>
      <c r="Q325" s="16" t="s">
        <v>5</v>
      </c>
      <c r="R325" s="16" t="s">
        <v>12</v>
      </c>
      <c r="S325" s="16" t="s">
        <v>10</v>
      </c>
      <c r="T325" s="16" t="s">
        <v>6</v>
      </c>
      <c r="U325" s="16" t="s">
        <v>10</v>
      </c>
      <c r="V325" s="16" t="s">
        <v>10</v>
      </c>
      <c r="W325" s="16" t="s">
        <v>12</v>
      </c>
      <c r="X325" s="16" t="s">
        <v>5</v>
      </c>
      <c r="Y325" s="16" t="s">
        <v>5</v>
      </c>
    </row>
    <row r="326" spans="1:25" ht="15" customHeight="1">
      <c r="A326" s="20" t="s">
        <v>349</v>
      </c>
      <c r="B326" s="16" t="s">
        <v>5</v>
      </c>
      <c r="C326" s="16" t="s">
        <v>5</v>
      </c>
      <c r="D326" s="16" t="s">
        <v>12</v>
      </c>
      <c r="E326" s="16" t="s">
        <v>5</v>
      </c>
      <c r="F326" s="16" t="s">
        <v>5</v>
      </c>
      <c r="G326" s="17" t="s">
        <v>20</v>
      </c>
      <c r="H326" s="16" t="s">
        <v>5</v>
      </c>
      <c r="I326" s="16" t="s">
        <v>12</v>
      </c>
      <c r="J326" s="16" t="s">
        <v>5</v>
      </c>
      <c r="K326" s="16" t="s">
        <v>5</v>
      </c>
      <c r="L326" s="16" t="s">
        <v>5</v>
      </c>
      <c r="M326" s="16" t="s">
        <v>5</v>
      </c>
      <c r="N326" s="17" t="s">
        <v>20</v>
      </c>
      <c r="O326" s="16" t="s">
        <v>6</v>
      </c>
      <c r="P326" s="16" t="s">
        <v>12</v>
      </c>
      <c r="Q326" s="16" t="s">
        <v>12</v>
      </c>
      <c r="R326" s="16" t="s">
        <v>5</v>
      </c>
      <c r="S326" s="16" t="s">
        <v>6</v>
      </c>
      <c r="T326" s="17" t="s">
        <v>8</v>
      </c>
      <c r="U326" s="16" t="s">
        <v>10</v>
      </c>
      <c r="V326" s="16" t="s">
        <v>12</v>
      </c>
      <c r="W326" s="16" t="s">
        <v>5</v>
      </c>
      <c r="X326" s="16" t="s">
        <v>5</v>
      </c>
      <c r="Y326" s="16" t="s">
        <v>12</v>
      </c>
    </row>
    <row r="327" spans="1:25" ht="15" customHeight="1">
      <c r="A327" s="20" t="s">
        <v>350</v>
      </c>
      <c r="B327" s="16" t="s">
        <v>5</v>
      </c>
      <c r="C327" s="16" t="s">
        <v>12</v>
      </c>
      <c r="D327" s="16" t="s">
        <v>12</v>
      </c>
      <c r="E327" s="16" t="s">
        <v>5</v>
      </c>
      <c r="F327" s="16" t="s">
        <v>5</v>
      </c>
      <c r="G327" s="16" t="s">
        <v>13</v>
      </c>
      <c r="H327" s="16" t="s">
        <v>12</v>
      </c>
      <c r="I327" s="16" t="s">
        <v>5</v>
      </c>
      <c r="J327" s="16" t="s">
        <v>10</v>
      </c>
      <c r="K327" s="16" t="s">
        <v>5</v>
      </c>
      <c r="L327" s="16" t="s">
        <v>6</v>
      </c>
      <c r="M327" s="16" t="s">
        <v>5</v>
      </c>
      <c r="N327" s="16" t="s">
        <v>5</v>
      </c>
      <c r="O327" s="16" t="s">
        <v>5</v>
      </c>
      <c r="P327" s="16" t="s">
        <v>5</v>
      </c>
      <c r="Q327" s="16" t="s">
        <v>5</v>
      </c>
      <c r="R327" s="16" t="s">
        <v>5</v>
      </c>
      <c r="S327" s="16" t="s">
        <v>5</v>
      </c>
      <c r="T327" s="16" t="s">
        <v>5</v>
      </c>
      <c r="U327" s="16" t="s">
        <v>10</v>
      </c>
      <c r="V327" s="16" t="s">
        <v>5</v>
      </c>
      <c r="W327" s="16" t="s">
        <v>10</v>
      </c>
      <c r="X327" s="16" t="s">
        <v>10</v>
      </c>
      <c r="Y327" s="16" t="s">
        <v>5</v>
      </c>
    </row>
    <row r="328" spans="1:25" ht="15" customHeight="1">
      <c r="A328" s="20" t="s">
        <v>351</v>
      </c>
      <c r="B328" s="16" t="s">
        <v>5</v>
      </c>
      <c r="C328" s="16" t="s">
        <v>6</v>
      </c>
      <c r="D328" s="16" t="s">
        <v>5</v>
      </c>
      <c r="E328" s="16" t="s">
        <v>6</v>
      </c>
      <c r="F328" s="16" t="s">
        <v>6</v>
      </c>
      <c r="G328" s="17" t="s">
        <v>49</v>
      </c>
      <c r="H328" s="16" t="s">
        <v>6</v>
      </c>
      <c r="I328" s="16" t="s">
        <v>5</v>
      </c>
      <c r="J328" s="16" t="s">
        <v>5</v>
      </c>
      <c r="K328" s="16" t="s">
        <v>6</v>
      </c>
      <c r="L328" s="16" t="s">
        <v>5</v>
      </c>
      <c r="M328" s="16" t="s">
        <v>5</v>
      </c>
      <c r="N328" s="16" t="s">
        <v>5</v>
      </c>
      <c r="O328" s="16" t="s">
        <v>12</v>
      </c>
      <c r="P328" s="16" t="s">
        <v>12</v>
      </c>
      <c r="Q328" s="16" t="s">
        <v>5</v>
      </c>
      <c r="R328" s="16" t="s">
        <v>5</v>
      </c>
      <c r="S328" s="16" t="s">
        <v>6</v>
      </c>
      <c r="T328" s="16" t="s">
        <v>5</v>
      </c>
      <c r="U328" s="16" t="s">
        <v>12</v>
      </c>
      <c r="V328" s="16" t="s">
        <v>5</v>
      </c>
      <c r="W328" s="16" t="s">
        <v>6</v>
      </c>
      <c r="X328" s="16" t="s">
        <v>5</v>
      </c>
      <c r="Y328" s="16" t="s">
        <v>5</v>
      </c>
    </row>
    <row r="329" spans="1:25" ht="15" customHeight="1">
      <c r="A329" s="20" t="s">
        <v>352</v>
      </c>
      <c r="B329" s="16" t="s">
        <v>6</v>
      </c>
      <c r="C329" s="16" t="s">
        <v>6</v>
      </c>
      <c r="D329" s="16" t="s">
        <v>5</v>
      </c>
      <c r="E329" s="16" t="s">
        <v>5</v>
      </c>
      <c r="F329" s="16" t="s">
        <v>13</v>
      </c>
      <c r="G329" s="16" t="s">
        <v>6</v>
      </c>
      <c r="H329" s="16" t="s">
        <v>12</v>
      </c>
      <c r="I329" s="16" t="s">
        <v>6</v>
      </c>
      <c r="J329" s="16" t="s">
        <v>5</v>
      </c>
      <c r="K329" s="16" t="s">
        <v>5</v>
      </c>
      <c r="L329" s="16" t="s">
        <v>5</v>
      </c>
      <c r="M329" s="16" t="s">
        <v>5</v>
      </c>
      <c r="N329" s="16" t="s">
        <v>5</v>
      </c>
      <c r="O329" s="16" t="s">
        <v>5</v>
      </c>
      <c r="P329" s="16" t="s">
        <v>5</v>
      </c>
      <c r="Q329" s="16" t="s">
        <v>5</v>
      </c>
      <c r="R329" s="16" t="s">
        <v>5</v>
      </c>
      <c r="S329" s="17" t="s">
        <v>20</v>
      </c>
      <c r="T329" s="16" t="s">
        <v>10</v>
      </c>
      <c r="U329" s="16" t="s">
        <v>5</v>
      </c>
      <c r="V329" s="16" t="s">
        <v>10</v>
      </c>
      <c r="W329" s="17" t="s">
        <v>20</v>
      </c>
      <c r="X329" s="16" t="s">
        <v>5</v>
      </c>
      <c r="Y329" s="16" t="s">
        <v>5</v>
      </c>
    </row>
    <row r="330" spans="1:25" ht="15" customHeight="1">
      <c r="A330" s="20" t="s">
        <v>353</v>
      </c>
      <c r="B330" s="16" t="s">
        <v>6</v>
      </c>
      <c r="C330" s="16" t="s">
        <v>13</v>
      </c>
      <c r="D330" s="16" t="s">
        <v>13</v>
      </c>
      <c r="E330" s="16" t="s">
        <v>5</v>
      </c>
      <c r="F330" s="16" t="s">
        <v>6</v>
      </c>
      <c r="G330" s="16" t="s">
        <v>13</v>
      </c>
      <c r="H330" s="16" t="s">
        <v>5</v>
      </c>
      <c r="I330" s="17" t="s">
        <v>8</v>
      </c>
      <c r="J330" s="16" t="s">
        <v>12</v>
      </c>
      <c r="K330" s="16" t="s">
        <v>5</v>
      </c>
      <c r="L330" s="16" t="s">
        <v>12</v>
      </c>
      <c r="M330" s="16" t="s">
        <v>5</v>
      </c>
      <c r="N330" s="16" t="s">
        <v>5</v>
      </c>
      <c r="O330" s="16" t="s">
        <v>5</v>
      </c>
      <c r="P330" s="16" t="s">
        <v>5</v>
      </c>
      <c r="Q330" s="16" t="s">
        <v>5</v>
      </c>
      <c r="R330" s="16" t="s">
        <v>5</v>
      </c>
      <c r="S330" s="17" t="s">
        <v>20</v>
      </c>
      <c r="T330" s="16" t="s">
        <v>5</v>
      </c>
      <c r="U330" s="16" t="s">
        <v>5</v>
      </c>
      <c r="V330" s="17" t="s">
        <v>21</v>
      </c>
      <c r="W330" s="16" t="s">
        <v>10</v>
      </c>
      <c r="X330" s="16" t="s">
        <v>5</v>
      </c>
      <c r="Y330" s="16" t="s">
        <v>12</v>
      </c>
    </row>
    <row r="331" spans="1:25" ht="15" customHeight="1">
      <c r="A331" s="20" t="s">
        <v>354</v>
      </c>
      <c r="B331" s="16" t="s">
        <v>5</v>
      </c>
      <c r="C331" s="16" t="s">
        <v>5</v>
      </c>
      <c r="D331" s="16" t="s">
        <v>6</v>
      </c>
      <c r="E331" s="16" t="s">
        <v>13</v>
      </c>
      <c r="F331" s="16" t="s">
        <v>6</v>
      </c>
      <c r="G331" s="16" t="s">
        <v>13</v>
      </c>
      <c r="H331" s="16" t="s">
        <v>6</v>
      </c>
      <c r="I331" s="16" t="s">
        <v>12</v>
      </c>
      <c r="J331" s="16" t="s">
        <v>5</v>
      </c>
      <c r="K331" s="16" t="s">
        <v>5</v>
      </c>
      <c r="L331" s="16" t="s">
        <v>12</v>
      </c>
      <c r="M331" s="16" t="s">
        <v>5</v>
      </c>
      <c r="N331" s="16" t="s">
        <v>6</v>
      </c>
      <c r="O331" s="16" t="s">
        <v>5</v>
      </c>
      <c r="P331" s="16" t="s">
        <v>5</v>
      </c>
      <c r="Q331" s="16" t="s">
        <v>6</v>
      </c>
      <c r="R331" s="16" t="s">
        <v>5</v>
      </c>
      <c r="S331" s="16" t="s">
        <v>10</v>
      </c>
      <c r="T331" s="16" t="s">
        <v>5</v>
      </c>
      <c r="U331" s="16" t="s">
        <v>10</v>
      </c>
      <c r="V331" s="16" t="s">
        <v>5</v>
      </c>
      <c r="W331" s="16" t="s">
        <v>5</v>
      </c>
      <c r="X331" s="16" t="s">
        <v>5</v>
      </c>
      <c r="Y331" s="16" t="s">
        <v>5</v>
      </c>
    </row>
    <row r="332" spans="1:25" ht="15" customHeight="1">
      <c r="A332" s="20" t="s">
        <v>355</v>
      </c>
      <c r="B332" s="16" t="s">
        <v>5</v>
      </c>
      <c r="C332" s="17" t="s">
        <v>20</v>
      </c>
      <c r="D332" s="17" t="s">
        <v>20</v>
      </c>
      <c r="E332" s="16" t="s">
        <v>5</v>
      </c>
      <c r="F332" s="16" t="s">
        <v>12</v>
      </c>
      <c r="G332" s="16" t="s">
        <v>5</v>
      </c>
      <c r="H332" s="17" t="s">
        <v>21</v>
      </c>
      <c r="I332" s="16" t="s">
        <v>5</v>
      </c>
      <c r="J332" s="16" t="s">
        <v>6</v>
      </c>
      <c r="K332" s="16" t="s">
        <v>6</v>
      </c>
      <c r="L332" s="16" t="s">
        <v>5</v>
      </c>
      <c r="M332" s="16" t="s">
        <v>10</v>
      </c>
      <c r="N332" s="16" t="s">
        <v>5</v>
      </c>
      <c r="O332" s="17" t="s">
        <v>21</v>
      </c>
      <c r="P332" s="16" t="s">
        <v>10</v>
      </c>
      <c r="Q332" s="16" t="s">
        <v>5</v>
      </c>
      <c r="R332" s="16" t="s">
        <v>10</v>
      </c>
      <c r="S332" s="16" t="s">
        <v>39</v>
      </c>
      <c r="T332" s="16" t="s">
        <v>5</v>
      </c>
      <c r="U332" s="16" t="s">
        <v>5</v>
      </c>
      <c r="V332" s="16" t="s">
        <v>5</v>
      </c>
      <c r="W332" s="16" t="s">
        <v>5</v>
      </c>
      <c r="X332" s="16" t="s">
        <v>10</v>
      </c>
      <c r="Y332" s="16" t="s">
        <v>5</v>
      </c>
    </row>
    <row r="333" spans="1:25" ht="15" customHeight="1">
      <c r="A333" s="20" t="s">
        <v>356</v>
      </c>
      <c r="B333" s="16" t="s">
        <v>5</v>
      </c>
      <c r="C333" s="16" t="s">
        <v>12</v>
      </c>
      <c r="D333" s="16" t="s">
        <v>12</v>
      </c>
      <c r="E333" s="16" t="s">
        <v>12</v>
      </c>
      <c r="F333" s="16" t="s">
        <v>12</v>
      </c>
      <c r="G333" s="16" t="s">
        <v>12</v>
      </c>
      <c r="H333" s="16" t="s">
        <v>12</v>
      </c>
      <c r="I333" s="16" t="s">
        <v>5</v>
      </c>
      <c r="J333" s="16" t="s">
        <v>5</v>
      </c>
      <c r="K333" s="16" t="s">
        <v>10</v>
      </c>
      <c r="L333" s="16" t="s">
        <v>6</v>
      </c>
      <c r="M333" s="16" t="s">
        <v>5</v>
      </c>
      <c r="N333" s="17" t="s">
        <v>21</v>
      </c>
      <c r="O333" s="16" t="s">
        <v>5</v>
      </c>
      <c r="P333" s="16" t="s">
        <v>5</v>
      </c>
      <c r="Q333" s="16" t="s">
        <v>5</v>
      </c>
      <c r="R333" s="16" t="s">
        <v>13</v>
      </c>
      <c r="S333" s="16" t="s">
        <v>10</v>
      </c>
      <c r="T333" s="16" t="s">
        <v>5</v>
      </c>
      <c r="U333" s="16" t="s">
        <v>10</v>
      </c>
      <c r="V333" s="16" t="s">
        <v>10</v>
      </c>
      <c r="W333" s="16" t="s">
        <v>5</v>
      </c>
      <c r="X333" s="16" t="s">
        <v>12</v>
      </c>
      <c r="Y333" s="16" t="s">
        <v>12</v>
      </c>
    </row>
    <row r="334" spans="1:25" ht="15" customHeight="1">
      <c r="A334" s="20" t="s">
        <v>357</v>
      </c>
      <c r="B334" s="16" t="s">
        <v>6</v>
      </c>
      <c r="C334" s="16" t="s">
        <v>6</v>
      </c>
      <c r="D334" s="16" t="s">
        <v>13</v>
      </c>
      <c r="E334" s="17" t="s">
        <v>49</v>
      </c>
      <c r="F334" s="17" t="s">
        <v>117</v>
      </c>
      <c r="G334" s="16" t="s">
        <v>13</v>
      </c>
      <c r="H334" s="16" t="s">
        <v>5</v>
      </c>
      <c r="I334" s="16" t="s">
        <v>5</v>
      </c>
      <c r="J334" s="16" t="s">
        <v>5</v>
      </c>
      <c r="K334" s="16" t="s">
        <v>5</v>
      </c>
      <c r="L334" s="16" t="s">
        <v>5</v>
      </c>
      <c r="M334" s="16" t="s">
        <v>12</v>
      </c>
      <c r="N334" s="16" t="s">
        <v>5</v>
      </c>
      <c r="O334" s="16" t="s">
        <v>5</v>
      </c>
      <c r="P334" s="16" t="s">
        <v>5</v>
      </c>
      <c r="Q334" s="16" t="s">
        <v>6</v>
      </c>
      <c r="R334" s="16" t="s">
        <v>5</v>
      </c>
      <c r="S334" s="16" t="s">
        <v>10</v>
      </c>
      <c r="T334" s="16" t="s">
        <v>5</v>
      </c>
      <c r="U334" s="16" t="s">
        <v>10</v>
      </c>
      <c r="V334" s="16" t="s">
        <v>5</v>
      </c>
      <c r="W334" s="16" t="s">
        <v>13</v>
      </c>
      <c r="X334" s="16" t="s">
        <v>6</v>
      </c>
      <c r="Y334" s="16" t="s">
        <v>12</v>
      </c>
    </row>
    <row r="335" spans="1:25" ht="15" customHeight="1">
      <c r="A335" s="20" t="s">
        <v>358</v>
      </c>
      <c r="B335" s="16" t="s">
        <v>6</v>
      </c>
      <c r="C335" s="16" t="s">
        <v>12</v>
      </c>
      <c r="D335" s="16" t="s">
        <v>6</v>
      </c>
      <c r="E335" s="16" t="s">
        <v>6</v>
      </c>
      <c r="F335" s="16" t="s">
        <v>6</v>
      </c>
      <c r="G335" s="16" t="s">
        <v>12</v>
      </c>
      <c r="H335" s="16" t="s">
        <v>5</v>
      </c>
      <c r="I335" s="16" t="s">
        <v>12</v>
      </c>
      <c r="J335" s="16" t="s">
        <v>5</v>
      </c>
      <c r="K335" s="16" t="s">
        <v>5</v>
      </c>
      <c r="L335" s="16" t="s">
        <v>5</v>
      </c>
      <c r="M335" s="16" t="s">
        <v>5</v>
      </c>
      <c r="N335" s="16" t="s">
        <v>5</v>
      </c>
      <c r="O335" s="16" t="s">
        <v>5</v>
      </c>
      <c r="P335" s="16" t="s">
        <v>5</v>
      </c>
      <c r="Q335" s="16" t="s">
        <v>5</v>
      </c>
      <c r="R335" s="16" t="s">
        <v>5</v>
      </c>
      <c r="S335" s="16" t="s">
        <v>5</v>
      </c>
      <c r="T335" s="16" t="s">
        <v>12</v>
      </c>
      <c r="U335" s="16" t="s">
        <v>10</v>
      </c>
      <c r="V335" s="16" t="s">
        <v>5</v>
      </c>
      <c r="W335" s="17" t="s">
        <v>20</v>
      </c>
      <c r="X335" s="16" t="s">
        <v>5</v>
      </c>
      <c r="Y335" s="16" t="s">
        <v>5</v>
      </c>
    </row>
    <row r="336" spans="1:25" ht="15" customHeight="1">
      <c r="A336" s="20" t="s">
        <v>359</v>
      </c>
      <c r="B336" s="16" t="s">
        <v>5</v>
      </c>
      <c r="C336" s="16" t="s">
        <v>5</v>
      </c>
      <c r="D336" s="16" t="s">
        <v>5</v>
      </c>
      <c r="E336" s="16" t="s">
        <v>12</v>
      </c>
      <c r="F336" s="16" t="s">
        <v>12</v>
      </c>
      <c r="G336" s="16" t="s">
        <v>5</v>
      </c>
      <c r="H336" s="16" t="s">
        <v>5</v>
      </c>
      <c r="I336" s="16" t="s">
        <v>5</v>
      </c>
      <c r="J336" s="16" t="s">
        <v>5</v>
      </c>
      <c r="K336" s="16" t="s">
        <v>5</v>
      </c>
      <c r="L336" s="16" t="s">
        <v>6</v>
      </c>
      <c r="M336" s="16" t="s">
        <v>5</v>
      </c>
      <c r="N336" s="17" t="s">
        <v>21</v>
      </c>
      <c r="O336" s="16" t="s">
        <v>5</v>
      </c>
      <c r="P336" s="16" t="s">
        <v>5</v>
      </c>
      <c r="Q336" s="16" t="s">
        <v>5</v>
      </c>
      <c r="R336" s="16" t="s">
        <v>5</v>
      </c>
      <c r="S336" s="16" t="s">
        <v>5</v>
      </c>
      <c r="T336" s="16" t="s">
        <v>10</v>
      </c>
      <c r="U336" s="16" t="s">
        <v>5</v>
      </c>
      <c r="V336" s="16" t="s">
        <v>5</v>
      </c>
      <c r="W336" s="16" t="s">
        <v>5</v>
      </c>
      <c r="X336" s="16" t="s">
        <v>6</v>
      </c>
      <c r="Y336" s="16" t="s">
        <v>5</v>
      </c>
    </row>
    <row r="337" spans="1:25" ht="15" customHeight="1">
      <c r="A337" s="20" t="s">
        <v>360</v>
      </c>
      <c r="B337" s="16" t="s">
        <v>5</v>
      </c>
      <c r="C337" s="16" t="s">
        <v>5</v>
      </c>
      <c r="D337" s="16" t="s">
        <v>6</v>
      </c>
      <c r="E337" s="16" t="s">
        <v>5</v>
      </c>
      <c r="F337" s="16" t="s">
        <v>6</v>
      </c>
      <c r="G337" s="16" t="s">
        <v>6</v>
      </c>
      <c r="H337" s="16" t="s">
        <v>6</v>
      </c>
      <c r="I337" s="16" t="s">
        <v>5</v>
      </c>
      <c r="J337" s="16" t="s">
        <v>5</v>
      </c>
      <c r="K337" s="16" t="s">
        <v>5</v>
      </c>
      <c r="L337" s="16" t="s">
        <v>5</v>
      </c>
      <c r="M337" s="16" t="s">
        <v>5</v>
      </c>
      <c r="N337" s="16" t="s">
        <v>12</v>
      </c>
      <c r="O337" s="16" t="s">
        <v>12</v>
      </c>
      <c r="P337" s="16" t="s">
        <v>5</v>
      </c>
      <c r="Q337" s="16" t="s">
        <v>5</v>
      </c>
      <c r="R337" s="16" t="s">
        <v>5</v>
      </c>
      <c r="S337" s="16" t="s">
        <v>5</v>
      </c>
      <c r="T337" s="16" t="s">
        <v>5</v>
      </c>
      <c r="U337" s="16" t="s">
        <v>5</v>
      </c>
      <c r="V337" s="16" t="s">
        <v>5</v>
      </c>
      <c r="W337" s="17" t="s">
        <v>20</v>
      </c>
      <c r="X337" s="16" t="s">
        <v>6</v>
      </c>
      <c r="Y337" s="16" t="s">
        <v>5</v>
      </c>
    </row>
    <row r="338" spans="1:25" ht="15" customHeight="1">
      <c r="A338" s="20" t="s">
        <v>361</v>
      </c>
      <c r="B338" s="17" t="s">
        <v>20</v>
      </c>
      <c r="C338" s="16" t="s">
        <v>6</v>
      </c>
      <c r="D338" s="16" t="s">
        <v>6</v>
      </c>
      <c r="E338" s="16" t="s">
        <v>6</v>
      </c>
      <c r="F338" s="16" t="s">
        <v>6</v>
      </c>
      <c r="G338" s="16" t="s">
        <v>6</v>
      </c>
      <c r="H338" s="16" t="s">
        <v>12</v>
      </c>
      <c r="I338" s="16" t="s">
        <v>5</v>
      </c>
      <c r="J338" s="16" t="s">
        <v>6</v>
      </c>
      <c r="K338" s="16" t="s">
        <v>5</v>
      </c>
      <c r="L338" s="16" t="s">
        <v>12</v>
      </c>
      <c r="M338" s="16" t="s">
        <v>5</v>
      </c>
      <c r="N338" s="16" t="s">
        <v>5</v>
      </c>
      <c r="O338" s="16" t="s">
        <v>5</v>
      </c>
      <c r="P338" s="16" t="s">
        <v>5</v>
      </c>
      <c r="Q338" s="16" t="s">
        <v>5</v>
      </c>
      <c r="R338" s="16" t="s">
        <v>5</v>
      </c>
      <c r="S338" s="16" t="s">
        <v>5</v>
      </c>
      <c r="T338" s="17" t="s">
        <v>21</v>
      </c>
      <c r="U338" s="16" t="s">
        <v>10</v>
      </c>
      <c r="V338" s="16" t="s">
        <v>10</v>
      </c>
      <c r="W338" s="16" t="s">
        <v>5</v>
      </c>
      <c r="X338" s="16" t="s">
        <v>5</v>
      </c>
      <c r="Y338" s="16" t="s">
        <v>5</v>
      </c>
    </row>
    <row r="339" spans="1:25" ht="15" customHeight="1">
      <c r="A339" s="20" t="s">
        <v>362</v>
      </c>
      <c r="B339" s="16" t="s">
        <v>12</v>
      </c>
      <c r="C339" s="16" t="s">
        <v>5</v>
      </c>
      <c r="D339" s="16" t="s">
        <v>5</v>
      </c>
      <c r="E339" s="16" t="s">
        <v>6</v>
      </c>
      <c r="F339" s="16" t="s">
        <v>6</v>
      </c>
      <c r="G339" s="16" t="s">
        <v>5</v>
      </c>
      <c r="H339" s="16" t="s">
        <v>5</v>
      </c>
      <c r="I339" s="16" t="s">
        <v>10</v>
      </c>
      <c r="J339" s="16" t="s">
        <v>10</v>
      </c>
      <c r="K339" s="16" t="s">
        <v>6</v>
      </c>
      <c r="L339" s="16" t="s">
        <v>6</v>
      </c>
      <c r="M339" s="16" t="s">
        <v>10</v>
      </c>
      <c r="N339" s="17" t="s">
        <v>21</v>
      </c>
      <c r="O339" s="16" t="s">
        <v>6</v>
      </c>
      <c r="P339" s="16" t="s">
        <v>5</v>
      </c>
      <c r="Q339" s="16" t="s">
        <v>6</v>
      </c>
      <c r="R339" s="17" t="s">
        <v>28</v>
      </c>
      <c r="S339" s="16" t="s">
        <v>5</v>
      </c>
      <c r="T339" s="16" t="s">
        <v>5</v>
      </c>
      <c r="U339" s="16" t="s">
        <v>5</v>
      </c>
      <c r="V339" s="16" t="s">
        <v>5</v>
      </c>
      <c r="W339" s="16" t="s">
        <v>5</v>
      </c>
      <c r="X339" s="16" t="s">
        <v>6</v>
      </c>
      <c r="Y339" s="16" t="s">
        <v>5</v>
      </c>
    </row>
    <row r="340" spans="1:25" ht="15" customHeight="1">
      <c r="A340" s="20" t="s">
        <v>363</v>
      </c>
      <c r="B340" s="16" t="s">
        <v>5</v>
      </c>
      <c r="C340" s="16" t="s">
        <v>5</v>
      </c>
      <c r="D340" s="16" t="s">
        <v>5</v>
      </c>
      <c r="E340" s="16" t="s">
        <v>6</v>
      </c>
      <c r="F340" s="16" t="s">
        <v>13</v>
      </c>
      <c r="G340" s="16" t="s">
        <v>6</v>
      </c>
      <c r="H340" s="16" t="s">
        <v>5</v>
      </c>
      <c r="I340" s="17" t="s">
        <v>21</v>
      </c>
      <c r="J340" s="17" t="s">
        <v>21</v>
      </c>
      <c r="K340" s="16" t="s">
        <v>5</v>
      </c>
      <c r="L340" s="16" t="s">
        <v>10</v>
      </c>
      <c r="M340" s="16" t="s">
        <v>5</v>
      </c>
      <c r="N340" s="16" t="s">
        <v>12</v>
      </c>
      <c r="O340" s="16" t="s">
        <v>12</v>
      </c>
      <c r="P340" s="16" t="s">
        <v>6</v>
      </c>
      <c r="Q340" s="16" t="s">
        <v>12</v>
      </c>
      <c r="R340" s="16" t="s">
        <v>5</v>
      </c>
      <c r="S340" s="16" t="s">
        <v>5</v>
      </c>
      <c r="T340" s="16" t="s">
        <v>12</v>
      </c>
      <c r="U340" s="16" t="s">
        <v>5</v>
      </c>
      <c r="V340" s="16" t="s">
        <v>5</v>
      </c>
      <c r="W340" s="16" t="s">
        <v>5</v>
      </c>
      <c r="X340" s="16" t="s">
        <v>12</v>
      </c>
      <c r="Y340" s="16" t="s">
        <v>12</v>
      </c>
    </row>
    <row r="341" spans="1:25" ht="15" customHeight="1">
      <c r="A341" s="20" t="s">
        <v>364</v>
      </c>
      <c r="B341" s="16" t="s">
        <v>5</v>
      </c>
      <c r="C341" s="16" t="s">
        <v>5</v>
      </c>
      <c r="D341" s="16" t="s">
        <v>12</v>
      </c>
      <c r="E341" s="16" t="s">
        <v>5</v>
      </c>
      <c r="F341" s="16" t="s">
        <v>13</v>
      </c>
      <c r="G341" s="16" t="s">
        <v>5</v>
      </c>
      <c r="H341" s="16" t="s">
        <v>5</v>
      </c>
      <c r="I341" s="16" t="s">
        <v>5</v>
      </c>
      <c r="J341" s="16" t="s">
        <v>5</v>
      </c>
      <c r="K341" s="16" t="s">
        <v>5</v>
      </c>
      <c r="L341" s="16" t="s">
        <v>10</v>
      </c>
      <c r="M341" s="16" t="s">
        <v>12</v>
      </c>
      <c r="N341" s="16" t="s">
        <v>6</v>
      </c>
      <c r="O341" s="16" t="s">
        <v>6</v>
      </c>
      <c r="P341" s="16" t="s">
        <v>12</v>
      </c>
      <c r="Q341" s="16" t="s">
        <v>5</v>
      </c>
      <c r="R341" s="16" t="s">
        <v>5</v>
      </c>
      <c r="S341" s="16" t="s">
        <v>5</v>
      </c>
      <c r="T341" s="16" t="s">
        <v>5</v>
      </c>
      <c r="U341" s="16" t="s">
        <v>10</v>
      </c>
      <c r="V341" s="17" t="s">
        <v>20</v>
      </c>
      <c r="W341" s="16" t="s">
        <v>5</v>
      </c>
      <c r="X341" s="16" t="s">
        <v>6</v>
      </c>
      <c r="Y341" s="16" t="s">
        <v>5</v>
      </c>
    </row>
    <row r="342" spans="1:25" ht="15" customHeight="1">
      <c r="A342" s="20" t="s">
        <v>365</v>
      </c>
      <c r="B342" s="16" t="s">
        <v>6</v>
      </c>
      <c r="C342" s="16" t="s">
        <v>12</v>
      </c>
      <c r="D342" s="16" t="s">
        <v>5</v>
      </c>
      <c r="E342" s="16" t="s">
        <v>5</v>
      </c>
      <c r="F342" s="16" t="s">
        <v>5</v>
      </c>
      <c r="G342" s="16" t="s">
        <v>5</v>
      </c>
      <c r="H342" s="16" t="s">
        <v>5</v>
      </c>
      <c r="I342" s="16" t="s">
        <v>10</v>
      </c>
      <c r="J342" s="16" t="s">
        <v>10</v>
      </c>
      <c r="K342" s="16" t="s">
        <v>5</v>
      </c>
      <c r="L342" s="16" t="s">
        <v>5</v>
      </c>
      <c r="M342" s="16" t="s">
        <v>5</v>
      </c>
      <c r="N342" s="16" t="s">
        <v>5</v>
      </c>
      <c r="O342" s="16" t="s">
        <v>5</v>
      </c>
      <c r="P342" s="16" t="s">
        <v>5</v>
      </c>
      <c r="Q342" s="16" t="s">
        <v>5</v>
      </c>
      <c r="R342" s="16" t="s">
        <v>5</v>
      </c>
      <c r="S342" s="16" t="s">
        <v>5</v>
      </c>
      <c r="T342" s="16" t="s">
        <v>6</v>
      </c>
      <c r="U342" s="16" t="s">
        <v>5</v>
      </c>
      <c r="V342" s="16" t="s">
        <v>5</v>
      </c>
      <c r="W342" s="16" t="s">
        <v>12</v>
      </c>
      <c r="X342" s="16" t="s">
        <v>5</v>
      </c>
      <c r="Y342" s="16" t="s">
        <v>5</v>
      </c>
    </row>
    <row r="343" spans="1:25" ht="15" customHeight="1">
      <c r="A343" s="20" t="s">
        <v>366</v>
      </c>
      <c r="B343" s="16" t="s">
        <v>5</v>
      </c>
      <c r="C343" s="16" t="s">
        <v>6</v>
      </c>
      <c r="D343" s="16" t="s">
        <v>5</v>
      </c>
      <c r="E343" s="16" t="s">
        <v>12</v>
      </c>
      <c r="F343" s="16" t="s">
        <v>5</v>
      </c>
      <c r="G343" s="16" t="s">
        <v>6</v>
      </c>
      <c r="H343" s="16" t="s">
        <v>5</v>
      </c>
      <c r="I343" s="16" t="s">
        <v>5</v>
      </c>
      <c r="J343" s="16" t="s">
        <v>5</v>
      </c>
      <c r="K343" s="16" t="s">
        <v>5</v>
      </c>
      <c r="L343" s="16" t="s">
        <v>5</v>
      </c>
      <c r="M343" s="16" t="s">
        <v>5</v>
      </c>
      <c r="N343" s="16" t="s">
        <v>5</v>
      </c>
      <c r="O343" s="16" t="s">
        <v>10</v>
      </c>
      <c r="P343" s="16" t="s">
        <v>5</v>
      </c>
      <c r="Q343" s="16" t="s">
        <v>5</v>
      </c>
      <c r="R343" s="16" t="s">
        <v>10</v>
      </c>
      <c r="S343" s="16" t="s">
        <v>10</v>
      </c>
      <c r="T343" s="16" t="s">
        <v>5</v>
      </c>
      <c r="U343" s="16" t="s">
        <v>10</v>
      </c>
      <c r="V343" s="17" t="s">
        <v>20</v>
      </c>
      <c r="W343" s="16" t="s">
        <v>5</v>
      </c>
      <c r="X343" s="16" t="s">
        <v>5</v>
      </c>
      <c r="Y343" s="16" t="s">
        <v>6</v>
      </c>
    </row>
    <row r="344" spans="1:25" ht="15" customHeight="1">
      <c r="A344" s="20" t="s">
        <v>367</v>
      </c>
      <c r="B344" s="16" t="s">
        <v>5</v>
      </c>
      <c r="C344" s="16" t="s">
        <v>5</v>
      </c>
      <c r="D344" s="16" t="s">
        <v>5</v>
      </c>
      <c r="E344" s="16" t="s">
        <v>6</v>
      </c>
      <c r="F344" s="16" t="s">
        <v>12</v>
      </c>
      <c r="G344" s="16" t="s">
        <v>6</v>
      </c>
      <c r="H344" s="16" t="s">
        <v>5</v>
      </c>
      <c r="I344" s="16" t="s">
        <v>6</v>
      </c>
      <c r="J344" s="16" t="s">
        <v>5</v>
      </c>
      <c r="K344" s="16" t="s">
        <v>5</v>
      </c>
      <c r="L344" s="16" t="s">
        <v>5</v>
      </c>
      <c r="M344" s="16" t="s">
        <v>5</v>
      </c>
      <c r="N344" s="16" t="s">
        <v>5</v>
      </c>
      <c r="O344" s="16" t="s">
        <v>5</v>
      </c>
      <c r="P344" s="16" t="s">
        <v>12</v>
      </c>
      <c r="Q344" s="16" t="s">
        <v>5</v>
      </c>
      <c r="R344" s="16" t="s">
        <v>5</v>
      </c>
      <c r="S344" s="16" t="s">
        <v>12</v>
      </c>
      <c r="T344" s="16" t="s">
        <v>5</v>
      </c>
      <c r="U344" s="16" t="s">
        <v>10</v>
      </c>
      <c r="V344" s="16" t="s">
        <v>5</v>
      </c>
      <c r="W344" s="16" t="s">
        <v>5</v>
      </c>
      <c r="X344" s="16" t="s">
        <v>5</v>
      </c>
      <c r="Y344" s="16" t="s">
        <v>5</v>
      </c>
    </row>
    <row r="345" spans="1:25" ht="15" customHeight="1">
      <c r="A345" s="20" t="s">
        <v>368</v>
      </c>
      <c r="B345" s="16" t="s">
        <v>5</v>
      </c>
      <c r="C345" s="16" t="s">
        <v>6</v>
      </c>
      <c r="D345" s="16" t="s">
        <v>6</v>
      </c>
      <c r="E345" s="16" t="s">
        <v>5</v>
      </c>
      <c r="F345" s="16" t="s">
        <v>5</v>
      </c>
      <c r="G345" s="16" t="s">
        <v>5</v>
      </c>
      <c r="H345" s="16" t="s">
        <v>6</v>
      </c>
      <c r="I345" s="16" t="s">
        <v>6</v>
      </c>
      <c r="J345" s="16" t="s">
        <v>6</v>
      </c>
      <c r="K345" s="16" t="s">
        <v>6</v>
      </c>
      <c r="L345" s="16" t="s">
        <v>5</v>
      </c>
      <c r="M345" s="16" t="s">
        <v>5</v>
      </c>
      <c r="N345" s="16" t="s">
        <v>6</v>
      </c>
      <c r="O345" s="16" t="s">
        <v>6</v>
      </c>
      <c r="P345" s="16" t="s">
        <v>6</v>
      </c>
      <c r="Q345" s="16" t="s">
        <v>6</v>
      </c>
      <c r="R345" s="16" t="s">
        <v>5</v>
      </c>
      <c r="S345" s="16" t="s">
        <v>5</v>
      </c>
      <c r="T345" s="16" t="s">
        <v>5</v>
      </c>
      <c r="U345" s="16" t="s">
        <v>12</v>
      </c>
      <c r="V345" s="17" t="s">
        <v>42</v>
      </c>
      <c r="W345" s="16" t="s">
        <v>5</v>
      </c>
      <c r="X345" s="16" t="s">
        <v>6</v>
      </c>
      <c r="Y345" s="16" t="s">
        <v>5</v>
      </c>
    </row>
    <row r="346" spans="1:25" ht="15" customHeight="1">
      <c r="A346" s="20" t="s">
        <v>369</v>
      </c>
      <c r="B346" s="16" t="s">
        <v>6</v>
      </c>
      <c r="C346" s="16" t="s">
        <v>6</v>
      </c>
      <c r="D346" s="16" t="s">
        <v>5</v>
      </c>
      <c r="E346" s="16" t="s">
        <v>6</v>
      </c>
      <c r="F346" s="16" t="s">
        <v>6</v>
      </c>
      <c r="G346" s="16" t="s">
        <v>6</v>
      </c>
      <c r="H346" s="16" t="s">
        <v>6</v>
      </c>
      <c r="I346" s="16" t="s">
        <v>6</v>
      </c>
      <c r="J346" s="16" t="s">
        <v>6</v>
      </c>
      <c r="K346" s="16" t="s">
        <v>5</v>
      </c>
      <c r="L346" s="16" t="s">
        <v>5</v>
      </c>
      <c r="M346" s="16" t="s">
        <v>5</v>
      </c>
      <c r="N346" s="16" t="s">
        <v>5</v>
      </c>
      <c r="O346" s="16" t="s">
        <v>5</v>
      </c>
      <c r="P346" s="16" t="s">
        <v>12</v>
      </c>
      <c r="Q346" s="16" t="s">
        <v>6</v>
      </c>
      <c r="R346" s="16" t="s">
        <v>5</v>
      </c>
      <c r="S346" s="16" t="s">
        <v>5</v>
      </c>
      <c r="T346" s="16" t="s">
        <v>10</v>
      </c>
      <c r="U346" s="16" t="s">
        <v>5</v>
      </c>
      <c r="V346" s="16" t="s">
        <v>12</v>
      </c>
      <c r="W346" s="16" t="s">
        <v>5</v>
      </c>
      <c r="X346" s="16" t="s">
        <v>5</v>
      </c>
      <c r="Y346" s="16" t="s">
        <v>6</v>
      </c>
    </row>
    <row r="347" spans="1:25" ht="15" customHeight="1">
      <c r="A347" s="20" t="s">
        <v>370</v>
      </c>
      <c r="B347" s="16" t="s">
        <v>6</v>
      </c>
      <c r="C347" s="16" t="s">
        <v>6</v>
      </c>
      <c r="D347" s="16" t="s">
        <v>6</v>
      </c>
      <c r="E347" s="16" t="s">
        <v>6</v>
      </c>
      <c r="F347" s="16" t="s">
        <v>6</v>
      </c>
      <c r="G347" s="16" t="s">
        <v>6</v>
      </c>
      <c r="H347" s="16" t="s">
        <v>6</v>
      </c>
      <c r="I347" s="16" t="s">
        <v>5</v>
      </c>
      <c r="J347" s="16" t="s">
        <v>6</v>
      </c>
      <c r="K347" s="16" t="s">
        <v>6</v>
      </c>
      <c r="L347" s="16" t="s">
        <v>6</v>
      </c>
      <c r="M347" s="16" t="s">
        <v>6</v>
      </c>
      <c r="N347" s="16" t="s">
        <v>6</v>
      </c>
      <c r="O347" s="16" t="s">
        <v>6</v>
      </c>
      <c r="P347" s="16" t="s">
        <v>6</v>
      </c>
      <c r="Q347" s="16" t="s">
        <v>5</v>
      </c>
      <c r="R347" s="16" t="s">
        <v>6</v>
      </c>
      <c r="S347" s="16" t="s">
        <v>6</v>
      </c>
      <c r="T347" s="16" t="s">
        <v>5</v>
      </c>
      <c r="U347" s="16" t="s">
        <v>5</v>
      </c>
      <c r="V347" s="16" t="s">
        <v>6</v>
      </c>
      <c r="W347" s="16" t="s">
        <v>6</v>
      </c>
      <c r="X347" s="16" t="s">
        <v>12</v>
      </c>
      <c r="Y347" s="16" t="s">
        <v>5</v>
      </c>
    </row>
    <row r="348" spans="1:25" ht="15" customHeight="1">
      <c r="A348" s="20" t="s">
        <v>371</v>
      </c>
      <c r="B348" s="16" t="s">
        <v>5</v>
      </c>
      <c r="C348" s="16" t="s">
        <v>5</v>
      </c>
      <c r="D348" s="16" t="s">
        <v>6</v>
      </c>
      <c r="E348" s="16" t="s">
        <v>5</v>
      </c>
      <c r="F348" s="16" t="s">
        <v>5</v>
      </c>
      <c r="G348" s="16" t="s">
        <v>5</v>
      </c>
      <c r="H348" s="16" t="s">
        <v>5</v>
      </c>
      <c r="I348" s="16" t="s">
        <v>5</v>
      </c>
      <c r="J348" s="16" t="s">
        <v>5</v>
      </c>
      <c r="K348" s="16" t="s">
        <v>5</v>
      </c>
      <c r="L348" s="16" t="s">
        <v>5</v>
      </c>
      <c r="M348" s="16" t="s">
        <v>12</v>
      </c>
      <c r="N348" s="16" t="s">
        <v>5</v>
      </c>
      <c r="O348" s="16" t="s">
        <v>12</v>
      </c>
      <c r="P348" s="16" t="s">
        <v>12</v>
      </c>
      <c r="Q348" s="16" t="s">
        <v>12</v>
      </c>
      <c r="R348" s="16" t="s">
        <v>5</v>
      </c>
      <c r="S348" s="16" t="s">
        <v>12</v>
      </c>
      <c r="T348" s="16" t="s">
        <v>10</v>
      </c>
      <c r="U348" s="16" t="s">
        <v>10</v>
      </c>
      <c r="V348" s="16" t="s">
        <v>5</v>
      </c>
      <c r="W348" s="17" t="s">
        <v>21</v>
      </c>
      <c r="X348" s="16" t="s">
        <v>5</v>
      </c>
      <c r="Y348" s="16" t="s">
        <v>6</v>
      </c>
    </row>
    <row r="349" spans="1:25" ht="15" customHeight="1">
      <c r="A349" s="20" t="s">
        <v>372</v>
      </c>
      <c r="B349" s="16" t="s">
        <v>6</v>
      </c>
      <c r="C349" s="16" t="s">
        <v>12</v>
      </c>
      <c r="D349" s="16" t="s">
        <v>6</v>
      </c>
      <c r="E349" s="16" t="s">
        <v>6</v>
      </c>
      <c r="F349" s="16" t="s">
        <v>6</v>
      </c>
      <c r="G349" s="16" t="s">
        <v>6</v>
      </c>
      <c r="H349" s="16" t="s">
        <v>6</v>
      </c>
      <c r="I349" s="16" t="s">
        <v>5</v>
      </c>
      <c r="J349" s="16" t="s">
        <v>5</v>
      </c>
      <c r="K349" s="16" t="s">
        <v>5</v>
      </c>
      <c r="L349" s="16" t="s">
        <v>5</v>
      </c>
      <c r="M349" s="16" t="s">
        <v>5</v>
      </c>
      <c r="N349" s="16" t="s">
        <v>5</v>
      </c>
      <c r="O349" s="16" t="s">
        <v>5</v>
      </c>
      <c r="P349" s="16" t="s">
        <v>5</v>
      </c>
      <c r="Q349" s="16" t="s">
        <v>12</v>
      </c>
      <c r="R349" s="16" t="s">
        <v>5</v>
      </c>
      <c r="S349" s="16" t="s">
        <v>6</v>
      </c>
      <c r="T349" s="16" t="s">
        <v>10</v>
      </c>
      <c r="U349" s="16" t="s">
        <v>10</v>
      </c>
      <c r="V349" s="16" t="s">
        <v>5</v>
      </c>
      <c r="W349" s="16" t="s">
        <v>10</v>
      </c>
      <c r="X349" s="16" t="s">
        <v>5</v>
      </c>
      <c r="Y349" s="16" t="s">
        <v>5</v>
      </c>
    </row>
    <row r="350" spans="1:25" ht="15" customHeight="1">
      <c r="A350" s="20" t="s">
        <v>373</v>
      </c>
      <c r="B350" s="16" t="s">
        <v>5</v>
      </c>
      <c r="C350" s="16" t="s">
        <v>6</v>
      </c>
      <c r="D350" s="16" t="s">
        <v>5</v>
      </c>
      <c r="E350" s="16" t="s">
        <v>12</v>
      </c>
      <c r="F350" s="16" t="s">
        <v>12</v>
      </c>
      <c r="G350" s="16" t="s">
        <v>5</v>
      </c>
      <c r="H350" s="16" t="s">
        <v>6</v>
      </c>
      <c r="I350" s="16" t="s">
        <v>6</v>
      </c>
      <c r="J350" s="16" t="s">
        <v>5</v>
      </c>
      <c r="K350" s="16" t="s">
        <v>5</v>
      </c>
      <c r="L350" s="16" t="s">
        <v>5</v>
      </c>
      <c r="M350" s="16" t="s">
        <v>5</v>
      </c>
      <c r="N350" s="16" t="s">
        <v>5</v>
      </c>
      <c r="O350" s="16" t="s">
        <v>5</v>
      </c>
      <c r="P350" s="16" t="s">
        <v>5</v>
      </c>
      <c r="Q350" s="16" t="s">
        <v>10</v>
      </c>
      <c r="R350" s="16" t="s">
        <v>12</v>
      </c>
      <c r="S350" s="16" t="s">
        <v>6</v>
      </c>
      <c r="T350" s="16" t="s">
        <v>5</v>
      </c>
      <c r="U350" s="16" t="s">
        <v>5</v>
      </c>
      <c r="V350" s="16" t="s">
        <v>10</v>
      </c>
      <c r="W350" s="16" t="s">
        <v>5</v>
      </c>
      <c r="X350" s="16" t="s">
        <v>6</v>
      </c>
      <c r="Y350" s="16" t="s">
        <v>6</v>
      </c>
    </row>
    <row r="351" spans="1:25" ht="15" customHeight="1">
      <c r="A351" s="20" t="s">
        <v>374</v>
      </c>
      <c r="B351" s="16" t="s">
        <v>5</v>
      </c>
      <c r="C351" s="16" t="s">
        <v>6</v>
      </c>
      <c r="D351" s="16" t="s">
        <v>6</v>
      </c>
      <c r="E351" s="16" t="s">
        <v>5</v>
      </c>
      <c r="F351" s="16" t="s">
        <v>6</v>
      </c>
      <c r="G351" s="16" t="s">
        <v>5</v>
      </c>
      <c r="H351" s="16" t="s">
        <v>6</v>
      </c>
      <c r="I351" s="16" t="s">
        <v>5</v>
      </c>
      <c r="J351" s="16" t="s">
        <v>5</v>
      </c>
      <c r="K351" s="16" t="s">
        <v>6</v>
      </c>
      <c r="L351" s="16" t="s">
        <v>5</v>
      </c>
      <c r="M351" s="16" t="s">
        <v>5</v>
      </c>
      <c r="N351" s="16" t="s">
        <v>5</v>
      </c>
      <c r="O351" s="16" t="s">
        <v>5</v>
      </c>
      <c r="P351" s="16" t="s">
        <v>5</v>
      </c>
      <c r="Q351" s="16" t="s">
        <v>5</v>
      </c>
      <c r="R351" s="16" t="s">
        <v>5</v>
      </c>
      <c r="S351" s="16" t="s">
        <v>5</v>
      </c>
      <c r="T351" s="16" t="s">
        <v>10</v>
      </c>
      <c r="U351" s="17" t="s">
        <v>20</v>
      </c>
      <c r="V351" s="16" t="s">
        <v>10</v>
      </c>
      <c r="W351" s="16" t="s">
        <v>10</v>
      </c>
      <c r="X351" s="16" t="s">
        <v>5</v>
      </c>
      <c r="Y351" s="16" t="s">
        <v>5</v>
      </c>
    </row>
    <row r="352" spans="1:25" ht="15" customHeight="1">
      <c r="A352" s="20" t="s">
        <v>375</v>
      </c>
      <c r="B352" s="16" t="s">
        <v>12</v>
      </c>
      <c r="C352" s="16" t="s">
        <v>5</v>
      </c>
      <c r="D352" s="16" t="s">
        <v>5</v>
      </c>
      <c r="E352" s="16" t="s">
        <v>5</v>
      </c>
      <c r="F352" s="16" t="s">
        <v>5</v>
      </c>
      <c r="G352" s="16" t="s">
        <v>5</v>
      </c>
      <c r="H352" s="16" t="s">
        <v>5</v>
      </c>
      <c r="I352" s="16" t="s">
        <v>5</v>
      </c>
      <c r="J352" s="16" t="s">
        <v>5</v>
      </c>
      <c r="K352" s="16" t="s">
        <v>5</v>
      </c>
      <c r="L352" s="16" t="s">
        <v>12</v>
      </c>
      <c r="M352" s="16" t="s">
        <v>5</v>
      </c>
      <c r="N352" s="16" t="s">
        <v>5</v>
      </c>
      <c r="O352" s="16" t="s">
        <v>5</v>
      </c>
      <c r="P352" s="16" t="s">
        <v>5</v>
      </c>
      <c r="Q352" s="16" t="s">
        <v>5</v>
      </c>
      <c r="R352" s="16" t="s">
        <v>5</v>
      </c>
      <c r="S352" s="16" t="s">
        <v>5</v>
      </c>
      <c r="T352" s="16" t="s">
        <v>10</v>
      </c>
      <c r="U352" s="16" t="s">
        <v>12</v>
      </c>
      <c r="V352" s="16" t="s">
        <v>10</v>
      </c>
      <c r="W352" s="16" t="s">
        <v>5</v>
      </c>
      <c r="X352" s="16" t="s">
        <v>5</v>
      </c>
      <c r="Y352" s="16" t="s">
        <v>5</v>
      </c>
    </row>
    <row r="353" spans="1:25" ht="15" customHeight="1">
      <c r="A353" s="20" t="s">
        <v>376</v>
      </c>
      <c r="B353" s="16" t="s">
        <v>13</v>
      </c>
      <c r="C353" s="16" t="s">
        <v>13</v>
      </c>
      <c r="D353" s="16" t="s">
        <v>5</v>
      </c>
      <c r="E353" s="16" t="s">
        <v>6</v>
      </c>
      <c r="F353" s="16" t="s">
        <v>6</v>
      </c>
      <c r="G353" s="16" t="s">
        <v>13</v>
      </c>
      <c r="H353" s="16" t="s">
        <v>12</v>
      </c>
      <c r="I353" s="16" t="s">
        <v>12</v>
      </c>
      <c r="J353" s="16" t="s">
        <v>10</v>
      </c>
      <c r="K353" s="16" t="s">
        <v>5</v>
      </c>
      <c r="L353" s="16" t="s">
        <v>10</v>
      </c>
      <c r="M353" s="16" t="s">
        <v>5</v>
      </c>
      <c r="N353" s="16" t="s">
        <v>10</v>
      </c>
      <c r="O353" s="16" t="s">
        <v>10</v>
      </c>
      <c r="P353" s="16" t="s">
        <v>12</v>
      </c>
      <c r="Q353" s="16" t="s">
        <v>5</v>
      </c>
      <c r="R353" s="16" t="s">
        <v>12</v>
      </c>
      <c r="S353" s="16" t="s">
        <v>5</v>
      </c>
      <c r="T353" s="16" t="s">
        <v>10</v>
      </c>
      <c r="U353" s="17" t="s">
        <v>21</v>
      </c>
      <c r="V353" s="16" t="s">
        <v>10</v>
      </c>
      <c r="W353" s="16" t="s">
        <v>12</v>
      </c>
      <c r="X353" s="16" t="s">
        <v>5</v>
      </c>
      <c r="Y353" s="16" t="s">
        <v>5</v>
      </c>
    </row>
    <row r="354" spans="1:25" ht="15" customHeight="1">
      <c r="A354" s="20" t="s">
        <v>377</v>
      </c>
      <c r="B354" s="16" t="s">
        <v>6</v>
      </c>
      <c r="C354" s="16" t="s">
        <v>6</v>
      </c>
      <c r="D354" s="16" t="s">
        <v>5</v>
      </c>
      <c r="E354" s="16" t="s">
        <v>6</v>
      </c>
      <c r="F354" s="16" t="s">
        <v>5</v>
      </c>
      <c r="G354" s="16" t="s">
        <v>13</v>
      </c>
      <c r="H354" s="16" t="s">
        <v>13</v>
      </c>
      <c r="I354" s="16" t="s">
        <v>10</v>
      </c>
      <c r="J354" s="16" t="s">
        <v>10</v>
      </c>
      <c r="K354" s="16" t="s">
        <v>10</v>
      </c>
      <c r="L354" s="16" t="s">
        <v>6</v>
      </c>
      <c r="M354" s="16" t="s">
        <v>10</v>
      </c>
      <c r="N354" s="16" t="s">
        <v>6</v>
      </c>
      <c r="O354" s="16" t="s">
        <v>5</v>
      </c>
      <c r="P354" s="16" t="s">
        <v>6</v>
      </c>
      <c r="Q354" s="16" t="s">
        <v>13</v>
      </c>
      <c r="R354" s="16" t="s">
        <v>5</v>
      </c>
      <c r="S354" s="16" t="s">
        <v>5</v>
      </c>
      <c r="T354" s="16" t="s">
        <v>5</v>
      </c>
      <c r="U354" s="16" t="s">
        <v>5</v>
      </c>
      <c r="V354" s="16" t="s">
        <v>5</v>
      </c>
      <c r="W354" s="16" t="s">
        <v>10</v>
      </c>
      <c r="X354" s="16" t="s">
        <v>13</v>
      </c>
      <c r="Y354" s="17" t="s">
        <v>28</v>
      </c>
    </row>
    <row r="355" spans="1:25" ht="15" customHeight="1">
      <c r="A355" s="20" t="s">
        <v>378</v>
      </c>
      <c r="B355" s="16" t="s">
        <v>13</v>
      </c>
      <c r="C355" s="16" t="s">
        <v>6</v>
      </c>
      <c r="D355" s="16" t="s">
        <v>13</v>
      </c>
      <c r="E355" s="16" t="s">
        <v>5</v>
      </c>
      <c r="F355" s="16" t="s">
        <v>13</v>
      </c>
      <c r="G355" s="16" t="s">
        <v>6</v>
      </c>
      <c r="H355" s="16" t="s">
        <v>13</v>
      </c>
      <c r="I355" s="16" t="s">
        <v>5</v>
      </c>
      <c r="J355" s="16" t="s">
        <v>5</v>
      </c>
      <c r="K355" s="16" t="s">
        <v>10</v>
      </c>
      <c r="L355" s="16" t="s">
        <v>5</v>
      </c>
      <c r="M355" s="16" t="s">
        <v>10</v>
      </c>
      <c r="N355" s="16" t="s">
        <v>10</v>
      </c>
      <c r="O355" s="16" t="s">
        <v>12</v>
      </c>
      <c r="P355" s="16" t="s">
        <v>10</v>
      </c>
      <c r="Q355" s="16" t="s">
        <v>5</v>
      </c>
      <c r="R355" s="16" t="s">
        <v>5</v>
      </c>
      <c r="S355" s="16" t="s">
        <v>10</v>
      </c>
      <c r="T355" s="16" t="s">
        <v>10</v>
      </c>
      <c r="U355" s="16" t="s">
        <v>5</v>
      </c>
      <c r="V355" s="16" t="s">
        <v>5</v>
      </c>
      <c r="W355" s="16" t="s">
        <v>5</v>
      </c>
      <c r="X355" s="16" t="s">
        <v>10</v>
      </c>
      <c r="Y355" s="16" t="s">
        <v>10</v>
      </c>
    </row>
    <row r="356" spans="1:25" ht="15" customHeight="1">
      <c r="A356" s="20" t="s">
        <v>379</v>
      </c>
      <c r="B356" s="16" t="s">
        <v>5</v>
      </c>
      <c r="C356" s="16" t="s">
        <v>6</v>
      </c>
      <c r="D356" s="16" t="s">
        <v>5</v>
      </c>
      <c r="E356" s="16" t="s">
        <v>5</v>
      </c>
      <c r="F356" s="16" t="s">
        <v>5</v>
      </c>
      <c r="G356" s="16" t="s">
        <v>5</v>
      </c>
      <c r="H356" s="16" t="s">
        <v>6</v>
      </c>
      <c r="I356" s="16" t="s">
        <v>5</v>
      </c>
      <c r="J356" s="16" t="s">
        <v>10</v>
      </c>
      <c r="K356" s="16" t="s">
        <v>5</v>
      </c>
      <c r="L356" s="16" t="s">
        <v>5</v>
      </c>
      <c r="M356" s="16" t="s">
        <v>5</v>
      </c>
      <c r="N356" s="16" t="s">
        <v>5</v>
      </c>
      <c r="O356" s="16" t="s">
        <v>10</v>
      </c>
      <c r="P356" s="16" t="s">
        <v>10</v>
      </c>
      <c r="Q356" s="16" t="s">
        <v>5</v>
      </c>
      <c r="R356" s="16" t="s">
        <v>10</v>
      </c>
      <c r="S356" s="16" t="s">
        <v>10</v>
      </c>
      <c r="T356" s="16" t="s">
        <v>5</v>
      </c>
      <c r="U356" s="16" t="s">
        <v>10</v>
      </c>
      <c r="V356" s="16" t="s">
        <v>10</v>
      </c>
      <c r="W356" s="16" t="s">
        <v>10</v>
      </c>
      <c r="X356" s="16" t="s">
        <v>10</v>
      </c>
      <c r="Y356" s="16" t="s">
        <v>12</v>
      </c>
    </row>
    <row r="357" spans="1:25" ht="15" customHeight="1">
      <c r="A357" s="20" t="s">
        <v>380</v>
      </c>
      <c r="B357" s="16" t="s">
        <v>5</v>
      </c>
      <c r="C357" s="16" t="s">
        <v>5</v>
      </c>
      <c r="D357" s="16" t="s">
        <v>5</v>
      </c>
      <c r="E357" s="16" t="s">
        <v>12</v>
      </c>
      <c r="F357" s="16" t="s">
        <v>12</v>
      </c>
      <c r="G357" s="16" t="s">
        <v>5</v>
      </c>
      <c r="H357" s="16" t="s">
        <v>5</v>
      </c>
      <c r="I357" s="16" t="s">
        <v>5</v>
      </c>
      <c r="J357" s="16" t="s">
        <v>5</v>
      </c>
      <c r="K357" s="16" t="s">
        <v>5</v>
      </c>
      <c r="L357" s="16" t="s">
        <v>10</v>
      </c>
      <c r="M357" s="16" t="s">
        <v>5</v>
      </c>
      <c r="N357" s="16" t="s">
        <v>10</v>
      </c>
      <c r="O357" s="16" t="s">
        <v>5</v>
      </c>
      <c r="P357" s="16" t="s">
        <v>5</v>
      </c>
      <c r="Q357" s="16" t="s">
        <v>5</v>
      </c>
      <c r="R357" s="16" t="s">
        <v>12</v>
      </c>
      <c r="S357" s="16" t="s">
        <v>5</v>
      </c>
      <c r="T357" s="16" t="s">
        <v>10</v>
      </c>
      <c r="U357" s="16" t="s">
        <v>5</v>
      </c>
      <c r="V357" s="16" t="s">
        <v>6</v>
      </c>
      <c r="W357" s="16" t="s">
        <v>5</v>
      </c>
      <c r="X357" s="16" t="s">
        <v>12</v>
      </c>
      <c r="Y357" s="16" t="s">
        <v>12</v>
      </c>
    </row>
    <row r="358" spans="1:25" ht="15" customHeight="1">
      <c r="A358" s="20" t="s">
        <v>381</v>
      </c>
      <c r="B358" s="16" t="s">
        <v>5</v>
      </c>
      <c r="C358" s="16" t="s">
        <v>6</v>
      </c>
      <c r="D358" s="16" t="s">
        <v>13</v>
      </c>
      <c r="E358" s="16" t="s">
        <v>6</v>
      </c>
      <c r="F358" s="16" t="s">
        <v>13</v>
      </c>
      <c r="G358" s="16" t="s">
        <v>13</v>
      </c>
      <c r="H358" s="16" t="s">
        <v>6</v>
      </c>
      <c r="I358" s="16" t="s">
        <v>5</v>
      </c>
      <c r="J358" s="16" t="s">
        <v>6</v>
      </c>
      <c r="K358" s="16" t="s">
        <v>12</v>
      </c>
      <c r="L358" s="16" t="s">
        <v>5</v>
      </c>
      <c r="M358" s="16" t="s">
        <v>5</v>
      </c>
      <c r="N358" s="16" t="s">
        <v>6</v>
      </c>
      <c r="O358" s="16" t="s">
        <v>5</v>
      </c>
      <c r="P358" s="16" t="s">
        <v>6</v>
      </c>
      <c r="Q358" s="16" t="s">
        <v>5</v>
      </c>
      <c r="R358" s="16" t="s">
        <v>5</v>
      </c>
      <c r="S358" s="16" t="s">
        <v>5</v>
      </c>
      <c r="T358" s="16" t="s">
        <v>5</v>
      </c>
      <c r="U358" s="16" t="s">
        <v>5</v>
      </c>
      <c r="V358" s="16" t="s">
        <v>5</v>
      </c>
      <c r="W358" s="16" t="s">
        <v>5</v>
      </c>
      <c r="X358" s="16" t="s">
        <v>10</v>
      </c>
      <c r="Y358" s="16" t="s">
        <v>5</v>
      </c>
    </row>
    <row r="359" spans="1:25" ht="15" customHeight="1">
      <c r="A359" s="20" t="s">
        <v>382</v>
      </c>
      <c r="B359" s="16" t="s">
        <v>5</v>
      </c>
      <c r="C359" s="16" t="s">
        <v>5</v>
      </c>
      <c r="D359" s="16" t="s">
        <v>5</v>
      </c>
      <c r="E359" s="16" t="s">
        <v>6</v>
      </c>
      <c r="F359" s="16" t="s">
        <v>6</v>
      </c>
      <c r="G359" s="16" t="s">
        <v>5</v>
      </c>
      <c r="H359" s="16" t="s">
        <v>5</v>
      </c>
      <c r="I359" s="16" t="s">
        <v>6</v>
      </c>
      <c r="J359" s="16" t="s">
        <v>6</v>
      </c>
      <c r="K359" s="16" t="s">
        <v>5</v>
      </c>
      <c r="L359" s="16" t="s">
        <v>5</v>
      </c>
      <c r="M359" s="16" t="s">
        <v>5</v>
      </c>
      <c r="N359" s="16" t="s">
        <v>5</v>
      </c>
      <c r="O359" s="16" t="s">
        <v>5</v>
      </c>
      <c r="P359" s="16" t="s">
        <v>5</v>
      </c>
      <c r="Q359" s="16" t="s">
        <v>5</v>
      </c>
      <c r="R359" s="16" t="s">
        <v>6</v>
      </c>
      <c r="S359" s="16" t="s">
        <v>5</v>
      </c>
      <c r="T359" s="16" t="s">
        <v>10</v>
      </c>
      <c r="U359" s="16" t="s">
        <v>10</v>
      </c>
      <c r="V359" s="16" t="s">
        <v>5</v>
      </c>
      <c r="W359" s="16" t="s">
        <v>5</v>
      </c>
      <c r="X359" s="16" t="s">
        <v>5</v>
      </c>
      <c r="Y359" s="16" t="s">
        <v>6</v>
      </c>
    </row>
    <row r="360" spans="1:25" ht="15" customHeight="1">
      <c r="A360" s="20" t="s">
        <v>383</v>
      </c>
      <c r="B360" s="16" t="s">
        <v>6</v>
      </c>
      <c r="C360" s="16" t="s">
        <v>6</v>
      </c>
      <c r="D360" s="16" t="s">
        <v>6</v>
      </c>
      <c r="E360" s="16" t="s">
        <v>6</v>
      </c>
      <c r="F360" s="16" t="s">
        <v>6</v>
      </c>
      <c r="G360" s="16" t="s">
        <v>5</v>
      </c>
      <c r="H360" s="16" t="s">
        <v>6</v>
      </c>
      <c r="I360" s="16" t="s">
        <v>5</v>
      </c>
      <c r="J360" s="16" t="s">
        <v>5</v>
      </c>
      <c r="K360" s="16" t="s">
        <v>5</v>
      </c>
      <c r="L360" s="16" t="s">
        <v>5</v>
      </c>
      <c r="M360" s="16" t="s">
        <v>5</v>
      </c>
      <c r="N360" s="17" t="s">
        <v>8</v>
      </c>
      <c r="O360" s="16" t="s">
        <v>5</v>
      </c>
      <c r="P360" s="16" t="s">
        <v>5</v>
      </c>
      <c r="Q360" s="16" t="s">
        <v>12</v>
      </c>
      <c r="R360" s="16" t="s">
        <v>12</v>
      </c>
      <c r="S360" s="16" t="s">
        <v>5</v>
      </c>
      <c r="T360" s="16" t="s">
        <v>5</v>
      </c>
      <c r="U360" s="16" t="s">
        <v>5</v>
      </c>
      <c r="V360" s="17" t="s">
        <v>20</v>
      </c>
      <c r="W360" s="16" t="s">
        <v>5</v>
      </c>
      <c r="X360" s="16" t="s">
        <v>6</v>
      </c>
      <c r="Y360" s="16" t="s">
        <v>5</v>
      </c>
    </row>
    <row r="361" spans="1:25" ht="15" customHeight="1">
      <c r="A361" s="20" t="s">
        <v>384</v>
      </c>
      <c r="B361" s="16" t="s">
        <v>5</v>
      </c>
      <c r="C361" s="16" t="s">
        <v>5</v>
      </c>
      <c r="D361" s="16" t="s">
        <v>12</v>
      </c>
      <c r="E361" s="16" t="s">
        <v>5</v>
      </c>
      <c r="F361" s="16" t="s">
        <v>6</v>
      </c>
      <c r="G361" s="16" t="s">
        <v>12</v>
      </c>
      <c r="H361" s="16" t="s">
        <v>5</v>
      </c>
      <c r="I361" s="16" t="s">
        <v>5</v>
      </c>
      <c r="J361" s="16" t="s">
        <v>5</v>
      </c>
      <c r="K361" s="16" t="s">
        <v>10</v>
      </c>
      <c r="L361" s="16" t="s">
        <v>5</v>
      </c>
      <c r="M361" s="16" t="s">
        <v>5</v>
      </c>
      <c r="N361" s="16" t="s">
        <v>5</v>
      </c>
      <c r="O361" s="16" t="s">
        <v>5</v>
      </c>
      <c r="P361" s="16" t="s">
        <v>5</v>
      </c>
      <c r="Q361" s="16" t="s">
        <v>5</v>
      </c>
      <c r="R361" s="16" t="s">
        <v>5</v>
      </c>
      <c r="S361" s="16" t="s">
        <v>10</v>
      </c>
      <c r="T361" s="16" t="s">
        <v>5</v>
      </c>
      <c r="U361" s="16" t="s">
        <v>5</v>
      </c>
      <c r="V361" s="16" t="s">
        <v>5</v>
      </c>
      <c r="W361" s="16" t="s">
        <v>5</v>
      </c>
      <c r="X361" s="16" t="s">
        <v>5</v>
      </c>
      <c r="Y361" s="16" t="s">
        <v>5</v>
      </c>
    </row>
    <row r="362" spans="1:25" ht="15" customHeight="1">
      <c r="A362" s="20" t="s">
        <v>385</v>
      </c>
      <c r="B362" s="16" t="s">
        <v>5</v>
      </c>
      <c r="C362" s="16" t="s">
        <v>6</v>
      </c>
      <c r="D362" s="16" t="s">
        <v>6</v>
      </c>
      <c r="E362" s="16" t="s">
        <v>6</v>
      </c>
      <c r="F362" s="16" t="s">
        <v>5</v>
      </c>
      <c r="G362" s="16" t="s">
        <v>6</v>
      </c>
      <c r="H362" s="16" t="s">
        <v>12</v>
      </c>
      <c r="I362" s="16" t="s">
        <v>5</v>
      </c>
      <c r="J362" s="16" t="s">
        <v>5</v>
      </c>
      <c r="K362" s="16" t="s">
        <v>6</v>
      </c>
      <c r="L362" s="16" t="s">
        <v>10</v>
      </c>
      <c r="M362" s="16" t="s">
        <v>5</v>
      </c>
      <c r="N362" s="16" t="s">
        <v>12</v>
      </c>
      <c r="O362" s="16" t="s">
        <v>5</v>
      </c>
      <c r="P362" s="16" t="s">
        <v>5</v>
      </c>
      <c r="Q362" s="16" t="s">
        <v>5</v>
      </c>
      <c r="R362" s="16" t="s">
        <v>10</v>
      </c>
      <c r="S362" s="16" t="s">
        <v>5</v>
      </c>
      <c r="T362" s="16" t="s">
        <v>12</v>
      </c>
      <c r="U362" s="17" t="s">
        <v>20</v>
      </c>
      <c r="V362" s="16" t="s">
        <v>5</v>
      </c>
      <c r="W362" s="16" t="s">
        <v>10</v>
      </c>
      <c r="X362" s="16" t="s">
        <v>10</v>
      </c>
      <c r="Y362" s="16" t="s">
        <v>10</v>
      </c>
    </row>
    <row r="363" spans="1:25" ht="15" customHeight="1">
      <c r="A363" s="20" t="s">
        <v>386</v>
      </c>
      <c r="B363" s="16" t="s">
        <v>10</v>
      </c>
      <c r="C363" s="16" t="s">
        <v>6</v>
      </c>
      <c r="D363" s="16" t="s">
        <v>6</v>
      </c>
      <c r="E363" s="16" t="s">
        <v>6</v>
      </c>
      <c r="F363" s="16" t="s">
        <v>6</v>
      </c>
      <c r="G363" s="16" t="s">
        <v>6</v>
      </c>
      <c r="H363" s="16" t="s">
        <v>6</v>
      </c>
      <c r="I363" s="16" t="s">
        <v>6</v>
      </c>
      <c r="J363" s="16" t="s">
        <v>5</v>
      </c>
      <c r="K363" s="16" t="s">
        <v>5</v>
      </c>
      <c r="L363" s="16" t="s">
        <v>5</v>
      </c>
      <c r="M363" s="16" t="s">
        <v>5</v>
      </c>
      <c r="N363" s="16" t="s">
        <v>5</v>
      </c>
      <c r="O363" s="16" t="s">
        <v>10</v>
      </c>
      <c r="P363" s="16" t="s">
        <v>6</v>
      </c>
      <c r="Q363" s="16" t="s">
        <v>5</v>
      </c>
      <c r="R363" s="16" t="s">
        <v>5</v>
      </c>
      <c r="S363" s="16" t="s">
        <v>5</v>
      </c>
      <c r="T363" s="16" t="s">
        <v>10</v>
      </c>
      <c r="U363" s="16" t="s">
        <v>10</v>
      </c>
      <c r="V363" s="16" t="s">
        <v>5</v>
      </c>
      <c r="W363" s="16" t="s">
        <v>10</v>
      </c>
      <c r="X363" s="16" t="s">
        <v>6</v>
      </c>
      <c r="Y363" s="16" t="s">
        <v>6</v>
      </c>
    </row>
    <row r="364" spans="1:25" ht="15" customHeight="1">
      <c r="A364" s="20" t="s">
        <v>387</v>
      </c>
      <c r="B364" s="16" t="s">
        <v>6</v>
      </c>
      <c r="C364" s="16" t="s">
        <v>6</v>
      </c>
      <c r="D364" s="16" t="s">
        <v>6</v>
      </c>
      <c r="E364" s="16" t="s">
        <v>6</v>
      </c>
      <c r="F364" s="16" t="s">
        <v>6</v>
      </c>
      <c r="G364" s="16" t="s">
        <v>6</v>
      </c>
      <c r="H364" s="16" t="s">
        <v>5</v>
      </c>
      <c r="I364" s="16" t="s">
        <v>6</v>
      </c>
      <c r="J364" s="16" t="s">
        <v>6</v>
      </c>
      <c r="K364" s="16" t="s">
        <v>6</v>
      </c>
      <c r="L364" s="16" t="s">
        <v>6</v>
      </c>
      <c r="M364" s="16" t="s">
        <v>5</v>
      </c>
      <c r="N364" s="16" t="s">
        <v>6</v>
      </c>
      <c r="O364" s="16" t="s">
        <v>6</v>
      </c>
      <c r="P364" s="16" t="s">
        <v>6</v>
      </c>
      <c r="Q364" s="16" t="s">
        <v>6</v>
      </c>
      <c r="R364" s="16" t="s">
        <v>6</v>
      </c>
      <c r="S364" s="16" t="s">
        <v>6</v>
      </c>
      <c r="T364" s="16" t="s">
        <v>6</v>
      </c>
      <c r="U364" s="16" t="s">
        <v>6</v>
      </c>
      <c r="V364" s="16" t="s">
        <v>5</v>
      </c>
      <c r="W364" s="16" t="s">
        <v>6</v>
      </c>
      <c r="X364" s="16" t="s">
        <v>6</v>
      </c>
      <c r="Y364" s="16" t="s">
        <v>6</v>
      </c>
    </row>
    <row r="365" spans="1:25" ht="15" customHeight="1">
      <c r="A365" s="20" t="s">
        <v>388</v>
      </c>
      <c r="B365" s="16" t="s">
        <v>5</v>
      </c>
      <c r="C365" s="16" t="s">
        <v>5</v>
      </c>
      <c r="D365" s="16" t="s">
        <v>5</v>
      </c>
      <c r="E365" s="16" t="s">
        <v>6</v>
      </c>
      <c r="F365" s="16" t="s">
        <v>6</v>
      </c>
      <c r="G365" s="16" t="s">
        <v>6</v>
      </c>
      <c r="H365" s="16" t="s">
        <v>6</v>
      </c>
      <c r="I365" s="16" t="s">
        <v>6</v>
      </c>
      <c r="J365" s="16" t="s">
        <v>6</v>
      </c>
      <c r="K365" s="16" t="s">
        <v>6</v>
      </c>
      <c r="L365" s="16" t="s">
        <v>5</v>
      </c>
      <c r="M365" s="16" t="s">
        <v>5</v>
      </c>
      <c r="N365" s="16" t="s">
        <v>6</v>
      </c>
      <c r="O365" s="16" t="s">
        <v>6</v>
      </c>
      <c r="P365" s="16" t="s">
        <v>6</v>
      </c>
      <c r="Q365" s="16" t="s">
        <v>5</v>
      </c>
      <c r="R365" s="16" t="s">
        <v>6</v>
      </c>
      <c r="S365" s="16" t="s">
        <v>5</v>
      </c>
      <c r="T365" s="16" t="s">
        <v>10</v>
      </c>
      <c r="U365" s="16" t="s">
        <v>5</v>
      </c>
      <c r="V365" s="16" t="s">
        <v>5</v>
      </c>
      <c r="W365" s="16" t="s">
        <v>12</v>
      </c>
      <c r="X365" s="16" t="s">
        <v>5</v>
      </c>
      <c r="Y365" s="16" t="s">
        <v>10</v>
      </c>
    </row>
    <row r="366" spans="1:25" ht="15" customHeight="1">
      <c r="A366" s="20" t="s">
        <v>389</v>
      </c>
      <c r="B366" s="16" t="s">
        <v>5</v>
      </c>
      <c r="C366" s="16" t="s">
        <v>6</v>
      </c>
      <c r="D366" s="16" t="s">
        <v>5</v>
      </c>
      <c r="E366" s="16" t="s">
        <v>6</v>
      </c>
      <c r="F366" s="16" t="s">
        <v>6</v>
      </c>
      <c r="G366" s="16" t="s">
        <v>6</v>
      </c>
      <c r="H366" s="16" t="s">
        <v>6</v>
      </c>
      <c r="I366" s="16" t="s">
        <v>6</v>
      </c>
      <c r="J366" s="16" t="s">
        <v>6</v>
      </c>
      <c r="K366" s="16" t="s">
        <v>6</v>
      </c>
      <c r="L366" s="16" t="s">
        <v>6</v>
      </c>
      <c r="M366" s="16" t="s">
        <v>5</v>
      </c>
      <c r="N366" s="16" t="s">
        <v>6</v>
      </c>
      <c r="O366" s="16" t="s">
        <v>6</v>
      </c>
      <c r="P366" s="16" t="s">
        <v>6</v>
      </c>
      <c r="Q366" s="16" t="s">
        <v>6</v>
      </c>
      <c r="R366" s="16" t="s">
        <v>6</v>
      </c>
      <c r="S366" s="16" t="s">
        <v>5</v>
      </c>
      <c r="T366" s="16" t="s">
        <v>5</v>
      </c>
      <c r="U366" s="16" t="s">
        <v>5</v>
      </c>
      <c r="V366" s="16" t="s">
        <v>5</v>
      </c>
      <c r="W366" s="16" t="s">
        <v>6</v>
      </c>
      <c r="X366" s="16" t="s">
        <v>6</v>
      </c>
      <c r="Y366" s="16" t="s">
        <v>6</v>
      </c>
    </row>
    <row r="367" spans="1:25" ht="15" customHeight="1">
      <c r="A367" s="20" t="s">
        <v>390</v>
      </c>
      <c r="B367" s="16" t="s">
        <v>6</v>
      </c>
      <c r="C367" s="16" t="s">
        <v>6</v>
      </c>
      <c r="D367" s="16" t="s">
        <v>6</v>
      </c>
      <c r="E367" s="16" t="s">
        <v>6</v>
      </c>
      <c r="F367" s="16" t="s">
        <v>6</v>
      </c>
      <c r="G367" s="16" t="s">
        <v>6</v>
      </c>
      <c r="H367" s="16" t="s">
        <v>5</v>
      </c>
      <c r="I367" s="16" t="s">
        <v>6</v>
      </c>
      <c r="J367" s="16" t="s">
        <v>5</v>
      </c>
      <c r="K367" s="16" t="s">
        <v>5</v>
      </c>
      <c r="L367" s="16" t="s">
        <v>5</v>
      </c>
      <c r="M367" s="16" t="s">
        <v>6</v>
      </c>
      <c r="N367" s="16" t="s">
        <v>5</v>
      </c>
      <c r="O367" s="16" t="s">
        <v>6</v>
      </c>
      <c r="P367" s="16" t="s">
        <v>6</v>
      </c>
      <c r="Q367" s="16" t="s">
        <v>6</v>
      </c>
      <c r="R367" s="16" t="s">
        <v>5</v>
      </c>
      <c r="S367" s="16" t="s">
        <v>6</v>
      </c>
      <c r="T367" s="16" t="s">
        <v>5</v>
      </c>
      <c r="U367" s="16" t="s">
        <v>5</v>
      </c>
      <c r="V367" s="16" t="s">
        <v>6</v>
      </c>
      <c r="W367" s="16" t="s">
        <v>10</v>
      </c>
      <c r="X367" s="16" t="s">
        <v>5</v>
      </c>
      <c r="Y367" s="16" t="s">
        <v>5</v>
      </c>
    </row>
    <row r="368" spans="1:25" ht="15" customHeight="1">
      <c r="A368" s="20" t="s">
        <v>391</v>
      </c>
      <c r="B368" s="16" t="s">
        <v>6</v>
      </c>
      <c r="C368" s="16" t="s">
        <v>6</v>
      </c>
      <c r="D368" s="16" t="s">
        <v>6</v>
      </c>
      <c r="E368" s="16" t="s">
        <v>6</v>
      </c>
      <c r="F368" s="16" t="s">
        <v>6</v>
      </c>
      <c r="G368" s="16" t="s">
        <v>6</v>
      </c>
      <c r="H368" s="16" t="s">
        <v>6</v>
      </c>
      <c r="I368" s="16" t="s">
        <v>5</v>
      </c>
      <c r="J368" s="16" t="s">
        <v>5</v>
      </c>
      <c r="K368" s="16" t="s">
        <v>5</v>
      </c>
      <c r="L368" s="16" t="s">
        <v>5</v>
      </c>
      <c r="M368" s="16" t="s">
        <v>6</v>
      </c>
      <c r="N368" s="16" t="s">
        <v>5</v>
      </c>
      <c r="O368" s="16" t="s">
        <v>5</v>
      </c>
      <c r="P368" s="16" t="s">
        <v>5</v>
      </c>
      <c r="Q368" s="16" t="s">
        <v>5</v>
      </c>
      <c r="R368" s="16" t="s">
        <v>5</v>
      </c>
      <c r="S368" s="16" t="s">
        <v>10</v>
      </c>
      <c r="T368" s="16" t="s">
        <v>5</v>
      </c>
      <c r="U368" s="16" t="s">
        <v>5</v>
      </c>
      <c r="V368" s="16" t="s">
        <v>5</v>
      </c>
      <c r="W368" s="16" t="s">
        <v>10</v>
      </c>
      <c r="X368" s="16" t="s">
        <v>10</v>
      </c>
      <c r="Y368" s="16" t="s">
        <v>5</v>
      </c>
    </row>
    <row r="369" spans="1:25" ht="15" customHeight="1">
      <c r="A369" s="20" t="s">
        <v>392</v>
      </c>
      <c r="B369" s="16" t="s">
        <v>5</v>
      </c>
      <c r="C369" s="16" t="s">
        <v>6</v>
      </c>
      <c r="D369" s="16" t="s">
        <v>5</v>
      </c>
      <c r="E369" s="16" t="s">
        <v>6</v>
      </c>
      <c r="F369" s="16" t="s">
        <v>6</v>
      </c>
      <c r="G369" s="16" t="s">
        <v>6</v>
      </c>
      <c r="H369" s="16" t="s">
        <v>5</v>
      </c>
      <c r="I369" s="16" t="s">
        <v>5</v>
      </c>
      <c r="J369" s="17" t="s">
        <v>20</v>
      </c>
      <c r="K369" s="16" t="s">
        <v>10</v>
      </c>
      <c r="L369" s="16" t="s">
        <v>5</v>
      </c>
      <c r="M369" s="16" t="s">
        <v>10</v>
      </c>
      <c r="N369" s="16" t="s">
        <v>5</v>
      </c>
      <c r="O369" s="16" t="s">
        <v>6</v>
      </c>
      <c r="P369" s="16" t="s">
        <v>5</v>
      </c>
      <c r="Q369" s="16" t="s">
        <v>5</v>
      </c>
      <c r="R369" s="16" t="s">
        <v>5</v>
      </c>
      <c r="S369" s="16" t="s">
        <v>12</v>
      </c>
      <c r="T369" s="16" t="s">
        <v>12</v>
      </c>
      <c r="U369" s="16" t="s">
        <v>12</v>
      </c>
      <c r="V369" s="16" t="s">
        <v>5</v>
      </c>
      <c r="W369" s="16" t="s">
        <v>10</v>
      </c>
      <c r="X369" s="16" t="s">
        <v>5</v>
      </c>
      <c r="Y369" s="16" t="s">
        <v>5</v>
      </c>
    </row>
    <row r="370" spans="1:25" ht="15" customHeight="1">
      <c r="A370" s="20" t="s">
        <v>393</v>
      </c>
      <c r="B370" s="16" t="s">
        <v>5</v>
      </c>
      <c r="C370" s="16" t="s">
        <v>6</v>
      </c>
      <c r="D370" s="16" t="s">
        <v>5</v>
      </c>
      <c r="E370" s="16" t="s">
        <v>6</v>
      </c>
      <c r="F370" s="16" t="s">
        <v>6</v>
      </c>
      <c r="G370" s="16" t="s">
        <v>6</v>
      </c>
      <c r="H370" s="16" t="s">
        <v>6</v>
      </c>
      <c r="I370" s="16" t="s">
        <v>5</v>
      </c>
      <c r="J370" s="16" t="s">
        <v>6</v>
      </c>
      <c r="K370" s="16" t="s">
        <v>5</v>
      </c>
      <c r="L370" s="16" t="s">
        <v>5</v>
      </c>
      <c r="M370" s="16" t="s">
        <v>5</v>
      </c>
      <c r="N370" s="16" t="s">
        <v>5</v>
      </c>
      <c r="O370" s="16" t="s">
        <v>5</v>
      </c>
      <c r="P370" s="16" t="s">
        <v>5</v>
      </c>
      <c r="Q370" s="16" t="s">
        <v>5</v>
      </c>
      <c r="R370" s="16" t="s">
        <v>5</v>
      </c>
      <c r="S370" s="16" t="s">
        <v>10</v>
      </c>
      <c r="T370" s="16" t="s">
        <v>5</v>
      </c>
      <c r="U370" s="16" t="s">
        <v>5</v>
      </c>
      <c r="V370" s="16" t="s">
        <v>10</v>
      </c>
      <c r="W370" s="16" t="s">
        <v>5</v>
      </c>
      <c r="X370" s="16" t="s">
        <v>5</v>
      </c>
      <c r="Y370" s="16" t="s">
        <v>5</v>
      </c>
    </row>
  </sheetData>
  <printOptions gridLines="1"/>
  <pageMargins left="0.75" right="0.75" top="1" bottom="1" header="0.5" footer="0.5"/>
  <pageSetup paperSize="9" orientation="portrait"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ACB30-FD46-4744-A23A-C805BE4DF94D}">
  <dimension ref="A1:C26"/>
  <sheetViews>
    <sheetView workbookViewId="0">
      <selection activeCell="A3" sqref="A3:C26"/>
    </sheetView>
  </sheetViews>
  <sheetFormatPr baseColWidth="10" defaultColWidth="8.85546875" defaultRowHeight="12.75"/>
  <cols>
    <col min="1" max="1" width="15.85546875" bestFit="1" customWidth="1"/>
    <col min="2" max="2" width="47.42578125" bestFit="1" customWidth="1"/>
  </cols>
  <sheetData>
    <row r="1" spans="1:3">
      <c r="A1" s="26" t="s">
        <v>9186</v>
      </c>
      <c r="C1" t="s">
        <v>9224</v>
      </c>
    </row>
    <row r="2" spans="1:3">
      <c r="A2" s="26"/>
    </row>
    <row r="3" spans="1:3">
      <c r="A3" s="26" t="s">
        <v>10</v>
      </c>
      <c r="B3" s="26" t="s">
        <v>9187</v>
      </c>
      <c r="C3">
        <v>1</v>
      </c>
    </row>
    <row r="4" spans="1:3">
      <c r="A4" t="s">
        <v>21</v>
      </c>
      <c r="B4" s="26" t="s">
        <v>9188</v>
      </c>
      <c r="C4">
        <v>2</v>
      </c>
    </row>
    <row r="5" spans="1:3">
      <c r="A5" t="s">
        <v>42</v>
      </c>
      <c r="B5" s="26" t="s">
        <v>9189</v>
      </c>
      <c r="C5">
        <v>3</v>
      </c>
    </row>
    <row r="6" spans="1:3">
      <c r="A6" t="s">
        <v>108</v>
      </c>
      <c r="B6" s="26" t="s">
        <v>9190</v>
      </c>
      <c r="C6">
        <v>4</v>
      </c>
    </row>
    <row r="7" spans="1:3">
      <c r="A7" t="s">
        <v>214</v>
      </c>
      <c r="B7" s="26" t="s">
        <v>9191</v>
      </c>
      <c r="C7">
        <v>5</v>
      </c>
    </row>
    <row r="8" spans="1:3">
      <c r="A8" t="s">
        <v>8</v>
      </c>
      <c r="B8" s="26" t="s">
        <v>9192</v>
      </c>
      <c r="C8">
        <v>6</v>
      </c>
    </row>
    <row r="9" spans="1:3">
      <c r="A9" t="s">
        <v>9</v>
      </c>
      <c r="B9" s="26" t="s">
        <v>9193</v>
      </c>
      <c r="C9">
        <v>7</v>
      </c>
    </row>
    <row r="10" spans="1:3">
      <c r="A10" t="s">
        <v>37</v>
      </c>
      <c r="B10" s="26" t="s">
        <v>9196</v>
      </c>
      <c r="C10">
        <v>8</v>
      </c>
    </row>
    <row r="11" spans="1:3">
      <c r="A11" t="s">
        <v>15</v>
      </c>
      <c r="B11" s="26" t="s">
        <v>9194</v>
      </c>
      <c r="C11">
        <v>9</v>
      </c>
    </row>
    <row r="12" spans="1:3">
      <c r="A12" t="s">
        <v>122</v>
      </c>
      <c r="B12" s="26" t="s">
        <v>9195</v>
      </c>
      <c r="C12">
        <v>10</v>
      </c>
    </row>
    <row r="13" spans="1:3">
      <c r="A13" t="s">
        <v>5</v>
      </c>
      <c r="B13" s="26" t="s">
        <v>9197</v>
      </c>
      <c r="C13">
        <v>11</v>
      </c>
    </row>
    <row r="14" spans="1:3">
      <c r="A14" t="s">
        <v>20</v>
      </c>
      <c r="B14" s="26" t="s">
        <v>9198</v>
      </c>
      <c r="C14">
        <v>12</v>
      </c>
    </row>
    <row r="15" spans="1:3">
      <c r="A15" t="s">
        <v>35</v>
      </c>
      <c r="B15" s="26" t="s">
        <v>9199</v>
      </c>
      <c r="C15">
        <v>13</v>
      </c>
    </row>
    <row r="16" spans="1:3">
      <c r="A16" t="s">
        <v>124</v>
      </c>
      <c r="B16" s="26" t="s">
        <v>9200</v>
      </c>
      <c r="C16">
        <v>14</v>
      </c>
    </row>
    <row r="17" spans="1:3">
      <c r="A17" t="s">
        <v>28</v>
      </c>
      <c r="B17" s="26" t="s">
        <v>9201</v>
      </c>
      <c r="C17">
        <v>15</v>
      </c>
    </row>
    <row r="18" spans="1:3">
      <c r="A18" t="s">
        <v>17</v>
      </c>
      <c r="B18" s="26" t="s">
        <v>9202</v>
      </c>
      <c r="C18">
        <v>16</v>
      </c>
    </row>
    <row r="19" spans="1:3">
      <c r="A19" t="s">
        <v>39</v>
      </c>
      <c r="B19" s="26" t="s">
        <v>9210</v>
      </c>
      <c r="C19">
        <v>17</v>
      </c>
    </row>
    <row r="20" spans="1:3">
      <c r="A20" t="s">
        <v>6</v>
      </c>
      <c r="B20" s="26" t="s">
        <v>9203</v>
      </c>
      <c r="C20">
        <v>18</v>
      </c>
    </row>
    <row r="21" spans="1:3">
      <c r="A21" t="s">
        <v>7</v>
      </c>
      <c r="B21" s="26" t="s">
        <v>9204</v>
      </c>
      <c r="C21">
        <v>19</v>
      </c>
    </row>
    <row r="22" spans="1:3">
      <c r="A22" t="s">
        <v>326</v>
      </c>
      <c r="B22" s="26" t="s">
        <v>9205</v>
      </c>
      <c r="C22">
        <v>20</v>
      </c>
    </row>
    <row r="23" spans="1:3">
      <c r="A23" t="s">
        <v>49</v>
      </c>
      <c r="B23" s="26" t="s">
        <v>9206</v>
      </c>
      <c r="C23">
        <v>21</v>
      </c>
    </row>
    <row r="24" spans="1:3">
      <c r="A24" t="s">
        <v>12</v>
      </c>
      <c r="B24" s="26" t="s">
        <v>9207</v>
      </c>
      <c r="C24">
        <v>22</v>
      </c>
    </row>
    <row r="25" spans="1:3">
      <c r="A25" t="s">
        <v>117</v>
      </c>
      <c r="B25" s="26" t="s">
        <v>9208</v>
      </c>
      <c r="C25">
        <v>23</v>
      </c>
    </row>
    <row r="26" spans="1:3">
      <c r="A26" t="s">
        <v>13</v>
      </c>
      <c r="B26" s="26" t="s">
        <v>9209</v>
      </c>
      <c r="C26">
        <v>24</v>
      </c>
    </row>
  </sheetData>
  <sortState xmlns:xlrd2="http://schemas.microsoft.com/office/spreadsheetml/2017/richdata2" ref="A3:A26">
    <sortCondition ref="A1:A2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8784"/>
  <sheetViews>
    <sheetView topLeftCell="A4361" workbookViewId="0">
      <selection activeCell="F2185" sqref="F2185:F4368"/>
    </sheetView>
  </sheetViews>
  <sheetFormatPr baseColWidth="10" defaultColWidth="8.85546875" defaultRowHeight="12.75"/>
  <cols>
    <col min="1" max="3" width="9.140625" customWidth="1"/>
    <col min="4" max="4" width="10.140625" bestFit="1" customWidth="1"/>
    <col min="5" max="5" width="9.140625" customWidth="1"/>
    <col min="6" max="6" width="9.140625" style="67" customWidth="1"/>
    <col min="7" max="7" width="15.85546875" bestFit="1" customWidth="1"/>
    <col min="8" max="9" width="11.42578125" customWidth="1"/>
    <col min="10" max="10" width="16.42578125" bestFit="1" customWidth="1"/>
    <col min="11" max="24" width="11.42578125" customWidth="1"/>
    <col min="25" max="25" width="17.140625" bestFit="1" customWidth="1"/>
    <col min="26" max="250" width="11.42578125" customWidth="1"/>
  </cols>
  <sheetData>
    <row r="1" spans="1:39" ht="40.5">
      <c r="A1" s="6" t="s">
        <v>394</v>
      </c>
      <c r="B1" s="9" t="s">
        <v>395</v>
      </c>
      <c r="C1" s="8" t="s">
        <v>396</v>
      </c>
      <c r="D1" s="8" t="s">
        <v>397</v>
      </c>
      <c r="E1" s="8" t="s">
        <v>398</v>
      </c>
      <c r="F1" s="64" t="s">
        <v>9281</v>
      </c>
      <c r="G1" s="25" t="s">
        <v>400</v>
      </c>
      <c r="H1" s="25" t="s">
        <v>9224</v>
      </c>
      <c r="J1" s="29" t="s">
        <v>9266</v>
      </c>
      <c r="K1" s="29" t="s">
        <v>402</v>
      </c>
      <c r="L1" s="29" t="s">
        <v>2584</v>
      </c>
      <c r="M1" s="29" t="s">
        <v>4769</v>
      </c>
      <c r="N1" s="29" t="s">
        <v>6978</v>
      </c>
      <c r="O1" s="29">
        <v>2020</v>
      </c>
      <c r="S1" s="54" t="s">
        <v>9266</v>
      </c>
      <c r="T1" s="54">
        <v>2019</v>
      </c>
      <c r="V1" s="26" t="s">
        <v>9269</v>
      </c>
      <c r="Y1" s="29" t="s">
        <v>9271</v>
      </c>
      <c r="Z1" s="29" t="s">
        <v>10</v>
      </c>
      <c r="AA1" s="29" t="s">
        <v>5</v>
      </c>
      <c r="AB1" s="29" t="s">
        <v>6</v>
      </c>
      <c r="AC1" s="29" t="s">
        <v>12</v>
      </c>
      <c r="AD1" s="29" t="s">
        <v>13</v>
      </c>
      <c r="AF1" s="29" t="s">
        <v>2584</v>
      </c>
      <c r="AH1" s="29" t="s">
        <v>9225</v>
      </c>
      <c r="AI1" s="29" t="s">
        <v>9226</v>
      </c>
      <c r="AJ1" s="29" t="s">
        <v>9227</v>
      </c>
      <c r="AK1" s="29" t="s">
        <v>9228</v>
      </c>
      <c r="AL1" s="29" t="s">
        <v>9229</v>
      </c>
      <c r="AM1" s="29" t="s">
        <v>9230</v>
      </c>
    </row>
    <row r="2" spans="1:39" ht="14.25">
      <c r="A2" s="11">
        <v>43831</v>
      </c>
      <c r="B2" s="10" t="s">
        <v>401</v>
      </c>
      <c r="C2" s="12">
        <v>0</v>
      </c>
      <c r="D2" s="13">
        <v>43831</v>
      </c>
      <c r="E2" s="7" t="s">
        <v>402</v>
      </c>
      <c r="F2" s="65">
        <v>41.88</v>
      </c>
      <c r="G2" t="s">
        <v>5</v>
      </c>
      <c r="H2">
        <f>+VLOOKUP(G2,'Legenda Tecnologias'!$A$1:$C$26,3)</f>
        <v>11</v>
      </c>
      <c r="J2" s="27"/>
      <c r="K2" s="27"/>
      <c r="L2" s="27"/>
      <c r="M2" s="27"/>
      <c r="N2" s="27"/>
      <c r="O2" s="27"/>
      <c r="V2" s="21" t="s">
        <v>10</v>
      </c>
      <c r="W2" s="21">
        <f t="shared" ref="W2:W25" si="0">+COUNTIF($G$2:$G$8783,V2)</f>
        <v>590</v>
      </c>
      <c r="Y2" s="27"/>
      <c r="Z2" s="27"/>
      <c r="AA2" s="27"/>
      <c r="AB2" s="27"/>
      <c r="AC2" s="27"/>
      <c r="AD2" s="27"/>
      <c r="AF2" s="27"/>
      <c r="AH2" s="27"/>
      <c r="AI2" s="27"/>
      <c r="AJ2" s="27"/>
      <c r="AK2" s="27"/>
      <c r="AL2" s="27"/>
      <c r="AM2" s="27"/>
    </row>
    <row r="3" spans="1:39" ht="14.25">
      <c r="A3" s="11">
        <v>43831</v>
      </c>
      <c r="B3" s="10" t="s">
        <v>403</v>
      </c>
      <c r="C3" s="12">
        <v>4.1666666666666664E-2</v>
      </c>
      <c r="D3" s="13">
        <v>43831</v>
      </c>
      <c r="E3" s="7" t="s">
        <v>402</v>
      </c>
      <c r="F3" s="65">
        <v>38.6</v>
      </c>
      <c r="G3" t="s">
        <v>6</v>
      </c>
      <c r="H3">
        <f>+VLOOKUP(G3,'Legenda Tecnologias'!$A$1:$C$26,3)</f>
        <v>18</v>
      </c>
      <c r="J3" s="27" t="s">
        <v>9211</v>
      </c>
      <c r="K3" s="30">
        <v>34.887077416399372</v>
      </c>
      <c r="L3" s="30">
        <v>23.154102564102555</v>
      </c>
      <c r="M3" s="30">
        <v>37.549646739130409</v>
      </c>
      <c r="N3" s="30">
        <v>40.151209284420368</v>
      </c>
      <c r="O3" s="30">
        <v>33.962261197768292</v>
      </c>
      <c r="S3" t="s">
        <v>9211</v>
      </c>
      <c r="T3" s="30">
        <v>47.681908675799363</v>
      </c>
      <c r="V3" s="21" t="s">
        <v>21</v>
      </c>
      <c r="W3" s="21">
        <f t="shared" si="0"/>
        <v>94</v>
      </c>
      <c r="Y3" s="27" t="s">
        <v>9211</v>
      </c>
      <c r="Z3" s="30">
        <v>40.709067796610213</v>
      </c>
      <c r="AA3" s="30">
        <v>37.336395939086358</v>
      </c>
      <c r="AB3" s="30">
        <v>27.175978710575126</v>
      </c>
      <c r="AC3" s="30">
        <v>33.806392638036876</v>
      </c>
      <c r="AD3" s="30">
        <v>33.662255319148919</v>
      </c>
      <c r="AF3" s="30">
        <v>23.154102564102555</v>
      </c>
      <c r="AH3" s="30"/>
      <c r="AI3" s="30"/>
      <c r="AJ3" s="30"/>
      <c r="AK3" s="30"/>
      <c r="AL3" s="30"/>
      <c r="AM3" s="30"/>
    </row>
    <row r="4" spans="1:39" ht="14.25">
      <c r="A4" s="11">
        <v>43831</v>
      </c>
      <c r="B4" s="10" t="s">
        <v>412</v>
      </c>
      <c r="C4" s="12">
        <v>0.41666666666666669</v>
      </c>
      <c r="D4" s="13">
        <v>43831</v>
      </c>
      <c r="E4" s="7" t="s">
        <v>402</v>
      </c>
      <c r="F4" s="65">
        <v>30.27</v>
      </c>
      <c r="G4" t="s">
        <v>9</v>
      </c>
      <c r="H4">
        <f>+VLOOKUP(G4,'Legenda Tecnologias'!$A$1:$C$26,3)</f>
        <v>7</v>
      </c>
      <c r="J4" s="27" t="s">
        <v>9212</v>
      </c>
      <c r="K4" s="30">
        <v>0.20499669539412374</v>
      </c>
      <c r="L4" s="30">
        <v>0.18451832579657226</v>
      </c>
      <c r="M4" s="30">
        <v>0.16574909166946344</v>
      </c>
      <c r="N4" s="30">
        <v>0.23829187344290717</v>
      </c>
      <c r="O4" s="30">
        <v>0.12173536590492566</v>
      </c>
      <c r="S4" t="s">
        <v>9212</v>
      </c>
      <c r="T4" s="30">
        <v>0.11626502525987567</v>
      </c>
      <c r="V4" t="s">
        <v>42</v>
      </c>
      <c r="W4">
        <f t="shared" si="0"/>
        <v>17</v>
      </c>
      <c r="Y4" s="27" t="s">
        <v>9212</v>
      </c>
      <c r="Z4" s="30">
        <v>0.51605652594272433</v>
      </c>
      <c r="AA4" s="30">
        <v>0.17378988238639403</v>
      </c>
      <c r="AB4" s="30">
        <v>0.25244016493669574</v>
      </c>
      <c r="AC4" s="30">
        <v>0.20541017637883099</v>
      </c>
      <c r="AD4" s="30">
        <v>0.54918378332940032</v>
      </c>
      <c r="AF4" s="30">
        <v>0.18451832579657226</v>
      </c>
      <c r="AH4" s="30"/>
      <c r="AI4" s="30"/>
      <c r="AJ4" s="30"/>
      <c r="AK4" s="30"/>
      <c r="AL4" s="30"/>
      <c r="AM4" s="30"/>
    </row>
    <row r="5" spans="1:39" ht="14.25">
      <c r="A5" s="11">
        <v>43831</v>
      </c>
      <c r="B5" s="10" t="s">
        <v>413</v>
      </c>
      <c r="C5" s="12">
        <v>0.45833333333333331</v>
      </c>
      <c r="D5" s="13">
        <v>43831</v>
      </c>
      <c r="E5" s="7" t="s">
        <v>402</v>
      </c>
      <c r="F5" s="65">
        <v>30.34</v>
      </c>
      <c r="G5" t="s">
        <v>6</v>
      </c>
      <c r="H5">
        <f>+VLOOKUP(G5,'Legenda Tecnologias'!$A$1:$C$26,3)</f>
        <v>18</v>
      </c>
      <c r="J5" s="27" t="s">
        <v>9213</v>
      </c>
      <c r="K5" s="27">
        <v>35.17</v>
      </c>
      <c r="L5" s="27">
        <v>23.515000000000001</v>
      </c>
      <c r="M5" s="27">
        <v>38</v>
      </c>
      <c r="N5" s="27">
        <v>41.86</v>
      </c>
      <c r="O5" s="27">
        <v>34.619999999999997</v>
      </c>
      <c r="S5" t="s">
        <v>9213</v>
      </c>
      <c r="T5" s="27">
        <v>48.95</v>
      </c>
      <c r="V5" t="s">
        <v>108</v>
      </c>
      <c r="W5">
        <f t="shared" si="0"/>
        <v>1</v>
      </c>
      <c r="Y5" s="27" t="s">
        <v>9213</v>
      </c>
      <c r="Z5" s="27">
        <v>43.6</v>
      </c>
      <c r="AA5" s="27">
        <v>38.855000000000004</v>
      </c>
      <c r="AB5" s="27">
        <v>27.810000000000002</v>
      </c>
      <c r="AC5" s="27">
        <v>34</v>
      </c>
      <c r="AD5" s="27">
        <v>33.01</v>
      </c>
      <c r="AF5" s="27">
        <v>23.515000000000001</v>
      </c>
      <c r="AH5" s="27"/>
      <c r="AI5" s="27"/>
      <c r="AJ5" s="27"/>
      <c r="AK5" s="27"/>
      <c r="AL5" s="27"/>
      <c r="AM5" s="27"/>
    </row>
    <row r="6" spans="1:39" ht="14.25">
      <c r="A6" s="11">
        <v>43831</v>
      </c>
      <c r="B6" s="10" t="s">
        <v>414</v>
      </c>
      <c r="C6" s="12">
        <v>0.5</v>
      </c>
      <c r="D6" s="13">
        <v>43831</v>
      </c>
      <c r="E6" s="7" t="s">
        <v>402</v>
      </c>
      <c r="F6" s="65">
        <v>30.99</v>
      </c>
      <c r="G6" t="s">
        <v>6</v>
      </c>
      <c r="H6">
        <f>+VLOOKUP(G6,'Legenda Tecnologias'!$A$1:$C$26,3)</f>
        <v>18</v>
      </c>
      <c r="J6" s="27" t="s">
        <v>9214</v>
      </c>
      <c r="K6" s="27">
        <v>25</v>
      </c>
      <c r="L6" s="27">
        <v>23</v>
      </c>
      <c r="M6" s="27">
        <v>27</v>
      </c>
      <c r="N6" s="27">
        <v>1.95</v>
      </c>
      <c r="O6" s="27">
        <v>25</v>
      </c>
      <c r="S6" t="s">
        <v>9214</v>
      </c>
      <c r="T6" s="27">
        <v>50</v>
      </c>
      <c r="V6" t="s">
        <v>214</v>
      </c>
      <c r="W6">
        <f t="shared" si="0"/>
        <v>2</v>
      </c>
      <c r="Y6" s="27" t="s">
        <v>9214</v>
      </c>
      <c r="Z6" s="27">
        <v>50.81</v>
      </c>
      <c r="AA6" s="27">
        <v>37</v>
      </c>
      <c r="AB6" s="27">
        <v>15</v>
      </c>
      <c r="AC6" s="27">
        <v>27</v>
      </c>
      <c r="AD6" s="27">
        <v>30.82</v>
      </c>
      <c r="AF6" s="27">
        <v>23</v>
      </c>
      <c r="AH6" s="27"/>
      <c r="AI6" s="27"/>
      <c r="AJ6" s="27"/>
      <c r="AK6" s="27"/>
      <c r="AL6" s="27"/>
      <c r="AM6" s="27"/>
    </row>
    <row r="7" spans="1:39" ht="14.25">
      <c r="A7" s="11">
        <v>43831</v>
      </c>
      <c r="B7" s="10" t="s">
        <v>415</v>
      </c>
      <c r="C7" s="12">
        <v>0.54166666666666663</v>
      </c>
      <c r="D7" s="13">
        <v>43831</v>
      </c>
      <c r="E7" s="7" t="s">
        <v>402</v>
      </c>
      <c r="F7" s="65">
        <v>30.04</v>
      </c>
      <c r="G7" t="s">
        <v>6</v>
      </c>
      <c r="H7">
        <f>+VLOOKUP(G7,'Legenda Tecnologias'!$A$1:$C$26,3)</f>
        <v>18</v>
      </c>
      <c r="J7" s="27" t="s">
        <v>9215</v>
      </c>
      <c r="K7" s="30">
        <v>9.5779756369726599</v>
      </c>
      <c r="L7" s="30">
        <v>8.6231476515027659</v>
      </c>
      <c r="M7" s="30">
        <v>7.7884438206530602</v>
      </c>
      <c r="N7" s="30">
        <v>11.197182744924659</v>
      </c>
      <c r="O7" s="30">
        <v>11.408753764427994</v>
      </c>
      <c r="S7" t="s">
        <v>9215</v>
      </c>
      <c r="T7" s="30">
        <v>10.881810117091396</v>
      </c>
      <c r="V7" s="21" t="s">
        <v>8</v>
      </c>
      <c r="W7" s="21">
        <f t="shared" si="0"/>
        <v>54</v>
      </c>
      <c r="Y7" s="27" t="s">
        <v>9215</v>
      </c>
      <c r="Z7" s="30">
        <v>12.534969461516987</v>
      </c>
      <c r="AA7" s="30">
        <v>10.348892005315481</v>
      </c>
      <c r="AB7" s="30">
        <v>11.721490327546315</v>
      </c>
      <c r="AC7" s="30">
        <v>8.2930781446198498</v>
      </c>
      <c r="AD7" s="30">
        <v>8.4188279795894694</v>
      </c>
      <c r="AF7" s="30">
        <v>8.6231476515027659</v>
      </c>
      <c r="AH7" s="30"/>
      <c r="AI7" s="30"/>
      <c r="AJ7" s="30"/>
      <c r="AK7" s="30"/>
      <c r="AL7" s="30"/>
      <c r="AM7" s="30"/>
    </row>
    <row r="8" spans="1:39" ht="14.25">
      <c r="A8" s="11">
        <v>43831</v>
      </c>
      <c r="B8" s="10" t="s">
        <v>416</v>
      </c>
      <c r="C8" s="12">
        <v>0.58333333333333337</v>
      </c>
      <c r="D8" s="13">
        <v>43831</v>
      </c>
      <c r="E8" s="7" t="s">
        <v>402</v>
      </c>
      <c r="F8" s="65">
        <v>30.75</v>
      </c>
      <c r="G8" t="s">
        <v>6</v>
      </c>
      <c r="H8">
        <f>+VLOOKUP(G8,'Legenda Tecnologias'!$A$1:$C$26,3)</f>
        <v>18</v>
      </c>
      <c r="J8" s="27" t="s">
        <v>9216</v>
      </c>
      <c r="K8" s="30">
        <v>91.737617302441834</v>
      </c>
      <c r="L8" s="30">
        <v>74.358675419617668</v>
      </c>
      <c r="M8" s="30">
        <v>60.659857147468841</v>
      </c>
      <c r="N8" s="30">
        <v>125.37690142323852</v>
      </c>
      <c r="O8" s="30">
        <v>130.15966245734992</v>
      </c>
      <c r="S8" t="s">
        <v>9216</v>
      </c>
      <c r="T8" s="30">
        <v>118.41379142443267</v>
      </c>
      <c r="V8" t="s">
        <v>9</v>
      </c>
      <c r="W8">
        <f t="shared" si="0"/>
        <v>3</v>
      </c>
      <c r="Y8" s="27" t="s">
        <v>9216</v>
      </c>
      <c r="Z8" s="30">
        <v>157.12545940116345</v>
      </c>
      <c r="AA8" s="30">
        <v>107.09956573768268</v>
      </c>
      <c r="AB8" s="30">
        <v>137.39333549876181</v>
      </c>
      <c r="AC8" s="30">
        <v>68.775145112771398</v>
      </c>
      <c r="AD8" s="30">
        <v>70.876664549918516</v>
      </c>
      <c r="AF8" s="30">
        <v>74.358675419617668</v>
      </c>
      <c r="AH8" s="30"/>
      <c r="AI8" s="30"/>
      <c r="AJ8" s="30"/>
      <c r="AK8" s="30"/>
      <c r="AL8" s="30"/>
      <c r="AM8" s="30"/>
    </row>
    <row r="9" spans="1:39" ht="14.25">
      <c r="A9" s="11">
        <v>43831</v>
      </c>
      <c r="B9" s="10" t="s">
        <v>417</v>
      </c>
      <c r="C9" s="12">
        <v>0.625</v>
      </c>
      <c r="D9" s="13">
        <v>43831</v>
      </c>
      <c r="E9" s="7" t="s">
        <v>402</v>
      </c>
      <c r="F9" s="65">
        <v>32.11</v>
      </c>
      <c r="G9" t="s">
        <v>6</v>
      </c>
      <c r="H9">
        <f>+VLOOKUP(G9,'Legenda Tecnologias'!$A$1:$C$26,3)</f>
        <v>18</v>
      </c>
      <c r="J9" s="27" t="s">
        <v>9217</v>
      </c>
      <c r="K9" s="30">
        <v>-0.13458720666133717</v>
      </c>
      <c r="L9" s="30">
        <v>-0.58346130976962174</v>
      </c>
      <c r="M9" s="30">
        <v>-0.39451470960422785</v>
      </c>
      <c r="N9" s="30">
        <v>0.9186101010331873</v>
      </c>
      <c r="O9" s="30">
        <v>-0.27913860348015929</v>
      </c>
      <c r="S9" t="s">
        <v>9217</v>
      </c>
      <c r="T9" s="30">
        <v>2.661676425321069</v>
      </c>
      <c r="V9" t="s">
        <v>37</v>
      </c>
      <c r="W9">
        <f t="shared" si="0"/>
        <v>1</v>
      </c>
      <c r="Y9" s="27" t="s">
        <v>9217</v>
      </c>
      <c r="Z9" s="30">
        <v>-0.70847614247285762</v>
      </c>
      <c r="AA9" s="30">
        <v>-0.26638371746457024</v>
      </c>
      <c r="AB9" s="30">
        <v>-0.58246561099611815</v>
      </c>
      <c r="AC9" s="30">
        <v>0.30679464377921661</v>
      </c>
      <c r="AD9" s="30">
        <v>0.67836134449184282</v>
      </c>
      <c r="AF9" s="30">
        <v>-0.58346130976962174</v>
      </c>
      <c r="AH9" s="30"/>
      <c r="AI9" s="30"/>
      <c r="AJ9" s="30"/>
      <c r="AK9" s="30"/>
      <c r="AL9" s="30"/>
      <c r="AM9" s="30"/>
    </row>
    <row r="10" spans="1:39" ht="14.25">
      <c r="A10" s="11">
        <v>43831</v>
      </c>
      <c r="B10" s="10" t="s">
        <v>418</v>
      </c>
      <c r="C10" s="12">
        <v>0.66666666666666663</v>
      </c>
      <c r="D10" s="13">
        <v>43831</v>
      </c>
      <c r="E10" s="7" t="s">
        <v>402</v>
      </c>
      <c r="F10" s="65">
        <v>35.979999999999997</v>
      </c>
      <c r="G10" t="s">
        <v>5</v>
      </c>
      <c r="H10">
        <f>+VLOOKUP(G10,'Legenda Tecnologias'!$A$1:$C$26,3)</f>
        <v>11</v>
      </c>
      <c r="J10" s="27" t="s">
        <v>9218</v>
      </c>
      <c r="K10" s="30">
        <v>-0.11608082463270511</v>
      </c>
      <c r="L10" s="30">
        <v>-0.12768753286059162</v>
      </c>
      <c r="M10" s="30">
        <v>7.9265148002106198E-2</v>
      </c>
      <c r="N10" s="30">
        <v>-0.83614643064235794</v>
      </c>
      <c r="O10" s="30">
        <v>-0.24287532404040368</v>
      </c>
      <c r="P10" s="35"/>
      <c r="S10" t="s">
        <v>9218</v>
      </c>
      <c r="T10" s="30">
        <v>-0.96623470469657213</v>
      </c>
      <c r="V10" t="s">
        <v>15</v>
      </c>
      <c r="W10">
        <f t="shared" si="0"/>
        <v>10</v>
      </c>
      <c r="Y10" s="27" t="s">
        <v>9218</v>
      </c>
      <c r="Z10" s="30">
        <v>-0.52564547982915899</v>
      </c>
      <c r="AA10" s="30">
        <v>-0.35270213327412353</v>
      </c>
      <c r="AB10" s="30">
        <v>5.8784334083065637E-3</v>
      </c>
      <c r="AC10" s="30">
        <v>-2.8325757108120467E-2</v>
      </c>
      <c r="AD10" s="30">
        <v>-0.15071655666775732</v>
      </c>
      <c r="AF10" s="30">
        <v>-0.12768753286059162</v>
      </c>
      <c r="AH10" s="30"/>
      <c r="AI10" s="30"/>
      <c r="AJ10" s="30"/>
      <c r="AK10" s="30"/>
      <c r="AL10" s="30"/>
      <c r="AM10" s="30"/>
    </row>
    <row r="11" spans="1:39" ht="14.25">
      <c r="A11" s="11">
        <v>43831</v>
      </c>
      <c r="B11" s="10" t="s">
        <v>419</v>
      </c>
      <c r="C11" s="12">
        <v>0.70833333333333337</v>
      </c>
      <c r="D11" s="13">
        <v>43831</v>
      </c>
      <c r="E11" s="7" t="s">
        <v>402</v>
      </c>
      <c r="F11" s="65">
        <v>40.4</v>
      </c>
      <c r="G11" t="s">
        <v>10</v>
      </c>
      <c r="H11">
        <f>+VLOOKUP(G11,'Legenda Tecnologias'!$A$1:$C$26,3)</f>
        <v>1</v>
      </c>
      <c r="J11" s="27" t="s">
        <v>9219</v>
      </c>
      <c r="K11" s="27">
        <v>57.379999999999995</v>
      </c>
      <c r="L11" s="27">
        <v>41.07</v>
      </c>
      <c r="M11" s="27">
        <v>49.14</v>
      </c>
      <c r="N11" s="27">
        <v>66.95</v>
      </c>
      <c r="O11" s="27">
        <v>67.88000000000001</v>
      </c>
      <c r="S11" t="s">
        <v>9219</v>
      </c>
      <c r="T11" s="27">
        <v>74.709999999999994</v>
      </c>
      <c r="V11" t="s">
        <v>122</v>
      </c>
      <c r="W11">
        <f t="shared" si="0"/>
        <v>1</v>
      </c>
      <c r="Y11" s="27" t="s">
        <v>9219</v>
      </c>
      <c r="Z11" s="27">
        <v>58.900000000000006</v>
      </c>
      <c r="AA11" s="27">
        <v>62.239999999999995</v>
      </c>
      <c r="AB11" s="27">
        <v>58.43</v>
      </c>
      <c r="AC11" s="27">
        <v>54.45</v>
      </c>
      <c r="AD11" s="27">
        <v>49.55</v>
      </c>
      <c r="AF11" s="27">
        <v>41.07</v>
      </c>
      <c r="AH11" s="27"/>
      <c r="AI11" s="27"/>
      <c r="AJ11" s="27"/>
      <c r="AK11" s="27"/>
      <c r="AL11" s="27"/>
      <c r="AM11" s="27"/>
    </row>
    <row r="12" spans="1:39" ht="14.25">
      <c r="A12" s="11">
        <v>43831</v>
      </c>
      <c r="B12" s="10" t="s">
        <v>420</v>
      </c>
      <c r="C12" s="12">
        <v>0.75</v>
      </c>
      <c r="D12" s="13">
        <v>43831</v>
      </c>
      <c r="E12" s="7" t="s">
        <v>402</v>
      </c>
      <c r="F12" s="65">
        <v>44.05</v>
      </c>
      <c r="G12" t="s">
        <v>5</v>
      </c>
      <c r="H12">
        <f>+VLOOKUP(G12,'Legenda Tecnologias'!$A$1:$C$26,3)</f>
        <v>11</v>
      </c>
      <c r="J12" s="27" t="s">
        <v>9220</v>
      </c>
      <c r="K12" s="27">
        <v>5.0999999999999996</v>
      </c>
      <c r="L12" s="27">
        <v>1.02</v>
      </c>
      <c r="M12" s="27">
        <v>12</v>
      </c>
      <c r="N12" s="27">
        <v>1.95</v>
      </c>
      <c r="O12" s="27">
        <v>1.02</v>
      </c>
      <c r="S12" t="s">
        <v>9220</v>
      </c>
      <c r="T12" s="27">
        <v>0.03</v>
      </c>
      <c r="V12" s="21" t="s">
        <v>5</v>
      </c>
      <c r="W12" s="21">
        <f t="shared" si="0"/>
        <v>3546</v>
      </c>
      <c r="Y12" s="27" t="s">
        <v>9220</v>
      </c>
      <c r="Z12" s="27">
        <v>10</v>
      </c>
      <c r="AA12" s="27">
        <v>4</v>
      </c>
      <c r="AB12" s="27">
        <v>1.02</v>
      </c>
      <c r="AC12" s="27">
        <v>5.51</v>
      </c>
      <c r="AD12" s="27">
        <v>5.0999999999999996</v>
      </c>
      <c r="AF12" s="27">
        <v>1.02</v>
      </c>
      <c r="AH12" s="27"/>
      <c r="AI12" s="27"/>
      <c r="AJ12" s="27"/>
      <c r="AK12" s="27"/>
      <c r="AL12" s="27"/>
      <c r="AM12" s="27"/>
    </row>
    <row r="13" spans="1:39" ht="14.25">
      <c r="A13" s="11">
        <v>43831</v>
      </c>
      <c r="B13" s="10" t="s">
        <v>421</v>
      </c>
      <c r="C13" s="12">
        <v>0.79166666666666663</v>
      </c>
      <c r="D13" s="13">
        <v>43831</v>
      </c>
      <c r="E13" s="7" t="s">
        <v>402</v>
      </c>
      <c r="F13" s="65">
        <v>46.16</v>
      </c>
      <c r="G13" t="s">
        <v>5</v>
      </c>
      <c r="H13">
        <f>+VLOOKUP(G13,'Legenda Tecnologias'!$A$1:$C$26,3)</f>
        <v>11</v>
      </c>
      <c r="J13" s="27" t="s">
        <v>9221</v>
      </c>
      <c r="K13" s="27">
        <v>62.48</v>
      </c>
      <c r="L13" s="27">
        <v>42.09</v>
      </c>
      <c r="M13" s="27">
        <v>61.14</v>
      </c>
      <c r="N13" s="27">
        <v>68.900000000000006</v>
      </c>
      <c r="O13" s="27">
        <v>68.900000000000006</v>
      </c>
      <c r="S13" t="s">
        <v>9221</v>
      </c>
      <c r="T13" s="27">
        <v>74.739999999999995</v>
      </c>
      <c r="V13" s="21" t="s">
        <v>20</v>
      </c>
      <c r="W13" s="21">
        <f t="shared" si="0"/>
        <v>253</v>
      </c>
      <c r="Y13" s="27" t="s">
        <v>9221</v>
      </c>
      <c r="Z13" s="27">
        <v>68.900000000000006</v>
      </c>
      <c r="AA13" s="27">
        <v>66.239999999999995</v>
      </c>
      <c r="AB13" s="27">
        <v>59.45</v>
      </c>
      <c r="AC13" s="27">
        <v>59.96</v>
      </c>
      <c r="AD13" s="27">
        <v>54.65</v>
      </c>
      <c r="AF13" s="27">
        <v>42.09</v>
      </c>
      <c r="AH13" s="27"/>
      <c r="AI13" s="27"/>
      <c r="AJ13" s="27"/>
      <c r="AK13" s="27"/>
      <c r="AL13" s="27"/>
      <c r="AM13" s="27"/>
    </row>
    <row r="14" spans="1:39" ht="14.25">
      <c r="A14" s="11">
        <v>43831</v>
      </c>
      <c r="B14" s="10" t="s">
        <v>404</v>
      </c>
      <c r="C14" s="12">
        <v>8.3333333333333329E-2</v>
      </c>
      <c r="D14" s="13">
        <v>43831</v>
      </c>
      <c r="E14" s="7" t="s">
        <v>402</v>
      </c>
      <c r="F14" s="65">
        <v>36.549999999999997</v>
      </c>
      <c r="G14" t="s">
        <v>5</v>
      </c>
      <c r="H14">
        <f>+VLOOKUP(G14,'Legenda Tecnologias'!$A$1:$C$26,3)</f>
        <v>11</v>
      </c>
      <c r="J14" s="27" t="s">
        <v>9222</v>
      </c>
      <c r="K14" s="31">
        <v>76158.489999999831</v>
      </c>
      <c r="L14" s="31">
        <v>50568.559999999983</v>
      </c>
      <c r="M14" s="31">
        <v>82909.619999999937</v>
      </c>
      <c r="N14" s="31">
        <v>88653.870100000175</v>
      </c>
      <c r="O14" s="31">
        <v>298290.54009999894</v>
      </c>
      <c r="S14" t="s">
        <v>9222</v>
      </c>
      <c r="T14" s="31">
        <v>417693.52000000241</v>
      </c>
      <c r="V14" t="s">
        <v>35</v>
      </c>
      <c r="W14">
        <f t="shared" si="0"/>
        <v>11</v>
      </c>
      <c r="Y14" s="27" t="s">
        <v>9222</v>
      </c>
      <c r="Z14" s="31">
        <v>24018.350000000024</v>
      </c>
      <c r="AA14" s="31">
        <v>132394.86000000022</v>
      </c>
      <c r="AB14" s="31">
        <v>58591.410099999972</v>
      </c>
      <c r="AC14" s="31">
        <v>55104.420000000107</v>
      </c>
      <c r="AD14" s="31">
        <v>7910.6299999999965</v>
      </c>
      <c r="AF14" s="31">
        <v>50568.559999999983</v>
      </c>
      <c r="AH14" s="27"/>
      <c r="AI14" s="27"/>
      <c r="AJ14" s="27"/>
      <c r="AK14" s="27"/>
      <c r="AL14" s="27"/>
      <c r="AM14" s="27"/>
    </row>
    <row r="15" spans="1:39" ht="15" thickBot="1">
      <c r="A15" s="11">
        <v>43831</v>
      </c>
      <c r="B15" s="10" t="s">
        <v>422</v>
      </c>
      <c r="C15" s="12">
        <v>0.83333333333333337</v>
      </c>
      <c r="D15" s="13">
        <v>43831</v>
      </c>
      <c r="E15" s="7" t="s">
        <v>402</v>
      </c>
      <c r="F15" s="65">
        <v>44.02</v>
      </c>
      <c r="G15" t="s">
        <v>5</v>
      </c>
      <c r="H15">
        <f>+VLOOKUP(G15,'Legenda Tecnologias'!$A$1:$C$26,3)</f>
        <v>11</v>
      </c>
      <c r="J15" s="28" t="s">
        <v>9223</v>
      </c>
      <c r="K15" s="28">
        <v>2183</v>
      </c>
      <c r="L15" s="28">
        <v>2184</v>
      </c>
      <c r="M15" s="28">
        <v>2208</v>
      </c>
      <c r="N15" s="28">
        <v>2208</v>
      </c>
      <c r="O15" s="28">
        <v>8783</v>
      </c>
      <c r="P15" s="34"/>
      <c r="S15" s="45" t="s">
        <v>9223</v>
      </c>
      <c r="T15" s="28">
        <v>8760</v>
      </c>
      <c r="V15" t="s">
        <v>124</v>
      </c>
      <c r="W15">
        <f t="shared" si="0"/>
        <v>4</v>
      </c>
      <c r="Y15" s="28" t="s">
        <v>9223</v>
      </c>
      <c r="Z15" s="28">
        <v>590</v>
      </c>
      <c r="AA15" s="28">
        <v>3546</v>
      </c>
      <c r="AB15" s="28">
        <v>2156</v>
      </c>
      <c r="AC15" s="28">
        <v>1630</v>
      </c>
      <c r="AD15" s="28">
        <v>235</v>
      </c>
      <c r="AF15" s="28">
        <v>2184</v>
      </c>
      <c r="AH15" s="28"/>
      <c r="AI15" s="28"/>
      <c r="AJ15" s="28"/>
      <c r="AK15" s="28"/>
      <c r="AL15" s="28"/>
      <c r="AM15" s="28"/>
    </row>
    <row r="16" spans="1:39" ht="14.25">
      <c r="A16" s="11">
        <v>43831</v>
      </c>
      <c r="B16" s="10" t="s">
        <v>423</v>
      </c>
      <c r="C16" s="12">
        <v>0.875</v>
      </c>
      <c r="D16" s="13">
        <v>43831</v>
      </c>
      <c r="E16" s="7" t="s">
        <v>402</v>
      </c>
      <c r="F16" s="65">
        <v>45.6</v>
      </c>
      <c r="G16" t="s">
        <v>10</v>
      </c>
      <c r="H16">
        <f>+VLOOKUP(G16,'Legenda Tecnologias'!$A$1:$C$26,3)</f>
        <v>1</v>
      </c>
      <c r="V16" s="21" t="s">
        <v>28</v>
      </c>
      <c r="W16" s="21">
        <f t="shared" si="0"/>
        <v>76</v>
      </c>
      <c r="AH16">
        <v>0</v>
      </c>
      <c r="AI16">
        <v>0</v>
      </c>
      <c r="AJ16">
        <v>0</v>
      </c>
      <c r="AK16">
        <v>0</v>
      </c>
      <c r="AL16">
        <v>0</v>
      </c>
      <c r="AM16">
        <v>0</v>
      </c>
    </row>
    <row r="17" spans="1:39" ht="14.25">
      <c r="A17" s="11">
        <v>43831</v>
      </c>
      <c r="B17" s="10" t="s">
        <v>424</v>
      </c>
      <c r="C17" s="12">
        <v>0.91666666666666663</v>
      </c>
      <c r="D17" s="13">
        <v>43831</v>
      </c>
      <c r="E17" s="7" t="s">
        <v>402</v>
      </c>
      <c r="F17" s="65">
        <v>42.9</v>
      </c>
      <c r="G17" t="s">
        <v>5</v>
      </c>
      <c r="H17">
        <f>+VLOOKUP(G17,'Legenda Tecnologias'!$A$1:$C$26,3)</f>
        <v>11</v>
      </c>
      <c r="J17" s="26" t="s">
        <v>9231</v>
      </c>
      <c r="L17" s="35">
        <f>+Q2_2020!X17</f>
        <v>17</v>
      </c>
      <c r="O17" s="35">
        <f>_xlfn.QUARTILE.INC($F$2:$F$8783,1)</f>
        <v>26.45</v>
      </c>
      <c r="T17" s="35">
        <v>42.01</v>
      </c>
      <c r="V17" t="s">
        <v>17</v>
      </c>
      <c r="W17">
        <f t="shared" si="0"/>
        <v>6</v>
      </c>
      <c r="Y17" s="26" t="s">
        <v>9231</v>
      </c>
      <c r="Z17" s="35">
        <f>_xlfn.QUARTILE.INC($F$2:$F$592,1)</f>
        <v>34.770000000000003</v>
      </c>
      <c r="AA17" s="35">
        <f>_xlfn.QUARTILE.INC($F$776:$F$4321,1)</f>
        <v>19.899999999999999</v>
      </c>
      <c r="AB17" s="35">
        <f>_xlfn.QUARTILE.INC($F$4677:$F$6832,1)</f>
        <v>31.927500000000002</v>
      </c>
      <c r="AC17" s="35">
        <f>_xlfn.QUARTILE.INC($F$6915:$F$8544,1)</f>
        <v>35.97</v>
      </c>
      <c r="AD17" s="35">
        <f>_xlfn.QUARTILE.INC($F$8550:$F$8784,1)</f>
        <v>26.17</v>
      </c>
      <c r="AF17" s="35">
        <f>_xlfn.QUARTILE.INC($F$2:$F$2185,1)</f>
        <v>28.147500000000001</v>
      </c>
      <c r="AG17" s="35"/>
      <c r="AH17" s="35"/>
      <c r="AI17" s="35"/>
      <c r="AJ17" s="35"/>
      <c r="AK17" s="35"/>
      <c r="AL17" s="35"/>
      <c r="AM17" s="35"/>
    </row>
    <row r="18" spans="1:39" ht="14.25">
      <c r="A18" s="11">
        <v>43831</v>
      </c>
      <c r="B18" s="10" t="s">
        <v>425</v>
      </c>
      <c r="C18" s="12">
        <v>0.95833333333333337</v>
      </c>
      <c r="D18" s="13">
        <v>43831</v>
      </c>
      <c r="E18" s="7" t="s">
        <v>402</v>
      </c>
      <c r="F18" s="65">
        <v>37.549999999999997</v>
      </c>
      <c r="G18" t="s">
        <v>5</v>
      </c>
      <c r="H18">
        <f>+VLOOKUP(G18,'Legenda Tecnologias'!$A$1:$C$26,3)</f>
        <v>11</v>
      </c>
      <c r="J18" s="26" t="s">
        <v>9232</v>
      </c>
      <c r="L18" s="35">
        <f>+Q2_2020!X18</f>
        <v>23.515000000000001</v>
      </c>
      <c r="O18" s="35">
        <f>_xlfn.QUARTILE.INC($F$2:$F$8783,2)</f>
        <v>34.619999999999997</v>
      </c>
      <c r="T18" s="35">
        <v>48.95</v>
      </c>
      <c r="V18" t="s">
        <v>39</v>
      </c>
      <c r="W18">
        <f t="shared" si="0"/>
        <v>5</v>
      </c>
      <c r="Y18" s="26" t="s">
        <v>9232</v>
      </c>
      <c r="Z18" s="35">
        <f>_xlfn.QUARTILE.INC($F$2:$F$592,2)</f>
        <v>42</v>
      </c>
      <c r="AA18" s="35">
        <f>_xlfn.QUARTILE.INC($F$776:$F$4321,2)</f>
        <v>26.25</v>
      </c>
      <c r="AB18" s="35">
        <f>_xlfn.QUARTILE.INC($F$4677:$F$6832,2)</f>
        <v>38.29</v>
      </c>
      <c r="AC18" s="35">
        <f>_xlfn.QUARTILE.INC($F$6915:$F$8544,2)</f>
        <v>43.03</v>
      </c>
      <c r="AD18" s="35">
        <f>_xlfn.QUARTILE.INC($F$8550:$F$8784,2)</f>
        <v>37.049999999999997</v>
      </c>
      <c r="AF18" s="35">
        <f>_xlfn.QUARTILE.INC($F$2:$F$2185,2)</f>
        <v>35.164999999999999</v>
      </c>
      <c r="AH18" s="35"/>
      <c r="AI18" s="35"/>
      <c r="AJ18" s="35"/>
      <c r="AK18" s="35"/>
      <c r="AL18" s="35"/>
      <c r="AM18" s="35"/>
    </row>
    <row r="19" spans="1:39" ht="14.25">
      <c r="A19" s="11">
        <v>43831</v>
      </c>
      <c r="B19" s="10" t="s">
        <v>405</v>
      </c>
      <c r="C19" s="12">
        <v>0.125</v>
      </c>
      <c r="D19" s="13">
        <v>43831</v>
      </c>
      <c r="E19" s="7" t="s">
        <v>402</v>
      </c>
      <c r="F19" s="65">
        <v>32.32</v>
      </c>
      <c r="G19" t="s">
        <v>6</v>
      </c>
      <c r="H19">
        <f>+VLOOKUP(G19,'Legenda Tecnologias'!$A$1:$C$26,3)</f>
        <v>18</v>
      </c>
      <c r="J19" s="26" t="s">
        <v>9233</v>
      </c>
      <c r="L19" s="35">
        <f>+Q2_2020!X19</f>
        <v>29.13</v>
      </c>
      <c r="O19" s="35">
        <f>_xlfn.QUARTILE.INC($F$2:$F$8783,3)</f>
        <v>42</v>
      </c>
      <c r="T19" s="35">
        <v>54.53</v>
      </c>
      <c r="V19" s="21" t="s">
        <v>6</v>
      </c>
      <c r="W19" s="21">
        <f t="shared" si="0"/>
        <v>2155</v>
      </c>
      <c r="Y19" s="26" t="s">
        <v>9233</v>
      </c>
      <c r="Z19" s="35">
        <f>_xlfn.QUARTILE.INC($F$2:$F$592,3)</f>
        <v>48.05</v>
      </c>
      <c r="AA19" s="35">
        <f>_xlfn.QUARTILE.INC($F$776:$F$4321,3)</f>
        <v>33.344999999999999</v>
      </c>
      <c r="AB19" s="35">
        <f>_xlfn.QUARTILE.INC($F$4677:$F$6832,3)</f>
        <v>43.155000000000001</v>
      </c>
      <c r="AC19" s="35">
        <f>_xlfn.QUARTILE.INC($F$6915:$F$8544,3)</f>
        <v>48.497500000000002</v>
      </c>
      <c r="AD19" s="35">
        <f>_xlfn.QUARTILE.INC($F$8550:$F$8784,3)</f>
        <v>49.15</v>
      </c>
      <c r="AF19" s="35">
        <f>_xlfn.QUARTILE.INC($F$2:$F$2185,3)</f>
        <v>41.8825</v>
      </c>
      <c r="AG19" s="35"/>
      <c r="AH19" s="35"/>
      <c r="AI19" s="35"/>
      <c r="AJ19" s="35"/>
      <c r="AK19" s="35"/>
      <c r="AL19" s="35"/>
      <c r="AM19" s="35"/>
    </row>
    <row r="20" spans="1:39" ht="14.25">
      <c r="A20" s="11">
        <v>43831</v>
      </c>
      <c r="B20" s="10" t="s">
        <v>406</v>
      </c>
      <c r="C20" s="12">
        <v>0.16666666666666666</v>
      </c>
      <c r="D20" s="13">
        <v>43831</v>
      </c>
      <c r="E20" s="7" t="s">
        <v>402</v>
      </c>
      <c r="F20" s="65">
        <v>30.85</v>
      </c>
      <c r="G20" t="s">
        <v>6</v>
      </c>
      <c r="H20">
        <f>+VLOOKUP(G20,'Legenda Tecnologias'!$A$1:$C$26,3)</f>
        <v>18</v>
      </c>
      <c r="J20" s="26" t="s">
        <v>9234</v>
      </c>
      <c r="L20" s="35">
        <f>+Q2_2020!X20</f>
        <v>3.9948999999999999</v>
      </c>
      <c r="O20" s="36">
        <f>_xlfn.PERCENTILE.INC($F$2:$F$8783,0.01)</f>
        <v>5.6862000000000004</v>
      </c>
      <c r="T20" s="36">
        <v>6.2294999999999998</v>
      </c>
      <c r="V20" s="21" t="s">
        <v>7</v>
      </c>
      <c r="W20" s="21">
        <f t="shared" si="0"/>
        <v>70</v>
      </c>
      <c r="Y20" s="26" t="s">
        <v>9234</v>
      </c>
      <c r="Z20" s="36">
        <f>_xlfn.PERCENTILE.INC($F$2:$F$592,0.01)</f>
        <v>20.910000000000004</v>
      </c>
      <c r="AA20" s="36">
        <f>_xlfn.PERCENTILE.INC($F$776:$F$4321,0.01)</f>
        <v>5</v>
      </c>
      <c r="AB20" s="36">
        <f>_xlfn.PERCENTILE.INC($F$4677:$F$6832,0.01)</f>
        <v>13.685499999999999</v>
      </c>
      <c r="AC20" s="36">
        <f>_xlfn.PERCENTILE.INC($F$6915:$F$8544,0.01)</f>
        <v>8.8710999999999984</v>
      </c>
      <c r="AD20" s="36">
        <f>_xlfn.PERCENTILE.INC($F$8550:$F$8784,0.01)</f>
        <v>1.95</v>
      </c>
      <c r="AF20" s="36">
        <f>_xlfn.PERCENTILE.INC($F$2:$F$2185,0.01)</f>
        <v>11</v>
      </c>
      <c r="AH20" s="36"/>
      <c r="AI20" s="36"/>
      <c r="AJ20" s="36"/>
      <c r="AK20" s="36"/>
      <c r="AL20" s="36"/>
      <c r="AM20" s="36"/>
    </row>
    <row r="21" spans="1:39" ht="14.25">
      <c r="A21" s="11">
        <v>43831</v>
      </c>
      <c r="B21" s="10" t="s">
        <v>407</v>
      </c>
      <c r="C21" s="12">
        <v>0.20833333333333334</v>
      </c>
      <c r="D21" s="13">
        <v>43831</v>
      </c>
      <c r="E21" s="7" t="s">
        <v>402</v>
      </c>
      <c r="F21" s="65">
        <v>30.14</v>
      </c>
      <c r="G21" t="s">
        <v>5</v>
      </c>
      <c r="H21">
        <f>+VLOOKUP(G21,'Legenda Tecnologias'!$A$1:$C$26,3)</f>
        <v>11</v>
      </c>
      <c r="J21" s="26" t="s">
        <v>9235</v>
      </c>
      <c r="L21" s="35">
        <f>+Q2_2020!X21</f>
        <v>37.052499999999995</v>
      </c>
      <c r="O21" s="36">
        <f>_xlfn.PERCENTILE.INC($F$2:$F$8783,0.95)</f>
        <v>51.888499999999965</v>
      </c>
      <c r="T21" s="36">
        <v>64.230499999999992</v>
      </c>
      <c r="V21" t="s">
        <v>326</v>
      </c>
      <c r="W21">
        <f t="shared" si="0"/>
        <v>1</v>
      </c>
      <c r="Y21" s="26" t="s">
        <v>9235</v>
      </c>
      <c r="Z21" s="36">
        <f>_xlfn.PERCENTILE.INC($F$2:$F$592,0.95)</f>
        <v>55.4</v>
      </c>
      <c r="AA21" s="36">
        <f>_xlfn.PERCENTILE.INC($F$776:$F$4321,0.95)</f>
        <v>42.0075</v>
      </c>
      <c r="AB21" s="36">
        <f>_xlfn.PERCENTILE.INC($F$4677:$F$6832,0.95)</f>
        <v>51.542499999999997</v>
      </c>
      <c r="AC21" s="36">
        <f>_xlfn.PERCENTILE.INC($F$6915:$F$8544,0.95)</f>
        <v>56</v>
      </c>
      <c r="AD21" s="36">
        <f>_xlfn.PERCENTILE.INC($F$8550:$F$8784,0.95)</f>
        <v>54.358999999999995</v>
      </c>
      <c r="AF21" s="36">
        <f>_xlfn.PERCENTILE.INC($F$2:$F$2185,0.95)</f>
        <v>50</v>
      </c>
      <c r="AH21" s="36"/>
      <c r="AI21" s="36"/>
      <c r="AJ21" s="36"/>
      <c r="AK21" s="36"/>
      <c r="AL21" s="36"/>
      <c r="AM21" s="36"/>
    </row>
    <row r="22" spans="1:39" ht="14.25">
      <c r="A22" s="11">
        <v>43831</v>
      </c>
      <c r="B22" s="10" t="s">
        <v>408</v>
      </c>
      <c r="C22" s="12">
        <v>0.25</v>
      </c>
      <c r="D22" s="13">
        <v>43831</v>
      </c>
      <c r="E22" s="7" t="s">
        <v>402</v>
      </c>
      <c r="F22" s="65">
        <v>30.17</v>
      </c>
      <c r="G22" t="s">
        <v>7</v>
      </c>
      <c r="H22">
        <f>+VLOOKUP(G22,'Legenda Tecnologias'!$A$1:$C$26,3)</f>
        <v>19</v>
      </c>
      <c r="J22" s="26" t="s">
        <v>9236</v>
      </c>
      <c r="L22" s="36">
        <f t="shared" ref="L22" si="1">+L19-L17</f>
        <v>12.129999999999999</v>
      </c>
      <c r="O22" s="36">
        <f>+O19-O17</f>
        <v>15.55</v>
      </c>
      <c r="T22" s="36">
        <v>12.520000000000003</v>
      </c>
      <c r="V22" t="s">
        <v>49</v>
      </c>
      <c r="W22">
        <f t="shared" si="0"/>
        <v>11</v>
      </c>
      <c r="Y22" s="26" t="s">
        <v>9236</v>
      </c>
      <c r="Z22" s="36">
        <f>+Z19-Z17</f>
        <v>13.279999999999994</v>
      </c>
      <c r="AA22" s="36">
        <f t="shared" ref="AA22" si="2">+AA19-AA17</f>
        <v>13.445</v>
      </c>
      <c r="AB22" s="36">
        <f t="shared" ref="AB22:AD22" si="3">+AB19-AB17</f>
        <v>11.227499999999999</v>
      </c>
      <c r="AC22" s="36">
        <f t="shared" si="3"/>
        <v>12.527500000000003</v>
      </c>
      <c r="AD22" s="36">
        <f t="shared" si="3"/>
        <v>22.979999999999997</v>
      </c>
      <c r="AF22" s="36">
        <f t="shared" ref="AF22" si="4">+AF19-AF17</f>
        <v>13.734999999999999</v>
      </c>
      <c r="AH22" s="36"/>
      <c r="AI22" s="36"/>
      <c r="AJ22" s="36"/>
      <c r="AK22" s="36"/>
      <c r="AL22" s="36"/>
      <c r="AM22" s="36"/>
    </row>
    <row r="23" spans="1:39" ht="14.25">
      <c r="A23" s="11">
        <v>43831</v>
      </c>
      <c r="B23" s="10" t="s">
        <v>409</v>
      </c>
      <c r="C23" s="12">
        <v>0.29166666666666669</v>
      </c>
      <c r="D23" s="13">
        <v>43831</v>
      </c>
      <c r="E23" s="7" t="s">
        <v>402</v>
      </c>
      <c r="F23" s="65">
        <v>30</v>
      </c>
      <c r="G23" t="s">
        <v>8</v>
      </c>
      <c r="H23">
        <f>+VLOOKUP(G23,'Legenda Tecnologias'!$A$1:$C$26,3)</f>
        <v>6</v>
      </c>
      <c r="J23" s="40" t="s">
        <v>9241</v>
      </c>
      <c r="K23" s="33">
        <f>K7/K3</f>
        <v>0.27454221867465289</v>
      </c>
      <c r="L23" s="33">
        <f t="shared" ref="L23:O23" si="5">L7/L3</f>
        <v>0.37242417958672441</v>
      </c>
      <c r="M23" s="33">
        <f t="shared" si="5"/>
        <v>0.20741723283741945</v>
      </c>
      <c r="N23" s="33">
        <f t="shared" si="5"/>
        <v>0.27887535505112254</v>
      </c>
      <c r="O23" s="33">
        <f t="shared" si="5"/>
        <v>0.3359244456072224</v>
      </c>
      <c r="T23" s="33">
        <f t="shared" ref="T23" si="6">T7/T3</f>
        <v>0.22821674759455229</v>
      </c>
      <c r="V23" s="21" t="s">
        <v>12</v>
      </c>
      <c r="W23" s="21">
        <f t="shared" si="0"/>
        <v>1630</v>
      </c>
      <c r="Y23" s="40" t="s">
        <v>9241</v>
      </c>
      <c r="Z23" s="33">
        <f>Z7/Z3</f>
        <v>0.3079159052264212</v>
      </c>
      <c r="AA23" s="33">
        <f t="shared" ref="AA23:AD23" si="7">AA7/AA3</f>
        <v>0.27717972624351606</v>
      </c>
      <c r="AB23" s="33">
        <f t="shared" si="7"/>
        <v>0.43131805674343832</v>
      </c>
      <c r="AC23" s="33">
        <f t="shared" si="7"/>
        <v>0.2453109455780558</v>
      </c>
      <c r="AD23" s="33">
        <f t="shared" si="7"/>
        <v>0.25009696765030426</v>
      </c>
      <c r="AF23" s="33">
        <f>AF7/AF3</f>
        <v>0.37242417958672441</v>
      </c>
      <c r="AH23" s="33" t="e">
        <f>AH7/AH3</f>
        <v>#DIV/0!</v>
      </c>
      <c r="AI23" s="33" t="e">
        <f t="shared" ref="AI23:AL23" si="8">AI7/AI3</f>
        <v>#DIV/0!</v>
      </c>
      <c r="AJ23" s="33" t="e">
        <f t="shared" si="8"/>
        <v>#DIV/0!</v>
      </c>
      <c r="AK23" s="33" t="e">
        <f t="shared" si="8"/>
        <v>#DIV/0!</v>
      </c>
      <c r="AL23" s="33" t="e">
        <f t="shared" si="8"/>
        <v>#DIV/0!</v>
      </c>
      <c r="AM23" s="33" t="e">
        <f>AM7/AM3</f>
        <v>#DIV/0!</v>
      </c>
    </row>
    <row r="24" spans="1:39" ht="15" thickBot="1">
      <c r="A24" s="11">
        <v>43831</v>
      </c>
      <c r="B24" s="10" t="s">
        <v>410</v>
      </c>
      <c r="C24" s="12">
        <v>0.33333333333333331</v>
      </c>
      <c r="D24" s="13">
        <v>43831</v>
      </c>
      <c r="E24" s="7" t="s">
        <v>402</v>
      </c>
      <c r="F24" s="65">
        <v>30.65</v>
      </c>
      <c r="G24" t="s">
        <v>5</v>
      </c>
      <c r="H24">
        <f>+VLOOKUP(G24,'Legenda Tecnologias'!$A$1:$C$26,3)</f>
        <v>11</v>
      </c>
      <c r="V24" t="s">
        <v>117</v>
      </c>
      <c r="W24">
        <f t="shared" si="0"/>
        <v>5</v>
      </c>
    </row>
    <row r="25" spans="1:39" ht="14.25">
      <c r="A25" s="11">
        <v>43831</v>
      </c>
      <c r="B25" s="10" t="s">
        <v>411</v>
      </c>
      <c r="C25" s="12">
        <v>0.375</v>
      </c>
      <c r="D25" s="13">
        <v>43831</v>
      </c>
      <c r="E25" s="7" t="s">
        <v>402</v>
      </c>
      <c r="F25" s="65">
        <v>30.65</v>
      </c>
      <c r="G25" t="s">
        <v>6</v>
      </c>
      <c r="H25">
        <f>+VLOOKUP(G25,'Legenda Tecnologias'!$A$1:$C$26,3)</f>
        <v>18</v>
      </c>
      <c r="J25" s="29" t="s">
        <v>10</v>
      </c>
      <c r="K25" s="29" t="s">
        <v>402</v>
      </c>
      <c r="L25" s="29" t="s">
        <v>2584</v>
      </c>
      <c r="M25" s="29" t="s">
        <v>4769</v>
      </c>
      <c r="N25" s="29" t="s">
        <v>6978</v>
      </c>
      <c r="O25" s="29">
        <v>2020</v>
      </c>
      <c r="V25" s="21" t="s">
        <v>13</v>
      </c>
      <c r="W25" s="21">
        <f t="shared" si="0"/>
        <v>235</v>
      </c>
    </row>
    <row r="26" spans="1:39" ht="14.25">
      <c r="A26" s="11">
        <v>43831</v>
      </c>
      <c r="B26" s="10" t="s">
        <v>426</v>
      </c>
      <c r="C26" s="12">
        <v>0</v>
      </c>
      <c r="D26" s="13">
        <v>43832</v>
      </c>
      <c r="E26" s="7" t="s">
        <v>402</v>
      </c>
      <c r="F26" s="65">
        <v>35.4</v>
      </c>
      <c r="G26" t="s">
        <v>5</v>
      </c>
      <c r="H26">
        <f>+VLOOKUP(G26,'Legenda Tecnologias'!$A$1:$C$26,3)</f>
        <v>11</v>
      </c>
      <c r="J26" s="27"/>
      <c r="K26" s="27"/>
      <c r="W26">
        <f>W25+W23+W19+W12+W2+W18</f>
        <v>8161</v>
      </c>
    </row>
    <row r="27" spans="1:39" ht="14.25">
      <c r="A27" s="11">
        <v>43831</v>
      </c>
      <c r="B27" s="10" t="s">
        <v>427</v>
      </c>
      <c r="C27" s="12">
        <v>4.1666666666666664E-2</v>
      </c>
      <c r="D27" s="13">
        <v>43832</v>
      </c>
      <c r="E27" s="7" t="s">
        <v>402</v>
      </c>
      <c r="F27" s="65">
        <v>31.98</v>
      </c>
      <c r="G27" t="s">
        <v>6</v>
      </c>
      <c r="H27">
        <f>+VLOOKUP(G27,'Legenda Tecnologias'!$A$1:$C$26,3)</f>
        <v>18</v>
      </c>
      <c r="J27" s="27" t="s">
        <v>9211</v>
      </c>
      <c r="K27" s="30">
        <v>41.966754385964961</v>
      </c>
      <c r="L27" s="30">
        <v>24.704838709677421</v>
      </c>
      <c r="M27" s="30">
        <v>46.172131147540973</v>
      </c>
      <c r="N27" s="30">
        <v>49.104974874371848</v>
      </c>
      <c r="O27" s="30">
        <v>40.709067796610213</v>
      </c>
      <c r="V27" s="61" t="s">
        <v>9270</v>
      </c>
      <c r="W27" s="60">
        <f>W26/O15</f>
        <v>0.92918137310713877</v>
      </c>
    </row>
    <row r="28" spans="1:39" ht="14.25">
      <c r="A28" s="11">
        <v>43831</v>
      </c>
      <c r="B28" s="10" t="s">
        <v>436</v>
      </c>
      <c r="C28" s="12">
        <v>0.41666666666666669</v>
      </c>
      <c r="D28" s="13">
        <v>43832</v>
      </c>
      <c r="E28" s="7" t="s">
        <v>402</v>
      </c>
      <c r="F28" s="65">
        <v>45.57</v>
      </c>
      <c r="G28" t="s">
        <v>5</v>
      </c>
      <c r="H28">
        <f>+VLOOKUP(G28,'Legenda Tecnologias'!$A$1:$C$26,3)</f>
        <v>11</v>
      </c>
      <c r="J28" s="27" t="s">
        <v>9212</v>
      </c>
      <c r="K28" s="30">
        <v>1.0095954824977951</v>
      </c>
      <c r="L28" s="30">
        <v>0.54876413195147122</v>
      </c>
      <c r="M28" s="30">
        <v>0.536695194568096</v>
      </c>
      <c r="N28" s="30">
        <v>0.51439852420605026</v>
      </c>
      <c r="O28" s="30">
        <v>0.51605652594272433</v>
      </c>
    </row>
    <row r="29" spans="1:39" ht="14.25">
      <c r="A29" s="11">
        <v>43831</v>
      </c>
      <c r="B29" s="10" t="s">
        <v>437</v>
      </c>
      <c r="C29" s="12">
        <v>0.45833333333333331</v>
      </c>
      <c r="D29" s="13">
        <v>43832</v>
      </c>
      <c r="E29" s="7" t="s">
        <v>402</v>
      </c>
      <c r="F29" s="65">
        <v>45.09</v>
      </c>
      <c r="G29" t="s">
        <v>5</v>
      </c>
      <c r="H29">
        <f>+VLOOKUP(G29,'Legenda Tecnologias'!$A$1:$C$26,3)</f>
        <v>11</v>
      </c>
      <c r="J29" s="27" t="s">
        <v>9213</v>
      </c>
      <c r="K29" s="27">
        <v>44.494999999999997</v>
      </c>
      <c r="L29" s="27">
        <v>23.87</v>
      </c>
      <c r="M29" s="27">
        <v>46.91</v>
      </c>
      <c r="N29" s="27">
        <v>49.91</v>
      </c>
      <c r="O29" s="27">
        <v>43.6</v>
      </c>
    </row>
    <row r="30" spans="1:39" ht="14.25">
      <c r="A30" s="11">
        <v>43831</v>
      </c>
      <c r="B30" s="10" t="s">
        <v>438</v>
      </c>
      <c r="C30" s="12">
        <v>0.5</v>
      </c>
      <c r="D30" s="13">
        <v>43832</v>
      </c>
      <c r="E30" s="7" t="s">
        <v>402</v>
      </c>
      <c r="F30" s="65">
        <v>45.16</v>
      </c>
      <c r="G30" t="s">
        <v>5</v>
      </c>
      <c r="H30">
        <f>+VLOOKUP(G30,'Legenda Tecnologias'!$A$1:$C$26,3)</f>
        <v>11</v>
      </c>
      <c r="J30" s="27" t="s">
        <v>9214</v>
      </c>
      <c r="K30" s="27">
        <v>52.48</v>
      </c>
      <c r="L30" s="27">
        <v>24.5</v>
      </c>
      <c r="M30" s="27">
        <v>37</v>
      </c>
      <c r="N30" s="27">
        <v>50</v>
      </c>
      <c r="O30" s="27">
        <v>50.81</v>
      </c>
    </row>
    <row r="31" spans="1:39" ht="14.25">
      <c r="A31" s="11">
        <v>43831</v>
      </c>
      <c r="B31" s="10" t="s">
        <v>439</v>
      </c>
      <c r="C31" s="12">
        <v>0.54166666666666663</v>
      </c>
      <c r="D31" s="13">
        <v>43832</v>
      </c>
      <c r="E31" s="7" t="s">
        <v>402</v>
      </c>
      <c r="F31" s="65">
        <v>44.9</v>
      </c>
      <c r="G31" t="s">
        <v>6</v>
      </c>
      <c r="H31">
        <f>+VLOOKUP(G31,'Legenda Tecnologias'!$A$1:$C$26,3)</f>
        <v>18</v>
      </c>
      <c r="J31" s="27" t="s">
        <v>9215</v>
      </c>
      <c r="K31" s="30">
        <v>10.779529969526266</v>
      </c>
      <c r="L31" s="30">
        <v>6.832058345773258</v>
      </c>
      <c r="M31" s="30">
        <v>5.9279921801941793</v>
      </c>
      <c r="N31" s="30">
        <v>7.2564841693045219</v>
      </c>
      <c r="O31" s="30">
        <v>12.534969461516987</v>
      </c>
    </row>
    <row r="32" spans="1:39" ht="14.25">
      <c r="A32" s="11">
        <v>43831</v>
      </c>
      <c r="B32" s="10" t="s">
        <v>440</v>
      </c>
      <c r="C32" s="12">
        <v>0.58333333333333337</v>
      </c>
      <c r="D32" s="13">
        <v>43832</v>
      </c>
      <c r="E32" s="7" t="s">
        <v>402</v>
      </c>
      <c r="F32" s="65">
        <v>44.06</v>
      </c>
      <c r="G32" t="s">
        <v>12</v>
      </c>
      <c r="H32">
        <f>+VLOOKUP(G32,'Legenda Tecnologias'!$A$1:$C$26,3)</f>
        <v>22</v>
      </c>
      <c r="J32" s="27" t="s">
        <v>9216</v>
      </c>
      <c r="K32" s="30">
        <v>116.19826636391494</v>
      </c>
      <c r="L32" s="30">
        <v>46.677021240050031</v>
      </c>
      <c r="M32" s="30">
        <v>35.141091288443342</v>
      </c>
      <c r="N32" s="30">
        <v>52.656562499367134</v>
      </c>
      <c r="O32" s="30">
        <v>157.12545940116345</v>
      </c>
    </row>
    <row r="33" spans="1:15" ht="14.25">
      <c r="A33" s="11">
        <v>43831</v>
      </c>
      <c r="B33" s="10" t="s">
        <v>441</v>
      </c>
      <c r="C33" s="12">
        <v>0.625</v>
      </c>
      <c r="D33" s="13">
        <v>43832</v>
      </c>
      <c r="E33" s="7" t="s">
        <v>402</v>
      </c>
      <c r="F33" s="65">
        <v>43.94</v>
      </c>
      <c r="G33" t="s">
        <v>12</v>
      </c>
      <c r="H33">
        <f>+VLOOKUP(G33,'Legenda Tecnologias'!$A$1:$C$26,3)</f>
        <v>22</v>
      </c>
      <c r="J33" s="27" t="s">
        <v>9217</v>
      </c>
      <c r="K33" s="30">
        <v>-5.9852028848755179E-2</v>
      </c>
      <c r="L33" s="30">
        <v>-0.59919591530854799</v>
      </c>
      <c r="M33" s="30">
        <v>-1.0723574013249753</v>
      </c>
      <c r="N33" s="30">
        <v>2.4575590902376225</v>
      </c>
      <c r="O33" s="30">
        <v>-0.70847614247285762</v>
      </c>
    </row>
    <row r="34" spans="1:15" ht="14.25">
      <c r="A34" s="11">
        <v>43831</v>
      </c>
      <c r="B34" s="10" t="s">
        <v>442</v>
      </c>
      <c r="C34" s="12">
        <v>0.66666666666666663</v>
      </c>
      <c r="D34" s="13">
        <v>43832</v>
      </c>
      <c r="E34" s="7" t="s">
        <v>402</v>
      </c>
      <c r="F34" s="65">
        <v>44.37</v>
      </c>
      <c r="G34" t="s">
        <v>10</v>
      </c>
      <c r="H34">
        <f>+VLOOKUP(G34,'Legenda Tecnologias'!$A$1:$C$26,3)</f>
        <v>1</v>
      </c>
      <c r="J34" s="27" t="s">
        <v>9218</v>
      </c>
      <c r="K34" s="30">
        <v>-0.66014502622786286</v>
      </c>
      <c r="L34" s="30">
        <v>0.11142985746055407</v>
      </c>
      <c r="M34" s="30">
        <v>-0.1899625713658801</v>
      </c>
      <c r="N34" s="30">
        <v>-0.74549230546200407</v>
      </c>
      <c r="O34" s="30">
        <v>-0.52564547982915899</v>
      </c>
    </row>
    <row r="35" spans="1:15" ht="14.25">
      <c r="A35" s="11">
        <v>43831</v>
      </c>
      <c r="B35" s="10" t="s">
        <v>443</v>
      </c>
      <c r="C35" s="12">
        <v>0.70833333333333337</v>
      </c>
      <c r="D35" s="13">
        <v>43832</v>
      </c>
      <c r="E35" s="7" t="s">
        <v>402</v>
      </c>
      <c r="F35" s="65">
        <v>46.05</v>
      </c>
      <c r="G35" t="s">
        <v>5</v>
      </c>
      <c r="H35">
        <f>+VLOOKUP(G35,'Legenda Tecnologias'!$A$1:$C$26,3)</f>
        <v>11</v>
      </c>
      <c r="J35" s="27" t="s">
        <v>9219</v>
      </c>
      <c r="K35" s="27">
        <v>49.87</v>
      </c>
      <c r="L35" s="27">
        <v>30.1</v>
      </c>
      <c r="M35" s="27">
        <v>23.36</v>
      </c>
      <c r="N35" s="27">
        <v>54.280000000000008</v>
      </c>
      <c r="O35" s="27">
        <v>58.900000000000006</v>
      </c>
    </row>
    <row r="36" spans="1:15" ht="14.25">
      <c r="A36" s="11">
        <v>43831</v>
      </c>
      <c r="B36" s="10" t="s">
        <v>444</v>
      </c>
      <c r="C36" s="12">
        <v>0.75</v>
      </c>
      <c r="D36" s="13">
        <v>43832</v>
      </c>
      <c r="E36" s="7" t="s">
        <v>402</v>
      </c>
      <c r="F36" s="65">
        <v>46.72</v>
      </c>
      <c r="G36" t="s">
        <v>5</v>
      </c>
      <c r="H36">
        <f>+VLOOKUP(G36,'Legenda Tecnologias'!$A$1:$C$26,3)</f>
        <v>11</v>
      </c>
      <c r="J36" s="27" t="s">
        <v>9220</v>
      </c>
      <c r="K36" s="27">
        <v>12.61</v>
      </c>
      <c r="L36" s="27">
        <v>10</v>
      </c>
      <c r="M36" s="27">
        <v>33.65</v>
      </c>
      <c r="N36" s="27">
        <v>14.62</v>
      </c>
      <c r="O36" s="27">
        <v>10</v>
      </c>
    </row>
    <row r="37" spans="1:15" ht="14.25">
      <c r="A37" s="11">
        <v>43831</v>
      </c>
      <c r="B37" s="10" t="s">
        <v>445</v>
      </c>
      <c r="C37" s="12">
        <v>0.79166666666666663</v>
      </c>
      <c r="D37" s="13">
        <v>43832</v>
      </c>
      <c r="E37" s="7" t="s">
        <v>402</v>
      </c>
      <c r="F37" s="65">
        <v>46.11</v>
      </c>
      <c r="G37" t="s">
        <v>6</v>
      </c>
      <c r="H37">
        <f>+VLOOKUP(G37,'Legenda Tecnologias'!$A$1:$C$26,3)</f>
        <v>18</v>
      </c>
      <c r="J37" s="27" t="s">
        <v>9221</v>
      </c>
      <c r="K37" s="27">
        <v>62.48</v>
      </c>
      <c r="L37" s="27">
        <v>40.1</v>
      </c>
      <c r="M37" s="27">
        <v>57.01</v>
      </c>
      <c r="N37" s="27">
        <v>68.900000000000006</v>
      </c>
      <c r="O37" s="27">
        <v>68.900000000000006</v>
      </c>
    </row>
    <row r="38" spans="1:15" ht="14.25">
      <c r="A38" s="11">
        <v>43831</v>
      </c>
      <c r="B38" s="10" t="s">
        <v>428</v>
      </c>
      <c r="C38" s="12">
        <v>8.3333333333333329E-2</v>
      </c>
      <c r="D38" s="13">
        <v>43832</v>
      </c>
      <c r="E38" s="7" t="s">
        <v>402</v>
      </c>
      <c r="F38" s="65">
        <v>30.5</v>
      </c>
      <c r="G38" t="s">
        <v>7</v>
      </c>
      <c r="H38">
        <f>+VLOOKUP(G38,'Legenda Tecnologias'!$A$1:$C$26,3)</f>
        <v>19</v>
      </c>
      <c r="J38" s="27" t="s">
        <v>9222</v>
      </c>
      <c r="K38" s="31">
        <v>4784.2100000000055</v>
      </c>
      <c r="L38" s="31">
        <v>3829.2500000000005</v>
      </c>
      <c r="M38" s="31">
        <v>5632.9999999999991</v>
      </c>
      <c r="N38" s="31">
        <v>9771.8899999999976</v>
      </c>
      <c r="O38" s="31">
        <v>24018.350000000024</v>
      </c>
    </row>
    <row r="39" spans="1:15" ht="15" thickBot="1">
      <c r="A39" s="11">
        <v>43831</v>
      </c>
      <c r="B39" s="10" t="s">
        <v>446</v>
      </c>
      <c r="C39" s="12">
        <v>0.83333333333333337</v>
      </c>
      <c r="D39" s="13">
        <v>43832</v>
      </c>
      <c r="E39" s="7" t="s">
        <v>402</v>
      </c>
      <c r="F39" s="65">
        <v>43.7</v>
      </c>
      <c r="G39" t="s">
        <v>6</v>
      </c>
      <c r="H39">
        <f>+VLOOKUP(G39,'Legenda Tecnologias'!$A$1:$C$26,3)</f>
        <v>18</v>
      </c>
      <c r="J39" s="28" t="s">
        <v>9223</v>
      </c>
      <c r="K39" s="28">
        <v>114</v>
      </c>
      <c r="L39" s="28">
        <v>155</v>
      </c>
      <c r="M39" s="28">
        <v>122</v>
      </c>
      <c r="N39" s="28">
        <v>199</v>
      </c>
      <c r="O39" s="28">
        <v>590</v>
      </c>
    </row>
    <row r="40" spans="1:15" ht="14.25">
      <c r="A40" s="11">
        <v>43831</v>
      </c>
      <c r="B40" s="10" t="s">
        <v>447</v>
      </c>
      <c r="C40" s="12">
        <v>0.875</v>
      </c>
      <c r="D40" s="13">
        <v>43832</v>
      </c>
      <c r="E40" s="7" t="s">
        <v>402</v>
      </c>
      <c r="F40" s="65">
        <v>42</v>
      </c>
      <c r="G40" t="s">
        <v>5</v>
      </c>
      <c r="H40">
        <f>+VLOOKUP(G40,'Legenda Tecnologias'!$A$1:$C$26,3)</f>
        <v>11</v>
      </c>
    </row>
    <row r="41" spans="1:15" ht="14.25">
      <c r="A41" s="11">
        <v>43831</v>
      </c>
      <c r="B41" s="10" t="s">
        <v>448</v>
      </c>
      <c r="C41" s="12">
        <v>0.91666666666666663</v>
      </c>
      <c r="D41" s="13">
        <v>43832</v>
      </c>
      <c r="E41" s="7" t="s">
        <v>402</v>
      </c>
      <c r="F41" s="65">
        <v>38.6</v>
      </c>
      <c r="G41" t="s">
        <v>6</v>
      </c>
      <c r="H41">
        <f>+VLOOKUP(G41,'Legenda Tecnologias'!$A$1:$C$26,3)</f>
        <v>18</v>
      </c>
      <c r="J41" s="26" t="s">
        <v>9231</v>
      </c>
      <c r="L41" s="35">
        <f>Q2_2020!R17</f>
        <v>20.234999999999999</v>
      </c>
      <c r="O41" s="35">
        <f>_xlfn.QUARTILE.INC($F$2:$F$592,1)</f>
        <v>34.770000000000003</v>
      </c>
    </row>
    <row r="42" spans="1:15" ht="14.25">
      <c r="A42" s="11">
        <v>43831</v>
      </c>
      <c r="B42" s="10" t="s">
        <v>449</v>
      </c>
      <c r="C42" s="12">
        <v>0.95833333333333337</v>
      </c>
      <c r="D42" s="13">
        <v>43832</v>
      </c>
      <c r="E42" s="7" t="s">
        <v>402</v>
      </c>
      <c r="F42" s="65">
        <v>33.39</v>
      </c>
      <c r="G42" t="s">
        <v>7</v>
      </c>
      <c r="H42">
        <f>+VLOOKUP(G42,'Legenda Tecnologias'!$A$1:$C$26,3)</f>
        <v>19</v>
      </c>
      <c r="J42" s="26" t="s">
        <v>9232</v>
      </c>
      <c r="L42" s="35">
        <f>Q2_2020!R18</f>
        <v>23.87</v>
      </c>
      <c r="O42" s="35">
        <f>_xlfn.QUARTILE.INC($F$2:$F$592,2)</f>
        <v>42</v>
      </c>
    </row>
    <row r="43" spans="1:15" ht="14.25">
      <c r="A43" s="11">
        <v>43831</v>
      </c>
      <c r="B43" s="10" t="s">
        <v>429</v>
      </c>
      <c r="C43" s="12">
        <v>0.125</v>
      </c>
      <c r="D43" s="13">
        <v>43832</v>
      </c>
      <c r="E43" s="7" t="s">
        <v>402</v>
      </c>
      <c r="F43" s="65">
        <v>28.79</v>
      </c>
      <c r="G43" t="s">
        <v>6</v>
      </c>
      <c r="H43">
        <f>+VLOOKUP(G43,'Legenda Tecnologias'!$A$1:$C$26,3)</f>
        <v>18</v>
      </c>
      <c r="J43" s="26" t="s">
        <v>9233</v>
      </c>
      <c r="L43" s="35">
        <f>Q2_2020!R19</f>
        <v>29.15</v>
      </c>
      <c r="O43" s="35">
        <f>_xlfn.QUARTILE.INC($F$2:$F$592,3)</f>
        <v>48.05</v>
      </c>
    </row>
    <row r="44" spans="1:15" ht="14.25">
      <c r="A44" s="11">
        <v>43831</v>
      </c>
      <c r="B44" s="10" t="s">
        <v>430</v>
      </c>
      <c r="C44" s="12">
        <v>0.16666666666666666</v>
      </c>
      <c r="D44" s="13">
        <v>43832</v>
      </c>
      <c r="E44" s="7" t="s">
        <v>402</v>
      </c>
      <c r="F44" s="65">
        <v>28.42</v>
      </c>
      <c r="G44" t="s">
        <v>6</v>
      </c>
      <c r="H44">
        <f>+VLOOKUP(G44,'Legenda Tecnologias'!$A$1:$C$26,3)</f>
        <v>18</v>
      </c>
      <c r="J44" s="26" t="s">
        <v>9234</v>
      </c>
      <c r="L44" s="35">
        <f>Q2_2020!R20</f>
        <v>10.3124</v>
      </c>
      <c r="O44" s="36">
        <f>_xlfn.PERCENTILE.INC($F$2:$F$592,0.01)</f>
        <v>20.910000000000004</v>
      </c>
    </row>
    <row r="45" spans="1:15" ht="14.25">
      <c r="A45" s="11">
        <v>43831</v>
      </c>
      <c r="B45" s="10" t="s">
        <v>431</v>
      </c>
      <c r="C45" s="12">
        <v>0.20833333333333334</v>
      </c>
      <c r="D45" s="13">
        <v>43832</v>
      </c>
      <c r="E45" s="7" t="s">
        <v>402</v>
      </c>
      <c r="F45" s="65">
        <v>28.75</v>
      </c>
      <c r="G45" t="s">
        <v>6</v>
      </c>
      <c r="H45">
        <f>+VLOOKUP(G45,'Legenda Tecnologias'!$A$1:$C$26,3)</f>
        <v>18</v>
      </c>
      <c r="J45" s="26" t="s">
        <v>9235</v>
      </c>
      <c r="L45" s="35">
        <f>Q2_2020!R21</f>
        <v>35.895999999999994</v>
      </c>
      <c r="O45" s="36">
        <f>_xlfn.PERCENTILE.INC($F$2:$F$592,0.95)</f>
        <v>55.4</v>
      </c>
    </row>
    <row r="46" spans="1:15" ht="14.25">
      <c r="A46" s="11">
        <v>43831</v>
      </c>
      <c r="B46" s="10" t="s">
        <v>432</v>
      </c>
      <c r="C46" s="12">
        <v>0.25</v>
      </c>
      <c r="D46" s="13">
        <v>43832</v>
      </c>
      <c r="E46" s="7" t="s">
        <v>402</v>
      </c>
      <c r="F46" s="65">
        <v>34.159999999999997</v>
      </c>
      <c r="G46" t="s">
        <v>12</v>
      </c>
      <c r="H46">
        <f>+VLOOKUP(G46,'Legenda Tecnologias'!$A$1:$C$26,3)</f>
        <v>22</v>
      </c>
      <c r="J46" s="26" t="s">
        <v>9236</v>
      </c>
      <c r="L46" s="35">
        <f>Q2_2020!R22</f>
        <v>8.9149999999999991</v>
      </c>
      <c r="O46" s="36">
        <f>+O43-O41</f>
        <v>13.279999999999994</v>
      </c>
    </row>
    <row r="47" spans="1:15" ht="14.25">
      <c r="A47" s="11">
        <v>43831</v>
      </c>
      <c r="B47" s="10" t="s">
        <v>433</v>
      </c>
      <c r="C47" s="12">
        <v>0.29166666666666669</v>
      </c>
      <c r="D47" s="13">
        <v>43832</v>
      </c>
      <c r="E47" s="7" t="s">
        <v>402</v>
      </c>
      <c r="F47" s="65">
        <v>42.07</v>
      </c>
      <c r="G47" t="s">
        <v>13</v>
      </c>
      <c r="H47">
        <f>+VLOOKUP(G47,'Legenda Tecnologias'!$A$1:$C$26,3)</f>
        <v>24</v>
      </c>
      <c r="J47" s="40" t="s">
        <v>9241</v>
      </c>
      <c r="K47" s="33">
        <f>K31/K27</f>
        <v>0.25685879518791876</v>
      </c>
      <c r="L47" s="33">
        <f t="shared" ref="L47:N47" si="9">L31/L27</f>
        <v>0.27654737705682703</v>
      </c>
      <c r="M47" s="33">
        <f t="shared" si="9"/>
        <v>0.12838896608977277</v>
      </c>
      <c r="N47" s="33">
        <f t="shared" si="9"/>
        <v>0.14777492887165125</v>
      </c>
      <c r="O47" s="33">
        <f>O31/O27</f>
        <v>0.3079159052264212</v>
      </c>
    </row>
    <row r="48" spans="1:15" ht="14.25">
      <c r="A48" s="11">
        <v>43831</v>
      </c>
      <c r="B48" s="10" t="s">
        <v>434</v>
      </c>
      <c r="C48" s="12">
        <v>0.33333333333333331</v>
      </c>
      <c r="D48" s="13">
        <v>43832</v>
      </c>
      <c r="E48" s="7" t="s">
        <v>402</v>
      </c>
      <c r="F48" s="65">
        <v>44.89</v>
      </c>
      <c r="G48" t="s">
        <v>10</v>
      </c>
      <c r="H48">
        <f>+VLOOKUP(G48,'Legenda Tecnologias'!$A$1:$C$26,3)</f>
        <v>1</v>
      </c>
    </row>
    <row r="49" spans="1:10" ht="14.25">
      <c r="A49" s="11">
        <v>43831</v>
      </c>
      <c r="B49" s="10" t="s">
        <v>435</v>
      </c>
      <c r="C49" s="12">
        <v>0.375</v>
      </c>
      <c r="D49" s="13">
        <v>43832</v>
      </c>
      <c r="E49" s="7" t="s">
        <v>402</v>
      </c>
      <c r="F49" s="65">
        <v>45.26</v>
      </c>
      <c r="G49" t="s">
        <v>5</v>
      </c>
      <c r="H49">
        <f>+VLOOKUP(G49,'Legenda Tecnologias'!$A$1:$C$26,3)</f>
        <v>11</v>
      </c>
    </row>
    <row r="50" spans="1:10" ht="14.25">
      <c r="A50" s="11">
        <v>43831</v>
      </c>
      <c r="B50" s="10" t="s">
        <v>450</v>
      </c>
      <c r="C50" s="12">
        <v>0</v>
      </c>
      <c r="D50" s="13">
        <v>43833</v>
      </c>
      <c r="E50" s="7" t="s">
        <v>402</v>
      </c>
      <c r="F50" s="65">
        <v>32.049999999999997</v>
      </c>
      <c r="G50" t="s">
        <v>12</v>
      </c>
      <c r="H50">
        <f>+VLOOKUP(G50,'Legenda Tecnologias'!$A$1:$C$26,3)</f>
        <v>22</v>
      </c>
    </row>
    <row r="51" spans="1:10" ht="14.25">
      <c r="A51" s="11">
        <v>43831</v>
      </c>
      <c r="B51" s="10" t="s">
        <v>451</v>
      </c>
      <c r="C51" s="12">
        <v>4.1666666666666664E-2</v>
      </c>
      <c r="D51" s="13">
        <v>43833</v>
      </c>
      <c r="E51" s="7" t="s">
        <v>402</v>
      </c>
      <c r="F51" s="65">
        <v>30.75</v>
      </c>
      <c r="G51" t="s">
        <v>12</v>
      </c>
      <c r="H51">
        <f>+VLOOKUP(G51,'Legenda Tecnologias'!$A$1:$C$26,3)</f>
        <v>22</v>
      </c>
    </row>
    <row r="52" spans="1:10" ht="14.25">
      <c r="A52" s="11">
        <v>43831</v>
      </c>
      <c r="B52" s="10" t="s">
        <v>460</v>
      </c>
      <c r="C52" s="12">
        <v>0.41666666666666669</v>
      </c>
      <c r="D52" s="13">
        <v>43833</v>
      </c>
      <c r="E52" s="7" t="s">
        <v>402</v>
      </c>
      <c r="F52" s="65">
        <v>47.23</v>
      </c>
      <c r="G52" t="s">
        <v>5</v>
      </c>
      <c r="H52">
        <f>+VLOOKUP(G52,'Legenda Tecnologias'!$A$1:$C$26,3)</f>
        <v>11</v>
      </c>
      <c r="J52" s="26" t="s">
        <v>9265</v>
      </c>
    </row>
    <row r="53" spans="1:10" ht="14.25">
      <c r="A53" s="11">
        <v>43831</v>
      </c>
      <c r="B53" s="10" t="s">
        <v>461</v>
      </c>
      <c r="C53" s="12">
        <v>0.45833333333333331</v>
      </c>
      <c r="D53" s="13">
        <v>43833</v>
      </c>
      <c r="E53" s="7" t="s">
        <v>402</v>
      </c>
      <c r="F53" s="65">
        <v>46.03</v>
      </c>
      <c r="G53" t="s">
        <v>5</v>
      </c>
      <c r="H53">
        <f>+VLOOKUP(G53,'Legenda Tecnologias'!$A$1:$C$26,3)</f>
        <v>11</v>
      </c>
      <c r="J53" s="26" t="s">
        <v>9267</v>
      </c>
    </row>
    <row r="54" spans="1:10" ht="14.25">
      <c r="A54" s="11">
        <v>43831</v>
      </c>
      <c r="B54" s="10" t="s">
        <v>462</v>
      </c>
      <c r="C54" s="12">
        <v>0.5</v>
      </c>
      <c r="D54" s="13">
        <v>43833</v>
      </c>
      <c r="E54" s="7" t="s">
        <v>402</v>
      </c>
      <c r="F54" s="65">
        <v>44.9</v>
      </c>
      <c r="G54" t="s">
        <v>6</v>
      </c>
      <c r="H54">
        <f>+VLOOKUP(G54,'Legenda Tecnologias'!$A$1:$C$26,3)</f>
        <v>18</v>
      </c>
      <c r="J54" s="26" t="s">
        <v>9268</v>
      </c>
    </row>
    <row r="55" spans="1:10" ht="14.25">
      <c r="A55" s="11">
        <v>43831</v>
      </c>
      <c r="B55" s="10" t="s">
        <v>463</v>
      </c>
      <c r="C55" s="12">
        <v>0.54166666666666663</v>
      </c>
      <c r="D55" s="13">
        <v>43833</v>
      </c>
      <c r="E55" s="7" t="s">
        <v>402</v>
      </c>
      <c r="F55" s="65">
        <v>44.44</v>
      </c>
      <c r="G55" t="s">
        <v>5</v>
      </c>
      <c r="H55">
        <f>+VLOOKUP(G55,'Legenda Tecnologias'!$A$1:$C$26,3)</f>
        <v>11</v>
      </c>
    </row>
    <row r="56" spans="1:10" ht="14.25">
      <c r="A56" s="11">
        <v>43831</v>
      </c>
      <c r="B56" s="10" t="s">
        <v>464</v>
      </c>
      <c r="C56" s="12">
        <v>0.58333333333333337</v>
      </c>
      <c r="D56" s="13">
        <v>43833</v>
      </c>
      <c r="E56" s="7" t="s">
        <v>402</v>
      </c>
      <c r="F56" s="65">
        <v>41.19</v>
      </c>
      <c r="G56" t="s">
        <v>12</v>
      </c>
      <c r="H56">
        <f>+VLOOKUP(G56,'Legenda Tecnologias'!$A$1:$C$26,3)</f>
        <v>22</v>
      </c>
    </row>
    <row r="57" spans="1:10" ht="14.25">
      <c r="A57" s="11">
        <v>43831</v>
      </c>
      <c r="B57" s="10" t="s">
        <v>465</v>
      </c>
      <c r="C57" s="12">
        <v>0.625</v>
      </c>
      <c r="D57" s="13">
        <v>43833</v>
      </c>
      <c r="E57" s="7" t="s">
        <v>402</v>
      </c>
      <c r="F57" s="65">
        <v>39.5</v>
      </c>
      <c r="G57" t="s">
        <v>12</v>
      </c>
      <c r="H57">
        <f>+VLOOKUP(G57,'Legenda Tecnologias'!$A$1:$C$26,3)</f>
        <v>22</v>
      </c>
    </row>
    <row r="58" spans="1:10" ht="14.25">
      <c r="A58" s="11">
        <v>43831</v>
      </c>
      <c r="B58" s="10" t="s">
        <v>466</v>
      </c>
      <c r="C58" s="12">
        <v>0.66666666666666663</v>
      </c>
      <c r="D58" s="13">
        <v>43833</v>
      </c>
      <c r="E58" s="7" t="s">
        <v>402</v>
      </c>
      <c r="F58" s="65">
        <v>39.5</v>
      </c>
      <c r="G58" t="s">
        <v>12</v>
      </c>
      <c r="H58">
        <f>+VLOOKUP(G58,'Legenda Tecnologias'!$A$1:$C$26,3)</f>
        <v>22</v>
      </c>
    </row>
    <row r="59" spans="1:10" ht="14.25">
      <c r="A59" s="11">
        <v>43831</v>
      </c>
      <c r="B59" s="10" t="s">
        <v>467</v>
      </c>
      <c r="C59" s="12">
        <v>0.70833333333333337</v>
      </c>
      <c r="D59" s="13">
        <v>43833</v>
      </c>
      <c r="E59" s="7" t="s">
        <v>402</v>
      </c>
      <c r="F59" s="65">
        <v>43.51</v>
      </c>
      <c r="G59" t="s">
        <v>6</v>
      </c>
      <c r="H59">
        <f>+VLOOKUP(G59,'Legenda Tecnologias'!$A$1:$C$26,3)</f>
        <v>18</v>
      </c>
    </row>
    <row r="60" spans="1:10" ht="14.25">
      <c r="A60" s="11">
        <v>43831</v>
      </c>
      <c r="B60" s="10" t="s">
        <v>468</v>
      </c>
      <c r="C60" s="12">
        <v>0.75</v>
      </c>
      <c r="D60" s="13">
        <v>43833</v>
      </c>
      <c r="E60" s="7" t="s">
        <v>402</v>
      </c>
      <c r="F60" s="65">
        <v>45.2</v>
      </c>
      <c r="G60" t="s">
        <v>10</v>
      </c>
      <c r="H60">
        <f>+VLOOKUP(G60,'Legenda Tecnologias'!$A$1:$C$26,3)</f>
        <v>1</v>
      </c>
    </row>
    <row r="61" spans="1:10" ht="14.25">
      <c r="A61" s="11">
        <v>43831</v>
      </c>
      <c r="B61" s="10" t="s">
        <v>469</v>
      </c>
      <c r="C61" s="12">
        <v>0.79166666666666663</v>
      </c>
      <c r="D61" s="13">
        <v>43833</v>
      </c>
      <c r="E61" s="7" t="s">
        <v>402</v>
      </c>
      <c r="F61" s="65">
        <v>46.9</v>
      </c>
      <c r="G61" t="s">
        <v>5</v>
      </c>
      <c r="H61">
        <f>+VLOOKUP(G61,'Legenda Tecnologias'!$A$1:$C$26,3)</f>
        <v>11</v>
      </c>
    </row>
    <row r="62" spans="1:10" ht="14.25">
      <c r="A62" s="11">
        <v>43831</v>
      </c>
      <c r="B62" s="10" t="s">
        <v>452</v>
      </c>
      <c r="C62" s="12">
        <v>8.3333333333333329E-2</v>
      </c>
      <c r="D62" s="13">
        <v>43833</v>
      </c>
      <c r="E62" s="7" t="s">
        <v>402</v>
      </c>
      <c r="F62" s="65">
        <v>29.97</v>
      </c>
      <c r="G62" t="s">
        <v>6</v>
      </c>
      <c r="H62">
        <f>+VLOOKUP(G62,'Legenda Tecnologias'!$A$1:$C$26,3)</f>
        <v>18</v>
      </c>
    </row>
    <row r="63" spans="1:10" ht="14.25">
      <c r="A63" s="11">
        <v>43831</v>
      </c>
      <c r="B63" s="10" t="s">
        <v>470</v>
      </c>
      <c r="C63" s="12">
        <v>0.83333333333333337</v>
      </c>
      <c r="D63" s="13">
        <v>43833</v>
      </c>
      <c r="E63" s="7" t="s">
        <v>402</v>
      </c>
      <c r="F63" s="65">
        <v>46.23</v>
      </c>
      <c r="G63" t="s">
        <v>5</v>
      </c>
      <c r="H63">
        <f>+VLOOKUP(G63,'Legenda Tecnologias'!$A$1:$C$26,3)</f>
        <v>11</v>
      </c>
    </row>
    <row r="64" spans="1:10" ht="14.25">
      <c r="A64" s="11">
        <v>43831</v>
      </c>
      <c r="B64" s="10" t="s">
        <v>471</v>
      </c>
      <c r="C64" s="12">
        <v>0.875</v>
      </c>
      <c r="D64" s="13">
        <v>43833</v>
      </c>
      <c r="E64" s="7" t="s">
        <v>402</v>
      </c>
      <c r="F64" s="65">
        <v>44.5</v>
      </c>
      <c r="G64" t="s">
        <v>5</v>
      </c>
      <c r="H64">
        <f>+VLOOKUP(G64,'Legenda Tecnologias'!$A$1:$C$26,3)</f>
        <v>11</v>
      </c>
    </row>
    <row r="65" spans="1:8" ht="14.25">
      <c r="A65" s="11">
        <v>43831</v>
      </c>
      <c r="B65" s="10" t="s">
        <v>472</v>
      </c>
      <c r="C65" s="12">
        <v>0.91666666666666663</v>
      </c>
      <c r="D65" s="13">
        <v>43833</v>
      </c>
      <c r="E65" s="7" t="s">
        <v>402</v>
      </c>
      <c r="F65" s="65">
        <v>40.5</v>
      </c>
      <c r="G65" t="s">
        <v>5</v>
      </c>
      <c r="H65">
        <f>+VLOOKUP(G65,'Legenda Tecnologias'!$A$1:$C$26,3)</f>
        <v>11</v>
      </c>
    </row>
    <row r="66" spans="1:8" ht="14.25">
      <c r="A66" s="11">
        <v>43831</v>
      </c>
      <c r="B66" s="10" t="s">
        <v>473</v>
      </c>
      <c r="C66" s="12">
        <v>0.95833333333333337</v>
      </c>
      <c r="D66" s="13">
        <v>43833</v>
      </c>
      <c r="E66" s="7" t="s">
        <v>402</v>
      </c>
      <c r="F66" s="65">
        <v>39.5</v>
      </c>
      <c r="G66" t="s">
        <v>12</v>
      </c>
      <c r="H66">
        <f>+VLOOKUP(G66,'Legenda Tecnologias'!$A$1:$C$26,3)</f>
        <v>22</v>
      </c>
    </row>
    <row r="67" spans="1:8" ht="14.25">
      <c r="A67" s="11">
        <v>43831</v>
      </c>
      <c r="B67" s="10" t="s">
        <v>453</v>
      </c>
      <c r="C67" s="12">
        <v>0.125</v>
      </c>
      <c r="D67" s="13">
        <v>43833</v>
      </c>
      <c r="E67" s="7" t="s">
        <v>402</v>
      </c>
      <c r="F67" s="65">
        <v>29.8</v>
      </c>
      <c r="G67" t="s">
        <v>6</v>
      </c>
      <c r="H67">
        <f>+VLOOKUP(G67,'Legenda Tecnologias'!$A$1:$C$26,3)</f>
        <v>18</v>
      </c>
    </row>
    <row r="68" spans="1:8" ht="14.25">
      <c r="A68" s="11">
        <v>43831</v>
      </c>
      <c r="B68" s="10" t="s">
        <v>454</v>
      </c>
      <c r="C68" s="12">
        <v>0.16666666666666666</v>
      </c>
      <c r="D68" s="13">
        <v>43833</v>
      </c>
      <c r="E68" s="7" t="s">
        <v>402</v>
      </c>
      <c r="F68" s="65">
        <v>29.74</v>
      </c>
      <c r="G68" t="s">
        <v>6</v>
      </c>
      <c r="H68">
        <f>+VLOOKUP(G68,'Legenda Tecnologias'!$A$1:$C$26,3)</f>
        <v>18</v>
      </c>
    </row>
    <row r="69" spans="1:8" ht="14.25">
      <c r="A69" s="11">
        <v>43831</v>
      </c>
      <c r="B69" s="10" t="s">
        <v>455</v>
      </c>
      <c r="C69" s="12">
        <v>0.20833333333333334</v>
      </c>
      <c r="D69" s="13">
        <v>43833</v>
      </c>
      <c r="E69" s="7" t="s">
        <v>402</v>
      </c>
      <c r="F69" s="65">
        <v>29.87</v>
      </c>
      <c r="G69" t="s">
        <v>12</v>
      </c>
      <c r="H69">
        <f>+VLOOKUP(G69,'Legenda Tecnologias'!$A$1:$C$26,3)</f>
        <v>22</v>
      </c>
    </row>
    <row r="70" spans="1:8" ht="14.25">
      <c r="A70" s="11">
        <v>43831</v>
      </c>
      <c r="B70" s="10" t="s">
        <v>456</v>
      </c>
      <c r="C70" s="12">
        <v>0.25</v>
      </c>
      <c r="D70" s="13">
        <v>43833</v>
      </c>
      <c r="E70" s="7" t="s">
        <v>402</v>
      </c>
      <c r="F70" s="65">
        <v>31.21</v>
      </c>
      <c r="G70" t="s">
        <v>12</v>
      </c>
      <c r="H70">
        <f>+VLOOKUP(G70,'Legenda Tecnologias'!$A$1:$C$26,3)</f>
        <v>22</v>
      </c>
    </row>
    <row r="71" spans="1:8" ht="14.25">
      <c r="A71" s="11">
        <v>43831</v>
      </c>
      <c r="B71" s="10" t="s">
        <v>457</v>
      </c>
      <c r="C71" s="12">
        <v>0.29166666666666669</v>
      </c>
      <c r="D71" s="13">
        <v>43833</v>
      </c>
      <c r="E71" s="7" t="s">
        <v>402</v>
      </c>
      <c r="F71" s="65">
        <v>36.729999999999997</v>
      </c>
      <c r="G71" t="s">
        <v>6</v>
      </c>
      <c r="H71">
        <f>+VLOOKUP(G71,'Legenda Tecnologias'!$A$1:$C$26,3)</f>
        <v>18</v>
      </c>
    </row>
    <row r="72" spans="1:8" ht="14.25">
      <c r="A72" s="11">
        <v>43831</v>
      </c>
      <c r="B72" s="10" t="s">
        <v>458</v>
      </c>
      <c r="C72" s="12">
        <v>0.33333333333333331</v>
      </c>
      <c r="D72" s="13">
        <v>43833</v>
      </c>
      <c r="E72" s="7" t="s">
        <v>402</v>
      </c>
      <c r="F72" s="65">
        <v>42.9</v>
      </c>
      <c r="G72" t="s">
        <v>6</v>
      </c>
      <c r="H72">
        <f>+VLOOKUP(G72,'Legenda Tecnologias'!$A$1:$C$26,3)</f>
        <v>18</v>
      </c>
    </row>
    <row r="73" spans="1:8" ht="14.25">
      <c r="A73" s="11">
        <v>43831</v>
      </c>
      <c r="B73" s="10" t="s">
        <v>459</v>
      </c>
      <c r="C73" s="12">
        <v>0.375</v>
      </c>
      <c r="D73" s="13">
        <v>43833</v>
      </c>
      <c r="E73" s="7" t="s">
        <v>402</v>
      </c>
      <c r="F73" s="65">
        <v>46</v>
      </c>
      <c r="G73" t="s">
        <v>15</v>
      </c>
      <c r="H73">
        <f>+VLOOKUP(G73,'Legenda Tecnologias'!$A$1:$C$26,3)</f>
        <v>9</v>
      </c>
    </row>
    <row r="74" spans="1:8" ht="14.25">
      <c r="A74" s="11">
        <v>43831</v>
      </c>
      <c r="B74" s="10" t="s">
        <v>474</v>
      </c>
      <c r="C74" s="12">
        <v>0</v>
      </c>
      <c r="D74" s="13">
        <v>43834</v>
      </c>
      <c r="E74" s="7" t="s">
        <v>402</v>
      </c>
      <c r="F74" s="65">
        <v>38.01</v>
      </c>
      <c r="G74" t="s">
        <v>6</v>
      </c>
      <c r="H74">
        <f>+VLOOKUP(G74,'Legenda Tecnologias'!$A$1:$C$26,3)</f>
        <v>18</v>
      </c>
    </row>
    <row r="75" spans="1:8" ht="14.25">
      <c r="A75" s="11">
        <v>43831</v>
      </c>
      <c r="B75" s="10" t="s">
        <v>475</v>
      </c>
      <c r="C75" s="12">
        <v>4.1666666666666664E-2</v>
      </c>
      <c r="D75" s="13">
        <v>43834</v>
      </c>
      <c r="E75" s="7" t="s">
        <v>402</v>
      </c>
      <c r="F75" s="65">
        <v>32.049999999999997</v>
      </c>
      <c r="G75" t="s">
        <v>17</v>
      </c>
      <c r="H75">
        <f>+VLOOKUP(G75,'Legenda Tecnologias'!$A$1:$C$26,3)</f>
        <v>16</v>
      </c>
    </row>
    <row r="76" spans="1:8" ht="14.25">
      <c r="A76" s="11">
        <v>43831</v>
      </c>
      <c r="B76" s="10" t="s">
        <v>484</v>
      </c>
      <c r="C76" s="12">
        <v>0.41666666666666669</v>
      </c>
      <c r="D76" s="13">
        <v>43834</v>
      </c>
      <c r="E76" s="7" t="s">
        <v>402</v>
      </c>
      <c r="F76" s="65">
        <v>39.57</v>
      </c>
      <c r="G76" t="s">
        <v>12</v>
      </c>
      <c r="H76">
        <f>+VLOOKUP(G76,'Legenda Tecnologias'!$A$1:$C$26,3)</f>
        <v>22</v>
      </c>
    </row>
    <row r="77" spans="1:8" ht="14.25">
      <c r="A77" s="11">
        <v>43831</v>
      </c>
      <c r="B77" s="10" t="s">
        <v>485</v>
      </c>
      <c r="C77" s="12">
        <v>0.45833333333333331</v>
      </c>
      <c r="D77" s="13">
        <v>43834</v>
      </c>
      <c r="E77" s="7" t="s">
        <v>402</v>
      </c>
      <c r="F77" s="65">
        <v>36.11</v>
      </c>
      <c r="G77" t="s">
        <v>6</v>
      </c>
      <c r="H77">
        <f>+VLOOKUP(G77,'Legenda Tecnologias'!$A$1:$C$26,3)</f>
        <v>18</v>
      </c>
    </row>
    <row r="78" spans="1:8" ht="14.25">
      <c r="A78" s="11">
        <v>43831</v>
      </c>
      <c r="B78" s="10" t="s">
        <v>486</v>
      </c>
      <c r="C78" s="12">
        <v>0.5</v>
      </c>
      <c r="D78" s="13">
        <v>43834</v>
      </c>
      <c r="E78" s="7" t="s">
        <v>402</v>
      </c>
      <c r="F78" s="65">
        <v>34.770000000000003</v>
      </c>
      <c r="G78" t="s">
        <v>12</v>
      </c>
      <c r="H78">
        <f>+VLOOKUP(G78,'Legenda Tecnologias'!$A$1:$C$26,3)</f>
        <v>22</v>
      </c>
    </row>
    <row r="79" spans="1:8" ht="14.25">
      <c r="A79" s="11">
        <v>43831</v>
      </c>
      <c r="B79" s="10" t="s">
        <v>487</v>
      </c>
      <c r="C79" s="12">
        <v>0.54166666666666663</v>
      </c>
      <c r="D79" s="13">
        <v>43834</v>
      </c>
      <c r="E79" s="7" t="s">
        <v>402</v>
      </c>
      <c r="F79" s="65">
        <v>32.07</v>
      </c>
      <c r="G79" t="s">
        <v>17</v>
      </c>
      <c r="H79">
        <f>+VLOOKUP(G79,'Legenda Tecnologias'!$A$1:$C$26,3)</f>
        <v>16</v>
      </c>
    </row>
    <row r="80" spans="1:8" ht="14.25">
      <c r="A80" s="11">
        <v>43831</v>
      </c>
      <c r="B80" s="10" t="s">
        <v>488</v>
      </c>
      <c r="C80" s="12">
        <v>0.58333333333333337</v>
      </c>
      <c r="D80" s="13">
        <v>43834</v>
      </c>
      <c r="E80" s="7" t="s">
        <v>402</v>
      </c>
      <c r="F80" s="65">
        <v>31.83</v>
      </c>
      <c r="G80" t="s">
        <v>6</v>
      </c>
      <c r="H80">
        <f>+VLOOKUP(G80,'Legenda Tecnologias'!$A$1:$C$26,3)</f>
        <v>18</v>
      </c>
    </row>
    <row r="81" spans="1:8" ht="14.25">
      <c r="A81" s="11">
        <v>43831</v>
      </c>
      <c r="B81" s="10" t="s">
        <v>489</v>
      </c>
      <c r="C81" s="12">
        <v>0.625</v>
      </c>
      <c r="D81" s="13">
        <v>43834</v>
      </c>
      <c r="E81" s="7" t="s">
        <v>402</v>
      </c>
      <c r="F81" s="65">
        <v>31.95</v>
      </c>
      <c r="G81" t="s">
        <v>13</v>
      </c>
      <c r="H81">
        <f>+VLOOKUP(G81,'Legenda Tecnologias'!$A$1:$C$26,3)</f>
        <v>24</v>
      </c>
    </row>
    <row r="82" spans="1:8" ht="14.25">
      <c r="A82" s="11">
        <v>43831</v>
      </c>
      <c r="B82" s="10" t="s">
        <v>490</v>
      </c>
      <c r="C82" s="12">
        <v>0.66666666666666663</v>
      </c>
      <c r="D82" s="13">
        <v>43834</v>
      </c>
      <c r="E82" s="7" t="s">
        <v>402</v>
      </c>
      <c r="F82" s="65">
        <v>32.25</v>
      </c>
      <c r="G82" t="s">
        <v>17</v>
      </c>
      <c r="H82">
        <f>+VLOOKUP(G82,'Legenda Tecnologias'!$A$1:$C$26,3)</f>
        <v>16</v>
      </c>
    </row>
    <row r="83" spans="1:8" ht="14.25">
      <c r="A83" s="11">
        <v>43831</v>
      </c>
      <c r="B83" s="10" t="s">
        <v>491</v>
      </c>
      <c r="C83" s="12">
        <v>0.70833333333333337</v>
      </c>
      <c r="D83" s="13">
        <v>43834</v>
      </c>
      <c r="E83" s="7" t="s">
        <v>402</v>
      </c>
      <c r="F83" s="65">
        <v>41.81</v>
      </c>
      <c r="G83" t="s">
        <v>6</v>
      </c>
      <c r="H83">
        <f>+VLOOKUP(G83,'Legenda Tecnologias'!$A$1:$C$26,3)</f>
        <v>18</v>
      </c>
    </row>
    <row r="84" spans="1:8" ht="14.25">
      <c r="A84" s="11">
        <v>43831</v>
      </c>
      <c r="B84" s="10" t="s">
        <v>492</v>
      </c>
      <c r="C84" s="12">
        <v>0.75</v>
      </c>
      <c r="D84" s="13">
        <v>43834</v>
      </c>
      <c r="E84" s="7" t="s">
        <v>402</v>
      </c>
      <c r="F84" s="65">
        <v>44.24</v>
      </c>
      <c r="G84" t="s">
        <v>5</v>
      </c>
      <c r="H84">
        <f>+VLOOKUP(G84,'Legenda Tecnologias'!$A$1:$C$26,3)</f>
        <v>11</v>
      </c>
    </row>
    <row r="85" spans="1:8" ht="14.25">
      <c r="A85" s="11">
        <v>43831</v>
      </c>
      <c r="B85" s="10" t="s">
        <v>493</v>
      </c>
      <c r="C85" s="12">
        <v>0.79166666666666663</v>
      </c>
      <c r="D85" s="13">
        <v>43834</v>
      </c>
      <c r="E85" s="7" t="s">
        <v>402</v>
      </c>
      <c r="F85" s="65">
        <v>44</v>
      </c>
      <c r="G85" t="s">
        <v>5</v>
      </c>
      <c r="H85">
        <f>+VLOOKUP(G85,'Legenda Tecnologias'!$A$1:$C$26,3)</f>
        <v>11</v>
      </c>
    </row>
    <row r="86" spans="1:8" ht="14.25">
      <c r="A86" s="11">
        <v>43831</v>
      </c>
      <c r="B86" s="10" t="s">
        <v>476</v>
      </c>
      <c r="C86" s="12">
        <v>8.3333333333333329E-2</v>
      </c>
      <c r="D86" s="13">
        <v>43834</v>
      </c>
      <c r="E86" s="7" t="s">
        <v>402</v>
      </c>
      <c r="F86" s="65">
        <v>31</v>
      </c>
      <c r="G86" t="s">
        <v>12</v>
      </c>
      <c r="H86">
        <f>+VLOOKUP(G86,'Legenda Tecnologias'!$A$1:$C$26,3)</f>
        <v>22</v>
      </c>
    </row>
    <row r="87" spans="1:8" ht="14.25">
      <c r="A87" s="11">
        <v>43831</v>
      </c>
      <c r="B87" s="10" t="s">
        <v>494</v>
      </c>
      <c r="C87" s="12">
        <v>0.83333333333333337</v>
      </c>
      <c r="D87" s="13">
        <v>43834</v>
      </c>
      <c r="E87" s="7" t="s">
        <v>402</v>
      </c>
      <c r="F87" s="65">
        <v>44.44</v>
      </c>
      <c r="G87" t="s">
        <v>5</v>
      </c>
      <c r="H87">
        <f>+VLOOKUP(G87,'Legenda Tecnologias'!$A$1:$C$26,3)</f>
        <v>11</v>
      </c>
    </row>
    <row r="88" spans="1:8" ht="14.25">
      <c r="A88" s="11">
        <v>43831</v>
      </c>
      <c r="B88" s="10" t="s">
        <v>495</v>
      </c>
      <c r="C88" s="12">
        <v>0.875</v>
      </c>
      <c r="D88" s="13">
        <v>43834</v>
      </c>
      <c r="E88" s="7" t="s">
        <v>402</v>
      </c>
      <c r="F88" s="65">
        <v>44.43</v>
      </c>
      <c r="G88" t="s">
        <v>5</v>
      </c>
      <c r="H88">
        <f>+VLOOKUP(G88,'Legenda Tecnologias'!$A$1:$C$26,3)</f>
        <v>11</v>
      </c>
    </row>
    <row r="89" spans="1:8" ht="14.25">
      <c r="A89" s="11">
        <v>43831</v>
      </c>
      <c r="B89" s="10" t="s">
        <v>496</v>
      </c>
      <c r="C89" s="12">
        <v>0.91666666666666663</v>
      </c>
      <c r="D89" s="13">
        <v>43834</v>
      </c>
      <c r="E89" s="7" t="s">
        <v>402</v>
      </c>
      <c r="F89" s="65">
        <v>40.380000000000003</v>
      </c>
      <c r="G89" t="s">
        <v>5</v>
      </c>
      <c r="H89">
        <f>+VLOOKUP(G89,'Legenda Tecnologias'!$A$1:$C$26,3)</f>
        <v>11</v>
      </c>
    </row>
    <row r="90" spans="1:8" ht="14.25">
      <c r="A90" s="11">
        <v>43831</v>
      </c>
      <c r="B90" s="10" t="s">
        <v>497</v>
      </c>
      <c r="C90" s="12">
        <v>0.95833333333333337</v>
      </c>
      <c r="D90" s="13">
        <v>43834</v>
      </c>
      <c r="E90" s="7" t="s">
        <v>402</v>
      </c>
      <c r="F90" s="65">
        <v>37.950000000000003</v>
      </c>
      <c r="G90" t="s">
        <v>12</v>
      </c>
      <c r="H90">
        <f>+VLOOKUP(G90,'Legenda Tecnologias'!$A$1:$C$26,3)</f>
        <v>22</v>
      </c>
    </row>
    <row r="91" spans="1:8" ht="14.25">
      <c r="A91" s="11">
        <v>43831</v>
      </c>
      <c r="B91" s="10" t="s">
        <v>477</v>
      </c>
      <c r="C91" s="12">
        <v>0.125</v>
      </c>
      <c r="D91" s="13">
        <v>43834</v>
      </c>
      <c r="E91" s="7" t="s">
        <v>402</v>
      </c>
      <c r="F91" s="65">
        <v>30.2</v>
      </c>
      <c r="G91" t="s">
        <v>6</v>
      </c>
      <c r="H91">
        <f>+VLOOKUP(G91,'Legenda Tecnologias'!$A$1:$C$26,3)</f>
        <v>18</v>
      </c>
    </row>
    <row r="92" spans="1:8" ht="14.25">
      <c r="A92" s="11">
        <v>43831</v>
      </c>
      <c r="B92" s="10" t="s">
        <v>478</v>
      </c>
      <c r="C92" s="12">
        <v>0.16666666666666666</v>
      </c>
      <c r="D92" s="13">
        <v>43834</v>
      </c>
      <c r="E92" s="7" t="s">
        <v>402</v>
      </c>
      <c r="F92" s="65">
        <v>29.85</v>
      </c>
      <c r="G92" t="s">
        <v>6</v>
      </c>
      <c r="H92">
        <f>+VLOOKUP(G92,'Legenda Tecnologias'!$A$1:$C$26,3)</f>
        <v>18</v>
      </c>
    </row>
    <row r="93" spans="1:8" ht="14.25">
      <c r="A93" s="11">
        <v>43831</v>
      </c>
      <c r="B93" s="10" t="s">
        <v>479</v>
      </c>
      <c r="C93" s="12">
        <v>0.20833333333333334</v>
      </c>
      <c r="D93" s="13">
        <v>43834</v>
      </c>
      <c r="E93" s="7" t="s">
        <v>402</v>
      </c>
      <c r="F93" s="65">
        <v>29.84</v>
      </c>
      <c r="G93" t="s">
        <v>6</v>
      </c>
      <c r="H93">
        <f>+VLOOKUP(G93,'Legenda Tecnologias'!$A$1:$C$26,3)</f>
        <v>18</v>
      </c>
    </row>
    <row r="94" spans="1:8" ht="14.25">
      <c r="A94" s="11">
        <v>43831</v>
      </c>
      <c r="B94" s="10" t="s">
        <v>480</v>
      </c>
      <c r="C94" s="12">
        <v>0.25</v>
      </c>
      <c r="D94" s="13">
        <v>43834</v>
      </c>
      <c r="E94" s="7" t="s">
        <v>402</v>
      </c>
      <c r="F94" s="65">
        <v>30.1</v>
      </c>
      <c r="G94" t="s">
        <v>5</v>
      </c>
      <c r="H94">
        <f>+VLOOKUP(G94,'Legenda Tecnologias'!$A$1:$C$26,3)</f>
        <v>11</v>
      </c>
    </row>
    <row r="95" spans="1:8" ht="14.25">
      <c r="A95" s="11">
        <v>43831</v>
      </c>
      <c r="B95" s="10" t="s">
        <v>481</v>
      </c>
      <c r="C95" s="12">
        <v>0.29166666666666669</v>
      </c>
      <c r="D95" s="13">
        <v>43834</v>
      </c>
      <c r="E95" s="7" t="s">
        <v>402</v>
      </c>
      <c r="F95" s="65">
        <v>30.75</v>
      </c>
      <c r="G95" t="s">
        <v>6</v>
      </c>
      <c r="H95">
        <f>+VLOOKUP(G95,'Legenda Tecnologias'!$A$1:$C$26,3)</f>
        <v>18</v>
      </c>
    </row>
    <row r="96" spans="1:8" ht="14.25">
      <c r="A96" s="11">
        <v>43831</v>
      </c>
      <c r="B96" s="10" t="s">
        <v>482</v>
      </c>
      <c r="C96" s="12">
        <v>0.33333333333333331</v>
      </c>
      <c r="D96" s="13">
        <v>43834</v>
      </c>
      <c r="E96" s="7" t="s">
        <v>402</v>
      </c>
      <c r="F96" s="65">
        <v>31.83</v>
      </c>
      <c r="G96" t="s">
        <v>13</v>
      </c>
      <c r="H96">
        <f>+VLOOKUP(G96,'Legenda Tecnologias'!$A$1:$C$26,3)</f>
        <v>24</v>
      </c>
    </row>
    <row r="97" spans="1:8" ht="14.25">
      <c r="A97" s="11">
        <v>43831</v>
      </c>
      <c r="B97" s="10" t="s">
        <v>483</v>
      </c>
      <c r="C97" s="12">
        <v>0.375</v>
      </c>
      <c r="D97" s="13">
        <v>43834</v>
      </c>
      <c r="E97" s="7" t="s">
        <v>402</v>
      </c>
      <c r="F97" s="65">
        <v>36.67</v>
      </c>
      <c r="G97" t="s">
        <v>5</v>
      </c>
      <c r="H97">
        <f>+VLOOKUP(G97,'Legenda Tecnologias'!$A$1:$C$26,3)</f>
        <v>11</v>
      </c>
    </row>
    <row r="98" spans="1:8" ht="14.25">
      <c r="A98" s="11">
        <v>43831</v>
      </c>
      <c r="B98" s="10" t="s">
        <v>498</v>
      </c>
      <c r="C98" s="12">
        <v>0</v>
      </c>
      <c r="D98" s="13">
        <v>43835</v>
      </c>
      <c r="E98" s="7" t="s">
        <v>402</v>
      </c>
      <c r="F98" s="65">
        <v>33.1</v>
      </c>
      <c r="G98" t="s">
        <v>6</v>
      </c>
      <c r="H98">
        <f>+VLOOKUP(G98,'Legenda Tecnologias'!$A$1:$C$26,3)</f>
        <v>18</v>
      </c>
    </row>
    <row r="99" spans="1:8" ht="14.25">
      <c r="A99" s="11">
        <v>43831</v>
      </c>
      <c r="B99" s="10" t="s">
        <v>499</v>
      </c>
      <c r="C99" s="12">
        <v>4.1666666666666664E-2</v>
      </c>
      <c r="D99" s="13">
        <v>43835</v>
      </c>
      <c r="E99" s="7" t="s">
        <v>402</v>
      </c>
      <c r="F99" s="65">
        <v>32.28</v>
      </c>
      <c r="G99" t="s">
        <v>13</v>
      </c>
      <c r="H99">
        <f>+VLOOKUP(G99,'Legenda Tecnologias'!$A$1:$C$26,3)</f>
        <v>24</v>
      </c>
    </row>
    <row r="100" spans="1:8" ht="14.25">
      <c r="A100" s="11">
        <v>43831</v>
      </c>
      <c r="B100" s="10" t="s">
        <v>508</v>
      </c>
      <c r="C100" s="12">
        <v>0.41666666666666669</v>
      </c>
      <c r="D100" s="13">
        <v>43835</v>
      </c>
      <c r="E100" s="7" t="s">
        <v>402</v>
      </c>
      <c r="F100" s="65">
        <v>37.53</v>
      </c>
      <c r="G100" t="s">
        <v>6</v>
      </c>
      <c r="H100">
        <f>+VLOOKUP(G100,'Legenda Tecnologias'!$A$1:$C$26,3)</f>
        <v>18</v>
      </c>
    </row>
    <row r="101" spans="1:8" ht="14.25">
      <c r="A101" s="11">
        <v>43831</v>
      </c>
      <c r="B101" s="10" t="s">
        <v>509</v>
      </c>
      <c r="C101" s="12">
        <v>0.45833333333333331</v>
      </c>
      <c r="D101" s="13">
        <v>43835</v>
      </c>
      <c r="E101" s="7" t="s">
        <v>402</v>
      </c>
      <c r="F101" s="65">
        <v>38.99</v>
      </c>
      <c r="G101" t="s">
        <v>6</v>
      </c>
      <c r="H101">
        <f>+VLOOKUP(G101,'Legenda Tecnologias'!$A$1:$C$26,3)</f>
        <v>18</v>
      </c>
    </row>
    <row r="102" spans="1:8" ht="14.25">
      <c r="A102" s="11">
        <v>43831</v>
      </c>
      <c r="B102" s="10" t="s">
        <v>510</v>
      </c>
      <c r="C102" s="12">
        <v>0.5</v>
      </c>
      <c r="D102" s="13">
        <v>43835</v>
      </c>
      <c r="E102" s="7" t="s">
        <v>402</v>
      </c>
      <c r="F102" s="65">
        <v>38.15</v>
      </c>
      <c r="G102" t="s">
        <v>6</v>
      </c>
      <c r="H102">
        <f>+VLOOKUP(G102,'Legenda Tecnologias'!$A$1:$C$26,3)</f>
        <v>18</v>
      </c>
    </row>
    <row r="103" spans="1:8" ht="14.25">
      <c r="A103" s="11">
        <v>43831</v>
      </c>
      <c r="B103" s="10" t="s">
        <v>511</v>
      </c>
      <c r="C103" s="12">
        <v>0.54166666666666663</v>
      </c>
      <c r="D103" s="13">
        <v>43835</v>
      </c>
      <c r="E103" s="7" t="s">
        <v>402</v>
      </c>
      <c r="F103" s="65">
        <v>35.369999999999997</v>
      </c>
      <c r="G103" t="s">
        <v>6</v>
      </c>
      <c r="H103">
        <f>+VLOOKUP(G103,'Legenda Tecnologias'!$A$1:$C$26,3)</f>
        <v>18</v>
      </c>
    </row>
    <row r="104" spans="1:8" ht="14.25">
      <c r="A104" s="11">
        <v>43831</v>
      </c>
      <c r="B104" s="10" t="s">
        <v>512</v>
      </c>
      <c r="C104" s="12">
        <v>0.58333333333333337</v>
      </c>
      <c r="D104" s="13">
        <v>43835</v>
      </c>
      <c r="E104" s="7" t="s">
        <v>402</v>
      </c>
      <c r="F104" s="65">
        <v>34.44</v>
      </c>
      <c r="G104" t="s">
        <v>6</v>
      </c>
      <c r="H104">
        <f>+VLOOKUP(G104,'Legenda Tecnologias'!$A$1:$C$26,3)</f>
        <v>18</v>
      </c>
    </row>
    <row r="105" spans="1:8" ht="14.25">
      <c r="A105" s="11">
        <v>43831</v>
      </c>
      <c r="B105" s="10" t="s">
        <v>513</v>
      </c>
      <c r="C105" s="12">
        <v>0.625</v>
      </c>
      <c r="D105" s="13">
        <v>43835</v>
      </c>
      <c r="E105" s="7" t="s">
        <v>402</v>
      </c>
      <c r="F105" s="65">
        <v>36.1</v>
      </c>
      <c r="G105" t="s">
        <v>12</v>
      </c>
      <c r="H105">
        <f>+VLOOKUP(G105,'Legenda Tecnologias'!$A$1:$C$26,3)</f>
        <v>22</v>
      </c>
    </row>
    <row r="106" spans="1:8" ht="14.25">
      <c r="A106" s="11">
        <v>43831</v>
      </c>
      <c r="B106" s="10" t="s">
        <v>514</v>
      </c>
      <c r="C106" s="12">
        <v>0.66666666666666663</v>
      </c>
      <c r="D106" s="13">
        <v>43835</v>
      </c>
      <c r="E106" s="7" t="s">
        <v>402</v>
      </c>
      <c r="F106" s="65">
        <v>40.590000000000003</v>
      </c>
      <c r="G106" t="s">
        <v>5</v>
      </c>
      <c r="H106">
        <f>+VLOOKUP(G106,'Legenda Tecnologias'!$A$1:$C$26,3)</f>
        <v>11</v>
      </c>
    </row>
    <row r="107" spans="1:8" ht="14.25">
      <c r="A107" s="11">
        <v>43831</v>
      </c>
      <c r="B107" s="10" t="s">
        <v>515</v>
      </c>
      <c r="C107" s="12">
        <v>0.70833333333333337</v>
      </c>
      <c r="D107" s="13">
        <v>43835</v>
      </c>
      <c r="E107" s="7" t="s">
        <v>402</v>
      </c>
      <c r="F107" s="65">
        <v>44.68</v>
      </c>
      <c r="G107" t="s">
        <v>5</v>
      </c>
      <c r="H107">
        <f>+VLOOKUP(G107,'Legenda Tecnologias'!$A$1:$C$26,3)</f>
        <v>11</v>
      </c>
    </row>
    <row r="108" spans="1:8" ht="14.25">
      <c r="A108" s="11">
        <v>43831</v>
      </c>
      <c r="B108" s="10" t="s">
        <v>516</v>
      </c>
      <c r="C108" s="12">
        <v>0.75</v>
      </c>
      <c r="D108" s="13">
        <v>43835</v>
      </c>
      <c r="E108" s="7" t="s">
        <v>402</v>
      </c>
      <c r="F108" s="65">
        <v>46.16</v>
      </c>
      <c r="G108" t="s">
        <v>10</v>
      </c>
      <c r="H108">
        <f>+VLOOKUP(G108,'Legenda Tecnologias'!$A$1:$C$26,3)</f>
        <v>1</v>
      </c>
    </row>
    <row r="109" spans="1:8" ht="14.25">
      <c r="A109" s="11">
        <v>43831</v>
      </c>
      <c r="B109" s="10" t="s">
        <v>517</v>
      </c>
      <c r="C109" s="12">
        <v>0.79166666666666663</v>
      </c>
      <c r="D109" s="13">
        <v>43835</v>
      </c>
      <c r="E109" s="7" t="s">
        <v>402</v>
      </c>
      <c r="F109" s="65">
        <v>48.53</v>
      </c>
      <c r="G109" t="s">
        <v>10</v>
      </c>
      <c r="H109">
        <f>+VLOOKUP(G109,'Legenda Tecnologias'!$A$1:$C$26,3)</f>
        <v>1</v>
      </c>
    </row>
    <row r="110" spans="1:8" ht="14.25">
      <c r="A110" s="11">
        <v>43831</v>
      </c>
      <c r="B110" s="10" t="s">
        <v>500</v>
      </c>
      <c r="C110" s="12">
        <v>8.3333333333333329E-2</v>
      </c>
      <c r="D110" s="13">
        <v>43835</v>
      </c>
      <c r="E110" s="7" t="s">
        <v>402</v>
      </c>
      <c r="F110" s="65">
        <v>31.18</v>
      </c>
      <c r="G110" t="s">
        <v>5</v>
      </c>
      <c r="H110">
        <f>+VLOOKUP(G110,'Legenda Tecnologias'!$A$1:$C$26,3)</f>
        <v>11</v>
      </c>
    </row>
    <row r="111" spans="1:8" ht="14.25">
      <c r="A111" s="11">
        <v>43831</v>
      </c>
      <c r="B111" s="10" t="s">
        <v>518</v>
      </c>
      <c r="C111" s="12">
        <v>0.83333333333333337</v>
      </c>
      <c r="D111" s="13">
        <v>43835</v>
      </c>
      <c r="E111" s="7" t="s">
        <v>402</v>
      </c>
      <c r="F111" s="65">
        <v>52.48</v>
      </c>
      <c r="G111" t="s">
        <v>10</v>
      </c>
      <c r="H111">
        <f>+VLOOKUP(G111,'Legenda Tecnologias'!$A$1:$C$26,3)</f>
        <v>1</v>
      </c>
    </row>
    <row r="112" spans="1:8" ht="14.25">
      <c r="A112" s="11">
        <v>43831</v>
      </c>
      <c r="B112" s="10" t="s">
        <v>519</v>
      </c>
      <c r="C112" s="12">
        <v>0.875</v>
      </c>
      <c r="D112" s="13">
        <v>43835</v>
      </c>
      <c r="E112" s="7" t="s">
        <v>402</v>
      </c>
      <c r="F112" s="65">
        <v>53.29</v>
      </c>
      <c r="G112" t="s">
        <v>6</v>
      </c>
      <c r="H112">
        <f>+VLOOKUP(G112,'Legenda Tecnologias'!$A$1:$C$26,3)</f>
        <v>18</v>
      </c>
    </row>
    <row r="113" spans="1:8" ht="14.25">
      <c r="A113" s="11">
        <v>43831</v>
      </c>
      <c r="B113" s="10" t="s">
        <v>520</v>
      </c>
      <c r="C113" s="12">
        <v>0.91666666666666663</v>
      </c>
      <c r="D113" s="13">
        <v>43835</v>
      </c>
      <c r="E113" s="7" t="s">
        <v>402</v>
      </c>
      <c r="F113" s="65">
        <v>49.5</v>
      </c>
      <c r="G113" t="s">
        <v>10</v>
      </c>
      <c r="H113">
        <f>+VLOOKUP(G113,'Legenda Tecnologias'!$A$1:$C$26,3)</f>
        <v>1</v>
      </c>
    </row>
    <row r="114" spans="1:8" ht="14.25">
      <c r="A114" s="11">
        <v>43831</v>
      </c>
      <c r="B114" s="10" t="s">
        <v>521</v>
      </c>
      <c r="C114" s="12">
        <v>0.95833333333333337</v>
      </c>
      <c r="D114" s="13">
        <v>43835</v>
      </c>
      <c r="E114" s="7" t="s">
        <v>402</v>
      </c>
      <c r="F114" s="65">
        <v>46.01</v>
      </c>
      <c r="G114" t="s">
        <v>10</v>
      </c>
      <c r="H114">
        <f>+VLOOKUP(G114,'Legenda Tecnologias'!$A$1:$C$26,3)</f>
        <v>1</v>
      </c>
    </row>
    <row r="115" spans="1:8" ht="14.25">
      <c r="A115" s="11">
        <v>43831</v>
      </c>
      <c r="B115" s="10" t="s">
        <v>501</v>
      </c>
      <c r="C115" s="12">
        <v>0.125</v>
      </c>
      <c r="D115" s="13">
        <v>43835</v>
      </c>
      <c r="E115" s="7" t="s">
        <v>402</v>
      </c>
      <c r="F115" s="65">
        <v>30.1</v>
      </c>
      <c r="G115" t="s">
        <v>7</v>
      </c>
      <c r="H115">
        <f>+VLOOKUP(G115,'Legenda Tecnologias'!$A$1:$C$26,3)</f>
        <v>19</v>
      </c>
    </row>
    <row r="116" spans="1:8" ht="14.25">
      <c r="A116" s="11">
        <v>43831</v>
      </c>
      <c r="B116" s="10" t="s">
        <v>502</v>
      </c>
      <c r="C116" s="12">
        <v>0.16666666666666666</v>
      </c>
      <c r="D116" s="13">
        <v>43835</v>
      </c>
      <c r="E116" s="7" t="s">
        <v>402</v>
      </c>
      <c r="F116" s="65">
        <v>29.96</v>
      </c>
      <c r="G116" t="s">
        <v>6</v>
      </c>
      <c r="H116">
        <f>+VLOOKUP(G116,'Legenda Tecnologias'!$A$1:$C$26,3)</f>
        <v>18</v>
      </c>
    </row>
    <row r="117" spans="1:8" ht="14.25">
      <c r="A117" s="11">
        <v>43831</v>
      </c>
      <c r="B117" s="10" t="s">
        <v>503</v>
      </c>
      <c r="C117" s="12">
        <v>0.20833333333333334</v>
      </c>
      <c r="D117" s="13">
        <v>43835</v>
      </c>
      <c r="E117" s="7" t="s">
        <v>402</v>
      </c>
      <c r="F117" s="65">
        <v>29.88</v>
      </c>
      <c r="G117" t="s">
        <v>13</v>
      </c>
      <c r="H117">
        <f>+VLOOKUP(G117,'Legenda Tecnologias'!$A$1:$C$26,3)</f>
        <v>24</v>
      </c>
    </row>
    <row r="118" spans="1:8" ht="14.25">
      <c r="A118" s="11">
        <v>43831</v>
      </c>
      <c r="B118" s="10" t="s">
        <v>504</v>
      </c>
      <c r="C118" s="12">
        <v>0.25</v>
      </c>
      <c r="D118" s="13">
        <v>43835</v>
      </c>
      <c r="E118" s="7" t="s">
        <v>402</v>
      </c>
      <c r="F118" s="65">
        <v>30.38</v>
      </c>
      <c r="G118" t="s">
        <v>7</v>
      </c>
      <c r="H118">
        <f>+VLOOKUP(G118,'Legenda Tecnologias'!$A$1:$C$26,3)</f>
        <v>19</v>
      </c>
    </row>
    <row r="119" spans="1:8" ht="14.25">
      <c r="A119" s="11">
        <v>43831</v>
      </c>
      <c r="B119" s="10" t="s">
        <v>505</v>
      </c>
      <c r="C119" s="12">
        <v>0.29166666666666669</v>
      </c>
      <c r="D119" s="13">
        <v>43835</v>
      </c>
      <c r="E119" s="7" t="s">
        <v>402</v>
      </c>
      <c r="F119" s="65">
        <v>31.15</v>
      </c>
      <c r="G119" t="s">
        <v>6</v>
      </c>
      <c r="H119">
        <f>+VLOOKUP(G119,'Legenda Tecnologias'!$A$1:$C$26,3)</f>
        <v>18</v>
      </c>
    </row>
    <row r="120" spans="1:8" ht="14.25">
      <c r="A120" s="11">
        <v>43831</v>
      </c>
      <c r="B120" s="10" t="s">
        <v>506</v>
      </c>
      <c r="C120" s="12">
        <v>0.33333333333333331</v>
      </c>
      <c r="D120" s="13">
        <v>43835</v>
      </c>
      <c r="E120" s="7" t="s">
        <v>402</v>
      </c>
      <c r="F120" s="65">
        <v>32.090000000000003</v>
      </c>
      <c r="G120" t="s">
        <v>5</v>
      </c>
      <c r="H120">
        <f>+VLOOKUP(G120,'Legenda Tecnologias'!$A$1:$C$26,3)</f>
        <v>11</v>
      </c>
    </row>
    <row r="121" spans="1:8" ht="14.25">
      <c r="A121" s="11">
        <v>43831</v>
      </c>
      <c r="B121" s="10" t="s">
        <v>507</v>
      </c>
      <c r="C121" s="12">
        <v>0.375</v>
      </c>
      <c r="D121" s="13">
        <v>43835</v>
      </c>
      <c r="E121" s="7" t="s">
        <v>402</v>
      </c>
      <c r="F121" s="65">
        <v>34.270000000000003</v>
      </c>
      <c r="G121" t="s">
        <v>6</v>
      </c>
      <c r="H121">
        <f>+VLOOKUP(G121,'Legenda Tecnologias'!$A$1:$C$26,3)</f>
        <v>18</v>
      </c>
    </row>
    <row r="122" spans="1:8" ht="14.25">
      <c r="A122" s="11">
        <v>43831</v>
      </c>
      <c r="B122" s="10" t="s">
        <v>522</v>
      </c>
      <c r="C122" s="12">
        <v>0</v>
      </c>
      <c r="D122" s="13">
        <v>43836</v>
      </c>
      <c r="E122" s="7" t="s">
        <v>402</v>
      </c>
      <c r="F122" s="65">
        <v>47.85</v>
      </c>
      <c r="G122" t="s">
        <v>5</v>
      </c>
      <c r="H122">
        <f>+VLOOKUP(G122,'Legenda Tecnologias'!$A$1:$C$26,3)</f>
        <v>11</v>
      </c>
    </row>
    <row r="123" spans="1:8" ht="14.25">
      <c r="A123" s="11">
        <v>43831</v>
      </c>
      <c r="B123" s="10" t="s">
        <v>523</v>
      </c>
      <c r="C123" s="12">
        <v>4.1666666666666664E-2</v>
      </c>
      <c r="D123" s="13">
        <v>43836</v>
      </c>
      <c r="E123" s="7" t="s">
        <v>402</v>
      </c>
      <c r="F123" s="65">
        <v>41.48</v>
      </c>
      <c r="G123" t="s">
        <v>12</v>
      </c>
      <c r="H123">
        <f>+VLOOKUP(G123,'Legenda Tecnologias'!$A$1:$C$26,3)</f>
        <v>22</v>
      </c>
    </row>
    <row r="124" spans="1:8" ht="14.25">
      <c r="A124" s="11">
        <v>43831</v>
      </c>
      <c r="B124" s="10" t="s">
        <v>532</v>
      </c>
      <c r="C124" s="12">
        <v>0.41666666666666669</v>
      </c>
      <c r="D124" s="13">
        <v>43836</v>
      </c>
      <c r="E124" s="7" t="s">
        <v>402</v>
      </c>
      <c r="F124" s="65">
        <v>44</v>
      </c>
      <c r="G124" t="s">
        <v>5</v>
      </c>
      <c r="H124">
        <f>+VLOOKUP(G124,'Legenda Tecnologias'!$A$1:$C$26,3)</f>
        <v>11</v>
      </c>
    </row>
    <row r="125" spans="1:8" ht="14.25">
      <c r="A125" s="11">
        <v>43831</v>
      </c>
      <c r="B125" s="10" t="s">
        <v>533</v>
      </c>
      <c r="C125" s="12">
        <v>0.45833333333333331</v>
      </c>
      <c r="D125" s="13">
        <v>43836</v>
      </c>
      <c r="E125" s="7" t="s">
        <v>402</v>
      </c>
      <c r="F125" s="65">
        <v>42.46</v>
      </c>
      <c r="G125" t="s">
        <v>5</v>
      </c>
      <c r="H125">
        <f>+VLOOKUP(G125,'Legenda Tecnologias'!$A$1:$C$26,3)</f>
        <v>11</v>
      </c>
    </row>
    <row r="126" spans="1:8" ht="14.25">
      <c r="A126" s="11">
        <v>43831</v>
      </c>
      <c r="B126" s="10" t="s">
        <v>534</v>
      </c>
      <c r="C126" s="12">
        <v>0.5</v>
      </c>
      <c r="D126" s="13">
        <v>43836</v>
      </c>
      <c r="E126" s="7" t="s">
        <v>402</v>
      </c>
      <c r="F126" s="65">
        <v>41.3</v>
      </c>
      <c r="G126" t="s">
        <v>20</v>
      </c>
      <c r="H126">
        <f>+VLOOKUP(G126,'Legenda Tecnologias'!$A$1:$C$26,3)</f>
        <v>12</v>
      </c>
    </row>
    <row r="127" spans="1:8" ht="14.25">
      <c r="A127" s="11">
        <v>43831</v>
      </c>
      <c r="B127" s="10" t="s">
        <v>535</v>
      </c>
      <c r="C127" s="12">
        <v>0.54166666666666663</v>
      </c>
      <c r="D127" s="13">
        <v>43836</v>
      </c>
      <c r="E127" s="7" t="s">
        <v>402</v>
      </c>
      <c r="F127" s="65">
        <v>40.51</v>
      </c>
      <c r="G127" t="s">
        <v>5</v>
      </c>
      <c r="H127">
        <f>+VLOOKUP(G127,'Legenda Tecnologias'!$A$1:$C$26,3)</f>
        <v>11</v>
      </c>
    </row>
    <row r="128" spans="1:8" ht="14.25">
      <c r="A128" s="11">
        <v>43831</v>
      </c>
      <c r="B128" s="10" t="s">
        <v>536</v>
      </c>
      <c r="C128" s="12">
        <v>0.58333333333333337</v>
      </c>
      <c r="D128" s="13">
        <v>43836</v>
      </c>
      <c r="E128" s="7" t="s">
        <v>402</v>
      </c>
      <c r="F128" s="65">
        <v>41.22</v>
      </c>
      <c r="G128" t="s">
        <v>12</v>
      </c>
      <c r="H128">
        <f>+VLOOKUP(G128,'Legenda Tecnologias'!$A$1:$C$26,3)</f>
        <v>22</v>
      </c>
    </row>
    <row r="129" spans="1:8" ht="14.25">
      <c r="A129" s="11">
        <v>43831</v>
      </c>
      <c r="B129" s="10" t="s">
        <v>537</v>
      </c>
      <c r="C129" s="12">
        <v>0.625</v>
      </c>
      <c r="D129" s="13">
        <v>43836</v>
      </c>
      <c r="E129" s="7" t="s">
        <v>402</v>
      </c>
      <c r="F129" s="65">
        <v>43.28</v>
      </c>
      <c r="G129" t="s">
        <v>10</v>
      </c>
      <c r="H129">
        <f>+VLOOKUP(G129,'Legenda Tecnologias'!$A$1:$C$26,3)</f>
        <v>1</v>
      </c>
    </row>
    <row r="130" spans="1:8" ht="14.25">
      <c r="A130" s="11">
        <v>43831</v>
      </c>
      <c r="B130" s="10" t="s">
        <v>538</v>
      </c>
      <c r="C130" s="12">
        <v>0.66666666666666663</v>
      </c>
      <c r="D130" s="13">
        <v>43836</v>
      </c>
      <c r="E130" s="7" t="s">
        <v>402</v>
      </c>
      <c r="F130" s="65">
        <v>43.68</v>
      </c>
      <c r="G130" t="s">
        <v>6</v>
      </c>
      <c r="H130">
        <f>+VLOOKUP(G130,'Legenda Tecnologias'!$A$1:$C$26,3)</f>
        <v>18</v>
      </c>
    </row>
    <row r="131" spans="1:8" ht="14.25">
      <c r="A131" s="11">
        <v>43831</v>
      </c>
      <c r="B131" s="10" t="s">
        <v>539</v>
      </c>
      <c r="C131" s="12">
        <v>0.70833333333333337</v>
      </c>
      <c r="D131" s="13">
        <v>43836</v>
      </c>
      <c r="E131" s="7" t="s">
        <v>402</v>
      </c>
      <c r="F131" s="65">
        <v>47.9</v>
      </c>
      <c r="G131" t="s">
        <v>21</v>
      </c>
      <c r="H131">
        <f>+VLOOKUP(G131,'Legenda Tecnologias'!$A$1:$C$26,3)</f>
        <v>2</v>
      </c>
    </row>
    <row r="132" spans="1:8" ht="14.25">
      <c r="A132" s="11">
        <v>43831</v>
      </c>
      <c r="B132" s="10" t="s">
        <v>540</v>
      </c>
      <c r="C132" s="12">
        <v>0.75</v>
      </c>
      <c r="D132" s="13">
        <v>43836</v>
      </c>
      <c r="E132" s="7" t="s">
        <v>402</v>
      </c>
      <c r="F132" s="65">
        <v>48.91</v>
      </c>
      <c r="G132" t="s">
        <v>5</v>
      </c>
      <c r="H132">
        <f>+VLOOKUP(G132,'Legenda Tecnologias'!$A$1:$C$26,3)</f>
        <v>11</v>
      </c>
    </row>
    <row r="133" spans="1:8" ht="14.25">
      <c r="A133" s="11">
        <v>43831</v>
      </c>
      <c r="B133" s="10" t="s">
        <v>541</v>
      </c>
      <c r="C133" s="12">
        <v>0.79166666666666663</v>
      </c>
      <c r="D133" s="13">
        <v>43836</v>
      </c>
      <c r="E133" s="7" t="s">
        <v>402</v>
      </c>
      <c r="F133" s="65">
        <v>49.01</v>
      </c>
      <c r="G133" t="s">
        <v>10</v>
      </c>
      <c r="H133">
        <f>+VLOOKUP(G133,'Legenda Tecnologias'!$A$1:$C$26,3)</f>
        <v>1</v>
      </c>
    </row>
    <row r="134" spans="1:8" ht="14.25">
      <c r="A134" s="11">
        <v>43831</v>
      </c>
      <c r="B134" s="10" t="s">
        <v>524</v>
      </c>
      <c r="C134" s="12">
        <v>8.3333333333333329E-2</v>
      </c>
      <c r="D134" s="13">
        <v>43836</v>
      </c>
      <c r="E134" s="7" t="s">
        <v>402</v>
      </c>
      <c r="F134" s="65">
        <v>34</v>
      </c>
      <c r="G134" t="s">
        <v>13</v>
      </c>
      <c r="H134">
        <f>+VLOOKUP(G134,'Legenda Tecnologias'!$A$1:$C$26,3)</f>
        <v>24</v>
      </c>
    </row>
    <row r="135" spans="1:8" ht="14.25">
      <c r="A135" s="11">
        <v>43831</v>
      </c>
      <c r="B135" s="10" t="s">
        <v>542</v>
      </c>
      <c r="C135" s="12">
        <v>0.83333333333333337</v>
      </c>
      <c r="D135" s="13">
        <v>43836</v>
      </c>
      <c r="E135" s="7" t="s">
        <v>402</v>
      </c>
      <c r="F135" s="65">
        <v>48</v>
      </c>
      <c r="G135" t="s">
        <v>8</v>
      </c>
      <c r="H135">
        <f>+VLOOKUP(G135,'Legenda Tecnologias'!$A$1:$C$26,3)</f>
        <v>6</v>
      </c>
    </row>
    <row r="136" spans="1:8" ht="14.25">
      <c r="A136" s="11">
        <v>43831</v>
      </c>
      <c r="B136" s="10" t="s">
        <v>543</v>
      </c>
      <c r="C136" s="12">
        <v>0.875</v>
      </c>
      <c r="D136" s="13">
        <v>43836</v>
      </c>
      <c r="E136" s="7" t="s">
        <v>402</v>
      </c>
      <c r="F136" s="65">
        <v>48</v>
      </c>
      <c r="G136" t="s">
        <v>8</v>
      </c>
      <c r="H136">
        <f>+VLOOKUP(G136,'Legenda Tecnologias'!$A$1:$C$26,3)</f>
        <v>6</v>
      </c>
    </row>
    <row r="137" spans="1:8" ht="14.25">
      <c r="A137" s="11">
        <v>43831</v>
      </c>
      <c r="B137" s="10" t="s">
        <v>544</v>
      </c>
      <c r="C137" s="12">
        <v>0.91666666666666663</v>
      </c>
      <c r="D137" s="13">
        <v>43836</v>
      </c>
      <c r="E137" s="7" t="s">
        <v>402</v>
      </c>
      <c r="F137" s="65">
        <v>45.42</v>
      </c>
      <c r="G137" t="s">
        <v>5</v>
      </c>
      <c r="H137">
        <f>+VLOOKUP(G137,'Legenda Tecnologias'!$A$1:$C$26,3)</f>
        <v>11</v>
      </c>
    </row>
    <row r="138" spans="1:8" ht="14.25">
      <c r="A138" s="11">
        <v>43831</v>
      </c>
      <c r="B138" s="10" t="s">
        <v>545</v>
      </c>
      <c r="C138" s="12">
        <v>0.95833333333333337</v>
      </c>
      <c r="D138" s="13">
        <v>43836</v>
      </c>
      <c r="E138" s="7" t="s">
        <v>402</v>
      </c>
      <c r="F138" s="65">
        <v>44.01</v>
      </c>
      <c r="G138" t="s">
        <v>5</v>
      </c>
      <c r="H138">
        <f>+VLOOKUP(G138,'Legenda Tecnologias'!$A$1:$C$26,3)</f>
        <v>11</v>
      </c>
    </row>
    <row r="139" spans="1:8" ht="14.25">
      <c r="A139" s="11">
        <v>43831</v>
      </c>
      <c r="B139" s="10" t="s">
        <v>525</v>
      </c>
      <c r="C139" s="12">
        <v>0.125</v>
      </c>
      <c r="D139" s="13">
        <v>43836</v>
      </c>
      <c r="E139" s="7" t="s">
        <v>402</v>
      </c>
      <c r="F139" s="65">
        <v>31.92</v>
      </c>
      <c r="G139" t="s">
        <v>12</v>
      </c>
      <c r="H139">
        <f>+VLOOKUP(G139,'Legenda Tecnologias'!$A$1:$C$26,3)</f>
        <v>22</v>
      </c>
    </row>
    <row r="140" spans="1:8" ht="14.25">
      <c r="A140" s="11">
        <v>43831</v>
      </c>
      <c r="B140" s="10" t="s">
        <v>526</v>
      </c>
      <c r="C140" s="12">
        <v>0.16666666666666666</v>
      </c>
      <c r="D140" s="13">
        <v>43836</v>
      </c>
      <c r="E140" s="7" t="s">
        <v>402</v>
      </c>
      <c r="F140" s="65">
        <v>31.75</v>
      </c>
      <c r="G140" t="s">
        <v>20</v>
      </c>
      <c r="H140">
        <f>+VLOOKUP(G140,'Legenda Tecnologias'!$A$1:$C$26,3)</f>
        <v>12</v>
      </c>
    </row>
    <row r="141" spans="1:8" ht="14.25">
      <c r="A141" s="11">
        <v>43831</v>
      </c>
      <c r="B141" s="10" t="s">
        <v>527</v>
      </c>
      <c r="C141" s="12">
        <v>0.20833333333333334</v>
      </c>
      <c r="D141" s="13">
        <v>43836</v>
      </c>
      <c r="E141" s="7" t="s">
        <v>402</v>
      </c>
      <c r="F141" s="65">
        <v>31.5</v>
      </c>
      <c r="G141" t="s">
        <v>5</v>
      </c>
      <c r="H141">
        <f>+VLOOKUP(G141,'Legenda Tecnologias'!$A$1:$C$26,3)</f>
        <v>11</v>
      </c>
    </row>
    <row r="142" spans="1:8" ht="14.25">
      <c r="A142" s="11">
        <v>43831</v>
      </c>
      <c r="B142" s="10" t="s">
        <v>528</v>
      </c>
      <c r="C142" s="12">
        <v>0.25</v>
      </c>
      <c r="D142" s="13">
        <v>43836</v>
      </c>
      <c r="E142" s="7" t="s">
        <v>402</v>
      </c>
      <c r="F142" s="65">
        <v>33.18</v>
      </c>
      <c r="G142" t="s">
        <v>13</v>
      </c>
      <c r="H142">
        <f>+VLOOKUP(G142,'Legenda Tecnologias'!$A$1:$C$26,3)</f>
        <v>24</v>
      </c>
    </row>
    <row r="143" spans="1:8" ht="14.25">
      <c r="A143" s="11">
        <v>43831</v>
      </c>
      <c r="B143" s="10" t="s">
        <v>529</v>
      </c>
      <c r="C143" s="12">
        <v>0.29166666666666669</v>
      </c>
      <c r="D143" s="13">
        <v>43836</v>
      </c>
      <c r="E143" s="7" t="s">
        <v>402</v>
      </c>
      <c r="F143" s="65">
        <v>43.13</v>
      </c>
      <c r="G143" t="s">
        <v>10</v>
      </c>
      <c r="H143">
        <f>+VLOOKUP(G143,'Legenda Tecnologias'!$A$1:$C$26,3)</f>
        <v>1</v>
      </c>
    </row>
    <row r="144" spans="1:8" ht="14.25">
      <c r="A144" s="11">
        <v>43831</v>
      </c>
      <c r="B144" s="10" t="s">
        <v>530</v>
      </c>
      <c r="C144" s="12">
        <v>0.33333333333333331</v>
      </c>
      <c r="D144" s="13">
        <v>43836</v>
      </c>
      <c r="E144" s="7" t="s">
        <v>402</v>
      </c>
      <c r="F144" s="65">
        <v>44.52</v>
      </c>
      <c r="G144" t="s">
        <v>6</v>
      </c>
      <c r="H144">
        <f>+VLOOKUP(G144,'Legenda Tecnologias'!$A$1:$C$26,3)</f>
        <v>18</v>
      </c>
    </row>
    <row r="145" spans="1:8" ht="14.25">
      <c r="A145" s="11">
        <v>43831</v>
      </c>
      <c r="B145" s="10" t="s">
        <v>531</v>
      </c>
      <c r="C145" s="12">
        <v>0.375</v>
      </c>
      <c r="D145" s="13">
        <v>43836</v>
      </c>
      <c r="E145" s="7" t="s">
        <v>402</v>
      </c>
      <c r="F145" s="65">
        <v>44.96</v>
      </c>
      <c r="G145" t="s">
        <v>6</v>
      </c>
      <c r="H145">
        <f>+VLOOKUP(G145,'Legenda Tecnologias'!$A$1:$C$26,3)</f>
        <v>18</v>
      </c>
    </row>
    <row r="146" spans="1:8" ht="14.25">
      <c r="A146" s="11">
        <v>43831</v>
      </c>
      <c r="B146" s="10" t="s">
        <v>546</v>
      </c>
      <c r="C146" s="12">
        <v>0</v>
      </c>
      <c r="D146" s="13">
        <v>43837</v>
      </c>
      <c r="E146" s="7" t="s">
        <v>402</v>
      </c>
      <c r="F146" s="65">
        <v>42.07</v>
      </c>
      <c r="G146" t="s">
        <v>12</v>
      </c>
      <c r="H146">
        <f>+VLOOKUP(G146,'Legenda Tecnologias'!$A$1:$C$26,3)</f>
        <v>22</v>
      </c>
    </row>
    <row r="147" spans="1:8" ht="14.25">
      <c r="A147" s="11">
        <v>43831</v>
      </c>
      <c r="B147" s="10" t="s">
        <v>547</v>
      </c>
      <c r="C147" s="12">
        <v>4.1666666666666664E-2</v>
      </c>
      <c r="D147" s="13">
        <v>43837</v>
      </c>
      <c r="E147" s="7" t="s">
        <v>402</v>
      </c>
      <c r="F147" s="65">
        <v>36.49</v>
      </c>
      <c r="G147" t="s">
        <v>6</v>
      </c>
      <c r="H147">
        <f>+VLOOKUP(G147,'Legenda Tecnologias'!$A$1:$C$26,3)</f>
        <v>18</v>
      </c>
    </row>
    <row r="148" spans="1:8" ht="14.25">
      <c r="A148" s="11">
        <v>43831</v>
      </c>
      <c r="B148" s="10" t="s">
        <v>556</v>
      </c>
      <c r="C148" s="12">
        <v>0.41666666666666669</v>
      </c>
      <c r="D148" s="13">
        <v>43837</v>
      </c>
      <c r="E148" s="7" t="s">
        <v>402</v>
      </c>
      <c r="F148" s="65">
        <v>53.68</v>
      </c>
      <c r="G148" t="s">
        <v>5</v>
      </c>
      <c r="H148">
        <f>+VLOOKUP(G148,'Legenda Tecnologias'!$A$1:$C$26,3)</f>
        <v>11</v>
      </c>
    </row>
    <row r="149" spans="1:8" ht="14.25">
      <c r="A149" s="11">
        <v>43831</v>
      </c>
      <c r="B149" s="10" t="s">
        <v>557</v>
      </c>
      <c r="C149" s="12">
        <v>0.45833333333333331</v>
      </c>
      <c r="D149" s="13">
        <v>43837</v>
      </c>
      <c r="E149" s="7" t="s">
        <v>402</v>
      </c>
      <c r="F149" s="65">
        <v>52.17</v>
      </c>
      <c r="G149" t="s">
        <v>5</v>
      </c>
      <c r="H149">
        <f>+VLOOKUP(G149,'Legenda Tecnologias'!$A$1:$C$26,3)</f>
        <v>11</v>
      </c>
    </row>
    <row r="150" spans="1:8" ht="14.25">
      <c r="A150" s="11">
        <v>43831</v>
      </c>
      <c r="B150" s="10" t="s">
        <v>558</v>
      </c>
      <c r="C150" s="12">
        <v>0.5</v>
      </c>
      <c r="D150" s="13">
        <v>43837</v>
      </c>
      <c r="E150" s="7" t="s">
        <v>402</v>
      </c>
      <c r="F150" s="65">
        <v>50.81</v>
      </c>
      <c r="G150" t="s">
        <v>10</v>
      </c>
      <c r="H150">
        <f>+VLOOKUP(G150,'Legenda Tecnologias'!$A$1:$C$26,3)</f>
        <v>1</v>
      </c>
    </row>
    <row r="151" spans="1:8" ht="14.25">
      <c r="A151" s="11">
        <v>43831</v>
      </c>
      <c r="B151" s="10" t="s">
        <v>559</v>
      </c>
      <c r="C151" s="12">
        <v>0.54166666666666663</v>
      </c>
      <c r="D151" s="13">
        <v>43837</v>
      </c>
      <c r="E151" s="7" t="s">
        <v>402</v>
      </c>
      <c r="F151" s="65">
        <v>50.31</v>
      </c>
      <c r="G151" t="s">
        <v>5</v>
      </c>
      <c r="H151">
        <f>+VLOOKUP(G151,'Legenda Tecnologias'!$A$1:$C$26,3)</f>
        <v>11</v>
      </c>
    </row>
    <row r="152" spans="1:8" ht="14.25">
      <c r="A152" s="11">
        <v>43831</v>
      </c>
      <c r="B152" s="10" t="s">
        <v>560</v>
      </c>
      <c r="C152" s="12">
        <v>0.58333333333333337</v>
      </c>
      <c r="D152" s="13">
        <v>43837</v>
      </c>
      <c r="E152" s="7" t="s">
        <v>402</v>
      </c>
      <c r="F152" s="65">
        <v>49.61</v>
      </c>
      <c r="G152" t="s">
        <v>5</v>
      </c>
      <c r="H152">
        <f>+VLOOKUP(G152,'Legenda Tecnologias'!$A$1:$C$26,3)</f>
        <v>11</v>
      </c>
    </row>
    <row r="153" spans="1:8" ht="14.25">
      <c r="A153" s="11">
        <v>43831</v>
      </c>
      <c r="B153" s="10" t="s">
        <v>561</v>
      </c>
      <c r="C153" s="12">
        <v>0.625</v>
      </c>
      <c r="D153" s="13">
        <v>43837</v>
      </c>
      <c r="E153" s="7" t="s">
        <v>402</v>
      </c>
      <c r="F153" s="65">
        <v>48.44</v>
      </c>
      <c r="G153" t="s">
        <v>5</v>
      </c>
      <c r="H153">
        <f>+VLOOKUP(G153,'Legenda Tecnologias'!$A$1:$C$26,3)</f>
        <v>11</v>
      </c>
    </row>
    <row r="154" spans="1:8" ht="14.25">
      <c r="A154" s="11">
        <v>43831</v>
      </c>
      <c r="B154" s="10" t="s">
        <v>562</v>
      </c>
      <c r="C154" s="12">
        <v>0.66666666666666663</v>
      </c>
      <c r="D154" s="13">
        <v>43837</v>
      </c>
      <c r="E154" s="7" t="s">
        <v>402</v>
      </c>
      <c r="F154" s="65">
        <v>49.01</v>
      </c>
      <c r="G154" t="s">
        <v>6</v>
      </c>
      <c r="H154">
        <f>+VLOOKUP(G154,'Legenda Tecnologias'!$A$1:$C$26,3)</f>
        <v>18</v>
      </c>
    </row>
    <row r="155" spans="1:8" ht="14.25">
      <c r="A155" s="11">
        <v>43831</v>
      </c>
      <c r="B155" s="10" t="s">
        <v>563</v>
      </c>
      <c r="C155" s="12">
        <v>0.70833333333333337</v>
      </c>
      <c r="D155" s="13">
        <v>43837</v>
      </c>
      <c r="E155" s="7" t="s">
        <v>402</v>
      </c>
      <c r="F155" s="65">
        <v>49.77</v>
      </c>
      <c r="G155" t="s">
        <v>13</v>
      </c>
      <c r="H155">
        <f>+VLOOKUP(G155,'Legenda Tecnologias'!$A$1:$C$26,3)</f>
        <v>24</v>
      </c>
    </row>
    <row r="156" spans="1:8" ht="14.25">
      <c r="A156" s="11">
        <v>43831</v>
      </c>
      <c r="B156" s="10" t="s">
        <v>564</v>
      </c>
      <c r="C156" s="12">
        <v>0.75</v>
      </c>
      <c r="D156" s="13">
        <v>43837</v>
      </c>
      <c r="E156" s="7" t="s">
        <v>402</v>
      </c>
      <c r="F156" s="65">
        <v>50.81</v>
      </c>
      <c r="G156" t="s">
        <v>10</v>
      </c>
      <c r="H156">
        <f>+VLOOKUP(G156,'Legenda Tecnologias'!$A$1:$C$26,3)</f>
        <v>1</v>
      </c>
    </row>
    <row r="157" spans="1:8" ht="14.25">
      <c r="A157" s="11">
        <v>43831</v>
      </c>
      <c r="B157" s="10" t="s">
        <v>565</v>
      </c>
      <c r="C157" s="12">
        <v>0.79166666666666663</v>
      </c>
      <c r="D157" s="13">
        <v>43837</v>
      </c>
      <c r="E157" s="7" t="s">
        <v>402</v>
      </c>
      <c r="F157" s="65">
        <v>51.9</v>
      </c>
      <c r="G157" t="s">
        <v>10</v>
      </c>
      <c r="H157">
        <f>+VLOOKUP(G157,'Legenda Tecnologias'!$A$1:$C$26,3)</f>
        <v>1</v>
      </c>
    </row>
    <row r="158" spans="1:8" ht="14.25">
      <c r="A158" s="11">
        <v>43831</v>
      </c>
      <c r="B158" s="10" t="s">
        <v>548</v>
      </c>
      <c r="C158" s="12">
        <v>8.3333333333333329E-2</v>
      </c>
      <c r="D158" s="13">
        <v>43837</v>
      </c>
      <c r="E158" s="7" t="s">
        <v>402</v>
      </c>
      <c r="F158" s="65">
        <v>33.67</v>
      </c>
      <c r="G158" t="s">
        <v>12</v>
      </c>
      <c r="H158">
        <f>+VLOOKUP(G158,'Legenda Tecnologias'!$A$1:$C$26,3)</f>
        <v>22</v>
      </c>
    </row>
    <row r="159" spans="1:8" ht="14.25">
      <c r="A159" s="11">
        <v>43831</v>
      </c>
      <c r="B159" s="10" t="s">
        <v>566</v>
      </c>
      <c r="C159" s="12">
        <v>0.83333333333333337</v>
      </c>
      <c r="D159" s="13">
        <v>43837</v>
      </c>
      <c r="E159" s="7" t="s">
        <v>402</v>
      </c>
      <c r="F159" s="65">
        <v>52.48</v>
      </c>
      <c r="G159" t="s">
        <v>10</v>
      </c>
      <c r="H159">
        <f>+VLOOKUP(G159,'Legenda Tecnologias'!$A$1:$C$26,3)</f>
        <v>1</v>
      </c>
    </row>
    <row r="160" spans="1:8" ht="14.25">
      <c r="A160" s="11">
        <v>43831</v>
      </c>
      <c r="B160" s="10" t="s">
        <v>567</v>
      </c>
      <c r="C160" s="12">
        <v>0.875</v>
      </c>
      <c r="D160" s="13">
        <v>43837</v>
      </c>
      <c r="E160" s="7" t="s">
        <v>402</v>
      </c>
      <c r="F160" s="65">
        <v>51</v>
      </c>
      <c r="G160" t="s">
        <v>10</v>
      </c>
      <c r="H160">
        <f>+VLOOKUP(G160,'Legenda Tecnologias'!$A$1:$C$26,3)</f>
        <v>1</v>
      </c>
    </row>
    <row r="161" spans="1:8" ht="14.25">
      <c r="A161" s="11">
        <v>43831</v>
      </c>
      <c r="B161" s="10" t="s">
        <v>568</v>
      </c>
      <c r="C161" s="12">
        <v>0.91666666666666663</v>
      </c>
      <c r="D161" s="13">
        <v>43837</v>
      </c>
      <c r="E161" s="7" t="s">
        <v>402</v>
      </c>
      <c r="F161" s="65">
        <v>47</v>
      </c>
      <c r="G161" t="s">
        <v>5</v>
      </c>
      <c r="H161">
        <f>+VLOOKUP(G161,'Legenda Tecnologias'!$A$1:$C$26,3)</f>
        <v>11</v>
      </c>
    </row>
    <row r="162" spans="1:8" ht="14.25">
      <c r="A162" s="11">
        <v>43831</v>
      </c>
      <c r="B162" s="10" t="s">
        <v>569</v>
      </c>
      <c r="C162" s="12">
        <v>0.95833333333333337</v>
      </c>
      <c r="D162" s="13">
        <v>43837</v>
      </c>
      <c r="E162" s="7" t="s">
        <v>402</v>
      </c>
      <c r="F162" s="65">
        <v>44.43</v>
      </c>
      <c r="G162" t="s">
        <v>5</v>
      </c>
      <c r="H162">
        <f>+VLOOKUP(G162,'Legenda Tecnologias'!$A$1:$C$26,3)</f>
        <v>11</v>
      </c>
    </row>
    <row r="163" spans="1:8" ht="14.25">
      <c r="A163" s="11">
        <v>43831</v>
      </c>
      <c r="B163" s="10" t="s">
        <v>549</v>
      </c>
      <c r="C163" s="12">
        <v>0.125</v>
      </c>
      <c r="D163" s="13">
        <v>43837</v>
      </c>
      <c r="E163" s="7" t="s">
        <v>402</v>
      </c>
      <c r="F163" s="65">
        <v>33.01</v>
      </c>
      <c r="G163" t="s">
        <v>5</v>
      </c>
      <c r="H163">
        <f>+VLOOKUP(G163,'Legenda Tecnologias'!$A$1:$C$26,3)</f>
        <v>11</v>
      </c>
    </row>
    <row r="164" spans="1:8" ht="14.25">
      <c r="A164" s="11">
        <v>43831</v>
      </c>
      <c r="B164" s="10" t="s">
        <v>550</v>
      </c>
      <c r="C164" s="12">
        <v>0.16666666666666666</v>
      </c>
      <c r="D164" s="13">
        <v>43837</v>
      </c>
      <c r="E164" s="7" t="s">
        <v>402</v>
      </c>
      <c r="F164" s="65">
        <v>33.01</v>
      </c>
      <c r="G164" t="s">
        <v>5</v>
      </c>
      <c r="H164">
        <f>+VLOOKUP(G164,'Legenda Tecnologias'!$A$1:$C$26,3)</f>
        <v>11</v>
      </c>
    </row>
    <row r="165" spans="1:8" ht="14.25">
      <c r="A165" s="11">
        <v>43831</v>
      </c>
      <c r="B165" s="10" t="s">
        <v>551</v>
      </c>
      <c r="C165" s="12">
        <v>0.20833333333333334</v>
      </c>
      <c r="D165" s="13">
        <v>43837</v>
      </c>
      <c r="E165" s="7" t="s">
        <v>402</v>
      </c>
      <c r="F165" s="65">
        <v>36.07</v>
      </c>
      <c r="G165" t="s">
        <v>13</v>
      </c>
      <c r="H165">
        <f>+VLOOKUP(G165,'Legenda Tecnologias'!$A$1:$C$26,3)</f>
        <v>24</v>
      </c>
    </row>
    <row r="166" spans="1:8" ht="14.25">
      <c r="A166" s="11">
        <v>43831</v>
      </c>
      <c r="B166" s="10" t="s">
        <v>552</v>
      </c>
      <c r="C166" s="12">
        <v>0.25</v>
      </c>
      <c r="D166" s="13">
        <v>43837</v>
      </c>
      <c r="E166" s="7" t="s">
        <v>402</v>
      </c>
      <c r="F166" s="65">
        <v>47.75</v>
      </c>
      <c r="G166" t="s">
        <v>5</v>
      </c>
      <c r="H166">
        <f>+VLOOKUP(G166,'Legenda Tecnologias'!$A$1:$C$26,3)</f>
        <v>11</v>
      </c>
    </row>
    <row r="167" spans="1:8" ht="14.25">
      <c r="A167" s="11">
        <v>43831</v>
      </c>
      <c r="B167" s="10" t="s">
        <v>553</v>
      </c>
      <c r="C167" s="12">
        <v>0.29166666666666669</v>
      </c>
      <c r="D167" s="13">
        <v>43837</v>
      </c>
      <c r="E167" s="7" t="s">
        <v>402</v>
      </c>
      <c r="F167" s="65">
        <v>53.68</v>
      </c>
      <c r="G167" t="s">
        <v>5</v>
      </c>
      <c r="H167">
        <f>+VLOOKUP(G167,'Legenda Tecnologias'!$A$1:$C$26,3)</f>
        <v>11</v>
      </c>
    </row>
    <row r="168" spans="1:8" ht="14.25">
      <c r="A168" s="11">
        <v>43831</v>
      </c>
      <c r="B168" s="10" t="s">
        <v>554</v>
      </c>
      <c r="C168" s="12">
        <v>0.33333333333333331</v>
      </c>
      <c r="D168" s="13">
        <v>43837</v>
      </c>
      <c r="E168" s="7" t="s">
        <v>402</v>
      </c>
      <c r="F168" s="65">
        <v>56.26</v>
      </c>
      <c r="G168" t="s">
        <v>5</v>
      </c>
      <c r="H168">
        <f>+VLOOKUP(G168,'Legenda Tecnologias'!$A$1:$C$26,3)</f>
        <v>11</v>
      </c>
    </row>
    <row r="169" spans="1:8" ht="14.25">
      <c r="A169" s="11">
        <v>43831</v>
      </c>
      <c r="B169" s="10" t="s">
        <v>555</v>
      </c>
      <c r="C169" s="12">
        <v>0.375</v>
      </c>
      <c r="D169" s="13">
        <v>43837</v>
      </c>
      <c r="E169" s="7" t="s">
        <v>402</v>
      </c>
      <c r="F169" s="65">
        <v>54.87</v>
      </c>
      <c r="G169" t="s">
        <v>6</v>
      </c>
      <c r="H169">
        <f>+VLOOKUP(G169,'Legenda Tecnologias'!$A$1:$C$26,3)</f>
        <v>18</v>
      </c>
    </row>
    <row r="170" spans="1:8" ht="14.25">
      <c r="A170" s="11">
        <v>43831</v>
      </c>
      <c r="B170" s="10" t="s">
        <v>570</v>
      </c>
      <c r="C170" s="12">
        <v>0</v>
      </c>
      <c r="D170" s="13">
        <v>43838</v>
      </c>
      <c r="E170" s="7" t="s">
        <v>402</v>
      </c>
      <c r="F170" s="65">
        <v>42</v>
      </c>
      <c r="G170" t="s">
        <v>10</v>
      </c>
      <c r="H170">
        <f>+VLOOKUP(G170,'Legenda Tecnologias'!$A$1:$C$26,3)</f>
        <v>1</v>
      </c>
    </row>
    <row r="171" spans="1:8" ht="14.25">
      <c r="A171" s="11">
        <v>43831</v>
      </c>
      <c r="B171" s="10" t="s">
        <v>571</v>
      </c>
      <c r="C171" s="12">
        <v>4.1666666666666664E-2</v>
      </c>
      <c r="D171" s="13">
        <v>43838</v>
      </c>
      <c r="E171" s="7" t="s">
        <v>402</v>
      </c>
      <c r="F171" s="65">
        <v>37.479999999999997</v>
      </c>
      <c r="G171" t="s">
        <v>6</v>
      </c>
      <c r="H171">
        <f>+VLOOKUP(G171,'Legenda Tecnologias'!$A$1:$C$26,3)</f>
        <v>18</v>
      </c>
    </row>
    <row r="172" spans="1:8" ht="14.25">
      <c r="A172" s="11">
        <v>43831</v>
      </c>
      <c r="B172" s="10" t="s">
        <v>580</v>
      </c>
      <c r="C172" s="12">
        <v>0.41666666666666669</v>
      </c>
      <c r="D172" s="13">
        <v>43838</v>
      </c>
      <c r="E172" s="7" t="s">
        <v>402</v>
      </c>
      <c r="F172" s="65">
        <v>52</v>
      </c>
      <c r="G172" t="s">
        <v>5</v>
      </c>
      <c r="H172">
        <f>+VLOOKUP(G172,'Legenda Tecnologias'!$A$1:$C$26,3)</f>
        <v>11</v>
      </c>
    </row>
    <row r="173" spans="1:8" ht="14.25">
      <c r="A173" s="11">
        <v>43831</v>
      </c>
      <c r="B173" s="10" t="s">
        <v>581</v>
      </c>
      <c r="C173" s="12">
        <v>0.45833333333333331</v>
      </c>
      <c r="D173" s="13">
        <v>43838</v>
      </c>
      <c r="E173" s="7" t="s">
        <v>402</v>
      </c>
      <c r="F173" s="65">
        <v>50.81</v>
      </c>
      <c r="G173" t="s">
        <v>10</v>
      </c>
      <c r="H173">
        <f>+VLOOKUP(G173,'Legenda Tecnologias'!$A$1:$C$26,3)</f>
        <v>1</v>
      </c>
    </row>
    <row r="174" spans="1:8" ht="14.25">
      <c r="A174" s="11">
        <v>43831</v>
      </c>
      <c r="B174" s="10" t="s">
        <v>582</v>
      </c>
      <c r="C174" s="12">
        <v>0.5</v>
      </c>
      <c r="D174" s="13">
        <v>43838</v>
      </c>
      <c r="E174" s="7" t="s">
        <v>402</v>
      </c>
      <c r="F174" s="65">
        <v>49.67</v>
      </c>
      <c r="G174" t="s">
        <v>5</v>
      </c>
      <c r="H174">
        <f>+VLOOKUP(G174,'Legenda Tecnologias'!$A$1:$C$26,3)</f>
        <v>11</v>
      </c>
    </row>
    <row r="175" spans="1:8" ht="14.25">
      <c r="A175" s="11">
        <v>43831</v>
      </c>
      <c r="B175" s="10" t="s">
        <v>583</v>
      </c>
      <c r="C175" s="12">
        <v>0.54166666666666663</v>
      </c>
      <c r="D175" s="13">
        <v>43838</v>
      </c>
      <c r="E175" s="7" t="s">
        <v>402</v>
      </c>
      <c r="F175" s="65">
        <v>49.17</v>
      </c>
      <c r="G175" t="s">
        <v>5</v>
      </c>
      <c r="H175">
        <f>+VLOOKUP(G175,'Legenda Tecnologias'!$A$1:$C$26,3)</f>
        <v>11</v>
      </c>
    </row>
    <row r="176" spans="1:8" ht="14.25">
      <c r="A176" s="11">
        <v>43831</v>
      </c>
      <c r="B176" s="10" t="s">
        <v>584</v>
      </c>
      <c r="C176" s="12">
        <v>0.58333333333333337</v>
      </c>
      <c r="D176" s="13">
        <v>43838</v>
      </c>
      <c r="E176" s="7" t="s">
        <v>402</v>
      </c>
      <c r="F176" s="65">
        <v>47.1</v>
      </c>
      <c r="G176" t="s">
        <v>13</v>
      </c>
      <c r="H176">
        <f>+VLOOKUP(G176,'Legenda Tecnologias'!$A$1:$C$26,3)</f>
        <v>24</v>
      </c>
    </row>
    <row r="177" spans="1:8" ht="14.25">
      <c r="A177" s="11">
        <v>43831</v>
      </c>
      <c r="B177" s="10" t="s">
        <v>585</v>
      </c>
      <c r="C177" s="12">
        <v>0.625</v>
      </c>
      <c r="D177" s="13">
        <v>43838</v>
      </c>
      <c r="E177" s="7" t="s">
        <v>402</v>
      </c>
      <c r="F177" s="65">
        <v>46.33</v>
      </c>
      <c r="G177" t="s">
        <v>12</v>
      </c>
      <c r="H177">
        <f>+VLOOKUP(G177,'Legenda Tecnologias'!$A$1:$C$26,3)</f>
        <v>22</v>
      </c>
    </row>
    <row r="178" spans="1:8" ht="14.25">
      <c r="A178" s="11">
        <v>43831</v>
      </c>
      <c r="B178" s="10" t="s">
        <v>586</v>
      </c>
      <c r="C178" s="12">
        <v>0.66666666666666663</v>
      </c>
      <c r="D178" s="13">
        <v>43838</v>
      </c>
      <c r="E178" s="7" t="s">
        <v>402</v>
      </c>
      <c r="F178" s="65">
        <v>49.16</v>
      </c>
      <c r="G178" t="s">
        <v>5</v>
      </c>
      <c r="H178">
        <f>+VLOOKUP(G178,'Legenda Tecnologias'!$A$1:$C$26,3)</f>
        <v>11</v>
      </c>
    </row>
    <row r="179" spans="1:8" ht="14.25">
      <c r="A179" s="11">
        <v>43831</v>
      </c>
      <c r="B179" s="10" t="s">
        <v>587</v>
      </c>
      <c r="C179" s="12">
        <v>0.70833333333333337</v>
      </c>
      <c r="D179" s="13">
        <v>43838</v>
      </c>
      <c r="E179" s="7" t="s">
        <v>402</v>
      </c>
      <c r="F179" s="65">
        <v>53.53</v>
      </c>
      <c r="G179" t="s">
        <v>5</v>
      </c>
      <c r="H179">
        <f>+VLOOKUP(G179,'Legenda Tecnologias'!$A$1:$C$26,3)</f>
        <v>11</v>
      </c>
    </row>
    <row r="180" spans="1:8" ht="14.25">
      <c r="A180" s="11">
        <v>43831</v>
      </c>
      <c r="B180" s="10" t="s">
        <v>588</v>
      </c>
      <c r="C180" s="12">
        <v>0.75</v>
      </c>
      <c r="D180" s="13">
        <v>43838</v>
      </c>
      <c r="E180" s="7" t="s">
        <v>402</v>
      </c>
      <c r="F180" s="65">
        <v>55.92</v>
      </c>
      <c r="G180" t="s">
        <v>5</v>
      </c>
      <c r="H180">
        <f>+VLOOKUP(G180,'Legenda Tecnologias'!$A$1:$C$26,3)</f>
        <v>11</v>
      </c>
    </row>
    <row r="181" spans="1:8" ht="14.25">
      <c r="A181" s="11">
        <v>43831</v>
      </c>
      <c r="B181" s="10" t="s">
        <v>589</v>
      </c>
      <c r="C181" s="12">
        <v>0.79166666666666663</v>
      </c>
      <c r="D181" s="13">
        <v>43838</v>
      </c>
      <c r="E181" s="7" t="s">
        <v>402</v>
      </c>
      <c r="F181" s="65">
        <v>55.09</v>
      </c>
      <c r="G181" t="s">
        <v>5</v>
      </c>
      <c r="H181">
        <f>+VLOOKUP(G181,'Legenda Tecnologias'!$A$1:$C$26,3)</f>
        <v>11</v>
      </c>
    </row>
    <row r="182" spans="1:8" ht="14.25">
      <c r="A182" s="11">
        <v>43831</v>
      </c>
      <c r="B182" s="10" t="s">
        <v>572</v>
      </c>
      <c r="C182" s="12">
        <v>8.3333333333333329E-2</v>
      </c>
      <c r="D182" s="13">
        <v>43838</v>
      </c>
      <c r="E182" s="7" t="s">
        <v>402</v>
      </c>
      <c r="F182" s="65">
        <v>36.07</v>
      </c>
      <c r="G182" t="s">
        <v>12</v>
      </c>
      <c r="H182">
        <f>+VLOOKUP(G182,'Legenda Tecnologias'!$A$1:$C$26,3)</f>
        <v>22</v>
      </c>
    </row>
    <row r="183" spans="1:8" ht="14.25">
      <c r="A183" s="11">
        <v>43831</v>
      </c>
      <c r="B183" s="10" t="s">
        <v>590</v>
      </c>
      <c r="C183" s="12">
        <v>0.83333333333333337</v>
      </c>
      <c r="D183" s="13">
        <v>43838</v>
      </c>
      <c r="E183" s="7" t="s">
        <v>402</v>
      </c>
      <c r="F183" s="65">
        <v>54.99</v>
      </c>
      <c r="G183" t="s">
        <v>5</v>
      </c>
      <c r="H183">
        <f>+VLOOKUP(G183,'Legenda Tecnologias'!$A$1:$C$26,3)</f>
        <v>11</v>
      </c>
    </row>
    <row r="184" spans="1:8" ht="14.25">
      <c r="A184" s="11">
        <v>43831</v>
      </c>
      <c r="B184" s="10" t="s">
        <v>591</v>
      </c>
      <c r="C184" s="12">
        <v>0.875</v>
      </c>
      <c r="D184" s="13">
        <v>43838</v>
      </c>
      <c r="E184" s="7" t="s">
        <v>402</v>
      </c>
      <c r="F184" s="65">
        <v>53.67</v>
      </c>
      <c r="G184" t="s">
        <v>20</v>
      </c>
      <c r="H184">
        <f>+VLOOKUP(G184,'Legenda Tecnologias'!$A$1:$C$26,3)</f>
        <v>12</v>
      </c>
    </row>
    <row r="185" spans="1:8" ht="14.25">
      <c r="A185" s="11">
        <v>43831</v>
      </c>
      <c r="B185" s="10" t="s">
        <v>592</v>
      </c>
      <c r="C185" s="12">
        <v>0.91666666666666663</v>
      </c>
      <c r="D185" s="13">
        <v>43838</v>
      </c>
      <c r="E185" s="7" t="s">
        <v>402</v>
      </c>
      <c r="F185" s="65">
        <v>49.16</v>
      </c>
      <c r="G185" t="s">
        <v>5</v>
      </c>
      <c r="H185">
        <f>+VLOOKUP(G185,'Legenda Tecnologias'!$A$1:$C$26,3)</f>
        <v>11</v>
      </c>
    </row>
    <row r="186" spans="1:8" ht="14.25">
      <c r="A186" s="11">
        <v>43831</v>
      </c>
      <c r="B186" s="10" t="s">
        <v>593</v>
      </c>
      <c r="C186" s="12">
        <v>0.95833333333333337</v>
      </c>
      <c r="D186" s="13">
        <v>43838</v>
      </c>
      <c r="E186" s="7" t="s">
        <v>402</v>
      </c>
      <c r="F186" s="65">
        <v>45.17</v>
      </c>
      <c r="G186" t="s">
        <v>5</v>
      </c>
      <c r="H186">
        <f>+VLOOKUP(G186,'Legenda Tecnologias'!$A$1:$C$26,3)</f>
        <v>11</v>
      </c>
    </row>
    <row r="187" spans="1:8" ht="14.25">
      <c r="A187" s="11">
        <v>43831</v>
      </c>
      <c r="B187" s="10" t="s">
        <v>573</v>
      </c>
      <c r="C187" s="12">
        <v>0.125</v>
      </c>
      <c r="D187" s="13">
        <v>43838</v>
      </c>
      <c r="E187" s="7" t="s">
        <v>402</v>
      </c>
      <c r="F187" s="65">
        <v>34.409999999999997</v>
      </c>
      <c r="G187" t="s">
        <v>12</v>
      </c>
      <c r="H187">
        <f>+VLOOKUP(G187,'Legenda Tecnologias'!$A$1:$C$26,3)</f>
        <v>22</v>
      </c>
    </row>
    <row r="188" spans="1:8" ht="14.25">
      <c r="A188" s="11">
        <v>43831</v>
      </c>
      <c r="B188" s="10" t="s">
        <v>574</v>
      </c>
      <c r="C188" s="12">
        <v>0.16666666666666666</v>
      </c>
      <c r="D188" s="13">
        <v>43838</v>
      </c>
      <c r="E188" s="7" t="s">
        <v>402</v>
      </c>
      <c r="F188" s="65">
        <v>33.07</v>
      </c>
      <c r="G188" t="s">
        <v>5</v>
      </c>
      <c r="H188">
        <f>+VLOOKUP(G188,'Legenda Tecnologias'!$A$1:$C$26,3)</f>
        <v>11</v>
      </c>
    </row>
    <row r="189" spans="1:8" ht="14.25">
      <c r="A189" s="11">
        <v>43831</v>
      </c>
      <c r="B189" s="10" t="s">
        <v>575</v>
      </c>
      <c r="C189" s="12">
        <v>0.20833333333333334</v>
      </c>
      <c r="D189" s="13">
        <v>43838</v>
      </c>
      <c r="E189" s="7" t="s">
        <v>402</v>
      </c>
      <c r="F189" s="65">
        <v>36.11</v>
      </c>
      <c r="G189" t="s">
        <v>12</v>
      </c>
      <c r="H189">
        <f>+VLOOKUP(G189,'Legenda Tecnologias'!$A$1:$C$26,3)</f>
        <v>22</v>
      </c>
    </row>
    <row r="190" spans="1:8" ht="14.25">
      <c r="A190" s="11">
        <v>43831</v>
      </c>
      <c r="B190" s="10" t="s">
        <v>576</v>
      </c>
      <c r="C190" s="12">
        <v>0.25</v>
      </c>
      <c r="D190" s="13">
        <v>43838</v>
      </c>
      <c r="E190" s="7" t="s">
        <v>402</v>
      </c>
      <c r="F190" s="65">
        <v>39.770000000000003</v>
      </c>
      <c r="G190" t="s">
        <v>12</v>
      </c>
      <c r="H190">
        <f>+VLOOKUP(G190,'Legenda Tecnologias'!$A$1:$C$26,3)</f>
        <v>22</v>
      </c>
    </row>
    <row r="191" spans="1:8" ht="14.25">
      <c r="A191" s="11">
        <v>43831</v>
      </c>
      <c r="B191" s="10" t="s">
        <v>577</v>
      </c>
      <c r="C191" s="12">
        <v>0.29166666666666669</v>
      </c>
      <c r="D191" s="13">
        <v>43838</v>
      </c>
      <c r="E191" s="7" t="s">
        <v>402</v>
      </c>
      <c r="F191" s="65">
        <v>48.42</v>
      </c>
      <c r="G191" t="s">
        <v>5</v>
      </c>
      <c r="H191">
        <f>+VLOOKUP(G191,'Legenda Tecnologias'!$A$1:$C$26,3)</f>
        <v>11</v>
      </c>
    </row>
    <row r="192" spans="1:8" ht="14.25">
      <c r="A192" s="11">
        <v>43831</v>
      </c>
      <c r="B192" s="10" t="s">
        <v>578</v>
      </c>
      <c r="C192" s="12">
        <v>0.33333333333333331</v>
      </c>
      <c r="D192" s="13">
        <v>43838</v>
      </c>
      <c r="E192" s="7" t="s">
        <v>402</v>
      </c>
      <c r="F192" s="65">
        <v>51.65</v>
      </c>
      <c r="G192" t="s">
        <v>10</v>
      </c>
      <c r="H192">
        <f>+VLOOKUP(G192,'Legenda Tecnologias'!$A$1:$C$26,3)</f>
        <v>1</v>
      </c>
    </row>
    <row r="193" spans="1:8" ht="14.25">
      <c r="A193" s="11">
        <v>43831</v>
      </c>
      <c r="B193" s="10" t="s">
        <v>579</v>
      </c>
      <c r="C193" s="12">
        <v>0.375</v>
      </c>
      <c r="D193" s="13">
        <v>43838</v>
      </c>
      <c r="E193" s="7" t="s">
        <v>402</v>
      </c>
      <c r="F193" s="65">
        <v>52.6</v>
      </c>
      <c r="G193" t="s">
        <v>10</v>
      </c>
      <c r="H193">
        <f>+VLOOKUP(G193,'Legenda Tecnologias'!$A$1:$C$26,3)</f>
        <v>1</v>
      </c>
    </row>
    <row r="194" spans="1:8" ht="14.25">
      <c r="A194" s="11">
        <v>43831</v>
      </c>
      <c r="B194" s="10" t="s">
        <v>594</v>
      </c>
      <c r="C194" s="12">
        <v>0</v>
      </c>
      <c r="D194" s="13">
        <v>43839</v>
      </c>
      <c r="E194" s="7" t="s">
        <v>402</v>
      </c>
      <c r="F194" s="65">
        <v>46.55</v>
      </c>
      <c r="G194" t="s">
        <v>5</v>
      </c>
      <c r="H194">
        <f>+VLOOKUP(G194,'Legenda Tecnologias'!$A$1:$C$26,3)</f>
        <v>11</v>
      </c>
    </row>
    <row r="195" spans="1:8" ht="14.25">
      <c r="A195" s="11">
        <v>43831</v>
      </c>
      <c r="B195" s="10" t="s">
        <v>595</v>
      </c>
      <c r="C195" s="12">
        <v>4.1666666666666664E-2</v>
      </c>
      <c r="D195" s="13">
        <v>43839</v>
      </c>
      <c r="E195" s="7" t="s">
        <v>402</v>
      </c>
      <c r="F195" s="65">
        <v>38.01</v>
      </c>
      <c r="G195" t="s">
        <v>5</v>
      </c>
      <c r="H195">
        <f>+VLOOKUP(G195,'Legenda Tecnologias'!$A$1:$C$26,3)</f>
        <v>11</v>
      </c>
    </row>
    <row r="196" spans="1:8" ht="14.25">
      <c r="A196" s="11">
        <v>43831</v>
      </c>
      <c r="B196" s="10" t="s">
        <v>604</v>
      </c>
      <c r="C196" s="12">
        <v>0.41666666666666669</v>
      </c>
      <c r="D196" s="13">
        <v>43839</v>
      </c>
      <c r="E196" s="7" t="s">
        <v>402</v>
      </c>
      <c r="F196" s="65">
        <v>49.67</v>
      </c>
      <c r="G196" t="s">
        <v>5</v>
      </c>
      <c r="H196">
        <f>+VLOOKUP(G196,'Legenda Tecnologias'!$A$1:$C$26,3)</f>
        <v>11</v>
      </c>
    </row>
    <row r="197" spans="1:8" ht="14.25">
      <c r="A197" s="11">
        <v>43831</v>
      </c>
      <c r="B197" s="10" t="s">
        <v>605</v>
      </c>
      <c r="C197" s="12">
        <v>0.45833333333333331</v>
      </c>
      <c r="D197" s="13">
        <v>43839</v>
      </c>
      <c r="E197" s="7" t="s">
        <v>402</v>
      </c>
      <c r="F197" s="65">
        <v>48.33</v>
      </c>
      <c r="G197" t="s">
        <v>12</v>
      </c>
      <c r="H197">
        <f>+VLOOKUP(G197,'Legenda Tecnologias'!$A$1:$C$26,3)</f>
        <v>22</v>
      </c>
    </row>
    <row r="198" spans="1:8" ht="14.25">
      <c r="A198" s="11">
        <v>43831</v>
      </c>
      <c r="B198" s="10" t="s">
        <v>606</v>
      </c>
      <c r="C198" s="12">
        <v>0.5</v>
      </c>
      <c r="D198" s="13">
        <v>43839</v>
      </c>
      <c r="E198" s="7" t="s">
        <v>402</v>
      </c>
      <c r="F198" s="65">
        <v>44.41</v>
      </c>
      <c r="G198" t="s">
        <v>12</v>
      </c>
      <c r="H198">
        <f>+VLOOKUP(G198,'Legenda Tecnologias'!$A$1:$C$26,3)</f>
        <v>22</v>
      </c>
    </row>
    <row r="199" spans="1:8" ht="14.25">
      <c r="A199" s="11">
        <v>43831</v>
      </c>
      <c r="B199" s="10" t="s">
        <v>607</v>
      </c>
      <c r="C199" s="12">
        <v>0.54166666666666663</v>
      </c>
      <c r="D199" s="13">
        <v>43839</v>
      </c>
      <c r="E199" s="7" t="s">
        <v>402</v>
      </c>
      <c r="F199" s="65">
        <v>44.9</v>
      </c>
      <c r="G199" t="s">
        <v>6</v>
      </c>
      <c r="H199">
        <f>+VLOOKUP(G199,'Legenda Tecnologias'!$A$1:$C$26,3)</f>
        <v>18</v>
      </c>
    </row>
    <row r="200" spans="1:8" ht="14.25">
      <c r="A200" s="11">
        <v>43831</v>
      </c>
      <c r="B200" s="10" t="s">
        <v>608</v>
      </c>
      <c r="C200" s="12">
        <v>0.58333333333333337</v>
      </c>
      <c r="D200" s="13">
        <v>43839</v>
      </c>
      <c r="E200" s="7" t="s">
        <v>402</v>
      </c>
      <c r="F200" s="65">
        <v>39.81</v>
      </c>
      <c r="G200" t="s">
        <v>12</v>
      </c>
      <c r="H200">
        <f>+VLOOKUP(G200,'Legenda Tecnologias'!$A$1:$C$26,3)</f>
        <v>22</v>
      </c>
    </row>
    <row r="201" spans="1:8" ht="14.25">
      <c r="A201" s="11">
        <v>43831</v>
      </c>
      <c r="B201" s="10" t="s">
        <v>609</v>
      </c>
      <c r="C201" s="12">
        <v>0.625</v>
      </c>
      <c r="D201" s="13">
        <v>43839</v>
      </c>
      <c r="E201" s="7" t="s">
        <v>402</v>
      </c>
      <c r="F201" s="65">
        <v>39</v>
      </c>
      <c r="G201" t="s">
        <v>6</v>
      </c>
      <c r="H201">
        <f>+VLOOKUP(G201,'Legenda Tecnologias'!$A$1:$C$26,3)</f>
        <v>18</v>
      </c>
    </row>
    <row r="202" spans="1:8" ht="14.25">
      <c r="A202" s="11">
        <v>43831</v>
      </c>
      <c r="B202" s="10" t="s">
        <v>610</v>
      </c>
      <c r="C202" s="12">
        <v>0.66666666666666663</v>
      </c>
      <c r="D202" s="13">
        <v>43839</v>
      </c>
      <c r="E202" s="7" t="s">
        <v>402</v>
      </c>
      <c r="F202" s="65">
        <v>41.66</v>
      </c>
      <c r="G202" t="s">
        <v>6</v>
      </c>
      <c r="H202">
        <f>+VLOOKUP(G202,'Legenda Tecnologias'!$A$1:$C$26,3)</f>
        <v>18</v>
      </c>
    </row>
    <row r="203" spans="1:8" ht="14.25">
      <c r="A203" s="11">
        <v>43831</v>
      </c>
      <c r="B203" s="10" t="s">
        <v>611</v>
      </c>
      <c r="C203" s="12">
        <v>0.70833333333333337</v>
      </c>
      <c r="D203" s="13">
        <v>43839</v>
      </c>
      <c r="E203" s="7" t="s">
        <v>402</v>
      </c>
      <c r="F203" s="65">
        <v>46.89</v>
      </c>
      <c r="G203" t="s">
        <v>12</v>
      </c>
      <c r="H203">
        <f>+VLOOKUP(G203,'Legenda Tecnologias'!$A$1:$C$26,3)</f>
        <v>22</v>
      </c>
    </row>
    <row r="204" spans="1:8" ht="14.25">
      <c r="A204" s="11">
        <v>43831</v>
      </c>
      <c r="B204" s="10" t="s">
        <v>612</v>
      </c>
      <c r="C204" s="12">
        <v>0.75</v>
      </c>
      <c r="D204" s="13">
        <v>43839</v>
      </c>
      <c r="E204" s="7" t="s">
        <v>402</v>
      </c>
      <c r="F204" s="65">
        <v>51.89</v>
      </c>
      <c r="G204" t="s">
        <v>5</v>
      </c>
      <c r="H204">
        <f>+VLOOKUP(G204,'Legenda Tecnologias'!$A$1:$C$26,3)</f>
        <v>11</v>
      </c>
    </row>
    <row r="205" spans="1:8" ht="14.25">
      <c r="A205" s="11">
        <v>43831</v>
      </c>
      <c r="B205" s="10" t="s">
        <v>613</v>
      </c>
      <c r="C205" s="12">
        <v>0.79166666666666663</v>
      </c>
      <c r="D205" s="13">
        <v>43839</v>
      </c>
      <c r="E205" s="7" t="s">
        <v>402</v>
      </c>
      <c r="F205" s="65">
        <v>52.98</v>
      </c>
      <c r="G205" t="s">
        <v>5</v>
      </c>
      <c r="H205">
        <f>+VLOOKUP(G205,'Legenda Tecnologias'!$A$1:$C$26,3)</f>
        <v>11</v>
      </c>
    </row>
    <row r="206" spans="1:8" ht="14.25">
      <c r="A206" s="11">
        <v>43831</v>
      </c>
      <c r="B206" s="10" t="s">
        <v>596</v>
      </c>
      <c r="C206" s="12">
        <v>8.3333333333333329E-2</v>
      </c>
      <c r="D206" s="13">
        <v>43839</v>
      </c>
      <c r="E206" s="7" t="s">
        <v>402</v>
      </c>
      <c r="F206" s="65">
        <v>34.89</v>
      </c>
      <c r="G206" t="s">
        <v>12</v>
      </c>
      <c r="H206">
        <f>+VLOOKUP(G206,'Legenda Tecnologias'!$A$1:$C$26,3)</f>
        <v>22</v>
      </c>
    </row>
    <row r="207" spans="1:8" ht="14.25">
      <c r="A207" s="11">
        <v>43831</v>
      </c>
      <c r="B207" s="10" t="s">
        <v>614</v>
      </c>
      <c r="C207" s="12">
        <v>0.83333333333333337</v>
      </c>
      <c r="D207" s="13">
        <v>43839</v>
      </c>
      <c r="E207" s="7" t="s">
        <v>402</v>
      </c>
      <c r="F207" s="65">
        <v>53.31</v>
      </c>
      <c r="G207" t="s">
        <v>5</v>
      </c>
      <c r="H207">
        <f>+VLOOKUP(G207,'Legenda Tecnologias'!$A$1:$C$26,3)</f>
        <v>11</v>
      </c>
    </row>
    <row r="208" spans="1:8" ht="14.25">
      <c r="A208" s="11">
        <v>43831</v>
      </c>
      <c r="B208" s="10" t="s">
        <v>615</v>
      </c>
      <c r="C208" s="12">
        <v>0.875</v>
      </c>
      <c r="D208" s="13">
        <v>43839</v>
      </c>
      <c r="E208" s="7" t="s">
        <v>402</v>
      </c>
      <c r="F208" s="65">
        <v>52.05</v>
      </c>
      <c r="G208" t="s">
        <v>5</v>
      </c>
      <c r="H208">
        <f>+VLOOKUP(G208,'Legenda Tecnologias'!$A$1:$C$26,3)</f>
        <v>11</v>
      </c>
    </row>
    <row r="209" spans="1:8" ht="14.25">
      <c r="A209" s="11">
        <v>43831</v>
      </c>
      <c r="B209" s="10" t="s">
        <v>616</v>
      </c>
      <c r="C209" s="12">
        <v>0.91666666666666663</v>
      </c>
      <c r="D209" s="13">
        <v>43839</v>
      </c>
      <c r="E209" s="7" t="s">
        <v>402</v>
      </c>
      <c r="F209" s="65">
        <v>48.49</v>
      </c>
      <c r="G209" t="s">
        <v>5</v>
      </c>
      <c r="H209">
        <f>+VLOOKUP(G209,'Legenda Tecnologias'!$A$1:$C$26,3)</f>
        <v>11</v>
      </c>
    </row>
    <row r="210" spans="1:8" ht="14.25">
      <c r="A210" s="11">
        <v>43831</v>
      </c>
      <c r="B210" s="10" t="s">
        <v>617</v>
      </c>
      <c r="C210" s="12">
        <v>0.95833333333333337</v>
      </c>
      <c r="D210" s="13">
        <v>43839</v>
      </c>
      <c r="E210" s="7" t="s">
        <v>402</v>
      </c>
      <c r="F210" s="65">
        <v>40.159999999999997</v>
      </c>
      <c r="G210" t="s">
        <v>12</v>
      </c>
      <c r="H210">
        <f>+VLOOKUP(G210,'Legenda Tecnologias'!$A$1:$C$26,3)</f>
        <v>22</v>
      </c>
    </row>
    <row r="211" spans="1:8" ht="14.25">
      <c r="A211" s="11">
        <v>43831</v>
      </c>
      <c r="B211" s="10" t="s">
        <v>597</v>
      </c>
      <c r="C211" s="12">
        <v>0.125</v>
      </c>
      <c r="D211" s="13">
        <v>43839</v>
      </c>
      <c r="E211" s="7" t="s">
        <v>402</v>
      </c>
      <c r="F211" s="65">
        <v>33.700000000000003</v>
      </c>
      <c r="G211" t="s">
        <v>6</v>
      </c>
      <c r="H211">
        <f>+VLOOKUP(G211,'Legenda Tecnologias'!$A$1:$C$26,3)</f>
        <v>18</v>
      </c>
    </row>
    <row r="212" spans="1:8" ht="14.25">
      <c r="A212" s="11">
        <v>43831</v>
      </c>
      <c r="B212" s="10" t="s">
        <v>598</v>
      </c>
      <c r="C212" s="12">
        <v>0.16666666666666666</v>
      </c>
      <c r="D212" s="13">
        <v>43839</v>
      </c>
      <c r="E212" s="7" t="s">
        <v>402</v>
      </c>
      <c r="F212" s="65">
        <v>33.56</v>
      </c>
      <c r="G212" t="s">
        <v>12</v>
      </c>
      <c r="H212">
        <f>+VLOOKUP(G212,'Legenda Tecnologias'!$A$1:$C$26,3)</f>
        <v>22</v>
      </c>
    </row>
    <row r="213" spans="1:8" ht="14.25">
      <c r="A213" s="11">
        <v>43831</v>
      </c>
      <c r="B213" s="10" t="s">
        <v>599</v>
      </c>
      <c r="C213" s="12">
        <v>0.20833333333333334</v>
      </c>
      <c r="D213" s="13">
        <v>43839</v>
      </c>
      <c r="E213" s="7" t="s">
        <v>402</v>
      </c>
      <c r="F213" s="65">
        <v>34</v>
      </c>
      <c r="G213" t="s">
        <v>12</v>
      </c>
      <c r="H213">
        <f>+VLOOKUP(G213,'Legenda Tecnologias'!$A$1:$C$26,3)</f>
        <v>22</v>
      </c>
    </row>
    <row r="214" spans="1:8" ht="14.25">
      <c r="A214" s="11">
        <v>43831</v>
      </c>
      <c r="B214" s="10" t="s">
        <v>600</v>
      </c>
      <c r="C214" s="12">
        <v>0.25</v>
      </c>
      <c r="D214" s="13">
        <v>43839</v>
      </c>
      <c r="E214" s="7" t="s">
        <v>402</v>
      </c>
      <c r="F214" s="65">
        <v>37.51</v>
      </c>
      <c r="G214" t="s">
        <v>6</v>
      </c>
      <c r="H214">
        <f>+VLOOKUP(G214,'Legenda Tecnologias'!$A$1:$C$26,3)</f>
        <v>18</v>
      </c>
    </row>
    <row r="215" spans="1:8" ht="14.25">
      <c r="A215" s="11">
        <v>43831</v>
      </c>
      <c r="B215" s="10" t="s">
        <v>601</v>
      </c>
      <c r="C215" s="12">
        <v>0.29166666666666669</v>
      </c>
      <c r="D215" s="13">
        <v>43839</v>
      </c>
      <c r="E215" s="7" t="s">
        <v>402</v>
      </c>
      <c r="F215" s="65">
        <v>48.45</v>
      </c>
      <c r="G215" t="s">
        <v>5</v>
      </c>
      <c r="H215">
        <f>+VLOOKUP(G215,'Legenda Tecnologias'!$A$1:$C$26,3)</f>
        <v>11</v>
      </c>
    </row>
    <row r="216" spans="1:8" ht="14.25">
      <c r="A216" s="11">
        <v>43831</v>
      </c>
      <c r="B216" s="10" t="s">
        <v>602</v>
      </c>
      <c r="C216" s="12">
        <v>0.33333333333333331</v>
      </c>
      <c r="D216" s="13">
        <v>43839</v>
      </c>
      <c r="E216" s="7" t="s">
        <v>402</v>
      </c>
      <c r="F216" s="65">
        <v>49.23</v>
      </c>
      <c r="G216" t="s">
        <v>5</v>
      </c>
      <c r="H216">
        <f>+VLOOKUP(G216,'Legenda Tecnologias'!$A$1:$C$26,3)</f>
        <v>11</v>
      </c>
    </row>
    <row r="217" spans="1:8" ht="14.25">
      <c r="A217" s="11">
        <v>43831</v>
      </c>
      <c r="B217" s="10" t="s">
        <v>603</v>
      </c>
      <c r="C217" s="12">
        <v>0.375</v>
      </c>
      <c r="D217" s="13">
        <v>43839</v>
      </c>
      <c r="E217" s="7" t="s">
        <v>402</v>
      </c>
      <c r="F217" s="65">
        <v>51.49</v>
      </c>
      <c r="G217" t="s">
        <v>5</v>
      </c>
      <c r="H217">
        <f>+VLOOKUP(G217,'Legenda Tecnologias'!$A$1:$C$26,3)</f>
        <v>11</v>
      </c>
    </row>
    <row r="218" spans="1:8" ht="14.25">
      <c r="A218" s="11">
        <v>43831</v>
      </c>
      <c r="B218" s="10" t="s">
        <v>618</v>
      </c>
      <c r="C218" s="12">
        <v>0</v>
      </c>
      <c r="D218" s="13">
        <v>43840</v>
      </c>
      <c r="E218" s="7" t="s">
        <v>402</v>
      </c>
      <c r="F218" s="65">
        <v>34.130000000000003</v>
      </c>
      <c r="G218" t="s">
        <v>12</v>
      </c>
      <c r="H218">
        <f>+VLOOKUP(G218,'Legenda Tecnologias'!$A$1:$C$26,3)</f>
        <v>22</v>
      </c>
    </row>
    <row r="219" spans="1:8" ht="14.25">
      <c r="A219" s="11">
        <v>43831</v>
      </c>
      <c r="B219" s="10" t="s">
        <v>619</v>
      </c>
      <c r="C219" s="12">
        <v>4.1666666666666664E-2</v>
      </c>
      <c r="D219" s="13">
        <v>43840</v>
      </c>
      <c r="E219" s="7" t="s">
        <v>402</v>
      </c>
      <c r="F219" s="65">
        <v>32.700000000000003</v>
      </c>
      <c r="G219" t="s">
        <v>6</v>
      </c>
      <c r="H219">
        <f>+VLOOKUP(G219,'Legenda Tecnologias'!$A$1:$C$26,3)</f>
        <v>18</v>
      </c>
    </row>
    <row r="220" spans="1:8" ht="14.25">
      <c r="A220" s="11">
        <v>43831</v>
      </c>
      <c r="B220" s="10" t="s">
        <v>628</v>
      </c>
      <c r="C220" s="12">
        <v>0.41666666666666669</v>
      </c>
      <c r="D220" s="13">
        <v>43840</v>
      </c>
      <c r="E220" s="7" t="s">
        <v>402</v>
      </c>
      <c r="F220" s="65">
        <v>47.3</v>
      </c>
      <c r="G220" t="s">
        <v>5</v>
      </c>
      <c r="H220">
        <f>+VLOOKUP(G220,'Legenda Tecnologias'!$A$1:$C$26,3)</f>
        <v>11</v>
      </c>
    </row>
    <row r="221" spans="1:8" ht="14.25">
      <c r="A221" s="11">
        <v>43831</v>
      </c>
      <c r="B221" s="10" t="s">
        <v>629</v>
      </c>
      <c r="C221" s="12">
        <v>0.45833333333333331</v>
      </c>
      <c r="D221" s="13">
        <v>43840</v>
      </c>
      <c r="E221" s="7" t="s">
        <v>402</v>
      </c>
      <c r="F221" s="65">
        <v>44.2</v>
      </c>
      <c r="G221" t="s">
        <v>12</v>
      </c>
      <c r="H221">
        <f>+VLOOKUP(G221,'Legenda Tecnologias'!$A$1:$C$26,3)</f>
        <v>22</v>
      </c>
    </row>
    <row r="222" spans="1:8" ht="14.25">
      <c r="A222" s="11">
        <v>43831</v>
      </c>
      <c r="B222" s="10" t="s">
        <v>630</v>
      </c>
      <c r="C222" s="12">
        <v>0.5</v>
      </c>
      <c r="D222" s="13">
        <v>43840</v>
      </c>
      <c r="E222" s="7" t="s">
        <v>402</v>
      </c>
      <c r="F222" s="65">
        <v>41.6</v>
      </c>
      <c r="G222" t="s">
        <v>6</v>
      </c>
      <c r="H222">
        <f>+VLOOKUP(G222,'Legenda Tecnologias'!$A$1:$C$26,3)</f>
        <v>18</v>
      </c>
    </row>
    <row r="223" spans="1:8" ht="14.25">
      <c r="A223" s="11">
        <v>43831</v>
      </c>
      <c r="B223" s="10" t="s">
        <v>631</v>
      </c>
      <c r="C223" s="12">
        <v>0.54166666666666663</v>
      </c>
      <c r="D223" s="13">
        <v>43840</v>
      </c>
      <c r="E223" s="7" t="s">
        <v>402</v>
      </c>
      <c r="F223" s="65">
        <v>38.01</v>
      </c>
      <c r="G223" t="s">
        <v>12</v>
      </c>
      <c r="H223">
        <f>+VLOOKUP(G223,'Legenda Tecnologias'!$A$1:$C$26,3)</f>
        <v>22</v>
      </c>
    </row>
    <row r="224" spans="1:8" ht="14.25">
      <c r="A224" s="11">
        <v>43831</v>
      </c>
      <c r="B224" s="10" t="s">
        <v>632</v>
      </c>
      <c r="C224" s="12">
        <v>0.58333333333333337</v>
      </c>
      <c r="D224" s="13">
        <v>43840</v>
      </c>
      <c r="E224" s="7" t="s">
        <v>402</v>
      </c>
      <c r="F224" s="65">
        <v>36.21</v>
      </c>
      <c r="G224" t="s">
        <v>12</v>
      </c>
      <c r="H224">
        <f>+VLOOKUP(G224,'Legenda Tecnologias'!$A$1:$C$26,3)</f>
        <v>22</v>
      </c>
    </row>
    <row r="225" spans="1:8" ht="14.25">
      <c r="A225" s="11">
        <v>43831</v>
      </c>
      <c r="B225" s="10" t="s">
        <v>633</v>
      </c>
      <c r="C225" s="12">
        <v>0.625</v>
      </c>
      <c r="D225" s="13">
        <v>43840</v>
      </c>
      <c r="E225" s="7" t="s">
        <v>402</v>
      </c>
      <c r="F225" s="65">
        <v>36.270000000000003</v>
      </c>
      <c r="G225" t="s">
        <v>12</v>
      </c>
      <c r="H225">
        <f>+VLOOKUP(G225,'Legenda Tecnologias'!$A$1:$C$26,3)</f>
        <v>22</v>
      </c>
    </row>
    <row r="226" spans="1:8" ht="14.25">
      <c r="A226" s="11">
        <v>43831</v>
      </c>
      <c r="B226" s="10" t="s">
        <v>634</v>
      </c>
      <c r="C226" s="12">
        <v>0.66666666666666663</v>
      </c>
      <c r="D226" s="13">
        <v>43840</v>
      </c>
      <c r="E226" s="7" t="s">
        <v>402</v>
      </c>
      <c r="F226" s="65">
        <v>40.619999999999997</v>
      </c>
      <c r="G226" t="s">
        <v>6</v>
      </c>
      <c r="H226">
        <f>+VLOOKUP(G226,'Legenda Tecnologias'!$A$1:$C$26,3)</f>
        <v>18</v>
      </c>
    </row>
    <row r="227" spans="1:8" ht="14.25">
      <c r="A227" s="11">
        <v>43831</v>
      </c>
      <c r="B227" s="10" t="s">
        <v>635</v>
      </c>
      <c r="C227" s="12">
        <v>0.70833333333333337</v>
      </c>
      <c r="D227" s="13">
        <v>43840</v>
      </c>
      <c r="E227" s="7" t="s">
        <v>402</v>
      </c>
      <c r="F227" s="65">
        <v>47.3</v>
      </c>
      <c r="G227" t="s">
        <v>20</v>
      </c>
      <c r="H227">
        <f>+VLOOKUP(G227,'Legenda Tecnologias'!$A$1:$C$26,3)</f>
        <v>12</v>
      </c>
    </row>
    <row r="228" spans="1:8" ht="14.25">
      <c r="A228" s="11">
        <v>43831</v>
      </c>
      <c r="B228" s="10" t="s">
        <v>636</v>
      </c>
      <c r="C228" s="12">
        <v>0.75</v>
      </c>
      <c r="D228" s="13">
        <v>43840</v>
      </c>
      <c r="E228" s="7" t="s">
        <v>402</v>
      </c>
      <c r="F228" s="65">
        <v>49.97</v>
      </c>
      <c r="G228" t="s">
        <v>6</v>
      </c>
      <c r="H228">
        <f>+VLOOKUP(G228,'Legenda Tecnologias'!$A$1:$C$26,3)</f>
        <v>18</v>
      </c>
    </row>
    <row r="229" spans="1:8" ht="14.25">
      <c r="A229" s="11">
        <v>43831</v>
      </c>
      <c r="B229" s="10" t="s">
        <v>637</v>
      </c>
      <c r="C229" s="12">
        <v>0.79166666666666663</v>
      </c>
      <c r="D229" s="13">
        <v>43840</v>
      </c>
      <c r="E229" s="7" t="s">
        <v>402</v>
      </c>
      <c r="F229" s="65">
        <v>50.01</v>
      </c>
      <c r="G229" t="s">
        <v>10</v>
      </c>
      <c r="H229">
        <f>+VLOOKUP(G229,'Legenda Tecnologias'!$A$1:$C$26,3)</f>
        <v>1</v>
      </c>
    </row>
    <row r="230" spans="1:8" ht="14.25">
      <c r="A230" s="11">
        <v>43831</v>
      </c>
      <c r="B230" s="10" t="s">
        <v>620</v>
      </c>
      <c r="C230" s="12">
        <v>8.3333333333333329E-2</v>
      </c>
      <c r="D230" s="13">
        <v>43840</v>
      </c>
      <c r="E230" s="7" t="s">
        <v>402</v>
      </c>
      <c r="F230" s="65">
        <v>31</v>
      </c>
      <c r="G230" t="s">
        <v>12</v>
      </c>
      <c r="H230">
        <f>+VLOOKUP(G230,'Legenda Tecnologias'!$A$1:$C$26,3)</f>
        <v>22</v>
      </c>
    </row>
    <row r="231" spans="1:8" ht="14.25">
      <c r="A231" s="11">
        <v>43831</v>
      </c>
      <c r="B231" s="10" t="s">
        <v>638</v>
      </c>
      <c r="C231" s="12">
        <v>0.83333333333333337</v>
      </c>
      <c r="D231" s="13">
        <v>43840</v>
      </c>
      <c r="E231" s="7" t="s">
        <v>402</v>
      </c>
      <c r="F231" s="65">
        <v>50.85</v>
      </c>
      <c r="G231" t="s">
        <v>10</v>
      </c>
      <c r="H231">
        <f>+VLOOKUP(G231,'Legenda Tecnologias'!$A$1:$C$26,3)</f>
        <v>1</v>
      </c>
    </row>
    <row r="232" spans="1:8" ht="14.25">
      <c r="A232" s="11">
        <v>43831</v>
      </c>
      <c r="B232" s="10" t="s">
        <v>639</v>
      </c>
      <c r="C232" s="12">
        <v>0.875</v>
      </c>
      <c r="D232" s="13">
        <v>43840</v>
      </c>
      <c r="E232" s="7" t="s">
        <v>402</v>
      </c>
      <c r="F232" s="65">
        <v>49.89</v>
      </c>
      <c r="G232" t="s">
        <v>5</v>
      </c>
      <c r="H232">
        <f>+VLOOKUP(G232,'Legenda Tecnologias'!$A$1:$C$26,3)</f>
        <v>11</v>
      </c>
    </row>
    <row r="233" spans="1:8" ht="14.25">
      <c r="A233" s="11">
        <v>43831</v>
      </c>
      <c r="B233" s="10" t="s">
        <v>640</v>
      </c>
      <c r="C233" s="12">
        <v>0.91666666666666663</v>
      </c>
      <c r="D233" s="13">
        <v>43840</v>
      </c>
      <c r="E233" s="7" t="s">
        <v>402</v>
      </c>
      <c r="F233" s="65">
        <v>46.8</v>
      </c>
      <c r="G233" t="s">
        <v>5</v>
      </c>
      <c r="H233">
        <f>+VLOOKUP(G233,'Legenda Tecnologias'!$A$1:$C$26,3)</f>
        <v>11</v>
      </c>
    </row>
    <row r="234" spans="1:8" ht="14.25">
      <c r="A234" s="11">
        <v>43831</v>
      </c>
      <c r="B234" s="10" t="s">
        <v>641</v>
      </c>
      <c r="C234" s="12">
        <v>0.95833333333333337</v>
      </c>
      <c r="D234" s="13">
        <v>43840</v>
      </c>
      <c r="E234" s="7" t="s">
        <v>402</v>
      </c>
      <c r="F234" s="65">
        <v>40</v>
      </c>
      <c r="G234" t="s">
        <v>7</v>
      </c>
      <c r="H234">
        <f>+VLOOKUP(G234,'Legenda Tecnologias'!$A$1:$C$26,3)</f>
        <v>19</v>
      </c>
    </row>
    <row r="235" spans="1:8" ht="14.25">
      <c r="A235" s="11">
        <v>43831</v>
      </c>
      <c r="B235" s="10" t="s">
        <v>621</v>
      </c>
      <c r="C235" s="12">
        <v>0.125</v>
      </c>
      <c r="D235" s="13">
        <v>43840</v>
      </c>
      <c r="E235" s="7" t="s">
        <v>402</v>
      </c>
      <c r="F235" s="65">
        <v>27.98</v>
      </c>
      <c r="G235" t="s">
        <v>6</v>
      </c>
      <c r="H235">
        <f>+VLOOKUP(G235,'Legenda Tecnologias'!$A$1:$C$26,3)</f>
        <v>18</v>
      </c>
    </row>
    <row r="236" spans="1:8" ht="14.25">
      <c r="A236" s="11">
        <v>43831</v>
      </c>
      <c r="B236" s="10" t="s">
        <v>622</v>
      </c>
      <c r="C236" s="12">
        <v>0.16666666666666666</v>
      </c>
      <c r="D236" s="13">
        <v>43840</v>
      </c>
      <c r="E236" s="7" t="s">
        <v>402</v>
      </c>
      <c r="F236" s="65">
        <v>27.65</v>
      </c>
      <c r="G236" t="s">
        <v>6</v>
      </c>
      <c r="H236">
        <f>+VLOOKUP(G236,'Legenda Tecnologias'!$A$1:$C$26,3)</f>
        <v>18</v>
      </c>
    </row>
    <row r="237" spans="1:8" ht="14.25">
      <c r="A237" s="11">
        <v>43831</v>
      </c>
      <c r="B237" s="10" t="s">
        <v>623</v>
      </c>
      <c r="C237" s="12">
        <v>0.20833333333333334</v>
      </c>
      <c r="D237" s="13">
        <v>43840</v>
      </c>
      <c r="E237" s="7" t="s">
        <v>402</v>
      </c>
      <c r="F237" s="65">
        <v>29.38</v>
      </c>
      <c r="G237" t="s">
        <v>13</v>
      </c>
      <c r="H237">
        <f>+VLOOKUP(G237,'Legenda Tecnologias'!$A$1:$C$26,3)</f>
        <v>24</v>
      </c>
    </row>
    <row r="238" spans="1:8" ht="14.25">
      <c r="A238" s="11">
        <v>43831</v>
      </c>
      <c r="B238" s="10" t="s">
        <v>624</v>
      </c>
      <c r="C238" s="12">
        <v>0.25</v>
      </c>
      <c r="D238" s="13">
        <v>43840</v>
      </c>
      <c r="E238" s="7" t="s">
        <v>402</v>
      </c>
      <c r="F238" s="65">
        <v>32</v>
      </c>
      <c r="G238" t="s">
        <v>12</v>
      </c>
      <c r="H238">
        <f>+VLOOKUP(G238,'Legenda Tecnologias'!$A$1:$C$26,3)</f>
        <v>22</v>
      </c>
    </row>
    <row r="239" spans="1:8" ht="14.25">
      <c r="A239" s="11">
        <v>43831</v>
      </c>
      <c r="B239" s="10" t="s">
        <v>625</v>
      </c>
      <c r="C239" s="12">
        <v>0.29166666666666669</v>
      </c>
      <c r="D239" s="13">
        <v>43840</v>
      </c>
      <c r="E239" s="7" t="s">
        <v>402</v>
      </c>
      <c r="F239" s="65">
        <v>43.66</v>
      </c>
      <c r="G239" t="s">
        <v>6</v>
      </c>
      <c r="H239">
        <f>+VLOOKUP(G239,'Legenda Tecnologias'!$A$1:$C$26,3)</f>
        <v>18</v>
      </c>
    </row>
    <row r="240" spans="1:8" ht="14.25">
      <c r="A240" s="11">
        <v>43831</v>
      </c>
      <c r="B240" s="10" t="s">
        <v>626</v>
      </c>
      <c r="C240" s="12">
        <v>0.33333333333333331</v>
      </c>
      <c r="D240" s="13">
        <v>43840</v>
      </c>
      <c r="E240" s="7" t="s">
        <v>402</v>
      </c>
      <c r="F240" s="65">
        <v>47.4</v>
      </c>
      <c r="G240" t="s">
        <v>6</v>
      </c>
      <c r="H240">
        <f>+VLOOKUP(G240,'Legenda Tecnologias'!$A$1:$C$26,3)</f>
        <v>18</v>
      </c>
    </row>
    <row r="241" spans="1:8" ht="14.25">
      <c r="A241" s="11">
        <v>43831</v>
      </c>
      <c r="B241" s="10" t="s">
        <v>627</v>
      </c>
      <c r="C241" s="12">
        <v>0.375</v>
      </c>
      <c r="D241" s="13">
        <v>43840</v>
      </c>
      <c r="E241" s="7" t="s">
        <v>402</v>
      </c>
      <c r="F241" s="65">
        <v>48.73</v>
      </c>
      <c r="G241" t="s">
        <v>5</v>
      </c>
      <c r="H241">
        <f>+VLOOKUP(G241,'Legenda Tecnologias'!$A$1:$C$26,3)</f>
        <v>11</v>
      </c>
    </row>
    <row r="242" spans="1:8" ht="14.25">
      <c r="A242" s="11">
        <v>43831</v>
      </c>
      <c r="B242" s="10" t="s">
        <v>642</v>
      </c>
      <c r="C242" s="12">
        <v>0</v>
      </c>
      <c r="D242" s="13">
        <v>43841</v>
      </c>
      <c r="E242" s="7" t="s">
        <v>402</v>
      </c>
      <c r="F242" s="65">
        <v>42.94</v>
      </c>
      <c r="G242" t="s">
        <v>5</v>
      </c>
      <c r="H242">
        <f>+VLOOKUP(G242,'Legenda Tecnologias'!$A$1:$C$26,3)</f>
        <v>11</v>
      </c>
    </row>
    <row r="243" spans="1:8" ht="14.25">
      <c r="A243" s="11">
        <v>43831</v>
      </c>
      <c r="B243" s="10" t="s">
        <v>643</v>
      </c>
      <c r="C243" s="12">
        <v>4.1666666666666664E-2</v>
      </c>
      <c r="D243" s="13">
        <v>43841</v>
      </c>
      <c r="E243" s="7" t="s">
        <v>402</v>
      </c>
      <c r="F243" s="65">
        <v>37.200000000000003</v>
      </c>
      <c r="G243" t="s">
        <v>6</v>
      </c>
      <c r="H243">
        <f>+VLOOKUP(G243,'Legenda Tecnologias'!$A$1:$C$26,3)</f>
        <v>18</v>
      </c>
    </row>
    <row r="244" spans="1:8" ht="14.25">
      <c r="A244" s="11">
        <v>43831</v>
      </c>
      <c r="B244" s="10" t="s">
        <v>652</v>
      </c>
      <c r="C244" s="12">
        <v>0.41666666666666669</v>
      </c>
      <c r="D244" s="13">
        <v>43841</v>
      </c>
      <c r="E244" s="7" t="s">
        <v>402</v>
      </c>
      <c r="F244" s="65">
        <v>42.61</v>
      </c>
      <c r="G244" t="s">
        <v>12</v>
      </c>
      <c r="H244">
        <f>+VLOOKUP(G244,'Legenda Tecnologias'!$A$1:$C$26,3)</f>
        <v>22</v>
      </c>
    </row>
    <row r="245" spans="1:8" ht="14.25">
      <c r="A245" s="11">
        <v>43831</v>
      </c>
      <c r="B245" s="10" t="s">
        <v>653</v>
      </c>
      <c r="C245" s="12">
        <v>0.45833333333333331</v>
      </c>
      <c r="D245" s="13">
        <v>43841</v>
      </c>
      <c r="E245" s="7" t="s">
        <v>402</v>
      </c>
      <c r="F245" s="65">
        <v>40.01</v>
      </c>
      <c r="G245" t="s">
        <v>5</v>
      </c>
      <c r="H245">
        <f>+VLOOKUP(G245,'Legenda Tecnologias'!$A$1:$C$26,3)</f>
        <v>11</v>
      </c>
    </row>
    <row r="246" spans="1:8" ht="14.25">
      <c r="A246" s="11">
        <v>43831</v>
      </c>
      <c r="B246" s="10" t="s">
        <v>654</v>
      </c>
      <c r="C246" s="12">
        <v>0.5</v>
      </c>
      <c r="D246" s="13">
        <v>43841</v>
      </c>
      <c r="E246" s="7" t="s">
        <v>402</v>
      </c>
      <c r="F246" s="65">
        <v>38.6</v>
      </c>
      <c r="G246" t="s">
        <v>6</v>
      </c>
      <c r="H246">
        <f>+VLOOKUP(G246,'Legenda Tecnologias'!$A$1:$C$26,3)</f>
        <v>18</v>
      </c>
    </row>
    <row r="247" spans="1:8" ht="14.25">
      <c r="A247" s="11">
        <v>43831</v>
      </c>
      <c r="B247" s="10" t="s">
        <v>655</v>
      </c>
      <c r="C247" s="12">
        <v>0.54166666666666663</v>
      </c>
      <c r="D247" s="13">
        <v>43841</v>
      </c>
      <c r="E247" s="7" t="s">
        <v>402</v>
      </c>
      <c r="F247" s="65">
        <v>38.97</v>
      </c>
      <c r="G247" t="s">
        <v>12</v>
      </c>
      <c r="H247">
        <f>+VLOOKUP(G247,'Legenda Tecnologias'!$A$1:$C$26,3)</f>
        <v>22</v>
      </c>
    </row>
    <row r="248" spans="1:8" ht="14.25">
      <c r="A248" s="11">
        <v>43831</v>
      </c>
      <c r="B248" s="10" t="s">
        <v>656</v>
      </c>
      <c r="C248" s="12">
        <v>0.58333333333333337</v>
      </c>
      <c r="D248" s="13">
        <v>43841</v>
      </c>
      <c r="E248" s="7" t="s">
        <v>402</v>
      </c>
      <c r="F248" s="65">
        <v>38.97</v>
      </c>
      <c r="G248" t="s">
        <v>12</v>
      </c>
      <c r="H248">
        <f>+VLOOKUP(G248,'Legenda Tecnologias'!$A$1:$C$26,3)</f>
        <v>22</v>
      </c>
    </row>
    <row r="249" spans="1:8" ht="14.25">
      <c r="A249" s="11">
        <v>43831</v>
      </c>
      <c r="B249" s="10" t="s">
        <v>657</v>
      </c>
      <c r="C249" s="12">
        <v>0.625</v>
      </c>
      <c r="D249" s="13">
        <v>43841</v>
      </c>
      <c r="E249" s="7" t="s">
        <v>402</v>
      </c>
      <c r="F249" s="65">
        <v>36.840000000000003</v>
      </c>
      <c r="G249" t="s">
        <v>12</v>
      </c>
      <c r="H249">
        <f>+VLOOKUP(G249,'Legenda Tecnologias'!$A$1:$C$26,3)</f>
        <v>22</v>
      </c>
    </row>
    <row r="250" spans="1:8" ht="14.25">
      <c r="A250" s="11">
        <v>43831</v>
      </c>
      <c r="B250" s="10" t="s">
        <v>658</v>
      </c>
      <c r="C250" s="12">
        <v>0.66666666666666663</v>
      </c>
      <c r="D250" s="13">
        <v>43841</v>
      </c>
      <c r="E250" s="7" t="s">
        <v>402</v>
      </c>
      <c r="F250" s="65">
        <v>38.97</v>
      </c>
      <c r="G250" t="s">
        <v>12</v>
      </c>
      <c r="H250">
        <f>+VLOOKUP(G250,'Legenda Tecnologias'!$A$1:$C$26,3)</f>
        <v>22</v>
      </c>
    </row>
    <row r="251" spans="1:8" ht="14.25">
      <c r="A251" s="11">
        <v>43831</v>
      </c>
      <c r="B251" s="10" t="s">
        <v>659</v>
      </c>
      <c r="C251" s="12">
        <v>0.70833333333333337</v>
      </c>
      <c r="D251" s="13">
        <v>43841</v>
      </c>
      <c r="E251" s="7" t="s">
        <v>402</v>
      </c>
      <c r="F251" s="65">
        <v>44</v>
      </c>
      <c r="G251" t="s">
        <v>12</v>
      </c>
      <c r="H251">
        <f>+VLOOKUP(G251,'Legenda Tecnologias'!$A$1:$C$26,3)</f>
        <v>22</v>
      </c>
    </row>
    <row r="252" spans="1:8" ht="14.25">
      <c r="A252" s="11">
        <v>43831</v>
      </c>
      <c r="B252" s="10" t="s">
        <v>660</v>
      </c>
      <c r="C252" s="12">
        <v>0.75</v>
      </c>
      <c r="D252" s="13">
        <v>43841</v>
      </c>
      <c r="E252" s="7" t="s">
        <v>402</v>
      </c>
      <c r="F252" s="65">
        <v>52.98</v>
      </c>
      <c r="G252" t="s">
        <v>5</v>
      </c>
      <c r="H252">
        <f>+VLOOKUP(G252,'Legenda Tecnologias'!$A$1:$C$26,3)</f>
        <v>11</v>
      </c>
    </row>
    <row r="253" spans="1:8" ht="14.25">
      <c r="A253" s="11">
        <v>43831</v>
      </c>
      <c r="B253" s="10" t="s">
        <v>661</v>
      </c>
      <c r="C253" s="12">
        <v>0.79166666666666663</v>
      </c>
      <c r="D253" s="13">
        <v>43841</v>
      </c>
      <c r="E253" s="7" t="s">
        <v>402</v>
      </c>
      <c r="F253" s="65">
        <v>55.4</v>
      </c>
      <c r="G253" t="s">
        <v>10</v>
      </c>
      <c r="H253">
        <f>+VLOOKUP(G253,'Legenda Tecnologias'!$A$1:$C$26,3)</f>
        <v>1</v>
      </c>
    </row>
    <row r="254" spans="1:8" ht="14.25">
      <c r="A254" s="11">
        <v>43831</v>
      </c>
      <c r="B254" s="10" t="s">
        <v>644</v>
      </c>
      <c r="C254" s="12">
        <v>8.3333333333333329E-2</v>
      </c>
      <c r="D254" s="13">
        <v>43841</v>
      </c>
      <c r="E254" s="7" t="s">
        <v>402</v>
      </c>
      <c r="F254" s="65">
        <v>34.770000000000003</v>
      </c>
      <c r="G254" t="s">
        <v>12</v>
      </c>
      <c r="H254">
        <f>+VLOOKUP(G254,'Legenda Tecnologias'!$A$1:$C$26,3)</f>
        <v>22</v>
      </c>
    </row>
    <row r="255" spans="1:8" ht="14.25">
      <c r="A255" s="11">
        <v>43831</v>
      </c>
      <c r="B255" s="10" t="s">
        <v>662</v>
      </c>
      <c r="C255" s="12">
        <v>0.83333333333333337</v>
      </c>
      <c r="D255" s="13">
        <v>43841</v>
      </c>
      <c r="E255" s="7" t="s">
        <v>402</v>
      </c>
      <c r="F255" s="65">
        <v>56.26</v>
      </c>
      <c r="G255" t="s">
        <v>5</v>
      </c>
      <c r="H255">
        <f>+VLOOKUP(G255,'Legenda Tecnologias'!$A$1:$C$26,3)</f>
        <v>11</v>
      </c>
    </row>
    <row r="256" spans="1:8" ht="14.25">
      <c r="A256" s="11">
        <v>43831</v>
      </c>
      <c r="B256" s="10" t="s">
        <v>663</v>
      </c>
      <c r="C256" s="12">
        <v>0.875</v>
      </c>
      <c r="D256" s="13">
        <v>43841</v>
      </c>
      <c r="E256" s="7" t="s">
        <v>402</v>
      </c>
      <c r="F256" s="65">
        <v>55.87</v>
      </c>
      <c r="G256" t="s">
        <v>5</v>
      </c>
      <c r="H256">
        <f>+VLOOKUP(G256,'Legenda Tecnologias'!$A$1:$C$26,3)</f>
        <v>11</v>
      </c>
    </row>
    <row r="257" spans="1:8" ht="14.25">
      <c r="A257" s="11">
        <v>43831</v>
      </c>
      <c r="B257" s="10" t="s">
        <v>664</v>
      </c>
      <c r="C257" s="12">
        <v>0.91666666666666663</v>
      </c>
      <c r="D257" s="13">
        <v>43841</v>
      </c>
      <c r="E257" s="7" t="s">
        <v>402</v>
      </c>
      <c r="F257" s="65">
        <v>53</v>
      </c>
      <c r="G257" t="s">
        <v>20</v>
      </c>
      <c r="H257">
        <f>+VLOOKUP(G257,'Legenda Tecnologias'!$A$1:$C$26,3)</f>
        <v>12</v>
      </c>
    </row>
    <row r="258" spans="1:8" ht="14.25">
      <c r="A258" s="11">
        <v>43831</v>
      </c>
      <c r="B258" s="10" t="s">
        <v>665</v>
      </c>
      <c r="C258" s="12">
        <v>0.95833333333333337</v>
      </c>
      <c r="D258" s="13">
        <v>43841</v>
      </c>
      <c r="E258" s="7" t="s">
        <v>402</v>
      </c>
      <c r="F258" s="65">
        <v>49.67</v>
      </c>
      <c r="G258" t="s">
        <v>5</v>
      </c>
      <c r="H258">
        <f>+VLOOKUP(G258,'Legenda Tecnologias'!$A$1:$C$26,3)</f>
        <v>11</v>
      </c>
    </row>
    <row r="259" spans="1:8" ht="14.25">
      <c r="A259" s="11">
        <v>43831</v>
      </c>
      <c r="B259" s="10" t="s">
        <v>645</v>
      </c>
      <c r="C259" s="12">
        <v>0.125</v>
      </c>
      <c r="D259" s="13">
        <v>43841</v>
      </c>
      <c r="E259" s="7" t="s">
        <v>402</v>
      </c>
      <c r="F259" s="65">
        <v>34.18</v>
      </c>
      <c r="G259" t="s">
        <v>12</v>
      </c>
      <c r="H259">
        <f>+VLOOKUP(G259,'Legenda Tecnologias'!$A$1:$C$26,3)</f>
        <v>22</v>
      </c>
    </row>
    <row r="260" spans="1:8" ht="14.25">
      <c r="A260" s="11">
        <v>43831</v>
      </c>
      <c r="B260" s="10" t="s">
        <v>646</v>
      </c>
      <c r="C260" s="12">
        <v>0.16666666666666666</v>
      </c>
      <c r="D260" s="13">
        <v>43841</v>
      </c>
      <c r="E260" s="7" t="s">
        <v>402</v>
      </c>
      <c r="F260" s="65">
        <v>34.130000000000003</v>
      </c>
      <c r="G260" t="s">
        <v>12</v>
      </c>
      <c r="H260">
        <f>+VLOOKUP(G260,'Legenda Tecnologias'!$A$1:$C$26,3)</f>
        <v>22</v>
      </c>
    </row>
    <row r="261" spans="1:8" ht="14.25">
      <c r="A261" s="11">
        <v>43831</v>
      </c>
      <c r="B261" s="10" t="s">
        <v>647</v>
      </c>
      <c r="C261" s="12">
        <v>0.20833333333333334</v>
      </c>
      <c r="D261" s="13">
        <v>43841</v>
      </c>
      <c r="E261" s="7" t="s">
        <v>402</v>
      </c>
      <c r="F261" s="65">
        <v>34.18</v>
      </c>
      <c r="G261" t="s">
        <v>12</v>
      </c>
      <c r="H261">
        <f>+VLOOKUP(G261,'Legenda Tecnologias'!$A$1:$C$26,3)</f>
        <v>22</v>
      </c>
    </row>
    <row r="262" spans="1:8" ht="14.25">
      <c r="A262" s="11">
        <v>43831</v>
      </c>
      <c r="B262" s="10" t="s">
        <v>648</v>
      </c>
      <c r="C262" s="12">
        <v>0.25</v>
      </c>
      <c r="D262" s="13">
        <v>43841</v>
      </c>
      <c r="E262" s="7" t="s">
        <v>402</v>
      </c>
      <c r="F262" s="65">
        <v>34.4</v>
      </c>
      <c r="G262" t="s">
        <v>6</v>
      </c>
      <c r="H262">
        <f>+VLOOKUP(G262,'Legenda Tecnologias'!$A$1:$C$26,3)</f>
        <v>18</v>
      </c>
    </row>
    <row r="263" spans="1:8" ht="14.25">
      <c r="A263" s="11">
        <v>43831</v>
      </c>
      <c r="B263" s="10" t="s">
        <v>649</v>
      </c>
      <c r="C263" s="12">
        <v>0.29166666666666669</v>
      </c>
      <c r="D263" s="13">
        <v>43841</v>
      </c>
      <c r="E263" s="7" t="s">
        <v>402</v>
      </c>
      <c r="F263" s="65">
        <v>34.51</v>
      </c>
      <c r="G263" t="s">
        <v>5</v>
      </c>
      <c r="H263">
        <f>+VLOOKUP(G263,'Legenda Tecnologias'!$A$1:$C$26,3)</f>
        <v>11</v>
      </c>
    </row>
    <row r="264" spans="1:8" ht="14.25">
      <c r="A264" s="11">
        <v>43831</v>
      </c>
      <c r="B264" s="10" t="s">
        <v>650</v>
      </c>
      <c r="C264" s="12">
        <v>0.33333333333333331</v>
      </c>
      <c r="D264" s="13">
        <v>43841</v>
      </c>
      <c r="E264" s="7" t="s">
        <v>402</v>
      </c>
      <c r="F264" s="65">
        <v>35.68</v>
      </c>
      <c r="G264" t="s">
        <v>12</v>
      </c>
      <c r="H264">
        <f>+VLOOKUP(G264,'Legenda Tecnologias'!$A$1:$C$26,3)</f>
        <v>22</v>
      </c>
    </row>
    <row r="265" spans="1:8" ht="14.25">
      <c r="A265" s="11">
        <v>43831</v>
      </c>
      <c r="B265" s="10" t="s">
        <v>651</v>
      </c>
      <c r="C265" s="12">
        <v>0.375</v>
      </c>
      <c r="D265" s="13">
        <v>43841</v>
      </c>
      <c r="E265" s="7" t="s">
        <v>402</v>
      </c>
      <c r="F265" s="65">
        <v>40</v>
      </c>
      <c r="G265" t="s">
        <v>12</v>
      </c>
      <c r="H265">
        <f>+VLOOKUP(G265,'Legenda Tecnologias'!$A$1:$C$26,3)</f>
        <v>22</v>
      </c>
    </row>
    <row r="266" spans="1:8" ht="14.25">
      <c r="A266" s="11">
        <v>43831</v>
      </c>
      <c r="B266" s="10" t="s">
        <v>666</v>
      </c>
      <c r="C266" s="12">
        <v>0</v>
      </c>
      <c r="D266" s="13">
        <v>43842</v>
      </c>
      <c r="E266" s="7" t="s">
        <v>402</v>
      </c>
      <c r="F266" s="65">
        <v>44.21</v>
      </c>
      <c r="G266" t="s">
        <v>12</v>
      </c>
      <c r="H266">
        <f>+VLOOKUP(G266,'Legenda Tecnologias'!$A$1:$C$26,3)</f>
        <v>22</v>
      </c>
    </row>
    <row r="267" spans="1:8" ht="14.25">
      <c r="A267" s="11">
        <v>43831</v>
      </c>
      <c r="B267" s="10" t="s">
        <v>667</v>
      </c>
      <c r="C267" s="12">
        <v>4.1666666666666664E-2</v>
      </c>
      <c r="D267" s="13">
        <v>43842</v>
      </c>
      <c r="E267" s="7" t="s">
        <v>402</v>
      </c>
      <c r="F267" s="65">
        <v>41.69</v>
      </c>
      <c r="G267" t="s">
        <v>28</v>
      </c>
      <c r="H267">
        <f>+VLOOKUP(G267,'Legenda Tecnologias'!$A$1:$C$26,3)</f>
        <v>15</v>
      </c>
    </row>
    <row r="268" spans="1:8" ht="14.25">
      <c r="A268" s="11">
        <v>43831</v>
      </c>
      <c r="B268" s="10" t="s">
        <v>676</v>
      </c>
      <c r="C268" s="12">
        <v>0.41666666666666669</v>
      </c>
      <c r="D268" s="13">
        <v>43842</v>
      </c>
      <c r="E268" s="7" t="s">
        <v>402</v>
      </c>
      <c r="F268" s="65">
        <v>39.01</v>
      </c>
      <c r="G268" t="s">
        <v>5</v>
      </c>
      <c r="H268">
        <f>+VLOOKUP(G268,'Legenda Tecnologias'!$A$1:$C$26,3)</f>
        <v>11</v>
      </c>
    </row>
    <row r="269" spans="1:8" ht="14.25">
      <c r="A269" s="11">
        <v>43831</v>
      </c>
      <c r="B269" s="10" t="s">
        <v>677</v>
      </c>
      <c r="C269" s="12">
        <v>0.45833333333333331</v>
      </c>
      <c r="D269" s="13">
        <v>43842</v>
      </c>
      <c r="E269" s="7" t="s">
        <v>402</v>
      </c>
      <c r="F269" s="65">
        <v>38.08</v>
      </c>
      <c r="G269" t="s">
        <v>12</v>
      </c>
      <c r="H269">
        <f>+VLOOKUP(G269,'Legenda Tecnologias'!$A$1:$C$26,3)</f>
        <v>22</v>
      </c>
    </row>
    <row r="270" spans="1:8" ht="14.25">
      <c r="A270" s="11">
        <v>43831</v>
      </c>
      <c r="B270" s="10" t="s">
        <v>678</v>
      </c>
      <c r="C270" s="12">
        <v>0.5</v>
      </c>
      <c r="D270" s="13">
        <v>43842</v>
      </c>
      <c r="E270" s="7" t="s">
        <v>402</v>
      </c>
      <c r="F270" s="65">
        <v>38.01</v>
      </c>
      <c r="G270" t="s">
        <v>12</v>
      </c>
      <c r="H270">
        <f>+VLOOKUP(G270,'Legenda Tecnologias'!$A$1:$C$26,3)</f>
        <v>22</v>
      </c>
    </row>
    <row r="271" spans="1:8" ht="14.25">
      <c r="A271" s="11">
        <v>43831</v>
      </c>
      <c r="B271" s="10" t="s">
        <v>679</v>
      </c>
      <c r="C271" s="12">
        <v>0.54166666666666663</v>
      </c>
      <c r="D271" s="13">
        <v>43842</v>
      </c>
      <c r="E271" s="7" t="s">
        <v>402</v>
      </c>
      <c r="F271" s="65">
        <v>38.43</v>
      </c>
      <c r="G271" t="s">
        <v>6</v>
      </c>
      <c r="H271">
        <f>+VLOOKUP(G271,'Legenda Tecnologias'!$A$1:$C$26,3)</f>
        <v>18</v>
      </c>
    </row>
    <row r="272" spans="1:8" ht="14.25">
      <c r="A272" s="11">
        <v>43831</v>
      </c>
      <c r="B272" s="10" t="s">
        <v>680</v>
      </c>
      <c r="C272" s="12">
        <v>0.58333333333333337</v>
      </c>
      <c r="D272" s="13">
        <v>43842</v>
      </c>
      <c r="E272" s="7" t="s">
        <v>402</v>
      </c>
      <c r="F272" s="65">
        <v>39.299999999999997</v>
      </c>
      <c r="G272" t="s">
        <v>6</v>
      </c>
      <c r="H272">
        <f>+VLOOKUP(G272,'Legenda Tecnologias'!$A$1:$C$26,3)</f>
        <v>18</v>
      </c>
    </row>
    <row r="273" spans="1:8" ht="14.25">
      <c r="A273" s="11">
        <v>43831</v>
      </c>
      <c r="B273" s="10" t="s">
        <v>681</v>
      </c>
      <c r="C273" s="12">
        <v>0.625</v>
      </c>
      <c r="D273" s="13">
        <v>43842</v>
      </c>
      <c r="E273" s="7" t="s">
        <v>402</v>
      </c>
      <c r="F273" s="65">
        <v>37.43</v>
      </c>
      <c r="G273" t="s">
        <v>6</v>
      </c>
      <c r="H273">
        <f>+VLOOKUP(G273,'Legenda Tecnologias'!$A$1:$C$26,3)</f>
        <v>18</v>
      </c>
    </row>
    <row r="274" spans="1:8" ht="14.25">
      <c r="A274" s="11">
        <v>43831</v>
      </c>
      <c r="B274" s="10" t="s">
        <v>682</v>
      </c>
      <c r="C274" s="12">
        <v>0.66666666666666663</v>
      </c>
      <c r="D274" s="13">
        <v>43842</v>
      </c>
      <c r="E274" s="7" t="s">
        <v>402</v>
      </c>
      <c r="F274" s="65">
        <v>37.03</v>
      </c>
      <c r="G274" t="s">
        <v>6</v>
      </c>
      <c r="H274">
        <f>+VLOOKUP(G274,'Legenda Tecnologias'!$A$1:$C$26,3)</f>
        <v>18</v>
      </c>
    </row>
    <row r="275" spans="1:8" ht="14.25">
      <c r="A275" s="11">
        <v>43831</v>
      </c>
      <c r="B275" s="10" t="s">
        <v>683</v>
      </c>
      <c r="C275" s="12">
        <v>0.70833333333333337</v>
      </c>
      <c r="D275" s="13">
        <v>43842</v>
      </c>
      <c r="E275" s="7" t="s">
        <v>402</v>
      </c>
      <c r="F275" s="65">
        <v>39.01</v>
      </c>
      <c r="G275" t="s">
        <v>5</v>
      </c>
      <c r="H275">
        <f>+VLOOKUP(G275,'Legenda Tecnologias'!$A$1:$C$26,3)</f>
        <v>11</v>
      </c>
    </row>
    <row r="276" spans="1:8" ht="14.25">
      <c r="A276" s="11">
        <v>43831</v>
      </c>
      <c r="B276" s="10" t="s">
        <v>684</v>
      </c>
      <c r="C276" s="12">
        <v>0.75</v>
      </c>
      <c r="D276" s="13">
        <v>43842</v>
      </c>
      <c r="E276" s="7" t="s">
        <v>402</v>
      </c>
      <c r="F276" s="65">
        <v>49.45</v>
      </c>
      <c r="G276" t="s">
        <v>6</v>
      </c>
      <c r="H276">
        <f>+VLOOKUP(G276,'Legenda Tecnologias'!$A$1:$C$26,3)</f>
        <v>18</v>
      </c>
    </row>
    <row r="277" spans="1:8" ht="14.25">
      <c r="A277" s="11">
        <v>43831</v>
      </c>
      <c r="B277" s="10" t="s">
        <v>685</v>
      </c>
      <c r="C277" s="12">
        <v>0.79166666666666663</v>
      </c>
      <c r="D277" s="13">
        <v>43842</v>
      </c>
      <c r="E277" s="7" t="s">
        <v>402</v>
      </c>
      <c r="F277" s="65">
        <v>52.98</v>
      </c>
      <c r="G277" t="s">
        <v>5</v>
      </c>
      <c r="H277">
        <f>+VLOOKUP(G277,'Legenda Tecnologias'!$A$1:$C$26,3)</f>
        <v>11</v>
      </c>
    </row>
    <row r="278" spans="1:8" ht="14.25">
      <c r="A278" s="11">
        <v>43831</v>
      </c>
      <c r="B278" s="10" t="s">
        <v>668</v>
      </c>
      <c r="C278" s="12">
        <v>8.3333333333333329E-2</v>
      </c>
      <c r="D278" s="13">
        <v>43842</v>
      </c>
      <c r="E278" s="7" t="s">
        <v>402</v>
      </c>
      <c r="F278" s="65">
        <v>41.69</v>
      </c>
      <c r="G278" t="s">
        <v>5</v>
      </c>
      <c r="H278">
        <f>+VLOOKUP(G278,'Legenda Tecnologias'!$A$1:$C$26,3)</f>
        <v>11</v>
      </c>
    </row>
    <row r="279" spans="1:8" ht="14.25">
      <c r="A279" s="11">
        <v>43831</v>
      </c>
      <c r="B279" s="10" t="s">
        <v>686</v>
      </c>
      <c r="C279" s="12">
        <v>0.83333333333333337</v>
      </c>
      <c r="D279" s="13">
        <v>43842</v>
      </c>
      <c r="E279" s="7" t="s">
        <v>402</v>
      </c>
      <c r="F279" s="65">
        <v>55.4</v>
      </c>
      <c r="G279" t="s">
        <v>10</v>
      </c>
      <c r="H279">
        <f>+VLOOKUP(G279,'Legenda Tecnologias'!$A$1:$C$26,3)</f>
        <v>1</v>
      </c>
    </row>
    <row r="280" spans="1:8" ht="14.25">
      <c r="A280" s="11">
        <v>43831</v>
      </c>
      <c r="B280" s="10" t="s">
        <v>687</v>
      </c>
      <c r="C280" s="12">
        <v>0.875</v>
      </c>
      <c r="D280" s="13">
        <v>43842</v>
      </c>
      <c r="E280" s="7" t="s">
        <v>402</v>
      </c>
      <c r="F280" s="65">
        <v>55.98</v>
      </c>
      <c r="G280" t="s">
        <v>10</v>
      </c>
      <c r="H280">
        <f>+VLOOKUP(G280,'Legenda Tecnologias'!$A$1:$C$26,3)</f>
        <v>1</v>
      </c>
    </row>
    <row r="281" spans="1:8" ht="14.25">
      <c r="A281" s="11">
        <v>43831</v>
      </c>
      <c r="B281" s="10" t="s">
        <v>688</v>
      </c>
      <c r="C281" s="12">
        <v>0.91666666666666663</v>
      </c>
      <c r="D281" s="13">
        <v>43842</v>
      </c>
      <c r="E281" s="7" t="s">
        <v>402</v>
      </c>
      <c r="F281" s="65">
        <v>53.67</v>
      </c>
      <c r="G281" t="s">
        <v>5</v>
      </c>
      <c r="H281">
        <f>+VLOOKUP(G281,'Legenda Tecnologias'!$A$1:$C$26,3)</f>
        <v>11</v>
      </c>
    </row>
    <row r="282" spans="1:8" ht="14.25">
      <c r="A282" s="11">
        <v>43831</v>
      </c>
      <c r="B282" s="10" t="s">
        <v>689</v>
      </c>
      <c r="C282" s="12">
        <v>0.95833333333333337</v>
      </c>
      <c r="D282" s="13">
        <v>43842</v>
      </c>
      <c r="E282" s="7" t="s">
        <v>402</v>
      </c>
      <c r="F282" s="65">
        <v>50.46</v>
      </c>
      <c r="G282" t="s">
        <v>5</v>
      </c>
      <c r="H282">
        <f>+VLOOKUP(G282,'Legenda Tecnologias'!$A$1:$C$26,3)</f>
        <v>11</v>
      </c>
    </row>
    <row r="283" spans="1:8" ht="14.25">
      <c r="A283" s="11">
        <v>43831</v>
      </c>
      <c r="B283" s="10" t="s">
        <v>669</v>
      </c>
      <c r="C283" s="12">
        <v>0.125</v>
      </c>
      <c r="D283" s="13">
        <v>43842</v>
      </c>
      <c r="E283" s="7" t="s">
        <v>402</v>
      </c>
      <c r="F283" s="65">
        <v>38.6</v>
      </c>
      <c r="G283" t="s">
        <v>6</v>
      </c>
      <c r="H283">
        <f>+VLOOKUP(G283,'Legenda Tecnologias'!$A$1:$C$26,3)</f>
        <v>18</v>
      </c>
    </row>
    <row r="284" spans="1:8" ht="14.25">
      <c r="A284" s="11">
        <v>43831</v>
      </c>
      <c r="B284" s="10" t="s">
        <v>670</v>
      </c>
      <c r="C284" s="12">
        <v>0.16666666666666666</v>
      </c>
      <c r="D284" s="13">
        <v>43842</v>
      </c>
      <c r="E284" s="7" t="s">
        <v>402</v>
      </c>
      <c r="F284" s="65">
        <v>37.51</v>
      </c>
      <c r="G284" t="s">
        <v>20</v>
      </c>
      <c r="H284">
        <f>+VLOOKUP(G284,'Legenda Tecnologias'!$A$1:$C$26,3)</f>
        <v>12</v>
      </c>
    </row>
    <row r="285" spans="1:8" ht="14.25">
      <c r="A285" s="11">
        <v>43831</v>
      </c>
      <c r="B285" s="10" t="s">
        <v>671</v>
      </c>
      <c r="C285" s="12">
        <v>0.20833333333333334</v>
      </c>
      <c r="D285" s="13">
        <v>43842</v>
      </c>
      <c r="E285" s="7" t="s">
        <v>402</v>
      </c>
      <c r="F285" s="65">
        <v>37.03</v>
      </c>
      <c r="G285" t="s">
        <v>5</v>
      </c>
      <c r="H285">
        <f>+VLOOKUP(G285,'Legenda Tecnologias'!$A$1:$C$26,3)</f>
        <v>11</v>
      </c>
    </row>
    <row r="286" spans="1:8" ht="14.25">
      <c r="A286" s="11">
        <v>43831</v>
      </c>
      <c r="B286" s="10" t="s">
        <v>672</v>
      </c>
      <c r="C286" s="12">
        <v>0.25</v>
      </c>
      <c r="D286" s="13">
        <v>43842</v>
      </c>
      <c r="E286" s="7" t="s">
        <v>402</v>
      </c>
      <c r="F286" s="65">
        <v>37.58</v>
      </c>
      <c r="G286" t="s">
        <v>20</v>
      </c>
      <c r="H286">
        <f>+VLOOKUP(G286,'Legenda Tecnologias'!$A$1:$C$26,3)</f>
        <v>12</v>
      </c>
    </row>
    <row r="287" spans="1:8" ht="14.25">
      <c r="A287" s="11">
        <v>43831</v>
      </c>
      <c r="B287" s="10" t="s">
        <v>673</v>
      </c>
      <c r="C287" s="12">
        <v>0.29166666666666669</v>
      </c>
      <c r="D287" s="13">
        <v>43842</v>
      </c>
      <c r="E287" s="7" t="s">
        <v>402</v>
      </c>
      <c r="F287" s="65">
        <v>38.01</v>
      </c>
      <c r="G287" t="s">
        <v>6</v>
      </c>
      <c r="H287">
        <f>+VLOOKUP(G287,'Legenda Tecnologias'!$A$1:$C$26,3)</f>
        <v>18</v>
      </c>
    </row>
    <row r="288" spans="1:8" ht="14.25">
      <c r="A288" s="11">
        <v>43831</v>
      </c>
      <c r="B288" s="10" t="s">
        <v>674</v>
      </c>
      <c r="C288" s="12">
        <v>0.33333333333333331</v>
      </c>
      <c r="D288" s="13">
        <v>43842</v>
      </c>
      <c r="E288" s="7" t="s">
        <v>402</v>
      </c>
      <c r="F288" s="65">
        <v>38</v>
      </c>
      <c r="G288" t="s">
        <v>6</v>
      </c>
      <c r="H288">
        <f>+VLOOKUP(G288,'Legenda Tecnologias'!$A$1:$C$26,3)</f>
        <v>18</v>
      </c>
    </row>
    <row r="289" spans="1:8" ht="14.25">
      <c r="A289" s="11">
        <v>43831</v>
      </c>
      <c r="B289" s="10" t="s">
        <v>675</v>
      </c>
      <c r="C289" s="12">
        <v>0.375</v>
      </c>
      <c r="D289" s="13">
        <v>43842</v>
      </c>
      <c r="E289" s="7" t="s">
        <v>402</v>
      </c>
      <c r="F289" s="65">
        <v>38.07</v>
      </c>
      <c r="G289" t="s">
        <v>12</v>
      </c>
      <c r="H289">
        <f>+VLOOKUP(G289,'Legenda Tecnologias'!$A$1:$C$26,3)</f>
        <v>22</v>
      </c>
    </row>
    <row r="290" spans="1:8" ht="14.25">
      <c r="A290" s="11">
        <v>43831</v>
      </c>
      <c r="B290" s="10" t="s">
        <v>690</v>
      </c>
      <c r="C290" s="12">
        <v>0</v>
      </c>
      <c r="D290" s="13">
        <v>43843</v>
      </c>
      <c r="E290" s="7" t="s">
        <v>402</v>
      </c>
      <c r="F290" s="65">
        <v>50.67</v>
      </c>
      <c r="G290" t="s">
        <v>5</v>
      </c>
      <c r="H290">
        <f>+VLOOKUP(G290,'Legenda Tecnologias'!$A$1:$C$26,3)</f>
        <v>11</v>
      </c>
    </row>
    <row r="291" spans="1:8" ht="14.25">
      <c r="A291" s="11">
        <v>43831</v>
      </c>
      <c r="B291" s="10" t="s">
        <v>691</v>
      </c>
      <c r="C291" s="12">
        <v>4.1666666666666664E-2</v>
      </c>
      <c r="D291" s="13">
        <v>43843</v>
      </c>
      <c r="E291" s="7" t="s">
        <v>402</v>
      </c>
      <c r="F291" s="65">
        <v>49.19</v>
      </c>
      <c r="G291" t="s">
        <v>5</v>
      </c>
      <c r="H291">
        <f>+VLOOKUP(G291,'Legenda Tecnologias'!$A$1:$C$26,3)</f>
        <v>11</v>
      </c>
    </row>
    <row r="292" spans="1:8" ht="14.25">
      <c r="A292" s="11">
        <v>43831</v>
      </c>
      <c r="B292" s="10" t="s">
        <v>700</v>
      </c>
      <c r="C292" s="12">
        <v>0.41666666666666669</v>
      </c>
      <c r="D292" s="13">
        <v>43843</v>
      </c>
      <c r="E292" s="7" t="s">
        <v>402</v>
      </c>
      <c r="F292" s="65">
        <v>50.67</v>
      </c>
      <c r="G292" t="s">
        <v>5</v>
      </c>
      <c r="H292">
        <f>+VLOOKUP(G292,'Legenda Tecnologias'!$A$1:$C$26,3)</f>
        <v>11</v>
      </c>
    </row>
    <row r="293" spans="1:8" ht="14.25">
      <c r="A293" s="11">
        <v>43831</v>
      </c>
      <c r="B293" s="10" t="s">
        <v>701</v>
      </c>
      <c r="C293" s="12">
        <v>0.45833333333333331</v>
      </c>
      <c r="D293" s="13">
        <v>43843</v>
      </c>
      <c r="E293" s="7" t="s">
        <v>402</v>
      </c>
      <c r="F293" s="65">
        <v>49.73</v>
      </c>
      <c r="G293" t="s">
        <v>5</v>
      </c>
      <c r="H293">
        <f>+VLOOKUP(G293,'Legenda Tecnologias'!$A$1:$C$26,3)</f>
        <v>11</v>
      </c>
    </row>
    <row r="294" spans="1:8" ht="14.25">
      <c r="A294" s="11">
        <v>43831</v>
      </c>
      <c r="B294" s="10" t="s">
        <v>702</v>
      </c>
      <c r="C294" s="12">
        <v>0.5</v>
      </c>
      <c r="D294" s="13">
        <v>43843</v>
      </c>
      <c r="E294" s="7" t="s">
        <v>402</v>
      </c>
      <c r="F294" s="65">
        <v>47.44</v>
      </c>
      <c r="G294" t="s">
        <v>12</v>
      </c>
      <c r="H294">
        <f>+VLOOKUP(G294,'Legenda Tecnologias'!$A$1:$C$26,3)</f>
        <v>22</v>
      </c>
    </row>
    <row r="295" spans="1:8" ht="14.25">
      <c r="A295" s="11">
        <v>43831</v>
      </c>
      <c r="B295" s="10" t="s">
        <v>703</v>
      </c>
      <c r="C295" s="12">
        <v>0.54166666666666663</v>
      </c>
      <c r="D295" s="13">
        <v>43843</v>
      </c>
      <c r="E295" s="7" t="s">
        <v>402</v>
      </c>
      <c r="F295" s="65">
        <v>47.01</v>
      </c>
      <c r="G295" t="s">
        <v>12</v>
      </c>
      <c r="H295">
        <f>+VLOOKUP(G295,'Legenda Tecnologias'!$A$1:$C$26,3)</f>
        <v>22</v>
      </c>
    </row>
    <row r="296" spans="1:8" ht="14.25">
      <c r="A296" s="11">
        <v>43831</v>
      </c>
      <c r="B296" s="10" t="s">
        <v>704</v>
      </c>
      <c r="C296" s="12">
        <v>0.58333333333333337</v>
      </c>
      <c r="D296" s="13">
        <v>43843</v>
      </c>
      <c r="E296" s="7" t="s">
        <v>402</v>
      </c>
      <c r="F296" s="65">
        <v>45</v>
      </c>
      <c r="G296" t="s">
        <v>6</v>
      </c>
      <c r="H296">
        <f>+VLOOKUP(G296,'Legenda Tecnologias'!$A$1:$C$26,3)</f>
        <v>18</v>
      </c>
    </row>
    <row r="297" spans="1:8" ht="14.25">
      <c r="A297" s="11">
        <v>43831</v>
      </c>
      <c r="B297" s="10" t="s">
        <v>705</v>
      </c>
      <c r="C297" s="12">
        <v>0.625</v>
      </c>
      <c r="D297" s="13">
        <v>43843</v>
      </c>
      <c r="E297" s="7" t="s">
        <v>402</v>
      </c>
      <c r="F297" s="65">
        <v>42.97</v>
      </c>
      <c r="G297" t="s">
        <v>12</v>
      </c>
      <c r="H297">
        <f>+VLOOKUP(G297,'Legenda Tecnologias'!$A$1:$C$26,3)</f>
        <v>22</v>
      </c>
    </row>
    <row r="298" spans="1:8" ht="14.25">
      <c r="A298" s="11">
        <v>43831</v>
      </c>
      <c r="B298" s="10" t="s">
        <v>706</v>
      </c>
      <c r="C298" s="12">
        <v>0.66666666666666663</v>
      </c>
      <c r="D298" s="13">
        <v>43843</v>
      </c>
      <c r="E298" s="7" t="s">
        <v>402</v>
      </c>
      <c r="F298" s="65">
        <v>43.68</v>
      </c>
      <c r="G298" t="s">
        <v>5</v>
      </c>
      <c r="H298">
        <f>+VLOOKUP(G298,'Legenda Tecnologias'!$A$1:$C$26,3)</f>
        <v>11</v>
      </c>
    </row>
    <row r="299" spans="1:8" ht="14.25">
      <c r="A299" s="11">
        <v>43831</v>
      </c>
      <c r="B299" s="10" t="s">
        <v>707</v>
      </c>
      <c r="C299" s="12">
        <v>0.70833333333333337</v>
      </c>
      <c r="D299" s="13">
        <v>43843</v>
      </c>
      <c r="E299" s="7" t="s">
        <v>402</v>
      </c>
      <c r="F299" s="65">
        <v>46.81</v>
      </c>
      <c r="G299" t="s">
        <v>5</v>
      </c>
      <c r="H299">
        <f>+VLOOKUP(G299,'Legenda Tecnologias'!$A$1:$C$26,3)</f>
        <v>11</v>
      </c>
    </row>
    <row r="300" spans="1:8" ht="14.25">
      <c r="A300" s="11">
        <v>43831</v>
      </c>
      <c r="B300" s="10" t="s">
        <v>708</v>
      </c>
      <c r="C300" s="12">
        <v>0.75</v>
      </c>
      <c r="D300" s="13">
        <v>43843</v>
      </c>
      <c r="E300" s="7" t="s">
        <v>402</v>
      </c>
      <c r="F300" s="65">
        <v>49.51</v>
      </c>
      <c r="G300" t="s">
        <v>5</v>
      </c>
      <c r="H300">
        <f>+VLOOKUP(G300,'Legenda Tecnologias'!$A$1:$C$26,3)</f>
        <v>11</v>
      </c>
    </row>
    <row r="301" spans="1:8" ht="14.25">
      <c r="A301" s="11">
        <v>43831</v>
      </c>
      <c r="B301" s="10" t="s">
        <v>709</v>
      </c>
      <c r="C301" s="12">
        <v>0.79166666666666663</v>
      </c>
      <c r="D301" s="13">
        <v>43843</v>
      </c>
      <c r="E301" s="7" t="s">
        <v>402</v>
      </c>
      <c r="F301" s="65">
        <v>50</v>
      </c>
      <c r="G301" t="s">
        <v>21</v>
      </c>
      <c r="H301">
        <f>+VLOOKUP(G301,'Legenda Tecnologias'!$A$1:$C$26,3)</f>
        <v>2</v>
      </c>
    </row>
    <row r="302" spans="1:8" ht="14.25">
      <c r="A302" s="11">
        <v>43831</v>
      </c>
      <c r="B302" s="10" t="s">
        <v>692</v>
      </c>
      <c r="C302" s="12">
        <v>8.3333333333333329E-2</v>
      </c>
      <c r="D302" s="13">
        <v>43843</v>
      </c>
      <c r="E302" s="7" t="s">
        <v>402</v>
      </c>
      <c r="F302" s="65">
        <v>46.22</v>
      </c>
      <c r="G302" t="s">
        <v>5</v>
      </c>
      <c r="H302">
        <f>+VLOOKUP(G302,'Legenda Tecnologias'!$A$1:$C$26,3)</f>
        <v>11</v>
      </c>
    </row>
    <row r="303" spans="1:8" ht="14.25">
      <c r="A303" s="11">
        <v>43831</v>
      </c>
      <c r="B303" s="10" t="s">
        <v>710</v>
      </c>
      <c r="C303" s="12">
        <v>0.83333333333333337</v>
      </c>
      <c r="D303" s="13">
        <v>43843</v>
      </c>
      <c r="E303" s="7" t="s">
        <v>402</v>
      </c>
      <c r="F303" s="65">
        <v>50</v>
      </c>
      <c r="G303" t="s">
        <v>21</v>
      </c>
      <c r="H303">
        <f>+VLOOKUP(G303,'Legenda Tecnologias'!$A$1:$C$26,3)</f>
        <v>2</v>
      </c>
    </row>
    <row r="304" spans="1:8" ht="14.25">
      <c r="A304" s="11">
        <v>43831</v>
      </c>
      <c r="B304" s="10" t="s">
        <v>711</v>
      </c>
      <c r="C304" s="12">
        <v>0.875</v>
      </c>
      <c r="D304" s="13">
        <v>43843</v>
      </c>
      <c r="E304" s="7" t="s">
        <v>402</v>
      </c>
      <c r="F304" s="65">
        <v>47.11</v>
      </c>
      <c r="G304" t="s">
        <v>12</v>
      </c>
      <c r="H304">
        <f>+VLOOKUP(G304,'Legenda Tecnologias'!$A$1:$C$26,3)</f>
        <v>22</v>
      </c>
    </row>
    <row r="305" spans="1:8" ht="14.25">
      <c r="A305" s="11">
        <v>43831</v>
      </c>
      <c r="B305" s="10" t="s">
        <v>712</v>
      </c>
      <c r="C305" s="12">
        <v>0.91666666666666663</v>
      </c>
      <c r="D305" s="13">
        <v>43843</v>
      </c>
      <c r="E305" s="7" t="s">
        <v>402</v>
      </c>
      <c r="F305" s="65">
        <v>38.6</v>
      </c>
      <c r="G305" t="s">
        <v>6</v>
      </c>
      <c r="H305">
        <f>+VLOOKUP(G305,'Legenda Tecnologias'!$A$1:$C$26,3)</f>
        <v>18</v>
      </c>
    </row>
    <row r="306" spans="1:8" ht="14.25">
      <c r="A306" s="11">
        <v>43831</v>
      </c>
      <c r="B306" s="10" t="s">
        <v>713</v>
      </c>
      <c r="C306" s="12">
        <v>0.95833333333333337</v>
      </c>
      <c r="D306" s="13">
        <v>43843</v>
      </c>
      <c r="E306" s="7" t="s">
        <v>402</v>
      </c>
      <c r="F306" s="65">
        <v>34.1</v>
      </c>
      <c r="G306" t="s">
        <v>6</v>
      </c>
      <c r="H306">
        <f>+VLOOKUP(G306,'Legenda Tecnologias'!$A$1:$C$26,3)</f>
        <v>18</v>
      </c>
    </row>
    <row r="307" spans="1:8" ht="14.25">
      <c r="A307" s="11">
        <v>43831</v>
      </c>
      <c r="B307" s="10" t="s">
        <v>693</v>
      </c>
      <c r="C307" s="12">
        <v>0.125</v>
      </c>
      <c r="D307" s="13">
        <v>43843</v>
      </c>
      <c r="E307" s="7" t="s">
        <v>402</v>
      </c>
      <c r="F307" s="65">
        <v>42</v>
      </c>
      <c r="G307" t="s">
        <v>7</v>
      </c>
      <c r="H307">
        <f>+VLOOKUP(G307,'Legenda Tecnologias'!$A$1:$C$26,3)</f>
        <v>19</v>
      </c>
    </row>
    <row r="308" spans="1:8" ht="14.25">
      <c r="A308" s="11">
        <v>43831</v>
      </c>
      <c r="B308" s="10" t="s">
        <v>694</v>
      </c>
      <c r="C308" s="12">
        <v>0.16666666666666666</v>
      </c>
      <c r="D308" s="13">
        <v>43843</v>
      </c>
      <c r="E308" s="7" t="s">
        <v>402</v>
      </c>
      <c r="F308" s="65">
        <v>39.01</v>
      </c>
      <c r="G308" t="s">
        <v>5</v>
      </c>
      <c r="H308">
        <f>+VLOOKUP(G308,'Legenda Tecnologias'!$A$1:$C$26,3)</f>
        <v>11</v>
      </c>
    </row>
    <row r="309" spans="1:8" ht="14.25">
      <c r="A309" s="11">
        <v>43831</v>
      </c>
      <c r="B309" s="10" t="s">
        <v>695</v>
      </c>
      <c r="C309" s="12">
        <v>0.20833333333333334</v>
      </c>
      <c r="D309" s="13">
        <v>43843</v>
      </c>
      <c r="E309" s="7" t="s">
        <v>402</v>
      </c>
      <c r="F309" s="65">
        <v>42</v>
      </c>
      <c r="G309" t="s">
        <v>12</v>
      </c>
      <c r="H309">
        <f>+VLOOKUP(G309,'Legenda Tecnologias'!$A$1:$C$26,3)</f>
        <v>22</v>
      </c>
    </row>
    <row r="310" spans="1:8" ht="14.25">
      <c r="A310" s="11">
        <v>43831</v>
      </c>
      <c r="B310" s="10" t="s">
        <v>696</v>
      </c>
      <c r="C310" s="12">
        <v>0.25</v>
      </c>
      <c r="D310" s="13">
        <v>43843</v>
      </c>
      <c r="E310" s="7" t="s">
        <v>402</v>
      </c>
      <c r="F310" s="65">
        <v>47.75</v>
      </c>
      <c r="G310" t="s">
        <v>5</v>
      </c>
      <c r="H310">
        <f>+VLOOKUP(G310,'Legenda Tecnologias'!$A$1:$C$26,3)</f>
        <v>11</v>
      </c>
    </row>
    <row r="311" spans="1:8" ht="14.25">
      <c r="A311" s="11">
        <v>43831</v>
      </c>
      <c r="B311" s="10" t="s">
        <v>697</v>
      </c>
      <c r="C311" s="12">
        <v>0.29166666666666669</v>
      </c>
      <c r="D311" s="13">
        <v>43843</v>
      </c>
      <c r="E311" s="7" t="s">
        <v>402</v>
      </c>
      <c r="F311" s="65">
        <v>50.69</v>
      </c>
      <c r="G311" t="s">
        <v>5</v>
      </c>
      <c r="H311">
        <f>+VLOOKUP(G311,'Legenda Tecnologias'!$A$1:$C$26,3)</f>
        <v>11</v>
      </c>
    </row>
    <row r="312" spans="1:8" ht="14.25">
      <c r="A312" s="11">
        <v>43831</v>
      </c>
      <c r="B312" s="10" t="s">
        <v>698</v>
      </c>
      <c r="C312" s="12">
        <v>0.33333333333333331</v>
      </c>
      <c r="D312" s="13">
        <v>43843</v>
      </c>
      <c r="E312" s="7" t="s">
        <v>402</v>
      </c>
      <c r="F312" s="65">
        <v>52.93</v>
      </c>
      <c r="G312" t="s">
        <v>10</v>
      </c>
      <c r="H312">
        <f>+VLOOKUP(G312,'Legenda Tecnologias'!$A$1:$C$26,3)</f>
        <v>1</v>
      </c>
    </row>
    <row r="313" spans="1:8" ht="14.25">
      <c r="A313" s="11">
        <v>43831</v>
      </c>
      <c r="B313" s="10" t="s">
        <v>699</v>
      </c>
      <c r="C313" s="12">
        <v>0.375</v>
      </c>
      <c r="D313" s="13">
        <v>43843</v>
      </c>
      <c r="E313" s="7" t="s">
        <v>402</v>
      </c>
      <c r="F313" s="65">
        <v>52.6</v>
      </c>
      <c r="G313" t="s">
        <v>12</v>
      </c>
      <c r="H313">
        <f>+VLOOKUP(G313,'Legenda Tecnologias'!$A$1:$C$26,3)</f>
        <v>22</v>
      </c>
    </row>
    <row r="314" spans="1:8" ht="14.25">
      <c r="A314" s="11">
        <v>43831</v>
      </c>
      <c r="B314" s="10" t="s">
        <v>714</v>
      </c>
      <c r="C314" s="12">
        <v>0</v>
      </c>
      <c r="D314" s="13">
        <v>43844</v>
      </c>
      <c r="E314" s="7" t="s">
        <v>402</v>
      </c>
      <c r="F314" s="65">
        <v>31.86</v>
      </c>
      <c r="G314" t="s">
        <v>6</v>
      </c>
      <c r="H314">
        <f>+VLOOKUP(G314,'Legenda Tecnologias'!$A$1:$C$26,3)</f>
        <v>18</v>
      </c>
    </row>
    <row r="315" spans="1:8" ht="14.25">
      <c r="A315" s="11">
        <v>43831</v>
      </c>
      <c r="B315" s="10" t="s">
        <v>715</v>
      </c>
      <c r="C315" s="12">
        <v>4.1666666666666664E-2</v>
      </c>
      <c r="D315" s="13">
        <v>43844</v>
      </c>
      <c r="E315" s="7" t="s">
        <v>402</v>
      </c>
      <c r="F315" s="65">
        <v>30.53</v>
      </c>
      <c r="G315" t="s">
        <v>7</v>
      </c>
      <c r="H315">
        <f>+VLOOKUP(G315,'Legenda Tecnologias'!$A$1:$C$26,3)</f>
        <v>19</v>
      </c>
    </row>
    <row r="316" spans="1:8" ht="14.25">
      <c r="A316" s="11">
        <v>43831</v>
      </c>
      <c r="B316" s="10" t="s">
        <v>724</v>
      </c>
      <c r="C316" s="12">
        <v>0.41666666666666669</v>
      </c>
      <c r="D316" s="13">
        <v>43844</v>
      </c>
      <c r="E316" s="7" t="s">
        <v>402</v>
      </c>
      <c r="F316" s="65">
        <v>46.29</v>
      </c>
      <c r="G316" t="s">
        <v>5</v>
      </c>
      <c r="H316">
        <f>+VLOOKUP(G316,'Legenda Tecnologias'!$A$1:$C$26,3)</f>
        <v>11</v>
      </c>
    </row>
    <row r="317" spans="1:8" ht="14.25">
      <c r="A317" s="11">
        <v>43831</v>
      </c>
      <c r="B317" s="10" t="s">
        <v>725</v>
      </c>
      <c r="C317" s="12">
        <v>0.45833333333333331</v>
      </c>
      <c r="D317" s="13">
        <v>43844</v>
      </c>
      <c r="E317" s="7" t="s">
        <v>402</v>
      </c>
      <c r="F317" s="65">
        <v>44.49</v>
      </c>
      <c r="G317" t="s">
        <v>5</v>
      </c>
      <c r="H317">
        <f>+VLOOKUP(G317,'Legenda Tecnologias'!$A$1:$C$26,3)</f>
        <v>11</v>
      </c>
    </row>
    <row r="318" spans="1:8" ht="14.25">
      <c r="A318" s="11">
        <v>43831</v>
      </c>
      <c r="B318" s="10" t="s">
        <v>726</v>
      </c>
      <c r="C318" s="12">
        <v>0.5</v>
      </c>
      <c r="D318" s="13">
        <v>43844</v>
      </c>
      <c r="E318" s="7" t="s">
        <v>402</v>
      </c>
      <c r="F318" s="65">
        <v>43.01</v>
      </c>
      <c r="G318" t="s">
        <v>5</v>
      </c>
      <c r="H318">
        <f>+VLOOKUP(G318,'Legenda Tecnologias'!$A$1:$C$26,3)</f>
        <v>11</v>
      </c>
    </row>
    <row r="319" spans="1:8" ht="14.25">
      <c r="A319" s="11">
        <v>43831</v>
      </c>
      <c r="B319" s="10" t="s">
        <v>727</v>
      </c>
      <c r="C319" s="12">
        <v>0.54166666666666663</v>
      </c>
      <c r="D319" s="13">
        <v>43844</v>
      </c>
      <c r="E319" s="7" t="s">
        <v>402</v>
      </c>
      <c r="F319" s="65">
        <v>41.25</v>
      </c>
      <c r="G319" t="s">
        <v>5</v>
      </c>
      <c r="H319">
        <f>+VLOOKUP(G319,'Legenda Tecnologias'!$A$1:$C$26,3)</f>
        <v>11</v>
      </c>
    </row>
    <row r="320" spans="1:8" ht="14.25">
      <c r="A320" s="11">
        <v>43831</v>
      </c>
      <c r="B320" s="10" t="s">
        <v>728</v>
      </c>
      <c r="C320" s="12">
        <v>0.58333333333333337</v>
      </c>
      <c r="D320" s="13">
        <v>43844</v>
      </c>
      <c r="E320" s="7" t="s">
        <v>402</v>
      </c>
      <c r="F320" s="65">
        <v>37.97</v>
      </c>
      <c r="G320" t="s">
        <v>20</v>
      </c>
      <c r="H320">
        <f>+VLOOKUP(G320,'Legenda Tecnologias'!$A$1:$C$26,3)</f>
        <v>12</v>
      </c>
    </row>
    <row r="321" spans="1:8" ht="14.25">
      <c r="A321" s="11">
        <v>43831</v>
      </c>
      <c r="B321" s="10" t="s">
        <v>729</v>
      </c>
      <c r="C321" s="12">
        <v>0.625</v>
      </c>
      <c r="D321" s="13">
        <v>43844</v>
      </c>
      <c r="E321" s="7" t="s">
        <v>402</v>
      </c>
      <c r="F321" s="65">
        <v>36.01</v>
      </c>
      <c r="G321" t="s">
        <v>12</v>
      </c>
      <c r="H321">
        <f>+VLOOKUP(G321,'Legenda Tecnologias'!$A$1:$C$26,3)</f>
        <v>22</v>
      </c>
    </row>
    <row r="322" spans="1:8" ht="14.25">
      <c r="A322" s="11">
        <v>43831</v>
      </c>
      <c r="B322" s="10" t="s">
        <v>730</v>
      </c>
      <c r="C322" s="12">
        <v>0.66666666666666663</v>
      </c>
      <c r="D322" s="13">
        <v>43844</v>
      </c>
      <c r="E322" s="7" t="s">
        <v>402</v>
      </c>
      <c r="F322" s="65">
        <v>38.01</v>
      </c>
      <c r="G322" t="s">
        <v>12</v>
      </c>
      <c r="H322">
        <f>+VLOOKUP(G322,'Legenda Tecnologias'!$A$1:$C$26,3)</f>
        <v>22</v>
      </c>
    </row>
    <row r="323" spans="1:8" ht="14.25">
      <c r="A323" s="11">
        <v>43831</v>
      </c>
      <c r="B323" s="10" t="s">
        <v>731</v>
      </c>
      <c r="C323" s="12">
        <v>0.70833333333333337</v>
      </c>
      <c r="D323" s="13">
        <v>43844</v>
      </c>
      <c r="E323" s="7" t="s">
        <v>402</v>
      </c>
      <c r="F323" s="65">
        <v>41.51</v>
      </c>
      <c r="G323" t="s">
        <v>5</v>
      </c>
      <c r="H323">
        <f>+VLOOKUP(G323,'Legenda Tecnologias'!$A$1:$C$26,3)</f>
        <v>11</v>
      </c>
    </row>
    <row r="324" spans="1:8" ht="14.25">
      <c r="A324" s="11">
        <v>43831</v>
      </c>
      <c r="B324" s="10" t="s">
        <v>732</v>
      </c>
      <c r="C324" s="12">
        <v>0.75</v>
      </c>
      <c r="D324" s="13">
        <v>43844</v>
      </c>
      <c r="E324" s="7" t="s">
        <v>402</v>
      </c>
      <c r="F324" s="65">
        <v>45.25</v>
      </c>
      <c r="G324" t="s">
        <v>5</v>
      </c>
      <c r="H324">
        <f>+VLOOKUP(G324,'Legenda Tecnologias'!$A$1:$C$26,3)</f>
        <v>11</v>
      </c>
    </row>
    <row r="325" spans="1:8" ht="14.25">
      <c r="A325" s="11">
        <v>43831</v>
      </c>
      <c r="B325" s="10" t="s">
        <v>733</v>
      </c>
      <c r="C325" s="12">
        <v>0.79166666666666663</v>
      </c>
      <c r="D325" s="13">
        <v>43844</v>
      </c>
      <c r="E325" s="7" t="s">
        <v>402</v>
      </c>
      <c r="F325" s="65">
        <v>46.55</v>
      </c>
      <c r="G325" t="s">
        <v>5</v>
      </c>
      <c r="H325">
        <f>+VLOOKUP(G325,'Legenda Tecnologias'!$A$1:$C$26,3)</f>
        <v>11</v>
      </c>
    </row>
    <row r="326" spans="1:8" ht="14.25">
      <c r="A326" s="11">
        <v>43831</v>
      </c>
      <c r="B326" s="10" t="s">
        <v>716</v>
      </c>
      <c r="C326" s="12">
        <v>8.3333333333333329E-2</v>
      </c>
      <c r="D326" s="13">
        <v>43844</v>
      </c>
      <c r="E326" s="7" t="s">
        <v>402</v>
      </c>
      <c r="F326" s="65">
        <v>29.57</v>
      </c>
      <c r="G326" t="s">
        <v>13</v>
      </c>
      <c r="H326">
        <f>+VLOOKUP(G326,'Legenda Tecnologias'!$A$1:$C$26,3)</f>
        <v>24</v>
      </c>
    </row>
    <row r="327" spans="1:8" ht="14.25">
      <c r="A327" s="11">
        <v>43831</v>
      </c>
      <c r="B327" s="10" t="s">
        <v>734</v>
      </c>
      <c r="C327" s="12">
        <v>0.83333333333333337</v>
      </c>
      <c r="D327" s="13">
        <v>43844</v>
      </c>
      <c r="E327" s="7" t="s">
        <v>402</v>
      </c>
      <c r="F327" s="65">
        <v>46.75</v>
      </c>
      <c r="G327" t="s">
        <v>5</v>
      </c>
      <c r="H327">
        <f>+VLOOKUP(G327,'Legenda Tecnologias'!$A$1:$C$26,3)</f>
        <v>11</v>
      </c>
    </row>
    <row r="328" spans="1:8" ht="14.25">
      <c r="A328" s="11">
        <v>43831</v>
      </c>
      <c r="B328" s="10" t="s">
        <v>735</v>
      </c>
      <c r="C328" s="12">
        <v>0.875</v>
      </c>
      <c r="D328" s="13">
        <v>43844</v>
      </c>
      <c r="E328" s="7" t="s">
        <v>402</v>
      </c>
      <c r="F328" s="65">
        <v>45.09</v>
      </c>
      <c r="G328" t="s">
        <v>5</v>
      </c>
      <c r="H328">
        <f>+VLOOKUP(G328,'Legenda Tecnologias'!$A$1:$C$26,3)</f>
        <v>11</v>
      </c>
    </row>
    <row r="329" spans="1:8" ht="14.25">
      <c r="A329" s="11">
        <v>43831</v>
      </c>
      <c r="B329" s="10" t="s">
        <v>736</v>
      </c>
      <c r="C329" s="12">
        <v>0.91666666666666663</v>
      </c>
      <c r="D329" s="13">
        <v>43844</v>
      </c>
      <c r="E329" s="7" t="s">
        <v>402</v>
      </c>
      <c r="F329" s="65">
        <v>40.15</v>
      </c>
      <c r="G329" t="s">
        <v>6</v>
      </c>
      <c r="H329">
        <f>+VLOOKUP(G329,'Legenda Tecnologias'!$A$1:$C$26,3)</f>
        <v>18</v>
      </c>
    </row>
    <row r="330" spans="1:8" ht="14.25">
      <c r="A330" s="11">
        <v>43831</v>
      </c>
      <c r="B330" s="10" t="s">
        <v>737</v>
      </c>
      <c r="C330" s="12">
        <v>0.95833333333333337</v>
      </c>
      <c r="D330" s="13">
        <v>43844</v>
      </c>
      <c r="E330" s="7" t="s">
        <v>402</v>
      </c>
      <c r="F330" s="65">
        <v>31.17</v>
      </c>
      <c r="G330" t="s">
        <v>20</v>
      </c>
      <c r="H330">
        <f>+VLOOKUP(G330,'Legenda Tecnologias'!$A$1:$C$26,3)</f>
        <v>12</v>
      </c>
    </row>
    <row r="331" spans="1:8" ht="14.25">
      <c r="A331" s="11">
        <v>43831</v>
      </c>
      <c r="B331" s="10" t="s">
        <v>717</v>
      </c>
      <c r="C331" s="12">
        <v>0.125</v>
      </c>
      <c r="D331" s="13">
        <v>43844</v>
      </c>
      <c r="E331" s="7" t="s">
        <v>402</v>
      </c>
      <c r="F331" s="65">
        <v>29.53</v>
      </c>
      <c r="G331" t="s">
        <v>13</v>
      </c>
      <c r="H331">
        <f>+VLOOKUP(G331,'Legenda Tecnologias'!$A$1:$C$26,3)</f>
        <v>24</v>
      </c>
    </row>
    <row r="332" spans="1:8" ht="14.25">
      <c r="A332" s="11">
        <v>43831</v>
      </c>
      <c r="B332" s="10" t="s">
        <v>718</v>
      </c>
      <c r="C332" s="12">
        <v>0.16666666666666666</v>
      </c>
      <c r="D332" s="13">
        <v>43844</v>
      </c>
      <c r="E332" s="7" t="s">
        <v>402</v>
      </c>
      <c r="F332" s="65">
        <v>29.77</v>
      </c>
      <c r="G332" t="s">
        <v>13</v>
      </c>
      <c r="H332">
        <f>+VLOOKUP(G332,'Legenda Tecnologias'!$A$1:$C$26,3)</f>
        <v>24</v>
      </c>
    </row>
    <row r="333" spans="1:8" ht="14.25">
      <c r="A333" s="11">
        <v>43831</v>
      </c>
      <c r="B333" s="10" t="s">
        <v>719</v>
      </c>
      <c r="C333" s="12">
        <v>0.20833333333333334</v>
      </c>
      <c r="D333" s="13">
        <v>43844</v>
      </c>
      <c r="E333" s="7" t="s">
        <v>402</v>
      </c>
      <c r="F333" s="65">
        <v>30.47</v>
      </c>
      <c r="G333" t="s">
        <v>7</v>
      </c>
      <c r="H333">
        <f>+VLOOKUP(G333,'Legenda Tecnologias'!$A$1:$C$26,3)</f>
        <v>19</v>
      </c>
    </row>
    <row r="334" spans="1:8" ht="14.25">
      <c r="A334" s="11">
        <v>43831</v>
      </c>
      <c r="B334" s="10" t="s">
        <v>720</v>
      </c>
      <c r="C334" s="12">
        <v>0.25</v>
      </c>
      <c r="D334" s="13">
        <v>43844</v>
      </c>
      <c r="E334" s="7" t="s">
        <v>402</v>
      </c>
      <c r="F334" s="65">
        <v>31.37</v>
      </c>
      <c r="G334" t="s">
        <v>6</v>
      </c>
      <c r="H334">
        <f>+VLOOKUP(G334,'Legenda Tecnologias'!$A$1:$C$26,3)</f>
        <v>18</v>
      </c>
    </row>
    <row r="335" spans="1:8" ht="14.25">
      <c r="A335" s="11">
        <v>43831</v>
      </c>
      <c r="B335" s="10" t="s">
        <v>721</v>
      </c>
      <c r="C335" s="12">
        <v>0.29166666666666669</v>
      </c>
      <c r="D335" s="13">
        <v>43844</v>
      </c>
      <c r="E335" s="7" t="s">
        <v>402</v>
      </c>
      <c r="F335" s="65">
        <v>40.01</v>
      </c>
      <c r="G335" t="s">
        <v>5</v>
      </c>
      <c r="H335">
        <f>+VLOOKUP(G335,'Legenda Tecnologias'!$A$1:$C$26,3)</f>
        <v>11</v>
      </c>
    </row>
    <row r="336" spans="1:8" ht="14.25">
      <c r="A336" s="11">
        <v>43831</v>
      </c>
      <c r="B336" s="10" t="s">
        <v>722</v>
      </c>
      <c r="C336" s="12">
        <v>0.33333333333333331</v>
      </c>
      <c r="D336" s="13">
        <v>43844</v>
      </c>
      <c r="E336" s="7" t="s">
        <v>402</v>
      </c>
      <c r="F336" s="65">
        <v>45.19</v>
      </c>
      <c r="G336" t="s">
        <v>5</v>
      </c>
      <c r="H336">
        <f>+VLOOKUP(G336,'Legenda Tecnologias'!$A$1:$C$26,3)</f>
        <v>11</v>
      </c>
    </row>
    <row r="337" spans="1:8" ht="14.25">
      <c r="A337" s="11">
        <v>43831</v>
      </c>
      <c r="B337" s="10" t="s">
        <v>723</v>
      </c>
      <c r="C337" s="12">
        <v>0.375</v>
      </c>
      <c r="D337" s="13">
        <v>43844</v>
      </c>
      <c r="E337" s="7" t="s">
        <v>402</v>
      </c>
      <c r="F337" s="65">
        <v>46.47</v>
      </c>
      <c r="G337" t="s">
        <v>5</v>
      </c>
      <c r="H337">
        <f>+VLOOKUP(G337,'Legenda Tecnologias'!$A$1:$C$26,3)</f>
        <v>11</v>
      </c>
    </row>
    <row r="338" spans="1:8" ht="14.25">
      <c r="A338" s="11">
        <v>43831</v>
      </c>
      <c r="B338" s="10" t="s">
        <v>738</v>
      </c>
      <c r="C338" s="12">
        <v>0</v>
      </c>
      <c r="D338" s="13">
        <v>43845</v>
      </c>
      <c r="E338" s="7" t="s">
        <v>402</v>
      </c>
      <c r="F338" s="65">
        <v>30.67</v>
      </c>
      <c r="G338" t="s">
        <v>5</v>
      </c>
      <c r="H338">
        <f>+VLOOKUP(G338,'Legenda Tecnologias'!$A$1:$C$26,3)</f>
        <v>11</v>
      </c>
    </row>
    <row r="339" spans="1:8" ht="14.25">
      <c r="A339" s="11">
        <v>43831</v>
      </c>
      <c r="B339" s="10" t="s">
        <v>739</v>
      </c>
      <c r="C339" s="12">
        <v>4.1666666666666664E-2</v>
      </c>
      <c r="D339" s="13">
        <v>43845</v>
      </c>
      <c r="E339" s="7" t="s">
        <v>402</v>
      </c>
      <c r="F339" s="65">
        <v>29</v>
      </c>
      <c r="G339" t="s">
        <v>6</v>
      </c>
      <c r="H339">
        <f>+VLOOKUP(G339,'Legenda Tecnologias'!$A$1:$C$26,3)</f>
        <v>18</v>
      </c>
    </row>
    <row r="340" spans="1:8" ht="14.25">
      <c r="A340" s="11">
        <v>43831</v>
      </c>
      <c r="B340" s="10" t="s">
        <v>748</v>
      </c>
      <c r="C340" s="12">
        <v>0.41666666666666669</v>
      </c>
      <c r="D340" s="13">
        <v>43845</v>
      </c>
      <c r="E340" s="7" t="s">
        <v>402</v>
      </c>
      <c r="F340" s="65">
        <v>44.5</v>
      </c>
      <c r="G340" t="s">
        <v>5</v>
      </c>
      <c r="H340">
        <f>+VLOOKUP(G340,'Legenda Tecnologias'!$A$1:$C$26,3)</f>
        <v>11</v>
      </c>
    </row>
    <row r="341" spans="1:8" ht="14.25">
      <c r="A341" s="11">
        <v>43831</v>
      </c>
      <c r="B341" s="10" t="s">
        <v>749</v>
      </c>
      <c r="C341" s="12">
        <v>0.45833333333333331</v>
      </c>
      <c r="D341" s="13">
        <v>43845</v>
      </c>
      <c r="E341" s="7" t="s">
        <v>402</v>
      </c>
      <c r="F341" s="65">
        <v>44.02</v>
      </c>
      <c r="G341" t="s">
        <v>5</v>
      </c>
      <c r="H341">
        <f>+VLOOKUP(G341,'Legenda Tecnologias'!$A$1:$C$26,3)</f>
        <v>11</v>
      </c>
    </row>
    <row r="342" spans="1:8" ht="14.25">
      <c r="A342" s="11">
        <v>43831</v>
      </c>
      <c r="B342" s="10" t="s">
        <v>750</v>
      </c>
      <c r="C342" s="12">
        <v>0.5</v>
      </c>
      <c r="D342" s="13">
        <v>43845</v>
      </c>
      <c r="E342" s="7" t="s">
        <v>402</v>
      </c>
      <c r="F342" s="65">
        <v>43.85</v>
      </c>
      <c r="G342" t="s">
        <v>5</v>
      </c>
      <c r="H342">
        <f>+VLOOKUP(G342,'Legenda Tecnologias'!$A$1:$C$26,3)</f>
        <v>11</v>
      </c>
    </row>
    <row r="343" spans="1:8" ht="14.25">
      <c r="A343" s="11">
        <v>43831</v>
      </c>
      <c r="B343" s="10" t="s">
        <v>751</v>
      </c>
      <c r="C343" s="12">
        <v>0.54166666666666663</v>
      </c>
      <c r="D343" s="13">
        <v>43845</v>
      </c>
      <c r="E343" s="7" t="s">
        <v>402</v>
      </c>
      <c r="F343" s="65">
        <v>43.01</v>
      </c>
      <c r="G343" t="s">
        <v>5</v>
      </c>
      <c r="H343">
        <f>+VLOOKUP(G343,'Legenda Tecnologias'!$A$1:$C$26,3)</f>
        <v>11</v>
      </c>
    </row>
    <row r="344" spans="1:8" ht="14.25">
      <c r="A344" s="11">
        <v>43831</v>
      </c>
      <c r="B344" s="10" t="s">
        <v>752</v>
      </c>
      <c r="C344" s="12">
        <v>0.58333333333333337</v>
      </c>
      <c r="D344" s="13">
        <v>43845</v>
      </c>
      <c r="E344" s="7" t="s">
        <v>402</v>
      </c>
      <c r="F344" s="65">
        <v>40.21</v>
      </c>
      <c r="G344" t="s">
        <v>12</v>
      </c>
      <c r="H344">
        <f>+VLOOKUP(G344,'Legenda Tecnologias'!$A$1:$C$26,3)</f>
        <v>22</v>
      </c>
    </row>
    <row r="345" spans="1:8" ht="14.25">
      <c r="A345" s="11">
        <v>43831</v>
      </c>
      <c r="B345" s="10" t="s">
        <v>753</v>
      </c>
      <c r="C345" s="12">
        <v>0.625</v>
      </c>
      <c r="D345" s="13">
        <v>43845</v>
      </c>
      <c r="E345" s="7" t="s">
        <v>402</v>
      </c>
      <c r="F345" s="65">
        <v>41.25</v>
      </c>
      <c r="G345" t="s">
        <v>5</v>
      </c>
      <c r="H345">
        <f>+VLOOKUP(G345,'Legenda Tecnologias'!$A$1:$C$26,3)</f>
        <v>11</v>
      </c>
    </row>
    <row r="346" spans="1:8" ht="14.25">
      <c r="A346" s="11">
        <v>43831</v>
      </c>
      <c r="B346" s="10" t="s">
        <v>754</v>
      </c>
      <c r="C346" s="12">
        <v>0.66666666666666663</v>
      </c>
      <c r="D346" s="13">
        <v>43845</v>
      </c>
      <c r="E346" s="7" t="s">
        <v>402</v>
      </c>
      <c r="F346" s="65">
        <v>42.5</v>
      </c>
      <c r="G346" t="s">
        <v>12</v>
      </c>
      <c r="H346">
        <f>+VLOOKUP(G346,'Legenda Tecnologias'!$A$1:$C$26,3)</f>
        <v>22</v>
      </c>
    </row>
    <row r="347" spans="1:8" ht="14.25">
      <c r="A347" s="11">
        <v>43831</v>
      </c>
      <c r="B347" s="10" t="s">
        <v>755</v>
      </c>
      <c r="C347" s="12">
        <v>0.70833333333333337</v>
      </c>
      <c r="D347" s="13">
        <v>43845</v>
      </c>
      <c r="E347" s="7" t="s">
        <v>402</v>
      </c>
      <c r="F347" s="65">
        <v>45</v>
      </c>
      <c r="G347" t="s">
        <v>10</v>
      </c>
      <c r="H347">
        <f>+VLOOKUP(G347,'Legenda Tecnologias'!$A$1:$C$26,3)</f>
        <v>1</v>
      </c>
    </row>
    <row r="348" spans="1:8" ht="14.25">
      <c r="A348" s="11">
        <v>43831</v>
      </c>
      <c r="B348" s="10" t="s">
        <v>756</v>
      </c>
      <c r="C348" s="12">
        <v>0.75</v>
      </c>
      <c r="D348" s="13">
        <v>43845</v>
      </c>
      <c r="E348" s="7" t="s">
        <v>402</v>
      </c>
      <c r="F348" s="65">
        <v>48.43</v>
      </c>
      <c r="G348" t="s">
        <v>5</v>
      </c>
      <c r="H348">
        <f>+VLOOKUP(G348,'Legenda Tecnologias'!$A$1:$C$26,3)</f>
        <v>11</v>
      </c>
    </row>
    <row r="349" spans="1:8" ht="14.25">
      <c r="A349" s="11">
        <v>43831</v>
      </c>
      <c r="B349" s="10" t="s">
        <v>757</v>
      </c>
      <c r="C349" s="12">
        <v>0.79166666666666663</v>
      </c>
      <c r="D349" s="13">
        <v>43845</v>
      </c>
      <c r="E349" s="7" t="s">
        <v>402</v>
      </c>
      <c r="F349" s="65">
        <v>52.8</v>
      </c>
      <c r="G349" t="s">
        <v>10</v>
      </c>
      <c r="H349">
        <f>+VLOOKUP(G349,'Legenda Tecnologias'!$A$1:$C$26,3)</f>
        <v>1</v>
      </c>
    </row>
    <row r="350" spans="1:8" ht="14.25">
      <c r="A350" s="11">
        <v>43831</v>
      </c>
      <c r="B350" s="10" t="s">
        <v>740</v>
      </c>
      <c r="C350" s="12">
        <v>8.3333333333333329E-2</v>
      </c>
      <c r="D350" s="13">
        <v>43845</v>
      </c>
      <c r="E350" s="7" t="s">
        <v>402</v>
      </c>
      <c r="F350" s="65">
        <v>20.010000000000002</v>
      </c>
      <c r="G350" t="s">
        <v>12</v>
      </c>
      <c r="H350">
        <f>+VLOOKUP(G350,'Legenda Tecnologias'!$A$1:$C$26,3)</f>
        <v>22</v>
      </c>
    </row>
    <row r="351" spans="1:8" ht="14.25">
      <c r="A351" s="11">
        <v>43831</v>
      </c>
      <c r="B351" s="10" t="s">
        <v>758</v>
      </c>
      <c r="C351" s="12">
        <v>0.83333333333333337</v>
      </c>
      <c r="D351" s="13">
        <v>43845</v>
      </c>
      <c r="E351" s="7" t="s">
        <v>402</v>
      </c>
      <c r="F351" s="65">
        <v>52.49</v>
      </c>
      <c r="G351" t="s">
        <v>5</v>
      </c>
      <c r="H351">
        <f>+VLOOKUP(G351,'Legenda Tecnologias'!$A$1:$C$26,3)</f>
        <v>11</v>
      </c>
    </row>
    <row r="352" spans="1:8" ht="14.25">
      <c r="A352" s="11">
        <v>43831</v>
      </c>
      <c r="B352" s="10" t="s">
        <v>759</v>
      </c>
      <c r="C352" s="12">
        <v>0.875</v>
      </c>
      <c r="D352" s="13">
        <v>43845</v>
      </c>
      <c r="E352" s="7" t="s">
        <v>402</v>
      </c>
      <c r="F352" s="65">
        <v>48.1</v>
      </c>
      <c r="G352" t="s">
        <v>5</v>
      </c>
      <c r="H352">
        <f>+VLOOKUP(G352,'Legenda Tecnologias'!$A$1:$C$26,3)</f>
        <v>11</v>
      </c>
    </row>
    <row r="353" spans="1:8" ht="14.25">
      <c r="A353" s="11">
        <v>43831</v>
      </c>
      <c r="B353" s="10" t="s">
        <v>760</v>
      </c>
      <c r="C353" s="12">
        <v>0.91666666666666663</v>
      </c>
      <c r="D353" s="13">
        <v>43845</v>
      </c>
      <c r="E353" s="7" t="s">
        <v>402</v>
      </c>
      <c r="F353" s="65">
        <v>43.75</v>
      </c>
      <c r="G353" t="s">
        <v>5</v>
      </c>
      <c r="H353">
        <f>+VLOOKUP(G353,'Legenda Tecnologias'!$A$1:$C$26,3)</f>
        <v>11</v>
      </c>
    </row>
    <row r="354" spans="1:8" ht="14.25">
      <c r="A354" s="11">
        <v>43831</v>
      </c>
      <c r="B354" s="10" t="s">
        <v>761</v>
      </c>
      <c r="C354" s="12">
        <v>0.95833333333333337</v>
      </c>
      <c r="D354" s="13">
        <v>43845</v>
      </c>
      <c r="E354" s="7" t="s">
        <v>402</v>
      </c>
      <c r="F354" s="65">
        <v>38.5</v>
      </c>
      <c r="G354" t="s">
        <v>12</v>
      </c>
      <c r="H354">
        <f>+VLOOKUP(G354,'Legenda Tecnologias'!$A$1:$C$26,3)</f>
        <v>22</v>
      </c>
    </row>
    <row r="355" spans="1:8" ht="14.25">
      <c r="A355" s="11">
        <v>43831</v>
      </c>
      <c r="B355" s="10" t="s">
        <v>741</v>
      </c>
      <c r="C355" s="12">
        <v>0.125</v>
      </c>
      <c r="D355" s="13">
        <v>43845</v>
      </c>
      <c r="E355" s="7" t="s">
        <v>402</v>
      </c>
      <c r="F355" s="65">
        <v>17.5</v>
      </c>
      <c r="G355" t="s">
        <v>6</v>
      </c>
      <c r="H355">
        <f>+VLOOKUP(G355,'Legenda Tecnologias'!$A$1:$C$26,3)</f>
        <v>18</v>
      </c>
    </row>
    <row r="356" spans="1:8" ht="14.25">
      <c r="A356" s="11">
        <v>43831</v>
      </c>
      <c r="B356" s="10" t="s">
        <v>742</v>
      </c>
      <c r="C356" s="12">
        <v>0.16666666666666666</v>
      </c>
      <c r="D356" s="13">
        <v>43845</v>
      </c>
      <c r="E356" s="7" t="s">
        <v>402</v>
      </c>
      <c r="F356" s="65">
        <v>16.670000000000002</v>
      </c>
      <c r="G356" t="s">
        <v>6</v>
      </c>
      <c r="H356">
        <f>+VLOOKUP(G356,'Legenda Tecnologias'!$A$1:$C$26,3)</f>
        <v>18</v>
      </c>
    </row>
    <row r="357" spans="1:8" ht="14.25">
      <c r="A357" s="11">
        <v>43831</v>
      </c>
      <c r="B357" s="10" t="s">
        <v>743</v>
      </c>
      <c r="C357" s="12">
        <v>0.20833333333333334</v>
      </c>
      <c r="D357" s="13">
        <v>43845</v>
      </c>
      <c r="E357" s="7" t="s">
        <v>402</v>
      </c>
      <c r="F357" s="65">
        <v>25</v>
      </c>
      <c r="G357" t="s">
        <v>5</v>
      </c>
      <c r="H357">
        <f>+VLOOKUP(G357,'Legenda Tecnologias'!$A$1:$C$26,3)</f>
        <v>11</v>
      </c>
    </row>
    <row r="358" spans="1:8" ht="14.25">
      <c r="A358" s="11">
        <v>43831</v>
      </c>
      <c r="B358" s="10" t="s">
        <v>744</v>
      </c>
      <c r="C358" s="12">
        <v>0.25</v>
      </c>
      <c r="D358" s="13">
        <v>43845</v>
      </c>
      <c r="E358" s="7" t="s">
        <v>402</v>
      </c>
      <c r="F358" s="65">
        <v>30.53</v>
      </c>
      <c r="G358" t="s">
        <v>12</v>
      </c>
      <c r="H358">
        <f>+VLOOKUP(G358,'Legenda Tecnologias'!$A$1:$C$26,3)</f>
        <v>22</v>
      </c>
    </row>
    <row r="359" spans="1:8" ht="14.25">
      <c r="A359" s="11">
        <v>43831</v>
      </c>
      <c r="B359" s="10" t="s">
        <v>745</v>
      </c>
      <c r="C359" s="12">
        <v>0.29166666666666669</v>
      </c>
      <c r="D359" s="13">
        <v>43845</v>
      </c>
      <c r="E359" s="7" t="s">
        <v>402</v>
      </c>
      <c r="F359" s="65">
        <v>38.53</v>
      </c>
      <c r="G359" t="s">
        <v>6</v>
      </c>
      <c r="H359">
        <f>+VLOOKUP(G359,'Legenda Tecnologias'!$A$1:$C$26,3)</f>
        <v>18</v>
      </c>
    </row>
    <row r="360" spans="1:8" ht="14.25">
      <c r="A360" s="11">
        <v>43831</v>
      </c>
      <c r="B360" s="10" t="s">
        <v>746</v>
      </c>
      <c r="C360" s="12">
        <v>0.33333333333333331</v>
      </c>
      <c r="D360" s="13">
        <v>43845</v>
      </c>
      <c r="E360" s="7" t="s">
        <v>402</v>
      </c>
      <c r="F360" s="65">
        <v>42.99</v>
      </c>
      <c r="G360" t="s">
        <v>5</v>
      </c>
      <c r="H360">
        <f>+VLOOKUP(G360,'Legenda Tecnologias'!$A$1:$C$26,3)</f>
        <v>11</v>
      </c>
    </row>
    <row r="361" spans="1:8" ht="14.25">
      <c r="A361" s="11">
        <v>43831</v>
      </c>
      <c r="B361" s="10" t="s">
        <v>747</v>
      </c>
      <c r="C361" s="12">
        <v>0.375</v>
      </c>
      <c r="D361" s="13">
        <v>43845</v>
      </c>
      <c r="E361" s="7" t="s">
        <v>402</v>
      </c>
      <c r="F361" s="65">
        <v>43.52</v>
      </c>
      <c r="G361" t="s">
        <v>12</v>
      </c>
      <c r="H361">
        <f>+VLOOKUP(G361,'Legenda Tecnologias'!$A$1:$C$26,3)</f>
        <v>22</v>
      </c>
    </row>
    <row r="362" spans="1:8" ht="14.25">
      <c r="A362" s="11">
        <v>43831</v>
      </c>
      <c r="B362" s="10" t="s">
        <v>762</v>
      </c>
      <c r="C362" s="12">
        <v>0</v>
      </c>
      <c r="D362" s="13">
        <v>43846</v>
      </c>
      <c r="E362" s="7" t="s">
        <v>402</v>
      </c>
      <c r="F362" s="65">
        <v>33.270000000000003</v>
      </c>
      <c r="G362" t="s">
        <v>6</v>
      </c>
      <c r="H362">
        <f>+VLOOKUP(G362,'Legenda Tecnologias'!$A$1:$C$26,3)</f>
        <v>18</v>
      </c>
    </row>
    <row r="363" spans="1:8" ht="14.25">
      <c r="A363" s="11">
        <v>43831</v>
      </c>
      <c r="B363" s="10" t="s">
        <v>763</v>
      </c>
      <c r="C363" s="12">
        <v>4.1666666666666664E-2</v>
      </c>
      <c r="D363" s="13">
        <v>43846</v>
      </c>
      <c r="E363" s="7" t="s">
        <v>402</v>
      </c>
      <c r="F363" s="65">
        <v>31.18</v>
      </c>
      <c r="G363" t="s">
        <v>12</v>
      </c>
      <c r="H363">
        <f>+VLOOKUP(G363,'Legenda Tecnologias'!$A$1:$C$26,3)</f>
        <v>22</v>
      </c>
    </row>
    <row r="364" spans="1:8" ht="14.25">
      <c r="A364" s="11">
        <v>43831</v>
      </c>
      <c r="B364" s="10" t="s">
        <v>772</v>
      </c>
      <c r="C364" s="12">
        <v>0.41666666666666669</v>
      </c>
      <c r="D364" s="13">
        <v>43846</v>
      </c>
      <c r="E364" s="7" t="s">
        <v>402</v>
      </c>
      <c r="F364" s="65">
        <v>43.51</v>
      </c>
      <c r="G364" t="s">
        <v>5</v>
      </c>
      <c r="H364">
        <f>+VLOOKUP(G364,'Legenda Tecnologias'!$A$1:$C$26,3)</f>
        <v>11</v>
      </c>
    </row>
    <row r="365" spans="1:8" ht="14.25">
      <c r="A365" s="11">
        <v>43831</v>
      </c>
      <c r="B365" s="10" t="s">
        <v>773</v>
      </c>
      <c r="C365" s="12">
        <v>0.45833333333333331</v>
      </c>
      <c r="D365" s="13">
        <v>43846</v>
      </c>
      <c r="E365" s="7" t="s">
        <v>402</v>
      </c>
      <c r="F365" s="65">
        <v>42.1</v>
      </c>
      <c r="G365" t="s">
        <v>5</v>
      </c>
      <c r="H365">
        <f>+VLOOKUP(G365,'Legenda Tecnologias'!$A$1:$C$26,3)</f>
        <v>11</v>
      </c>
    </row>
    <row r="366" spans="1:8" ht="14.25">
      <c r="A366" s="11">
        <v>43831</v>
      </c>
      <c r="B366" s="10" t="s">
        <v>774</v>
      </c>
      <c r="C366" s="12">
        <v>0.5</v>
      </c>
      <c r="D366" s="13">
        <v>43846</v>
      </c>
      <c r="E366" s="7" t="s">
        <v>402</v>
      </c>
      <c r="F366" s="65">
        <v>40.36</v>
      </c>
      <c r="G366" t="s">
        <v>5</v>
      </c>
      <c r="H366">
        <f>+VLOOKUP(G366,'Legenda Tecnologias'!$A$1:$C$26,3)</f>
        <v>11</v>
      </c>
    </row>
    <row r="367" spans="1:8" ht="14.25">
      <c r="A367" s="11">
        <v>43831</v>
      </c>
      <c r="B367" s="10" t="s">
        <v>775</v>
      </c>
      <c r="C367" s="12">
        <v>0.54166666666666663</v>
      </c>
      <c r="D367" s="13">
        <v>43846</v>
      </c>
      <c r="E367" s="7" t="s">
        <v>402</v>
      </c>
      <c r="F367" s="65">
        <v>40.08</v>
      </c>
      <c r="G367" t="s">
        <v>5</v>
      </c>
      <c r="H367">
        <f>+VLOOKUP(G367,'Legenda Tecnologias'!$A$1:$C$26,3)</f>
        <v>11</v>
      </c>
    </row>
    <row r="368" spans="1:8" ht="14.25">
      <c r="A368" s="11">
        <v>43831</v>
      </c>
      <c r="B368" s="10" t="s">
        <v>776</v>
      </c>
      <c r="C368" s="12">
        <v>0.58333333333333337</v>
      </c>
      <c r="D368" s="13">
        <v>43846</v>
      </c>
      <c r="E368" s="7" t="s">
        <v>402</v>
      </c>
      <c r="F368" s="65">
        <v>36.81</v>
      </c>
      <c r="G368" t="s">
        <v>12</v>
      </c>
      <c r="H368">
        <f>+VLOOKUP(G368,'Legenda Tecnologias'!$A$1:$C$26,3)</f>
        <v>22</v>
      </c>
    </row>
    <row r="369" spans="1:8" ht="14.25">
      <c r="A369" s="11">
        <v>43831</v>
      </c>
      <c r="B369" s="10" t="s">
        <v>777</v>
      </c>
      <c r="C369" s="12">
        <v>0.625</v>
      </c>
      <c r="D369" s="13">
        <v>43846</v>
      </c>
      <c r="E369" s="7" t="s">
        <v>402</v>
      </c>
      <c r="F369" s="65">
        <v>32.49</v>
      </c>
      <c r="G369" t="s">
        <v>6</v>
      </c>
      <c r="H369">
        <f>+VLOOKUP(G369,'Legenda Tecnologias'!$A$1:$C$26,3)</f>
        <v>18</v>
      </c>
    </row>
    <row r="370" spans="1:8" ht="14.25">
      <c r="A370" s="11">
        <v>43831</v>
      </c>
      <c r="B370" s="10" t="s">
        <v>778</v>
      </c>
      <c r="C370" s="12">
        <v>0.66666666666666663</v>
      </c>
      <c r="D370" s="13">
        <v>43846</v>
      </c>
      <c r="E370" s="7" t="s">
        <v>402</v>
      </c>
      <c r="F370" s="65">
        <v>32.869999999999997</v>
      </c>
      <c r="G370" t="s">
        <v>12</v>
      </c>
      <c r="H370">
        <f>+VLOOKUP(G370,'Legenda Tecnologias'!$A$1:$C$26,3)</f>
        <v>22</v>
      </c>
    </row>
    <row r="371" spans="1:8" ht="14.25">
      <c r="A371" s="11">
        <v>43831</v>
      </c>
      <c r="B371" s="10" t="s">
        <v>779</v>
      </c>
      <c r="C371" s="12">
        <v>0.70833333333333337</v>
      </c>
      <c r="D371" s="13">
        <v>43846</v>
      </c>
      <c r="E371" s="7" t="s">
        <v>402</v>
      </c>
      <c r="F371" s="65">
        <v>40.840000000000003</v>
      </c>
      <c r="G371" t="s">
        <v>5</v>
      </c>
      <c r="H371">
        <f>+VLOOKUP(G371,'Legenda Tecnologias'!$A$1:$C$26,3)</f>
        <v>11</v>
      </c>
    </row>
    <row r="372" spans="1:8" ht="14.25">
      <c r="A372" s="11">
        <v>43831</v>
      </c>
      <c r="B372" s="10" t="s">
        <v>780</v>
      </c>
      <c r="C372" s="12">
        <v>0.75</v>
      </c>
      <c r="D372" s="13">
        <v>43846</v>
      </c>
      <c r="E372" s="7" t="s">
        <v>402</v>
      </c>
      <c r="F372" s="65">
        <v>43.15</v>
      </c>
      <c r="G372" t="s">
        <v>5</v>
      </c>
      <c r="H372">
        <f>+VLOOKUP(G372,'Legenda Tecnologias'!$A$1:$C$26,3)</f>
        <v>11</v>
      </c>
    </row>
    <row r="373" spans="1:8" ht="14.25">
      <c r="A373" s="11">
        <v>43831</v>
      </c>
      <c r="B373" s="10" t="s">
        <v>781</v>
      </c>
      <c r="C373" s="12">
        <v>0.79166666666666663</v>
      </c>
      <c r="D373" s="13">
        <v>43846</v>
      </c>
      <c r="E373" s="7" t="s">
        <v>402</v>
      </c>
      <c r="F373" s="65">
        <v>43.2</v>
      </c>
      <c r="G373" t="s">
        <v>5</v>
      </c>
      <c r="H373">
        <f>+VLOOKUP(G373,'Legenda Tecnologias'!$A$1:$C$26,3)</f>
        <v>11</v>
      </c>
    </row>
    <row r="374" spans="1:8" ht="14.25">
      <c r="A374" s="11">
        <v>43831</v>
      </c>
      <c r="B374" s="10" t="s">
        <v>764</v>
      </c>
      <c r="C374" s="12">
        <v>8.3333333333333329E-2</v>
      </c>
      <c r="D374" s="13">
        <v>43846</v>
      </c>
      <c r="E374" s="7" t="s">
        <v>402</v>
      </c>
      <c r="F374" s="65">
        <v>30.8</v>
      </c>
      <c r="G374" t="s">
        <v>5</v>
      </c>
      <c r="H374">
        <f>+VLOOKUP(G374,'Legenda Tecnologias'!$A$1:$C$26,3)</f>
        <v>11</v>
      </c>
    </row>
    <row r="375" spans="1:8" ht="14.25">
      <c r="A375" s="11">
        <v>43831</v>
      </c>
      <c r="B375" s="10" t="s">
        <v>782</v>
      </c>
      <c r="C375" s="12">
        <v>0.83333333333333337</v>
      </c>
      <c r="D375" s="13">
        <v>43846</v>
      </c>
      <c r="E375" s="7" t="s">
        <v>402</v>
      </c>
      <c r="F375" s="65">
        <v>43.98</v>
      </c>
      <c r="G375" t="s">
        <v>5</v>
      </c>
      <c r="H375">
        <f>+VLOOKUP(G375,'Legenda Tecnologias'!$A$1:$C$26,3)</f>
        <v>11</v>
      </c>
    </row>
    <row r="376" spans="1:8" ht="14.25">
      <c r="A376" s="11">
        <v>43831</v>
      </c>
      <c r="B376" s="10" t="s">
        <v>783</v>
      </c>
      <c r="C376" s="12">
        <v>0.875</v>
      </c>
      <c r="D376" s="13">
        <v>43846</v>
      </c>
      <c r="E376" s="7" t="s">
        <v>402</v>
      </c>
      <c r="F376" s="65">
        <v>43.15</v>
      </c>
      <c r="G376" t="s">
        <v>5</v>
      </c>
      <c r="H376">
        <f>+VLOOKUP(G376,'Legenda Tecnologias'!$A$1:$C$26,3)</f>
        <v>11</v>
      </c>
    </row>
    <row r="377" spans="1:8" ht="14.25">
      <c r="A377" s="11">
        <v>43831</v>
      </c>
      <c r="B377" s="10" t="s">
        <v>784</v>
      </c>
      <c r="C377" s="12">
        <v>0.91666666666666663</v>
      </c>
      <c r="D377" s="13">
        <v>43846</v>
      </c>
      <c r="E377" s="7" t="s">
        <v>402</v>
      </c>
      <c r="F377" s="65">
        <v>40.01</v>
      </c>
      <c r="G377" t="s">
        <v>5</v>
      </c>
      <c r="H377">
        <f>+VLOOKUP(G377,'Legenda Tecnologias'!$A$1:$C$26,3)</f>
        <v>11</v>
      </c>
    </row>
    <row r="378" spans="1:8" ht="14.25">
      <c r="A378" s="11">
        <v>43831</v>
      </c>
      <c r="B378" s="10" t="s">
        <v>785</v>
      </c>
      <c r="C378" s="12">
        <v>0.95833333333333337</v>
      </c>
      <c r="D378" s="13">
        <v>43846</v>
      </c>
      <c r="E378" s="7" t="s">
        <v>402</v>
      </c>
      <c r="F378" s="65">
        <v>32.68</v>
      </c>
      <c r="G378" t="s">
        <v>6</v>
      </c>
      <c r="H378">
        <f>+VLOOKUP(G378,'Legenda Tecnologias'!$A$1:$C$26,3)</f>
        <v>18</v>
      </c>
    </row>
    <row r="379" spans="1:8" ht="14.25">
      <c r="A379" s="11">
        <v>43831</v>
      </c>
      <c r="B379" s="10" t="s">
        <v>765</v>
      </c>
      <c r="C379" s="12">
        <v>0.125</v>
      </c>
      <c r="D379" s="13">
        <v>43846</v>
      </c>
      <c r="E379" s="7" t="s">
        <v>402</v>
      </c>
      <c r="F379" s="65">
        <v>29.9</v>
      </c>
      <c r="G379" t="s">
        <v>12</v>
      </c>
      <c r="H379">
        <f>+VLOOKUP(G379,'Legenda Tecnologias'!$A$1:$C$26,3)</f>
        <v>22</v>
      </c>
    </row>
    <row r="380" spans="1:8" ht="14.25">
      <c r="A380" s="11">
        <v>43831</v>
      </c>
      <c r="B380" s="10" t="s">
        <v>766</v>
      </c>
      <c r="C380" s="12">
        <v>0.16666666666666666</v>
      </c>
      <c r="D380" s="13">
        <v>43846</v>
      </c>
      <c r="E380" s="7" t="s">
        <v>402</v>
      </c>
      <c r="F380" s="65">
        <v>29.72</v>
      </c>
      <c r="G380" t="s">
        <v>6</v>
      </c>
      <c r="H380">
        <f>+VLOOKUP(G380,'Legenda Tecnologias'!$A$1:$C$26,3)</f>
        <v>18</v>
      </c>
    </row>
    <row r="381" spans="1:8" ht="14.25">
      <c r="A381" s="11">
        <v>43831</v>
      </c>
      <c r="B381" s="10" t="s">
        <v>767</v>
      </c>
      <c r="C381" s="12">
        <v>0.20833333333333334</v>
      </c>
      <c r="D381" s="13">
        <v>43846</v>
      </c>
      <c r="E381" s="7" t="s">
        <v>402</v>
      </c>
      <c r="F381" s="65">
        <v>31.1</v>
      </c>
      <c r="G381" t="s">
        <v>6</v>
      </c>
      <c r="H381">
        <f>+VLOOKUP(G381,'Legenda Tecnologias'!$A$1:$C$26,3)</f>
        <v>18</v>
      </c>
    </row>
    <row r="382" spans="1:8" ht="14.25">
      <c r="A382" s="11">
        <v>43831</v>
      </c>
      <c r="B382" s="10" t="s">
        <v>768</v>
      </c>
      <c r="C382" s="12">
        <v>0.25</v>
      </c>
      <c r="D382" s="13">
        <v>43846</v>
      </c>
      <c r="E382" s="7" t="s">
        <v>402</v>
      </c>
      <c r="F382" s="65">
        <v>38.700000000000003</v>
      </c>
      <c r="G382" t="s">
        <v>5</v>
      </c>
      <c r="H382">
        <f>+VLOOKUP(G382,'Legenda Tecnologias'!$A$1:$C$26,3)</f>
        <v>11</v>
      </c>
    </row>
    <row r="383" spans="1:8" ht="14.25">
      <c r="A383" s="11">
        <v>43831</v>
      </c>
      <c r="B383" s="10" t="s">
        <v>769</v>
      </c>
      <c r="C383" s="12">
        <v>0.29166666666666669</v>
      </c>
      <c r="D383" s="13">
        <v>43846</v>
      </c>
      <c r="E383" s="7" t="s">
        <v>402</v>
      </c>
      <c r="F383" s="65">
        <v>45.42</v>
      </c>
      <c r="G383" t="s">
        <v>5</v>
      </c>
      <c r="H383">
        <f>+VLOOKUP(G383,'Legenda Tecnologias'!$A$1:$C$26,3)</f>
        <v>11</v>
      </c>
    </row>
    <row r="384" spans="1:8" ht="14.25">
      <c r="A384" s="11">
        <v>43831</v>
      </c>
      <c r="B384" s="10" t="s">
        <v>770</v>
      </c>
      <c r="C384" s="12">
        <v>0.33333333333333331</v>
      </c>
      <c r="D384" s="13">
        <v>43846</v>
      </c>
      <c r="E384" s="7" t="s">
        <v>402</v>
      </c>
      <c r="F384" s="65">
        <v>52.4</v>
      </c>
      <c r="G384" t="s">
        <v>10</v>
      </c>
      <c r="H384">
        <f>+VLOOKUP(G384,'Legenda Tecnologias'!$A$1:$C$26,3)</f>
        <v>1</v>
      </c>
    </row>
    <row r="385" spans="1:8" ht="14.25">
      <c r="A385" s="11">
        <v>43831</v>
      </c>
      <c r="B385" s="10" t="s">
        <v>771</v>
      </c>
      <c r="C385" s="12">
        <v>0.375</v>
      </c>
      <c r="D385" s="13">
        <v>43846</v>
      </c>
      <c r="E385" s="7" t="s">
        <v>402</v>
      </c>
      <c r="F385" s="65">
        <v>47</v>
      </c>
      <c r="G385" t="s">
        <v>5</v>
      </c>
      <c r="H385">
        <f>+VLOOKUP(G385,'Legenda Tecnologias'!$A$1:$C$26,3)</f>
        <v>11</v>
      </c>
    </row>
    <row r="386" spans="1:8" ht="14.25">
      <c r="A386" s="11">
        <v>43831</v>
      </c>
      <c r="B386" s="10" t="s">
        <v>786</v>
      </c>
      <c r="C386" s="12">
        <v>0</v>
      </c>
      <c r="D386" s="13">
        <v>43847</v>
      </c>
      <c r="E386" s="7" t="s">
        <v>402</v>
      </c>
      <c r="F386" s="65">
        <v>30.87</v>
      </c>
      <c r="G386" t="s">
        <v>6</v>
      </c>
      <c r="H386">
        <f>+VLOOKUP(G386,'Legenda Tecnologias'!$A$1:$C$26,3)</f>
        <v>18</v>
      </c>
    </row>
    <row r="387" spans="1:8" ht="14.25">
      <c r="A387" s="11">
        <v>43831</v>
      </c>
      <c r="B387" s="10" t="s">
        <v>787</v>
      </c>
      <c r="C387" s="12">
        <v>4.1666666666666664E-2</v>
      </c>
      <c r="D387" s="13">
        <v>43847</v>
      </c>
      <c r="E387" s="7" t="s">
        <v>402</v>
      </c>
      <c r="F387" s="65">
        <v>29.48</v>
      </c>
      <c r="G387" t="s">
        <v>6</v>
      </c>
      <c r="H387">
        <f>+VLOOKUP(G387,'Legenda Tecnologias'!$A$1:$C$26,3)</f>
        <v>18</v>
      </c>
    </row>
    <row r="388" spans="1:8" ht="14.25">
      <c r="A388" s="11">
        <v>43831</v>
      </c>
      <c r="B388" s="10" t="s">
        <v>796</v>
      </c>
      <c r="C388" s="12">
        <v>0.41666666666666669</v>
      </c>
      <c r="D388" s="13">
        <v>43847</v>
      </c>
      <c r="E388" s="7" t="s">
        <v>402</v>
      </c>
      <c r="F388" s="65">
        <v>43.68</v>
      </c>
      <c r="G388" t="s">
        <v>12</v>
      </c>
      <c r="H388">
        <f>+VLOOKUP(G388,'Legenda Tecnologias'!$A$1:$C$26,3)</f>
        <v>22</v>
      </c>
    </row>
    <row r="389" spans="1:8" ht="14.25">
      <c r="A389" s="11">
        <v>43831</v>
      </c>
      <c r="B389" s="10" t="s">
        <v>797</v>
      </c>
      <c r="C389" s="12">
        <v>0.45833333333333331</v>
      </c>
      <c r="D389" s="13">
        <v>43847</v>
      </c>
      <c r="E389" s="7" t="s">
        <v>402</v>
      </c>
      <c r="F389" s="65">
        <v>42.72</v>
      </c>
      <c r="G389" t="s">
        <v>6</v>
      </c>
      <c r="H389">
        <f>+VLOOKUP(G389,'Legenda Tecnologias'!$A$1:$C$26,3)</f>
        <v>18</v>
      </c>
    </row>
    <row r="390" spans="1:8" ht="14.25">
      <c r="A390" s="11">
        <v>43831</v>
      </c>
      <c r="B390" s="10" t="s">
        <v>798</v>
      </c>
      <c r="C390" s="12">
        <v>0.5</v>
      </c>
      <c r="D390" s="13">
        <v>43847</v>
      </c>
      <c r="E390" s="7" t="s">
        <v>402</v>
      </c>
      <c r="F390" s="65">
        <v>41.37</v>
      </c>
      <c r="G390" t="s">
        <v>5</v>
      </c>
      <c r="H390">
        <f>+VLOOKUP(G390,'Legenda Tecnologias'!$A$1:$C$26,3)</f>
        <v>11</v>
      </c>
    </row>
    <row r="391" spans="1:8" ht="14.25">
      <c r="A391" s="11">
        <v>43831</v>
      </c>
      <c r="B391" s="10" t="s">
        <v>799</v>
      </c>
      <c r="C391" s="12">
        <v>0.54166666666666663</v>
      </c>
      <c r="D391" s="13">
        <v>43847</v>
      </c>
      <c r="E391" s="7" t="s">
        <v>402</v>
      </c>
      <c r="F391" s="65">
        <v>39.979999999999997</v>
      </c>
      <c r="G391" t="s">
        <v>6</v>
      </c>
      <c r="H391">
        <f>+VLOOKUP(G391,'Legenda Tecnologias'!$A$1:$C$26,3)</f>
        <v>18</v>
      </c>
    </row>
    <row r="392" spans="1:8" ht="14.25">
      <c r="A392" s="11">
        <v>43831</v>
      </c>
      <c r="B392" s="10" t="s">
        <v>800</v>
      </c>
      <c r="C392" s="12">
        <v>0.58333333333333337</v>
      </c>
      <c r="D392" s="13">
        <v>43847</v>
      </c>
      <c r="E392" s="7" t="s">
        <v>402</v>
      </c>
      <c r="F392" s="65">
        <v>39.020000000000003</v>
      </c>
      <c r="G392" t="s">
        <v>12</v>
      </c>
      <c r="H392">
        <f>+VLOOKUP(G392,'Legenda Tecnologias'!$A$1:$C$26,3)</f>
        <v>22</v>
      </c>
    </row>
    <row r="393" spans="1:8" ht="14.25">
      <c r="A393" s="11">
        <v>43831</v>
      </c>
      <c r="B393" s="10" t="s">
        <v>801</v>
      </c>
      <c r="C393" s="12">
        <v>0.625</v>
      </c>
      <c r="D393" s="13">
        <v>43847</v>
      </c>
      <c r="E393" s="7" t="s">
        <v>402</v>
      </c>
      <c r="F393" s="65">
        <v>39.11</v>
      </c>
      <c r="G393" t="s">
        <v>5</v>
      </c>
      <c r="H393">
        <f>+VLOOKUP(G393,'Legenda Tecnologias'!$A$1:$C$26,3)</f>
        <v>11</v>
      </c>
    </row>
    <row r="394" spans="1:8" ht="14.25">
      <c r="A394" s="11">
        <v>43831</v>
      </c>
      <c r="B394" s="10" t="s">
        <v>802</v>
      </c>
      <c r="C394" s="12">
        <v>0.66666666666666663</v>
      </c>
      <c r="D394" s="13">
        <v>43847</v>
      </c>
      <c r="E394" s="7" t="s">
        <v>402</v>
      </c>
      <c r="F394" s="65">
        <v>41.37</v>
      </c>
      <c r="G394" t="s">
        <v>5</v>
      </c>
      <c r="H394">
        <f>+VLOOKUP(G394,'Legenda Tecnologias'!$A$1:$C$26,3)</f>
        <v>11</v>
      </c>
    </row>
    <row r="395" spans="1:8" ht="14.25">
      <c r="A395" s="11">
        <v>43831</v>
      </c>
      <c r="B395" s="10" t="s">
        <v>803</v>
      </c>
      <c r="C395" s="12">
        <v>0.70833333333333337</v>
      </c>
      <c r="D395" s="13">
        <v>43847</v>
      </c>
      <c r="E395" s="7" t="s">
        <v>402</v>
      </c>
      <c r="F395" s="65">
        <v>43.98</v>
      </c>
      <c r="G395" t="s">
        <v>5</v>
      </c>
      <c r="H395">
        <f>+VLOOKUP(G395,'Legenda Tecnologias'!$A$1:$C$26,3)</f>
        <v>11</v>
      </c>
    </row>
    <row r="396" spans="1:8" ht="14.25">
      <c r="A396" s="11">
        <v>43831</v>
      </c>
      <c r="B396" s="10" t="s">
        <v>804</v>
      </c>
      <c r="C396" s="12">
        <v>0.75</v>
      </c>
      <c r="D396" s="13">
        <v>43847</v>
      </c>
      <c r="E396" s="7" t="s">
        <v>402</v>
      </c>
      <c r="F396" s="65">
        <v>47.11</v>
      </c>
      <c r="G396" t="s">
        <v>10</v>
      </c>
      <c r="H396">
        <f>+VLOOKUP(G396,'Legenda Tecnologias'!$A$1:$C$26,3)</f>
        <v>1</v>
      </c>
    </row>
    <row r="397" spans="1:8" ht="14.25">
      <c r="A397" s="11">
        <v>43831</v>
      </c>
      <c r="B397" s="10" t="s">
        <v>805</v>
      </c>
      <c r="C397" s="12">
        <v>0.79166666666666663</v>
      </c>
      <c r="D397" s="13">
        <v>43847</v>
      </c>
      <c r="E397" s="7" t="s">
        <v>402</v>
      </c>
      <c r="F397" s="65">
        <v>49.73</v>
      </c>
      <c r="G397" t="s">
        <v>10</v>
      </c>
      <c r="H397">
        <f>+VLOOKUP(G397,'Legenda Tecnologias'!$A$1:$C$26,3)</f>
        <v>1</v>
      </c>
    </row>
    <row r="398" spans="1:8" ht="14.25">
      <c r="A398" s="11">
        <v>43831</v>
      </c>
      <c r="B398" s="10" t="s">
        <v>788</v>
      </c>
      <c r="C398" s="12">
        <v>8.3333333333333329E-2</v>
      </c>
      <c r="D398" s="13">
        <v>43847</v>
      </c>
      <c r="E398" s="7" t="s">
        <v>402</v>
      </c>
      <c r="F398" s="65">
        <v>26.86</v>
      </c>
      <c r="G398" t="s">
        <v>12</v>
      </c>
      <c r="H398">
        <f>+VLOOKUP(G398,'Legenda Tecnologias'!$A$1:$C$26,3)</f>
        <v>22</v>
      </c>
    </row>
    <row r="399" spans="1:8" ht="14.25">
      <c r="A399" s="11">
        <v>43831</v>
      </c>
      <c r="B399" s="10" t="s">
        <v>806</v>
      </c>
      <c r="C399" s="12">
        <v>0.83333333333333337</v>
      </c>
      <c r="D399" s="13">
        <v>43847</v>
      </c>
      <c r="E399" s="7" t="s">
        <v>402</v>
      </c>
      <c r="F399" s="65">
        <v>51.75</v>
      </c>
      <c r="G399" t="s">
        <v>10</v>
      </c>
      <c r="H399">
        <f>+VLOOKUP(G399,'Legenda Tecnologias'!$A$1:$C$26,3)</f>
        <v>1</v>
      </c>
    </row>
    <row r="400" spans="1:8" ht="14.25">
      <c r="A400" s="11">
        <v>43831</v>
      </c>
      <c r="B400" s="10" t="s">
        <v>807</v>
      </c>
      <c r="C400" s="12">
        <v>0.875</v>
      </c>
      <c r="D400" s="13">
        <v>43847</v>
      </c>
      <c r="E400" s="7" t="s">
        <v>402</v>
      </c>
      <c r="F400" s="65">
        <v>50.3</v>
      </c>
      <c r="G400" t="s">
        <v>6</v>
      </c>
      <c r="H400">
        <f>+VLOOKUP(G400,'Legenda Tecnologias'!$A$1:$C$26,3)</f>
        <v>18</v>
      </c>
    </row>
    <row r="401" spans="1:8" ht="14.25">
      <c r="A401" s="11">
        <v>43831</v>
      </c>
      <c r="B401" s="10" t="s">
        <v>808</v>
      </c>
      <c r="C401" s="12">
        <v>0.91666666666666663</v>
      </c>
      <c r="D401" s="13">
        <v>43847</v>
      </c>
      <c r="E401" s="7" t="s">
        <v>402</v>
      </c>
      <c r="F401" s="65">
        <v>46.16</v>
      </c>
      <c r="G401" t="s">
        <v>5</v>
      </c>
      <c r="H401">
        <f>+VLOOKUP(G401,'Legenda Tecnologias'!$A$1:$C$26,3)</f>
        <v>11</v>
      </c>
    </row>
    <row r="402" spans="1:8" ht="14.25">
      <c r="A402" s="11">
        <v>43831</v>
      </c>
      <c r="B402" s="10" t="s">
        <v>809</v>
      </c>
      <c r="C402" s="12">
        <v>0.95833333333333337</v>
      </c>
      <c r="D402" s="13">
        <v>43847</v>
      </c>
      <c r="E402" s="7" t="s">
        <v>402</v>
      </c>
      <c r="F402" s="65">
        <v>44.01</v>
      </c>
      <c r="G402" t="s">
        <v>5</v>
      </c>
      <c r="H402">
        <f>+VLOOKUP(G402,'Legenda Tecnologias'!$A$1:$C$26,3)</f>
        <v>11</v>
      </c>
    </row>
    <row r="403" spans="1:8" ht="14.25">
      <c r="A403" s="11">
        <v>43831</v>
      </c>
      <c r="B403" s="10" t="s">
        <v>789</v>
      </c>
      <c r="C403" s="12">
        <v>0.125</v>
      </c>
      <c r="D403" s="13">
        <v>43847</v>
      </c>
      <c r="E403" s="7" t="s">
        <v>402</v>
      </c>
      <c r="F403" s="65">
        <v>25.71</v>
      </c>
      <c r="G403" t="s">
        <v>6</v>
      </c>
      <c r="H403">
        <f>+VLOOKUP(G403,'Legenda Tecnologias'!$A$1:$C$26,3)</f>
        <v>18</v>
      </c>
    </row>
    <row r="404" spans="1:8" ht="14.25">
      <c r="A404" s="11">
        <v>43831</v>
      </c>
      <c r="B404" s="10" t="s">
        <v>790</v>
      </c>
      <c r="C404" s="12">
        <v>0.16666666666666666</v>
      </c>
      <c r="D404" s="13">
        <v>43847</v>
      </c>
      <c r="E404" s="7" t="s">
        <v>402</v>
      </c>
      <c r="F404" s="65">
        <v>26.01</v>
      </c>
      <c r="G404" t="s">
        <v>6</v>
      </c>
      <c r="H404">
        <f>+VLOOKUP(G404,'Legenda Tecnologias'!$A$1:$C$26,3)</f>
        <v>18</v>
      </c>
    </row>
    <row r="405" spans="1:8" ht="14.25">
      <c r="A405" s="11">
        <v>43831</v>
      </c>
      <c r="B405" s="10" t="s">
        <v>791</v>
      </c>
      <c r="C405" s="12">
        <v>0.20833333333333334</v>
      </c>
      <c r="D405" s="13">
        <v>43847</v>
      </c>
      <c r="E405" s="7" t="s">
        <v>402</v>
      </c>
      <c r="F405" s="65">
        <v>27.97</v>
      </c>
      <c r="G405" t="s">
        <v>6</v>
      </c>
      <c r="H405">
        <f>+VLOOKUP(G405,'Legenda Tecnologias'!$A$1:$C$26,3)</f>
        <v>18</v>
      </c>
    </row>
    <row r="406" spans="1:8" ht="14.25">
      <c r="A406" s="11">
        <v>43831</v>
      </c>
      <c r="B406" s="10" t="s">
        <v>792</v>
      </c>
      <c r="C406" s="12">
        <v>0.25</v>
      </c>
      <c r="D406" s="13">
        <v>43847</v>
      </c>
      <c r="E406" s="7" t="s">
        <v>402</v>
      </c>
      <c r="F406" s="65">
        <v>31.09</v>
      </c>
      <c r="G406" t="s">
        <v>12</v>
      </c>
      <c r="H406">
        <f>+VLOOKUP(G406,'Legenda Tecnologias'!$A$1:$C$26,3)</f>
        <v>22</v>
      </c>
    </row>
    <row r="407" spans="1:8" ht="14.25">
      <c r="A407" s="11">
        <v>43831</v>
      </c>
      <c r="B407" s="10" t="s">
        <v>793</v>
      </c>
      <c r="C407" s="12">
        <v>0.29166666666666669</v>
      </c>
      <c r="D407" s="13">
        <v>43847</v>
      </c>
      <c r="E407" s="7" t="s">
        <v>402</v>
      </c>
      <c r="F407" s="65">
        <v>40.25</v>
      </c>
      <c r="G407" t="s">
        <v>5</v>
      </c>
      <c r="H407">
        <f>+VLOOKUP(G407,'Legenda Tecnologias'!$A$1:$C$26,3)</f>
        <v>11</v>
      </c>
    </row>
    <row r="408" spans="1:8" ht="14.25">
      <c r="A408" s="11">
        <v>43831</v>
      </c>
      <c r="B408" s="10" t="s">
        <v>794</v>
      </c>
      <c r="C408" s="12">
        <v>0.33333333333333331</v>
      </c>
      <c r="D408" s="13">
        <v>43847</v>
      </c>
      <c r="E408" s="7" t="s">
        <v>402</v>
      </c>
      <c r="F408" s="65">
        <v>43.8</v>
      </c>
      <c r="G408" t="s">
        <v>5</v>
      </c>
      <c r="H408">
        <f>+VLOOKUP(G408,'Legenda Tecnologias'!$A$1:$C$26,3)</f>
        <v>11</v>
      </c>
    </row>
    <row r="409" spans="1:8" ht="14.25">
      <c r="A409" s="11">
        <v>43831</v>
      </c>
      <c r="B409" s="10" t="s">
        <v>795</v>
      </c>
      <c r="C409" s="12">
        <v>0.375</v>
      </c>
      <c r="D409" s="13">
        <v>43847</v>
      </c>
      <c r="E409" s="7" t="s">
        <v>402</v>
      </c>
      <c r="F409" s="65">
        <v>43.19</v>
      </c>
      <c r="G409" t="s">
        <v>5</v>
      </c>
      <c r="H409">
        <f>+VLOOKUP(G409,'Legenda Tecnologias'!$A$1:$C$26,3)</f>
        <v>11</v>
      </c>
    </row>
    <row r="410" spans="1:8" ht="14.25">
      <c r="A410" s="11">
        <v>43831</v>
      </c>
      <c r="B410" s="10" t="s">
        <v>810</v>
      </c>
      <c r="C410" s="12">
        <v>0</v>
      </c>
      <c r="D410" s="13">
        <v>43848</v>
      </c>
      <c r="E410" s="7" t="s">
        <v>402</v>
      </c>
      <c r="F410" s="65">
        <v>45</v>
      </c>
      <c r="G410" t="s">
        <v>6</v>
      </c>
      <c r="H410">
        <f>+VLOOKUP(G410,'Legenda Tecnologias'!$A$1:$C$26,3)</f>
        <v>18</v>
      </c>
    </row>
    <row r="411" spans="1:8" ht="14.25">
      <c r="A411" s="11">
        <v>43831</v>
      </c>
      <c r="B411" s="10" t="s">
        <v>811</v>
      </c>
      <c r="C411" s="12">
        <v>4.1666666666666664E-2</v>
      </c>
      <c r="D411" s="13">
        <v>43848</v>
      </c>
      <c r="E411" s="7" t="s">
        <v>402</v>
      </c>
      <c r="F411" s="65">
        <v>42.14</v>
      </c>
      <c r="G411" t="s">
        <v>12</v>
      </c>
      <c r="H411">
        <f>+VLOOKUP(G411,'Legenda Tecnologias'!$A$1:$C$26,3)</f>
        <v>22</v>
      </c>
    </row>
    <row r="412" spans="1:8" ht="14.25">
      <c r="A412" s="11">
        <v>43831</v>
      </c>
      <c r="B412" s="10" t="s">
        <v>820</v>
      </c>
      <c r="C412" s="12">
        <v>0.41666666666666669</v>
      </c>
      <c r="D412" s="13">
        <v>43848</v>
      </c>
      <c r="E412" s="7" t="s">
        <v>402</v>
      </c>
      <c r="F412" s="65">
        <v>40</v>
      </c>
      <c r="G412" t="s">
        <v>8</v>
      </c>
      <c r="H412">
        <f>+VLOOKUP(G412,'Legenda Tecnologias'!$A$1:$C$26,3)</f>
        <v>6</v>
      </c>
    </row>
    <row r="413" spans="1:8" ht="14.25">
      <c r="A413" s="11">
        <v>43831</v>
      </c>
      <c r="B413" s="10" t="s">
        <v>821</v>
      </c>
      <c r="C413" s="12">
        <v>0.45833333333333331</v>
      </c>
      <c r="D413" s="13">
        <v>43848</v>
      </c>
      <c r="E413" s="7" t="s">
        <v>402</v>
      </c>
      <c r="F413" s="65">
        <v>39.299999999999997</v>
      </c>
      <c r="G413" t="s">
        <v>5</v>
      </c>
      <c r="H413">
        <f>+VLOOKUP(G413,'Legenda Tecnologias'!$A$1:$C$26,3)</f>
        <v>11</v>
      </c>
    </row>
    <row r="414" spans="1:8" ht="14.25">
      <c r="A414" s="11">
        <v>43831</v>
      </c>
      <c r="B414" s="10" t="s">
        <v>822</v>
      </c>
      <c r="C414" s="12">
        <v>0.5</v>
      </c>
      <c r="D414" s="13">
        <v>43848</v>
      </c>
      <c r="E414" s="7" t="s">
        <v>402</v>
      </c>
      <c r="F414" s="65">
        <v>39.590000000000003</v>
      </c>
      <c r="G414" t="s">
        <v>5</v>
      </c>
      <c r="H414">
        <f>+VLOOKUP(G414,'Legenda Tecnologias'!$A$1:$C$26,3)</f>
        <v>11</v>
      </c>
    </row>
    <row r="415" spans="1:8" ht="14.25">
      <c r="A415" s="11">
        <v>43831</v>
      </c>
      <c r="B415" s="10" t="s">
        <v>823</v>
      </c>
      <c r="C415" s="12">
        <v>0.54166666666666663</v>
      </c>
      <c r="D415" s="13">
        <v>43848</v>
      </c>
      <c r="E415" s="7" t="s">
        <v>402</v>
      </c>
      <c r="F415" s="65">
        <v>37.86</v>
      </c>
      <c r="G415" t="s">
        <v>5</v>
      </c>
      <c r="H415">
        <f>+VLOOKUP(G415,'Legenda Tecnologias'!$A$1:$C$26,3)</f>
        <v>11</v>
      </c>
    </row>
    <row r="416" spans="1:8" ht="14.25">
      <c r="A416" s="11">
        <v>43831</v>
      </c>
      <c r="B416" s="10" t="s">
        <v>824</v>
      </c>
      <c r="C416" s="12">
        <v>0.58333333333333337</v>
      </c>
      <c r="D416" s="13">
        <v>43848</v>
      </c>
      <c r="E416" s="7" t="s">
        <v>402</v>
      </c>
      <c r="F416" s="65">
        <v>35.69</v>
      </c>
      <c r="G416" t="s">
        <v>5</v>
      </c>
      <c r="H416">
        <f>+VLOOKUP(G416,'Legenda Tecnologias'!$A$1:$C$26,3)</f>
        <v>11</v>
      </c>
    </row>
    <row r="417" spans="1:8" ht="14.25">
      <c r="A417" s="11">
        <v>43831</v>
      </c>
      <c r="B417" s="10" t="s">
        <v>825</v>
      </c>
      <c r="C417" s="12">
        <v>0.625</v>
      </c>
      <c r="D417" s="13">
        <v>43848</v>
      </c>
      <c r="E417" s="7" t="s">
        <v>402</v>
      </c>
      <c r="F417" s="65">
        <v>35.69</v>
      </c>
      <c r="G417" t="s">
        <v>6</v>
      </c>
      <c r="H417">
        <f>+VLOOKUP(G417,'Legenda Tecnologias'!$A$1:$C$26,3)</f>
        <v>18</v>
      </c>
    </row>
    <row r="418" spans="1:8" ht="14.25">
      <c r="A418" s="11">
        <v>43831</v>
      </c>
      <c r="B418" s="10" t="s">
        <v>826</v>
      </c>
      <c r="C418" s="12">
        <v>0.66666666666666663</v>
      </c>
      <c r="D418" s="13">
        <v>43848</v>
      </c>
      <c r="E418" s="7" t="s">
        <v>402</v>
      </c>
      <c r="F418" s="65">
        <v>37.409999999999997</v>
      </c>
      <c r="G418" t="s">
        <v>6</v>
      </c>
      <c r="H418">
        <f>+VLOOKUP(G418,'Legenda Tecnologias'!$A$1:$C$26,3)</f>
        <v>18</v>
      </c>
    </row>
    <row r="419" spans="1:8" ht="14.25">
      <c r="A419" s="11">
        <v>43831</v>
      </c>
      <c r="B419" s="10" t="s">
        <v>827</v>
      </c>
      <c r="C419" s="12">
        <v>0.70833333333333337</v>
      </c>
      <c r="D419" s="13">
        <v>43848</v>
      </c>
      <c r="E419" s="7" t="s">
        <v>402</v>
      </c>
      <c r="F419" s="65">
        <v>41.3</v>
      </c>
      <c r="G419" t="s">
        <v>5</v>
      </c>
      <c r="H419">
        <f>+VLOOKUP(G419,'Legenda Tecnologias'!$A$1:$C$26,3)</f>
        <v>11</v>
      </c>
    </row>
    <row r="420" spans="1:8" ht="14.25">
      <c r="A420" s="11">
        <v>43831</v>
      </c>
      <c r="B420" s="10" t="s">
        <v>828</v>
      </c>
      <c r="C420" s="12">
        <v>0.75</v>
      </c>
      <c r="D420" s="13">
        <v>43848</v>
      </c>
      <c r="E420" s="7" t="s">
        <v>402</v>
      </c>
      <c r="F420" s="65">
        <v>43.04</v>
      </c>
      <c r="G420" t="s">
        <v>6</v>
      </c>
      <c r="H420">
        <f>+VLOOKUP(G420,'Legenda Tecnologias'!$A$1:$C$26,3)</f>
        <v>18</v>
      </c>
    </row>
    <row r="421" spans="1:8" ht="14.25">
      <c r="A421" s="11">
        <v>43831</v>
      </c>
      <c r="B421" s="10" t="s">
        <v>829</v>
      </c>
      <c r="C421" s="12">
        <v>0.79166666666666663</v>
      </c>
      <c r="D421" s="13">
        <v>43848</v>
      </c>
      <c r="E421" s="7" t="s">
        <v>402</v>
      </c>
      <c r="F421" s="65">
        <v>41.91</v>
      </c>
      <c r="G421" t="s">
        <v>6</v>
      </c>
      <c r="H421">
        <f>+VLOOKUP(G421,'Legenda Tecnologias'!$A$1:$C$26,3)</f>
        <v>18</v>
      </c>
    </row>
    <row r="422" spans="1:8" ht="14.25">
      <c r="A422" s="11">
        <v>43831</v>
      </c>
      <c r="B422" s="10" t="s">
        <v>812</v>
      </c>
      <c r="C422" s="12">
        <v>8.3333333333333329E-2</v>
      </c>
      <c r="D422" s="13">
        <v>43848</v>
      </c>
      <c r="E422" s="7" t="s">
        <v>402</v>
      </c>
      <c r="F422" s="65">
        <v>37.81</v>
      </c>
      <c r="G422" t="s">
        <v>5</v>
      </c>
      <c r="H422">
        <f>+VLOOKUP(G422,'Legenda Tecnologias'!$A$1:$C$26,3)</f>
        <v>11</v>
      </c>
    </row>
    <row r="423" spans="1:8" ht="14.25">
      <c r="A423" s="11">
        <v>43831</v>
      </c>
      <c r="B423" s="10" t="s">
        <v>830</v>
      </c>
      <c r="C423" s="12">
        <v>0.83333333333333337</v>
      </c>
      <c r="D423" s="13">
        <v>43848</v>
      </c>
      <c r="E423" s="7" t="s">
        <v>402</v>
      </c>
      <c r="F423" s="65">
        <v>39.81</v>
      </c>
      <c r="G423" t="s">
        <v>5</v>
      </c>
      <c r="H423">
        <f>+VLOOKUP(G423,'Legenda Tecnologias'!$A$1:$C$26,3)</f>
        <v>11</v>
      </c>
    </row>
    <row r="424" spans="1:8" ht="14.25">
      <c r="A424" s="11">
        <v>43831</v>
      </c>
      <c r="B424" s="10" t="s">
        <v>831</v>
      </c>
      <c r="C424" s="12">
        <v>0.875</v>
      </c>
      <c r="D424" s="13">
        <v>43848</v>
      </c>
      <c r="E424" s="7" t="s">
        <v>402</v>
      </c>
      <c r="F424" s="65">
        <v>39.19</v>
      </c>
      <c r="G424" t="s">
        <v>5</v>
      </c>
      <c r="H424">
        <f>+VLOOKUP(G424,'Legenda Tecnologias'!$A$1:$C$26,3)</f>
        <v>11</v>
      </c>
    </row>
    <row r="425" spans="1:8" ht="14.25">
      <c r="A425" s="11">
        <v>43831</v>
      </c>
      <c r="B425" s="10" t="s">
        <v>832</v>
      </c>
      <c r="C425" s="12">
        <v>0.91666666666666663</v>
      </c>
      <c r="D425" s="13">
        <v>43848</v>
      </c>
      <c r="E425" s="7" t="s">
        <v>402</v>
      </c>
      <c r="F425" s="65">
        <v>37.92</v>
      </c>
      <c r="G425" t="s">
        <v>5</v>
      </c>
      <c r="H425">
        <f>+VLOOKUP(G425,'Legenda Tecnologias'!$A$1:$C$26,3)</f>
        <v>11</v>
      </c>
    </row>
    <row r="426" spans="1:8" ht="14.25">
      <c r="A426" s="11">
        <v>43831</v>
      </c>
      <c r="B426" s="10" t="s">
        <v>833</v>
      </c>
      <c r="C426" s="12">
        <v>0.95833333333333337</v>
      </c>
      <c r="D426" s="13">
        <v>43848</v>
      </c>
      <c r="E426" s="7" t="s">
        <v>402</v>
      </c>
      <c r="F426" s="65">
        <v>35.69</v>
      </c>
      <c r="G426" t="s">
        <v>5</v>
      </c>
      <c r="H426">
        <f>+VLOOKUP(G426,'Legenda Tecnologias'!$A$1:$C$26,3)</f>
        <v>11</v>
      </c>
    </row>
    <row r="427" spans="1:8" ht="14.25">
      <c r="A427" s="11">
        <v>43831</v>
      </c>
      <c r="B427" s="10" t="s">
        <v>813</v>
      </c>
      <c r="C427" s="12">
        <v>0.125</v>
      </c>
      <c r="D427" s="13">
        <v>43848</v>
      </c>
      <c r="E427" s="7" t="s">
        <v>402</v>
      </c>
      <c r="F427" s="65">
        <v>37.200000000000003</v>
      </c>
      <c r="G427" t="s">
        <v>12</v>
      </c>
      <c r="H427">
        <f>+VLOOKUP(G427,'Legenda Tecnologias'!$A$1:$C$26,3)</f>
        <v>22</v>
      </c>
    </row>
    <row r="428" spans="1:8" ht="14.25">
      <c r="A428" s="11">
        <v>43831</v>
      </c>
      <c r="B428" s="10" t="s">
        <v>814</v>
      </c>
      <c r="C428" s="12">
        <v>0.16666666666666666</v>
      </c>
      <c r="D428" s="13">
        <v>43848</v>
      </c>
      <c r="E428" s="7" t="s">
        <v>402</v>
      </c>
      <c r="F428" s="65">
        <v>33</v>
      </c>
      <c r="G428" t="s">
        <v>12</v>
      </c>
      <c r="H428">
        <f>+VLOOKUP(G428,'Legenda Tecnologias'!$A$1:$C$26,3)</f>
        <v>22</v>
      </c>
    </row>
    <row r="429" spans="1:8" ht="14.25">
      <c r="A429" s="11">
        <v>43831</v>
      </c>
      <c r="B429" s="10" t="s">
        <v>815</v>
      </c>
      <c r="C429" s="12">
        <v>0.20833333333333334</v>
      </c>
      <c r="D429" s="13">
        <v>43848</v>
      </c>
      <c r="E429" s="7" t="s">
        <v>402</v>
      </c>
      <c r="F429" s="65">
        <v>32.049999999999997</v>
      </c>
      <c r="G429" t="s">
        <v>7</v>
      </c>
      <c r="H429">
        <f>+VLOOKUP(G429,'Legenda Tecnologias'!$A$1:$C$26,3)</f>
        <v>19</v>
      </c>
    </row>
    <row r="430" spans="1:8" ht="14.25">
      <c r="A430" s="11">
        <v>43831</v>
      </c>
      <c r="B430" s="10" t="s">
        <v>816</v>
      </c>
      <c r="C430" s="12">
        <v>0.25</v>
      </c>
      <c r="D430" s="13">
        <v>43848</v>
      </c>
      <c r="E430" s="7" t="s">
        <v>402</v>
      </c>
      <c r="F430" s="65">
        <v>33.630000000000003</v>
      </c>
      <c r="G430" t="s">
        <v>6</v>
      </c>
      <c r="H430">
        <f>+VLOOKUP(G430,'Legenda Tecnologias'!$A$1:$C$26,3)</f>
        <v>18</v>
      </c>
    </row>
    <row r="431" spans="1:8" ht="14.25">
      <c r="A431" s="11">
        <v>43831</v>
      </c>
      <c r="B431" s="10" t="s">
        <v>817</v>
      </c>
      <c r="C431" s="12">
        <v>0.29166666666666669</v>
      </c>
      <c r="D431" s="13">
        <v>43848</v>
      </c>
      <c r="E431" s="7" t="s">
        <v>402</v>
      </c>
      <c r="F431" s="65">
        <v>37.200000000000003</v>
      </c>
      <c r="G431" t="s">
        <v>12</v>
      </c>
      <c r="H431">
        <f>+VLOOKUP(G431,'Legenda Tecnologias'!$A$1:$C$26,3)</f>
        <v>22</v>
      </c>
    </row>
    <row r="432" spans="1:8" ht="14.25">
      <c r="A432" s="11">
        <v>43831</v>
      </c>
      <c r="B432" s="10" t="s">
        <v>818</v>
      </c>
      <c r="C432" s="12">
        <v>0.33333333333333331</v>
      </c>
      <c r="D432" s="13">
        <v>43848</v>
      </c>
      <c r="E432" s="7" t="s">
        <v>402</v>
      </c>
      <c r="F432" s="65">
        <v>37.74</v>
      </c>
      <c r="G432" t="s">
        <v>5</v>
      </c>
      <c r="H432">
        <f>+VLOOKUP(G432,'Legenda Tecnologias'!$A$1:$C$26,3)</f>
        <v>11</v>
      </c>
    </row>
    <row r="433" spans="1:8" ht="14.25">
      <c r="A433" s="11">
        <v>43831</v>
      </c>
      <c r="B433" s="10" t="s">
        <v>819</v>
      </c>
      <c r="C433" s="12">
        <v>0.375</v>
      </c>
      <c r="D433" s="13">
        <v>43848</v>
      </c>
      <c r="E433" s="7" t="s">
        <v>402</v>
      </c>
      <c r="F433" s="65">
        <v>38.92</v>
      </c>
      <c r="G433" t="s">
        <v>35</v>
      </c>
      <c r="H433">
        <f>+VLOOKUP(G433,'Legenda Tecnologias'!$A$1:$C$26,3)</f>
        <v>13</v>
      </c>
    </row>
    <row r="434" spans="1:8" ht="14.25">
      <c r="A434" s="11">
        <v>43831</v>
      </c>
      <c r="B434" s="10" t="s">
        <v>834</v>
      </c>
      <c r="C434" s="12">
        <v>0</v>
      </c>
      <c r="D434" s="13">
        <v>43849</v>
      </c>
      <c r="E434" s="7" t="s">
        <v>402</v>
      </c>
      <c r="F434" s="65">
        <v>33.33</v>
      </c>
      <c r="G434" t="s">
        <v>6</v>
      </c>
      <c r="H434">
        <f>+VLOOKUP(G434,'Legenda Tecnologias'!$A$1:$C$26,3)</f>
        <v>18</v>
      </c>
    </row>
    <row r="435" spans="1:8" ht="14.25">
      <c r="A435" s="11">
        <v>43831</v>
      </c>
      <c r="B435" s="10" t="s">
        <v>835</v>
      </c>
      <c r="C435" s="12">
        <v>4.1666666666666664E-2</v>
      </c>
      <c r="D435" s="13">
        <v>43849</v>
      </c>
      <c r="E435" s="7" t="s">
        <v>402</v>
      </c>
      <c r="F435" s="65">
        <v>30.98</v>
      </c>
      <c r="G435" t="s">
        <v>6</v>
      </c>
      <c r="H435">
        <f>+VLOOKUP(G435,'Legenda Tecnologias'!$A$1:$C$26,3)</f>
        <v>18</v>
      </c>
    </row>
    <row r="436" spans="1:8" ht="14.25">
      <c r="A436" s="11">
        <v>43831</v>
      </c>
      <c r="B436" s="10" t="s">
        <v>844</v>
      </c>
      <c r="C436" s="12">
        <v>0.41666666666666669</v>
      </c>
      <c r="D436" s="13">
        <v>43849</v>
      </c>
      <c r="E436" s="7" t="s">
        <v>402</v>
      </c>
      <c r="F436" s="65">
        <v>29.5</v>
      </c>
      <c r="G436" t="s">
        <v>6</v>
      </c>
      <c r="H436">
        <f>+VLOOKUP(G436,'Legenda Tecnologias'!$A$1:$C$26,3)</f>
        <v>18</v>
      </c>
    </row>
    <row r="437" spans="1:8" ht="14.25">
      <c r="A437" s="11">
        <v>43831</v>
      </c>
      <c r="B437" s="10" t="s">
        <v>845</v>
      </c>
      <c r="C437" s="12">
        <v>0.45833333333333331</v>
      </c>
      <c r="D437" s="13">
        <v>43849</v>
      </c>
      <c r="E437" s="7" t="s">
        <v>402</v>
      </c>
      <c r="F437" s="65">
        <v>29.4</v>
      </c>
      <c r="G437" t="s">
        <v>6</v>
      </c>
      <c r="H437">
        <f>+VLOOKUP(G437,'Legenda Tecnologias'!$A$1:$C$26,3)</f>
        <v>18</v>
      </c>
    </row>
    <row r="438" spans="1:8" ht="14.25">
      <c r="A438" s="11">
        <v>43831</v>
      </c>
      <c r="B438" s="10" t="s">
        <v>846</v>
      </c>
      <c r="C438" s="12">
        <v>0.5</v>
      </c>
      <c r="D438" s="13">
        <v>43849</v>
      </c>
      <c r="E438" s="7" t="s">
        <v>402</v>
      </c>
      <c r="F438" s="65">
        <v>28.8</v>
      </c>
      <c r="G438" t="s">
        <v>6</v>
      </c>
      <c r="H438">
        <f>+VLOOKUP(G438,'Legenda Tecnologias'!$A$1:$C$26,3)</f>
        <v>18</v>
      </c>
    </row>
    <row r="439" spans="1:8" ht="14.25">
      <c r="A439" s="11">
        <v>43831</v>
      </c>
      <c r="B439" s="10" t="s">
        <v>847</v>
      </c>
      <c r="C439" s="12">
        <v>0.54166666666666663</v>
      </c>
      <c r="D439" s="13">
        <v>43849</v>
      </c>
      <c r="E439" s="7" t="s">
        <v>402</v>
      </c>
      <c r="F439" s="65">
        <v>29.4</v>
      </c>
      <c r="G439" t="s">
        <v>6</v>
      </c>
      <c r="H439">
        <f>+VLOOKUP(G439,'Legenda Tecnologias'!$A$1:$C$26,3)</f>
        <v>18</v>
      </c>
    </row>
    <row r="440" spans="1:8" ht="14.25">
      <c r="A440" s="11">
        <v>43831</v>
      </c>
      <c r="B440" s="10" t="s">
        <v>848</v>
      </c>
      <c r="C440" s="12">
        <v>0.58333333333333337</v>
      </c>
      <c r="D440" s="13">
        <v>43849</v>
      </c>
      <c r="E440" s="7" t="s">
        <v>402</v>
      </c>
      <c r="F440" s="65">
        <v>28.51</v>
      </c>
      <c r="G440" t="s">
        <v>6</v>
      </c>
      <c r="H440">
        <f>+VLOOKUP(G440,'Legenda Tecnologias'!$A$1:$C$26,3)</f>
        <v>18</v>
      </c>
    </row>
    <row r="441" spans="1:8" ht="14.25">
      <c r="A441" s="11">
        <v>43831</v>
      </c>
      <c r="B441" s="10" t="s">
        <v>849</v>
      </c>
      <c r="C441" s="12">
        <v>0.625</v>
      </c>
      <c r="D441" s="13">
        <v>43849</v>
      </c>
      <c r="E441" s="7" t="s">
        <v>402</v>
      </c>
      <c r="F441" s="65">
        <v>28.3</v>
      </c>
      <c r="G441" t="s">
        <v>6</v>
      </c>
      <c r="H441">
        <f>+VLOOKUP(G441,'Legenda Tecnologias'!$A$1:$C$26,3)</f>
        <v>18</v>
      </c>
    </row>
    <row r="442" spans="1:8" ht="14.25">
      <c r="A442" s="11">
        <v>43831</v>
      </c>
      <c r="B442" s="10" t="s">
        <v>850</v>
      </c>
      <c r="C442" s="12">
        <v>0.66666666666666663</v>
      </c>
      <c r="D442" s="13">
        <v>43849</v>
      </c>
      <c r="E442" s="7" t="s">
        <v>402</v>
      </c>
      <c r="F442" s="65">
        <v>28</v>
      </c>
      <c r="G442" t="s">
        <v>5</v>
      </c>
      <c r="H442">
        <f>+VLOOKUP(G442,'Legenda Tecnologias'!$A$1:$C$26,3)</f>
        <v>11</v>
      </c>
    </row>
    <row r="443" spans="1:8" ht="14.25">
      <c r="A443" s="11">
        <v>43831</v>
      </c>
      <c r="B443" s="10" t="s">
        <v>851</v>
      </c>
      <c r="C443" s="12">
        <v>0.70833333333333337</v>
      </c>
      <c r="D443" s="13">
        <v>43849</v>
      </c>
      <c r="E443" s="7" t="s">
        <v>402</v>
      </c>
      <c r="F443" s="65">
        <v>28.28</v>
      </c>
      <c r="G443" t="s">
        <v>20</v>
      </c>
      <c r="H443">
        <f>+VLOOKUP(G443,'Legenda Tecnologias'!$A$1:$C$26,3)</f>
        <v>12</v>
      </c>
    </row>
    <row r="444" spans="1:8" ht="14.25">
      <c r="A444" s="11">
        <v>43831</v>
      </c>
      <c r="B444" s="10" t="s">
        <v>852</v>
      </c>
      <c r="C444" s="12">
        <v>0.75</v>
      </c>
      <c r="D444" s="13">
        <v>43849</v>
      </c>
      <c r="E444" s="7" t="s">
        <v>402</v>
      </c>
      <c r="F444" s="65">
        <v>29.9</v>
      </c>
      <c r="G444" t="s">
        <v>6</v>
      </c>
      <c r="H444">
        <f>+VLOOKUP(G444,'Legenda Tecnologias'!$A$1:$C$26,3)</f>
        <v>18</v>
      </c>
    </row>
    <row r="445" spans="1:8" ht="14.25">
      <c r="A445" s="11">
        <v>43831</v>
      </c>
      <c r="B445" s="10" t="s">
        <v>853</v>
      </c>
      <c r="C445" s="12">
        <v>0.79166666666666663</v>
      </c>
      <c r="D445" s="13">
        <v>43849</v>
      </c>
      <c r="E445" s="7" t="s">
        <v>402</v>
      </c>
      <c r="F445" s="65">
        <v>35</v>
      </c>
      <c r="G445" t="s">
        <v>20</v>
      </c>
      <c r="H445">
        <f>+VLOOKUP(G445,'Legenda Tecnologias'!$A$1:$C$26,3)</f>
        <v>12</v>
      </c>
    </row>
    <row r="446" spans="1:8" ht="14.25">
      <c r="A446" s="11">
        <v>43831</v>
      </c>
      <c r="B446" s="10" t="s">
        <v>836</v>
      </c>
      <c r="C446" s="12">
        <v>8.3333333333333329E-2</v>
      </c>
      <c r="D446" s="13">
        <v>43849</v>
      </c>
      <c r="E446" s="7" t="s">
        <v>402</v>
      </c>
      <c r="F446" s="65">
        <v>29.9</v>
      </c>
      <c r="G446" t="s">
        <v>6</v>
      </c>
      <c r="H446">
        <f>+VLOOKUP(G446,'Legenda Tecnologias'!$A$1:$C$26,3)</f>
        <v>18</v>
      </c>
    </row>
    <row r="447" spans="1:8" ht="14.25">
      <c r="A447" s="11">
        <v>43831</v>
      </c>
      <c r="B447" s="10" t="s">
        <v>854</v>
      </c>
      <c r="C447" s="12">
        <v>0.83333333333333337</v>
      </c>
      <c r="D447" s="13">
        <v>43849</v>
      </c>
      <c r="E447" s="7" t="s">
        <v>402</v>
      </c>
      <c r="F447" s="65">
        <v>37.43</v>
      </c>
      <c r="G447" t="s">
        <v>5</v>
      </c>
      <c r="H447">
        <f>+VLOOKUP(G447,'Legenda Tecnologias'!$A$1:$C$26,3)</f>
        <v>11</v>
      </c>
    </row>
    <row r="448" spans="1:8" ht="14.25">
      <c r="A448" s="11">
        <v>43831</v>
      </c>
      <c r="B448" s="10" t="s">
        <v>855</v>
      </c>
      <c r="C448" s="12">
        <v>0.875</v>
      </c>
      <c r="D448" s="13">
        <v>43849</v>
      </c>
      <c r="E448" s="7" t="s">
        <v>402</v>
      </c>
      <c r="F448" s="65">
        <v>36.74</v>
      </c>
      <c r="G448" t="s">
        <v>5</v>
      </c>
      <c r="H448">
        <f>+VLOOKUP(G448,'Legenda Tecnologias'!$A$1:$C$26,3)</f>
        <v>11</v>
      </c>
    </row>
    <row r="449" spans="1:8" ht="14.25">
      <c r="A449" s="11">
        <v>43831</v>
      </c>
      <c r="B449" s="10" t="s">
        <v>856</v>
      </c>
      <c r="C449" s="12">
        <v>0.91666666666666663</v>
      </c>
      <c r="D449" s="13">
        <v>43849</v>
      </c>
      <c r="E449" s="7" t="s">
        <v>402</v>
      </c>
      <c r="F449" s="65">
        <v>30.5</v>
      </c>
      <c r="G449" t="s">
        <v>37</v>
      </c>
      <c r="H449">
        <f>+VLOOKUP(G449,'Legenda Tecnologias'!$A$1:$C$26,3)</f>
        <v>8</v>
      </c>
    </row>
    <row r="450" spans="1:8" ht="14.25">
      <c r="A450" s="11">
        <v>43831</v>
      </c>
      <c r="B450" s="10" t="s">
        <v>857</v>
      </c>
      <c r="C450" s="12">
        <v>0.95833333333333337</v>
      </c>
      <c r="D450" s="13">
        <v>43849</v>
      </c>
      <c r="E450" s="7" t="s">
        <v>402</v>
      </c>
      <c r="F450" s="65">
        <v>29.01</v>
      </c>
      <c r="G450" t="s">
        <v>6</v>
      </c>
      <c r="H450">
        <f>+VLOOKUP(G450,'Legenda Tecnologias'!$A$1:$C$26,3)</f>
        <v>18</v>
      </c>
    </row>
    <row r="451" spans="1:8" ht="14.25">
      <c r="A451" s="11">
        <v>43831</v>
      </c>
      <c r="B451" s="10" t="s">
        <v>837</v>
      </c>
      <c r="C451" s="12">
        <v>0.125</v>
      </c>
      <c r="D451" s="13">
        <v>43849</v>
      </c>
      <c r="E451" s="7" t="s">
        <v>402</v>
      </c>
      <c r="F451" s="65">
        <v>28.79</v>
      </c>
      <c r="G451" t="s">
        <v>6</v>
      </c>
      <c r="H451">
        <f>+VLOOKUP(G451,'Legenda Tecnologias'!$A$1:$C$26,3)</f>
        <v>18</v>
      </c>
    </row>
    <row r="452" spans="1:8" ht="14.25">
      <c r="A452" s="11">
        <v>43831</v>
      </c>
      <c r="B452" s="10" t="s">
        <v>838</v>
      </c>
      <c r="C452" s="12">
        <v>0.16666666666666666</v>
      </c>
      <c r="D452" s="13">
        <v>43849</v>
      </c>
      <c r="E452" s="7" t="s">
        <v>402</v>
      </c>
      <c r="F452" s="65">
        <v>27.71</v>
      </c>
      <c r="G452" t="s">
        <v>6</v>
      </c>
      <c r="H452">
        <f>+VLOOKUP(G452,'Legenda Tecnologias'!$A$1:$C$26,3)</f>
        <v>18</v>
      </c>
    </row>
    <row r="453" spans="1:8" ht="14.25">
      <c r="A453" s="11">
        <v>43831</v>
      </c>
      <c r="B453" s="10" t="s">
        <v>839</v>
      </c>
      <c r="C453" s="12">
        <v>0.20833333333333334</v>
      </c>
      <c r="D453" s="13">
        <v>43849</v>
      </c>
      <c r="E453" s="7" t="s">
        <v>402</v>
      </c>
      <c r="F453" s="65">
        <v>27.26</v>
      </c>
      <c r="G453" t="s">
        <v>6</v>
      </c>
      <c r="H453">
        <f>+VLOOKUP(G453,'Legenda Tecnologias'!$A$1:$C$26,3)</f>
        <v>18</v>
      </c>
    </row>
    <row r="454" spans="1:8" ht="14.25">
      <c r="A454" s="11">
        <v>43831</v>
      </c>
      <c r="B454" s="10" t="s">
        <v>840</v>
      </c>
      <c r="C454" s="12">
        <v>0.25</v>
      </c>
      <c r="D454" s="13">
        <v>43849</v>
      </c>
      <c r="E454" s="7" t="s">
        <v>402</v>
      </c>
      <c r="F454" s="65">
        <v>26.5</v>
      </c>
      <c r="G454" t="s">
        <v>5</v>
      </c>
      <c r="H454">
        <f>+VLOOKUP(G454,'Legenda Tecnologias'!$A$1:$C$26,3)</f>
        <v>11</v>
      </c>
    </row>
    <row r="455" spans="1:8" ht="14.25">
      <c r="A455" s="11">
        <v>43831</v>
      </c>
      <c r="B455" s="10" t="s">
        <v>841</v>
      </c>
      <c r="C455" s="12">
        <v>0.29166666666666669</v>
      </c>
      <c r="D455" s="13">
        <v>43849</v>
      </c>
      <c r="E455" s="7" t="s">
        <v>402</v>
      </c>
      <c r="F455" s="65">
        <v>25.8</v>
      </c>
      <c r="G455" t="s">
        <v>5</v>
      </c>
      <c r="H455">
        <f>+VLOOKUP(G455,'Legenda Tecnologias'!$A$1:$C$26,3)</f>
        <v>11</v>
      </c>
    </row>
    <row r="456" spans="1:8" ht="14.25">
      <c r="A456" s="11">
        <v>43831</v>
      </c>
      <c r="B456" s="10" t="s">
        <v>842</v>
      </c>
      <c r="C456" s="12">
        <v>0.33333333333333331</v>
      </c>
      <c r="D456" s="13">
        <v>43849</v>
      </c>
      <c r="E456" s="7" t="s">
        <v>402</v>
      </c>
      <c r="F456" s="65">
        <v>26.8</v>
      </c>
      <c r="G456" t="s">
        <v>6</v>
      </c>
      <c r="H456">
        <f>+VLOOKUP(G456,'Legenda Tecnologias'!$A$1:$C$26,3)</f>
        <v>18</v>
      </c>
    </row>
    <row r="457" spans="1:8" ht="14.25">
      <c r="A457" s="11">
        <v>43831</v>
      </c>
      <c r="B457" s="10" t="s">
        <v>843</v>
      </c>
      <c r="C457" s="12">
        <v>0.375</v>
      </c>
      <c r="D457" s="13">
        <v>43849</v>
      </c>
      <c r="E457" s="7" t="s">
        <v>402</v>
      </c>
      <c r="F457" s="65">
        <v>28.51</v>
      </c>
      <c r="G457" t="s">
        <v>6</v>
      </c>
      <c r="H457">
        <f>+VLOOKUP(G457,'Legenda Tecnologias'!$A$1:$C$26,3)</f>
        <v>18</v>
      </c>
    </row>
    <row r="458" spans="1:8" ht="14.25">
      <c r="A458" s="11">
        <v>43831</v>
      </c>
      <c r="B458" s="10" t="s">
        <v>858</v>
      </c>
      <c r="C458" s="12">
        <v>0</v>
      </c>
      <c r="D458" s="13">
        <v>43850</v>
      </c>
      <c r="E458" s="7" t="s">
        <v>402</v>
      </c>
      <c r="F458" s="65">
        <v>28.51</v>
      </c>
      <c r="G458" t="s">
        <v>6</v>
      </c>
      <c r="H458">
        <f>+VLOOKUP(G458,'Legenda Tecnologias'!$A$1:$C$26,3)</f>
        <v>18</v>
      </c>
    </row>
    <row r="459" spans="1:8" ht="14.25">
      <c r="A459" s="11">
        <v>43831</v>
      </c>
      <c r="B459" s="10" t="s">
        <v>859</v>
      </c>
      <c r="C459" s="12">
        <v>4.1666666666666664E-2</v>
      </c>
      <c r="D459" s="13">
        <v>43850</v>
      </c>
      <c r="E459" s="7" t="s">
        <v>402</v>
      </c>
      <c r="F459" s="65">
        <v>25.5</v>
      </c>
      <c r="G459" t="s">
        <v>5</v>
      </c>
      <c r="H459">
        <f>+VLOOKUP(G459,'Legenda Tecnologias'!$A$1:$C$26,3)</f>
        <v>11</v>
      </c>
    </row>
    <row r="460" spans="1:8" ht="14.25">
      <c r="A460" s="11">
        <v>43831</v>
      </c>
      <c r="B460" s="10" t="s">
        <v>868</v>
      </c>
      <c r="C460" s="12">
        <v>0.41666666666666669</v>
      </c>
      <c r="D460" s="13">
        <v>43850</v>
      </c>
      <c r="E460" s="7" t="s">
        <v>402</v>
      </c>
      <c r="F460" s="65">
        <v>42.01</v>
      </c>
      <c r="G460" t="s">
        <v>5</v>
      </c>
      <c r="H460">
        <f>+VLOOKUP(G460,'Legenda Tecnologias'!$A$1:$C$26,3)</f>
        <v>11</v>
      </c>
    </row>
    <row r="461" spans="1:8" ht="14.25">
      <c r="A461" s="11">
        <v>43831</v>
      </c>
      <c r="B461" s="10" t="s">
        <v>869</v>
      </c>
      <c r="C461" s="12">
        <v>0.45833333333333331</v>
      </c>
      <c r="D461" s="13">
        <v>43850</v>
      </c>
      <c r="E461" s="7" t="s">
        <v>402</v>
      </c>
      <c r="F461" s="65">
        <v>39.85</v>
      </c>
      <c r="G461" t="s">
        <v>20</v>
      </c>
      <c r="H461">
        <f>+VLOOKUP(G461,'Legenda Tecnologias'!$A$1:$C$26,3)</f>
        <v>12</v>
      </c>
    </row>
    <row r="462" spans="1:8" ht="14.25">
      <c r="A462" s="11">
        <v>43831</v>
      </c>
      <c r="B462" s="10" t="s">
        <v>870</v>
      </c>
      <c r="C462" s="12">
        <v>0.5</v>
      </c>
      <c r="D462" s="13">
        <v>43850</v>
      </c>
      <c r="E462" s="7" t="s">
        <v>402</v>
      </c>
      <c r="F462" s="65">
        <v>39.69</v>
      </c>
      <c r="G462" t="s">
        <v>5</v>
      </c>
      <c r="H462">
        <f>+VLOOKUP(G462,'Legenda Tecnologias'!$A$1:$C$26,3)</f>
        <v>11</v>
      </c>
    </row>
    <row r="463" spans="1:8" ht="14.25">
      <c r="A463" s="11">
        <v>43831</v>
      </c>
      <c r="B463" s="10" t="s">
        <v>871</v>
      </c>
      <c r="C463" s="12">
        <v>0.54166666666666663</v>
      </c>
      <c r="D463" s="13">
        <v>43850</v>
      </c>
      <c r="E463" s="7" t="s">
        <v>402</v>
      </c>
      <c r="F463" s="65">
        <v>39.979999999999997</v>
      </c>
      <c r="G463" t="s">
        <v>5</v>
      </c>
      <c r="H463">
        <f>+VLOOKUP(G463,'Legenda Tecnologias'!$A$1:$C$26,3)</f>
        <v>11</v>
      </c>
    </row>
    <row r="464" spans="1:8" ht="14.25">
      <c r="A464" s="11">
        <v>43831</v>
      </c>
      <c r="B464" s="10" t="s">
        <v>872</v>
      </c>
      <c r="C464" s="12">
        <v>0.58333333333333337</v>
      </c>
      <c r="D464" s="13">
        <v>43850</v>
      </c>
      <c r="E464" s="7" t="s">
        <v>402</v>
      </c>
      <c r="F464" s="65">
        <v>39.229999999999997</v>
      </c>
      <c r="G464" t="s">
        <v>5</v>
      </c>
      <c r="H464">
        <f>+VLOOKUP(G464,'Legenda Tecnologias'!$A$1:$C$26,3)</f>
        <v>11</v>
      </c>
    </row>
    <row r="465" spans="1:8" ht="14.25">
      <c r="A465" s="11">
        <v>43831</v>
      </c>
      <c r="B465" s="10" t="s">
        <v>873</v>
      </c>
      <c r="C465" s="12">
        <v>0.625</v>
      </c>
      <c r="D465" s="13">
        <v>43850</v>
      </c>
      <c r="E465" s="7" t="s">
        <v>402</v>
      </c>
      <c r="F465" s="65">
        <v>38.93</v>
      </c>
      <c r="G465" t="s">
        <v>5</v>
      </c>
      <c r="H465">
        <f>+VLOOKUP(G465,'Legenda Tecnologias'!$A$1:$C$26,3)</f>
        <v>11</v>
      </c>
    </row>
    <row r="466" spans="1:8" ht="14.25">
      <c r="A466" s="11">
        <v>43831</v>
      </c>
      <c r="B466" s="10" t="s">
        <v>874</v>
      </c>
      <c r="C466" s="12">
        <v>0.66666666666666663</v>
      </c>
      <c r="D466" s="13">
        <v>43850</v>
      </c>
      <c r="E466" s="7" t="s">
        <v>402</v>
      </c>
      <c r="F466" s="65">
        <v>39.36</v>
      </c>
      <c r="G466" t="s">
        <v>20</v>
      </c>
      <c r="H466">
        <f>+VLOOKUP(G466,'Legenda Tecnologias'!$A$1:$C$26,3)</f>
        <v>12</v>
      </c>
    </row>
    <row r="467" spans="1:8" ht="14.25">
      <c r="A467" s="11">
        <v>43831</v>
      </c>
      <c r="B467" s="10" t="s">
        <v>875</v>
      </c>
      <c r="C467" s="12">
        <v>0.70833333333333337</v>
      </c>
      <c r="D467" s="13">
        <v>43850</v>
      </c>
      <c r="E467" s="7" t="s">
        <v>402</v>
      </c>
      <c r="F467" s="65">
        <v>39.85</v>
      </c>
      <c r="G467" t="s">
        <v>5</v>
      </c>
      <c r="H467">
        <f>+VLOOKUP(G467,'Legenda Tecnologias'!$A$1:$C$26,3)</f>
        <v>11</v>
      </c>
    </row>
    <row r="468" spans="1:8" ht="14.25">
      <c r="A468" s="11">
        <v>43831</v>
      </c>
      <c r="B468" s="10" t="s">
        <v>876</v>
      </c>
      <c r="C468" s="12">
        <v>0.75</v>
      </c>
      <c r="D468" s="13">
        <v>43850</v>
      </c>
      <c r="E468" s="7" t="s">
        <v>402</v>
      </c>
      <c r="F468" s="65">
        <v>45.32</v>
      </c>
      <c r="G468" t="s">
        <v>6</v>
      </c>
      <c r="H468">
        <f>+VLOOKUP(G468,'Legenda Tecnologias'!$A$1:$C$26,3)</f>
        <v>18</v>
      </c>
    </row>
    <row r="469" spans="1:8" ht="14.25">
      <c r="A469" s="11">
        <v>43831</v>
      </c>
      <c r="B469" s="10" t="s">
        <v>877</v>
      </c>
      <c r="C469" s="12">
        <v>0.79166666666666663</v>
      </c>
      <c r="D469" s="13">
        <v>43850</v>
      </c>
      <c r="E469" s="7" t="s">
        <v>402</v>
      </c>
      <c r="F469" s="65">
        <v>50.7</v>
      </c>
      <c r="G469" t="s">
        <v>10</v>
      </c>
      <c r="H469">
        <f>+VLOOKUP(G469,'Legenda Tecnologias'!$A$1:$C$26,3)</f>
        <v>1</v>
      </c>
    </row>
    <row r="470" spans="1:8" ht="14.25">
      <c r="A470" s="11">
        <v>43831</v>
      </c>
      <c r="B470" s="10" t="s">
        <v>860</v>
      </c>
      <c r="C470" s="12">
        <v>8.3333333333333329E-2</v>
      </c>
      <c r="D470" s="13">
        <v>43850</v>
      </c>
      <c r="E470" s="7" t="s">
        <v>402</v>
      </c>
      <c r="F470" s="65">
        <v>18</v>
      </c>
      <c r="G470" t="s">
        <v>6</v>
      </c>
      <c r="H470">
        <f>+VLOOKUP(G470,'Legenda Tecnologias'!$A$1:$C$26,3)</f>
        <v>18</v>
      </c>
    </row>
    <row r="471" spans="1:8" ht="14.25">
      <c r="A471" s="11">
        <v>43831</v>
      </c>
      <c r="B471" s="10" t="s">
        <v>878</v>
      </c>
      <c r="C471" s="12">
        <v>0.83333333333333337</v>
      </c>
      <c r="D471" s="13">
        <v>43850</v>
      </c>
      <c r="E471" s="7" t="s">
        <v>402</v>
      </c>
      <c r="F471" s="65">
        <v>48.68</v>
      </c>
      <c r="G471" t="s">
        <v>10</v>
      </c>
      <c r="H471">
        <f>+VLOOKUP(G471,'Legenda Tecnologias'!$A$1:$C$26,3)</f>
        <v>1</v>
      </c>
    </row>
    <row r="472" spans="1:8" ht="14.25">
      <c r="A472" s="11">
        <v>43831</v>
      </c>
      <c r="B472" s="10" t="s">
        <v>879</v>
      </c>
      <c r="C472" s="12">
        <v>0.875</v>
      </c>
      <c r="D472" s="13">
        <v>43850</v>
      </c>
      <c r="E472" s="7" t="s">
        <v>402</v>
      </c>
      <c r="F472" s="65">
        <v>44.35</v>
      </c>
      <c r="G472" t="s">
        <v>39</v>
      </c>
      <c r="H472">
        <f>+VLOOKUP(G472,'Legenda Tecnologias'!$A$1:$C$26,3)</f>
        <v>17</v>
      </c>
    </row>
    <row r="473" spans="1:8" ht="14.25">
      <c r="A473" s="11">
        <v>43831</v>
      </c>
      <c r="B473" s="10" t="s">
        <v>880</v>
      </c>
      <c r="C473" s="12">
        <v>0.91666666666666663</v>
      </c>
      <c r="D473" s="13">
        <v>43850</v>
      </c>
      <c r="E473" s="7" t="s">
        <v>402</v>
      </c>
      <c r="F473" s="65">
        <v>41.74</v>
      </c>
      <c r="G473" t="s">
        <v>6</v>
      </c>
      <c r="H473">
        <f>+VLOOKUP(G473,'Legenda Tecnologias'!$A$1:$C$26,3)</f>
        <v>18</v>
      </c>
    </row>
    <row r="474" spans="1:8" ht="14.25">
      <c r="A474" s="11">
        <v>43831</v>
      </c>
      <c r="B474" s="10" t="s">
        <v>881</v>
      </c>
      <c r="C474" s="12">
        <v>0.95833333333333337</v>
      </c>
      <c r="D474" s="13">
        <v>43850</v>
      </c>
      <c r="E474" s="7" t="s">
        <v>402</v>
      </c>
      <c r="F474" s="65">
        <v>37.69</v>
      </c>
      <c r="G474" t="s">
        <v>5</v>
      </c>
      <c r="H474">
        <f>+VLOOKUP(G474,'Legenda Tecnologias'!$A$1:$C$26,3)</f>
        <v>11</v>
      </c>
    </row>
    <row r="475" spans="1:8" ht="14.25">
      <c r="A475" s="11">
        <v>43831</v>
      </c>
      <c r="B475" s="10" t="s">
        <v>861</v>
      </c>
      <c r="C475" s="12">
        <v>0.125</v>
      </c>
      <c r="D475" s="13">
        <v>43850</v>
      </c>
      <c r="E475" s="7" t="s">
        <v>402</v>
      </c>
      <c r="F475" s="65">
        <v>14</v>
      </c>
      <c r="G475" t="s">
        <v>6</v>
      </c>
      <c r="H475">
        <f>+VLOOKUP(G475,'Legenda Tecnologias'!$A$1:$C$26,3)</f>
        <v>18</v>
      </c>
    </row>
    <row r="476" spans="1:8" ht="14.25">
      <c r="A476" s="11">
        <v>43831</v>
      </c>
      <c r="B476" s="10" t="s">
        <v>862</v>
      </c>
      <c r="C476" s="12">
        <v>0.16666666666666666</v>
      </c>
      <c r="D476" s="13">
        <v>43850</v>
      </c>
      <c r="E476" s="7" t="s">
        <v>402</v>
      </c>
      <c r="F476" s="65">
        <v>14</v>
      </c>
      <c r="G476" t="s">
        <v>6</v>
      </c>
      <c r="H476">
        <f>+VLOOKUP(G476,'Legenda Tecnologias'!$A$1:$C$26,3)</f>
        <v>18</v>
      </c>
    </row>
    <row r="477" spans="1:8" ht="14.25">
      <c r="A477" s="11">
        <v>43831</v>
      </c>
      <c r="B477" s="10" t="s">
        <v>863</v>
      </c>
      <c r="C477" s="12">
        <v>0.20833333333333334</v>
      </c>
      <c r="D477" s="13">
        <v>43850</v>
      </c>
      <c r="E477" s="7" t="s">
        <v>402</v>
      </c>
      <c r="F477" s="65">
        <v>21.01</v>
      </c>
      <c r="G477" t="s">
        <v>6</v>
      </c>
      <c r="H477">
        <f>+VLOOKUP(G477,'Legenda Tecnologias'!$A$1:$C$26,3)</f>
        <v>18</v>
      </c>
    </row>
    <row r="478" spans="1:8" ht="14.25">
      <c r="A478" s="11">
        <v>43831</v>
      </c>
      <c r="B478" s="10" t="s">
        <v>864</v>
      </c>
      <c r="C478" s="12">
        <v>0.25</v>
      </c>
      <c r="D478" s="13">
        <v>43850</v>
      </c>
      <c r="E478" s="7" t="s">
        <v>402</v>
      </c>
      <c r="F478" s="65">
        <v>28.51</v>
      </c>
      <c r="G478" t="s">
        <v>6</v>
      </c>
      <c r="H478">
        <f>+VLOOKUP(G478,'Legenda Tecnologias'!$A$1:$C$26,3)</f>
        <v>18</v>
      </c>
    </row>
    <row r="479" spans="1:8" ht="14.25">
      <c r="A479" s="11">
        <v>43831</v>
      </c>
      <c r="B479" s="10" t="s">
        <v>865</v>
      </c>
      <c r="C479" s="12">
        <v>0.29166666666666669</v>
      </c>
      <c r="D479" s="13">
        <v>43850</v>
      </c>
      <c r="E479" s="7" t="s">
        <v>402</v>
      </c>
      <c r="F479" s="65">
        <v>37.21</v>
      </c>
      <c r="G479" t="s">
        <v>5</v>
      </c>
      <c r="H479">
        <f>+VLOOKUP(G479,'Legenda Tecnologias'!$A$1:$C$26,3)</f>
        <v>11</v>
      </c>
    </row>
    <row r="480" spans="1:8" ht="14.25">
      <c r="A480" s="11">
        <v>43831</v>
      </c>
      <c r="B480" s="10" t="s">
        <v>866</v>
      </c>
      <c r="C480" s="12">
        <v>0.33333333333333331</v>
      </c>
      <c r="D480" s="13">
        <v>43850</v>
      </c>
      <c r="E480" s="7" t="s">
        <v>402</v>
      </c>
      <c r="F480" s="65">
        <v>39.93</v>
      </c>
      <c r="G480" t="s">
        <v>5</v>
      </c>
      <c r="H480">
        <f>+VLOOKUP(G480,'Legenda Tecnologias'!$A$1:$C$26,3)</f>
        <v>11</v>
      </c>
    </row>
    <row r="481" spans="1:8" ht="14.25">
      <c r="A481" s="11">
        <v>43831</v>
      </c>
      <c r="B481" s="10" t="s">
        <v>867</v>
      </c>
      <c r="C481" s="12">
        <v>0.375</v>
      </c>
      <c r="D481" s="13">
        <v>43850</v>
      </c>
      <c r="E481" s="7" t="s">
        <v>402</v>
      </c>
      <c r="F481" s="65">
        <v>43.01</v>
      </c>
      <c r="G481" t="s">
        <v>5</v>
      </c>
      <c r="H481">
        <f>+VLOOKUP(G481,'Legenda Tecnologias'!$A$1:$C$26,3)</f>
        <v>11</v>
      </c>
    </row>
    <row r="482" spans="1:8" ht="14.25">
      <c r="A482" s="11">
        <v>43831</v>
      </c>
      <c r="B482" s="10" t="s">
        <v>882</v>
      </c>
      <c r="C482" s="12">
        <v>0</v>
      </c>
      <c r="D482" s="13">
        <v>43851</v>
      </c>
      <c r="E482" s="7" t="s">
        <v>402</v>
      </c>
      <c r="F482" s="65">
        <v>32.700000000000003</v>
      </c>
      <c r="G482" t="s">
        <v>6</v>
      </c>
      <c r="H482">
        <f>+VLOOKUP(G482,'Legenda Tecnologias'!$A$1:$C$26,3)</f>
        <v>18</v>
      </c>
    </row>
    <row r="483" spans="1:8" ht="14.25">
      <c r="A483" s="11">
        <v>43831</v>
      </c>
      <c r="B483" s="10" t="s">
        <v>883</v>
      </c>
      <c r="C483" s="12">
        <v>4.1666666666666664E-2</v>
      </c>
      <c r="D483" s="13">
        <v>43851</v>
      </c>
      <c r="E483" s="7" t="s">
        <v>402</v>
      </c>
      <c r="F483" s="65">
        <v>31</v>
      </c>
      <c r="G483" t="s">
        <v>12</v>
      </c>
      <c r="H483">
        <f>+VLOOKUP(G483,'Legenda Tecnologias'!$A$1:$C$26,3)</f>
        <v>22</v>
      </c>
    </row>
    <row r="484" spans="1:8" ht="14.25">
      <c r="A484" s="11">
        <v>43831</v>
      </c>
      <c r="B484" s="10" t="s">
        <v>892</v>
      </c>
      <c r="C484" s="12">
        <v>0.41666666666666669</v>
      </c>
      <c r="D484" s="13">
        <v>43851</v>
      </c>
      <c r="E484" s="7" t="s">
        <v>402</v>
      </c>
      <c r="F484" s="65">
        <v>42.67</v>
      </c>
      <c r="G484" t="s">
        <v>5</v>
      </c>
      <c r="H484">
        <f>+VLOOKUP(G484,'Legenda Tecnologias'!$A$1:$C$26,3)</f>
        <v>11</v>
      </c>
    </row>
    <row r="485" spans="1:8" ht="14.25">
      <c r="A485" s="11">
        <v>43831</v>
      </c>
      <c r="B485" s="10" t="s">
        <v>893</v>
      </c>
      <c r="C485" s="12">
        <v>0.45833333333333331</v>
      </c>
      <c r="D485" s="13">
        <v>43851</v>
      </c>
      <c r="E485" s="7" t="s">
        <v>402</v>
      </c>
      <c r="F485" s="65">
        <v>42.01</v>
      </c>
      <c r="G485" t="s">
        <v>5</v>
      </c>
      <c r="H485">
        <f>+VLOOKUP(G485,'Legenda Tecnologias'!$A$1:$C$26,3)</f>
        <v>11</v>
      </c>
    </row>
    <row r="486" spans="1:8" ht="14.25">
      <c r="A486" s="11">
        <v>43831</v>
      </c>
      <c r="B486" s="10" t="s">
        <v>894</v>
      </c>
      <c r="C486" s="12">
        <v>0.5</v>
      </c>
      <c r="D486" s="13">
        <v>43851</v>
      </c>
      <c r="E486" s="7" t="s">
        <v>402</v>
      </c>
      <c r="F486" s="65">
        <v>41.92</v>
      </c>
      <c r="G486" t="s">
        <v>5</v>
      </c>
      <c r="H486">
        <f>+VLOOKUP(G486,'Legenda Tecnologias'!$A$1:$C$26,3)</f>
        <v>11</v>
      </c>
    </row>
    <row r="487" spans="1:8" ht="14.25">
      <c r="A487" s="11">
        <v>43831</v>
      </c>
      <c r="B487" s="10" t="s">
        <v>895</v>
      </c>
      <c r="C487" s="12">
        <v>0.54166666666666663</v>
      </c>
      <c r="D487" s="13">
        <v>43851</v>
      </c>
      <c r="E487" s="7" t="s">
        <v>402</v>
      </c>
      <c r="F487" s="65">
        <v>42.45</v>
      </c>
      <c r="G487" t="s">
        <v>5</v>
      </c>
      <c r="H487">
        <f>+VLOOKUP(G487,'Legenda Tecnologias'!$A$1:$C$26,3)</f>
        <v>11</v>
      </c>
    </row>
    <row r="488" spans="1:8" ht="14.25">
      <c r="A488" s="11">
        <v>43831</v>
      </c>
      <c r="B488" s="10" t="s">
        <v>896</v>
      </c>
      <c r="C488" s="12">
        <v>0.58333333333333337</v>
      </c>
      <c r="D488" s="13">
        <v>43851</v>
      </c>
      <c r="E488" s="7" t="s">
        <v>402</v>
      </c>
      <c r="F488" s="65">
        <v>41.06</v>
      </c>
      <c r="G488" t="s">
        <v>12</v>
      </c>
      <c r="H488">
        <f>+VLOOKUP(G488,'Legenda Tecnologias'!$A$1:$C$26,3)</f>
        <v>22</v>
      </c>
    </row>
    <row r="489" spans="1:8" ht="14.25">
      <c r="A489" s="11">
        <v>43831</v>
      </c>
      <c r="B489" s="10" t="s">
        <v>897</v>
      </c>
      <c r="C489" s="12">
        <v>0.625</v>
      </c>
      <c r="D489" s="13">
        <v>43851</v>
      </c>
      <c r="E489" s="7" t="s">
        <v>402</v>
      </c>
      <c r="F489" s="65">
        <v>41.04</v>
      </c>
      <c r="G489" t="s">
        <v>5</v>
      </c>
      <c r="H489">
        <f>+VLOOKUP(G489,'Legenda Tecnologias'!$A$1:$C$26,3)</f>
        <v>11</v>
      </c>
    </row>
    <row r="490" spans="1:8" ht="14.25">
      <c r="A490" s="11">
        <v>43831</v>
      </c>
      <c r="B490" s="10" t="s">
        <v>898</v>
      </c>
      <c r="C490" s="12">
        <v>0.66666666666666663</v>
      </c>
      <c r="D490" s="13">
        <v>43851</v>
      </c>
      <c r="E490" s="7" t="s">
        <v>402</v>
      </c>
      <c r="F490" s="65">
        <v>41.06</v>
      </c>
      <c r="G490" t="s">
        <v>12</v>
      </c>
      <c r="H490">
        <f>+VLOOKUP(G490,'Legenda Tecnologias'!$A$1:$C$26,3)</f>
        <v>22</v>
      </c>
    </row>
    <row r="491" spans="1:8" ht="14.25">
      <c r="A491" s="11">
        <v>43831</v>
      </c>
      <c r="B491" s="10" t="s">
        <v>899</v>
      </c>
      <c r="C491" s="12">
        <v>0.70833333333333337</v>
      </c>
      <c r="D491" s="13">
        <v>43851</v>
      </c>
      <c r="E491" s="7" t="s">
        <v>402</v>
      </c>
      <c r="F491" s="65">
        <v>41.6</v>
      </c>
      <c r="G491" t="s">
        <v>6</v>
      </c>
      <c r="H491">
        <f>+VLOOKUP(G491,'Legenda Tecnologias'!$A$1:$C$26,3)</f>
        <v>18</v>
      </c>
    </row>
    <row r="492" spans="1:8" ht="14.25">
      <c r="A492" s="11">
        <v>43831</v>
      </c>
      <c r="B492" s="10" t="s">
        <v>900</v>
      </c>
      <c r="C492" s="12">
        <v>0.75</v>
      </c>
      <c r="D492" s="13">
        <v>43851</v>
      </c>
      <c r="E492" s="7" t="s">
        <v>402</v>
      </c>
      <c r="F492" s="65">
        <v>43.51</v>
      </c>
      <c r="G492" t="s">
        <v>5</v>
      </c>
      <c r="H492">
        <f>+VLOOKUP(G492,'Legenda Tecnologias'!$A$1:$C$26,3)</f>
        <v>11</v>
      </c>
    </row>
    <row r="493" spans="1:8" ht="14.25">
      <c r="A493" s="11">
        <v>43831</v>
      </c>
      <c r="B493" s="10" t="s">
        <v>901</v>
      </c>
      <c r="C493" s="12">
        <v>0.79166666666666663</v>
      </c>
      <c r="D493" s="13">
        <v>43851</v>
      </c>
      <c r="E493" s="7" t="s">
        <v>402</v>
      </c>
      <c r="F493" s="65">
        <v>50</v>
      </c>
      <c r="G493" t="s">
        <v>8</v>
      </c>
      <c r="H493">
        <f>+VLOOKUP(G493,'Legenda Tecnologias'!$A$1:$C$26,3)</f>
        <v>6</v>
      </c>
    </row>
    <row r="494" spans="1:8" ht="14.25">
      <c r="A494" s="11">
        <v>43831</v>
      </c>
      <c r="B494" s="10" t="s">
        <v>884</v>
      </c>
      <c r="C494" s="12">
        <v>8.3333333333333329E-2</v>
      </c>
      <c r="D494" s="13">
        <v>43851</v>
      </c>
      <c r="E494" s="7" t="s">
        <v>402</v>
      </c>
      <c r="F494" s="65">
        <v>29.69</v>
      </c>
      <c r="G494" t="s">
        <v>6</v>
      </c>
      <c r="H494">
        <f>+VLOOKUP(G494,'Legenda Tecnologias'!$A$1:$C$26,3)</f>
        <v>18</v>
      </c>
    </row>
    <row r="495" spans="1:8" ht="14.25">
      <c r="A495" s="11">
        <v>43831</v>
      </c>
      <c r="B495" s="10" t="s">
        <v>902</v>
      </c>
      <c r="C495" s="12">
        <v>0.83333333333333337</v>
      </c>
      <c r="D495" s="13">
        <v>43851</v>
      </c>
      <c r="E495" s="7" t="s">
        <v>402</v>
      </c>
      <c r="F495" s="65">
        <v>49.95</v>
      </c>
      <c r="G495" t="s">
        <v>10</v>
      </c>
      <c r="H495">
        <f>+VLOOKUP(G495,'Legenda Tecnologias'!$A$1:$C$26,3)</f>
        <v>1</v>
      </c>
    </row>
    <row r="496" spans="1:8" ht="14.25">
      <c r="A496" s="11">
        <v>43831</v>
      </c>
      <c r="B496" s="10" t="s">
        <v>903</v>
      </c>
      <c r="C496" s="12">
        <v>0.875</v>
      </c>
      <c r="D496" s="13">
        <v>43851</v>
      </c>
      <c r="E496" s="7" t="s">
        <v>402</v>
      </c>
      <c r="F496" s="65">
        <v>46.03</v>
      </c>
      <c r="G496" t="s">
        <v>5</v>
      </c>
      <c r="H496">
        <f>+VLOOKUP(G496,'Legenda Tecnologias'!$A$1:$C$26,3)</f>
        <v>11</v>
      </c>
    </row>
    <row r="497" spans="1:8" ht="14.25">
      <c r="A497" s="11">
        <v>43831</v>
      </c>
      <c r="B497" s="10" t="s">
        <v>904</v>
      </c>
      <c r="C497" s="12">
        <v>0.91666666666666663</v>
      </c>
      <c r="D497" s="13">
        <v>43851</v>
      </c>
      <c r="E497" s="7" t="s">
        <v>402</v>
      </c>
      <c r="F497" s="65">
        <v>42.67</v>
      </c>
      <c r="G497" t="s">
        <v>5</v>
      </c>
      <c r="H497">
        <f>+VLOOKUP(G497,'Legenda Tecnologias'!$A$1:$C$26,3)</f>
        <v>11</v>
      </c>
    </row>
    <row r="498" spans="1:8" ht="14.25">
      <c r="A498" s="11">
        <v>43831</v>
      </c>
      <c r="B498" s="10" t="s">
        <v>905</v>
      </c>
      <c r="C498" s="12">
        <v>0.95833333333333337</v>
      </c>
      <c r="D498" s="13">
        <v>43851</v>
      </c>
      <c r="E498" s="7" t="s">
        <v>402</v>
      </c>
      <c r="F498" s="65">
        <v>37.92</v>
      </c>
      <c r="G498" t="s">
        <v>12</v>
      </c>
      <c r="H498">
        <f>+VLOOKUP(G498,'Legenda Tecnologias'!$A$1:$C$26,3)</f>
        <v>22</v>
      </c>
    </row>
    <row r="499" spans="1:8" ht="14.25">
      <c r="A499" s="11">
        <v>43831</v>
      </c>
      <c r="B499" s="10" t="s">
        <v>885</v>
      </c>
      <c r="C499" s="12">
        <v>0.125</v>
      </c>
      <c r="D499" s="13">
        <v>43851</v>
      </c>
      <c r="E499" s="7" t="s">
        <v>402</v>
      </c>
      <c r="F499" s="65">
        <v>28.4</v>
      </c>
      <c r="G499" t="s">
        <v>6</v>
      </c>
      <c r="H499">
        <f>+VLOOKUP(G499,'Legenda Tecnologias'!$A$1:$C$26,3)</f>
        <v>18</v>
      </c>
    </row>
    <row r="500" spans="1:8" ht="14.25">
      <c r="A500" s="11">
        <v>43831</v>
      </c>
      <c r="B500" s="10" t="s">
        <v>886</v>
      </c>
      <c r="C500" s="12">
        <v>0.16666666666666666</v>
      </c>
      <c r="D500" s="13">
        <v>43851</v>
      </c>
      <c r="E500" s="7" t="s">
        <v>402</v>
      </c>
      <c r="F500" s="65">
        <v>28.28</v>
      </c>
      <c r="G500" t="s">
        <v>6</v>
      </c>
      <c r="H500">
        <f>+VLOOKUP(G500,'Legenda Tecnologias'!$A$1:$C$26,3)</f>
        <v>18</v>
      </c>
    </row>
    <row r="501" spans="1:8" ht="14.25">
      <c r="A501" s="11">
        <v>43831</v>
      </c>
      <c r="B501" s="10" t="s">
        <v>887</v>
      </c>
      <c r="C501" s="12">
        <v>0.20833333333333334</v>
      </c>
      <c r="D501" s="13">
        <v>43851</v>
      </c>
      <c r="E501" s="7" t="s">
        <v>402</v>
      </c>
      <c r="F501" s="65">
        <v>29.01</v>
      </c>
      <c r="G501" t="s">
        <v>6</v>
      </c>
      <c r="H501">
        <f>+VLOOKUP(G501,'Legenda Tecnologias'!$A$1:$C$26,3)</f>
        <v>18</v>
      </c>
    </row>
    <row r="502" spans="1:8" ht="14.25">
      <c r="A502" s="11">
        <v>43831</v>
      </c>
      <c r="B502" s="10" t="s">
        <v>888</v>
      </c>
      <c r="C502" s="12">
        <v>0.25</v>
      </c>
      <c r="D502" s="13">
        <v>43851</v>
      </c>
      <c r="E502" s="7" t="s">
        <v>402</v>
      </c>
      <c r="F502" s="65">
        <v>31</v>
      </c>
      <c r="G502" t="s">
        <v>12</v>
      </c>
      <c r="H502">
        <f>+VLOOKUP(G502,'Legenda Tecnologias'!$A$1:$C$26,3)</f>
        <v>22</v>
      </c>
    </row>
    <row r="503" spans="1:8" ht="14.25">
      <c r="A503" s="11">
        <v>43831</v>
      </c>
      <c r="B503" s="10" t="s">
        <v>889</v>
      </c>
      <c r="C503" s="12">
        <v>0.29166666666666669</v>
      </c>
      <c r="D503" s="13">
        <v>43851</v>
      </c>
      <c r="E503" s="7" t="s">
        <v>402</v>
      </c>
      <c r="F503" s="65">
        <v>40</v>
      </c>
      <c r="G503" t="s">
        <v>20</v>
      </c>
      <c r="H503">
        <f>+VLOOKUP(G503,'Legenda Tecnologias'!$A$1:$C$26,3)</f>
        <v>12</v>
      </c>
    </row>
    <row r="504" spans="1:8" ht="14.25">
      <c r="A504" s="11">
        <v>43831</v>
      </c>
      <c r="B504" s="10" t="s">
        <v>890</v>
      </c>
      <c r="C504" s="12">
        <v>0.33333333333333331</v>
      </c>
      <c r="D504" s="13">
        <v>43851</v>
      </c>
      <c r="E504" s="7" t="s">
        <v>402</v>
      </c>
      <c r="F504" s="65">
        <v>41.87</v>
      </c>
      <c r="G504" t="s">
        <v>5</v>
      </c>
      <c r="H504">
        <f>+VLOOKUP(G504,'Legenda Tecnologias'!$A$1:$C$26,3)</f>
        <v>11</v>
      </c>
    </row>
    <row r="505" spans="1:8" ht="14.25">
      <c r="A505" s="11">
        <v>43831</v>
      </c>
      <c r="B505" s="10" t="s">
        <v>891</v>
      </c>
      <c r="C505" s="12">
        <v>0.375</v>
      </c>
      <c r="D505" s="13">
        <v>43851</v>
      </c>
      <c r="E505" s="7" t="s">
        <v>402</v>
      </c>
      <c r="F505" s="65">
        <v>42.67</v>
      </c>
      <c r="G505" t="s">
        <v>5</v>
      </c>
      <c r="H505">
        <f>+VLOOKUP(G505,'Legenda Tecnologias'!$A$1:$C$26,3)</f>
        <v>11</v>
      </c>
    </row>
    <row r="506" spans="1:8" ht="14.25">
      <c r="A506" s="11">
        <v>43831</v>
      </c>
      <c r="B506" s="10" t="s">
        <v>906</v>
      </c>
      <c r="C506" s="12">
        <v>0</v>
      </c>
      <c r="D506" s="13">
        <v>43852</v>
      </c>
      <c r="E506" s="7" t="s">
        <v>402</v>
      </c>
      <c r="F506" s="65">
        <v>38.700000000000003</v>
      </c>
      <c r="G506" t="s">
        <v>6</v>
      </c>
      <c r="H506">
        <f>+VLOOKUP(G506,'Legenda Tecnologias'!$A$1:$C$26,3)</f>
        <v>18</v>
      </c>
    </row>
    <row r="507" spans="1:8" ht="14.25">
      <c r="A507" s="11">
        <v>43831</v>
      </c>
      <c r="B507" s="10" t="s">
        <v>907</v>
      </c>
      <c r="C507" s="12">
        <v>4.1666666666666664E-2</v>
      </c>
      <c r="D507" s="13">
        <v>43852</v>
      </c>
      <c r="E507" s="7" t="s">
        <v>402</v>
      </c>
      <c r="F507" s="65">
        <v>36.67</v>
      </c>
      <c r="G507" t="s">
        <v>12</v>
      </c>
      <c r="H507">
        <f>+VLOOKUP(G507,'Legenda Tecnologias'!$A$1:$C$26,3)</f>
        <v>22</v>
      </c>
    </row>
    <row r="508" spans="1:8" ht="14.25">
      <c r="A508" s="11">
        <v>43831</v>
      </c>
      <c r="B508" s="10" t="s">
        <v>916</v>
      </c>
      <c r="C508" s="12">
        <v>0.41666666666666669</v>
      </c>
      <c r="D508" s="13">
        <v>43852</v>
      </c>
      <c r="E508" s="7" t="s">
        <v>402</v>
      </c>
      <c r="F508" s="65">
        <v>53.68</v>
      </c>
      <c r="G508" t="s">
        <v>5</v>
      </c>
      <c r="H508">
        <f>+VLOOKUP(G508,'Legenda Tecnologias'!$A$1:$C$26,3)</f>
        <v>11</v>
      </c>
    </row>
    <row r="509" spans="1:8" ht="14.25">
      <c r="A509" s="11">
        <v>43831</v>
      </c>
      <c r="B509" s="10" t="s">
        <v>917</v>
      </c>
      <c r="C509" s="12">
        <v>0.45833333333333331</v>
      </c>
      <c r="D509" s="13">
        <v>43852</v>
      </c>
      <c r="E509" s="7" t="s">
        <v>402</v>
      </c>
      <c r="F509" s="65">
        <v>52.48</v>
      </c>
      <c r="G509" t="s">
        <v>10</v>
      </c>
      <c r="H509">
        <f>+VLOOKUP(G509,'Legenda Tecnologias'!$A$1:$C$26,3)</f>
        <v>1</v>
      </c>
    </row>
    <row r="510" spans="1:8" ht="14.25">
      <c r="A510" s="11">
        <v>43831</v>
      </c>
      <c r="B510" s="10" t="s">
        <v>918</v>
      </c>
      <c r="C510" s="12">
        <v>0.5</v>
      </c>
      <c r="D510" s="13">
        <v>43852</v>
      </c>
      <c r="E510" s="7" t="s">
        <v>402</v>
      </c>
      <c r="F510" s="65">
        <v>50.77</v>
      </c>
      <c r="G510" t="s">
        <v>10</v>
      </c>
      <c r="H510">
        <f>+VLOOKUP(G510,'Legenda Tecnologias'!$A$1:$C$26,3)</f>
        <v>1</v>
      </c>
    </row>
    <row r="511" spans="1:8" ht="14.25">
      <c r="A511" s="11">
        <v>43831</v>
      </c>
      <c r="B511" s="10" t="s">
        <v>919</v>
      </c>
      <c r="C511" s="12">
        <v>0.54166666666666663</v>
      </c>
      <c r="D511" s="13">
        <v>43852</v>
      </c>
      <c r="E511" s="7" t="s">
        <v>402</v>
      </c>
      <c r="F511" s="65">
        <v>49.97</v>
      </c>
      <c r="G511" t="s">
        <v>10</v>
      </c>
      <c r="H511">
        <f>+VLOOKUP(G511,'Legenda Tecnologias'!$A$1:$C$26,3)</f>
        <v>1</v>
      </c>
    </row>
    <row r="512" spans="1:8" ht="14.25">
      <c r="A512" s="11">
        <v>43831</v>
      </c>
      <c r="B512" s="10" t="s">
        <v>920</v>
      </c>
      <c r="C512" s="12">
        <v>0.58333333333333337</v>
      </c>
      <c r="D512" s="13">
        <v>43852</v>
      </c>
      <c r="E512" s="7" t="s">
        <v>402</v>
      </c>
      <c r="F512" s="65">
        <v>50</v>
      </c>
      <c r="G512" t="s">
        <v>42</v>
      </c>
      <c r="H512">
        <f>+VLOOKUP(G512,'Legenda Tecnologias'!$A$1:$C$26,3)</f>
        <v>3</v>
      </c>
    </row>
    <row r="513" spans="1:8" ht="14.25">
      <c r="A513" s="11">
        <v>43831</v>
      </c>
      <c r="B513" s="10" t="s">
        <v>921</v>
      </c>
      <c r="C513" s="12">
        <v>0.625</v>
      </c>
      <c r="D513" s="13">
        <v>43852</v>
      </c>
      <c r="E513" s="7" t="s">
        <v>402</v>
      </c>
      <c r="F513" s="65">
        <v>52.4</v>
      </c>
      <c r="G513" t="s">
        <v>6</v>
      </c>
      <c r="H513">
        <f>+VLOOKUP(G513,'Legenda Tecnologias'!$A$1:$C$26,3)</f>
        <v>18</v>
      </c>
    </row>
    <row r="514" spans="1:8" ht="14.25">
      <c r="A514" s="11">
        <v>43831</v>
      </c>
      <c r="B514" s="10" t="s">
        <v>922</v>
      </c>
      <c r="C514" s="12">
        <v>0.66666666666666663</v>
      </c>
      <c r="D514" s="13">
        <v>43852</v>
      </c>
      <c r="E514" s="7" t="s">
        <v>402</v>
      </c>
      <c r="F514" s="65">
        <v>53.2</v>
      </c>
      <c r="G514" t="s">
        <v>10</v>
      </c>
      <c r="H514">
        <f>+VLOOKUP(G514,'Legenda Tecnologias'!$A$1:$C$26,3)</f>
        <v>1</v>
      </c>
    </row>
    <row r="515" spans="1:8" ht="14.25">
      <c r="A515" s="11">
        <v>43831</v>
      </c>
      <c r="B515" s="10" t="s">
        <v>923</v>
      </c>
      <c r="C515" s="12">
        <v>0.70833333333333337</v>
      </c>
      <c r="D515" s="13">
        <v>43852</v>
      </c>
      <c r="E515" s="7" t="s">
        <v>402</v>
      </c>
      <c r="F515" s="65">
        <v>55.08</v>
      </c>
      <c r="G515" t="s">
        <v>10</v>
      </c>
      <c r="H515">
        <f>+VLOOKUP(G515,'Legenda Tecnologias'!$A$1:$C$26,3)</f>
        <v>1</v>
      </c>
    </row>
    <row r="516" spans="1:8" ht="14.25">
      <c r="A516" s="11">
        <v>43831</v>
      </c>
      <c r="B516" s="10" t="s">
        <v>924</v>
      </c>
      <c r="C516" s="12">
        <v>0.75</v>
      </c>
      <c r="D516" s="13">
        <v>43852</v>
      </c>
      <c r="E516" s="7" t="s">
        <v>402</v>
      </c>
      <c r="F516" s="65">
        <v>58.1</v>
      </c>
      <c r="G516" t="s">
        <v>5</v>
      </c>
      <c r="H516">
        <f>+VLOOKUP(G516,'Legenda Tecnologias'!$A$1:$C$26,3)</f>
        <v>11</v>
      </c>
    </row>
    <row r="517" spans="1:8" ht="14.25">
      <c r="A517" s="11">
        <v>43831</v>
      </c>
      <c r="B517" s="10" t="s">
        <v>925</v>
      </c>
      <c r="C517" s="12">
        <v>0.79166666666666663</v>
      </c>
      <c r="D517" s="13">
        <v>43852</v>
      </c>
      <c r="E517" s="7" t="s">
        <v>402</v>
      </c>
      <c r="F517" s="65">
        <v>59.58</v>
      </c>
      <c r="G517" t="s">
        <v>12</v>
      </c>
      <c r="H517">
        <f>+VLOOKUP(G517,'Legenda Tecnologias'!$A$1:$C$26,3)</f>
        <v>22</v>
      </c>
    </row>
    <row r="518" spans="1:8" ht="14.25">
      <c r="A518" s="11">
        <v>43831</v>
      </c>
      <c r="B518" s="10" t="s">
        <v>908</v>
      </c>
      <c r="C518" s="12">
        <v>8.3333333333333329E-2</v>
      </c>
      <c r="D518" s="13">
        <v>43852</v>
      </c>
      <c r="E518" s="7" t="s">
        <v>402</v>
      </c>
      <c r="F518" s="65">
        <v>35.76</v>
      </c>
      <c r="G518" t="s">
        <v>12</v>
      </c>
      <c r="H518">
        <f>+VLOOKUP(G518,'Legenda Tecnologias'!$A$1:$C$26,3)</f>
        <v>22</v>
      </c>
    </row>
    <row r="519" spans="1:8" ht="14.25">
      <c r="A519" s="11">
        <v>43831</v>
      </c>
      <c r="B519" s="10" t="s">
        <v>926</v>
      </c>
      <c r="C519" s="12">
        <v>0.83333333333333337</v>
      </c>
      <c r="D519" s="13">
        <v>43852</v>
      </c>
      <c r="E519" s="7" t="s">
        <v>402</v>
      </c>
      <c r="F519" s="65">
        <v>52.52</v>
      </c>
      <c r="G519" t="s">
        <v>5</v>
      </c>
      <c r="H519">
        <f>+VLOOKUP(G519,'Legenda Tecnologias'!$A$1:$C$26,3)</f>
        <v>11</v>
      </c>
    </row>
    <row r="520" spans="1:8" ht="14.25">
      <c r="A520" s="11">
        <v>43831</v>
      </c>
      <c r="B520" s="10" t="s">
        <v>927</v>
      </c>
      <c r="C520" s="12">
        <v>0.875</v>
      </c>
      <c r="D520" s="13">
        <v>43852</v>
      </c>
      <c r="E520" s="7" t="s">
        <v>402</v>
      </c>
      <c r="F520" s="65">
        <v>49.26</v>
      </c>
      <c r="G520" t="s">
        <v>5</v>
      </c>
      <c r="H520">
        <f>+VLOOKUP(G520,'Legenda Tecnologias'!$A$1:$C$26,3)</f>
        <v>11</v>
      </c>
    </row>
    <row r="521" spans="1:8" ht="14.25">
      <c r="A521" s="11">
        <v>43831</v>
      </c>
      <c r="B521" s="10" t="s">
        <v>928</v>
      </c>
      <c r="C521" s="12">
        <v>0.91666666666666663</v>
      </c>
      <c r="D521" s="13">
        <v>43852</v>
      </c>
      <c r="E521" s="7" t="s">
        <v>402</v>
      </c>
      <c r="F521" s="65">
        <v>44.48</v>
      </c>
      <c r="G521" t="s">
        <v>5</v>
      </c>
      <c r="H521">
        <f>+VLOOKUP(G521,'Legenda Tecnologias'!$A$1:$C$26,3)</f>
        <v>11</v>
      </c>
    </row>
    <row r="522" spans="1:8" ht="14.25">
      <c r="A522" s="11">
        <v>43831</v>
      </c>
      <c r="B522" s="10" t="s">
        <v>929</v>
      </c>
      <c r="C522" s="12">
        <v>0.95833333333333337</v>
      </c>
      <c r="D522" s="13">
        <v>43852</v>
      </c>
      <c r="E522" s="7" t="s">
        <v>402</v>
      </c>
      <c r="F522" s="65">
        <v>42.79</v>
      </c>
      <c r="G522" t="s">
        <v>12</v>
      </c>
      <c r="H522">
        <f>+VLOOKUP(G522,'Legenda Tecnologias'!$A$1:$C$26,3)</f>
        <v>22</v>
      </c>
    </row>
    <row r="523" spans="1:8" ht="14.25">
      <c r="A523" s="11">
        <v>43831</v>
      </c>
      <c r="B523" s="10" t="s">
        <v>909</v>
      </c>
      <c r="C523" s="12">
        <v>0.125</v>
      </c>
      <c r="D523" s="13">
        <v>43852</v>
      </c>
      <c r="E523" s="7" t="s">
        <v>402</v>
      </c>
      <c r="F523" s="65">
        <v>33.85</v>
      </c>
      <c r="G523" t="s">
        <v>6</v>
      </c>
      <c r="H523">
        <f>+VLOOKUP(G523,'Legenda Tecnologias'!$A$1:$C$26,3)</f>
        <v>18</v>
      </c>
    </row>
    <row r="524" spans="1:8" ht="14.25">
      <c r="A524" s="11">
        <v>43831</v>
      </c>
      <c r="B524" s="10" t="s">
        <v>910</v>
      </c>
      <c r="C524" s="12">
        <v>0.16666666666666666</v>
      </c>
      <c r="D524" s="13">
        <v>43852</v>
      </c>
      <c r="E524" s="7" t="s">
        <v>402</v>
      </c>
      <c r="F524" s="65">
        <v>33.700000000000003</v>
      </c>
      <c r="G524" t="s">
        <v>6</v>
      </c>
      <c r="H524">
        <f>+VLOOKUP(G524,'Legenda Tecnologias'!$A$1:$C$26,3)</f>
        <v>18</v>
      </c>
    </row>
    <row r="525" spans="1:8" ht="14.25">
      <c r="A525" s="11">
        <v>43831</v>
      </c>
      <c r="B525" s="10" t="s">
        <v>911</v>
      </c>
      <c r="C525" s="12">
        <v>0.20833333333333334</v>
      </c>
      <c r="D525" s="13">
        <v>43852</v>
      </c>
      <c r="E525" s="7" t="s">
        <v>402</v>
      </c>
      <c r="F525" s="65">
        <v>35.04</v>
      </c>
      <c r="G525" t="s">
        <v>12</v>
      </c>
      <c r="H525">
        <f>+VLOOKUP(G525,'Legenda Tecnologias'!$A$1:$C$26,3)</f>
        <v>22</v>
      </c>
    </row>
    <row r="526" spans="1:8" ht="14.25">
      <c r="A526" s="11">
        <v>43831</v>
      </c>
      <c r="B526" s="10" t="s">
        <v>912</v>
      </c>
      <c r="C526" s="12">
        <v>0.25</v>
      </c>
      <c r="D526" s="13">
        <v>43852</v>
      </c>
      <c r="E526" s="7" t="s">
        <v>402</v>
      </c>
      <c r="F526" s="65">
        <v>40.549999999999997</v>
      </c>
      <c r="G526" t="s">
        <v>12</v>
      </c>
      <c r="H526">
        <f>+VLOOKUP(G526,'Legenda Tecnologias'!$A$1:$C$26,3)</f>
        <v>22</v>
      </c>
    </row>
    <row r="527" spans="1:8" ht="14.25">
      <c r="A527" s="11">
        <v>43831</v>
      </c>
      <c r="B527" s="10" t="s">
        <v>913</v>
      </c>
      <c r="C527" s="12">
        <v>0.29166666666666669</v>
      </c>
      <c r="D527" s="13">
        <v>43852</v>
      </c>
      <c r="E527" s="7" t="s">
        <v>402</v>
      </c>
      <c r="F527" s="65">
        <v>49.26</v>
      </c>
      <c r="G527" t="s">
        <v>5</v>
      </c>
      <c r="H527">
        <f>+VLOOKUP(G527,'Legenda Tecnologias'!$A$1:$C$26,3)</f>
        <v>11</v>
      </c>
    </row>
    <row r="528" spans="1:8" ht="14.25">
      <c r="A528" s="11">
        <v>43831</v>
      </c>
      <c r="B528" s="10" t="s">
        <v>914</v>
      </c>
      <c r="C528" s="12">
        <v>0.33333333333333331</v>
      </c>
      <c r="D528" s="13">
        <v>43852</v>
      </c>
      <c r="E528" s="7" t="s">
        <v>402</v>
      </c>
      <c r="F528" s="65">
        <v>52.98</v>
      </c>
      <c r="G528" t="s">
        <v>5</v>
      </c>
      <c r="H528">
        <f>+VLOOKUP(G528,'Legenda Tecnologias'!$A$1:$C$26,3)</f>
        <v>11</v>
      </c>
    </row>
    <row r="529" spans="1:8" ht="14.25">
      <c r="A529" s="11">
        <v>43831</v>
      </c>
      <c r="B529" s="10" t="s">
        <v>915</v>
      </c>
      <c r="C529" s="12">
        <v>0.375</v>
      </c>
      <c r="D529" s="13">
        <v>43852</v>
      </c>
      <c r="E529" s="7" t="s">
        <v>402</v>
      </c>
      <c r="F529" s="65">
        <v>53.69</v>
      </c>
      <c r="G529" t="s">
        <v>12</v>
      </c>
      <c r="H529">
        <f>+VLOOKUP(G529,'Legenda Tecnologias'!$A$1:$C$26,3)</f>
        <v>22</v>
      </c>
    </row>
    <row r="530" spans="1:8" ht="14.25">
      <c r="A530" s="11">
        <v>43831</v>
      </c>
      <c r="B530" s="10" t="s">
        <v>930</v>
      </c>
      <c r="C530" s="12">
        <v>0</v>
      </c>
      <c r="D530" s="13">
        <v>43853</v>
      </c>
      <c r="E530" s="7" t="s">
        <v>402</v>
      </c>
      <c r="F530" s="65">
        <v>54.01</v>
      </c>
      <c r="G530" t="s">
        <v>5</v>
      </c>
      <c r="H530">
        <f>+VLOOKUP(G530,'Legenda Tecnologias'!$A$1:$C$26,3)</f>
        <v>11</v>
      </c>
    </row>
    <row r="531" spans="1:8" ht="14.25">
      <c r="A531" s="11">
        <v>43831</v>
      </c>
      <c r="B531" s="10" t="s">
        <v>931</v>
      </c>
      <c r="C531" s="12">
        <v>4.1666666666666664E-2</v>
      </c>
      <c r="D531" s="13">
        <v>43853</v>
      </c>
      <c r="E531" s="7" t="s">
        <v>402</v>
      </c>
      <c r="F531" s="65">
        <v>50</v>
      </c>
      <c r="G531" t="s">
        <v>7</v>
      </c>
      <c r="H531">
        <f>+VLOOKUP(G531,'Legenda Tecnologias'!$A$1:$C$26,3)</f>
        <v>19</v>
      </c>
    </row>
    <row r="532" spans="1:8" ht="14.25">
      <c r="A532" s="11">
        <v>43831</v>
      </c>
      <c r="B532" s="10" t="s">
        <v>940</v>
      </c>
      <c r="C532" s="12">
        <v>0.41666666666666669</v>
      </c>
      <c r="D532" s="13">
        <v>43853</v>
      </c>
      <c r="E532" s="7" t="s">
        <v>402</v>
      </c>
      <c r="F532" s="65">
        <v>60.11</v>
      </c>
      <c r="G532" t="s">
        <v>5</v>
      </c>
      <c r="H532">
        <f>+VLOOKUP(G532,'Legenda Tecnologias'!$A$1:$C$26,3)</f>
        <v>11</v>
      </c>
    </row>
    <row r="533" spans="1:8" ht="14.25">
      <c r="A533" s="11">
        <v>43831</v>
      </c>
      <c r="B533" s="10" t="s">
        <v>941</v>
      </c>
      <c r="C533" s="12">
        <v>0.45833333333333331</v>
      </c>
      <c r="D533" s="13">
        <v>43853</v>
      </c>
      <c r="E533" s="7" t="s">
        <v>402</v>
      </c>
      <c r="F533" s="65">
        <v>57.42</v>
      </c>
      <c r="G533" t="s">
        <v>5</v>
      </c>
      <c r="H533">
        <f>+VLOOKUP(G533,'Legenda Tecnologias'!$A$1:$C$26,3)</f>
        <v>11</v>
      </c>
    </row>
    <row r="534" spans="1:8" ht="14.25">
      <c r="A534" s="11">
        <v>43831</v>
      </c>
      <c r="B534" s="10" t="s">
        <v>942</v>
      </c>
      <c r="C534" s="12">
        <v>0.5</v>
      </c>
      <c r="D534" s="13">
        <v>43853</v>
      </c>
      <c r="E534" s="7" t="s">
        <v>402</v>
      </c>
      <c r="F534" s="65">
        <v>55.36</v>
      </c>
      <c r="G534" t="s">
        <v>5</v>
      </c>
      <c r="H534">
        <f>+VLOOKUP(G534,'Legenda Tecnologias'!$A$1:$C$26,3)</f>
        <v>11</v>
      </c>
    </row>
    <row r="535" spans="1:8" ht="14.25">
      <c r="A535" s="11">
        <v>43831</v>
      </c>
      <c r="B535" s="10" t="s">
        <v>943</v>
      </c>
      <c r="C535" s="12">
        <v>0.54166666666666663</v>
      </c>
      <c r="D535" s="13">
        <v>43853</v>
      </c>
      <c r="E535" s="7" t="s">
        <v>402</v>
      </c>
      <c r="F535" s="65">
        <v>53.68</v>
      </c>
      <c r="G535" t="s">
        <v>5</v>
      </c>
      <c r="H535">
        <f>+VLOOKUP(G535,'Legenda Tecnologias'!$A$1:$C$26,3)</f>
        <v>11</v>
      </c>
    </row>
    <row r="536" spans="1:8" ht="14.25">
      <c r="A536" s="11">
        <v>43831</v>
      </c>
      <c r="B536" s="10" t="s">
        <v>944</v>
      </c>
      <c r="C536" s="12">
        <v>0.58333333333333337</v>
      </c>
      <c r="D536" s="13">
        <v>43853</v>
      </c>
      <c r="E536" s="7" t="s">
        <v>402</v>
      </c>
      <c r="F536" s="65">
        <v>51.2</v>
      </c>
      <c r="G536" t="s">
        <v>5</v>
      </c>
      <c r="H536">
        <f>+VLOOKUP(G536,'Legenda Tecnologias'!$A$1:$C$26,3)</f>
        <v>11</v>
      </c>
    </row>
    <row r="537" spans="1:8" ht="14.25">
      <c r="A537" s="11">
        <v>43831</v>
      </c>
      <c r="B537" s="10" t="s">
        <v>945</v>
      </c>
      <c r="C537" s="12">
        <v>0.625</v>
      </c>
      <c r="D537" s="13">
        <v>43853</v>
      </c>
      <c r="E537" s="7" t="s">
        <v>402</v>
      </c>
      <c r="F537" s="65">
        <v>53.54</v>
      </c>
      <c r="G537" t="s">
        <v>6</v>
      </c>
      <c r="H537">
        <f>+VLOOKUP(G537,'Legenda Tecnologias'!$A$1:$C$26,3)</f>
        <v>18</v>
      </c>
    </row>
    <row r="538" spans="1:8" ht="14.25">
      <c r="A538" s="11">
        <v>43831</v>
      </c>
      <c r="B538" s="10" t="s">
        <v>946</v>
      </c>
      <c r="C538" s="12">
        <v>0.66666666666666663</v>
      </c>
      <c r="D538" s="13">
        <v>43853</v>
      </c>
      <c r="E538" s="7" t="s">
        <v>402</v>
      </c>
      <c r="F538" s="65">
        <v>54.75</v>
      </c>
      <c r="G538" t="s">
        <v>5</v>
      </c>
      <c r="H538">
        <f>+VLOOKUP(G538,'Legenda Tecnologias'!$A$1:$C$26,3)</f>
        <v>11</v>
      </c>
    </row>
    <row r="539" spans="1:8" ht="14.25">
      <c r="A539" s="11">
        <v>43831</v>
      </c>
      <c r="B539" s="10" t="s">
        <v>947</v>
      </c>
      <c r="C539" s="12">
        <v>0.70833333333333337</v>
      </c>
      <c r="D539" s="13">
        <v>43853</v>
      </c>
      <c r="E539" s="7" t="s">
        <v>402</v>
      </c>
      <c r="F539" s="65">
        <v>55.87</v>
      </c>
      <c r="G539" t="s">
        <v>5</v>
      </c>
      <c r="H539">
        <f>+VLOOKUP(G539,'Legenda Tecnologias'!$A$1:$C$26,3)</f>
        <v>11</v>
      </c>
    </row>
    <row r="540" spans="1:8" ht="14.25">
      <c r="A540" s="11">
        <v>43831</v>
      </c>
      <c r="B540" s="10" t="s">
        <v>948</v>
      </c>
      <c r="C540" s="12">
        <v>0.75</v>
      </c>
      <c r="D540" s="13">
        <v>43853</v>
      </c>
      <c r="E540" s="7" t="s">
        <v>402</v>
      </c>
      <c r="F540" s="65">
        <v>58.37</v>
      </c>
      <c r="G540" t="s">
        <v>12</v>
      </c>
      <c r="H540">
        <f>+VLOOKUP(G540,'Legenda Tecnologias'!$A$1:$C$26,3)</f>
        <v>22</v>
      </c>
    </row>
    <row r="541" spans="1:8" ht="14.25">
      <c r="A541" s="11">
        <v>43831</v>
      </c>
      <c r="B541" s="10" t="s">
        <v>949</v>
      </c>
      <c r="C541" s="12">
        <v>0.79166666666666663</v>
      </c>
      <c r="D541" s="13">
        <v>43853</v>
      </c>
      <c r="E541" s="7" t="s">
        <v>402</v>
      </c>
      <c r="F541" s="65">
        <v>60.4</v>
      </c>
      <c r="G541" t="s">
        <v>10</v>
      </c>
      <c r="H541">
        <f>+VLOOKUP(G541,'Legenda Tecnologias'!$A$1:$C$26,3)</f>
        <v>1</v>
      </c>
    </row>
    <row r="542" spans="1:8" ht="14.25">
      <c r="A542" s="11">
        <v>43831</v>
      </c>
      <c r="B542" s="10" t="s">
        <v>932</v>
      </c>
      <c r="C542" s="12">
        <v>8.3333333333333329E-2</v>
      </c>
      <c r="D542" s="13">
        <v>43853</v>
      </c>
      <c r="E542" s="7" t="s">
        <v>402</v>
      </c>
      <c r="F542" s="65">
        <v>46.22</v>
      </c>
      <c r="G542" t="s">
        <v>5</v>
      </c>
      <c r="H542">
        <f>+VLOOKUP(G542,'Legenda Tecnologias'!$A$1:$C$26,3)</f>
        <v>11</v>
      </c>
    </row>
    <row r="543" spans="1:8" ht="14.25">
      <c r="A543" s="11">
        <v>43831</v>
      </c>
      <c r="B543" s="10" t="s">
        <v>950</v>
      </c>
      <c r="C543" s="12">
        <v>0.83333333333333337</v>
      </c>
      <c r="D543" s="13">
        <v>43853</v>
      </c>
      <c r="E543" s="7" t="s">
        <v>402</v>
      </c>
      <c r="F543" s="65">
        <v>57.01</v>
      </c>
      <c r="G543" t="s">
        <v>5</v>
      </c>
      <c r="H543">
        <f>+VLOOKUP(G543,'Legenda Tecnologias'!$A$1:$C$26,3)</f>
        <v>11</v>
      </c>
    </row>
    <row r="544" spans="1:8" ht="14.25">
      <c r="A544" s="11">
        <v>43831</v>
      </c>
      <c r="B544" s="10" t="s">
        <v>951</v>
      </c>
      <c r="C544" s="12">
        <v>0.875</v>
      </c>
      <c r="D544" s="13">
        <v>43853</v>
      </c>
      <c r="E544" s="7" t="s">
        <v>402</v>
      </c>
      <c r="F544" s="65">
        <v>56.7</v>
      </c>
      <c r="G544" t="s">
        <v>5</v>
      </c>
      <c r="H544">
        <f>+VLOOKUP(G544,'Legenda Tecnologias'!$A$1:$C$26,3)</f>
        <v>11</v>
      </c>
    </row>
    <row r="545" spans="1:8" ht="14.25">
      <c r="A545" s="11">
        <v>43831</v>
      </c>
      <c r="B545" s="10" t="s">
        <v>952</v>
      </c>
      <c r="C545" s="12">
        <v>0.91666666666666663</v>
      </c>
      <c r="D545" s="13">
        <v>43853</v>
      </c>
      <c r="E545" s="7" t="s">
        <v>402</v>
      </c>
      <c r="F545" s="65">
        <v>53.57</v>
      </c>
      <c r="G545" t="s">
        <v>12</v>
      </c>
      <c r="H545">
        <f>+VLOOKUP(G545,'Legenda Tecnologias'!$A$1:$C$26,3)</f>
        <v>22</v>
      </c>
    </row>
    <row r="546" spans="1:8" ht="14.25">
      <c r="A546" s="11">
        <v>43831</v>
      </c>
      <c r="B546" s="10" t="s">
        <v>953</v>
      </c>
      <c r="C546" s="12">
        <v>0.95833333333333337</v>
      </c>
      <c r="D546" s="13">
        <v>43853</v>
      </c>
      <c r="E546" s="7" t="s">
        <v>402</v>
      </c>
      <c r="F546" s="65">
        <v>48.42</v>
      </c>
      <c r="G546" t="s">
        <v>5</v>
      </c>
      <c r="H546">
        <f>+VLOOKUP(G546,'Legenda Tecnologias'!$A$1:$C$26,3)</f>
        <v>11</v>
      </c>
    </row>
    <row r="547" spans="1:8" ht="14.25">
      <c r="A547" s="11">
        <v>43831</v>
      </c>
      <c r="B547" s="10" t="s">
        <v>933</v>
      </c>
      <c r="C547" s="12">
        <v>0.125</v>
      </c>
      <c r="D547" s="13">
        <v>43853</v>
      </c>
      <c r="E547" s="7" t="s">
        <v>402</v>
      </c>
      <c r="F547" s="65">
        <v>45.97</v>
      </c>
      <c r="G547" t="s">
        <v>5</v>
      </c>
      <c r="H547">
        <f>+VLOOKUP(G547,'Legenda Tecnologias'!$A$1:$C$26,3)</f>
        <v>11</v>
      </c>
    </row>
    <row r="548" spans="1:8" ht="14.25">
      <c r="A548" s="11">
        <v>43831</v>
      </c>
      <c r="B548" s="10" t="s">
        <v>934</v>
      </c>
      <c r="C548" s="12">
        <v>0.16666666666666666</v>
      </c>
      <c r="D548" s="13">
        <v>43853</v>
      </c>
      <c r="E548" s="7" t="s">
        <v>402</v>
      </c>
      <c r="F548" s="65">
        <v>44.94</v>
      </c>
      <c r="G548" t="s">
        <v>5</v>
      </c>
      <c r="H548">
        <f>+VLOOKUP(G548,'Legenda Tecnologias'!$A$1:$C$26,3)</f>
        <v>11</v>
      </c>
    </row>
    <row r="549" spans="1:8" ht="14.25">
      <c r="A549" s="11">
        <v>43831</v>
      </c>
      <c r="B549" s="10" t="s">
        <v>935</v>
      </c>
      <c r="C549" s="12">
        <v>0.20833333333333334</v>
      </c>
      <c r="D549" s="13">
        <v>43853</v>
      </c>
      <c r="E549" s="7" t="s">
        <v>402</v>
      </c>
      <c r="F549" s="65">
        <v>46.16</v>
      </c>
      <c r="G549" t="s">
        <v>12</v>
      </c>
      <c r="H549">
        <f>+VLOOKUP(G549,'Legenda Tecnologias'!$A$1:$C$26,3)</f>
        <v>22</v>
      </c>
    </row>
    <row r="550" spans="1:8" ht="14.25">
      <c r="A550" s="11">
        <v>43831</v>
      </c>
      <c r="B550" s="10" t="s">
        <v>936</v>
      </c>
      <c r="C550" s="12">
        <v>0.25</v>
      </c>
      <c r="D550" s="13">
        <v>43853</v>
      </c>
      <c r="E550" s="7" t="s">
        <v>402</v>
      </c>
      <c r="F550" s="65">
        <v>49</v>
      </c>
      <c r="G550" t="s">
        <v>12</v>
      </c>
      <c r="H550">
        <f>+VLOOKUP(G550,'Legenda Tecnologias'!$A$1:$C$26,3)</f>
        <v>22</v>
      </c>
    </row>
    <row r="551" spans="1:8" ht="14.25">
      <c r="A551" s="11">
        <v>43831</v>
      </c>
      <c r="B551" s="10" t="s">
        <v>937</v>
      </c>
      <c r="C551" s="12">
        <v>0.29166666666666669</v>
      </c>
      <c r="D551" s="13">
        <v>43853</v>
      </c>
      <c r="E551" s="7" t="s">
        <v>402</v>
      </c>
      <c r="F551" s="65">
        <v>58.74</v>
      </c>
      <c r="G551" t="s">
        <v>12</v>
      </c>
      <c r="H551">
        <f>+VLOOKUP(G551,'Legenda Tecnologias'!$A$1:$C$26,3)</f>
        <v>22</v>
      </c>
    </row>
    <row r="552" spans="1:8" ht="14.25">
      <c r="A552" s="11">
        <v>43831</v>
      </c>
      <c r="B552" s="10" t="s">
        <v>938</v>
      </c>
      <c r="C552" s="12">
        <v>0.33333333333333331</v>
      </c>
      <c r="D552" s="13">
        <v>43853</v>
      </c>
      <c r="E552" s="7" t="s">
        <v>402</v>
      </c>
      <c r="F552" s="65">
        <v>62.48</v>
      </c>
      <c r="G552" t="s">
        <v>10</v>
      </c>
      <c r="H552">
        <f>+VLOOKUP(G552,'Legenda Tecnologias'!$A$1:$C$26,3)</f>
        <v>1</v>
      </c>
    </row>
    <row r="553" spans="1:8" ht="14.25">
      <c r="A553" s="11">
        <v>43831</v>
      </c>
      <c r="B553" s="10" t="s">
        <v>939</v>
      </c>
      <c r="C553" s="12">
        <v>0.375</v>
      </c>
      <c r="D553" s="13">
        <v>43853</v>
      </c>
      <c r="E553" s="7" t="s">
        <v>402</v>
      </c>
      <c r="F553" s="65">
        <v>60.98</v>
      </c>
      <c r="G553" t="s">
        <v>5</v>
      </c>
      <c r="H553">
        <f>+VLOOKUP(G553,'Legenda Tecnologias'!$A$1:$C$26,3)</f>
        <v>11</v>
      </c>
    </row>
    <row r="554" spans="1:8" ht="14.25">
      <c r="A554" s="11">
        <v>43831</v>
      </c>
      <c r="B554" s="10" t="s">
        <v>954</v>
      </c>
      <c r="C554" s="12">
        <v>0</v>
      </c>
      <c r="D554" s="13">
        <v>43854</v>
      </c>
      <c r="E554" s="7" t="s">
        <v>402</v>
      </c>
      <c r="F554" s="65">
        <v>50.5</v>
      </c>
      <c r="G554" t="s">
        <v>5</v>
      </c>
      <c r="H554">
        <f>+VLOOKUP(G554,'Legenda Tecnologias'!$A$1:$C$26,3)</f>
        <v>11</v>
      </c>
    </row>
    <row r="555" spans="1:8" ht="14.25">
      <c r="A555" s="11">
        <v>43831</v>
      </c>
      <c r="B555" s="10" t="s">
        <v>955</v>
      </c>
      <c r="C555" s="12">
        <v>4.1666666666666664E-2</v>
      </c>
      <c r="D555" s="13">
        <v>43854</v>
      </c>
      <c r="E555" s="7" t="s">
        <v>402</v>
      </c>
      <c r="F555" s="65">
        <v>46</v>
      </c>
      <c r="G555" t="s">
        <v>12</v>
      </c>
      <c r="H555">
        <f>+VLOOKUP(G555,'Legenda Tecnologias'!$A$1:$C$26,3)</f>
        <v>22</v>
      </c>
    </row>
    <row r="556" spans="1:8" ht="14.25">
      <c r="A556" s="11">
        <v>43831</v>
      </c>
      <c r="B556" s="10" t="s">
        <v>964</v>
      </c>
      <c r="C556" s="12">
        <v>0.41666666666666669</v>
      </c>
      <c r="D556" s="13">
        <v>43854</v>
      </c>
      <c r="E556" s="7" t="s">
        <v>402</v>
      </c>
      <c r="F556" s="65">
        <v>60.98</v>
      </c>
      <c r="G556" t="s">
        <v>5</v>
      </c>
      <c r="H556">
        <f>+VLOOKUP(G556,'Legenda Tecnologias'!$A$1:$C$26,3)</f>
        <v>11</v>
      </c>
    </row>
    <row r="557" spans="1:8" ht="14.25">
      <c r="A557" s="11">
        <v>43831</v>
      </c>
      <c r="B557" s="10" t="s">
        <v>965</v>
      </c>
      <c r="C557" s="12">
        <v>0.45833333333333331</v>
      </c>
      <c r="D557" s="13">
        <v>43854</v>
      </c>
      <c r="E557" s="7" t="s">
        <v>402</v>
      </c>
      <c r="F557" s="65">
        <v>58.84</v>
      </c>
      <c r="G557" t="s">
        <v>5</v>
      </c>
      <c r="H557">
        <f>+VLOOKUP(G557,'Legenda Tecnologias'!$A$1:$C$26,3)</f>
        <v>11</v>
      </c>
    </row>
    <row r="558" spans="1:8" ht="14.25">
      <c r="A558" s="11">
        <v>43831</v>
      </c>
      <c r="B558" s="10" t="s">
        <v>966</v>
      </c>
      <c r="C558" s="12">
        <v>0.5</v>
      </c>
      <c r="D558" s="13">
        <v>43854</v>
      </c>
      <c r="E558" s="7" t="s">
        <v>402</v>
      </c>
      <c r="F558" s="65">
        <v>56.61</v>
      </c>
      <c r="G558" t="s">
        <v>5</v>
      </c>
      <c r="H558">
        <f>+VLOOKUP(G558,'Legenda Tecnologias'!$A$1:$C$26,3)</f>
        <v>11</v>
      </c>
    </row>
    <row r="559" spans="1:8" ht="14.25">
      <c r="A559" s="11">
        <v>43831</v>
      </c>
      <c r="B559" s="10" t="s">
        <v>967</v>
      </c>
      <c r="C559" s="12">
        <v>0.54166666666666663</v>
      </c>
      <c r="D559" s="13">
        <v>43854</v>
      </c>
      <c r="E559" s="7" t="s">
        <v>402</v>
      </c>
      <c r="F559" s="65">
        <v>53.29</v>
      </c>
      <c r="G559" t="s">
        <v>5</v>
      </c>
      <c r="H559">
        <f>+VLOOKUP(G559,'Legenda Tecnologias'!$A$1:$C$26,3)</f>
        <v>11</v>
      </c>
    </row>
    <row r="560" spans="1:8" ht="14.25">
      <c r="A560" s="11">
        <v>43831</v>
      </c>
      <c r="B560" s="10" t="s">
        <v>968</v>
      </c>
      <c r="C560" s="12">
        <v>0.58333333333333337</v>
      </c>
      <c r="D560" s="13">
        <v>43854</v>
      </c>
      <c r="E560" s="7" t="s">
        <v>402</v>
      </c>
      <c r="F560" s="65">
        <v>52</v>
      </c>
      <c r="G560" t="s">
        <v>5</v>
      </c>
      <c r="H560">
        <f>+VLOOKUP(G560,'Legenda Tecnologias'!$A$1:$C$26,3)</f>
        <v>11</v>
      </c>
    </row>
    <row r="561" spans="1:8" ht="14.25">
      <c r="A561" s="11">
        <v>43831</v>
      </c>
      <c r="B561" s="10" t="s">
        <v>969</v>
      </c>
      <c r="C561" s="12">
        <v>0.625</v>
      </c>
      <c r="D561" s="13">
        <v>43854</v>
      </c>
      <c r="E561" s="7" t="s">
        <v>402</v>
      </c>
      <c r="F561" s="65">
        <v>53.06</v>
      </c>
      <c r="G561" t="s">
        <v>5</v>
      </c>
      <c r="H561">
        <f>+VLOOKUP(G561,'Legenda Tecnologias'!$A$1:$C$26,3)</f>
        <v>11</v>
      </c>
    </row>
    <row r="562" spans="1:8" ht="14.25">
      <c r="A562" s="11">
        <v>43831</v>
      </c>
      <c r="B562" s="10" t="s">
        <v>970</v>
      </c>
      <c r="C562" s="12">
        <v>0.66666666666666663</v>
      </c>
      <c r="D562" s="13">
        <v>43854</v>
      </c>
      <c r="E562" s="7" t="s">
        <v>402</v>
      </c>
      <c r="F562" s="65">
        <v>54.01</v>
      </c>
      <c r="G562" t="s">
        <v>20</v>
      </c>
      <c r="H562">
        <f>+VLOOKUP(G562,'Legenda Tecnologias'!$A$1:$C$26,3)</f>
        <v>12</v>
      </c>
    </row>
    <row r="563" spans="1:8" ht="14.25">
      <c r="A563" s="11">
        <v>43831</v>
      </c>
      <c r="B563" s="10" t="s">
        <v>971</v>
      </c>
      <c r="C563" s="12">
        <v>0.70833333333333337</v>
      </c>
      <c r="D563" s="13">
        <v>43854</v>
      </c>
      <c r="E563" s="7" t="s">
        <v>402</v>
      </c>
      <c r="F563" s="65">
        <v>57.08</v>
      </c>
      <c r="G563" t="s">
        <v>5</v>
      </c>
      <c r="H563">
        <f>+VLOOKUP(G563,'Legenda Tecnologias'!$A$1:$C$26,3)</f>
        <v>11</v>
      </c>
    </row>
    <row r="564" spans="1:8" ht="14.25">
      <c r="A564" s="11">
        <v>43831</v>
      </c>
      <c r="B564" s="10" t="s">
        <v>972</v>
      </c>
      <c r="C564" s="12">
        <v>0.75</v>
      </c>
      <c r="D564" s="13">
        <v>43854</v>
      </c>
      <c r="E564" s="7" t="s">
        <v>402</v>
      </c>
      <c r="F564" s="65">
        <v>60.97</v>
      </c>
      <c r="G564" t="s">
        <v>5</v>
      </c>
      <c r="H564">
        <f>+VLOOKUP(G564,'Legenda Tecnologias'!$A$1:$C$26,3)</f>
        <v>11</v>
      </c>
    </row>
    <row r="565" spans="1:8" ht="14.25">
      <c r="A565" s="11">
        <v>43831</v>
      </c>
      <c r="B565" s="10" t="s">
        <v>973</v>
      </c>
      <c r="C565" s="12">
        <v>0.79166666666666663</v>
      </c>
      <c r="D565" s="13">
        <v>43854</v>
      </c>
      <c r="E565" s="7" t="s">
        <v>402</v>
      </c>
      <c r="F565" s="65">
        <v>59.97</v>
      </c>
      <c r="G565" t="s">
        <v>20</v>
      </c>
      <c r="H565">
        <f>+VLOOKUP(G565,'Legenda Tecnologias'!$A$1:$C$26,3)</f>
        <v>12</v>
      </c>
    </row>
    <row r="566" spans="1:8" ht="14.25">
      <c r="A566" s="11">
        <v>43831</v>
      </c>
      <c r="B566" s="10" t="s">
        <v>956</v>
      </c>
      <c r="C566" s="12">
        <v>8.3333333333333329E-2</v>
      </c>
      <c r="D566" s="13">
        <v>43854</v>
      </c>
      <c r="E566" s="7" t="s">
        <v>402</v>
      </c>
      <c r="F566" s="65">
        <v>43.75</v>
      </c>
      <c r="G566" t="s">
        <v>5</v>
      </c>
      <c r="H566">
        <f>+VLOOKUP(G566,'Legenda Tecnologias'!$A$1:$C$26,3)</f>
        <v>11</v>
      </c>
    </row>
    <row r="567" spans="1:8" ht="14.25">
      <c r="A567" s="11">
        <v>43831</v>
      </c>
      <c r="B567" s="10" t="s">
        <v>974</v>
      </c>
      <c r="C567" s="12">
        <v>0.83333333333333337</v>
      </c>
      <c r="D567" s="13">
        <v>43854</v>
      </c>
      <c r="E567" s="7" t="s">
        <v>402</v>
      </c>
      <c r="F567" s="65">
        <v>57.35</v>
      </c>
      <c r="G567" t="s">
        <v>12</v>
      </c>
      <c r="H567">
        <f>+VLOOKUP(G567,'Legenda Tecnologias'!$A$1:$C$26,3)</f>
        <v>22</v>
      </c>
    </row>
    <row r="568" spans="1:8" ht="14.25">
      <c r="A568" s="11">
        <v>43831</v>
      </c>
      <c r="B568" s="10" t="s">
        <v>975</v>
      </c>
      <c r="C568" s="12">
        <v>0.875</v>
      </c>
      <c r="D568" s="13">
        <v>43854</v>
      </c>
      <c r="E568" s="7" t="s">
        <v>402</v>
      </c>
      <c r="F568" s="65">
        <v>59.01</v>
      </c>
      <c r="G568" t="s">
        <v>6</v>
      </c>
      <c r="H568">
        <f>+VLOOKUP(G568,'Legenda Tecnologias'!$A$1:$C$26,3)</f>
        <v>18</v>
      </c>
    </row>
    <row r="569" spans="1:8" ht="14.25">
      <c r="A569" s="11">
        <v>43831</v>
      </c>
      <c r="B569" s="10" t="s">
        <v>976</v>
      </c>
      <c r="C569" s="12">
        <v>0.91666666666666663</v>
      </c>
      <c r="D569" s="13">
        <v>43854</v>
      </c>
      <c r="E569" s="7" t="s">
        <v>402</v>
      </c>
      <c r="F569" s="65">
        <v>55.87</v>
      </c>
      <c r="G569" t="s">
        <v>5</v>
      </c>
      <c r="H569">
        <f>+VLOOKUP(G569,'Legenda Tecnologias'!$A$1:$C$26,3)</f>
        <v>11</v>
      </c>
    </row>
    <row r="570" spans="1:8" ht="14.25">
      <c r="A570" s="11">
        <v>43831</v>
      </c>
      <c r="B570" s="10" t="s">
        <v>977</v>
      </c>
      <c r="C570" s="12">
        <v>0.95833333333333337</v>
      </c>
      <c r="D570" s="13">
        <v>43854</v>
      </c>
      <c r="E570" s="7" t="s">
        <v>402</v>
      </c>
      <c r="F570" s="65">
        <v>52.32</v>
      </c>
      <c r="G570" t="s">
        <v>12</v>
      </c>
      <c r="H570">
        <f>+VLOOKUP(G570,'Legenda Tecnologias'!$A$1:$C$26,3)</f>
        <v>22</v>
      </c>
    </row>
    <row r="571" spans="1:8" ht="14.25">
      <c r="A571" s="11">
        <v>43831</v>
      </c>
      <c r="B571" s="10" t="s">
        <v>957</v>
      </c>
      <c r="C571" s="12">
        <v>0.125</v>
      </c>
      <c r="D571" s="13">
        <v>43854</v>
      </c>
      <c r="E571" s="7" t="s">
        <v>402</v>
      </c>
      <c r="F571" s="65">
        <v>42.04</v>
      </c>
      <c r="G571" t="s">
        <v>13</v>
      </c>
      <c r="H571">
        <f>+VLOOKUP(G571,'Legenda Tecnologias'!$A$1:$C$26,3)</f>
        <v>24</v>
      </c>
    </row>
    <row r="572" spans="1:8" ht="14.25">
      <c r="A572" s="11">
        <v>43831</v>
      </c>
      <c r="B572" s="10" t="s">
        <v>958</v>
      </c>
      <c r="C572" s="12">
        <v>0.16666666666666666</v>
      </c>
      <c r="D572" s="13">
        <v>43854</v>
      </c>
      <c r="E572" s="7" t="s">
        <v>402</v>
      </c>
      <c r="F572" s="65">
        <v>42.98</v>
      </c>
      <c r="G572" t="s">
        <v>6</v>
      </c>
      <c r="H572">
        <f>+VLOOKUP(G572,'Legenda Tecnologias'!$A$1:$C$26,3)</f>
        <v>18</v>
      </c>
    </row>
    <row r="573" spans="1:8" ht="14.25">
      <c r="A573" s="11">
        <v>43831</v>
      </c>
      <c r="B573" s="10" t="s">
        <v>959</v>
      </c>
      <c r="C573" s="12">
        <v>0.20833333333333334</v>
      </c>
      <c r="D573" s="13">
        <v>43854</v>
      </c>
      <c r="E573" s="7" t="s">
        <v>402</v>
      </c>
      <c r="F573" s="65">
        <v>44.51</v>
      </c>
      <c r="G573" t="s">
        <v>12</v>
      </c>
      <c r="H573">
        <f>+VLOOKUP(G573,'Legenda Tecnologias'!$A$1:$C$26,3)</f>
        <v>22</v>
      </c>
    </row>
    <row r="574" spans="1:8" ht="14.25">
      <c r="A574" s="11">
        <v>43831</v>
      </c>
      <c r="B574" s="10" t="s">
        <v>960</v>
      </c>
      <c r="C574" s="12">
        <v>0.25</v>
      </c>
      <c r="D574" s="13">
        <v>43854</v>
      </c>
      <c r="E574" s="7" t="s">
        <v>402</v>
      </c>
      <c r="F574" s="65">
        <v>46.16</v>
      </c>
      <c r="G574" t="s">
        <v>5</v>
      </c>
      <c r="H574">
        <f>+VLOOKUP(G574,'Legenda Tecnologias'!$A$1:$C$26,3)</f>
        <v>11</v>
      </c>
    </row>
    <row r="575" spans="1:8" ht="14.25">
      <c r="A575" s="11">
        <v>43831</v>
      </c>
      <c r="B575" s="10" t="s">
        <v>961</v>
      </c>
      <c r="C575" s="12">
        <v>0.29166666666666669</v>
      </c>
      <c r="D575" s="13">
        <v>43854</v>
      </c>
      <c r="E575" s="7" t="s">
        <v>402</v>
      </c>
      <c r="F575" s="65">
        <v>57.34</v>
      </c>
      <c r="G575" t="s">
        <v>12</v>
      </c>
      <c r="H575">
        <f>+VLOOKUP(G575,'Legenda Tecnologias'!$A$1:$C$26,3)</f>
        <v>22</v>
      </c>
    </row>
    <row r="576" spans="1:8" ht="14.25">
      <c r="A576" s="11">
        <v>43831</v>
      </c>
      <c r="B576" s="10" t="s">
        <v>962</v>
      </c>
      <c r="C576" s="12">
        <v>0.33333333333333331</v>
      </c>
      <c r="D576" s="13">
        <v>43854</v>
      </c>
      <c r="E576" s="7" t="s">
        <v>402</v>
      </c>
      <c r="F576" s="65">
        <v>62.3</v>
      </c>
      <c r="G576" t="s">
        <v>10</v>
      </c>
      <c r="H576">
        <f>+VLOOKUP(G576,'Legenda Tecnologias'!$A$1:$C$26,3)</f>
        <v>1</v>
      </c>
    </row>
    <row r="577" spans="1:8" ht="14.25">
      <c r="A577" s="11">
        <v>43831</v>
      </c>
      <c r="B577" s="10" t="s">
        <v>963</v>
      </c>
      <c r="C577" s="12">
        <v>0.375</v>
      </c>
      <c r="D577" s="13">
        <v>43854</v>
      </c>
      <c r="E577" s="7" t="s">
        <v>402</v>
      </c>
      <c r="F577" s="65">
        <v>62</v>
      </c>
      <c r="G577" t="s">
        <v>10</v>
      </c>
      <c r="H577">
        <f>+VLOOKUP(G577,'Legenda Tecnologias'!$A$1:$C$26,3)</f>
        <v>1</v>
      </c>
    </row>
    <row r="578" spans="1:8" ht="14.25">
      <c r="A578" s="11">
        <v>43831</v>
      </c>
      <c r="B578" s="10" t="s">
        <v>978</v>
      </c>
      <c r="C578" s="12">
        <v>0</v>
      </c>
      <c r="D578" s="13">
        <v>43855</v>
      </c>
      <c r="E578" s="7" t="s">
        <v>402</v>
      </c>
      <c r="F578" s="65">
        <v>51.92</v>
      </c>
      <c r="G578" t="s">
        <v>6</v>
      </c>
      <c r="H578">
        <f>+VLOOKUP(G578,'Legenda Tecnologias'!$A$1:$C$26,3)</f>
        <v>18</v>
      </c>
    </row>
    <row r="579" spans="1:8" ht="14.25">
      <c r="A579" s="11">
        <v>43831</v>
      </c>
      <c r="B579" s="10" t="s">
        <v>979</v>
      </c>
      <c r="C579" s="12">
        <v>4.1666666666666664E-2</v>
      </c>
      <c r="D579" s="13">
        <v>43855</v>
      </c>
      <c r="E579" s="7" t="s">
        <v>402</v>
      </c>
      <c r="F579" s="65">
        <v>49.57</v>
      </c>
      <c r="G579" t="s">
        <v>12</v>
      </c>
      <c r="H579">
        <f>+VLOOKUP(G579,'Legenda Tecnologias'!$A$1:$C$26,3)</f>
        <v>22</v>
      </c>
    </row>
    <row r="580" spans="1:8" ht="14.25">
      <c r="A580" s="11">
        <v>43831</v>
      </c>
      <c r="B580" s="10" t="s">
        <v>988</v>
      </c>
      <c r="C580" s="12">
        <v>0.41666666666666669</v>
      </c>
      <c r="D580" s="13">
        <v>43855</v>
      </c>
      <c r="E580" s="7" t="s">
        <v>402</v>
      </c>
      <c r="F580" s="65">
        <v>48.42</v>
      </c>
      <c r="G580" t="s">
        <v>5</v>
      </c>
      <c r="H580">
        <f>+VLOOKUP(G580,'Legenda Tecnologias'!$A$1:$C$26,3)</f>
        <v>11</v>
      </c>
    </row>
    <row r="581" spans="1:8" ht="14.25">
      <c r="A581" s="11">
        <v>43831</v>
      </c>
      <c r="B581" s="10" t="s">
        <v>989</v>
      </c>
      <c r="C581" s="12">
        <v>0.45833333333333331</v>
      </c>
      <c r="D581" s="13">
        <v>43855</v>
      </c>
      <c r="E581" s="7" t="s">
        <v>402</v>
      </c>
      <c r="F581" s="65">
        <v>48.81</v>
      </c>
      <c r="G581" t="s">
        <v>12</v>
      </c>
      <c r="H581">
        <f>+VLOOKUP(G581,'Legenda Tecnologias'!$A$1:$C$26,3)</f>
        <v>22</v>
      </c>
    </row>
    <row r="582" spans="1:8" ht="14.25">
      <c r="A582" s="11">
        <v>43831</v>
      </c>
      <c r="B582" s="10" t="s">
        <v>990</v>
      </c>
      <c r="C582" s="12">
        <v>0.5</v>
      </c>
      <c r="D582" s="13">
        <v>43855</v>
      </c>
      <c r="E582" s="7" t="s">
        <v>402</v>
      </c>
      <c r="F582" s="65">
        <v>49.87</v>
      </c>
      <c r="G582" t="s">
        <v>5</v>
      </c>
      <c r="H582">
        <f>+VLOOKUP(G582,'Legenda Tecnologias'!$A$1:$C$26,3)</f>
        <v>11</v>
      </c>
    </row>
    <row r="583" spans="1:8" ht="14.25">
      <c r="A583" s="11">
        <v>43831</v>
      </c>
      <c r="B583" s="10" t="s">
        <v>991</v>
      </c>
      <c r="C583" s="12">
        <v>0.54166666666666663</v>
      </c>
      <c r="D583" s="13">
        <v>43855</v>
      </c>
      <c r="E583" s="7" t="s">
        <v>402</v>
      </c>
      <c r="F583" s="65">
        <v>49.87</v>
      </c>
      <c r="G583" t="s">
        <v>5</v>
      </c>
      <c r="H583">
        <f>+VLOOKUP(G583,'Legenda Tecnologias'!$A$1:$C$26,3)</f>
        <v>11</v>
      </c>
    </row>
    <row r="584" spans="1:8" ht="14.25">
      <c r="A584" s="11">
        <v>43831</v>
      </c>
      <c r="B584" s="10" t="s">
        <v>992</v>
      </c>
      <c r="C584" s="12">
        <v>0.58333333333333337</v>
      </c>
      <c r="D584" s="13">
        <v>43855</v>
      </c>
      <c r="E584" s="7" t="s">
        <v>402</v>
      </c>
      <c r="F584" s="65">
        <v>49.51</v>
      </c>
      <c r="G584" t="s">
        <v>5</v>
      </c>
      <c r="H584">
        <f>+VLOOKUP(G584,'Legenda Tecnologias'!$A$1:$C$26,3)</f>
        <v>11</v>
      </c>
    </row>
    <row r="585" spans="1:8" ht="14.25">
      <c r="A585" s="11">
        <v>43831</v>
      </c>
      <c r="B585" s="10" t="s">
        <v>993</v>
      </c>
      <c r="C585" s="12">
        <v>0.625</v>
      </c>
      <c r="D585" s="13">
        <v>43855</v>
      </c>
      <c r="E585" s="7" t="s">
        <v>402</v>
      </c>
      <c r="F585" s="65">
        <v>46.61</v>
      </c>
      <c r="G585" t="s">
        <v>5</v>
      </c>
      <c r="H585">
        <f>+VLOOKUP(G585,'Legenda Tecnologias'!$A$1:$C$26,3)</f>
        <v>11</v>
      </c>
    </row>
    <row r="586" spans="1:8" ht="14.25">
      <c r="A586" s="11">
        <v>43831</v>
      </c>
      <c r="B586" s="10" t="s">
        <v>994</v>
      </c>
      <c r="C586" s="12">
        <v>0.66666666666666663</v>
      </c>
      <c r="D586" s="13">
        <v>43855</v>
      </c>
      <c r="E586" s="7" t="s">
        <v>402</v>
      </c>
      <c r="F586" s="65">
        <v>45.98</v>
      </c>
      <c r="G586" t="s">
        <v>12</v>
      </c>
      <c r="H586">
        <f>+VLOOKUP(G586,'Legenda Tecnologias'!$A$1:$C$26,3)</f>
        <v>22</v>
      </c>
    </row>
    <row r="587" spans="1:8" ht="14.25">
      <c r="A587" s="11">
        <v>43831</v>
      </c>
      <c r="B587" s="10" t="s">
        <v>995</v>
      </c>
      <c r="C587" s="12">
        <v>0.70833333333333337</v>
      </c>
      <c r="D587" s="13">
        <v>43855</v>
      </c>
      <c r="E587" s="7" t="s">
        <v>402</v>
      </c>
      <c r="F587" s="65">
        <v>47.84</v>
      </c>
      <c r="G587" t="s">
        <v>6</v>
      </c>
      <c r="H587">
        <f>+VLOOKUP(G587,'Legenda Tecnologias'!$A$1:$C$26,3)</f>
        <v>18</v>
      </c>
    </row>
    <row r="588" spans="1:8" ht="14.25">
      <c r="A588" s="11">
        <v>43831</v>
      </c>
      <c r="B588" s="10" t="s">
        <v>996</v>
      </c>
      <c r="C588" s="12">
        <v>0.75</v>
      </c>
      <c r="D588" s="13">
        <v>43855</v>
      </c>
      <c r="E588" s="7" t="s">
        <v>402</v>
      </c>
      <c r="F588" s="65">
        <v>51.02</v>
      </c>
      <c r="G588" t="s">
        <v>5</v>
      </c>
      <c r="H588">
        <f>+VLOOKUP(G588,'Legenda Tecnologias'!$A$1:$C$26,3)</f>
        <v>11</v>
      </c>
    </row>
    <row r="589" spans="1:8" ht="14.25">
      <c r="A589" s="11">
        <v>43831</v>
      </c>
      <c r="B589" s="10" t="s">
        <v>997</v>
      </c>
      <c r="C589" s="12">
        <v>0.79166666666666663</v>
      </c>
      <c r="D589" s="13">
        <v>43855</v>
      </c>
      <c r="E589" s="7" t="s">
        <v>402</v>
      </c>
      <c r="F589" s="65">
        <v>52.98</v>
      </c>
      <c r="G589" t="s">
        <v>5</v>
      </c>
      <c r="H589">
        <f>+VLOOKUP(G589,'Legenda Tecnologias'!$A$1:$C$26,3)</f>
        <v>11</v>
      </c>
    </row>
    <row r="590" spans="1:8" ht="14.25">
      <c r="A590" s="11">
        <v>43831</v>
      </c>
      <c r="B590" s="10" t="s">
        <v>980</v>
      </c>
      <c r="C590" s="12">
        <v>8.3333333333333329E-2</v>
      </c>
      <c r="D590" s="13">
        <v>43855</v>
      </c>
      <c r="E590" s="7" t="s">
        <v>402</v>
      </c>
      <c r="F590" s="65">
        <v>46.92</v>
      </c>
      <c r="G590" t="s">
        <v>6</v>
      </c>
      <c r="H590">
        <f>+VLOOKUP(G590,'Legenda Tecnologias'!$A$1:$C$26,3)</f>
        <v>18</v>
      </c>
    </row>
    <row r="591" spans="1:8" ht="14.25">
      <c r="A591" s="11">
        <v>43831</v>
      </c>
      <c r="B591" s="10" t="s">
        <v>998</v>
      </c>
      <c r="C591" s="12">
        <v>0.83333333333333337</v>
      </c>
      <c r="D591" s="13">
        <v>43855</v>
      </c>
      <c r="E591" s="7" t="s">
        <v>402</v>
      </c>
      <c r="F591" s="65">
        <v>53.7</v>
      </c>
      <c r="G591" t="s">
        <v>6</v>
      </c>
      <c r="H591">
        <f>+VLOOKUP(G591,'Legenda Tecnologias'!$A$1:$C$26,3)</f>
        <v>18</v>
      </c>
    </row>
    <row r="592" spans="1:8" ht="14.25">
      <c r="A592" s="11">
        <v>43831</v>
      </c>
      <c r="B592" s="10" t="s">
        <v>999</v>
      </c>
      <c r="C592" s="12">
        <v>0.875</v>
      </c>
      <c r="D592" s="13">
        <v>43855</v>
      </c>
      <c r="E592" s="7" t="s">
        <v>402</v>
      </c>
      <c r="F592" s="65">
        <v>53.68</v>
      </c>
      <c r="G592" t="s">
        <v>5</v>
      </c>
      <c r="H592">
        <f>+VLOOKUP(G592,'Legenda Tecnologias'!$A$1:$C$26,3)</f>
        <v>11</v>
      </c>
    </row>
    <row r="593" spans="1:8" ht="14.25">
      <c r="A593" s="11">
        <v>43831</v>
      </c>
      <c r="B593" s="10" t="s">
        <v>1000</v>
      </c>
      <c r="C593" s="12">
        <v>0.91666666666666663</v>
      </c>
      <c r="D593" s="13">
        <v>43855</v>
      </c>
      <c r="E593" s="7" t="s">
        <v>402</v>
      </c>
      <c r="F593" s="65">
        <v>50.52</v>
      </c>
      <c r="G593" t="s">
        <v>5</v>
      </c>
      <c r="H593">
        <f>+VLOOKUP(G593,'Legenda Tecnologias'!$A$1:$C$26,3)</f>
        <v>11</v>
      </c>
    </row>
    <row r="594" spans="1:8" ht="14.25">
      <c r="A594" s="11">
        <v>43831</v>
      </c>
      <c r="B594" s="10" t="s">
        <v>1001</v>
      </c>
      <c r="C594" s="12">
        <v>0.95833333333333337</v>
      </c>
      <c r="D594" s="13">
        <v>43855</v>
      </c>
      <c r="E594" s="7" t="s">
        <v>402</v>
      </c>
      <c r="F594" s="65">
        <v>49.02</v>
      </c>
      <c r="G594" t="s">
        <v>12</v>
      </c>
      <c r="H594">
        <f>+VLOOKUP(G594,'Legenda Tecnologias'!$A$1:$C$26,3)</f>
        <v>22</v>
      </c>
    </row>
    <row r="595" spans="1:8" ht="14.25">
      <c r="A595" s="11">
        <v>43831</v>
      </c>
      <c r="B595" s="10" t="s">
        <v>981</v>
      </c>
      <c r="C595" s="12">
        <v>0.125</v>
      </c>
      <c r="D595" s="13">
        <v>43855</v>
      </c>
      <c r="E595" s="7" t="s">
        <v>402</v>
      </c>
      <c r="F595" s="65">
        <v>45.99</v>
      </c>
      <c r="G595" t="s">
        <v>6</v>
      </c>
      <c r="H595">
        <f>+VLOOKUP(G595,'Legenda Tecnologias'!$A$1:$C$26,3)</f>
        <v>18</v>
      </c>
    </row>
    <row r="596" spans="1:8" ht="14.25">
      <c r="A596" s="11">
        <v>43831</v>
      </c>
      <c r="B596" s="10" t="s">
        <v>982</v>
      </c>
      <c r="C596" s="12">
        <v>0.16666666666666666</v>
      </c>
      <c r="D596" s="13">
        <v>43855</v>
      </c>
      <c r="E596" s="7" t="s">
        <v>402</v>
      </c>
      <c r="F596" s="65">
        <v>44.94</v>
      </c>
      <c r="G596" t="s">
        <v>5</v>
      </c>
      <c r="H596">
        <f>+VLOOKUP(G596,'Legenda Tecnologias'!$A$1:$C$26,3)</f>
        <v>11</v>
      </c>
    </row>
    <row r="597" spans="1:8" ht="14.25">
      <c r="A597" s="11">
        <v>43831</v>
      </c>
      <c r="B597" s="10" t="s">
        <v>983</v>
      </c>
      <c r="C597" s="12">
        <v>0.20833333333333334</v>
      </c>
      <c r="D597" s="13">
        <v>43855</v>
      </c>
      <c r="E597" s="7" t="s">
        <v>402</v>
      </c>
      <c r="F597" s="65">
        <v>44.94</v>
      </c>
      <c r="G597" t="s">
        <v>12</v>
      </c>
      <c r="H597">
        <f>+VLOOKUP(G597,'Legenda Tecnologias'!$A$1:$C$26,3)</f>
        <v>22</v>
      </c>
    </row>
    <row r="598" spans="1:8" ht="14.25">
      <c r="A598" s="11">
        <v>43831</v>
      </c>
      <c r="B598" s="10" t="s">
        <v>984</v>
      </c>
      <c r="C598" s="12">
        <v>0.25</v>
      </c>
      <c r="D598" s="13">
        <v>43855</v>
      </c>
      <c r="E598" s="7" t="s">
        <v>402</v>
      </c>
      <c r="F598" s="65">
        <v>44.75</v>
      </c>
      <c r="G598" t="s">
        <v>5</v>
      </c>
      <c r="H598">
        <f>+VLOOKUP(G598,'Legenda Tecnologias'!$A$1:$C$26,3)</f>
        <v>11</v>
      </c>
    </row>
    <row r="599" spans="1:8" ht="14.25">
      <c r="A599" s="11">
        <v>43831</v>
      </c>
      <c r="B599" s="10" t="s">
        <v>985</v>
      </c>
      <c r="C599" s="12">
        <v>0.29166666666666669</v>
      </c>
      <c r="D599" s="13">
        <v>43855</v>
      </c>
      <c r="E599" s="7" t="s">
        <v>402</v>
      </c>
      <c r="F599" s="65">
        <v>41.96</v>
      </c>
      <c r="G599" t="s">
        <v>12</v>
      </c>
      <c r="H599">
        <f>+VLOOKUP(G599,'Legenda Tecnologias'!$A$1:$C$26,3)</f>
        <v>22</v>
      </c>
    </row>
    <row r="600" spans="1:8" ht="14.25">
      <c r="A600" s="11">
        <v>43831</v>
      </c>
      <c r="B600" s="10" t="s">
        <v>986</v>
      </c>
      <c r="C600" s="12">
        <v>0.33333333333333331</v>
      </c>
      <c r="D600" s="13">
        <v>43855</v>
      </c>
      <c r="E600" s="7" t="s">
        <v>402</v>
      </c>
      <c r="F600" s="65">
        <v>42.42</v>
      </c>
      <c r="G600" t="s">
        <v>12</v>
      </c>
      <c r="H600">
        <f>+VLOOKUP(G600,'Legenda Tecnologias'!$A$1:$C$26,3)</f>
        <v>22</v>
      </c>
    </row>
    <row r="601" spans="1:8" ht="14.25">
      <c r="A601" s="11">
        <v>43831</v>
      </c>
      <c r="B601" s="10" t="s">
        <v>987</v>
      </c>
      <c r="C601" s="12">
        <v>0.375</v>
      </c>
      <c r="D601" s="13">
        <v>43855</v>
      </c>
      <c r="E601" s="7" t="s">
        <v>402</v>
      </c>
      <c r="F601" s="65">
        <v>44.97</v>
      </c>
      <c r="G601" t="s">
        <v>13</v>
      </c>
      <c r="H601">
        <f>+VLOOKUP(G601,'Legenda Tecnologias'!$A$1:$C$26,3)</f>
        <v>24</v>
      </c>
    </row>
    <row r="602" spans="1:8" ht="14.25">
      <c r="A602" s="11">
        <v>43831</v>
      </c>
      <c r="B602" s="10" t="s">
        <v>1002</v>
      </c>
      <c r="C602" s="12">
        <v>0</v>
      </c>
      <c r="D602" s="13">
        <v>43856</v>
      </c>
      <c r="E602" s="7" t="s">
        <v>402</v>
      </c>
      <c r="F602" s="65">
        <v>48</v>
      </c>
      <c r="G602" t="s">
        <v>28</v>
      </c>
      <c r="H602">
        <f>+VLOOKUP(G602,'Legenda Tecnologias'!$A$1:$C$26,3)</f>
        <v>15</v>
      </c>
    </row>
    <row r="603" spans="1:8" ht="14.25">
      <c r="A603" s="11">
        <v>43831</v>
      </c>
      <c r="B603" s="10" t="s">
        <v>1003</v>
      </c>
      <c r="C603" s="12">
        <v>4.1666666666666664E-2</v>
      </c>
      <c r="D603" s="13">
        <v>43856</v>
      </c>
      <c r="E603" s="7" t="s">
        <v>402</v>
      </c>
      <c r="F603" s="65">
        <v>45.09</v>
      </c>
      <c r="G603" t="s">
        <v>12</v>
      </c>
      <c r="H603">
        <f>+VLOOKUP(G603,'Legenda Tecnologias'!$A$1:$C$26,3)</f>
        <v>22</v>
      </c>
    </row>
    <row r="604" spans="1:8" ht="14.25">
      <c r="A604" s="11">
        <v>43831</v>
      </c>
      <c r="B604" s="10" t="s">
        <v>1012</v>
      </c>
      <c r="C604" s="12">
        <v>0.41666666666666669</v>
      </c>
      <c r="D604" s="13">
        <v>43856</v>
      </c>
      <c r="E604" s="7" t="s">
        <v>402</v>
      </c>
      <c r="F604" s="65">
        <v>40.119999999999997</v>
      </c>
      <c r="G604" t="s">
        <v>12</v>
      </c>
      <c r="H604">
        <f>+VLOOKUP(G604,'Legenda Tecnologias'!$A$1:$C$26,3)</f>
        <v>22</v>
      </c>
    </row>
    <row r="605" spans="1:8" ht="14.25">
      <c r="A605" s="11">
        <v>43831</v>
      </c>
      <c r="B605" s="10" t="s">
        <v>1013</v>
      </c>
      <c r="C605" s="12">
        <v>0.45833333333333331</v>
      </c>
      <c r="D605" s="13">
        <v>43856</v>
      </c>
      <c r="E605" s="7" t="s">
        <v>402</v>
      </c>
      <c r="F605" s="65">
        <v>41.35</v>
      </c>
      <c r="G605" t="s">
        <v>6</v>
      </c>
      <c r="H605">
        <f>+VLOOKUP(G605,'Legenda Tecnologias'!$A$1:$C$26,3)</f>
        <v>18</v>
      </c>
    </row>
    <row r="606" spans="1:8" ht="14.25">
      <c r="A606" s="11">
        <v>43831</v>
      </c>
      <c r="B606" s="10" t="s">
        <v>1014</v>
      </c>
      <c r="C606" s="12">
        <v>0.5</v>
      </c>
      <c r="D606" s="13">
        <v>43856</v>
      </c>
      <c r="E606" s="7" t="s">
        <v>402</v>
      </c>
      <c r="F606" s="65">
        <v>41.86</v>
      </c>
      <c r="G606" t="s">
        <v>12</v>
      </c>
      <c r="H606">
        <f>+VLOOKUP(G606,'Legenda Tecnologias'!$A$1:$C$26,3)</f>
        <v>22</v>
      </c>
    </row>
    <row r="607" spans="1:8" ht="14.25">
      <c r="A607" s="11">
        <v>43831</v>
      </c>
      <c r="B607" s="10" t="s">
        <v>1015</v>
      </c>
      <c r="C607" s="12">
        <v>0.54166666666666663</v>
      </c>
      <c r="D607" s="13">
        <v>43856</v>
      </c>
      <c r="E607" s="7" t="s">
        <v>402</v>
      </c>
      <c r="F607" s="65">
        <v>38.229999999999997</v>
      </c>
      <c r="G607" t="s">
        <v>13</v>
      </c>
      <c r="H607">
        <f>+VLOOKUP(G607,'Legenda Tecnologias'!$A$1:$C$26,3)</f>
        <v>24</v>
      </c>
    </row>
    <row r="608" spans="1:8" ht="14.25">
      <c r="A608" s="11">
        <v>43831</v>
      </c>
      <c r="B608" s="10" t="s">
        <v>1016</v>
      </c>
      <c r="C608" s="12">
        <v>0.58333333333333337</v>
      </c>
      <c r="D608" s="13">
        <v>43856</v>
      </c>
      <c r="E608" s="7" t="s">
        <v>402</v>
      </c>
      <c r="F608" s="65">
        <v>36.03</v>
      </c>
      <c r="G608" t="s">
        <v>20</v>
      </c>
      <c r="H608">
        <f>+VLOOKUP(G608,'Legenda Tecnologias'!$A$1:$C$26,3)</f>
        <v>12</v>
      </c>
    </row>
    <row r="609" spans="1:8" ht="14.25">
      <c r="A609" s="11">
        <v>43831</v>
      </c>
      <c r="B609" s="10" t="s">
        <v>1017</v>
      </c>
      <c r="C609" s="12">
        <v>0.625</v>
      </c>
      <c r="D609" s="13">
        <v>43856</v>
      </c>
      <c r="E609" s="7" t="s">
        <v>402</v>
      </c>
      <c r="F609" s="65">
        <v>34.56</v>
      </c>
      <c r="G609" t="s">
        <v>13</v>
      </c>
      <c r="H609">
        <f>+VLOOKUP(G609,'Legenda Tecnologias'!$A$1:$C$26,3)</f>
        <v>24</v>
      </c>
    </row>
    <row r="610" spans="1:8" ht="14.25">
      <c r="A610" s="11">
        <v>43831</v>
      </c>
      <c r="B610" s="10" t="s">
        <v>1018</v>
      </c>
      <c r="C610" s="12">
        <v>0.66666666666666663</v>
      </c>
      <c r="D610" s="13">
        <v>43856</v>
      </c>
      <c r="E610" s="7" t="s">
        <v>402</v>
      </c>
      <c r="F610" s="65">
        <v>33.43</v>
      </c>
      <c r="G610" t="s">
        <v>6</v>
      </c>
      <c r="H610">
        <f>+VLOOKUP(G610,'Legenda Tecnologias'!$A$1:$C$26,3)</f>
        <v>18</v>
      </c>
    </row>
    <row r="611" spans="1:8" ht="14.25">
      <c r="A611" s="11">
        <v>43831</v>
      </c>
      <c r="B611" s="10" t="s">
        <v>1019</v>
      </c>
      <c r="C611" s="12">
        <v>0.70833333333333337</v>
      </c>
      <c r="D611" s="13">
        <v>43856</v>
      </c>
      <c r="E611" s="7" t="s">
        <v>402</v>
      </c>
      <c r="F611" s="65">
        <v>39.99</v>
      </c>
      <c r="G611" t="s">
        <v>12</v>
      </c>
      <c r="H611">
        <f>+VLOOKUP(G611,'Legenda Tecnologias'!$A$1:$C$26,3)</f>
        <v>22</v>
      </c>
    </row>
    <row r="612" spans="1:8" ht="14.25">
      <c r="A612" s="11">
        <v>43831</v>
      </c>
      <c r="B612" s="10" t="s">
        <v>1020</v>
      </c>
      <c r="C612" s="12">
        <v>0.75</v>
      </c>
      <c r="D612" s="13">
        <v>43856</v>
      </c>
      <c r="E612" s="7" t="s">
        <v>402</v>
      </c>
      <c r="F612" s="65">
        <v>42</v>
      </c>
      <c r="G612" t="s">
        <v>13</v>
      </c>
      <c r="H612">
        <f>+VLOOKUP(G612,'Legenda Tecnologias'!$A$1:$C$26,3)</f>
        <v>24</v>
      </c>
    </row>
    <row r="613" spans="1:8" ht="14.25">
      <c r="A613" s="11">
        <v>43831</v>
      </c>
      <c r="B613" s="10" t="s">
        <v>1021</v>
      </c>
      <c r="C613" s="12">
        <v>0.79166666666666663</v>
      </c>
      <c r="D613" s="13">
        <v>43856</v>
      </c>
      <c r="E613" s="7" t="s">
        <v>402</v>
      </c>
      <c r="F613" s="65">
        <v>44.43</v>
      </c>
      <c r="G613" t="s">
        <v>5</v>
      </c>
      <c r="H613">
        <f>+VLOOKUP(G613,'Legenda Tecnologias'!$A$1:$C$26,3)</f>
        <v>11</v>
      </c>
    </row>
    <row r="614" spans="1:8" ht="14.25">
      <c r="A614" s="11">
        <v>43831</v>
      </c>
      <c r="B614" s="10" t="s">
        <v>1004</v>
      </c>
      <c r="C614" s="12">
        <v>8.3333333333333329E-2</v>
      </c>
      <c r="D614" s="13">
        <v>43856</v>
      </c>
      <c r="E614" s="7" t="s">
        <v>402</v>
      </c>
      <c r="F614" s="65">
        <v>43.9</v>
      </c>
      <c r="G614" t="s">
        <v>5</v>
      </c>
      <c r="H614">
        <f>+VLOOKUP(G614,'Legenda Tecnologias'!$A$1:$C$26,3)</f>
        <v>11</v>
      </c>
    </row>
    <row r="615" spans="1:8" ht="14.25">
      <c r="A615" s="11">
        <v>43831</v>
      </c>
      <c r="B615" s="10" t="s">
        <v>1022</v>
      </c>
      <c r="C615" s="12">
        <v>0.83333333333333337</v>
      </c>
      <c r="D615" s="13">
        <v>43856</v>
      </c>
      <c r="E615" s="7" t="s">
        <v>402</v>
      </c>
      <c r="F615" s="65">
        <v>46.03</v>
      </c>
      <c r="G615" t="s">
        <v>5</v>
      </c>
      <c r="H615">
        <f>+VLOOKUP(G615,'Legenda Tecnologias'!$A$1:$C$26,3)</f>
        <v>11</v>
      </c>
    </row>
    <row r="616" spans="1:8" ht="14.25">
      <c r="A616" s="11">
        <v>43831</v>
      </c>
      <c r="B616" s="10" t="s">
        <v>1023</v>
      </c>
      <c r="C616" s="12">
        <v>0.875</v>
      </c>
      <c r="D616" s="13">
        <v>43856</v>
      </c>
      <c r="E616" s="7" t="s">
        <v>402</v>
      </c>
      <c r="F616" s="65">
        <v>45.05</v>
      </c>
      <c r="G616" t="s">
        <v>12</v>
      </c>
      <c r="H616">
        <f>+VLOOKUP(G616,'Legenda Tecnologias'!$A$1:$C$26,3)</f>
        <v>22</v>
      </c>
    </row>
    <row r="617" spans="1:8" ht="14.25">
      <c r="A617" s="11">
        <v>43831</v>
      </c>
      <c r="B617" s="10" t="s">
        <v>1024</v>
      </c>
      <c r="C617" s="12">
        <v>0.91666666666666663</v>
      </c>
      <c r="D617" s="13">
        <v>43856</v>
      </c>
      <c r="E617" s="7" t="s">
        <v>402</v>
      </c>
      <c r="F617" s="65">
        <v>41.82</v>
      </c>
      <c r="G617" t="s">
        <v>13</v>
      </c>
      <c r="H617">
        <f>+VLOOKUP(G617,'Legenda Tecnologias'!$A$1:$C$26,3)</f>
        <v>24</v>
      </c>
    </row>
    <row r="618" spans="1:8" ht="14.25">
      <c r="A618" s="11">
        <v>43831</v>
      </c>
      <c r="B618" s="10" t="s">
        <v>1025</v>
      </c>
      <c r="C618" s="12">
        <v>0.95833333333333337</v>
      </c>
      <c r="D618" s="13">
        <v>43856</v>
      </c>
      <c r="E618" s="7" t="s">
        <v>402</v>
      </c>
      <c r="F618" s="65">
        <v>36.6</v>
      </c>
      <c r="G618" t="s">
        <v>12</v>
      </c>
      <c r="H618">
        <f>+VLOOKUP(G618,'Legenda Tecnologias'!$A$1:$C$26,3)</f>
        <v>22</v>
      </c>
    </row>
    <row r="619" spans="1:8" ht="14.25">
      <c r="A619" s="11">
        <v>43831</v>
      </c>
      <c r="B619" s="10" t="s">
        <v>1005</v>
      </c>
      <c r="C619" s="12">
        <v>0.125</v>
      </c>
      <c r="D619" s="13">
        <v>43856</v>
      </c>
      <c r="E619" s="7" t="s">
        <v>402</v>
      </c>
      <c r="F619" s="65">
        <v>43.9</v>
      </c>
      <c r="G619" t="s">
        <v>5</v>
      </c>
      <c r="H619">
        <f>+VLOOKUP(G619,'Legenda Tecnologias'!$A$1:$C$26,3)</f>
        <v>11</v>
      </c>
    </row>
    <row r="620" spans="1:8" ht="14.25">
      <c r="A620" s="11">
        <v>43831</v>
      </c>
      <c r="B620" s="10" t="s">
        <v>1006</v>
      </c>
      <c r="C620" s="12">
        <v>0.16666666666666666</v>
      </c>
      <c r="D620" s="13">
        <v>43856</v>
      </c>
      <c r="E620" s="7" t="s">
        <v>402</v>
      </c>
      <c r="F620" s="65">
        <v>38</v>
      </c>
      <c r="G620" t="s">
        <v>13</v>
      </c>
      <c r="H620">
        <f>+VLOOKUP(G620,'Legenda Tecnologias'!$A$1:$C$26,3)</f>
        <v>24</v>
      </c>
    </row>
    <row r="621" spans="1:8" ht="14.25">
      <c r="A621" s="11">
        <v>43831</v>
      </c>
      <c r="B621" s="10" t="s">
        <v>1007</v>
      </c>
      <c r="C621" s="12">
        <v>0.20833333333333334</v>
      </c>
      <c r="D621" s="13">
        <v>43856</v>
      </c>
      <c r="E621" s="7" t="s">
        <v>402</v>
      </c>
      <c r="F621" s="65">
        <v>37.799999999999997</v>
      </c>
      <c r="G621" t="s">
        <v>6</v>
      </c>
      <c r="H621">
        <f>+VLOOKUP(G621,'Legenda Tecnologias'!$A$1:$C$26,3)</f>
        <v>18</v>
      </c>
    </row>
    <row r="622" spans="1:8" ht="14.25">
      <c r="A622" s="11">
        <v>43831</v>
      </c>
      <c r="B622" s="10" t="s">
        <v>1008</v>
      </c>
      <c r="C622" s="12">
        <v>0.25</v>
      </c>
      <c r="D622" s="13">
        <v>43856</v>
      </c>
      <c r="E622" s="7" t="s">
        <v>402</v>
      </c>
      <c r="F622" s="65">
        <v>36.6</v>
      </c>
      <c r="G622" t="s">
        <v>12</v>
      </c>
      <c r="H622">
        <f>+VLOOKUP(G622,'Legenda Tecnologias'!$A$1:$C$26,3)</f>
        <v>22</v>
      </c>
    </row>
    <row r="623" spans="1:8" ht="14.25">
      <c r="A623" s="11">
        <v>43831</v>
      </c>
      <c r="B623" s="10" t="s">
        <v>1009</v>
      </c>
      <c r="C623" s="12">
        <v>0.29166666666666669</v>
      </c>
      <c r="D623" s="13">
        <v>43856</v>
      </c>
      <c r="E623" s="7" t="s">
        <v>402</v>
      </c>
      <c r="F623" s="65">
        <v>34.1</v>
      </c>
      <c r="G623" t="s">
        <v>13</v>
      </c>
      <c r="H623">
        <f>+VLOOKUP(G623,'Legenda Tecnologias'!$A$1:$C$26,3)</f>
        <v>24</v>
      </c>
    </row>
    <row r="624" spans="1:8" ht="14.25">
      <c r="A624" s="11">
        <v>43831</v>
      </c>
      <c r="B624" s="10" t="s">
        <v>1010</v>
      </c>
      <c r="C624" s="12">
        <v>0.33333333333333331</v>
      </c>
      <c r="D624" s="13">
        <v>43856</v>
      </c>
      <c r="E624" s="7" t="s">
        <v>402</v>
      </c>
      <c r="F624" s="65">
        <v>34.1</v>
      </c>
      <c r="G624" t="s">
        <v>13</v>
      </c>
      <c r="H624">
        <f>+VLOOKUP(G624,'Legenda Tecnologias'!$A$1:$C$26,3)</f>
        <v>24</v>
      </c>
    </row>
    <row r="625" spans="1:8" ht="14.25">
      <c r="A625" s="11">
        <v>43831</v>
      </c>
      <c r="B625" s="10" t="s">
        <v>1011</v>
      </c>
      <c r="C625" s="12">
        <v>0.375</v>
      </c>
      <c r="D625" s="13">
        <v>43856</v>
      </c>
      <c r="E625" s="7" t="s">
        <v>402</v>
      </c>
      <c r="F625" s="65">
        <v>37.200000000000003</v>
      </c>
      <c r="G625" t="s">
        <v>13</v>
      </c>
      <c r="H625">
        <f>+VLOOKUP(G625,'Legenda Tecnologias'!$A$1:$C$26,3)</f>
        <v>24</v>
      </c>
    </row>
    <row r="626" spans="1:8" ht="14.25">
      <c r="A626" s="11">
        <v>43831</v>
      </c>
      <c r="B626" s="10" t="s">
        <v>1026</v>
      </c>
      <c r="C626" s="12">
        <v>0</v>
      </c>
      <c r="D626" s="13">
        <v>43857</v>
      </c>
      <c r="E626" s="7" t="s">
        <v>402</v>
      </c>
      <c r="F626" s="65">
        <v>35.299999999999997</v>
      </c>
      <c r="G626" t="s">
        <v>5</v>
      </c>
      <c r="H626">
        <f>+VLOOKUP(G626,'Legenda Tecnologias'!$A$1:$C$26,3)</f>
        <v>11</v>
      </c>
    </row>
    <row r="627" spans="1:8" ht="14.25">
      <c r="A627" s="11">
        <v>43831</v>
      </c>
      <c r="B627" s="10" t="s">
        <v>1027</v>
      </c>
      <c r="C627" s="12">
        <v>4.1666666666666664E-2</v>
      </c>
      <c r="D627" s="13">
        <v>43857</v>
      </c>
      <c r="E627" s="7" t="s">
        <v>402</v>
      </c>
      <c r="F627" s="65">
        <v>33.28</v>
      </c>
      <c r="G627" t="s">
        <v>12</v>
      </c>
      <c r="H627">
        <f>+VLOOKUP(G627,'Legenda Tecnologias'!$A$1:$C$26,3)</f>
        <v>22</v>
      </c>
    </row>
    <row r="628" spans="1:8" ht="14.25">
      <c r="A628" s="11">
        <v>43831</v>
      </c>
      <c r="B628" s="10" t="s">
        <v>1036</v>
      </c>
      <c r="C628" s="12">
        <v>0.41666666666666669</v>
      </c>
      <c r="D628" s="13">
        <v>43857</v>
      </c>
      <c r="E628" s="7" t="s">
        <v>402</v>
      </c>
      <c r="F628" s="65">
        <v>44.68</v>
      </c>
      <c r="G628" t="s">
        <v>6</v>
      </c>
      <c r="H628">
        <f>+VLOOKUP(G628,'Legenda Tecnologias'!$A$1:$C$26,3)</f>
        <v>18</v>
      </c>
    </row>
    <row r="629" spans="1:8" ht="14.25">
      <c r="A629" s="11">
        <v>43831</v>
      </c>
      <c r="B629" s="10" t="s">
        <v>1037</v>
      </c>
      <c r="C629" s="12">
        <v>0.45833333333333331</v>
      </c>
      <c r="D629" s="13">
        <v>43857</v>
      </c>
      <c r="E629" s="7" t="s">
        <v>402</v>
      </c>
      <c r="F629" s="65">
        <v>43.19</v>
      </c>
      <c r="G629" t="s">
        <v>6</v>
      </c>
      <c r="H629">
        <f>+VLOOKUP(G629,'Legenda Tecnologias'!$A$1:$C$26,3)</f>
        <v>18</v>
      </c>
    </row>
    <row r="630" spans="1:8" ht="14.25">
      <c r="A630" s="11">
        <v>43831</v>
      </c>
      <c r="B630" s="10" t="s">
        <v>1038</v>
      </c>
      <c r="C630" s="12">
        <v>0.5</v>
      </c>
      <c r="D630" s="13">
        <v>43857</v>
      </c>
      <c r="E630" s="7" t="s">
        <v>402</v>
      </c>
      <c r="F630" s="65">
        <v>42.91</v>
      </c>
      <c r="G630" t="s">
        <v>6</v>
      </c>
      <c r="H630">
        <f>+VLOOKUP(G630,'Legenda Tecnologias'!$A$1:$C$26,3)</f>
        <v>18</v>
      </c>
    </row>
    <row r="631" spans="1:8" ht="14.25">
      <c r="A631" s="11">
        <v>43831</v>
      </c>
      <c r="B631" s="10" t="s">
        <v>1039</v>
      </c>
      <c r="C631" s="12">
        <v>0.54166666666666663</v>
      </c>
      <c r="D631" s="13">
        <v>43857</v>
      </c>
      <c r="E631" s="7" t="s">
        <v>402</v>
      </c>
      <c r="F631" s="65">
        <v>41.91</v>
      </c>
      <c r="G631" t="s">
        <v>13</v>
      </c>
      <c r="H631">
        <f>+VLOOKUP(G631,'Legenda Tecnologias'!$A$1:$C$26,3)</f>
        <v>24</v>
      </c>
    </row>
    <row r="632" spans="1:8" ht="14.25">
      <c r="A632" s="11">
        <v>43831</v>
      </c>
      <c r="B632" s="10" t="s">
        <v>1040</v>
      </c>
      <c r="C632" s="12">
        <v>0.58333333333333337</v>
      </c>
      <c r="D632" s="13">
        <v>43857</v>
      </c>
      <c r="E632" s="7" t="s">
        <v>402</v>
      </c>
      <c r="F632" s="65">
        <v>39.869999999999997</v>
      </c>
      <c r="G632" t="s">
        <v>12</v>
      </c>
      <c r="H632">
        <f>+VLOOKUP(G632,'Legenda Tecnologias'!$A$1:$C$26,3)</f>
        <v>22</v>
      </c>
    </row>
    <row r="633" spans="1:8" ht="14.25">
      <c r="A633" s="11">
        <v>43831</v>
      </c>
      <c r="B633" s="10" t="s">
        <v>1041</v>
      </c>
      <c r="C633" s="12">
        <v>0.625</v>
      </c>
      <c r="D633" s="13">
        <v>43857</v>
      </c>
      <c r="E633" s="7" t="s">
        <v>402</v>
      </c>
      <c r="F633" s="65">
        <v>38.99</v>
      </c>
      <c r="G633" t="s">
        <v>6</v>
      </c>
      <c r="H633">
        <f>+VLOOKUP(G633,'Legenda Tecnologias'!$A$1:$C$26,3)</f>
        <v>18</v>
      </c>
    </row>
    <row r="634" spans="1:8" ht="14.25">
      <c r="A634" s="11">
        <v>43831</v>
      </c>
      <c r="B634" s="10" t="s">
        <v>1042</v>
      </c>
      <c r="C634" s="12">
        <v>0.66666666666666663</v>
      </c>
      <c r="D634" s="13">
        <v>43857</v>
      </c>
      <c r="E634" s="7" t="s">
        <v>402</v>
      </c>
      <c r="F634" s="65">
        <v>40.01</v>
      </c>
      <c r="G634" t="s">
        <v>12</v>
      </c>
      <c r="H634">
        <f>+VLOOKUP(G634,'Legenda Tecnologias'!$A$1:$C$26,3)</f>
        <v>22</v>
      </c>
    </row>
    <row r="635" spans="1:8" ht="14.25">
      <c r="A635" s="11">
        <v>43831</v>
      </c>
      <c r="B635" s="10" t="s">
        <v>1043</v>
      </c>
      <c r="C635" s="12">
        <v>0.70833333333333337</v>
      </c>
      <c r="D635" s="13">
        <v>43857</v>
      </c>
      <c r="E635" s="7" t="s">
        <v>402</v>
      </c>
      <c r="F635" s="65">
        <v>42.5</v>
      </c>
      <c r="G635" t="s">
        <v>6</v>
      </c>
      <c r="H635">
        <f>+VLOOKUP(G635,'Legenda Tecnologias'!$A$1:$C$26,3)</f>
        <v>18</v>
      </c>
    </row>
    <row r="636" spans="1:8" ht="14.25">
      <c r="A636" s="11">
        <v>43831</v>
      </c>
      <c r="B636" s="10" t="s">
        <v>1044</v>
      </c>
      <c r="C636" s="12">
        <v>0.75</v>
      </c>
      <c r="D636" s="13">
        <v>43857</v>
      </c>
      <c r="E636" s="7" t="s">
        <v>402</v>
      </c>
      <c r="F636" s="65">
        <v>45.46</v>
      </c>
      <c r="G636" t="s">
        <v>5</v>
      </c>
      <c r="H636">
        <f>+VLOOKUP(G636,'Legenda Tecnologias'!$A$1:$C$26,3)</f>
        <v>11</v>
      </c>
    </row>
    <row r="637" spans="1:8" ht="14.25">
      <c r="A637" s="11">
        <v>43831</v>
      </c>
      <c r="B637" s="10" t="s">
        <v>1045</v>
      </c>
      <c r="C637" s="12">
        <v>0.79166666666666663</v>
      </c>
      <c r="D637" s="13">
        <v>43857</v>
      </c>
      <c r="E637" s="7" t="s">
        <v>402</v>
      </c>
      <c r="F637" s="65">
        <v>47.12</v>
      </c>
      <c r="G637" t="s">
        <v>5</v>
      </c>
      <c r="H637">
        <f>+VLOOKUP(G637,'Legenda Tecnologias'!$A$1:$C$26,3)</f>
        <v>11</v>
      </c>
    </row>
    <row r="638" spans="1:8" ht="14.25">
      <c r="A638" s="11">
        <v>43831</v>
      </c>
      <c r="B638" s="10" t="s">
        <v>1028</v>
      </c>
      <c r="C638" s="12">
        <v>8.3333333333333329E-2</v>
      </c>
      <c r="D638" s="13">
        <v>43857</v>
      </c>
      <c r="E638" s="7" t="s">
        <v>402</v>
      </c>
      <c r="F638" s="65">
        <v>32</v>
      </c>
      <c r="G638" t="s">
        <v>5</v>
      </c>
      <c r="H638">
        <f>+VLOOKUP(G638,'Legenda Tecnologias'!$A$1:$C$26,3)</f>
        <v>11</v>
      </c>
    </row>
    <row r="639" spans="1:8" ht="14.25">
      <c r="A639" s="11">
        <v>43831</v>
      </c>
      <c r="B639" s="10" t="s">
        <v>1046</v>
      </c>
      <c r="C639" s="12">
        <v>0.83333333333333337</v>
      </c>
      <c r="D639" s="13">
        <v>43857</v>
      </c>
      <c r="E639" s="7" t="s">
        <v>402</v>
      </c>
      <c r="F639" s="65">
        <v>43.72</v>
      </c>
      <c r="G639" t="s">
        <v>5</v>
      </c>
      <c r="H639">
        <f>+VLOOKUP(G639,'Legenda Tecnologias'!$A$1:$C$26,3)</f>
        <v>11</v>
      </c>
    </row>
    <row r="640" spans="1:8" ht="14.25">
      <c r="A640" s="11">
        <v>43831</v>
      </c>
      <c r="B640" s="10" t="s">
        <v>1047</v>
      </c>
      <c r="C640" s="12">
        <v>0.875</v>
      </c>
      <c r="D640" s="13">
        <v>43857</v>
      </c>
      <c r="E640" s="7" t="s">
        <v>402</v>
      </c>
      <c r="F640" s="65">
        <v>40.25</v>
      </c>
      <c r="G640" t="s">
        <v>12</v>
      </c>
      <c r="H640">
        <f>+VLOOKUP(G640,'Legenda Tecnologias'!$A$1:$C$26,3)</f>
        <v>22</v>
      </c>
    </row>
    <row r="641" spans="1:8" ht="14.25">
      <c r="A641" s="11">
        <v>43831</v>
      </c>
      <c r="B641" s="10" t="s">
        <v>1048</v>
      </c>
      <c r="C641" s="12">
        <v>0.91666666666666663</v>
      </c>
      <c r="D641" s="13">
        <v>43857</v>
      </c>
      <c r="E641" s="7" t="s">
        <v>402</v>
      </c>
      <c r="F641" s="65">
        <v>36.53</v>
      </c>
      <c r="G641" t="s">
        <v>12</v>
      </c>
      <c r="H641">
        <f>+VLOOKUP(G641,'Legenda Tecnologias'!$A$1:$C$26,3)</f>
        <v>22</v>
      </c>
    </row>
    <row r="642" spans="1:8" ht="14.25">
      <c r="A642" s="11">
        <v>43831</v>
      </c>
      <c r="B642" s="10" t="s">
        <v>1049</v>
      </c>
      <c r="C642" s="12">
        <v>0.95833333333333337</v>
      </c>
      <c r="D642" s="13">
        <v>43857</v>
      </c>
      <c r="E642" s="7" t="s">
        <v>402</v>
      </c>
      <c r="F642" s="65">
        <v>33.01</v>
      </c>
      <c r="G642" t="s">
        <v>6</v>
      </c>
      <c r="H642">
        <f>+VLOOKUP(G642,'Legenda Tecnologias'!$A$1:$C$26,3)</f>
        <v>18</v>
      </c>
    </row>
    <row r="643" spans="1:8" ht="14.25">
      <c r="A643" s="11">
        <v>43831</v>
      </c>
      <c r="B643" s="10" t="s">
        <v>1029</v>
      </c>
      <c r="C643" s="12">
        <v>0.125</v>
      </c>
      <c r="D643" s="13">
        <v>43857</v>
      </c>
      <c r="E643" s="7" t="s">
        <v>402</v>
      </c>
      <c r="F643" s="65">
        <v>31.6</v>
      </c>
      <c r="G643" t="s">
        <v>6</v>
      </c>
      <c r="H643">
        <f>+VLOOKUP(G643,'Legenda Tecnologias'!$A$1:$C$26,3)</f>
        <v>18</v>
      </c>
    </row>
    <row r="644" spans="1:8" ht="14.25">
      <c r="A644" s="11">
        <v>43831</v>
      </c>
      <c r="B644" s="10" t="s">
        <v>1030</v>
      </c>
      <c r="C644" s="12">
        <v>0.16666666666666666</v>
      </c>
      <c r="D644" s="13">
        <v>43857</v>
      </c>
      <c r="E644" s="7" t="s">
        <v>402</v>
      </c>
      <c r="F644" s="65">
        <v>31.6</v>
      </c>
      <c r="G644" t="s">
        <v>6</v>
      </c>
      <c r="H644">
        <f>+VLOOKUP(G644,'Legenda Tecnologias'!$A$1:$C$26,3)</f>
        <v>18</v>
      </c>
    </row>
    <row r="645" spans="1:8" ht="14.25">
      <c r="A645" s="11">
        <v>43831</v>
      </c>
      <c r="B645" s="10" t="s">
        <v>1031</v>
      </c>
      <c r="C645" s="12">
        <v>0.20833333333333334</v>
      </c>
      <c r="D645" s="13">
        <v>43857</v>
      </c>
      <c r="E645" s="7" t="s">
        <v>402</v>
      </c>
      <c r="F645" s="65">
        <v>32.11</v>
      </c>
      <c r="G645" t="s">
        <v>5</v>
      </c>
      <c r="H645">
        <f>+VLOOKUP(G645,'Legenda Tecnologias'!$A$1:$C$26,3)</f>
        <v>11</v>
      </c>
    </row>
    <row r="646" spans="1:8" ht="14.25">
      <c r="A646" s="11">
        <v>43831</v>
      </c>
      <c r="B646" s="10" t="s">
        <v>1032</v>
      </c>
      <c r="C646" s="12">
        <v>0.25</v>
      </c>
      <c r="D646" s="13">
        <v>43857</v>
      </c>
      <c r="E646" s="7" t="s">
        <v>402</v>
      </c>
      <c r="F646" s="65">
        <v>34.700000000000003</v>
      </c>
      <c r="G646" t="s">
        <v>12</v>
      </c>
      <c r="H646">
        <f>+VLOOKUP(G646,'Legenda Tecnologias'!$A$1:$C$26,3)</f>
        <v>22</v>
      </c>
    </row>
    <row r="647" spans="1:8" ht="14.25">
      <c r="A647" s="11">
        <v>43831</v>
      </c>
      <c r="B647" s="10" t="s">
        <v>1033</v>
      </c>
      <c r="C647" s="12">
        <v>0.29166666666666669</v>
      </c>
      <c r="D647" s="13">
        <v>43857</v>
      </c>
      <c r="E647" s="7" t="s">
        <v>402</v>
      </c>
      <c r="F647" s="65">
        <v>42.2</v>
      </c>
      <c r="G647" t="s">
        <v>5</v>
      </c>
      <c r="H647">
        <f>+VLOOKUP(G647,'Legenda Tecnologias'!$A$1:$C$26,3)</f>
        <v>11</v>
      </c>
    </row>
    <row r="648" spans="1:8" ht="14.25">
      <c r="A648" s="11">
        <v>43831</v>
      </c>
      <c r="B648" s="10" t="s">
        <v>1034</v>
      </c>
      <c r="C648" s="12">
        <v>0.33333333333333331</v>
      </c>
      <c r="D648" s="13">
        <v>43857</v>
      </c>
      <c r="E648" s="7" t="s">
        <v>402</v>
      </c>
      <c r="F648" s="65">
        <v>45.73</v>
      </c>
      <c r="G648" t="s">
        <v>5</v>
      </c>
      <c r="H648">
        <f>+VLOOKUP(G648,'Legenda Tecnologias'!$A$1:$C$26,3)</f>
        <v>11</v>
      </c>
    </row>
    <row r="649" spans="1:8" ht="14.25">
      <c r="A649" s="11">
        <v>43831</v>
      </c>
      <c r="B649" s="10" t="s">
        <v>1035</v>
      </c>
      <c r="C649" s="12">
        <v>0.375</v>
      </c>
      <c r="D649" s="13">
        <v>43857</v>
      </c>
      <c r="E649" s="7" t="s">
        <v>402</v>
      </c>
      <c r="F649" s="65">
        <v>45.5</v>
      </c>
      <c r="G649" t="s">
        <v>5</v>
      </c>
      <c r="H649">
        <f>+VLOOKUP(G649,'Legenda Tecnologias'!$A$1:$C$26,3)</f>
        <v>11</v>
      </c>
    </row>
    <row r="650" spans="1:8" ht="14.25">
      <c r="A650" s="11">
        <v>43831</v>
      </c>
      <c r="B650" s="10" t="s">
        <v>1050</v>
      </c>
      <c r="C650" s="12">
        <v>0</v>
      </c>
      <c r="D650" s="13">
        <v>43858</v>
      </c>
      <c r="E650" s="7" t="s">
        <v>402</v>
      </c>
      <c r="F650" s="65">
        <v>27.79</v>
      </c>
      <c r="G650" t="s">
        <v>5</v>
      </c>
      <c r="H650">
        <f>+VLOOKUP(G650,'Legenda Tecnologias'!$A$1:$C$26,3)</f>
        <v>11</v>
      </c>
    </row>
    <row r="651" spans="1:8" ht="14.25">
      <c r="A651" s="11">
        <v>43831</v>
      </c>
      <c r="B651" s="10" t="s">
        <v>1051</v>
      </c>
      <c r="C651" s="12">
        <v>4.1666666666666664E-2</v>
      </c>
      <c r="D651" s="13">
        <v>43858</v>
      </c>
      <c r="E651" s="7" t="s">
        <v>402</v>
      </c>
      <c r="F651" s="65">
        <v>26.84</v>
      </c>
      <c r="G651" t="s">
        <v>6</v>
      </c>
      <c r="H651">
        <f>+VLOOKUP(G651,'Legenda Tecnologias'!$A$1:$C$26,3)</f>
        <v>18</v>
      </c>
    </row>
    <row r="652" spans="1:8" ht="14.25">
      <c r="A652" s="11">
        <v>43831</v>
      </c>
      <c r="B652" s="10" t="s">
        <v>1060</v>
      </c>
      <c r="C652" s="12">
        <v>0.41666666666666669</v>
      </c>
      <c r="D652" s="13">
        <v>43858</v>
      </c>
      <c r="E652" s="7" t="s">
        <v>402</v>
      </c>
      <c r="F652" s="65">
        <v>42.98</v>
      </c>
      <c r="G652" t="s">
        <v>6</v>
      </c>
      <c r="H652">
        <f>+VLOOKUP(G652,'Legenda Tecnologias'!$A$1:$C$26,3)</f>
        <v>18</v>
      </c>
    </row>
    <row r="653" spans="1:8" ht="14.25">
      <c r="A653" s="11">
        <v>43831</v>
      </c>
      <c r="B653" s="10" t="s">
        <v>1061</v>
      </c>
      <c r="C653" s="12">
        <v>0.45833333333333331</v>
      </c>
      <c r="D653" s="13">
        <v>43858</v>
      </c>
      <c r="E653" s="7" t="s">
        <v>402</v>
      </c>
      <c r="F653" s="65">
        <v>42.18</v>
      </c>
      <c r="G653" t="s">
        <v>5</v>
      </c>
      <c r="H653">
        <f>+VLOOKUP(G653,'Legenda Tecnologias'!$A$1:$C$26,3)</f>
        <v>11</v>
      </c>
    </row>
    <row r="654" spans="1:8" ht="14.25">
      <c r="A654" s="11">
        <v>43831</v>
      </c>
      <c r="B654" s="10" t="s">
        <v>1062</v>
      </c>
      <c r="C654" s="12">
        <v>0.5</v>
      </c>
      <c r="D654" s="13">
        <v>43858</v>
      </c>
      <c r="E654" s="7" t="s">
        <v>402</v>
      </c>
      <c r="F654" s="65">
        <v>41.89</v>
      </c>
      <c r="G654" t="s">
        <v>5</v>
      </c>
      <c r="H654">
        <f>+VLOOKUP(G654,'Legenda Tecnologias'!$A$1:$C$26,3)</f>
        <v>11</v>
      </c>
    </row>
    <row r="655" spans="1:8" ht="14.25">
      <c r="A655" s="11">
        <v>43831</v>
      </c>
      <c r="B655" s="10" t="s">
        <v>1063</v>
      </c>
      <c r="C655" s="12">
        <v>0.54166666666666663</v>
      </c>
      <c r="D655" s="13">
        <v>43858</v>
      </c>
      <c r="E655" s="7" t="s">
        <v>402</v>
      </c>
      <c r="F655" s="65">
        <v>40.01</v>
      </c>
      <c r="G655" t="s">
        <v>49</v>
      </c>
      <c r="H655">
        <f>+VLOOKUP(G655,'Legenda Tecnologias'!$A$1:$C$26,3)</f>
        <v>21</v>
      </c>
    </row>
    <row r="656" spans="1:8" ht="14.25">
      <c r="A656" s="11">
        <v>43831</v>
      </c>
      <c r="B656" s="10" t="s">
        <v>1064</v>
      </c>
      <c r="C656" s="12">
        <v>0.58333333333333337</v>
      </c>
      <c r="D656" s="13">
        <v>43858</v>
      </c>
      <c r="E656" s="7" t="s">
        <v>402</v>
      </c>
      <c r="F656" s="65">
        <v>38.01</v>
      </c>
      <c r="G656" t="s">
        <v>7</v>
      </c>
      <c r="H656">
        <f>+VLOOKUP(G656,'Legenda Tecnologias'!$A$1:$C$26,3)</f>
        <v>19</v>
      </c>
    </row>
    <row r="657" spans="1:8" ht="14.25">
      <c r="A657" s="11">
        <v>43831</v>
      </c>
      <c r="B657" s="10" t="s">
        <v>1065</v>
      </c>
      <c r="C657" s="12">
        <v>0.625</v>
      </c>
      <c r="D657" s="13">
        <v>43858</v>
      </c>
      <c r="E657" s="7" t="s">
        <v>402</v>
      </c>
      <c r="F657" s="65">
        <v>38.51</v>
      </c>
      <c r="G657" t="s">
        <v>12</v>
      </c>
      <c r="H657">
        <f>+VLOOKUP(G657,'Legenda Tecnologias'!$A$1:$C$26,3)</f>
        <v>22</v>
      </c>
    </row>
    <row r="658" spans="1:8" ht="14.25">
      <c r="A658" s="11">
        <v>43831</v>
      </c>
      <c r="B658" s="10" t="s">
        <v>1066</v>
      </c>
      <c r="C658" s="12">
        <v>0.66666666666666663</v>
      </c>
      <c r="D658" s="13">
        <v>43858</v>
      </c>
      <c r="E658" s="7" t="s">
        <v>402</v>
      </c>
      <c r="F658" s="65">
        <v>40.01</v>
      </c>
      <c r="G658" t="s">
        <v>49</v>
      </c>
      <c r="H658">
        <f>+VLOOKUP(G658,'Legenda Tecnologias'!$A$1:$C$26,3)</f>
        <v>21</v>
      </c>
    </row>
    <row r="659" spans="1:8" ht="14.25">
      <c r="A659" s="11">
        <v>43831</v>
      </c>
      <c r="B659" s="10" t="s">
        <v>1067</v>
      </c>
      <c r="C659" s="12">
        <v>0.70833333333333337</v>
      </c>
      <c r="D659" s="13">
        <v>43858</v>
      </c>
      <c r="E659" s="7" t="s">
        <v>402</v>
      </c>
      <c r="F659" s="65">
        <v>41.89</v>
      </c>
      <c r="G659" t="s">
        <v>13</v>
      </c>
      <c r="H659">
        <f>+VLOOKUP(G659,'Legenda Tecnologias'!$A$1:$C$26,3)</f>
        <v>24</v>
      </c>
    </row>
    <row r="660" spans="1:8" ht="14.25">
      <c r="A660" s="11">
        <v>43831</v>
      </c>
      <c r="B660" s="10" t="s">
        <v>1068</v>
      </c>
      <c r="C660" s="12">
        <v>0.75</v>
      </c>
      <c r="D660" s="13">
        <v>43858</v>
      </c>
      <c r="E660" s="7" t="s">
        <v>402</v>
      </c>
      <c r="F660" s="65">
        <v>44</v>
      </c>
      <c r="G660" t="s">
        <v>8</v>
      </c>
      <c r="H660">
        <f>+VLOOKUP(G660,'Legenda Tecnologias'!$A$1:$C$26,3)</f>
        <v>6</v>
      </c>
    </row>
    <row r="661" spans="1:8" ht="14.25">
      <c r="A661" s="11">
        <v>43831</v>
      </c>
      <c r="B661" s="10" t="s">
        <v>1069</v>
      </c>
      <c r="C661" s="12">
        <v>0.79166666666666663</v>
      </c>
      <c r="D661" s="13">
        <v>43858</v>
      </c>
      <c r="E661" s="7" t="s">
        <v>402</v>
      </c>
      <c r="F661" s="65">
        <v>48.47</v>
      </c>
      <c r="G661" t="s">
        <v>12</v>
      </c>
      <c r="H661">
        <f>+VLOOKUP(G661,'Legenda Tecnologias'!$A$1:$C$26,3)</f>
        <v>22</v>
      </c>
    </row>
    <row r="662" spans="1:8" ht="14.25">
      <c r="A662" s="11">
        <v>43831</v>
      </c>
      <c r="B662" s="10" t="s">
        <v>1052</v>
      </c>
      <c r="C662" s="12">
        <v>8.3333333333333329E-2</v>
      </c>
      <c r="D662" s="13">
        <v>43858</v>
      </c>
      <c r="E662" s="7" t="s">
        <v>402</v>
      </c>
      <c r="F662" s="65">
        <v>25.64</v>
      </c>
      <c r="G662" t="s">
        <v>5</v>
      </c>
      <c r="H662">
        <f>+VLOOKUP(G662,'Legenda Tecnologias'!$A$1:$C$26,3)</f>
        <v>11</v>
      </c>
    </row>
    <row r="663" spans="1:8" ht="14.25">
      <c r="A663" s="11">
        <v>43831</v>
      </c>
      <c r="B663" s="10" t="s">
        <v>1070</v>
      </c>
      <c r="C663" s="12">
        <v>0.83333333333333337</v>
      </c>
      <c r="D663" s="13">
        <v>43858</v>
      </c>
      <c r="E663" s="7" t="s">
        <v>402</v>
      </c>
      <c r="F663" s="65">
        <v>51</v>
      </c>
      <c r="G663" t="s">
        <v>6</v>
      </c>
      <c r="H663">
        <f>+VLOOKUP(G663,'Legenda Tecnologias'!$A$1:$C$26,3)</f>
        <v>18</v>
      </c>
    </row>
    <row r="664" spans="1:8" ht="14.25">
      <c r="A664" s="11">
        <v>43831</v>
      </c>
      <c r="B664" s="10" t="s">
        <v>1071</v>
      </c>
      <c r="C664" s="12">
        <v>0.875</v>
      </c>
      <c r="D664" s="13">
        <v>43858</v>
      </c>
      <c r="E664" s="7" t="s">
        <v>402</v>
      </c>
      <c r="F664" s="65">
        <v>47.26</v>
      </c>
      <c r="G664" t="s">
        <v>12</v>
      </c>
      <c r="H664">
        <f>+VLOOKUP(G664,'Legenda Tecnologias'!$A$1:$C$26,3)</f>
        <v>22</v>
      </c>
    </row>
    <row r="665" spans="1:8" ht="14.25">
      <c r="A665" s="11">
        <v>43831</v>
      </c>
      <c r="B665" s="10" t="s">
        <v>1072</v>
      </c>
      <c r="C665" s="12">
        <v>0.91666666666666663</v>
      </c>
      <c r="D665" s="13">
        <v>43858</v>
      </c>
      <c r="E665" s="7" t="s">
        <v>402</v>
      </c>
      <c r="F665" s="65">
        <v>44.94</v>
      </c>
      <c r="G665" t="s">
        <v>5</v>
      </c>
      <c r="H665">
        <f>+VLOOKUP(G665,'Legenda Tecnologias'!$A$1:$C$26,3)</f>
        <v>11</v>
      </c>
    </row>
    <row r="666" spans="1:8" ht="14.25">
      <c r="A666" s="11">
        <v>43831</v>
      </c>
      <c r="B666" s="10" t="s">
        <v>1073</v>
      </c>
      <c r="C666" s="12">
        <v>0.95833333333333337</v>
      </c>
      <c r="D666" s="13">
        <v>43858</v>
      </c>
      <c r="E666" s="7" t="s">
        <v>402</v>
      </c>
      <c r="F666" s="65">
        <v>43.05</v>
      </c>
      <c r="G666" t="s">
        <v>5</v>
      </c>
      <c r="H666">
        <f>+VLOOKUP(G666,'Legenda Tecnologias'!$A$1:$C$26,3)</f>
        <v>11</v>
      </c>
    </row>
    <row r="667" spans="1:8" ht="14.25">
      <c r="A667" s="11">
        <v>43831</v>
      </c>
      <c r="B667" s="10" t="s">
        <v>1053</v>
      </c>
      <c r="C667" s="12">
        <v>0.125</v>
      </c>
      <c r="D667" s="13">
        <v>43858</v>
      </c>
      <c r="E667" s="7" t="s">
        <v>402</v>
      </c>
      <c r="F667" s="65">
        <v>24.99</v>
      </c>
      <c r="G667" t="s">
        <v>5</v>
      </c>
      <c r="H667">
        <f>+VLOOKUP(G667,'Legenda Tecnologias'!$A$1:$C$26,3)</f>
        <v>11</v>
      </c>
    </row>
    <row r="668" spans="1:8" ht="14.25">
      <c r="A668" s="11">
        <v>43831</v>
      </c>
      <c r="B668" s="10" t="s">
        <v>1054</v>
      </c>
      <c r="C668" s="12">
        <v>0.16666666666666666</v>
      </c>
      <c r="D668" s="13">
        <v>43858</v>
      </c>
      <c r="E668" s="7" t="s">
        <v>402</v>
      </c>
      <c r="F668" s="65">
        <v>25</v>
      </c>
      <c r="G668" t="s">
        <v>20</v>
      </c>
      <c r="H668">
        <f>+VLOOKUP(G668,'Legenda Tecnologias'!$A$1:$C$26,3)</f>
        <v>12</v>
      </c>
    </row>
    <row r="669" spans="1:8" ht="14.25">
      <c r="A669" s="11">
        <v>43831</v>
      </c>
      <c r="B669" s="10" t="s">
        <v>1055</v>
      </c>
      <c r="C669" s="12">
        <v>0.20833333333333334</v>
      </c>
      <c r="D669" s="13">
        <v>43858</v>
      </c>
      <c r="E669" s="7" t="s">
        <v>402</v>
      </c>
      <c r="F669" s="65">
        <v>26.32</v>
      </c>
      <c r="G669" t="s">
        <v>6</v>
      </c>
      <c r="H669">
        <f>+VLOOKUP(G669,'Legenda Tecnologias'!$A$1:$C$26,3)</f>
        <v>18</v>
      </c>
    </row>
    <row r="670" spans="1:8" ht="14.25">
      <c r="A670" s="11">
        <v>43831</v>
      </c>
      <c r="B670" s="10" t="s">
        <v>1056</v>
      </c>
      <c r="C670" s="12">
        <v>0.25</v>
      </c>
      <c r="D670" s="13">
        <v>43858</v>
      </c>
      <c r="E670" s="7" t="s">
        <v>402</v>
      </c>
      <c r="F670" s="65">
        <v>31.3</v>
      </c>
      <c r="G670" t="s">
        <v>12</v>
      </c>
      <c r="H670">
        <f>+VLOOKUP(G670,'Legenda Tecnologias'!$A$1:$C$26,3)</f>
        <v>22</v>
      </c>
    </row>
    <row r="671" spans="1:8" ht="14.25">
      <c r="A671" s="11">
        <v>43831</v>
      </c>
      <c r="B671" s="10" t="s">
        <v>1057</v>
      </c>
      <c r="C671" s="12">
        <v>0.29166666666666669</v>
      </c>
      <c r="D671" s="13">
        <v>43858</v>
      </c>
      <c r="E671" s="7" t="s">
        <v>402</v>
      </c>
      <c r="F671" s="65">
        <v>41.94</v>
      </c>
      <c r="G671" t="s">
        <v>5</v>
      </c>
      <c r="H671">
        <f>+VLOOKUP(G671,'Legenda Tecnologias'!$A$1:$C$26,3)</f>
        <v>11</v>
      </c>
    </row>
    <row r="672" spans="1:8" ht="14.25">
      <c r="A672" s="11">
        <v>43831</v>
      </c>
      <c r="B672" s="10" t="s">
        <v>1058</v>
      </c>
      <c r="C672" s="12">
        <v>0.33333333333333331</v>
      </c>
      <c r="D672" s="13">
        <v>43858</v>
      </c>
      <c r="E672" s="7" t="s">
        <v>402</v>
      </c>
      <c r="F672" s="65">
        <v>44.94</v>
      </c>
      <c r="G672" t="s">
        <v>5</v>
      </c>
      <c r="H672">
        <f>+VLOOKUP(G672,'Legenda Tecnologias'!$A$1:$C$26,3)</f>
        <v>11</v>
      </c>
    </row>
    <row r="673" spans="1:8" ht="14.25">
      <c r="A673" s="11">
        <v>43831</v>
      </c>
      <c r="B673" s="10" t="s">
        <v>1059</v>
      </c>
      <c r="C673" s="12">
        <v>0.375</v>
      </c>
      <c r="D673" s="13">
        <v>43858</v>
      </c>
      <c r="E673" s="7" t="s">
        <v>402</v>
      </c>
      <c r="F673" s="65">
        <v>44.33</v>
      </c>
      <c r="G673" t="s">
        <v>5</v>
      </c>
      <c r="H673">
        <f>+VLOOKUP(G673,'Legenda Tecnologias'!$A$1:$C$26,3)</f>
        <v>11</v>
      </c>
    </row>
    <row r="674" spans="1:8" ht="14.25">
      <c r="A674" s="11">
        <v>43831</v>
      </c>
      <c r="B674" s="10" t="s">
        <v>1074</v>
      </c>
      <c r="C674" s="12">
        <v>0</v>
      </c>
      <c r="D674" s="13">
        <v>43859</v>
      </c>
      <c r="E674" s="7" t="s">
        <v>402</v>
      </c>
      <c r="F674" s="65">
        <v>42.33</v>
      </c>
      <c r="G674" t="s">
        <v>12</v>
      </c>
      <c r="H674">
        <f>+VLOOKUP(G674,'Legenda Tecnologias'!$A$1:$C$26,3)</f>
        <v>22</v>
      </c>
    </row>
    <row r="675" spans="1:8" ht="14.25">
      <c r="A675" s="11">
        <v>43831</v>
      </c>
      <c r="B675" s="10" t="s">
        <v>1075</v>
      </c>
      <c r="C675" s="12">
        <v>4.1666666666666664E-2</v>
      </c>
      <c r="D675" s="13">
        <v>43859</v>
      </c>
      <c r="E675" s="7" t="s">
        <v>402</v>
      </c>
      <c r="F675" s="65">
        <v>31.6</v>
      </c>
      <c r="G675" t="s">
        <v>12</v>
      </c>
      <c r="H675">
        <f>+VLOOKUP(G675,'Legenda Tecnologias'!$A$1:$C$26,3)</f>
        <v>22</v>
      </c>
    </row>
    <row r="676" spans="1:8" ht="14.25">
      <c r="A676" s="11">
        <v>43831</v>
      </c>
      <c r="B676" s="10" t="s">
        <v>1084</v>
      </c>
      <c r="C676" s="12">
        <v>0.41666666666666669</v>
      </c>
      <c r="D676" s="13">
        <v>43859</v>
      </c>
      <c r="E676" s="7" t="s">
        <v>402</v>
      </c>
      <c r="F676" s="65">
        <v>43.41</v>
      </c>
      <c r="G676" t="s">
        <v>5</v>
      </c>
      <c r="H676">
        <f>+VLOOKUP(G676,'Legenda Tecnologias'!$A$1:$C$26,3)</f>
        <v>11</v>
      </c>
    </row>
    <row r="677" spans="1:8" ht="14.25">
      <c r="A677" s="11">
        <v>43831</v>
      </c>
      <c r="B677" s="10" t="s">
        <v>1085</v>
      </c>
      <c r="C677" s="12">
        <v>0.45833333333333331</v>
      </c>
      <c r="D677" s="13">
        <v>43859</v>
      </c>
      <c r="E677" s="7" t="s">
        <v>402</v>
      </c>
      <c r="F677" s="65">
        <v>42.71</v>
      </c>
      <c r="G677" t="s">
        <v>6</v>
      </c>
      <c r="H677">
        <f>+VLOOKUP(G677,'Legenda Tecnologias'!$A$1:$C$26,3)</f>
        <v>18</v>
      </c>
    </row>
    <row r="678" spans="1:8" ht="14.25">
      <c r="A678" s="11">
        <v>43831</v>
      </c>
      <c r="B678" s="10" t="s">
        <v>1086</v>
      </c>
      <c r="C678" s="12">
        <v>0.5</v>
      </c>
      <c r="D678" s="13">
        <v>43859</v>
      </c>
      <c r="E678" s="7" t="s">
        <v>402</v>
      </c>
      <c r="F678" s="65">
        <v>41.45</v>
      </c>
      <c r="G678" t="s">
        <v>6</v>
      </c>
      <c r="H678">
        <f>+VLOOKUP(G678,'Legenda Tecnologias'!$A$1:$C$26,3)</f>
        <v>18</v>
      </c>
    </row>
    <row r="679" spans="1:8" ht="14.25">
      <c r="A679" s="11">
        <v>43831</v>
      </c>
      <c r="B679" s="10" t="s">
        <v>1087</v>
      </c>
      <c r="C679" s="12">
        <v>0.54166666666666663</v>
      </c>
      <c r="D679" s="13">
        <v>43859</v>
      </c>
      <c r="E679" s="7" t="s">
        <v>402</v>
      </c>
      <c r="F679" s="65">
        <v>41.94</v>
      </c>
      <c r="G679" t="s">
        <v>5</v>
      </c>
      <c r="H679">
        <f>+VLOOKUP(G679,'Legenda Tecnologias'!$A$1:$C$26,3)</f>
        <v>11</v>
      </c>
    </row>
    <row r="680" spans="1:8" ht="14.25">
      <c r="A680" s="11">
        <v>43831</v>
      </c>
      <c r="B680" s="10" t="s">
        <v>1088</v>
      </c>
      <c r="C680" s="12">
        <v>0.58333333333333337</v>
      </c>
      <c r="D680" s="13">
        <v>43859</v>
      </c>
      <c r="E680" s="7" t="s">
        <v>402</v>
      </c>
      <c r="F680" s="65">
        <v>39.770000000000003</v>
      </c>
      <c r="G680" t="s">
        <v>6</v>
      </c>
      <c r="H680">
        <f>+VLOOKUP(G680,'Legenda Tecnologias'!$A$1:$C$26,3)</f>
        <v>18</v>
      </c>
    </row>
    <row r="681" spans="1:8" ht="14.25">
      <c r="A681" s="11">
        <v>43831</v>
      </c>
      <c r="B681" s="10" t="s">
        <v>1089</v>
      </c>
      <c r="C681" s="12">
        <v>0.625</v>
      </c>
      <c r="D681" s="13">
        <v>43859</v>
      </c>
      <c r="E681" s="7" t="s">
        <v>402</v>
      </c>
      <c r="F681" s="65">
        <v>38.11</v>
      </c>
      <c r="G681" t="s">
        <v>12</v>
      </c>
      <c r="H681">
        <f>+VLOOKUP(G681,'Legenda Tecnologias'!$A$1:$C$26,3)</f>
        <v>22</v>
      </c>
    </row>
    <row r="682" spans="1:8" ht="14.25">
      <c r="A682" s="11">
        <v>43831</v>
      </c>
      <c r="B682" s="10" t="s">
        <v>1090</v>
      </c>
      <c r="C682" s="12">
        <v>0.66666666666666663</v>
      </c>
      <c r="D682" s="13">
        <v>43859</v>
      </c>
      <c r="E682" s="7" t="s">
        <v>402</v>
      </c>
      <c r="F682" s="65">
        <v>39.020000000000003</v>
      </c>
      <c r="G682" t="s">
        <v>13</v>
      </c>
      <c r="H682">
        <f>+VLOOKUP(G682,'Legenda Tecnologias'!$A$1:$C$26,3)</f>
        <v>24</v>
      </c>
    </row>
    <row r="683" spans="1:8" ht="14.25">
      <c r="A683" s="11">
        <v>43831</v>
      </c>
      <c r="B683" s="10" t="s">
        <v>1091</v>
      </c>
      <c r="C683" s="12">
        <v>0.70833333333333337</v>
      </c>
      <c r="D683" s="13">
        <v>43859</v>
      </c>
      <c r="E683" s="7" t="s">
        <v>402</v>
      </c>
      <c r="F683" s="65">
        <v>42.79</v>
      </c>
      <c r="G683" t="s">
        <v>6</v>
      </c>
      <c r="H683">
        <f>+VLOOKUP(G683,'Legenda Tecnologias'!$A$1:$C$26,3)</f>
        <v>18</v>
      </c>
    </row>
    <row r="684" spans="1:8" ht="14.25">
      <c r="A684" s="11">
        <v>43831</v>
      </c>
      <c r="B684" s="10" t="s">
        <v>1092</v>
      </c>
      <c r="C684" s="12">
        <v>0.75</v>
      </c>
      <c r="D684" s="13">
        <v>43859</v>
      </c>
      <c r="E684" s="7" t="s">
        <v>402</v>
      </c>
      <c r="F684" s="65">
        <v>45.01</v>
      </c>
      <c r="G684" t="s">
        <v>5</v>
      </c>
      <c r="H684">
        <f>+VLOOKUP(G684,'Legenda Tecnologias'!$A$1:$C$26,3)</f>
        <v>11</v>
      </c>
    </row>
    <row r="685" spans="1:8" ht="14.25">
      <c r="A685" s="11">
        <v>43831</v>
      </c>
      <c r="B685" s="10" t="s">
        <v>1093</v>
      </c>
      <c r="C685" s="12">
        <v>0.79166666666666663</v>
      </c>
      <c r="D685" s="13">
        <v>43859</v>
      </c>
      <c r="E685" s="7" t="s">
        <v>402</v>
      </c>
      <c r="F685" s="65">
        <v>45.1</v>
      </c>
      <c r="G685" t="s">
        <v>5</v>
      </c>
      <c r="H685">
        <f>+VLOOKUP(G685,'Legenda Tecnologias'!$A$1:$C$26,3)</f>
        <v>11</v>
      </c>
    </row>
    <row r="686" spans="1:8" ht="14.25">
      <c r="A686" s="11">
        <v>43831</v>
      </c>
      <c r="B686" s="10" t="s">
        <v>1076</v>
      </c>
      <c r="C686" s="12">
        <v>8.3333333333333329E-2</v>
      </c>
      <c r="D686" s="13">
        <v>43859</v>
      </c>
      <c r="E686" s="7" t="s">
        <v>402</v>
      </c>
      <c r="F686" s="65">
        <v>31.2</v>
      </c>
      <c r="G686" t="s">
        <v>12</v>
      </c>
      <c r="H686">
        <f>+VLOOKUP(G686,'Legenda Tecnologias'!$A$1:$C$26,3)</f>
        <v>22</v>
      </c>
    </row>
    <row r="687" spans="1:8" ht="14.25">
      <c r="A687" s="11">
        <v>43831</v>
      </c>
      <c r="B687" s="10" t="s">
        <v>1094</v>
      </c>
      <c r="C687" s="12">
        <v>0.83333333333333337</v>
      </c>
      <c r="D687" s="13">
        <v>43859</v>
      </c>
      <c r="E687" s="7" t="s">
        <v>402</v>
      </c>
      <c r="F687" s="65">
        <v>46.47</v>
      </c>
      <c r="G687" t="s">
        <v>5</v>
      </c>
      <c r="H687">
        <f>+VLOOKUP(G687,'Legenda Tecnologias'!$A$1:$C$26,3)</f>
        <v>11</v>
      </c>
    </row>
    <row r="688" spans="1:8" ht="14.25">
      <c r="A688" s="11">
        <v>43831</v>
      </c>
      <c r="B688" s="10" t="s">
        <v>1095</v>
      </c>
      <c r="C688" s="12">
        <v>0.875</v>
      </c>
      <c r="D688" s="13">
        <v>43859</v>
      </c>
      <c r="E688" s="7" t="s">
        <v>402</v>
      </c>
      <c r="F688" s="65">
        <v>45.05</v>
      </c>
      <c r="G688" t="s">
        <v>5</v>
      </c>
      <c r="H688">
        <f>+VLOOKUP(G688,'Legenda Tecnologias'!$A$1:$C$26,3)</f>
        <v>11</v>
      </c>
    </row>
    <row r="689" spans="1:8" ht="14.25">
      <c r="A689" s="11">
        <v>43831</v>
      </c>
      <c r="B689" s="10" t="s">
        <v>1096</v>
      </c>
      <c r="C689" s="12">
        <v>0.91666666666666663</v>
      </c>
      <c r="D689" s="13">
        <v>43859</v>
      </c>
      <c r="E689" s="7" t="s">
        <v>402</v>
      </c>
      <c r="F689" s="65">
        <v>43.03</v>
      </c>
      <c r="G689" t="s">
        <v>5</v>
      </c>
      <c r="H689">
        <f>+VLOOKUP(G689,'Legenda Tecnologias'!$A$1:$C$26,3)</f>
        <v>11</v>
      </c>
    </row>
    <row r="690" spans="1:8" ht="14.25">
      <c r="A690" s="11">
        <v>43831</v>
      </c>
      <c r="B690" s="10" t="s">
        <v>1097</v>
      </c>
      <c r="C690" s="12">
        <v>0.95833333333333337</v>
      </c>
      <c r="D690" s="13">
        <v>43859</v>
      </c>
      <c r="E690" s="7" t="s">
        <v>402</v>
      </c>
      <c r="F690" s="65">
        <v>38.49</v>
      </c>
      <c r="G690" t="s">
        <v>13</v>
      </c>
      <c r="H690">
        <f>+VLOOKUP(G690,'Legenda Tecnologias'!$A$1:$C$26,3)</f>
        <v>24</v>
      </c>
    </row>
    <row r="691" spans="1:8" ht="14.25">
      <c r="A691" s="11">
        <v>43831</v>
      </c>
      <c r="B691" s="10" t="s">
        <v>1077</v>
      </c>
      <c r="C691" s="12">
        <v>0.125</v>
      </c>
      <c r="D691" s="13">
        <v>43859</v>
      </c>
      <c r="E691" s="7" t="s">
        <v>402</v>
      </c>
      <c r="F691" s="65">
        <v>30</v>
      </c>
      <c r="G691" t="s">
        <v>7</v>
      </c>
      <c r="H691">
        <f>+VLOOKUP(G691,'Legenda Tecnologias'!$A$1:$C$26,3)</f>
        <v>19</v>
      </c>
    </row>
    <row r="692" spans="1:8" ht="14.25">
      <c r="A692" s="11">
        <v>43831</v>
      </c>
      <c r="B692" s="10" t="s">
        <v>1078</v>
      </c>
      <c r="C692" s="12">
        <v>0.16666666666666666</v>
      </c>
      <c r="D692" s="13">
        <v>43859</v>
      </c>
      <c r="E692" s="7" t="s">
        <v>402</v>
      </c>
      <c r="F692" s="65">
        <v>29.99</v>
      </c>
      <c r="G692" t="s">
        <v>6</v>
      </c>
      <c r="H692">
        <f>+VLOOKUP(G692,'Legenda Tecnologias'!$A$1:$C$26,3)</f>
        <v>18</v>
      </c>
    </row>
    <row r="693" spans="1:8" ht="14.25">
      <c r="A693" s="11">
        <v>43831</v>
      </c>
      <c r="B693" s="10" t="s">
        <v>1079</v>
      </c>
      <c r="C693" s="12">
        <v>0.20833333333333334</v>
      </c>
      <c r="D693" s="13">
        <v>43859</v>
      </c>
      <c r="E693" s="7" t="s">
        <v>402</v>
      </c>
      <c r="F693" s="65">
        <v>31.28</v>
      </c>
      <c r="G693" t="s">
        <v>12</v>
      </c>
      <c r="H693">
        <f>+VLOOKUP(G693,'Legenda Tecnologias'!$A$1:$C$26,3)</f>
        <v>22</v>
      </c>
    </row>
    <row r="694" spans="1:8" ht="14.25">
      <c r="A694" s="11">
        <v>43831</v>
      </c>
      <c r="B694" s="10" t="s">
        <v>1080</v>
      </c>
      <c r="C694" s="12">
        <v>0.25</v>
      </c>
      <c r="D694" s="13">
        <v>43859</v>
      </c>
      <c r="E694" s="7" t="s">
        <v>402</v>
      </c>
      <c r="F694" s="65">
        <v>35</v>
      </c>
      <c r="G694" t="s">
        <v>12</v>
      </c>
      <c r="H694">
        <f>+VLOOKUP(G694,'Legenda Tecnologias'!$A$1:$C$26,3)</f>
        <v>22</v>
      </c>
    </row>
    <row r="695" spans="1:8" ht="14.25">
      <c r="A695" s="11">
        <v>43831</v>
      </c>
      <c r="B695" s="10" t="s">
        <v>1081</v>
      </c>
      <c r="C695" s="12">
        <v>0.29166666666666669</v>
      </c>
      <c r="D695" s="13">
        <v>43859</v>
      </c>
      <c r="E695" s="7" t="s">
        <v>402</v>
      </c>
      <c r="F695" s="65">
        <v>42.03</v>
      </c>
      <c r="G695" t="s">
        <v>20</v>
      </c>
      <c r="H695">
        <f>+VLOOKUP(G695,'Legenda Tecnologias'!$A$1:$C$26,3)</f>
        <v>12</v>
      </c>
    </row>
    <row r="696" spans="1:8" ht="14.25">
      <c r="A696" s="11">
        <v>43831</v>
      </c>
      <c r="B696" s="10" t="s">
        <v>1082</v>
      </c>
      <c r="C696" s="12">
        <v>0.33333333333333331</v>
      </c>
      <c r="D696" s="13">
        <v>43859</v>
      </c>
      <c r="E696" s="7" t="s">
        <v>402</v>
      </c>
      <c r="F696" s="65">
        <v>44.72</v>
      </c>
      <c r="G696" t="s">
        <v>5</v>
      </c>
      <c r="H696">
        <f>+VLOOKUP(G696,'Legenda Tecnologias'!$A$1:$C$26,3)</f>
        <v>11</v>
      </c>
    </row>
    <row r="697" spans="1:8" ht="14.25">
      <c r="A697" s="11">
        <v>43831</v>
      </c>
      <c r="B697" s="10" t="s">
        <v>1083</v>
      </c>
      <c r="C697" s="12">
        <v>0.375</v>
      </c>
      <c r="D697" s="13">
        <v>43859</v>
      </c>
      <c r="E697" s="7" t="s">
        <v>402</v>
      </c>
      <c r="F697" s="65">
        <v>44.01</v>
      </c>
      <c r="G697" t="s">
        <v>5</v>
      </c>
      <c r="H697">
        <f>+VLOOKUP(G697,'Legenda Tecnologias'!$A$1:$C$26,3)</f>
        <v>11</v>
      </c>
    </row>
    <row r="698" spans="1:8" ht="14.25">
      <c r="A698" s="11">
        <v>43831</v>
      </c>
      <c r="B698" s="10" t="s">
        <v>1098</v>
      </c>
      <c r="C698" s="12">
        <v>0</v>
      </c>
      <c r="D698" s="13">
        <v>43860</v>
      </c>
      <c r="E698" s="7" t="s">
        <v>402</v>
      </c>
      <c r="F698" s="65">
        <v>31.9</v>
      </c>
      <c r="G698" t="s">
        <v>6</v>
      </c>
      <c r="H698">
        <f>+VLOOKUP(G698,'Legenda Tecnologias'!$A$1:$C$26,3)</f>
        <v>18</v>
      </c>
    </row>
    <row r="699" spans="1:8" ht="14.25">
      <c r="A699" s="11">
        <v>43831</v>
      </c>
      <c r="B699" s="10" t="s">
        <v>1099</v>
      </c>
      <c r="C699" s="12">
        <v>4.1666666666666664E-2</v>
      </c>
      <c r="D699" s="13">
        <v>43860</v>
      </c>
      <c r="E699" s="7" t="s">
        <v>402</v>
      </c>
      <c r="F699" s="65">
        <v>31</v>
      </c>
      <c r="G699" t="s">
        <v>12</v>
      </c>
      <c r="H699">
        <f>+VLOOKUP(G699,'Legenda Tecnologias'!$A$1:$C$26,3)</f>
        <v>22</v>
      </c>
    </row>
    <row r="700" spans="1:8" ht="14.25">
      <c r="A700" s="11">
        <v>43831</v>
      </c>
      <c r="B700" s="10" t="s">
        <v>1108</v>
      </c>
      <c r="C700" s="12">
        <v>0.41666666666666669</v>
      </c>
      <c r="D700" s="13">
        <v>43860</v>
      </c>
      <c r="E700" s="7" t="s">
        <v>402</v>
      </c>
      <c r="F700" s="65">
        <v>44.1</v>
      </c>
      <c r="G700" t="s">
        <v>6</v>
      </c>
      <c r="H700">
        <f>+VLOOKUP(G700,'Legenda Tecnologias'!$A$1:$C$26,3)</f>
        <v>18</v>
      </c>
    </row>
    <row r="701" spans="1:8" ht="14.25">
      <c r="A701" s="11">
        <v>43831</v>
      </c>
      <c r="B701" s="10" t="s">
        <v>1109</v>
      </c>
      <c r="C701" s="12">
        <v>0.45833333333333331</v>
      </c>
      <c r="D701" s="13">
        <v>43860</v>
      </c>
      <c r="E701" s="7" t="s">
        <v>402</v>
      </c>
      <c r="F701" s="65">
        <v>43.04</v>
      </c>
      <c r="G701" t="s">
        <v>5</v>
      </c>
      <c r="H701">
        <f>+VLOOKUP(G701,'Legenda Tecnologias'!$A$1:$C$26,3)</f>
        <v>11</v>
      </c>
    </row>
    <row r="702" spans="1:8" ht="14.25">
      <c r="A702" s="11">
        <v>43831</v>
      </c>
      <c r="B702" s="10" t="s">
        <v>1110</v>
      </c>
      <c r="C702" s="12">
        <v>0.5</v>
      </c>
      <c r="D702" s="13">
        <v>43860</v>
      </c>
      <c r="E702" s="7" t="s">
        <v>402</v>
      </c>
      <c r="F702" s="65">
        <v>41.62</v>
      </c>
      <c r="G702" t="s">
        <v>5</v>
      </c>
      <c r="H702">
        <f>+VLOOKUP(G702,'Legenda Tecnologias'!$A$1:$C$26,3)</f>
        <v>11</v>
      </c>
    </row>
    <row r="703" spans="1:8" ht="14.25">
      <c r="A703" s="11">
        <v>43831</v>
      </c>
      <c r="B703" s="10" t="s">
        <v>1111</v>
      </c>
      <c r="C703" s="12">
        <v>0.54166666666666663</v>
      </c>
      <c r="D703" s="13">
        <v>43860</v>
      </c>
      <c r="E703" s="7" t="s">
        <v>402</v>
      </c>
      <c r="F703" s="65">
        <v>40.08</v>
      </c>
      <c r="G703" t="s">
        <v>5</v>
      </c>
      <c r="H703">
        <f>+VLOOKUP(G703,'Legenda Tecnologias'!$A$1:$C$26,3)</f>
        <v>11</v>
      </c>
    </row>
    <row r="704" spans="1:8" ht="14.25">
      <c r="A704" s="11">
        <v>43831</v>
      </c>
      <c r="B704" s="10" t="s">
        <v>1112</v>
      </c>
      <c r="C704" s="12">
        <v>0.58333333333333337</v>
      </c>
      <c r="D704" s="13">
        <v>43860</v>
      </c>
      <c r="E704" s="7" t="s">
        <v>402</v>
      </c>
      <c r="F704" s="65">
        <v>37.53</v>
      </c>
      <c r="G704" t="s">
        <v>12</v>
      </c>
      <c r="H704">
        <f>+VLOOKUP(G704,'Legenda Tecnologias'!$A$1:$C$26,3)</f>
        <v>22</v>
      </c>
    </row>
    <row r="705" spans="1:8" ht="14.25">
      <c r="A705" s="11">
        <v>43831</v>
      </c>
      <c r="B705" s="10" t="s">
        <v>1113</v>
      </c>
      <c r="C705" s="12">
        <v>0.625</v>
      </c>
      <c r="D705" s="13">
        <v>43860</v>
      </c>
      <c r="E705" s="7" t="s">
        <v>402</v>
      </c>
      <c r="F705" s="65">
        <v>35.51</v>
      </c>
      <c r="G705" t="s">
        <v>12</v>
      </c>
      <c r="H705">
        <f>+VLOOKUP(G705,'Legenda Tecnologias'!$A$1:$C$26,3)</f>
        <v>22</v>
      </c>
    </row>
    <row r="706" spans="1:8" ht="14.25">
      <c r="A706" s="11">
        <v>43831</v>
      </c>
      <c r="B706" s="10" t="s">
        <v>1114</v>
      </c>
      <c r="C706" s="12">
        <v>0.66666666666666663</v>
      </c>
      <c r="D706" s="13">
        <v>43860</v>
      </c>
      <c r="E706" s="7" t="s">
        <v>402</v>
      </c>
      <c r="F706" s="65">
        <v>37.380000000000003</v>
      </c>
      <c r="G706" t="s">
        <v>12</v>
      </c>
      <c r="H706">
        <f>+VLOOKUP(G706,'Legenda Tecnologias'!$A$1:$C$26,3)</f>
        <v>22</v>
      </c>
    </row>
    <row r="707" spans="1:8" ht="14.25">
      <c r="A707" s="11">
        <v>43831</v>
      </c>
      <c r="B707" s="10" t="s">
        <v>1115</v>
      </c>
      <c r="C707" s="12">
        <v>0.70833333333333337</v>
      </c>
      <c r="D707" s="13">
        <v>43860</v>
      </c>
      <c r="E707" s="7" t="s">
        <v>402</v>
      </c>
      <c r="F707" s="65">
        <v>39.700000000000003</v>
      </c>
      <c r="G707" t="s">
        <v>10</v>
      </c>
      <c r="H707">
        <f>+VLOOKUP(G707,'Legenda Tecnologias'!$A$1:$C$26,3)</f>
        <v>1</v>
      </c>
    </row>
    <row r="708" spans="1:8" ht="14.25">
      <c r="A708" s="11">
        <v>43831</v>
      </c>
      <c r="B708" s="10" t="s">
        <v>1116</v>
      </c>
      <c r="C708" s="12">
        <v>0.75</v>
      </c>
      <c r="D708" s="13">
        <v>43860</v>
      </c>
      <c r="E708" s="7" t="s">
        <v>402</v>
      </c>
      <c r="F708" s="65">
        <v>43.01</v>
      </c>
      <c r="G708" t="s">
        <v>5</v>
      </c>
      <c r="H708">
        <f>+VLOOKUP(G708,'Legenda Tecnologias'!$A$1:$C$26,3)</f>
        <v>11</v>
      </c>
    </row>
    <row r="709" spans="1:8" ht="14.25">
      <c r="A709" s="11">
        <v>43831</v>
      </c>
      <c r="B709" s="10" t="s">
        <v>1117</v>
      </c>
      <c r="C709" s="12">
        <v>0.79166666666666663</v>
      </c>
      <c r="D709" s="13">
        <v>43860</v>
      </c>
      <c r="E709" s="7" t="s">
        <v>402</v>
      </c>
      <c r="F709" s="65">
        <v>43.32</v>
      </c>
      <c r="G709" t="s">
        <v>5</v>
      </c>
      <c r="H709">
        <f>+VLOOKUP(G709,'Legenda Tecnologias'!$A$1:$C$26,3)</f>
        <v>11</v>
      </c>
    </row>
    <row r="710" spans="1:8" ht="14.25">
      <c r="A710" s="11">
        <v>43831</v>
      </c>
      <c r="B710" s="10" t="s">
        <v>1100</v>
      </c>
      <c r="C710" s="12">
        <v>8.3333333333333329E-2</v>
      </c>
      <c r="D710" s="13">
        <v>43860</v>
      </c>
      <c r="E710" s="7" t="s">
        <v>402</v>
      </c>
      <c r="F710" s="65">
        <v>26.9</v>
      </c>
      <c r="G710" t="s">
        <v>5</v>
      </c>
      <c r="H710">
        <f>+VLOOKUP(G710,'Legenda Tecnologias'!$A$1:$C$26,3)</f>
        <v>11</v>
      </c>
    </row>
    <row r="711" spans="1:8" ht="14.25">
      <c r="A711" s="11">
        <v>43831</v>
      </c>
      <c r="B711" s="10" t="s">
        <v>1118</v>
      </c>
      <c r="C711" s="12">
        <v>0.83333333333333337</v>
      </c>
      <c r="D711" s="13">
        <v>43860</v>
      </c>
      <c r="E711" s="7" t="s">
        <v>402</v>
      </c>
      <c r="F711" s="65">
        <v>45.01</v>
      </c>
      <c r="G711" t="s">
        <v>5</v>
      </c>
      <c r="H711">
        <f>+VLOOKUP(G711,'Legenda Tecnologias'!$A$1:$C$26,3)</f>
        <v>11</v>
      </c>
    </row>
    <row r="712" spans="1:8" ht="14.25">
      <c r="A712" s="11">
        <v>43831</v>
      </c>
      <c r="B712" s="10" t="s">
        <v>1119</v>
      </c>
      <c r="C712" s="12">
        <v>0.875</v>
      </c>
      <c r="D712" s="13">
        <v>43860</v>
      </c>
      <c r="E712" s="7" t="s">
        <v>402</v>
      </c>
      <c r="F712" s="65">
        <v>43.23</v>
      </c>
      <c r="G712" t="s">
        <v>5</v>
      </c>
      <c r="H712">
        <f>+VLOOKUP(G712,'Legenda Tecnologias'!$A$1:$C$26,3)</f>
        <v>11</v>
      </c>
    </row>
    <row r="713" spans="1:8" ht="14.25">
      <c r="A713" s="11">
        <v>43831</v>
      </c>
      <c r="B713" s="10" t="s">
        <v>1120</v>
      </c>
      <c r="C713" s="12">
        <v>0.91666666666666663</v>
      </c>
      <c r="D713" s="13">
        <v>43860</v>
      </c>
      <c r="E713" s="7" t="s">
        <v>402</v>
      </c>
      <c r="F713" s="65">
        <v>43.01</v>
      </c>
      <c r="G713" t="s">
        <v>5</v>
      </c>
      <c r="H713">
        <f>+VLOOKUP(G713,'Legenda Tecnologias'!$A$1:$C$26,3)</f>
        <v>11</v>
      </c>
    </row>
    <row r="714" spans="1:8" ht="14.25">
      <c r="A714" s="11">
        <v>43831</v>
      </c>
      <c r="B714" s="10" t="s">
        <v>1121</v>
      </c>
      <c r="C714" s="12">
        <v>0.95833333333333337</v>
      </c>
      <c r="D714" s="13">
        <v>43860</v>
      </c>
      <c r="E714" s="7" t="s">
        <v>402</v>
      </c>
      <c r="F714" s="65">
        <v>37.44</v>
      </c>
      <c r="G714" t="s">
        <v>12</v>
      </c>
      <c r="H714">
        <f>+VLOOKUP(G714,'Legenda Tecnologias'!$A$1:$C$26,3)</f>
        <v>22</v>
      </c>
    </row>
    <row r="715" spans="1:8" ht="14.25">
      <c r="A715" s="11">
        <v>43831</v>
      </c>
      <c r="B715" s="10" t="s">
        <v>1101</v>
      </c>
      <c r="C715" s="12">
        <v>0.125</v>
      </c>
      <c r="D715" s="13">
        <v>43860</v>
      </c>
      <c r="E715" s="7" t="s">
        <v>402</v>
      </c>
      <c r="F715" s="65">
        <v>26.2</v>
      </c>
      <c r="G715" t="s">
        <v>5</v>
      </c>
      <c r="H715">
        <f>+VLOOKUP(G715,'Legenda Tecnologias'!$A$1:$C$26,3)</f>
        <v>11</v>
      </c>
    </row>
    <row r="716" spans="1:8" ht="14.25">
      <c r="A716" s="11">
        <v>43831</v>
      </c>
      <c r="B716" s="10" t="s">
        <v>1102</v>
      </c>
      <c r="C716" s="12">
        <v>0.16666666666666666</v>
      </c>
      <c r="D716" s="13">
        <v>43860</v>
      </c>
      <c r="E716" s="7" t="s">
        <v>402</v>
      </c>
      <c r="F716" s="65">
        <v>25.9</v>
      </c>
      <c r="G716" t="s">
        <v>6</v>
      </c>
      <c r="H716">
        <f>+VLOOKUP(G716,'Legenda Tecnologias'!$A$1:$C$26,3)</f>
        <v>18</v>
      </c>
    </row>
    <row r="717" spans="1:8" ht="14.25">
      <c r="A717" s="11">
        <v>43831</v>
      </c>
      <c r="B717" s="10" t="s">
        <v>1103</v>
      </c>
      <c r="C717" s="12">
        <v>0.20833333333333334</v>
      </c>
      <c r="D717" s="13">
        <v>43860</v>
      </c>
      <c r="E717" s="7" t="s">
        <v>402</v>
      </c>
      <c r="F717" s="65">
        <v>27.01</v>
      </c>
      <c r="G717" t="s">
        <v>5</v>
      </c>
      <c r="H717">
        <f>+VLOOKUP(G717,'Legenda Tecnologias'!$A$1:$C$26,3)</f>
        <v>11</v>
      </c>
    </row>
    <row r="718" spans="1:8" ht="14.25">
      <c r="A718" s="11">
        <v>43831</v>
      </c>
      <c r="B718" s="10" t="s">
        <v>1104</v>
      </c>
      <c r="C718" s="12">
        <v>0.25</v>
      </c>
      <c r="D718" s="13">
        <v>43860</v>
      </c>
      <c r="E718" s="7" t="s">
        <v>402</v>
      </c>
      <c r="F718" s="65">
        <v>33.15</v>
      </c>
      <c r="G718" t="s">
        <v>13</v>
      </c>
      <c r="H718">
        <f>+VLOOKUP(G718,'Legenda Tecnologias'!$A$1:$C$26,3)</f>
        <v>24</v>
      </c>
    </row>
    <row r="719" spans="1:8" ht="14.25">
      <c r="A719" s="11">
        <v>43831</v>
      </c>
      <c r="B719" s="10" t="s">
        <v>1105</v>
      </c>
      <c r="C719" s="12">
        <v>0.29166666666666669</v>
      </c>
      <c r="D719" s="13">
        <v>43860</v>
      </c>
      <c r="E719" s="7" t="s">
        <v>402</v>
      </c>
      <c r="F719" s="65">
        <v>44.27</v>
      </c>
      <c r="G719" t="s">
        <v>5</v>
      </c>
      <c r="H719">
        <f>+VLOOKUP(G719,'Legenda Tecnologias'!$A$1:$C$26,3)</f>
        <v>11</v>
      </c>
    </row>
    <row r="720" spans="1:8" ht="14.25">
      <c r="A720" s="11">
        <v>43831</v>
      </c>
      <c r="B720" s="10" t="s">
        <v>1106</v>
      </c>
      <c r="C720" s="12">
        <v>0.33333333333333331</v>
      </c>
      <c r="D720" s="13">
        <v>43860</v>
      </c>
      <c r="E720" s="7" t="s">
        <v>402</v>
      </c>
      <c r="F720" s="65">
        <v>45.17</v>
      </c>
      <c r="G720" t="s">
        <v>6</v>
      </c>
      <c r="H720">
        <f>+VLOOKUP(G720,'Legenda Tecnologias'!$A$1:$C$26,3)</f>
        <v>18</v>
      </c>
    </row>
    <row r="721" spans="1:8" ht="14.25">
      <c r="A721" s="11">
        <v>43831</v>
      </c>
      <c r="B721" s="10" t="s">
        <v>1107</v>
      </c>
      <c r="C721" s="12">
        <v>0.375</v>
      </c>
      <c r="D721" s="13">
        <v>43860</v>
      </c>
      <c r="E721" s="7" t="s">
        <v>402</v>
      </c>
      <c r="F721" s="65">
        <v>45.29</v>
      </c>
      <c r="G721" t="s">
        <v>5</v>
      </c>
      <c r="H721">
        <f>+VLOOKUP(G721,'Legenda Tecnologias'!$A$1:$C$26,3)</f>
        <v>11</v>
      </c>
    </row>
    <row r="722" spans="1:8" ht="14.25">
      <c r="A722" s="11">
        <v>43831</v>
      </c>
      <c r="B722" s="10" t="s">
        <v>1122</v>
      </c>
      <c r="C722" s="12">
        <v>0</v>
      </c>
      <c r="D722" s="13">
        <v>43861</v>
      </c>
      <c r="E722" s="7" t="s">
        <v>402</v>
      </c>
      <c r="F722" s="65">
        <v>35</v>
      </c>
      <c r="G722" t="s">
        <v>8</v>
      </c>
      <c r="H722">
        <f>+VLOOKUP(G722,'Legenda Tecnologias'!$A$1:$C$26,3)</f>
        <v>6</v>
      </c>
    </row>
    <row r="723" spans="1:8" ht="14.25">
      <c r="A723" s="11">
        <v>43831</v>
      </c>
      <c r="B723" s="10" t="s">
        <v>1123</v>
      </c>
      <c r="C723" s="12">
        <v>4.1666666666666664E-2</v>
      </c>
      <c r="D723" s="13">
        <v>43861</v>
      </c>
      <c r="E723" s="7" t="s">
        <v>402</v>
      </c>
      <c r="F723" s="65">
        <v>30.61</v>
      </c>
      <c r="G723" t="s">
        <v>12</v>
      </c>
      <c r="H723">
        <f>+VLOOKUP(G723,'Legenda Tecnologias'!$A$1:$C$26,3)</f>
        <v>22</v>
      </c>
    </row>
    <row r="724" spans="1:8" ht="14.25">
      <c r="A724" s="11">
        <v>43831</v>
      </c>
      <c r="B724" s="10" t="s">
        <v>1132</v>
      </c>
      <c r="C724" s="12">
        <v>0.41666666666666669</v>
      </c>
      <c r="D724" s="13">
        <v>43861</v>
      </c>
      <c r="E724" s="7" t="s">
        <v>402</v>
      </c>
      <c r="F724" s="65">
        <v>43.2</v>
      </c>
      <c r="G724" t="s">
        <v>5</v>
      </c>
      <c r="H724">
        <f>+VLOOKUP(G724,'Legenda Tecnologias'!$A$1:$C$26,3)</f>
        <v>11</v>
      </c>
    </row>
    <row r="725" spans="1:8" ht="14.25">
      <c r="A725" s="11">
        <v>43831</v>
      </c>
      <c r="B725" s="10" t="s">
        <v>1133</v>
      </c>
      <c r="C725" s="12">
        <v>0.45833333333333331</v>
      </c>
      <c r="D725" s="13">
        <v>43861</v>
      </c>
      <c r="E725" s="7" t="s">
        <v>402</v>
      </c>
      <c r="F725" s="65">
        <v>42.63</v>
      </c>
      <c r="G725" t="s">
        <v>5</v>
      </c>
      <c r="H725">
        <f>+VLOOKUP(G725,'Legenda Tecnologias'!$A$1:$C$26,3)</f>
        <v>11</v>
      </c>
    </row>
    <row r="726" spans="1:8" ht="14.25">
      <c r="A726" s="11">
        <v>43831</v>
      </c>
      <c r="B726" s="10" t="s">
        <v>1134</v>
      </c>
      <c r="C726" s="12">
        <v>0.5</v>
      </c>
      <c r="D726" s="13">
        <v>43861</v>
      </c>
      <c r="E726" s="7" t="s">
        <v>402</v>
      </c>
      <c r="F726" s="65">
        <v>40.07</v>
      </c>
      <c r="G726" t="s">
        <v>12</v>
      </c>
      <c r="H726">
        <f>+VLOOKUP(G726,'Legenda Tecnologias'!$A$1:$C$26,3)</f>
        <v>22</v>
      </c>
    </row>
    <row r="727" spans="1:8" ht="14.25">
      <c r="A727" s="11">
        <v>43831</v>
      </c>
      <c r="B727" s="10" t="s">
        <v>1135</v>
      </c>
      <c r="C727" s="12">
        <v>0.54166666666666663</v>
      </c>
      <c r="D727" s="13">
        <v>43861</v>
      </c>
      <c r="E727" s="7" t="s">
        <v>402</v>
      </c>
      <c r="F727" s="65">
        <v>39.909999999999997</v>
      </c>
      <c r="G727" t="s">
        <v>28</v>
      </c>
      <c r="H727">
        <f>+VLOOKUP(G727,'Legenda Tecnologias'!$A$1:$C$26,3)</f>
        <v>15</v>
      </c>
    </row>
    <row r="728" spans="1:8" ht="14.25">
      <c r="A728" s="11">
        <v>43831</v>
      </c>
      <c r="B728" s="10" t="s">
        <v>1136</v>
      </c>
      <c r="C728" s="12">
        <v>0.58333333333333337</v>
      </c>
      <c r="D728" s="13">
        <v>43861</v>
      </c>
      <c r="E728" s="7" t="s">
        <v>402</v>
      </c>
      <c r="F728" s="65">
        <v>39.909999999999997</v>
      </c>
      <c r="G728" t="s">
        <v>12</v>
      </c>
      <c r="H728">
        <f>+VLOOKUP(G728,'Legenda Tecnologias'!$A$1:$C$26,3)</f>
        <v>22</v>
      </c>
    </row>
    <row r="729" spans="1:8" ht="14.25">
      <c r="A729" s="11">
        <v>43831</v>
      </c>
      <c r="B729" s="10" t="s">
        <v>1137</v>
      </c>
      <c r="C729" s="12">
        <v>0.625</v>
      </c>
      <c r="D729" s="13">
        <v>43861</v>
      </c>
      <c r="E729" s="7" t="s">
        <v>402</v>
      </c>
      <c r="F729" s="65">
        <v>38.270000000000003</v>
      </c>
      <c r="G729" t="s">
        <v>6</v>
      </c>
      <c r="H729">
        <f>+VLOOKUP(G729,'Legenda Tecnologias'!$A$1:$C$26,3)</f>
        <v>18</v>
      </c>
    </row>
    <row r="730" spans="1:8" ht="14.25">
      <c r="A730" s="11">
        <v>43831</v>
      </c>
      <c r="B730" s="10" t="s">
        <v>1138</v>
      </c>
      <c r="C730" s="12">
        <v>0.66666666666666663</v>
      </c>
      <c r="D730" s="13">
        <v>43861</v>
      </c>
      <c r="E730" s="7" t="s">
        <v>402</v>
      </c>
      <c r="F730" s="65">
        <v>38.770000000000003</v>
      </c>
      <c r="G730" t="s">
        <v>13</v>
      </c>
      <c r="H730">
        <f>+VLOOKUP(G730,'Legenda Tecnologias'!$A$1:$C$26,3)</f>
        <v>24</v>
      </c>
    </row>
    <row r="731" spans="1:8" ht="14.25">
      <c r="A731" s="11">
        <v>43831</v>
      </c>
      <c r="B731" s="10" t="s">
        <v>1139</v>
      </c>
      <c r="C731" s="12">
        <v>0.70833333333333337</v>
      </c>
      <c r="D731" s="13">
        <v>43861</v>
      </c>
      <c r="E731" s="7" t="s">
        <v>402</v>
      </c>
      <c r="F731" s="65">
        <v>40.1</v>
      </c>
      <c r="G731" t="s">
        <v>20</v>
      </c>
      <c r="H731">
        <f>+VLOOKUP(G731,'Legenda Tecnologias'!$A$1:$C$26,3)</f>
        <v>12</v>
      </c>
    </row>
    <row r="732" spans="1:8" ht="14.25">
      <c r="A732" s="11">
        <v>43831</v>
      </c>
      <c r="B732" s="10" t="s">
        <v>1140</v>
      </c>
      <c r="C732" s="12">
        <v>0.75</v>
      </c>
      <c r="D732" s="13">
        <v>43861</v>
      </c>
      <c r="E732" s="7" t="s">
        <v>402</v>
      </c>
      <c r="F732" s="65">
        <v>41.02</v>
      </c>
      <c r="G732" t="s">
        <v>6</v>
      </c>
      <c r="H732">
        <f>+VLOOKUP(G732,'Legenda Tecnologias'!$A$1:$C$26,3)</f>
        <v>18</v>
      </c>
    </row>
    <row r="733" spans="1:8" ht="14.25">
      <c r="A733" s="11">
        <v>43831</v>
      </c>
      <c r="B733" s="10" t="s">
        <v>1141</v>
      </c>
      <c r="C733" s="12">
        <v>0.79166666666666663</v>
      </c>
      <c r="D733" s="13">
        <v>43861</v>
      </c>
      <c r="E733" s="7" t="s">
        <v>402</v>
      </c>
      <c r="F733" s="65">
        <v>41.89</v>
      </c>
      <c r="G733" t="s">
        <v>5</v>
      </c>
      <c r="H733">
        <f>+VLOOKUP(G733,'Legenda Tecnologias'!$A$1:$C$26,3)</f>
        <v>11</v>
      </c>
    </row>
    <row r="734" spans="1:8" ht="14.25">
      <c r="A734" s="11">
        <v>43831</v>
      </c>
      <c r="B734" s="10" t="s">
        <v>1124</v>
      </c>
      <c r="C734" s="12">
        <v>8.3333333333333329E-2</v>
      </c>
      <c r="D734" s="13">
        <v>43861</v>
      </c>
      <c r="E734" s="7" t="s">
        <v>402</v>
      </c>
      <c r="F734" s="65">
        <v>28.95</v>
      </c>
      <c r="G734" t="s">
        <v>12</v>
      </c>
      <c r="H734">
        <f>+VLOOKUP(G734,'Legenda Tecnologias'!$A$1:$C$26,3)</f>
        <v>22</v>
      </c>
    </row>
    <row r="735" spans="1:8" ht="14.25">
      <c r="A735" s="11">
        <v>43831</v>
      </c>
      <c r="B735" s="10" t="s">
        <v>1142</v>
      </c>
      <c r="C735" s="12">
        <v>0.83333333333333337</v>
      </c>
      <c r="D735" s="13">
        <v>43861</v>
      </c>
      <c r="E735" s="7" t="s">
        <v>402</v>
      </c>
      <c r="F735" s="65">
        <v>41.6</v>
      </c>
      <c r="G735" t="s">
        <v>5</v>
      </c>
      <c r="H735">
        <f>+VLOOKUP(G735,'Legenda Tecnologias'!$A$1:$C$26,3)</f>
        <v>11</v>
      </c>
    </row>
    <row r="736" spans="1:8" ht="14.25">
      <c r="A736" s="11">
        <v>43831</v>
      </c>
      <c r="B736" s="10" t="s">
        <v>1143</v>
      </c>
      <c r="C736" s="12">
        <v>0.875</v>
      </c>
      <c r="D736" s="13">
        <v>43861</v>
      </c>
      <c r="E736" s="7" t="s">
        <v>402</v>
      </c>
      <c r="F736" s="65">
        <v>40.03</v>
      </c>
      <c r="G736" t="s">
        <v>5</v>
      </c>
      <c r="H736">
        <f>+VLOOKUP(G736,'Legenda Tecnologias'!$A$1:$C$26,3)</f>
        <v>11</v>
      </c>
    </row>
    <row r="737" spans="1:8" ht="14.25">
      <c r="A737" s="11">
        <v>43831</v>
      </c>
      <c r="B737" s="10" t="s">
        <v>1144</v>
      </c>
      <c r="C737" s="12">
        <v>0.91666666666666663</v>
      </c>
      <c r="D737" s="13">
        <v>43861</v>
      </c>
      <c r="E737" s="7" t="s">
        <v>402</v>
      </c>
      <c r="F737" s="65">
        <v>37.1</v>
      </c>
      <c r="G737" t="s">
        <v>12</v>
      </c>
      <c r="H737">
        <f>+VLOOKUP(G737,'Legenda Tecnologias'!$A$1:$C$26,3)</f>
        <v>22</v>
      </c>
    </row>
    <row r="738" spans="1:8" ht="14.25">
      <c r="A738" s="11">
        <v>43831</v>
      </c>
      <c r="B738" s="10" t="s">
        <v>1145</v>
      </c>
      <c r="C738" s="12">
        <v>0.95833333333333337</v>
      </c>
      <c r="D738" s="13">
        <v>43861</v>
      </c>
      <c r="E738" s="7" t="s">
        <v>402</v>
      </c>
      <c r="F738" s="65">
        <v>31.6</v>
      </c>
      <c r="G738" t="s">
        <v>5</v>
      </c>
      <c r="H738">
        <f>+VLOOKUP(G738,'Legenda Tecnologias'!$A$1:$C$26,3)</f>
        <v>11</v>
      </c>
    </row>
    <row r="739" spans="1:8" ht="14.25">
      <c r="A739" s="11">
        <v>43831</v>
      </c>
      <c r="B739" s="10" t="s">
        <v>1125</v>
      </c>
      <c r="C739" s="12">
        <v>0.125</v>
      </c>
      <c r="D739" s="13">
        <v>43861</v>
      </c>
      <c r="E739" s="7" t="s">
        <v>402</v>
      </c>
      <c r="F739" s="65">
        <v>27</v>
      </c>
      <c r="G739" t="s">
        <v>12</v>
      </c>
      <c r="H739">
        <f>+VLOOKUP(G739,'Legenda Tecnologias'!$A$1:$C$26,3)</f>
        <v>22</v>
      </c>
    </row>
    <row r="740" spans="1:8" ht="14.25">
      <c r="A740" s="11">
        <v>43831</v>
      </c>
      <c r="B740" s="10" t="s">
        <v>1126</v>
      </c>
      <c r="C740" s="12">
        <v>0.16666666666666666</v>
      </c>
      <c r="D740" s="13">
        <v>43861</v>
      </c>
      <c r="E740" s="7" t="s">
        <v>402</v>
      </c>
      <c r="F740" s="65">
        <v>27.11</v>
      </c>
      <c r="G740" t="s">
        <v>12</v>
      </c>
      <c r="H740">
        <f>+VLOOKUP(G740,'Legenda Tecnologias'!$A$1:$C$26,3)</f>
        <v>22</v>
      </c>
    </row>
    <row r="741" spans="1:8" ht="14.25">
      <c r="A741" s="11">
        <v>43831</v>
      </c>
      <c r="B741" s="10" t="s">
        <v>1127</v>
      </c>
      <c r="C741" s="12">
        <v>0.20833333333333334</v>
      </c>
      <c r="D741" s="13">
        <v>43861</v>
      </c>
      <c r="E741" s="7" t="s">
        <v>402</v>
      </c>
      <c r="F741" s="65">
        <v>30</v>
      </c>
      <c r="G741" t="s">
        <v>7</v>
      </c>
      <c r="H741">
        <f>+VLOOKUP(G741,'Legenda Tecnologias'!$A$1:$C$26,3)</f>
        <v>19</v>
      </c>
    </row>
    <row r="742" spans="1:8" ht="14.25">
      <c r="A742" s="11">
        <v>43831</v>
      </c>
      <c r="B742" s="10" t="s">
        <v>1128</v>
      </c>
      <c r="C742" s="12">
        <v>0.25</v>
      </c>
      <c r="D742" s="13">
        <v>43861</v>
      </c>
      <c r="E742" s="7" t="s">
        <v>402</v>
      </c>
      <c r="F742" s="65">
        <v>32.94</v>
      </c>
      <c r="G742" t="s">
        <v>12</v>
      </c>
      <c r="H742">
        <f>+VLOOKUP(G742,'Legenda Tecnologias'!$A$1:$C$26,3)</f>
        <v>22</v>
      </c>
    </row>
    <row r="743" spans="1:8" ht="14.25">
      <c r="A743" s="11">
        <v>43831</v>
      </c>
      <c r="B743" s="10" t="s">
        <v>1129</v>
      </c>
      <c r="C743" s="12">
        <v>0.29166666666666669</v>
      </c>
      <c r="D743" s="13">
        <v>43861</v>
      </c>
      <c r="E743" s="7" t="s">
        <v>402</v>
      </c>
      <c r="F743" s="65">
        <v>40.049999999999997</v>
      </c>
      <c r="G743" t="s">
        <v>20</v>
      </c>
      <c r="H743">
        <f>+VLOOKUP(G743,'Legenda Tecnologias'!$A$1:$C$26,3)</f>
        <v>12</v>
      </c>
    </row>
    <row r="744" spans="1:8" ht="14.25">
      <c r="A744" s="11">
        <v>43831</v>
      </c>
      <c r="B744" s="10" t="s">
        <v>1130</v>
      </c>
      <c r="C744" s="12">
        <v>0.33333333333333331</v>
      </c>
      <c r="D744" s="13">
        <v>43861</v>
      </c>
      <c r="E744" s="7" t="s">
        <v>402</v>
      </c>
      <c r="F744" s="65">
        <v>42.63</v>
      </c>
      <c r="G744" t="s">
        <v>5</v>
      </c>
      <c r="H744">
        <f>+VLOOKUP(G744,'Legenda Tecnologias'!$A$1:$C$26,3)</f>
        <v>11</v>
      </c>
    </row>
    <row r="745" spans="1:8" ht="14.25">
      <c r="A745" s="11">
        <v>43831</v>
      </c>
      <c r="B745" s="10" t="s">
        <v>1131</v>
      </c>
      <c r="C745" s="12">
        <v>0.375</v>
      </c>
      <c r="D745" s="13">
        <v>43861</v>
      </c>
      <c r="E745" s="7" t="s">
        <v>402</v>
      </c>
      <c r="F745" s="65">
        <v>43.2</v>
      </c>
      <c r="G745" t="s">
        <v>5</v>
      </c>
      <c r="H745">
        <f>+VLOOKUP(G745,'Legenda Tecnologias'!$A$1:$C$26,3)</f>
        <v>11</v>
      </c>
    </row>
    <row r="746" spans="1:8" ht="14.25">
      <c r="A746" s="11">
        <v>43862</v>
      </c>
      <c r="B746" s="10" t="s">
        <v>1146</v>
      </c>
      <c r="C746" s="12">
        <v>0</v>
      </c>
      <c r="D746" s="13">
        <v>43862</v>
      </c>
      <c r="E746" s="7" t="s">
        <v>402</v>
      </c>
      <c r="F746" s="65">
        <v>26.03</v>
      </c>
      <c r="G746" t="s">
        <v>12</v>
      </c>
      <c r="H746">
        <f>+VLOOKUP(G746,'Legenda Tecnologias'!$A$1:$C$26,3)</f>
        <v>22</v>
      </c>
    </row>
    <row r="747" spans="1:8" ht="14.25">
      <c r="A747" s="11">
        <v>43862</v>
      </c>
      <c r="B747" s="10" t="s">
        <v>1147</v>
      </c>
      <c r="C747" s="12">
        <v>4.1666666666666664E-2</v>
      </c>
      <c r="D747" s="13">
        <v>43862</v>
      </c>
      <c r="E747" s="7" t="s">
        <v>402</v>
      </c>
      <c r="F747" s="65">
        <v>24.91</v>
      </c>
      <c r="G747" t="s">
        <v>5</v>
      </c>
      <c r="H747">
        <f>+VLOOKUP(G747,'Legenda Tecnologias'!$A$1:$C$26,3)</f>
        <v>11</v>
      </c>
    </row>
    <row r="748" spans="1:8" ht="14.25">
      <c r="A748" s="11">
        <v>43862</v>
      </c>
      <c r="B748" s="10" t="s">
        <v>1156</v>
      </c>
      <c r="C748" s="12">
        <v>0.41666666666666669</v>
      </c>
      <c r="D748" s="13">
        <v>43862</v>
      </c>
      <c r="E748" s="7" t="s">
        <v>402</v>
      </c>
      <c r="F748" s="65">
        <v>32.21</v>
      </c>
      <c r="G748" t="s">
        <v>5</v>
      </c>
      <c r="H748">
        <f>+VLOOKUP(G748,'Legenda Tecnologias'!$A$1:$C$26,3)</f>
        <v>11</v>
      </c>
    </row>
    <row r="749" spans="1:8" ht="14.25">
      <c r="A749" s="11">
        <v>43862</v>
      </c>
      <c r="B749" s="10" t="s">
        <v>1157</v>
      </c>
      <c r="C749" s="12">
        <v>0.45833333333333331</v>
      </c>
      <c r="D749" s="13">
        <v>43862</v>
      </c>
      <c r="E749" s="7" t="s">
        <v>402</v>
      </c>
      <c r="F749" s="65">
        <v>32.21</v>
      </c>
      <c r="G749" t="s">
        <v>5</v>
      </c>
      <c r="H749">
        <f>+VLOOKUP(G749,'Legenda Tecnologias'!$A$1:$C$26,3)</f>
        <v>11</v>
      </c>
    </row>
    <row r="750" spans="1:8" ht="14.25">
      <c r="A750" s="11">
        <v>43862</v>
      </c>
      <c r="B750" s="10" t="s">
        <v>1158</v>
      </c>
      <c r="C750" s="12">
        <v>0.5</v>
      </c>
      <c r="D750" s="13">
        <v>43862</v>
      </c>
      <c r="E750" s="7" t="s">
        <v>402</v>
      </c>
      <c r="F750" s="65">
        <v>30</v>
      </c>
      <c r="G750" t="s">
        <v>9</v>
      </c>
      <c r="H750">
        <f>+VLOOKUP(G750,'Legenda Tecnologias'!$A$1:$C$26,3)</f>
        <v>7</v>
      </c>
    </row>
    <row r="751" spans="1:8" ht="14.25">
      <c r="A751" s="11">
        <v>43862</v>
      </c>
      <c r="B751" s="10" t="s">
        <v>1159</v>
      </c>
      <c r="C751" s="12">
        <v>0.54166666666666663</v>
      </c>
      <c r="D751" s="13">
        <v>43862</v>
      </c>
      <c r="E751" s="7" t="s">
        <v>402</v>
      </c>
      <c r="F751" s="65">
        <v>29.1</v>
      </c>
      <c r="G751" t="s">
        <v>13</v>
      </c>
      <c r="H751">
        <f>+VLOOKUP(G751,'Legenda Tecnologias'!$A$1:$C$26,3)</f>
        <v>24</v>
      </c>
    </row>
    <row r="752" spans="1:8" ht="14.25">
      <c r="A752" s="11">
        <v>43862</v>
      </c>
      <c r="B752" s="10" t="s">
        <v>1160</v>
      </c>
      <c r="C752" s="12">
        <v>0.58333333333333337</v>
      </c>
      <c r="D752" s="13">
        <v>43862</v>
      </c>
      <c r="E752" s="7" t="s">
        <v>402</v>
      </c>
      <c r="F752" s="65">
        <v>27.8</v>
      </c>
      <c r="G752" t="s">
        <v>6</v>
      </c>
      <c r="H752">
        <f>+VLOOKUP(G752,'Legenda Tecnologias'!$A$1:$C$26,3)</f>
        <v>18</v>
      </c>
    </row>
    <row r="753" spans="1:8" ht="14.25">
      <c r="A753" s="11">
        <v>43862</v>
      </c>
      <c r="B753" s="10" t="s">
        <v>1161</v>
      </c>
      <c r="C753" s="12">
        <v>0.625</v>
      </c>
      <c r="D753" s="13">
        <v>43862</v>
      </c>
      <c r="E753" s="7" t="s">
        <v>402</v>
      </c>
      <c r="F753" s="65">
        <v>26.13</v>
      </c>
      <c r="G753" t="s">
        <v>5</v>
      </c>
      <c r="H753">
        <f>+VLOOKUP(G753,'Legenda Tecnologias'!$A$1:$C$26,3)</f>
        <v>11</v>
      </c>
    </row>
    <row r="754" spans="1:8" ht="14.25">
      <c r="A754" s="11">
        <v>43862</v>
      </c>
      <c r="B754" s="10" t="s">
        <v>1162</v>
      </c>
      <c r="C754" s="12">
        <v>0.66666666666666663</v>
      </c>
      <c r="D754" s="13">
        <v>43862</v>
      </c>
      <c r="E754" s="7" t="s">
        <v>402</v>
      </c>
      <c r="F754" s="65">
        <v>28.27</v>
      </c>
      <c r="G754" t="s">
        <v>6</v>
      </c>
      <c r="H754">
        <f>+VLOOKUP(G754,'Legenda Tecnologias'!$A$1:$C$26,3)</f>
        <v>18</v>
      </c>
    </row>
    <row r="755" spans="1:8" ht="14.25">
      <c r="A755" s="11">
        <v>43862</v>
      </c>
      <c r="B755" s="10" t="s">
        <v>1163</v>
      </c>
      <c r="C755" s="12">
        <v>0.70833333333333337</v>
      </c>
      <c r="D755" s="13">
        <v>43862</v>
      </c>
      <c r="E755" s="7" t="s">
        <v>402</v>
      </c>
      <c r="F755" s="65">
        <v>30.03</v>
      </c>
      <c r="G755" t="s">
        <v>5</v>
      </c>
      <c r="H755">
        <f>+VLOOKUP(G755,'Legenda Tecnologias'!$A$1:$C$26,3)</f>
        <v>11</v>
      </c>
    </row>
    <row r="756" spans="1:8" ht="14.25">
      <c r="A756" s="11">
        <v>43862</v>
      </c>
      <c r="B756" s="10" t="s">
        <v>1164</v>
      </c>
      <c r="C756" s="12">
        <v>0.75</v>
      </c>
      <c r="D756" s="13">
        <v>43862</v>
      </c>
      <c r="E756" s="7" t="s">
        <v>402</v>
      </c>
      <c r="F756" s="65">
        <v>36.630000000000003</v>
      </c>
      <c r="G756" t="s">
        <v>5</v>
      </c>
      <c r="H756">
        <f>+VLOOKUP(G756,'Legenda Tecnologias'!$A$1:$C$26,3)</f>
        <v>11</v>
      </c>
    </row>
    <row r="757" spans="1:8" ht="14.25">
      <c r="A757" s="11">
        <v>43862</v>
      </c>
      <c r="B757" s="10" t="s">
        <v>1165</v>
      </c>
      <c r="C757" s="12">
        <v>0.79166666666666663</v>
      </c>
      <c r="D757" s="13">
        <v>43862</v>
      </c>
      <c r="E757" s="7" t="s">
        <v>402</v>
      </c>
      <c r="F757" s="65">
        <v>39.630000000000003</v>
      </c>
      <c r="G757" t="s">
        <v>5</v>
      </c>
      <c r="H757">
        <f>+VLOOKUP(G757,'Legenda Tecnologias'!$A$1:$C$26,3)</f>
        <v>11</v>
      </c>
    </row>
    <row r="758" spans="1:8" ht="14.25">
      <c r="A758" s="11">
        <v>43862</v>
      </c>
      <c r="B758" s="10" t="s">
        <v>1148</v>
      </c>
      <c r="C758" s="12">
        <v>8.3333333333333329E-2</v>
      </c>
      <c r="D758" s="13">
        <v>43862</v>
      </c>
      <c r="E758" s="7" t="s">
        <v>402</v>
      </c>
      <c r="F758" s="65">
        <v>22</v>
      </c>
      <c r="G758" t="s">
        <v>6</v>
      </c>
      <c r="H758">
        <f>+VLOOKUP(G758,'Legenda Tecnologias'!$A$1:$C$26,3)</f>
        <v>18</v>
      </c>
    </row>
    <row r="759" spans="1:8" ht="14.25">
      <c r="A759" s="11">
        <v>43862</v>
      </c>
      <c r="B759" s="10" t="s">
        <v>1166</v>
      </c>
      <c r="C759" s="12">
        <v>0.83333333333333337</v>
      </c>
      <c r="D759" s="13">
        <v>43862</v>
      </c>
      <c r="E759" s="7" t="s">
        <v>402</v>
      </c>
      <c r="F759" s="65">
        <v>40.1</v>
      </c>
      <c r="G759" t="s">
        <v>5</v>
      </c>
      <c r="H759">
        <f>+VLOOKUP(G759,'Legenda Tecnologias'!$A$1:$C$26,3)</f>
        <v>11</v>
      </c>
    </row>
    <row r="760" spans="1:8" ht="14.25">
      <c r="A760" s="11">
        <v>43862</v>
      </c>
      <c r="B760" s="10" t="s">
        <v>1167</v>
      </c>
      <c r="C760" s="12">
        <v>0.875</v>
      </c>
      <c r="D760" s="13">
        <v>43862</v>
      </c>
      <c r="E760" s="7" t="s">
        <v>402</v>
      </c>
      <c r="F760" s="65">
        <v>39.83</v>
      </c>
      <c r="G760" t="s">
        <v>5</v>
      </c>
      <c r="H760">
        <f>+VLOOKUP(G760,'Legenda Tecnologias'!$A$1:$C$26,3)</f>
        <v>11</v>
      </c>
    </row>
    <row r="761" spans="1:8" ht="14.25">
      <c r="A761" s="11">
        <v>43862</v>
      </c>
      <c r="B761" s="10" t="s">
        <v>1168</v>
      </c>
      <c r="C761" s="12">
        <v>0.91666666666666663</v>
      </c>
      <c r="D761" s="13">
        <v>43862</v>
      </c>
      <c r="E761" s="7" t="s">
        <v>402</v>
      </c>
      <c r="F761" s="65">
        <v>38.25</v>
      </c>
      <c r="G761" t="s">
        <v>5</v>
      </c>
      <c r="H761">
        <f>+VLOOKUP(G761,'Legenda Tecnologias'!$A$1:$C$26,3)</f>
        <v>11</v>
      </c>
    </row>
    <row r="762" spans="1:8" ht="14.25">
      <c r="A762" s="11">
        <v>43862</v>
      </c>
      <c r="B762" s="10" t="s">
        <v>1169</v>
      </c>
      <c r="C762" s="12">
        <v>0.95833333333333337</v>
      </c>
      <c r="D762" s="13">
        <v>43862</v>
      </c>
      <c r="E762" s="7" t="s">
        <v>402</v>
      </c>
      <c r="F762" s="65">
        <v>33.21</v>
      </c>
      <c r="G762" t="s">
        <v>5</v>
      </c>
      <c r="H762">
        <f>+VLOOKUP(G762,'Legenda Tecnologias'!$A$1:$C$26,3)</f>
        <v>11</v>
      </c>
    </row>
    <row r="763" spans="1:8" ht="14.25">
      <c r="A763" s="11">
        <v>43862</v>
      </c>
      <c r="B763" s="10" t="s">
        <v>1149</v>
      </c>
      <c r="C763" s="12">
        <v>0.125</v>
      </c>
      <c r="D763" s="13">
        <v>43862</v>
      </c>
      <c r="E763" s="7" t="s">
        <v>402</v>
      </c>
      <c r="F763" s="65">
        <v>20.5</v>
      </c>
      <c r="G763" t="s">
        <v>6</v>
      </c>
      <c r="H763">
        <f>+VLOOKUP(G763,'Legenda Tecnologias'!$A$1:$C$26,3)</f>
        <v>18</v>
      </c>
    </row>
    <row r="764" spans="1:8" ht="14.25">
      <c r="A764" s="11">
        <v>43862</v>
      </c>
      <c r="B764" s="10" t="s">
        <v>1150</v>
      </c>
      <c r="C764" s="12">
        <v>0.16666666666666666</v>
      </c>
      <c r="D764" s="13">
        <v>43862</v>
      </c>
      <c r="E764" s="7" t="s">
        <v>402</v>
      </c>
      <c r="F764" s="65">
        <v>18.690000000000001</v>
      </c>
      <c r="G764" t="s">
        <v>5</v>
      </c>
      <c r="H764">
        <f>+VLOOKUP(G764,'Legenda Tecnologias'!$A$1:$C$26,3)</f>
        <v>11</v>
      </c>
    </row>
    <row r="765" spans="1:8" ht="14.25">
      <c r="A765" s="11">
        <v>43862</v>
      </c>
      <c r="B765" s="10" t="s">
        <v>1151</v>
      </c>
      <c r="C765" s="12">
        <v>0.20833333333333334</v>
      </c>
      <c r="D765" s="13">
        <v>43862</v>
      </c>
      <c r="E765" s="7" t="s">
        <v>402</v>
      </c>
      <c r="F765" s="65">
        <v>20.83</v>
      </c>
      <c r="G765" t="s">
        <v>12</v>
      </c>
      <c r="H765">
        <f>+VLOOKUP(G765,'Legenda Tecnologias'!$A$1:$C$26,3)</f>
        <v>22</v>
      </c>
    </row>
    <row r="766" spans="1:8" ht="14.25">
      <c r="A766" s="11">
        <v>43862</v>
      </c>
      <c r="B766" s="10" t="s">
        <v>1152</v>
      </c>
      <c r="C766" s="12">
        <v>0.25</v>
      </c>
      <c r="D766" s="13">
        <v>43862</v>
      </c>
      <c r="E766" s="7" t="s">
        <v>402</v>
      </c>
      <c r="F766" s="65">
        <v>23.6</v>
      </c>
      <c r="G766" t="s">
        <v>12</v>
      </c>
      <c r="H766">
        <f>+VLOOKUP(G766,'Legenda Tecnologias'!$A$1:$C$26,3)</f>
        <v>22</v>
      </c>
    </row>
    <row r="767" spans="1:8" ht="14.25">
      <c r="A767" s="11">
        <v>43862</v>
      </c>
      <c r="B767" s="10" t="s">
        <v>1153</v>
      </c>
      <c r="C767" s="12">
        <v>0.29166666666666669</v>
      </c>
      <c r="D767" s="13">
        <v>43862</v>
      </c>
      <c r="E767" s="7" t="s">
        <v>402</v>
      </c>
      <c r="F767" s="65">
        <v>25.51</v>
      </c>
      <c r="G767" t="s">
        <v>12</v>
      </c>
      <c r="H767">
        <f>+VLOOKUP(G767,'Legenda Tecnologias'!$A$1:$C$26,3)</f>
        <v>22</v>
      </c>
    </row>
    <row r="768" spans="1:8" ht="14.25">
      <c r="A768" s="11">
        <v>43862</v>
      </c>
      <c r="B768" s="10" t="s">
        <v>1154</v>
      </c>
      <c r="C768" s="12">
        <v>0.33333333333333331</v>
      </c>
      <c r="D768" s="13">
        <v>43862</v>
      </c>
      <c r="E768" s="7" t="s">
        <v>402</v>
      </c>
      <c r="F768" s="65">
        <v>25.99</v>
      </c>
      <c r="G768" t="s">
        <v>12</v>
      </c>
      <c r="H768">
        <f>+VLOOKUP(G768,'Legenda Tecnologias'!$A$1:$C$26,3)</f>
        <v>22</v>
      </c>
    </row>
    <row r="769" spans="1:8" ht="14.25">
      <c r="A769" s="11">
        <v>43862</v>
      </c>
      <c r="B769" s="10" t="s">
        <v>1155</v>
      </c>
      <c r="C769" s="12">
        <v>0.375</v>
      </c>
      <c r="D769" s="13">
        <v>43862</v>
      </c>
      <c r="E769" s="7" t="s">
        <v>402</v>
      </c>
      <c r="F769" s="65">
        <v>30.1</v>
      </c>
      <c r="G769" t="s">
        <v>5</v>
      </c>
      <c r="H769">
        <f>+VLOOKUP(G769,'Legenda Tecnologias'!$A$1:$C$26,3)</f>
        <v>11</v>
      </c>
    </row>
    <row r="770" spans="1:8" ht="14.25">
      <c r="A770" s="11">
        <v>43862</v>
      </c>
      <c r="B770" s="10" t="s">
        <v>1170</v>
      </c>
      <c r="C770" s="12">
        <v>0</v>
      </c>
      <c r="D770" s="13">
        <v>43863</v>
      </c>
      <c r="E770" s="7" t="s">
        <v>402</v>
      </c>
      <c r="F770" s="65">
        <v>30.37</v>
      </c>
      <c r="G770" t="s">
        <v>5</v>
      </c>
      <c r="H770">
        <f>+VLOOKUP(G770,'Legenda Tecnologias'!$A$1:$C$26,3)</f>
        <v>11</v>
      </c>
    </row>
    <row r="771" spans="1:8" ht="14.25">
      <c r="A771" s="11">
        <v>43862</v>
      </c>
      <c r="B771" s="10" t="s">
        <v>1171</v>
      </c>
      <c r="C771" s="12">
        <v>4.1666666666666664E-2</v>
      </c>
      <c r="D771" s="13">
        <v>43863</v>
      </c>
      <c r="E771" s="7" t="s">
        <v>402</v>
      </c>
      <c r="F771" s="65">
        <v>24.91</v>
      </c>
      <c r="G771" t="s">
        <v>6</v>
      </c>
      <c r="H771">
        <f>+VLOOKUP(G771,'Legenda Tecnologias'!$A$1:$C$26,3)</f>
        <v>18</v>
      </c>
    </row>
    <row r="772" spans="1:8" ht="14.25">
      <c r="A772" s="11">
        <v>43862</v>
      </c>
      <c r="B772" s="10" t="s">
        <v>1180</v>
      </c>
      <c r="C772" s="12">
        <v>0.41666666666666669</v>
      </c>
      <c r="D772" s="13">
        <v>43863</v>
      </c>
      <c r="E772" s="7" t="s">
        <v>402</v>
      </c>
      <c r="F772" s="65">
        <v>28.03</v>
      </c>
      <c r="G772" t="s">
        <v>5</v>
      </c>
      <c r="H772">
        <f>+VLOOKUP(G772,'Legenda Tecnologias'!$A$1:$C$26,3)</f>
        <v>11</v>
      </c>
    </row>
    <row r="773" spans="1:8" ht="14.25">
      <c r="A773" s="11">
        <v>43862</v>
      </c>
      <c r="B773" s="10" t="s">
        <v>1181</v>
      </c>
      <c r="C773" s="12">
        <v>0.45833333333333331</v>
      </c>
      <c r="D773" s="13">
        <v>43863</v>
      </c>
      <c r="E773" s="7" t="s">
        <v>402</v>
      </c>
      <c r="F773" s="65">
        <v>29.23</v>
      </c>
      <c r="G773" t="s">
        <v>13</v>
      </c>
      <c r="H773">
        <f>+VLOOKUP(G773,'Legenda Tecnologias'!$A$1:$C$26,3)</f>
        <v>24</v>
      </c>
    </row>
    <row r="774" spans="1:8" ht="14.25">
      <c r="A774" s="11">
        <v>43862</v>
      </c>
      <c r="B774" s="10" t="s">
        <v>1182</v>
      </c>
      <c r="C774" s="12">
        <v>0.5</v>
      </c>
      <c r="D774" s="13">
        <v>43863</v>
      </c>
      <c r="E774" s="7" t="s">
        <v>402</v>
      </c>
      <c r="F774" s="65">
        <v>28.03</v>
      </c>
      <c r="G774" t="s">
        <v>5</v>
      </c>
      <c r="H774">
        <f>+VLOOKUP(G774,'Legenda Tecnologias'!$A$1:$C$26,3)</f>
        <v>11</v>
      </c>
    </row>
    <row r="775" spans="1:8" ht="14.25">
      <c r="A775" s="11">
        <v>43862</v>
      </c>
      <c r="B775" s="10" t="s">
        <v>1183</v>
      </c>
      <c r="C775" s="12">
        <v>0.54166666666666663</v>
      </c>
      <c r="D775" s="13">
        <v>43863</v>
      </c>
      <c r="E775" s="7" t="s">
        <v>402</v>
      </c>
      <c r="F775" s="65">
        <v>27.51</v>
      </c>
      <c r="G775" t="s">
        <v>13</v>
      </c>
      <c r="H775">
        <f>+VLOOKUP(G775,'Legenda Tecnologias'!$A$1:$C$26,3)</f>
        <v>24</v>
      </c>
    </row>
    <row r="776" spans="1:8" ht="14.25">
      <c r="A776" s="11">
        <v>43862</v>
      </c>
      <c r="B776" s="10" t="s">
        <v>1184</v>
      </c>
      <c r="C776" s="12">
        <v>0.58333333333333337</v>
      </c>
      <c r="D776" s="13">
        <v>43863</v>
      </c>
      <c r="E776" s="7" t="s">
        <v>402</v>
      </c>
      <c r="F776" s="65">
        <v>27</v>
      </c>
      <c r="G776" t="s">
        <v>6</v>
      </c>
      <c r="H776">
        <f>+VLOOKUP(G776,'Legenda Tecnologias'!$A$1:$C$26,3)</f>
        <v>18</v>
      </c>
    </row>
    <row r="777" spans="1:8" ht="14.25">
      <c r="A777" s="11">
        <v>43862</v>
      </c>
      <c r="B777" s="10" t="s">
        <v>1185</v>
      </c>
      <c r="C777" s="12">
        <v>0.625</v>
      </c>
      <c r="D777" s="13">
        <v>43863</v>
      </c>
      <c r="E777" s="7" t="s">
        <v>402</v>
      </c>
      <c r="F777" s="65">
        <v>23.49</v>
      </c>
      <c r="G777" t="s">
        <v>6</v>
      </c>
      <c r="H777">
        <f>+VLOOKUP(G777,'Legenda Tecnologias'!$A$1:$C$26,3)</f>
        <v>18</v>
      </c>
    </row>
    <row r="778" spans="1:8" ht="14.25">
      <c r="A778" s="11">
        <v>43862</v>
      </c>
      <c r="B778" s="10" t="s">
        <v>1186</v>
      </c>
      <c r="C778" s="12">
        <v>0.66666666666666663</v>
      </c>
      <c r="D778" s="13">
        <v>43863</v>
      </c>
      <c r="E778" s="7" t="s">
        <v>402</v>
      </c>
      <c r="F778" s="65">
        <v>25.01</v>
      </c>
      <c r="G778" t="s">
        <v>20</v>
      </c>
      <c r="H778">
        <f>+VLOOKUP(G778,'Legenda Tecnologias'!$A$1:$C$26,3)</f>
        <v>12</v>
      </c>
    </row>
    <row r="779" spans="1:8" ht="14.25">
      <c r="A779" s="11">
        <v>43862</v>
      </c>
      <c r="B779" s="10" t="s">
        <v>1187</v>
      </c>
      <c r="C779" s="12">
        <v>0.70833333333333337</v>
      </c>
      <c r="D779" s="13">
        <v>43863</v>
      </c>
      <c r="E779" s="7" t="s">
        <v>402</v>
      </c>
      <c r="F779" s="65">
        <v>29.97</v>
      </c>
      <c r="G779" t="s">
        <v>13</v>
      </c>
      <c r="H779">
        <f>+VLOOKUP(G779,'Legenda Tecnologias'!$A$1:$C$26,3)</f>
        <v>24</v>
      </c>
    </row>
    <row r="780" spans="1:8" ht="14.25">
      <c r="A780" s="11">
        <v>43862</v>
      </c>
      <c r="B780" s="10" t="s">
        <v>1188</v>
      </c>
      <c r="C780" s="12">
        <v>0.75</v>
      </c>
      <c r="D780" s="13">
        <v>43863</v>
      </c>
      <c r="E780" s="7" t="s">
        <v>402</v>
      </c>
      <c r="F780" s="65">
        <v>35.020000000000003</v>
      </c>
      <c r="G780" t="s">
        <v>5</v>
      </c>
      <c r="H780">
        <f>+VLOOKUP(G780,'Legenda Tecnologias'!$A$1:$C$26,3)</f>
        <v>11</v>
      </c>
    </row>
    <row r="781" spans="1:8" ht="14.25">
      <c r="A781" s="11">
        <v>43862</v>
      </c>
      <c r="B781" s="10" t="s">
        <v>1189</v>
      </c>
      <c r="C781" s="12">
        <v>0.79166666666666663</v>
      </c>
      <c r="D781" s="13">
        <v>43863</v>
      </c>
      <c r="E781" s="7" t="s">
        <v>402</v>
      </c>
      <c r="F781" s="65">
        <v>42.61</v>
      </c>
      <c r="G781" t="s">
        <v>5</v>
      </c>
      <c r="H781">
        <f>+VLOOKUP(G781,'Legenda Tecnologias'!$A$1:$C$26,3)</f>
        <v>11</v>
      </c>
    </row>
    <row r="782" spans="1:8" ht="14.25">
      <c r="A782" s="11">
        <v>43862</v>
      </c>
      <c r="B782" s="10" t="s">
        <v>1172</v>
      </c>
      <c r="C782" s="12">
        <v>8.3333333333333329E-2</v>
      </c>
      <c r="D782" s="13">
        <v>43863</v>
      </c>
      <c r="E782" s="7" t="s">
        <v>402</v>
      </c>
      <c r="F782" s="65">
        <v>19.5</v>
      </c>
      <c r="G782" t="s">
        <v>6</v>
      </c>
      <c r="H782">
        <f>+VLOOKUP(G782,'Legenda Tecnologias'!$A$1:$C$26,3)</f>
        <v>18</v>
      </c>
    </row>
    <row r="783" spans="1:8" ht="14.25">
      <c r="A783" s="11">
        <v>43862</v>
      </c>
      <c r="B783" s="10" t="s">
        <v>1190</v>
      </c>
      <c r="C783" s="12">
        <v>0.83333333333333337</v>
      </c>
      <c r="D783" s="13">
        <v>43863</v>
      </c>
      <c r="E783" s="7" t="s">
        <v>402</v>
      </c>
      <c r="F783" s="65">
        <v>45.19</v>
      </c>
      <c r="G783" t="s">
        <v>5</v>
      </c>
      <c r="H783">
        <f>+VLOOKUP(G783,'Legenda Tecnologias'!$A$1:$C$26,3)</f>
        <v>11</v>
      </c>
    </row>
    <row r="784" spans="1:8" ht="14.25">
      <c r="A784" s="11">
        <v>43862</v>
      </c>
      <c r="B784" s="10" t="s">
        <v>1191</v>
      </c>
      <c r="C784" s="12">
        <v>0.875</v>
      </c>
      <c r="D784" s="13">
        <v>43863</v>
      </c>
      <c r="E784" s="7" t="s">
        <v>402</v>
      </c>
      <c r="F784" s="65">
        <v>45.17</v>
      </c>
      <c r="G784" t="s">
        <v>5</v>
      </c>
      <c r="H784">
        <f>+VLOOKUP(G784,'Legenda Tecnologias'!$A$1:$C$26,3)</f>
        <v>11</v>
      </c>
    </row>
    <row r="785" spans="1:8" ht="14.25">
      <c r="A785" s="11">
        <v>43862</v>
      </c>
      <c r="B785" s="10" t="s">
        <v>1192</v>
      </c>
      <c r="C785" s="12">
        <v>0.91666666666666663</v>
      </c>
      <c r="D785" s="13">
        <v>43863</v>
      </c>
      <c r="E785" s="7" t="s">
        <v>402</v>
      </c>
      <c r="F785" s="65">
        <v>42.02</v>
      </c>
      <c r="G785" t="s">
        <v>5</v>
      </c>
      <c r="H785">
        <f>+VLOOKUP(G785,'Legenda Tecnologias'!$A$1:$C$26,3)</f>
        <v>11</v>
      </c>
    </row>
    <row r="786" spans="1:8" ht="14.25">
      <c r="A786" s="11">
        <v>43862</v>
      </c>
      <c r="B786" s="10" t="s">
        <v>1193</v>
      </c>
      <c r="C786" s="12">
        <v>0.95833333333333337</v>
      </c>
      <c r="D786" s="13">
        <v>43863</v>
      </c>
      <c r="E786" s="7" t="s">
        <v>402</v>
      </c>
      <c r="F786" s="65">
        <v>36.08</v>
      </c>
      <c r="G786" t="s">
        <v>5</v>
      </c>
      <c r="H786">
        <f>+VLOOKUP(G786,'Legenda Tecnologias'!$A$1:$C$26,3)</f>
        <v>11</v>
      </c>
    </row>
    <row r="787" spans="1:8" ht="14.25">
      <c r="A787" s="11">
        <v>43862</v>
      </c>
      <c r="B787" s="10" t="s">
        <v>1173</v>
      </c>
      <c r="C787" s="12">
        <v>0.125</v>
      </c>
      <c r="D787" s="13">
        <v>43863</v>
      </c>
      <c r="E787" s="7" t="s">
        <v>402</v>
      </c>
      <c r="F787" s="65">
        <v>14.71</v>
      </c>
      <c r="G787" t="s">
        <v>6</v>
      </c>
      <c r="H787">
        <f>+VLOOKUP(G787,'Legenda Tecnologias'!$A$1:$C$26,3)</f>
        <v>18</v>
      </c>
    </row>
    <row r="788" spans="1:8" ht="14.25">
      <c r="A788" s="11">
        <v>43862</v>
      </c>
      <c r="B788" s="10" t="s">
        <v>1174</v>
      </c>
      <c r="C788" s="12">
        <v>0.16666666666666666</v>
      </c>
      <c r="D788" s="13">
        <v>43863</v>
      </c>
      <c r="E788" s="7" t="s">
        <v>402</v>
      </c>
      <c r="F788" s="65">
        <v>11</v>
      </c>
      <c r="G788" t="s">
        <v>13</v>
      </c>
      <c r="H788">
        <f>+VLOOKUP(G788,'Legenda Tecnologias'!$A$1:$C$26,3)</f>
        <v>24</v>
      </c>
    </row>
    <row r="789" spans="1:8" ht="14.25">
      <c r="A789" s="11">
        <v>43862</v>
      </c>
      <c r="B789" s="10" t="s">
        <v>1175</v>
      </c>
      <c r="C789" s="12">
        <v>0.20833333333333334</v>
      </c>
      <c r="D789" s="13">
        <v>43863</v>
      </c>
      <c r="E789" s="7" t="s">
        <v>402</v>
      </c>
      <c r="F789" s="65">
        <v>14</v>
      </c>
      <c r="G789" t="s">
        <v>13</v>
      </c>
      <c r="H789">
        <f>+VLOOKUP(G789,'Legenda Tecnologias'!$A$1:$C$26,3)</f>
        <v>24</v>
      </c>
    </row>
    <row r="790" spans="1:8" ht="14.25">
      <c r="A790" s="11">
        <v>43862</v>
      </c>
      <c r="B790" s="10" t="s">
        <v>1176</v>
      </c>
      <c r="C790" s="12">
        <v>0.25</v>
      </c>
      <c r="D790" s="13">
        <v>43863</v>
      </c>
      <c r="E790" s="7" t="s">
        <v>402</v>
      </c>
      <c r="F790" s="65">
        <v>20.45</v>
      </c>
      <c r="G790" t="s">
        <v>6</v>
      </c>
      <c r="H790">
        <f>+VLOOKUP(G790,'Legenda Tecnologias'!$A$1:$C$26,3)</f>
        <v>18</v>
      </c>
    </row>
    <row r="791" spans="1:8" ht="14.25">
      <c r="A791" s="11">
        <v>43862</v>
      </c>
      <c r="B791" s="10" t="s">
        <v>1177</v>
      </c>
      <c r="C791" s="12">
        <v>0.29166666666666669</v>
      </c>
      <c r="D791" s="13">
        <v>43863</v>
      </c>
      <c r="E791" s="7" t="s">
        <v>402</v>
      </c>
      <c r="F791" s="65">
        <v>21.52</v>
      </c>
      <c r="G791" t="s">
        <v>13</v>
      </c>
      <c r="H791">
        <f>+VLOOKUP(G791,'Legenda Tecnologias'!$A$1:$C$26,3)</f>
        <v>24</v>
      </c>
    </row>
    <row r="792" spans="1:8" ht="14.25">
      <c r="A792" s="11">
        <v>43862</v>
      </c>
      <c r="B792" s="10" t="s">
        <v>1178</v>
      </c>
      <c r="C792" s="12">
        <v>0.33333333333333331</v>
      </c>
      <c r="D792" s="13">
        <v>43863</v>
      </c>
      <c r="E792" s="7" t="s">
        <v>402</v>
      </c>
      <c r="F792" s="65">
        <v>22</v>
      </c>
      <c r="G792" t="s">
        <v>13</v>
      </c>
      <c r="H792">
        <f>+VLOOKUP(G792,'Legenda Tecnologias'!$A$1:$C$26,3)</f>
        <v>24</v>
      </c>
    </row>
    <row r="793" spans="1:8" ht="14.25">
      <c r="A793" s="11">
        <v>43862</v>
      </c>
      <c r="B793" s="10" t="s">
        <v>1179</v>
      </c>
      <c r="C793" s="12">
        <v>0.375</v>
      </c>
      <c r="D793" s="13">
        <v>43863</v>
      </c>
      <c r="E793" s="7" t="s">
        <v>402</v>
      </c>
      <c r="F793" s="65">
        <v>25.51</v>
      </c>
      <c r="G793" t="s">
        <v>5</v>
      </c>
      <c r="H793">
        <f>+VLOOKUP(G793,'Legenda Tecnologias'!$A$1:$C$26,3)</f>
        <v>11</v>
      </c>
    </row>
    <row r="794" spans="1:8" ht="14.25">
      <c r="A794" s="11">
        <v>43862</v>
      </c>
      <c r="B794" s="10" t="s">
        <v>1194</v>
      </c>
      <c r="C794" s="12">
        <v>0</v>
      </c>
      <c r="D794" s="13">
        <v>43864</v>
      </c>
      <c r="E794" s="7" t="s">
        <v>402</v>
      </c>
      <c r="F794" s="65">
        <v>39.200000000000003</v>
      </c>
      <c r="G794" t="s">
        <v>13</v>
      </c>
      <c r="H794">
        <f>+VLOOKUP(G794,'Legenda Tecnologias'!$A$1:$C$26,3)</f>
        <v>24</v>
      </c>
    </row>
    <row r="795" spans="1:8" ht="14.25">
      <c r="A795" s="11">
        <v>43862</v>
      </c>
      <c r="B795" s="10" t="s">
        <v>1195</v>
      </c>
      <c r="C795" s="12">
        <v>4.1666666666666664E-2</v>
      </c>
      <c r="D795" s="13">
        <v>43864</v>
      </c>
      <c r="E795" s="7" t="s">
        <v>402</v>
      </c>
      <c r="F795" s="65">
        <v>30</v>
      </c>
      <c r="G795" t="s">
        <v>12</v>
      </c>
      <c r="H795">
        <f>+VLOOKUP(G795,'Legenda Tecnologias'!$A$1:$C$26,3)</f>
        <v>22</v>
      </c>
    </row>
    <row r="796" spans="1:8" ht="14.25">
      <c r="A796" s="11">
        <v>43862</v>
      </c>
      <c r="B796" s="10" t="s">
        <v>1204</v>
      </c>
      <c r="C796" s="12">
        <v>0.41666666666666669</v>
      </c>
      <c r="D796" s="13">
        <v>43864</v>
      </c>
      <c r="E796" s="7" t="s">
        <v>402</v>
      </c>
      <c r="F796" s="65">
        <v>43.62</v>
      </c>
      <c r="G796" t="s">
        <v>5</v>
      </c>
      <c r="H796">
        <f>+VLOOKUP(G796,'Legenda Tecnologias'!$A$1:$C$26,3)</f>
        <v>11</v>
      </c>
    </row>
    <row r="797" spans="1:8" ht="14.25">
      <c r="A797" s="11">
        <v>43862</v>
      </c>
      <c r="B797" s="10" t="s">
        <v>1205</v>
      </c>
      <c r="C797" s="12">
        <v>0.45833333333333331</v>
      </c>
      <c r="D797" s="13">
        <v>43864</v>
      </c>
      <c r="E797" s="7" t="s">
        <v>402</v>
      </c>
      <c r="F797" s="65">
        <v>43.61</v>
      </c>
      <c r="G797" t="s">
        <v>5</v>
      </c>
      <c r="H797">
        <f>+VLOOKUP(G797,'Legenda Tecnologias'!$A$1:$C$26,3)</f>
        <v>11</v>
      </c>
    </row>
    <row r="798" spans="1:8" ht="14.25">
      <c r="A798" s="11">
        <v>43862</v>
      </c>
      <c r="B798" s="10" t="s">
        <v>1206</v>
      </c>
      <c r="C798" s="12">
        <v>0.5</v>
      </c>
      <c r="D798" s="13">
        <v>43864</v>
      </c>
      <c r="E798" s="7" t="s">
        <v>402</v>
      </c>
      <c r="F798" s="65">
        <v>42.83</v>
      </c>
      <c r="G798" t="s">
        <v>12</v>
      </c>
      <c r="H798">
        <f>+VLOOKUP(G798,'Legenda Tecnologias'!$A$1:$C$26,3)</f>
        <v>22</v>
      </c>
    </row>
    <row r="799" spans="1:8" ht="14.25">
      <c r="A799" s="11">
        <v>43862</v>
      </c>
      <c r="B799" s="10" t="s">
        <v>1207</v>
      </c>
      <c r="C799" s="12">
        <v>0.54166666666666663</v>
      </c>
      <c r="D799" s="13">
        <v>43864</v>
      </c>
      <c r="E799" s="7" t="s">
        <v>402</v>
      </c>
      <c r="F799" s="65">
        <v>42.47</v>
      </c>
      <c r="G799" t="s">
        <v>5</v>
      </c>
      <c r="H799">
        <f>+VLOOKUP(G799,'Legenda Tecnologias'!$A$1:$C$26,3)</f>
        <v>11</v>
      </c>
    </row>
    <row r="800" spans="1:8" ht="14.25">
      <c r="A800" s="11">
        <v>43862</v>
      </c>
      <c r="B800" s="10" t="s">
        <v>1208</v>
      </c>
      <c r="C800" s="12">
        <v>0.58333333333333337</v>
      </c>
      <c r="D800" s="13">
        <v>43864</v>
      </c>
      <c r="E800" s="7" t="s">
        <v>402</v>
      </c>
      <c r="F800" s="65">
        <v>42.14</v>
      </c>
      <c r="G800" t="s">
        <v>5</v>
      </c>
      <c r="H800">
        <f>+VLOOKUP(G800,'Legenda Tecnologias'!$A$1:$C$26,3)</f>
        <v>11</v>
      </c>
    </row>
    <row r="801" spans="1:8" ht="14.25">
      <c r="A801" s="11">
        <v>43862</v>
      </c>
      <c r="B801" s="10" t="s">
        <v>1209</v>
      </c>
      <c r="C801" s="12">
        <v>0.625</v>
      </c>
      <c r="D801" s="13">
        <v>43864</v>
      </c>
      <c r="E801" s="7" t="s">
        <v>402</v>
      </c>
      <c r="F801" s="65">
        <v>42.03</v>
      </c>
      <c r="G801" t="s">
        <v>20</v>
      </c>
      <c r="H801">
        <f>+VLOOKUP(G801,'Legenda Tecnologias'!$A$1:$C$26,3)</f>
        <v>12</v>
      </c>
    </row>
    <row r="802" spans="1:8" ht="14.25">
      <c r="A802" s="11">
        <v>43862</v>
      </c>
      <c r="B802" s="10" t="s">
        <v>1210</v>
      </c>
      <c r="C802" s="12">
        <v>0.66666666666666663</v>
      </c>
      <c r="D802" s="13">
        <v>43864</v>
      </c>
      <c r="E802" s="7" t="s">
        <v>402</v>
      </c>
      <c r="F802" s="65">
        <v>42.27</v>
      </c>
      <c r="G802" t="s">
        <v>5</v>
      </c>
      <c r="H802">
        <f>+VLOOKUP(G802,'Legenda Tecnologias'!$A$1:$C$26,3)</f>
        <v>11</v>
      </c>
    </row>
    <row r="803" spans="1:8" ht="14.25">
      <c r="A803" s="11">
        <v>43862</v>
      </c>
      <c r="B803" s="10" t="s">
        <v>1211</v>
      </c>
      <c r="C803" s="12">
        <v>0.70833333333333337</v>
      </c>
      <c r="D803" s="13">
        <v>43864</v>
      </c>
      <c r="E803" s="7" t="s">
        <v>402</v>
      </c>
      <c r="F803" s="65">
        <v>42.71</v>
      </c>
      <c r="G803" t="s">
        <v>12</v>
      </c>
      <c r="H803">
        <f>+VLOOKUP(G803,'Legenda Tecnologias'!$A$1:$C$26,3)</f>
        <v>22</v>
      </c>
    </row>
    <row r="804" spans="1:8" ht="14.25">
      <c r="A804" s="11">
        <v>43862</v>
      </c>
      <c r="B804" s="10" t="s">
        <v>1212</v>
      </c>
      <c r="C804" s="12">
        <v>0.75</v>
      </c>
      <c r="D804" s="13">
        <v>43864</v>
      </c>
      <c r="E804" s="7" t="s">
        <v>402</v>
      </c>
      <c r="F804" s="65">
        <v>44.57</v>
      </c>
      <c r="G804" t="s">
        <v>5</v>
      </c>
      <c r="H804">
        <f>+VLOOKUP(G804,'Legenda Tecnologias'!$A$1:$C$26,3)</f>
        <v>11</v>
      </c>
    </row>
    <row r="805" spans="1:8" ht="14.25">
      <c r="A805" s="11">
        <v>43862</v>
      </c>
      <c r="B805" s="10" t="s">
        <v>1213</v>
      </c>
      <c r="C805" s="12">
        <v>0.79166666666666663</v>
      </c>
      <c r="D805" s="13">
        <v>43864</v>
      </c>
      <c r="E805" s="7" t="s">
        <v>402</v>
      </c>
      <c r="F805" s="65">
        <v>49.98</v>
      </c>
      <c r="G805" t="s">
        <v>10</v>
      </c>
      <c r="H805">
        <f>+VLOOKUP(G805,'Legenda Tecnologias'!$A$1:$C$26,3)</f>
        <v>1</v>
      </c>
    </row>
    <row r="806" spans="1:8" ht="14.25">
      <c r="A806" s="11">
        <v>43862</v>
      </c>
      <c r="B806" s="10" t="s">
        <v>1196</v>
      </c>
      <c r="C806" s="12">
        <v>8.3333333333333329E-2</v>
      </c>
      <c r="D806" s="13">
        <v>43864</v>
      </c>
      <c r="E806" s="7" t="s">
        <v>402</v>
      </c>
      <c r="F806" s="65">
        <v>27</v>
      </c>
      <c r="G806" t="s">
        <v>12</v>
      </c>
      <c r="H806">
        <f>+VLOOKUP(G806,'Legenda Tecnologias'!$A$1:$C$26,3)</f>
        <v>22</v>
      </c>
    </row>
    <row r="807" spans="1:8" ht="14.25">
      <c r="A807" s="11">
        <v>43862</v>
      </c>
      <c r="B807" s="10" t="s">
        <v>1214</v>
      </c>
      <c r="C807" s="12">
        <v>0.83333333333333337</v>
      </c>
      <c r="D807" s="13">
        <v>43864</v>
      </c>
      <c r="E807" s="7" t="s">
        <v>402</v>
      </c>
      <c r="F807" s="65">
        <v>50.77</v>
      </c>
      <c r="G807" t="s">
        <v>6</v>
      </c>
      <c r="H807">
        <f>+VLOOKUP(G807,'Legenda Tecnologias'!$A$1:$C$26,3)</f>
        <v>18</v>
      </c>
    </row>
    <row r="808" spans="1:8" ht="14.25">
      <c r="A808" s="11">
        <v>43862</v>
      </c>
      <c r="B808" s="10" t="s">
        <v>1215</v>
      </c>
      <c r="C808" s="12">
        <v>0.875</v>
      </c>
      <c r="D808" s="13">
        <v>43864</v>
      </c>
      <c r="E808" s="7" t="s">
        <v>402</v>
      </c>
      <c r="F808" s="65">
        <v>50</v>
      </c>
      <c r="G808" t="s">
        <v>8</v>
      </c>
      <c r="H808">
        <f>+VLOOKUP(G808,'Legenda Tecnologias'!$A$1:$C$26,3)</f>
        <v>6</v>
      </c>
    </row>
    <row r="809" spans="1:8" ht="14.25">
      <c r="A809" s="11">
        <v>43862</v>
      </c>
      <c r="B809" s="10" t="s">
        <v>1216</v>
      </c>
      <c r="C809" s="12">
        <v>0.91666666666666663</v>
      </c>
      <c r="D809" s="13">
        <v>43864</v>
      </c>
      <c r="E809" s="7" t="s">
        <v>402</v>
      </c>
      <c r="F809" s="65">
        <v>44.99</v>
      </c>
      <c r="G809" t="s">
        <v>5</v>
      </c>
      <c r="H809">
        <f>+VLOOKUP(G809,'Legenda Tecnologias'!$A$1:$C$26,3)</f>
        <v>11</v>
      </c>
    </row>
    <row r="810" spans="1:8" ht="14.25">
      <c r="A810" s="11">
        <v>43862</v>
      </c>
      <c r="B810" s="10" t="s">
        <v>1217</v>
      </c>
      <c r="C810" s="12">
        <v>0.95833333333333337</v>
      </c>
      <c r="D810" s="13">
        <v>43864</v>
      </c>
      <c r="E810" s="7" t="s">
        <v>402</v>
      </c>
      <c r="F810" s="65">
        <v>42.61</v>
      </c>
      <c r="G810" t="s">
        <v>5</v>
      </c>
      <c r="H810">
        <f>+VLOOKUP(G810,'Legenda Tecnologias'!$A$1:$C$26,3)</f>
        <v>11</v>
      </c>
    </row>
    <row r="811" spans="1:8" ht="14.25">
      <c r="A811" s="11">
        <v>43862</v>
      </c>
      <c r="B811" s="10" t="s">
        <v>1197</v>
      </c>
      <c r="C811" s="12">
        <v>0.125</v>
      </c>
      <c r="D811" s="13">
        <v>43864</v>
      </c>
      <c r="E811" s="7" t="s">
        <v>402</v>
      </c>
      <c r="F811" s="65">
        <v>26.49</v>
      </c>
      <c r="G811" t="s">
        <v>13</v>
      </c>
      <c r="H811">
        <f>+VLOOKUP(G811,'Legenda Tecnologias'!$A$1:$C$26,3)</f>
        <v>24</v>
      </c>
    </row>
    <row r="812" spans="1:8" ht="14.25">
      <c r="A812" s="11">
        <v>43862</v>
      </c>
      <c r="B812" s="10" t="s">
        <v>1198</v>
      </c>
      <c r="C812" s="12">
        <v>0.16666666666666666</v>
      </c>
      <c r="D812" s="13">
        <v>43864</v>
      </c>
      <c r="E812" s="7" t="s">
        <v>402</v>
      </c>
      <c r="F812" s="65">
        <v>27</v>
      </c>
      <c r="G812" t="s">
        <v>12</v>
      </c>
      <c r="H812">
        <f>+VLOOKUP(G812,'Legenda Tecnologias'!$A$1:$C$26,3)</f>
        <v>22</v>
      </c>
    </row>
    <row r="813" spans="1:8" ht="14.25">
      <c r="A813" s="11">
        <v>43862</v>
      </c>
      <c r="B813" s="10" t="s">
        <v>1199</v>
      </c>
      <c r="C813" s="12">
        <v>0.20833333333333334</v>
      </c>
      <c r="D813" s="13">
        <v>43864</v>
      </c>
      <c r="E813" s="7" t="s">
        <v>402</v>
      </c>
      <c r="F813" s="65">
        <v>30</v>
      </c>
      <c r="G813" t="s">
        <v>6</v>
      </c>
      <c r="H813">
        <f>+VLOOKUP(G813,'Legenda Tecnologias'!$A$1:$C$26,3)</f>
        <v>18</v>
      </c>
    </row>
    <row r="814" spans="1:8" ht="14.25">
      <c r="A814" s="11">
        <v>43862</v>
      </c>
      <c r="B814" s="10" t="s">
        <v>1200</v>
      </c>
      <c r="C814" s="12">
        <v>0.25</v>
      </c>
      <c r="D814" s="13">
        <v>43864</v>
      </c>
      <c r="E814" s="7" t="s">
        <v>402</v>
      </c>
      <c r="F814" s="65">
        <v>39.200000000000003</v>
      </c>
      <c r="G814" t="s">
        <v>13</v>
      </c>
      <c r="H814">
        <f>+VLOOKUP(G814,'Legenda Tecnologias'!$A$1:$C$26,3)</f>
        <v>24</v>
      </c>
    </row>
    <row r="815" spans="1:8" ht="14.25">
      <c r="A815" s="11">
        <v>43862</v>
      </c>
      <c r="B815" s="10" t="s">
        <v>1201</v>
      </c>
      <c r="C815" s="12">
        <v>0.29166666666666669</v>
      </c>
      <c r="D815" s="13">
        <v>43864</v>
      </c>
      <c r="E815" s="7" t="s">
        <v>402</v>
      </c>
      <c r="F815" s="65">
        <v>42.61</v>
      </c>
      <c r="G815" t="s">
        <v>5</v>
      </c>
      <c r="H815">
        <f>+VLOOKUP(G815,'Legenda Tecnologias'!$A$1:$C$26,3)</f>
        <v>11</v>
      </c>
    </row>
    <row r="816" spans="1:8" ht="14.25">
      <c r="A816" s="11">
        <v>43862</v>
      </c>
      <c r="B816" s="10" t="s">
        <v>1202</v>
      </c>
      <c r="C816" s="12">
        <v>0.33333333333333331</v>
      </c>
      <c r="D816" s="13">
        <v>43864</v>
      </c>
      <c r="E816" s="7" t="s">
        <v>402</v>
      </c>
      <c r="F816" s="65">
        <v>45.13</v>
      </c>
      <c r="G816" t="s">
        <v>5</v>
      </c>
      <c r="H816">
        <f>+VLOOKUP(G816,'Legenda Tecnologias'!$A$1:$C$26,3)</f>
        <v>11</v>
      </c>
    </row>
    <row r="817" spans="1:8" ht="14.25">
      <c r="A817" s="11">
        <v>43862</v>
      </c>
      <c r="B817" s="10" t="s">
        <v>1203</v>
      </c>
      <c r="C817" s="12">
        <v>0.375</v>
      </c>
      <c r="D817" s="13">
        <v>43864</v>
      </c>
      <c r="E817" s="7" t="s">
        <v>402</v>
      </c>
      <c r="F817" s="65">
        <v>44.61</v>
      </c>
      <c r="G817" t="s">
        <v>5</v>
      </c>
      <c r="H817">
        <f>+VLOOKUP(G817,'Legenda Tecnologias'!$A$1:$C$26,3)</f>
        <v>11</v>
      </c>
    </row>
    <row r="818" spans="1:8" ht="14.25">
      <c r="A818" s="11">
        <v>43862</v>
      </c>
      <c r="B818" s="10" t="s">
        <v>1218</v>
      </c>
      <c r="C818" s="12">
        <v>0</v>
      </c>
      <c r="D818" s="13">
        <v>43865</v>
      </c>
      <c r="E818" s="7" t="s">
        <v>402</v>
      </c>
      <c r="F818" s="65">
        <v>41.01</v>
      </c>
      <c r="G818" t="s">
        <v>5</v>
      </c>
      <c r="H818">
        <f>+VLOOKUP(G818,'Legenda Tecnologias'!$A$1:$C$26,3)</f>
        <v>11</v>
      </c>
    </row>
    <row r="819" spans="1:8" ht="14.25">
      <c r="A819" s="11">
        <v>43862</v>
      </c>
      <c r="B819" s="10" t="s">
        <v>1219</v>
      </c>
      <c r="C819" s="12">
        <v>4.1666666666666664E-2</v>
      </c>
      <c r="D819" s="13">
        <v>43865</v>
      </c>
      <c r="E819" s="7" t="s">
        <v>402</v>
      </c>
      <c r="F819" s="65">
        <v>35.909999999999997</v>
      </c>
      <c r="G819" t="s">
        <v>12</v>
      </c>
      <c r="H819">
        <f>+VLOOKUP(G819,'Legenda Tecnologias'!$A$1:$C$26,3)</f>
        <v>22</v>
      </c>
    </row>
    <row r="820" spans="1:8" ht="14.25">
      <c r="A820" s="11">
        <v>43862</v>
      </c>
      <c r="B820" s="10" t="s">
        <v>1228</v>
      </c>
      <c r="C820" s="12">
        <v>0.41666666666666669</v>
      </c>
      <c r="D820" s="13">
        <v>43865</v>
      </c>
      <c r="E820" s="7" t="s">
        <v>402</v>
      </c>
      <c r="F820" s="65">
        <v>42.27</v>
      </c>
      <c r="G820" t="s">
        <v>5</v>
      </c>
      <c r="H820">
        <f>+VLOOKUP(G820,'Legenda Tecnologias'!$A$1:$C$26,3)</f>
        <v>11</v>
      </c>
    </row>
    <row r="821" spans="1:8" ht="14.25">
      <c r="A821" s="11">
        <v>43862</v>
      </c>
      <c r="B821" s="10" t="s">
        <v>1229</v>
      </c>
      <c r="C821" s="12">
        <v>0.45833333333333331</v>
      </c>
      <c r="D821" s="13">
        <v>43865</v>
      </c>
      <c r="E821" s="7" t="s">
        <v>402</v>
      </c>
      <c r="F821" s="65">
        <v>41.07</v>
      </c>
      <c r="G821" t="s">
        <v>12</v>
      </c>
      <c r="H821">
        <f>+VLOOKUP(G821,'Legenda Tecnologias'!$A$1:$C$26,3)</f>
        <v>22</v>
      </c>
    </row>
    <row r="822" spans="1:8" ht="14.25">
      <c r="A822" s="11">
        <v>43862</v>
      </c>
      <c r="B822" s="10" t="s">
        <v>1230</v>
      </c>
      <c r="C822" s="12">
        <v>0.5</v>
      </c>
      <c r="D822" s="13">
        <v>43865</v>
      </c>
      <c r="E822" s="7" t="s">
        <v>402</v>
      </c>
      <c r="F822" s="65">
        <v>40.07</v>
      </c>
      <c r="G822" t="s">
        <v>12</v>
      </c>
      <c r="H822">
        <f>+VLOOKUP(G822,'Legenda Tecnologias'!$A$1:$C$26,3)</f>
        <v>22</v>
      </c>
    </row>
    <row r="823" spans="1:8" ht="14.25">
      <c r="A823" s="11">
        <v>43862</v>
      </c>
      <c r="B823" s="10" t="s">
        <v>1231</v>
      </c>
      <c r="C823" s="12">
        <v>0.54166666666666663</v>
      </c>
      <c r="D823" s="13">
        <v>43865</v>
      </c>
      <c r="E823" s="7" t="s">
        <v>402</v>
      </c>
      <c r="F823" s="65">
        <v>38</v>
      </c>
      <c r="G823" t="s">
        <v>12</v>
      </c>
      <c r="H823">
        <f>+VLOOKUP(G823,'Legenda Tecnologias'!$A$1:$C$26,3)</f>
        <v>22</v>
      </c>
    </row>
    <row r="824" spans="1:8" ht="14.25">
      <c r="A824" s="11">
        <v>43862</v>
      </c>
      <c r="B824" s="10" t="s">
        <v>1232</v>
      </c>
      <c r="C824" s="12">
        <v>0.58333333333333337</v>
      </c>
      <c r="D824" s="13">
        <v>43865</v>
      </c>
      <c r="E824" s="7" t="s">
        <v>402</v>
      </c>
      <c r="F824" s="65">
        <v>33.01</v>
      </c>
      <c r="G824" t="s">
        <v>12</v>
      </c>
      <c r="H824">
        <f>+VLOOKUP(G824,'Legenda Tecnologias'!$A$1:$C$26,3)</f>
        <v>22</v>
      </c>
    </row>
    <row r="825" spans="1:8" ht="14.25">
      <c r="A825" s="11">
        <v>43862</v>
      </c>
      <c r="B825" s="10" t="s">
        <v>1233</v>
      </c>
      <c r="C825" s="12">
        <v>0.625</v>
      </c>
      <c r="D825" s="13">
        <v>43865</v>
      </c>
      <c r="E825" s="7" t="s">
        <v>402</v>
      </c>
      <c r="F825" s="65">
        <v>30.53</v>
      </c>
      <c r="G825" t="s">
        <v>5</v>
      </c>
      <c r="H825">
        <f>+VLOOKUP(G825,'Legenda Tecnologias'!$A$1:$C$26,3)</f>
        <v>11</v>
      </c>
    </row>
    <row r="826" spans="1:8" ht="14.25">
      <c r="A826" s="11">
        <v>43862</v>
      </c>
      <c r="B826" s="10" t="s">
        <v>1234</v>
      </c>
      <c r="C826" s="12">
        <v>0.66666666666666663</v>
      </c>
      <c r="D826" s="13">
        <v>43865</v>
      </c>
      <c r="E826" s="7" t="s">
        <v>402</v>
      </c>
      <c r="F826" s="65">
        <v>33.01</v>
      </c>
      <c r="G826" t="s">
        <v>13</v>
      </c>
      <c r="H826">
        <f>+VLOOKUP(G826,'Legenda Tecnologias'!$A$1:$C$26,3)</f>
        <v>24</v>
      </c>
    </row>
    <row r="827" spans="1:8" ht="14.25">
      <c r="A827" s="11">
        <v>43862</v>
      </c>
      <c r="B827" s="10" t="s">
        <v>1235</v>
      </c>
      <c r="C827" s="12">
        <v>0.70833333333333337</v>
      </c>
      <c r="D827" s="13">
        <v>43865</v>
      </c>
      <c r="E827" s="7" t="s">
        <v>402</v>
      </c>
      <c r="F827" s="65">
        <v>39.92</v>
      </c>
      <c r="G827" t="s">
        <v>12</v>
      </c>
      <c r="H827">
        <f>+VLOOKUP(G827,'Legenda Tecnologias'!$A$1:$C$26,3)</f>
        <v>22</v>
      </c>
    </row>
    <row r="828" spans="1:8" ht="14.25">
      <c r="A828" s="11">
        <v>43862</v>
      </c>
      <c r="B828" s="10" t="s">
        <v>1236</v>
      </c>
      <c r="C828" s="12">
        <v>0.75</v>
      </c>
      <c r="D828" s="13">
        <v>43865</v>
      </c>
      <c r="E828" s="7" t="s">
        <v>402</v>
      </c>
      <c r="F828" s="65">
        <v>41.3</v>
      </c>
      <c r="G828" t="s">
        <v>5</v>
      </c>
      <c r="H828">
        <f>+VLOOKUP(G828,'Legenda Tecnologias'!$A$1:$C$26,3)</f>
        <v>11</v>
      </c>
    </row>
    <row r="829" spans="1:8" ht="14.25">
      <c r="A829" s="11">
        <v>43862</v>
      </c>
      <c r="B829" s="10" t="s">
        <v>1237</v>
      </c>
      <c r="C829" s="12">
        <v>0.79166666666666663</v>
      </c>
      <c r="D829" s="13">
        <v>43865</v>
      </c>
      <c r="E829" s="7" t="s">
        <v>402</v>
      </c>
      <c r="F829" s="65">
        <v>42.45</v>
      </c>
      <c r="G829" t="s">
        <v>5</v>
      </c>
      <c r="H829">
        <f>+VLOOKUP(G829,'Legenda Tecnologias'!$A$1:$C$26,3)</f>
        <v>11</v>
      </c>
    </row>
    <row r="830" spans="1:8" ht="14.25">
      <c r="A830" s="11">
        <v>43862</v>
      </c>
      <c r="B830" s="10" t="s">
        <v>1220</v>
      </c>
      <c r="C830" s="12">
        <v>8.3333333333333329E-2</v>
      </c>
      <c r="D830" s="13">
        <v>43865</v>
      </c>
      <c r="E830" s="7" t="s">
        <v>402</v>
      </c>
      <c r="F830" s="65">
        <v>32.19</v>
      </c>
      <c r="G830" t="s">
        <v>13</v>
      </c>
      <c r="H830">
        <f>+VLOOKUP(G830,'Legenda Tecnologias'!$A$1:$C$26,3)</f>
        <v>24</v>
      </c>
    </row>
    <row r="831" spans="1:8" ht="14.25">
      <c r="A831" s="11">
        <v>43862</v>
      </c>
      <c r="B831" s="10" t="s">
        <v>1238</v>
      </c>
      <c r="C831" s="12">
        <v>0.83333333333333337</v>
      </c>
      <c r="D831" s="13">
        <v>43865</v>
      </c>
      <c r="E831" s="7" t="s">
        <v>402</v>
      </c>
      <c r="F831" s="65">
        <v>42.83</v>
      </c>
      <c r="G831" t="s">
        <v>12</v>
      </c>
      <c r="H831">
        <f>+VLOOKUP(G831,'Legenda Tecnologias'!$A$1:$C$26,3)</f>
        <v>22</v>
      </c>
    </row>
    <row r="832" spans="1:8" ht="14.25">
      <c r="A832" s="11">
        <v>43862</v>
      </c>
      <c r="B832" s="10" t="s">
        <v>1239</v>
      </c>
      <c r="C832" s="12">
        <v>0.875</v>
      </c>
      <c r="D832" s="13">
        <v>43865</v>
      </c>
      <c r="E832" s="7" t="s">
        <v>402</v>
      </c>
      <c r="F832" s="65">
        <v>42.25</v>
      </c>
      <c r="G832" t="s">
        <v>5</v>
      </c>
      <c r="H832">
        <f>+VLOOKUP(G832,'Legenda Tecnologias'!$A$1:$C$26,3)</f>
        <v>11</v>
      </c>
    </row>
    <row r="833" spans="1:8" ht="14.25">
      <c r="A833" s="11">
        <v>43862</v>
      </c>
      <c r="B833" s="10" t="s">
        <v>1240</v>
      </c>
      <c r="C833" s="12">
        <v>0.91666666666666663</v>
      </c>
      <c r="D833" s="13">
        <v>43865</v>
      </c>
      <c r="E833" s="7" t="s">
        <v>402</v>
      </c>
      <c r="F833" s="65">
        <v>40.01</v>
      </c>
      <c r="G833" t="s">
        <v>12</v>
      </c>
      <c r="H833">
        <f>+VLOOKUP(G833,'Legenda Tecnologias'!$A$1:$C$26,3)</f>
        <v>22</v>
      </c>
    </row>
    <row r="834" spans="1:8" ht="14.25">
      <c r="A834" s="11">
        <v>43862</v>
      </c>
      <c r="B834" s="10" t="s">
        <v>1241</v>
      </c>
      <c r="C834" s="12">
        <v>0.95833333333333337</v>
      </c>
      <c r="D834" s="13">
        <v>43865</v>
      </c>
      <c r="E834" s="7" t="s">
        <v>402</v>
      </c>
      <c r="F834" s="65">
        <v>33.5</v>
      </c>
      <c r="G834" t="s">
        <v>13</v>
      </c>
      <c r="H834">
        <f>+VLOOKUP(G834,'Legenda Tecnologias'!$A$1:$C$26,3)</f>
        <v>24</v>
      </c>
    </row>
    <row r="835" spans="1:8" ht="14.25">
      <c r="A835" s="11">
        <v>43862</v>
      </c>
      <c r="B835" s="10" t="s">
        <v>1221</v>
      </c>
      <c r="C835" s="12">
        <v>0.125</v>
      </c>
      <c r="D835" s="13">
        <v>43865</v>
      </c>
      <c r="E835" s="7" t="s">
        <v>402</v>
      </c>
      <c r="F835" s="65">
        <v>30.8</v>
      </c>
      <c r="G835" t="s">
        <v>6</v>
      </c>
      <c r="H835">
        <f>+VLOOKUP(G835,'Legenda Tecnologias'!$A$1:$C$26,3)</f>
        <v>18</v>
      </c>
    </row>
    <row r="836" spans="1:8" ht="14.25">
      <c r="A836" s="11">
        <v>43862</v>
      </c>
      <c r="B836" s="10" t="s">
        <v>1222</v>
      </c>
      <c r="C836" s="12">
        <v>0.16666666666666666</v>
      </c>
      <c r="D836" s="13">
        <v>43865</v>
      </c>
      <c r="E836" s="7" t="s">
        <v>402</v>
      </c>
      <c r="F836" s="65">
        <v>30.23</v>
      </c>
      <c r="G836" t="s">
        <v>6</v>
      </c>
      <c r="H836">
        <f>+VLOOKUP(G836,'Legenda Tecnologias'!$A$1:$C$26,3)</f>
        <v>18</v>
      </c>
    </row>
    <row r="837" spans="1:8" ht="14.25">
      <c r="A837" s="11">
        <v>43862</v>
      </c>
      <c r="B837" s="10" t="s">
        <v>1223</v>
      </c>
      <c r="C837" s="12">
        <v>0.20833333333333334</v>
      </c>
      <c r="D837" s="13">
        <v>43865</v>
      </c>
      <c r="E837" s="7" t="s">
        <v>402</v>
      </c>
      <c r="F837" s="65">
        <v>30.53</v>
      </c>
      <c r="G837" t="s">
        <v>5</v>
      </c>
      <c r="H837">
        <f>+VLOOKUP(G837,'Legenda Tecnologias'!$A$1:$C$26,3)</f>
        <v>11</v>
      </c>
    </row>
    <row r="838" spans="1:8" ht="14.25">
      <c r="A838" s="11">
        <v>43862</v>
      </c>
      <c r="B838" s="10" t="s">
        <v>1224</v>
      </c>
      <c r="C838" s="12">
        <v>0.25</v>
      </c>
      <c r="D838" s="13">
        <v>43865</v>
      </c>
      <c r="E838" s="7" t="s">
        <v>402</v>
      </c>
      <c r="F838" s="65">
        <v>37.909999999999997</v>
      </c>
      <c r="G838" t="s">
        <v>12</v>
      </c>
      <c r="H838">
        <f>+VLOOKUP(G838,'Legenda Tecnologias'!$A$1:$C$26,3)</f>
        <v>22</v>
      </c>
    </row>
    <row r="839" spans="1:8" ht="14.25">
      <c r="A839" s="11">
        <v>43862</v>
      </c>
      <c r="B839" s="10" t="s">
        <v>1225</v>
      </c>
      <c r="C839" s="12">
        <v>0.29166666666666669</v>
      </c>
      <c r="D839" s="13">
        <v>43865</v>
      </c>
      <c r="E839" s="7" t="s">
        <v>402</v>
      </c>
      <c r="F839" s="65">
        <v>42.25</v>
      </c>
      <c r="G839" t="s">
        <v>5</v>
      </c>
      <c r="H839">
        <f>+VLOOKUP(G839,'Legenda Tecnologias'!$A$1:$C$26,3)</f>
        <v>11</v>
      </c>
    </row>
    <row r="840" spans="1:8" ht="14.25">
      <c r="A840" s="11">
        <v>43862</v>
      </c>
      <c r="B840" s="10" t="s">
        <v>1226</v>
      </c>
      <c r="C840" s="12">
        <v>0.33333333333333331</v>
      </c>
      <c r="D840" s="13">
        <v>43865</v>
      </c>
      <c r="E840" s="7" t="s">
        <v>402</v>
      </c>
      <c r="F840" s="65">
        <v>43.5</v>
      </c>
      <c r="G840" t="s">
        <v>10</v>
      </c>
      <c r="H840">
        <f>+VLOOKUP(G840,'Legenda Tecnologias'!$A$1:$C$26,3)</f>
        <v>1</v>
      </c>
    </row>
    <row r="841" spans="1:8" ht="14.25">
      <c r="A841" s="11">
        <v>43862</v>
      </c>
      <c r="B841" s="10" t="s">
        <v>1227</v>
      </c>
      <c r="C841" s="12">
        <v>0.375</v>
      </c>
      <c r="D841" s="13">
        <v>43865</v>
      </c>
      <c r="E841" s="7" t="s">
        <v>402</v>
      </c>
      <c r="F841" s="65">
        <v>43.17</v>
      </c>
      <c r="G841" t="s">
        <v>5</v>
      </c>
      <c r="H841">
        <f>+VLOOKUP(G841,'Legenda Tecnologias'!$A$1:$C$26,3)</f>
        <v>11</v>
      </c>
    </row>
    <row r="842" spans="1:8" ht="14.25">
      <c r="A842" s="11">
        <v>43862</v>
      </c>
      <c r="B842" s="10" t="s">
        <v>1242</v>
      </c>
      <c r="C842" s="12">
        <v>0</v>
      </c>
      <c r="D842" s="13">
        <v>43866</v>
      </c>
      <c r="E842" s="7" t="s">
        <v>402</v>
      </c>
      <c r="F842" s="65">
        <v>27.1</v>
      </c>
      <c r="G842" t="s">
        <v>13</v>
      </c>
      <c r="H842">
        <f>+VLOOKUP(G842,'Legenda Tecnologias'!$A$1:$C$26,3)</f>
        <v>24</v>
      </c>
    </row>
    <row r="843" spans="1:8" ht="14.25">
      <c r="A843" s="11">
        <v>43862</v>
      </c>
      <c r="B843" s="10" t="s">
        <v>1243</v>
      </c>
      <c r="C843" s="12">
        <v>4.1666666666666664E-2</v>
      </c>
      <c r="D843" s="13">
        <v>43866</v>
      </c>
      <c r="E843" s="7" t="s">
        <v>402</v>
      </c>
      <c r="F843" s="65">
        <v>25</v>
      </c>
      <c r="G843" t="s">
        <v>35</v>
      </c>
      <c r="H843">
        <f>+VLOOKUP(G843,'Legenda Tecnologias'!$A$1:$C$26,3)</f>
        <v>13</v>
      </c>
    </row>
    <row r="844" spans="1:8" ht="14.25">
      <c r="A844" s="11">
        <v>43862</v>
      </c>
      <c r="B844" s="10" t="s">
        <v>1252</v>
      </c>
      <c r="C844" s="12">
        <v>0.41666666666666669</v>
      </c>
      <c r="D844" s="13">
        <v>43866</v>
      </c>
      <c r="E844" s="7" t="s">
        <v>402</v>
      </c>
      <c r="F844" s="65">
        <v>41.37</v>
      </c>
      <c r="G844" t="s">
        <v>12</v>
      </c>
      <c r="H844">
        <f>+VLOOKUP(G844,'Legenda Tecnologias'!$A$1:$C$26,3)</f>
        <v>22</v>
      </c>
    </row>
    <row r="845" spans="1:8" ht="14.25">
      <c r="A845" s="11">
        <v>43862</v>
      </c>
      <c r="B845" s="10" t="s">
        <v>1253</v>
      </c>
      <c r="C845" s="12">
        <v>0.45833333333333331</v>
      </c>
      <c r="D845" s="13">
        <v>43866</v>
      </c>
      <c r="E845" s="7" t="s">
        <v>402</v>
      </c>
      <c r="F845" s="65">
        <v>40</v>
      </c>
      <c r="G845" t="s">
        <v>12</v>
      </c>
      <c r="H845">
        <f>+VLOOKUP(G845,'Legenda Tecnologias'!$A$1:$C$26,3)</f>
        <v>22</v>
      </c>
    </row>
    <row r="846" spans="1:8" ht="14.25">
      <c r="A846" s="11">
        <v>43862</v>
      </c>
      <c r="B846" s="10" t="s">
        <v>1254</v>
      </c>
      <c r="C846" s="12">
        <v>0.5</v>
      </c>
      <c r="D846" s="13">
        <v>43866</v>
      </c>
      <c r="E846" s="7" t="s">
        <v>402</v>
      </c>
      <c r="F846" s="65">
        <v>37.07</v>
      </c>
      <c r="G846" t="s">
        <v>5</v>
      </c>
      <c r="H846">
        <f>+VLOOKUP(G846,'Legenda Tecnologias'!$A$1:$C$26,3)</f>
        <v>11</v>
      </c>
    </row>
    <row r="847" spans="1:8" ht="14.25">
      <c r="A847" s="11">
        <v>43862</v>
      </c>
      <c r="B847" s="10" t="s">
        <v>1255</v>
      </c>
      <c r="C847" s="12">
        <v>0.54166666666666663</v>
      </c>
      <c r="D847" s="13">
        <v>43866</v>
      </c>
      <c r="E847" s="7" t="s">
        <v>402</v>
      </c>
      <c r="F847" s="65">
        <v>36.39</v>
      </c>
      <c r="G847" t="s">
        <v>12</v>
      </c>
      <c r="H847">
        <f>+VLOOKUP(G847,'Legenda Tecnologias'!$A$1:$C$26,3)</f>
        <v>22</v>
      </c>
    </row>
    <row r="848" spans="1:8" ht="14.25">
      <c r="A848" s="11">
        <v>43862</v>
      </c>
      <c r="B848" s="10" t="s">
        <v>1256</v>
      </c>
      <c r="C848" s="12">
        <v>0.58333333333333337</v>
      </c>
      <c r="D848" s="13">
        <v>43866</v>
      </c>
      <c r="E848" s="7" t="s">
        <v>402</v>
      </c>
      <c r="F848" s="65">
        <v>35.17</v>
      </c>
      <c r="G848" t="s">
        <v>5</v>
      </c>
      <c r="H848">
        <f>+VLOOKUP(G848,'Legenda Tecnologias'!$A$1:$C$26,3)</f>
        <v>11</v>
      </c>
    </row>
    <row r="849" spans="1:8" ht="14.25">
      <c r="A849" s="11">
        <v>43862</v>
      </c>
      <c r="B849" s="10" t="s">
        <v>1257</v>
      </c>
      <c r="C849" s="12">
        <v>0.625</v>
      </c>
      <c r="D849" s="13">
        <v>43866</v>
      </c>
      <c r="E849" s="7" t="s">
        <v>402</v>
      </c>
      <c r="F849" s="65">
        <v>37.130000000000003</v>
      </c>
      <c r="G849" t="s">
        <v>12</v>
      </c>
      <c r="H849">
        <f>+VLOOKUP(G849,'Legenda Tecnologias'!$A$1:$C$26,3)</f>
        <v>22</v>
      </c>
    </row>
    <row r="850" spans="1:8" ht="14.25">
      <c r="A850" s="11">
        <v>43862</v>
      </c>
      <c r="B850" s="10" t="s">
        <v>1258</v>
      </c>
      <c r="C850" s="12">
        <v>0.66666666666666663</v>
      </c>
      <c r="D850" s="13">
        <v>43866</v>
      </c>
      <c r="E850" s="7" t="s">
        <v>402</v>
      </c>
      <c r="F850" s="65">
        <v>40.25</v>
      </c>
      <c r="G850" t="s">
        <v>5</v>
      </c>
      <c r="H850">
        <f>+VLOOKUP(G850,'Legenda Tecnologias'!$A$1:$C$26,3)</f>
        <v>11</v>
      </c>
    </row>
    <row r="851" spans="1:8" ht="14.25">
      <c r="A851" s="11">
        <v>43862</v>
      </c>
      <c r="B851" s="10" t="s">
        <v>1259</v>
      </c>
      <c r="C851" s="12">
        <v>0.70833333333333337</v>
      </c>
      <c r="D851" s="13">
        <v>43866</v>
      </c>
      <c r="E851" s="7" t="s">
        <v>402</v>
      </c>
      <c r="F851" s="65">
        <v>42.19</v>
      </c>
      <c r="G851" t="s">
        <v>10</v>
      </c>
      <c r="H851">
        <f>+VLOOKUP(G851,'Legenda Tecnologias'!$A$1:$C$26,3)</f>
        <v>1</v>
      </c>
    </row>
    <row r="852" spans="1:8" ht="14.25">
      <c r="A852" s="11">
        <v>43862</v>
      </c>
      <c r="B852" s="10" t="s">
        <v>1260</v>
      </c>
      <c r="C852" s="12">
        <v>0.75</v>
      </c>
      <c r="D852" s="13">
        <v>43866</v>
      </c>
      <c r="E852" s="7" t="s">
        <v>402</v>
      </c>
      <c r="F852" s="65">
        <v>45.38</v>
      </c>
      <c r="G852" t="s">
        <v>21</v>
      </c>
      <c r="H852">
        <f>+VLOOKUP(G852,'Legenda Tecnologias'!$A$1:$C$26,3)</f>
        <v>2</v>
      </c>
    </row>
    <row r="853" spans="1:8" ht="14.25">
      <c r="A853" s="11">
        <v>43862</v>
      </c>
      <c r="B853" s="10" t="s">
        <v>1261</v>
      </c>
      <c r="C853" s="12">
        <v>0.79166666666666663</v>
      </c>
      <c r="D853" s="13">
        <v>43866</v>
      </c>
      <c r="E853" s="7" t="s">
        <v>402</v>
      </c>
      <c r="F853" s="65">
        <v>45.66</v>
      </c>
      <c r="G853" t="s">
        <v>10</v>
      </c>
      <c r="H853">
        <f>+VLOOKUP(G853,'Legenda Tecnologias'!$A$1:$C$26,3)</f>
        <v>1</v>
      </c>
    </row>
    <row r="854" spans="1:8" ht="14.25">
      <c r="A854" s="11">
        <v>43862</v>
      </c>
      <c r="B854" s="10" t="s">
        <v>1244</v>
      </c>
      <c r="C854" s="12">
        <v>8.3333333333333329E-2</v>
      </c>
      <c r="D854" s="13">
        <v>43866</v>
      </c>
      <c r="E854" s="7" t="s">
        <v>402</v>
      </c>
      <c r="F854" s="65">
        <v>24.43</v>
      </c>
      <c r="G854" t="s">
        <v>6</v>
      </c>
      <c r="H854">
        <f>+VLOOKUP(G854,'Legenda Tecnologias'!$A$1:$C$26,3)</f>
        <v>18</v>
      </c>
    </row>
    <row r="855" spans="1:8" ht="14.25">
      <c r="A855" s="11">
        <v>43862</v>
      </c>
      <c r="B855" s="10" t="s">
        <v>1262</v>
      </c>
      <c r="C855" s="12">
        <v>0.83333333333333337</v>
      </c>
      <c r="D855" s="13">
        <v>43866</v>
      </c>
      <c r="E855" s="7" t="s">
        <v>402</v>
      </c>
      <c r="F855" s="65">
        <v>45.01</v>
      </c>
      <c r="G855" t="s">
        <v>5</v>
      </c>
      <c r="H855">
        <f>+VLOOKUP(G855,'Legenda Tecnologias'!$A$1:$C$26,3)</f>
        <v>11</v>
      </c>
    </row>
    <row r="856" spans="1:8" ht="14.25">
      <c r="A856" s="11">
        <v>43862</v>
      </c>
      <c r="B856" s="10" t="s">
        <v>1263</v>
      </c>
      <c r="C856" s="12">
        <v>0.875</v>
      </c>
      <c r="D856" s="13">
        <v>43866</v>
      </c>
      <c r="E856" s="7" t="s">
        <v>402</v>
      </c>
      <c r="F856" s="65">
        <v>43.51</v>
      </c>
      <c r="G856" t="s">
        <v>5</v>
      </c>
      <c r="H856">
        <f>+VLOOKUP(G856,'Legenda Tecnologias'!$A$1:$C$26,3)</f>
        <v>11</v>
      </c>
    </row>
    <row r="857" spans="1:8" ht="14.25">
      <c r="A857" s="11">
        <v>43862</v>
      </c>
      <c r="B857" s="10" t="s">
        <v>1264</v>
      </c>
      <c r="C857" s="12">
        <v>0.91666666666666663</v>
      </c>
      <c r="D857" s="13">
        <v>43866</v>
      </c>
      <c r="E857" s="7" t="s">
        <v>402</v>
      </c>
      <c r="F857" s="65">
        <v>40.82</v>
      </c>
      <c r="G857" t="s">
        <v>12</v>
      </c>
      <c r="H857">
        <f>+VLOOKUP(G857,'Legenda Tecnologias'!$A$1:$C$26,3)</f>
        <v>22</v>
      </c>
    </row>
    <row r="858" spans="1:8" ht="14.25">
      <c r="A858" s="11">
        <v>43862</v>
      </c>
      <c r="B858" s="10" t="s">
        <v>1265</v>
      </c>
      <c r="C858" s="12">
        <v>0.95833333333333337</v>
      </c>
      <c r="D858" s="13">
        <v>43866</v>
      </c>
      <c r="E858" s="7" t="s">
        <v>402</v>
      </c>
      <c r="F858" s="65">
        <v>40.340000000000003</v>
      </c>
      <c r="G858" t="s">
        <v>6</v>
      </c>
      <c r="H858">
        <f>+VLOOKUP(G858,'Legenda Tecnologias'!$A$1:$C$26,3)</f>
        <v>18</v>
      </c>
    </row>
    <row r="859" spans="1:8" ht="14.25">
      <c r="A859" s="11">
        <v>43862</v>
      </c>
      <c r="B859" s="10" t="s">
        <v>1245</v>
      </c>
      <c r="C859" s="12">
        <v>0.125</v>
      </c>
      <c r="D859" s="13">
        <v>43866</v>
      </c>
      <c r="E859" s="7" t="s">
        <v>402</v>
      </c>
      <c r="F859" s="65">
        <v>23.63</v>
      </c>
      <c r="G859" t="s">
        <v>6</v>
      </c>
      <c r="H859">
        <f>+VLOOKUP(G859,'Legenda Tecnologias'!$A$1:$C$26,3)</f>
        <v>18</v>
      </c>
    </row>
    <row r="860" spans="1:8" ht="14.25">
      <c r="A860" s="11">
        <v>43862</v>
      </c>
      <c r="B860" s="10" t="s">
        <v>1246</v>
      </c>
      <c r="C860" s="12">
        <v>0.16666666666666666</v>
      </c>
      <c r="D860" s="13">
        <v>43866</v>
      </c>
      <c r="E860" s="7" t="s">
        <v>402</v>
      </c>
      <c r="F860" s="65">
        <v>24.83</v>
      </c>
      <c r="G860" t="s">
        <v>6</v>
      </c>
      <c r="H860">
        <f>+VLOOKUP(G860,'Legenda Tecnologias'!$A$1:$C$26,3)</f>
        <v>18</v>
      </c>
    </row>
    <row r="861" spans="1:8" ht="14.25">
      <c r="A861" s="11">
        <v>43862</v>
      </c>
      <c r="B861" s="10" t="s">
        <v>1247</v>
      </c>
      <c r="C861" s="12">
        <v>0.20833333333333334</v>
      </c>
      <c r="D861" s="13">
        <v>43866</v>
      </c>
      <c r="E861" s="7" t="s">
        <v>402</v>
      </c>
      <c r="F861" s="65">
        <v>26.62</v>
      </c>
      <c r="G861" t="s">
        <v>13</v>
      </c>
      <c r="H861">
        <f>+VLOOKUP(G861,'Legenda Tecnologias'!$A$1:$C$26,3)</f>
        <v>24</v>
      </c>
    </row>
    <row r="862" spans="1:8" ht="14.25">
      <c r="A862" s="11">
        <v>43862</v>
      </c>
      <c r="B862" s="10" t="s">
        <v>1248</v>
      </c>
      <c r="C862" s="12">
        <v>0.25</v>
      </c>
      <c r="D862" s="13">
        <v>43866</v>
      </c>
      <c r="E862" s="7" t="s">
        <v>402</v>
      </c>
      <c r="F862" s="65">
        <v>35</v>
      </c>
      <c r="G862" t="s">
        <v>12</v>
      </c>
      <c r="H862">
        <f>+VLOOKUP(G862,'Legenda Tecnologias'!$A$1:$C$26,3)</f>
        <v>22</v>
      </c>
    </row>
    <row r="863" spans="1:8" ht="14.25">
      <c r="A863" s="11">
        <v>43862</v>
      </c>
      <c r="B863" s="10" t="s">
        <v>1249</v>
      </c>
      <c r="C863" s="12">
        <v>0.29166666666666669</v>
      </c>
      <c r="D863" s="13">
        <v>43866</v>
      </c>
      <c r="E863" s="7" t="s">
        <v>402</v>
      </c>
      <c r="F863" s="65">
        <v>41.14</v>
      </c>
      <c r="G863" t="s">
        <v>5</v>
      </c>
      <c r="H863">
        <f>+VLOOKUP(G863,'Legenda Tecnologias'!$A$1:$C$26,3)</f>
        <v>11</v>
      </c>
    </row>
    <row r="864" spans="1:8" ht="14.25">
      <c r="A864" s="11">
        <v>43862</v>
      </c>
      <c r="B864" s="10" t="s">
        <v>1250</v>
      </c>
      <c r="C864" s="12">
        <v>0.33333333333333331</v>
      </c>
      <c r="D864" s="13">
        <v>43866</v>
      </c>
      <c r="E864" s="7" t="s">
        <v>402</v>
      </c>
      <c r="F864" s="65">
        <v>43.5</v>
      </c>
      <c r="G864" t="s">
        <v>8</v>
      </c>
      <c r="H864">
        <f>+VLOOKUP(G864,'Legenda Tecnologias'!$A$1:$C$26,3)</f>
        <v>6</v>
      </c>
    </row>
    <row r="865" spans="1:8" ht="14.25">
      <c r="A865" s="11">
        <v>43862</v>
      </c>
      <c r="B865" s="10" t="s">
        <v>1251</v>
      </c>
      <c r="C865" s="12">
        <v>0.375</v>
      </c>
      <c r="D865" s="13">
        <v>43866</v>
      </c>
      <c r="E865" s="7" t="s">
        <v>402</v>
      </c>
      <c r="F865" s="65">
        <v>42.14</v>
      </c>
      <c r="G865" t="s">
        <v>5</v>
      </c>
      <c r="H865">
        <f>+VLOOKUP(G865,'Legenda Tecnologias'!$A$1:$C$26,3)</f>
        <v>11</v>
      </c>
    </row>
    <row r="866" spans="1:8" ht="14.25">
      <c r="A866" s="11">
        <v>43862</v>
      </c>
      <c r="B866" s="10" t="s">
        <v>1266</v>
      </c>
      <c r="C866" s="12">
        <v>0</v>
      </c>
      <c r="D866" s="13">
        <v>43867</v>
      </c>
      <c r="E866" s="7" t="s">
        <v>402</v>
      </c>
      <c r="F866" s="65">
        <v>35</v>
      </c>
      <c r="G866" t="s">
        <v>20</v>
      </c>
      <c r="H866">
        <f>+VLOOKUP(G866,'Legenda Tecnologias'!$A$1:$C$26,3)</f>
        <v>12</v>
      </c>
    </row>
    <row r="867" spans="1:8" ht="14.25">
      <c r="A867" s="11">
        <v>43862</v>
      </c>
      <c r="B867" s="10" t="s">
        <v>1267</v>
      </c>
      <c r="C867" s="12">
        <v>4.1666666666666664E-2</v>
      </c>
      <c r="D867" s="13">
        <v>43867</v>
      </c>
      <c r="E867" s="7" t="s">
        <v>402</v>
      </c>
      <c r="F867" s="65">
        <v>30.31</v>
      </c>
      <c r="G867" t="s">
        <v>12</v>
      </c>
      <c r="H867">
        <f>+VLOOKUP(G867,'Legenda Tecnologias'!$A$1:$C$26,3)</f>
        <v>22</v>
      </c>
    </row>
    <row r="868" spans="1:8" ht="14.25">
      <c r="A868" s="11">
        <v>43862</v>
      </c>
      <c r="B868" s="10" t="s">
        <v>1276</v>
      </c>
      <c r="C868" s="12">
        <v>0.41666666666666669</v>
      </c>
      <c r="D868" s="13">
        <v>43867</v>
      </c>
      <c r="E868" s="7" t="s">
        <v>402</v>
      </c>
      <c r="F868" s="65">
        <v>42.38</v>
      </c>
      <c r="G868" t="s">
        <v>5</v>
      </c>
      <c r="H868">
        <f>+VLOOKUP(G868,'Legenda Tecnologias'!$A$1:$C$26,3)</f>
        <v>11</v>
      </c>
    </row>
    <row r="869" spans="1:8" ht="14.25">
      <c r="A869" s="11">
        <v>43862</v>
      </c>
      <c r="B869" s="10" t="s">
        <v>1277</v>
      </c>
      <c r="C869" s="12">
        <v>0.45833333333333331</v>
      </c>
      <c r="D869" s="13">
        <v>43867</v>
      </c>
      <c r="E869" s="7" t="s">
        <v>402</v>
      </c>
      <c r="F869" s="65">
        <v>40.81</v>
      </c>
      <c r="G869" t="s">
        <v>12</v>
      </c>
      <c r="H869">
        <f>+VLOOKUP(G869,'Legenda Tecnologias'!$A$1:$C$26,3)</f>
        <v>22</v>
      </c>
    </row>
    <row r="870" spans="1:8" ht="14.25">
      <c r="A870" s="11">
        <v>43862</v>
      </c>
      <c r="B870" s="10" t="s">
        <v>1278</v>
      </c>
      <c r="C870" s="12">
        <v>0.5</v>
      </c>
      <c r="D870" s="13">
        <v>43867</v>
      </c>
      <c r="E870" s="7" t="s">
        <v>402</v>
      </c>
      <c r="F870" s="65">
        <v>39.25</v>
      </c>
      <c r="G870" t="s">
        <v>12</v>
      </c>
      <c r="H870">
        <f>+VLOOKUP(G870,'Legenda Tecnologias'!$A$1:$C$26,3)</f>
        <v>22</v>
      </c>
    </row>
    <row r="871" spans="1:8" ht="14.25">
      <c r="A871" s="11">
        <v>43862</v>
      </c>
      <c r="B871" s="10" t="s">
        <v>1279</v>
      </c>
      <c r="C871" s="12">
        <v>0.54166666666666663</v>
      </c>
      <c r="D871" s="13">
        <v>43867</v>
      </c>
      <c r="E871" s="7" t="s">
        <v>402</v>
      </c>
      <c r="F871" s="65">
        <v>38.01</v>
      </c>
      <c r="G871" t="s">
        <v>12</v>
      </c>
      <c r="H871">
        <f>+VLOOKUP(G871,'Legenda Tecnologias'!$A$1:$C$26,3)</f>
        <v>22</v>
      </c>
    </row>
    <row r="872" spans="1:8" ht="14.25">
      <c r="A872" s="11">
        <v>43862</v>
      </c>
      <c r="B872" s="10" t="s">
        <v>1280</v>
      </c>
      <c r="C872" s="12">
        <v>0.58333333333333337</v>
      </c>
      <c r="D872" s="13">
        <v>43867</v>
      </c>
      <c r="E872" s="7" t="s">
        <v>402</v>
      </c>
      <c r="F872" s="65">
        <v>37.94</v>
      </c>
      <c r="G872" t="s">
        <v>12</v>
      </c>
      <c r="H872">
        <f>+VLOOKUP(G872,'Legenda Tecnologias'!$A$1:$C$26,3)</f>
        <v>22</v>
      </c>
    </row>
    <row r="873" spans="1:8" ht="14.25">
      <c r="A873" s="11">
        <v>43862</v>
      </c>
      <c r="B873" s="10" t="s">
        <v>1281</v>
      </c>
      <c r="C873" s="12">
        <v>0.625</v>
      </c>
      <c r="D873" s="13">
        <v>43867</v>
      </c>
      <c r="E873" s="7" t="s">
        <v>402</v>
      </c>
      <c r="F873" s="65">
        <v>38.06</v>
      </c>
      <c r="G873" t="s">
        <v>12</v>
      </c>
      <c r="H873">
        <f>+VLOOKUP(G873,'Legenda Tecnologias'!$A$1:$C$26,3)</f>
        <v>22</v>
      </c>
    </row>
    <row r="874" spans="1:8" ht="14.25">
      <c r="A874" s="11">
        <v>43862</v>
      </c>
      <c r="B874" s="10" t="s">
        <v>1282</v>
      </c>
      <c r="C874" s="12">
        <v>0.66666666666666663</v>
      </c>
      <c r="D874" s="13">
        <v>43867</v>
      </c>
      <c r="E874" s="7" t="s">
        <v>402</v>
      </c>
      <c r="F874" s="65">
        <v>39.090000000000003</v>
      </c>
      <c r="G874" t="s">
        <v>12</v>
      </c>
      <c r="H874">
        <f>+VLOOKUP(G874,'Legenda Tecnologias'!$A$1:$C$26,3)</f>
        <v>22</v>
      </c>
    </row>
    <row r="875" spans="1:8" ht="14.25">
      <c r="A875" s="11">
        <v>43862</v>
      </c>
      <c r="B875" s="10" t="s">
        <v>1283</v>
      </c>
      <c r="C875" s="12">
        <v>0.70833333333333337</v>
      </c>
      <c r="D875" s="13">
        <v>43867</v>
      </c>
      <c r="E875" s="7" t="s">
        <v>402</v>
      </c>
      <c r="F875" s="65">
        <v>42.51</v>
      </c>
      <c r="G875" t="s">
        <v>5</v>
      </c>
      <c r="H875">
        <f>+VLOOKUP(G875,'Legenda Tecnologias'!$A$1:$C$26,3)</f>
        <v>11</v>
      </c>
    </row>
    <row r="876" spans="1:8" ht="14.25">
      <c r="A876" s="11">
        <v>43862</v>
      </c>
      <c r="B876" s="10" t="s">
        <v>1284</v>
      </c>
      <c r="C876" s="12">
        <v>0.75</v>
      </c>
      <c r="D876" s="13">
        <v>43867</v>
      </c>
      <c r="E876" s="7" t="s">
        <v>402</v>
      </c>
      <c r="F876" s="65">
        <v>46.83</v>
      </c>
      <c r="G876" t="s">
        <v>10</v>
      </c>
      <c r="H876">
        <f>+VLOOKUP(G876,'Legenda Tecnologias'!$A$1:$C$26,3)</f>
        <v>1</v>
      </c>
    </row>
    <row r="877" spans="1:8" ht="14.25">
      <c r="A877" s="11">
        <v>43862</v>
      </c>
      <c r="B877" s="10" t="s">
        <v>1285</v>
      </c>
      <c r="C877" s="12">
        <v>0.79166666666666663</v>
      </c>
      <c r="D877" s="13">
        <v>43867</v>
      </c>
      <c r="E877" s="7" t="s">
        <v>402</v>
      </c>
      <c r="F877" s="65">
        <v>47.21</v>
      </c>
      <c r="G877" t="s">
        <v>5</v>
      </c>
      <c r="H877">
        <f>+VLOOKUP(G877,'Legenda Tecnologias'!$A$1:$C$26,3)</f>
        <v>11</v>
      </c>
    </row>
    <row r="878" spans="1:8" ht="14.25">
      <c r="A878" s="11">
        <v>43862</v>
      </c>
      <c r="B878" s="10" t="s">
        <v>1268</v>
      </c>
      <c r="C878" s="12">
        <v>8.3333333333333329E-2</v>
      </c>
      <c r="D878" s="13">
        <v>43867</v>
      </c>
      <c r="E878" s="7" t="s">
        <v>402</v>
      </c>
      <c r="F878" s="65">
        <v>28.15</v>
      </c>
      <c r="G878" t="s">
        <v>12</v>
      </c>
      <c r="H878">
        <f>+VLOOKUP(G878,'Legenda Tecnologias'!$A$1:$C$26,3)</f>
        <v>22</v>
      </c>
    </row>
    <row r="879" spans="1:8" ht="14.25">
      <c r="A879" s="11">
        <v>43862</v>
      </c>
      <c r="B879" s="10" t="s">
        <v>1286</v>
      </c>
      <c r="C879" s="12">
        <v>0.83333333333333337</v>
      </c>
      <c r="D879" s="13">
        <v>43867</v>
      </c>
      <c r="E879" s="7" t="s">
        <v>402</v>
      </c>
      <c r="F879" s="65">
        <v>45.95</v>
      </c>
      <c r="G879" t="s">
        <v>6</v>
      </c>
      <c r="H879">
        <f>+VLOOKUP(G879,'Legenda Tecnologias'!$A$1:$C$26,3)</f>
        <v>18</v>
      </c>
    </row>
    <row r="880" spans="1:8" ht="14.25">
      <c r="A880" s="11">
        <v>43862</v>
      </c>
      <c r="B880" s="10" t="s">
        <v>1287</v>
      </c>
      <c r="C880" s="12">
        <v>0.875</v>
      </c>
      <c r="D880" s="13">
        <v>43867</v>
      </c>
      <c r="E880" s="7" t="s">
        <v>402</v>
      </c>
      <c r="F880" s="65">
        <v>45.47</v>
      </c>
      <c r="G880" t="s">
        <v>5</v>
      </c>
      <c r="H880">
        <f>+VLOOKUP(G880,'Legenda Tecnologias'!$A$1:$C$26,3)</f>
        <v>11</v>
      </c>
    </row>
    <row r="881" spans="1:8" ht="14.25">
      <c r="A881" s="11">
        <v>43862</v>
      </c>
      <c r="B881" s="10" t="s">
        <v>1288</v>
      </c>
      <c r="C881" s="12">
        <v>0.91666666666666663</v>
      </c>
      <c r="D881" s="13">
        <v>43867</v>
      </c>
      <c r="E881" s="7" t="s">
        <v>402</v>
      </c>
      <c r="F881" s="65">
        <v>42.71</v>
      </c>
      <c r="G881" t="s">
        <v>5</v>
      </c>
      <c r="H881">
        <f>+VLOOKUP(G881,'Legenda Tecnologias'!$A$1:$C$26,3)</f>
        <v>11</v>
      </c>
    </row>
    <row r="882" spans="1:8" ht="14.25">
      <c r="A882" s="11">
        <v>43862</v>
      </c>
      <c r="B882" s="10" t="s">
        <v>1289</v>
      </c>
      <c r="C882" s="12">
        <v>0.95833333333333337</v>
      </c>
      <c r="D882" s="13">
        <v>43867</v>
      </c>
      <c r="E882" s="7" t="s">
        <v>402</v>
      </c>
      <c r="F882" s="65">
        <v>41.21</v>
      </c>
      <c r="G882" t="s">
        <v>5</v>
      </c>
      <c r="H882">
        <f>+VLOOKUP(G882,'Legenda Tecnologias'!$A$1:$C$26,3)</f>
        <v>11</v>
      </c>
    </row>
    <row r="883" spans="1:8" ht="14.25">
      <c r="A883" s="11">
        <v>43862</v>
      </c>
      <c r="B883" s="10" t="s">
        <v>1269</v>
      </c>
      <c r="C883" s="12">
        <v>0.125</v>
      </c>
      <c r="D883" s="13">
        <v>43867</v>
      </c>
      <c r="E883" s="7" t="s">
        <v>402</v>
      </c>
      <c r="F883" s="65">
        <v>26.95</v>
      </c>
      <c r="G883" t="s">
        <v>13</v>
      </c>
      <c r="H883">
        <f>+VLOOKUP(G883,'Legenda Tecnologias'!$A$1:$C$26,3)</f>
        <v>24</v>
      </c>
    </row>
    <row r="884" spans="1:8" ht="14.25">
      <c r="A884" s="11">
        <v>43862</v>
      </c>
      <c r="B884" s="10" t="s">
        <v>1270</v>
      </c>
      <c r="C884" s="12">
        <v>0.16666666666666666</v>
      </c>
      <c r="D884" s="13">
        <v>43867</v>
      </c>
      <c r="E884" s="7" t="s">
        <v>402</v>
      </c>
      <c r="F884" s="65">
        <v>26</v>
      </c>
      <c r="G884" t="s">
        <v>6</v>
      </c>
      <c r="H884">
        <f>+VLOOKUP(G884,'Legenda Tecnologias'!$A$1:$C$26,3)</f>
        <v>18</v>
      </c>
    </row>
    <row r="885" spans="1:8" ht="14.25">
      <c r="A885" s="11">
        <v>43862</v>
      </c>
      <c r="B885" s="10" t="s">
        <v>1271</v>
      </c>
      <c r="C885" s="12">
        <v>0.20833333333333334</v>
      </c>
      <c r="D885" s="13">
        <v>43867</v>
      </c>
      <c r="E885" s="7" t="s">
        <v>402</v>
      </c>
      <c r="F885" s="65">
        <v>28</v>
      </c>
      <c r="G885" t="s">
        <v>12</v>
      </c>
      <c r="H885">
        <f>+VLOOKUP(G885,'Legenda Tecnologias'!$A$1:$C$26,3)</f>
        <v>22</v>
      </c>
    </row>
    <row r="886" spans="1:8" ht="14.25">
      <c r="A886" s="11">
        <v>43862</v>
      </c>
      <c r="B886" s="10" t="s">
        <v>1272</v>
      </c>
      <c r="C886" s="12">
        <v>0.25</v>
      </c>
      <c r="D886" s="13">
        <v>43867</v>
      </c>
      <c r="E886" s="7" t="s">
        <v>402</v>
      </c>
      <c r="F886" s="65">
        <v>33</v>
      </c>
      <c r="G886" t="s">
        <v>12</v>
      </c>
      <c r="H886">
        <f>+VLOOKUP(G886,'Legenda Tecnologias'!$A$1:$C$26,3)</f>
        <v>22</v>
      </c>
    </row>
    <row r="887" spans="1:8" ht="14.25">
      <c r="A887" s="11">
        <v>43862</v>
      </c>
      <c r="B887" s="10" t="s">
        <v>1273</v>
      </c>
      <c r="C887" s="12">
        <v>0.29166666666666669</v>
      </c>
      <c r="D887" s="13">
        <v>43867</v>
      </c>
      <c r="E887" s="7" t="s">
        <v>402</v>
      </c>
      <c r="F887" s="65">
        <v>43.15</v>
      </c>
      <c r="G887" t="s">
        <v>5</v>
      </c>
      <c r="H887">
        <f>+VLOOKUP(G887,'Legenda Tecnologias'!$A$1:$C$26,3)</f>
        <v>11</v>
      </c>
    </row>
    <row r="888" spans="1:8" ht="14.25">
      <c r="A888" s="11">
        <v>43862</v>
      </c>
      <c r="B888" s="10" t="s">
        <v>1274</v>
      </c>
      <c r="C888" s="12">
        <v>0.33333333333333331</v>
      </c>
      <c r="D888" s="13">
        <v>43867</v>
      </c>
      <c r="E888" s="7" t="s">
        <v>402</v>
      </c>
      <c r="F888" s="65">
        <v>44.51</v>
      </c>
      <c r="G888" t="s">
        <v>5</v>
      </c>
      <c r="H888">
        <f>+VLOOKUP(G888,'Legenda Tecnologias'!$A$1:$C$26,3)</f>
        <v>11</v>
      </c>
    </row>
    <row r="889" spans="1:8" ht="14.25">
      <c r="A889" s="11">
        <v>43862</v>
      </c>
      <c r="B889" s="10" t="s">
        <v>1275</v>
      </c>
      <c r="C889" s="12">
        <v>0.375</v>
      </c>
      <c r="D889" s="13">
        <v>43867</v>
      </c>
      <c r="E889" s="7" t="s">
        <v>402</v>
      </c>
      <c r="F889" s="65">
        <v>44.8</v>
      </c>
      <c r="G889" t="s">
        <v>10</v>
      </c>
      <c r="H889">
        <f>+VLOOKUP(G889,'Legenda Tecnologias'!$A$1:$C$26,3)</f>
        <v>1</v>
      </c>
    </row>
    <row r="890" spans="1:8" ht="14.25">
      <c r="A890" s="11">
        <v>43862</v>
      </c>
      <c r="B890" s="10" t="s">
        <v>1290</v>
      </c>
      <c r="C890" s="12">
        <v>0</v>
      </c>
      <c r="D890" s="13">
        <v>43868</v>
      </c>
      <c r="E890" s="7" t="s">
        <v>402</v>
      </c>
      <c r="F890" s="65">
        <v>41.21</v>
      </c>
      <c r="G890" t="s">
        <v>5</v>
      </c>
      <c r="H890">
        <f>+VLOOKUP(G890,'Legenda Tecnologias'!$A$1:$C$26,3)</f>
        <v>11</v>
      </c>
    </row>
    <row r="891" spans="1:8" ht="14.25">
      <c r="A891" s="11">
        <v>43862</v>
      </c>
      <c r="B891" s="10" t="s">
        <v>1291</v>
      </c>
      <c r="C891" s="12">
        <v>4.1666666666666664E-2</v>
      </c>
      <c r="D891" s="13">
        <v>43868</v>
      </c>
      <c r="E891" s="7" t="s">
        <v>402</v>
      </c>
      <c r="F891" s="65">
        <v>37.049999999999997</v>
      </c>
      <c r="G891" t="s">
        <v>5</v>
      </c>
      <c r="H891">
        <f>+VLOOKUP(G891,'Legenda Tecnologias'!$A$1:$C$26,3)</f>
        <v>11</v>
      </c>
    </row>
    <row r="892" spans="1:8" ht="14.25">
      <c r="A892" s="11">
        <v>43862</v>
      </c>
      <c r="B892" s="10" t="s">
        <v>1300</v>
      </c>
      <c r="C892" s="12">
        <v>0.41666666666666669</v>
      </c>
      <c r="D892" s="13">
        <v>43868</v>
      </c>
      <c r="E892" s="7" t="s">
        <v>402</v>
      </c>
      <c r="F892" s="65">
        <v>43.01</v>
      </c>
      <c r="G892" t="s">
        <v>5</v>
      </c>
      <c r="H892">
        <f>+VLOOKUP(G892,'Legenda Tecnologias'!$A$1:$C$26,3)</f>
        <v>11</v>
      </c>
    </row>
    <row r="893" spans="1:8" ht="14.25">
      <c r="A893" s="11">
        <v>43862</v>
      </c>
      <c r="B893" s="10" t="s">
        <v>1301</v>
      </c>
      <c r="C893" s="12">
        <v>0.45833333333333331</v>
      </c>
      <c r="D893" s="13">
        <v>43868</v>
      </c>
      <c r="E893" s="7" t="s">
        <v>402</v>
      </c>
      <c r="F893" s="65">
        <v>41.75</v>
      </c>
      <c r="G893" t="s">
        <v>5</v>
      </c>
      <c r="H893">
        <f>+VLOOKUP(G893,'Legenda Tecnologias'!$A$1:$C$26,3)</f>
        <v>11</v>
      </c>
    </row>
    <row r="894" spans="1:8" ht="14.25">
      <c r="A894" s="11">
        <v>43862</v>
      </c>
      <c r="B894" s="10" t="s">
        <v>1302</v>
      </c>
      <c r="C894" s="12">
        <v>0.5</v>
      </c>
      <c r="D894" s="13">
        <v>43868</v>
      </c>
      <c r="E894" s="7" t="s">
        <v>402</v>
      </c>
      <c r="F894" s="65">
        <v>40.5</v>
      </c>
      <c r="G894" t="s">
        <v>6</v>
      </c>
      <c r="H894">
        <f>+VLOOKUP(G894,'Legenda Tecnologias'!$A$1:$C$26,3)</f>
        <v>18</v>
      </c>
    </row>
    <row r="895" spans="1:8" ht="14.25">
      <c r="A895" s="11">
        <v>43862</v>
      </c>
      <c r="B895" s="10" t="s">
        <v>1303</v>
      </c>
      <c r="C895" s="12">
        <v>0.54166666666666663</v>
      </c>
      <c r="D895" s="13">
        <v>43868</v>
      </c>
      <c r="E895" s="7" t="s">
        <v>402</v>
      </c>
      <c r="F895" s="65">
        <v>38.880000000000003</v>
      </c>
      <c r="G895" t="s">
        <v>12</v>
      </c>
      <c r="H895">
        <f>+VLOOKUP(G895,'Legenda Tecnologias'!$A$1:$C$26,3)</f>
        <v>22</v>
      </c>
    </row>
    <row r="896" spans="1:8" ht="14.25">
      <c r="A896" s="11">
        <v>43862</v>
      </c>
      <c r="B896" s="10" t="s">
        <v>1304</v>
      </c>
      <c r="C896" s="12">
        <v>0.58333333333333337</v>
      </c>
      <c r="D896" s="13">
        <v>43868</v>
      </c>
      <c r="E896" s="7" t="s">
        <v>402</v>
      </c>
      <c r="F896" s="65">
        <v>37.700000000000003</v>
      </c>
      <c r="G896" t="s">
        <v>12</v>
      </c>
      <c r="H896">
        <f>+VLOOKUP(G896,'Legenda Tecnologias'!$A$1:$C$26,3)</f>
        <v>22</v>
      </c>
    </row>
    <row r="897" spans="1:8" ht="14.25">
      <c r="A897" s="11">
        <v>43862</v>
      </c>
      <c r="B897" s="10" t="s">
        <v>1305</v>
      </c>
      <c r="C897" s="12">
        <v>0.625</v>
      </c>
      <c r="D897" s="13">
        <v>43868</v>
      </c>
      <c r="E897" s="7" t="s">
        <v>402</v>
      </c>
      <c r="F897" s="65">
        <v>36.549999999999997</v>
      </c>
      <c r="G897" t="s">
        <v>5</v>
      </c>
      <c r="H897">
        <f>+VLOOKUP(G897,'Legenda Tecnologias'!$A$1:$C$26,3)</f>
        <v>11</v>
      </c>
    </row>
    <row r="898" spans="1:8" ht="14.25">
      <c r="A898" s="11">
        <v>43862</v>
      </c>
      <c r="B898" s="10" t="s">
        <v>1306</v>
      </c>
      <c r="C898" s="12">
        <v>0.66666666666666663</v>
      </c>
      <c r="D898" s="13">
        <v>43868</v>
      </c>
      <c r="E898" s="7" t="s">
        <v>402</v>
      </c>
      <c r="F898" s="65">
        <v>37.51</v>
      </c>
      <c r="G898" t="s">
        <v>12</v>
      </c>
      <c r="H898">
        <f>+VLOOKUP(G898,'Legenda Tecnologias'!$A$1:$C$26,3)</f>
        <v>22</v>
      </c>
    </row>
    <row r="899" spans="1:8" ht="14.25">
      <c r="A899" s="11">
        <v>43862</v>
      </c>
      <c r="B899" s="10" t="s">
        <v>1307</v>
      </c>
      <c r="C899" s="12">
        <v>0.70833333333333337</v>
      </c>
      <c r="D899" s="13">
        <v>43868</v>
      </c>
      <c r="E899" s="7" t="s">
        <v>402</v>
      </c>
      <c r="F899" s="65">
        <v>40</v>
      </c>
      <c r="G899" t="s">
        <v>5</v>
      </c>
      <c r="H899">
        <f>+VLOOKUP(G899,'Legenda Tecnologias'!$A$1:$C$26,3)</f>
        <v>11</v>
      </c>
    </row>
    <row r="900" spans="1:8" ht="14.25">
      <c r="A900" s="11">
        <v>43862</v>
      </c>
      <c r="B900" s="10" t="s">
        <v>1308</v>
      </c>
      <c r="C900" s="12">
        <v>0.75</v>
      </c>
      <c r="D900" s="13">
        <v>43868</v>
      </c>
      <c r="E900" s="7" t="s">
        <v>402</v>
      </c>
      <c r="F900" s="65">
        <v>42.08</v>
      </c>
      <c r="G900" t="s">
        <v>12</v>
      </c>
      <c r="H900">
        <f>+VLOOKUP(G900,'Legenda Tecnologias'!$A$1:$C$26,3)</f>
        <v>22</v>
      </c>
    </row>
    <row r="901" spans="1:8" ht="14.25">
      <c r="A901" s="11">
        <v>43862</v>
      </c>
      <c r="B901" s="10" t="s">
        <v>1309</v>
      </c>
      <c r="C901" s="12">
        <v>0.79166666666666663</v>
      </c>
      <c r="D901" s="13">
        <v>43868</v>
      </c>
      <c r="E901" s="7" t="s">
        <v>402</v>
      </c>
      <c r="F901" s="65">
        <v>44</v>
      </c>
      <c r="G901" t="s">
        <v>6</v>
      </c>
      <c r="H901">
        <f>+VLOOKUP(G901,'Legenda Tecnologias'!$A$1:$C$26,3)</f>
        <v>18</v>
      </c>
    </row>
    <row r="902" spans="1:8" ht="14.25">
      <c r="A902" s="11">
        <v>43862</v>
      </c>
      <c r="B902" s="10" t="s">
        <v>1292</v>
      </c>
      <c r="C902" s="12">
        <v>8.3333333333333329E-2</v>
      </c>
      <c r="D902" s="13">
        <v>43868</v>
      </c>
      <c r="E902" s="7" t="s">
        <v>402</v>
      </c>
      <c r="F902" s="65">
        <v>32.19</v>
      </c>
      <c r="G902" t="s">
        <v>13</v>
      </c>
      <c r="H902">
        <f>+VLOOKUP(G902,'Legenda Tecnologias'!$A$1:$C$26,3)</f>
        <v>24</v>
      </c>
    </row>
    <row r="903" spans="1:8" ht="14.25">
      <c r="A903" s="11">
        <v>43862</v>
      </c>
      <c r="B903" s="10" t="s">
        <v>1310</v>
      </c>
      <c r="C903" s="12">
        <v>0.83333333333333337</v>
      </c>
      <c r="D903" s="13">
        <v>43868</v>
      </c>
      <c r="E903" s="7" t="s">
        <v>402</v>
      </c>
      <c r="F903" s="65">
        <v>44.01</v>
      </c>
      <c r="G903" t="s">
        <v>5</v>
      </c>
      <c r="H903">
        <f>+VLOOKUP(G903,'Legenda Tecnologias'!$A$1:$C$26,3)</f>
        <v>11</v>
      </c>
    </row>
    <row r="904" spans="1:8" ht="14.25">
      <c r="A904" s="11">
        <v>43862</v>
      </c>
      <c r="B904" s="10" t="s">
        <v>1311</v>
      </c>
      <c r="C904" s="12">
        <v>0.875</v>
      </c>
      <c r="D904" s="13">
        <v>43868</v>
      </c>
      <c r="E904" s="7" t="s">
        <v>402</v>
      </c>
      <c r="F904" s="65">
        <v>43.27</v>
      </c>
      <c r="G904" t="s">
        <v>5</v>
      </c>
      <c r="H904">
        <f>+VLOOKUP(G904,'Legenda Tecnologias'!$A$1:$C$26,3)</f>
        <v>11</v>
      </c>
    </row>
    <row r="905" spans="1:8" ht="14.25">
      <c r="A905" s="11">
        <v>43862</v>
      </c>
      <c r="B905" s="10" t="s">
        <v>1312</v>
      </c>
      <c r="C905" s="12">
        <v>0.91666666666666663</v>
      </c>
      <c r="D905" s="13">
        <v>43868</v>
      </c>
      <c r="E905" s="7" t="s">
        <v>402</v>
      </c>
      <c r="F905" s="65">
        <v>41.75</v>
      </c>
      <c r="G905" t="s">
        <v>5</v>
      </c>
      <c r="H905">
        <f>+VLOOKUP(G905,'Legenda Tecnologias'!$A$1:$C$26,3)</f>
        <v>11</v>
      </c>
    </row>
    <row r="906" spans="1:8" ht="14.25">
      <c r="A906" s="11">
        <v>43862</v>
      </c>
      <c r="B906" s="10" t="s">
        <v>1313</v>
      </c>
      <c r="C906" s="12">
        <v>0.95833333333333337</v>
      </c>
      <c r="D906" s="13">
        <v>43868</v>
      </c>
      <c r="E906" s="7" t="s">
        <v>402</v>
      </c>
      <c r="F906" s="65">
        <v>38.840000000000003</v>
      </c>
      <c r="G906" t="s">
        <v>12</v>
      </c>
      <c r="H906">
        <f>+VLOOKUP(G906,'Legenda Tecnologias'!$A$1:$C$26,3)</f>
        <v>22</v>
      </c>
    </row>
    <row r="907" spans="1:8" ht="14.25">
      <c r="A907" s="11">
        <v>43862</v>
      </c>
      <c r="B907" s="10" t="s">
        <v>1293</v>
      </c>
      <c r="C907" s="12">
        <v>0.125</v>
      </c>
      <c r="D907" s="13">
        <v>43868</v>
      </c>
      <c r="E907" s="7" t="s">
        <v>402</v>
      </c>
      <c r="F907" s="65">
        <v>30.55</v>
      </c>
      <c r="G907" t="s">
        <v>13</v>
      </c>
      <c r="H907">
        <f>+VLOOKUP(G907,'Legenda Tecnologias'!$A$1:$C$26,3)</f>
        <v>24</v>
      </c>
    </row>
    <row r="908" spans="1:8" ht="14.25">
      <c r="A908" s="11">
        <v>43862</v>
      </c>
      <c r="B908" s="10" t="s">
        <v>1294</v>
      </c>
      <c r="C908" s="12">
        <v>0.16666666666666666</v>
      </c>
      <c r="D908" s="13">
        <v>43868</v>
      </c>
      <c r="E908" s="7" t="s">
        <v>402</v>
      </c>
      <c r="F908" s="65">
        <v>30.55</v>
      </c>
      <c r="G908" t="s">
        <v>13</v>
      </c>
      <c r="H908">
        <f>+VLOOKUP(G908,'Legenda Tecnologias'!$A$1:$C$26,3)</f>
        <v>24</v>
      </c>
    </row>
    <row r="909" spans="1:8" ht="14.25">
      <c r="A909" s="11">
        <v>43862</v>
      </c>
      <c r="B909" s="10" t="s">
        <v>1295</v>
      </c>
      <c r="C909" s="12">
        <v>0.20833333333333334</v>
      </c>
      <c r="D909" s="13">
        <v>43868</v>
      </c>
      <c r="E909" s="7" t="s">
        <v>402</v>
      </c>
      <c r="F909" s="65">
        <v>35.549999999999997</v>
      </c>
      <c r="G909" t="s">
        <v>12</v>
      </c>
      <c r="H909">
        <f>+VLOOKUP(G909,'Legenda Tecnologias'!$A$1:$C$26,3)</f>
        <v>22</v>
      </c>
    </row>
    <row r="910" spans="1:8" ht="14.25">
      <c r="A910" s="11">
        <v>43862</v>
      </c>
      <c r="B910" s="10" t="s">
        <v>1296</v>
      </c>
      <c r="C910" s="12">
        <v>0.25</v>
      </c>
      <c r="D910" s="13">
        <v>43868</v>
      </c>
      <c r="E910" s="7" t="s">
        <v>402</v>
      </c>
      <c r="F910" s="65">
        <v>40.090000000000003</v>
      </c>
      <c r="G910" t="s">
        <v>5</v>
      </c>
      <c r="H910">
        <f>+VLOOKUP(G910,'Legenda Tecnologias'!$A$1:$C$26,3)</f>
        <v>11</v>
      </c>
    </row>
    <row r="911" spans="1:8" ht="14.25">
      <c r="A911" s="11">
        <v>43862</v>
      </c>
      <c r="B911" s="10" t="s">
        <v>1297</v>
      </c>
      <c r="C911" s="12">
        <v>0.29166666666666669</v>
      </c>
      <c r="D911" s="13">
        <v>43868</v>
      </c>
      <c r="E911" s="7" t="s">
        <v>402</v>
      </c>
      <c r="F911" s="65">
        <v>44.8</v>
      </c>
      <c r="G911" t="s">
        <v>10</v>
      </c>
      <c r="H911">
        <f>+VLOOKUP(G911,'Legenda Tecnologias'!$A$1:$C$26,3)</f>
        <v>1</v>
      </c>
    </row>
    <row r="912" spans="1:8" ht="14.25">
      <c r="A912" s="11">
        <v>43862</v>
      </c>
      <c r="B912" s="10" t="s">
        <v>1298</v>
      </c>
      <c r="C912" s="12">
        <v>0.33333333333333331</v>
      </c>
      <c r="D912" s="13">
        <v>43868</v>
      </c>
      <c r="E912" s="7" t="s">
        <v>402</v>
      </c>
      <c r="F912" s="65">
        <v>48.11</v>
      </c>
      <c r="G912" t="s">
        <v>10</v>
      </c>
      <c r="H912">
        <f>+VLOOKUP(G912,'Legenda Tecnologias'!$A$1:$C$26,3)</f>
        <v>1</v>
      </c>
    </row>
    <row r="913" spans="1:8" ht="14.25">
      <c r="A913" s="11">
        <v>43862</v>
      </c>
      <c r="B913" s="10" t="s">
        <v>1299</v>
      </c>
      <c r="C913" s="12">
        <v>0.375</v>
      </c>
      <c r="D913" s="13">
        <v>43868</v>
      </c>
      <c r="E913" s="7" t="s">
        <v>402</v>
      </c>
      <c r="F913" s="65">
        <v>47</v>
      </c>
      <c r="G913" t="s">
        <v>10</v>
      </c>
      <c r="H913">
        <f>+VLOOKUP(G913,'Legenda Tecnologias'!$A$1:$C$26,3)</f>
        <v>1</v>
      </c>
    </row>
    <row r="914" spans="1:8" ht="14.25">
      <c r="A914" s="11">
        <v>43862</v>
      </c>
      <c r="B914" s="10" t="s">
        <v>1314</v>
      </c>
      <c r="C914" s="12">
        <v>0</v>
      </c>
      <c r="D914" s="13">
        <v>43869</v>
      </c>
      <c r="E914" s="7" t="s">
        <v>402</v>
      </c>
      <c r="F914" s="65">
        <v>41.03</v>
      </c>
      <c r="G914" t="s">
        <v>5</v>
      </c>
      <c r="H914">
        <f>+VLOOKUP(G914,'Legenda Tecnologias'!$A$1:$C$26,3)</f>
        <v>11</v>
      </c>
    </row>
    <row r="915" spans="1:8" ht="14.25">
      <c r="A915" s="11">
        <v>43862</v>
      </c>
      <c r="B915" s="10" t="s">
        <v>1315</v>
      </c>
      <c r="C915" s="12">
        <v>4.1666666666666664E-2</v>
      </c>
      <c r="D915" s="13">
        <v>43869</v>
      </c>
      <c r="E915" s="7" t="s">
        <v>402</v>
      </c>
      <c r="F915" s="65">
        <v>40</v>
      </c>
      <c r="G915" t="s">
        <v>21</v>
      </c>
      <c r="H915">
        <f>+VLOOKUP(G915,'Legenda Tecnologias'!$A$1:$C$26,3)</f>
        <v>2</v>
      </c>
    </row>
    <row r="916" spans="1:8" ht="14.25">
      <c r="A916" s="11">
        <v>43862</v>
      </c>
      <c r="B916" s="10" t="s">
        <v>1324</v>
      </c>
      <c r="C916" s="12">
        <v>0.41666666666666669</v>
      </c>
      <c r="D916" s="13">
        <v>43869</v>
      </c>
      <c r="E916" s="7" t="s">
        <v>402</v>
      </c>
      <c r="F916" s="65">
        <v>41.53</v>
      </c>
      <c r="G916" t="s">
        <v>20</v>
      </c>
      <c r="H916">
        <f>+VLOOKUP(G916,'Legenda Tecnologias'!$A$1:$C$26,3)</f>
        <v>12</v>
      </c>
    </row>
    <row r="917" spans="1:8" ht="14.25">
      <c r="A917" s="11">
        <v>43862</v>
      </c>
      <c r="B917" s="10" t="s">
        <v>1325</v>
      </c>
      <c r="C917" s="12">
        <v>0.45833333333333331</v>
      </c>
      <c r="D917" s="13">
        <v>43869</v>
      </c>
      <c r="E917" s="7" t="s">
        <v>402</v>
      </c>
      <c r="F917" s="65">
        <v>41.07</v>
      </c>
      <c r="G917" t="s">
        <v>12</v>
      </c>
      <c r="H917">
        <f>+VLOOKUP(G917,'Legenda Tecnologias'!$A$1:$C$26,3)</f>
        <v>22</v>
      </c>
    </row>
    <row r="918" spans="1:8" ht="14.25">
      <c r="A918" s="11">
        <v>43862</v>
      </c>
      <c r="B918" s="10" t="s">
        <v>1326</v>
      </c>
      <c r="C918" s="12">
        <v>0.5</v>
      </c>
      <c r="D918" s="13">
        <v>43869</v>
      </c>
      <c r="E918" s="7" t="s">
        <v>402</v>
      </c>
      <c r="F918" s="65">
        <v>40.130000000000003</v>
      </c>
      <c r="G918" t="s">
        <v>5</v>
      </c>
      <c r="H918">
        <f>+VLOOKUP(G918,'Legenda Tecnologias'!$A$1:$C$26,3)</f>
        <v>11</v>
      </c>
    </row>
    <row r="919" spans="1:8" ht="14.25">
      <c r="A919" s="11">
        <v>43862</v>
      </c>
      <c r="B919" s="10" t="s">
        <v>1327</v>
      </c>
      <c r="C919" s="12">
        <v>0.54166666666666663</v>
      </c>
      <c r="D919" s="13">
        <v>43869</v>
      </c>
      <c r="E919" s="7" t="s">
        <v>402</v>
      </c>
      <c r="F919" s="65">
        <v>40.380000000000003</v>
      </c>
      <c r="G919" t="s">
        <v>5</v>
      </c>
      <c r="H919">
        <f>+VLOOKUP(G919,'Legenda Tecnologias'!$A$1:$C$26,3)</f>
        <v>11</v>
      </c>
    </row>
    <row r="920" spans="1:8" ht="14.25">
      <c r="A920" s="11">
        <v>43862</v>
      </c>
      <c r="B920" s="10" t="s">
        <v>1328</v>
      </c>
      <c r="C920" s="12">
        <v>0.58333333333333337</v>
      </c>
      <c r="D920" s="13">
        <v>43869</v>
      </c>
      <c r="E920" s="7" t="s">
        <v>402</v>
      </c>
      <c r="F920" s="65">
        <v>39.5</v>
      </c>
      <c r="G920" t="s">
        <v>5</v>
      </c>
      <c r="H920">
        <f>+VLOOKUP(G920,'Legenda Tecnologias'!$A$1:$C$26,3)</f>
        <v>11</v>
      </c>
    </row>
    <row r="921" spans="1:8" ht="14.25">
      <c r="A921" s="11">
        <v>43862</v>
      </c>
      <c r="B921" s="10" t="s">
        <v>1329</v>
      </c>
      <c r="C921" s="12">
        <v>0.625</v>
      </c>
      <c r="D921" s="13">
        <v>43869</v>
      </c>
      <c r="E921" s="7" t="s">
        <v>402</v>
      </c>
      <c r="F921" s="65">
        <v>38.4</v>
      </c>
      <c r="G921" t="s">
        <v>20</v>
      </c>
      <c r="H921">
        <f>+VLOOKUP(G921,'Legenda Tecnologias'!$A$1:$C$26,3)</f>
        <v>12</v>
      </c>
    </row>
    <row r="922" spans="1:8" ht="14.25">
      <c r="A922" s="11">
        <v>43862</v>
      </c>
      <c r="B922" s="10" t="s">
        <v>1330</v>
      </c>
      <c r="C922" s="12">
        <v>0.66666666666666663</v>
      </c>
      <c r="D922" s="13">
        <v>43869</v>
      </c>
      <c r="E922" s="7" t="s">
        <v>402</v>
      </c>
      <c r="F922" s="65">
        <v>38.299999999999997</v>
      </c>
      <c r="G922" t="s">
        <v>6</v>
      </c>
      <c r="H922">
        <f>+VLOOKUP(G922,'Legenda Tecnologias'!$A$1:$C$26,3)</f>
        <v>18</v>
      </c>
    </row>
    <row r="923" spans="1:8" ht="14.25">
      <c r="A923" s="11">
        <v>43862</v>
      </c>
      <c r="B923" s="10" t="s">
        <v>1331</v>
      </c>
      <c r="C923" s="12">
        <v>0.70833333333333337</v>
      </c>
      <c r="D923" s="13">
        <v>43869</v>
      </c>
      <c r="E923" s="7" t="s">
        <v>402</v>
      </c>
      <c r="F923" s="65">
        <v>40</v>
      </c>
      <c r="G923" t="s">
        <v>21</v>
      </c>
      <c r="H923">
        <f>+VLOOKUP(G923,'Legenda Tecnologias'!$A$1:$C$26,3)</f>
        <v>2</v>
      </c>
    </row>
    <row r="924" spans="1:8" ht="14.25">
      <c r="A924" s="11">
        <v>43862</v>
      </c>
      <c r="B924" s="10" t="s">
        <v>1332</v>
      </c>
      <c r="C924" s="12">
        <v>0.75</v>
      </c>
      <c r="D924" s="13">
        <v>43869</v>
      </c>
      <c r="E924" s="7" t="s">
        <v>402</v>
      </c>
      <c r="F924" s="65">
        <v>41.3</v>
      </c>
      <c r="G924" t="s">
        <v>6</v>
      </c>
      <c r="H924">
        <f>+VLOOKUP(G924,'Legenda Tecnologias'!$A$1:$C$26,3)</f>
        <v>18</v>
      </c>
    </row>
    <row r="925" spans="1:8" ht="14.25">
      <c r="A925" s="11">
        <v>43862</v>
      </c>
      <c r="B925" s="10" t="s">
        <v>1333</v>
      </c>
      <c r="C925" s="12">
        <v>0.79166666666666663</v>
      </c>
      <c r="D925" s="13">
        <v>43869</v>
      </c>
      <c r="E925" s="7" t="s">
        <v>402</v>
      </c>
      <c r="F925" s="65">
        <v>43.01</v>
      </c>
      <c r="G925" t="s">
        <v>5</v>
      </c>
      <c r="H925">
        <f>+VLOOKUP(G925,'Legenda Tecnologias'!$A$1:$C$26,3)</f>
        <v>11</v>
      </c>
    </row>
    <row r="926" spans="1:8" ht="14.25">
      <c r="A926" s="11">
        <v>43862</v>
      </c>
      <c r="B926" s="10" t="s">
        <v>1316</v>
      </c>
      <c r="C926" s="12">
        <v>8.3333333333333329E-2</v>
      </c>
      <c r="D926" s="13">
        <v>43869</v>
      </c>
      <c r="E926" s="7" t="s">
        <v>402</v>
      </c>
      <c r="F926" s="65">
        <v>37.01</v>
      </c>
      <c r="G926" t="s">
        <v>12</v>
      </c>
      <c r="H926">
        <f>+VLOOKUP(G926,'Legenda Tecnologias'!$A$1:$C$26,3)</f>
        <v>22</v>
      </c>
    </row>
    <row r="927" spans="1:8" ht="14.25">
      <c r="A927" s="11">
        <v>43862</v>
      </c>
      <c r="B927" s="10" t="s">
        <v>1334</v>
      </c>
      <c r="C927" s="12">
        <v>0.83333333333333337</v>
      </c>
      <c r="D927" s="13">
        <v>43869</v>
      </c>
      <c r="E927" s="7" t="s">
        <v>402</v>
      </c>
      <c r="F927" s="65">
        <v>43.28</v>
      </c>
      <c r="G927" t="s">
        <v>5</v>
      </c>
      <c r="H927">
        <f>+VLOOKUP(G927,'Legenda Tecnologias'!$A$1:$C$26,3)</f>
        <v>11</v>
      </c>
    </row>
    <row r="928" spans="1:8" ht="14.25">
      <c r="A928" s="11">
        <v>43862</v>
      </c>
      <c r="B928" s="10" t="s">
        <v>1335</v>
      </c>
      <c r="C928" s="12">
        <v>0.875</v>
      </c>
      <c r="D928" s="13">
        <v>43869</v>
      </c>
      <c r="E928" s="7" t="s">
        <v>402</v>
      </c>
      <c r="F928" s="65">
        <v>43.01</v>
      </c>
      <c r="G928" t="s">
        <v>5</v>
      </c>
      <c r="H928">
        <f>+VLOOKUP(G928,'Legenda Tecnologias'!$A$1:$C$26,3)</f>
        <v>11</v>
      </c>
    </row>
    <row r="929" spans="1:8" ht="14.25">
      <c r="A929" s="11">
        <v>43862</v>
      </c>
      <c r="B929" s="10" t="s">
        <v>1336</v>
      </c>
      <c r="C929" s="12">
        <v>0.91666666666666663</v>
      </c>
      <c r="D929" s="13">
        <v>43869</v>
      </c>
      <c r="E929" s="7" t="s">
        <v>402</v>
      </c>
      <c r="F929" s="65">
        <v>40.46</v>
      </c>
      <c r="G929" t="s">
        <v>12</v>
      </c>
      <c r="H929">
        <f>+VLOOKUP(G929,'Legenda Tecnologias'!$A$1:$C$26,3)</f>
        <v>22</v>
      </c>
    </row>
    <row r="930" spans="1:8" ht="14.25">
      <c r="A930" s="11">
        <v>43862</v>
      </c>
      <c r="B930" s="10" t="s">
        <v>1337</v>
      </c>
      <c r="C930" s="12">
        <v>0.95833333333333337</v>
      </c>
      <c r="D930" s="13">
        <v>43869</v>
      </c>
      <c r="E930" s="7" t="s">
        <v>402</v>
      </c>
      <c r="F930" s="65">
        <v>38.590000000000003</v>
      </c>
      <c r="G930" t="s">
        <v>5</v>
      </c>
      <c r="H930">
        <f>+VLOOKUP(G930,'Legenda Tecnologias'!$A$1:$C$26,3)</f>
        <v>11</v>
      </c>
    </row>
    <row r="931" spans="1:8" ht="14.25">
      <c r="A931" s="11">
        <v>43862</v>
      </c>
      <c r="B931" s="10" t="s">
        <v>1317</v>
      </c>
      <c r="C931" s="12">
        <v>0.125</v>
      </c>
      <c r="D931" s="13">
        <v>43869</v>
      </c>
      <c r="E931" s="7" t="s">
        <v>402</v>
      </c>
      <c r="F931" s="65">
        <v>34.69</v>
      </c>
      <c r="G931" t="s">
        <v>5</v>
      </c>
      <c r="H931">
        <f>+VLOOKUP(G931,'Legenda Tecnologias'!$A$1:$C$26,3)</f>
        <v>11</v>
      </c>
    </row>
    <row r="932" spans="1:8" ht="14.25">
      <c r="A932" s="11">
        <v>43862</v>
      </c>
      <c r="B932" s="10" t="s">
        <v>1318</v>
      </c>
      <c r="C932" s="12">
        <v>0.16666666666666666</v>
      </c>
      <c r="D932" s="13">
        <v>43869</v>
      </c>
      <c r="E932" s="7" t="s">
        <v>402</v>
      </c>
      <c r="F932" s="65">
        <v>32.75</v>
      </c>
      <c r="G932" t="s">
        <v>13</v>
      </c>
      <c r="H932">
        <f>+VLOOKUP(G932,'Legenda Tecnologias'!$A$1:$C$26,3)</f>
        <v>24</v>
      </c>
    </row>
    <row r="933" spans="1:8" ht="14.25">
      <c r="A933" s="11">
        <v>43862</v>
      </c>
      <c r="B933" s="10" t="s">
        <v>1319</v>
      </c>
      <c r="C933" s="12">
        <v>0.20833333333333334</v>
      </c>
      <c r="D933" s="13">
        <v>43869</v>
      </c>
      <c r="E933" s="7" t="s">
        <v>402</v>
      </c>
      <c r="F933" s="65">
        <v>33.299999999999997</v>
      </c>
      <c r="G933" t="s">
        <v>49</v>
      </c>
      <c r="H933">
        <f>+VLOOKUP(G933,'Legenda Tecnologias'!$A$1:$C$26,3)</f>
        <v>21</v>
      </c>
    </row>
    <row r="934" spans="1:8" ht="14.25">
      <c r="A934" s="11">
        <v>43862</v>
      </c>
      <c r="B934" s="10" t="s">
        <v>1320</v>
      </c>
      <c r="C934" s="12">
        <v>0.25</v>
      </c>
      <c r="D934" s="13">
        <v>43869</v>
      </c>
      <c r="E934" s="7" t="s">
        <v>402</v>
      </c>
      <c r="F934" s="65">
        <v>36.08</v>
      </c>
      <c r="G934" t="s">
        <v>12</v>
      </c>
      <c r="H934">
        <f>+VLOOKUP(G934,'Legenda Tecnologias'!$A$1:$C$26,3)</f>
        <v>22</v>
      </c>
    </row>
    <row r="935" spans="1:8" ht="14.25">
      <c r="A935" s="11">
        <v>43862</v>
      </c>
      <c r="B935" s="10" t="s">
        <v>1321</v>
      </c>
      <c r="C935" s="12">
        <v>0.29166666666666669</v>
      </c>
      <c r="D935" s="13">
        <v>43869</v>
      </c>
      <c r="E935" s="7" t="s">
        <v>402</v>
      </c>
      <c r="F935" s="65">
        <v>35</v>
      </c>
      <c r="G935" t="s">
        <v>20</v>
      </c>
      <c r="H935">
        <f>+VLOOKUP(G935,'Legenda Tecnologias'!$A$1:$C$26,3)</f>
        <v>12</v>
      </c>
    </row>
    <row r="936" spans="1:8" ht="14.25">
      <c r="A936" s="11">
        <v>43862</v>
      </c>
      <c r="B936" s="10" t="s">
        <v>1322</v>
      </c>
      <c r="C936" s="12">
        <v>0.33333333333333331</v>
      </c>
      <c r="D936" s="13">
        <v>43869</v>
      </c>
      <c r="E936" s="7" t="s">
        <v>402</v>
      </c>
      <c r="F936" s="65">
        <v>38.36</v>
      </c>
      <c r="G936" t="s">
        <v>12</v>
      </c>
      <c r="H936">
        <f>+VLOOKUP(G936,'Legenda Tecnologias'!$A$1:$C$26,3)</f>
        <v>22</v>
      </c>
    </row>
    <row r="937" spans="1:8" ht="14.25">
      <c r="A937" s="11">
        <v>43862</v>
      </c>
      <c r="B937" s="10" t="s">
        <v>1323</v>
      </c>
      <c r="C937" s="12">
        <v>0.375</v>
      </c>
      <c r="D937" s="13">
        <v>43869</v>
      </c>
      <c r="E937" s="7" t="s">
        <v>402</v>
      </c>
      <c r="F937" s="65">
        <v>40.130000000000003</v>
      </c>
      <c r="G937" t="s">
        <v>5</v>
      </c>
      <c r="H937">
        <f>+VLOOKUP(G937,'Legenda Tecnologias'!$A$1:$C$26,3)</f>
        <v>11</v>
      </c>
    </row>
    <row r="938" spans="1:8" ht="14.25">
      <c r="A938" s="11">
        <v>43862</v>
      </c>
      <c r="B938" s="10" t="s">
        <v>1338</v>
      </c>
      <c r="C938" s="12">
        <v>0</v>
      </c>
      <c r="D938" s="13">
        <v>43870</v>
      </c>
      <c r="E938" s="7" t="s">
        <v>402</v>
      </c>
      <c r="F938" s="65">
        <v>33.56</v>
      </c>
      <c r="G938" t="s">
        <v>5</v>
      </c>
      <c r="H938">
        <f>+VLOOKUP(G938,'Legenda Tecnologias'!$A$1:$C$26,3)</f>
        <v>11</v>
      </c>
    </row>
    <row r="939" spans="1:8" ht="14.25">
      <c r="A939" s="11">
        <v>43862</v>
      </c>
      <c r="B939" s="10" t="s">
        <v>1339</v>
      </c>
      <c r="C939" s="12">
        <v>4.1666666666666664E-2</v>
      </c>
      <c r="D939" s="13">
        <v>43870</v>
      </c>
      <c r="E939" s="7" t="s">
        <v>402</v>
      </c>
      <c r="F939" s="65">
        <v>30.76</v>
      </c>
      <c r="G939" t="s">
        <v>5</v>
      </c>
      <c r="H939">
        <f>+VLOOKUP(G939,'Legenda Tecnologias'!$A$1:$C$26,3)</f>
        <v>11</v>
      </c>
    </row>
    <row r="940" spans="1:8" ht="14.25">
      <c r="A940" s="11">
        <v>43862</v>
      </c>
      <c r="B940" s="10" t="s">
        <v>1348</v>
      </c>
      <c r="C940" s="12">
        <v>0.41666666666666669</v>
      </c>
      <c r="D940" s="13">
        <v>43870</v>
      </c>
      <c r="E940" s="7" t="s">
        <v>402</v>
      </c>
      <c r="F940" s="65">
        <v>32.1</v>
      </c>
      <c r="G940" t="s">
        <v>5</v>
      </c>
      <c r="H940">
        <f>+VLOOKUP(G940,'Legenda Tecnologias'!$A$1:$C$26,3)</f>
        <v>11</v>
      </c>
    </row>
    <row r="941" spans="1:8" ht="14.25">
      <c r="A941" s="11">
        <v>43862</v>
      </c>
      <c r="B941" s="10" t="s">
        <v>1349</v>
      </c>
      <c r="C941" s="12">
        <v>0.45833333333333331</v>
      </c>
      <c r="D941" s="13">
        <v>43870</v>
      </c>
      <c r="E941" s="7" t="s">
        <v>402</v>
      </c>
      <c r="F941" s="65">
        <v>30.5</v>
      </c>
      <c r="G941" t="s">
        <v>6</v>
      </c>
      <c r="H941">
        <f>+VLOOKUP(G941,'Legenda Tecnologias'!$A$1:$C$26,3)</f>
        <v>18</v>
      </c>
    </row>
    <row r="942" spans="1:8" ht="14.25">
      <c r="A942" s="11">
        <v>43862</v>
      </c>
      <c r="B942" s="10" t="s">
        <v>1350</v>
      </c>
      <c r="C942" s="12">
        <v>0.5</v>
      </c>
      <c r="D942" s="13">
        <v>43870</v>
      </c>
      <c r="E942" s="7" t="s">
        <v>402</v>
      </c>
      <c r="F942" s="65">
        <v>29.1</v>
      </c>
      <c r="G942" t="s">
        <v>6</v>
      </c>
      <c r="H942">
        <f>+VLOOKUP(G942,'Legenda Tecnologias'!$A$1:$C$26,3)</f>
        <v>18</v>
      </c>
    </row>
    <row r="943" spans="1:8" ht="14.25">
      <c r="A943" s="11">
        <v>43862</v>
      </c>
      <c r="B943" s="10" t="s">
        <v>1351</v>
      </c>
      <c r="C943" s="12">
        <v>0.54166666666666663</v>
      </c>
      <c r="D943" s="13">
        <v>43870</v>
      </c>
      <c r="E943" s="7" t="s">
        <v>402</v>
      </c>
      <c r="F943" s="65">
        <v>29.5</v>
      </c>
      <c r="G943" t="s">
        <v>5</v>
      </c>
      <c r="H943">
        <f>+VLOOKUP(G943,'Legenda Tecnologias'!$A$1:$C$26,3)</f>
        <v>11</v>
      </c>
    </row>
    <row r="944" spans="1:8" ht="14.25">
      <c r="A944" s="11">
        <v>43862</v>
      </c>
      <c r="B944" s="10" t="s">
        <v>1352</v>
      </c>
      <c r="C944" s="12">
        <v>0.58333333333333337</v>
      </c>
      <c r="D944" s="13">
        <v>43870</v>
      </c>
      <c r="E944" s="7" t="s">
        <v>402</v>
      </c>
      <c r="F944" s="65">
        <v>29.1</v>
      </c>
      <c r="G944" t="s">
        <v>5</v>
      </c>
      <c r="H944">
        <f>+VLOOKUP(G944,'Legenda Tecnologias'!$A$1:$C$26,3)</f>
        <v>11</v>
      </c>
    </row>
    <row r="945" spans="1:8" ht="14.25">
      <c r="A945" s="11">
        <v>43862</v>
      </c>
      <c r="B945" s="10" t="s">
        <v>1353</v>
      </c>
      <c r="C945" s="12">
        <v>0.625</v>
      </c>
      <c r="D945" s="13">
        <v>43870</v>
      </c>
      <c r="E945" s="7" t="s">
        <v>402</v>
      </c>
      <c r="F945" s="65">
        <v>25.01</v>
      </c>
      <c r="G945" t="s">
        <v>20</v>
      </c>
      <c r="H945">
        <f>+VLOOKUP(G945,'Legenda Tecnologias'!$A$1:$C$26,3)</f>
        <v>12</v>
      </c>
    </row>
    <row r="946" spans="1:8" ht="14.25">
      <c r="A946" s="11">
        <v>43862</v>
      </c>
      <c r="B946" s="10" t="s">
        <v>1354</v>
      </c>
      <c r="C946" s="12">
        <v>0.66666666666666663</v>
      </c>
      <c r="D946" s="13">
        <v>43870</v>
      </c>
      <c r="E946" s="7" t="s">
        <v>402</v>
      </c>
      <c r="F946" s="65">
        <v>23.6</v>
      </c>
      <c r="G946" t="s">
        <v>6</v>
      </c>
      <c r="H946">
        <f>+VLOOKUP(G946,'Legenda Tecnologias'!$A$1:$C$26,3)</f>
        <v>18</v>
      </c>
    </row>
    <row r="947" spans="1:8" ht="14.25">
      <c r="A947" s="11">
        <v>43862</v>
      </c>
      <c r="B947" s="10" t="s">
        <v>1355</v>
      </c>
      <c r="C947" s="12">
        <v>0.70833333333333337</v>
      </c>
      <c r="D947" s="13">
        <v>43870</v>
      </c>
      <c r="E947" s="7" t="s">
        <v>402</v>
      </c>
      <c r="F947" s="65">
        <v>25.2</v>
      </c>
      <c r="G947" t="s">
        <v>20</v>
      </c>
      <c r="H947">
        <f>+VLOOKUP(G947,'Legenda Tecnologias'!$A$1:$C$26,3)</f>
        <v>12</v>
      </c>
    </row>
    <row r="948" spans="1:8" ht="14.25">
      <c r="A948" s="11">
        <v>43862</v>
      </c>
      <c r="B948" s="10" t="s">
        <v>1356</v>
      </c>
      <c r="C948" s="12">
        <v>0.75</v>
      </c>
      <c r="D948" s="13">
        <v>43870</v>
      </c>
      <c r="E948" s="7" t="s">
        <v>402</v>
      </c>
      <c r="F948" s="65">
        <v>29.1</v>
      </c>
      <c r="G948" t="s">
        <v>6</v>
      </c>
      <c r="H948">
        <f>+VLOOKUP(G948,'Legenda Tecnologias'!$A$1:$C$26,3)</f>
        <v>18</v>
      </c>
    </row>
    <row r="949" spans="1:8" ht="14.25">
      <c r="A949" s="11">
        <v>43862</v>
      </c>
      <c r="B949" s="10" t="s">
        <v>1357</v>
      </c>
      <c r="C949" s="12">
        <v>0.79166666666666663</v>
      </c>
      <c r="D949" s="13">
        <v>43870</v>
      </c>
      <c r="E949" s="7" t="s">
        <v>402</v>
      </c>
      <c r="F949" s="65">
        <v>34.049999999999997</v>
      </c>
      <c r="G949" t="s">
        <v>5</v>
      </c>
      <c r="H949">
        <f>+VLOOKUP(G949,'Legenda Tecnologias'!$A$1:$C$26,3)</f>
        <v>11</v>
      </c>
    </row>
    <row r="950" spans="1:8" ht="14.25">
      <c r="A950" s="11">
        <v>43862</v>
      </c>
      <c r="B950" s="10" t="s">
        <v>1340</v>
      </c>
      <c r="C950" s="12">
        <v>8.3333333333333329E-2</v>
      </c>
      <c r="D950" s="13">
        <v>43870</v>
      </c>
      <c r="E950" s="7" t="s">
        <v>402</v>
      </c>
      <c r="F950" s="65">
        <v>30</v>
      </c>
      <c r="G950" t="s">
        <v>8</v>
      </c>
      <c r="H950">
        <f>+VLOOKUP(G950,'Legenda Tecnologias'!$A$1:$C$26,3)</f>
        <v>6</v>
      </c>
    </row>
    <row r="951" spans="1:8" ht="14.25">
      <c r="A951" s="11">
        <v>43862</v>
      </c>
      <c r="B951" s="10" t="s">
        <v>1358</v>
      </c>
      <c r="C951" s="12">
        <v>0.83333333333333337</v>
      </c>
      <c r="D951" s="13">
        <v>43870</v>
      </c>
      <c r="E951" s="7" t="s">
        <v>402</v>
      </c>
      <c r="F951" s="65">
        <v>37.049999999999997</v>
      </c>
      <c r="G951" t="s">
        <v>5</v>
      </c>
      <c r="H951">
        <f>+VLOOKUP(G951,'Legenda Tecnologias'!$A$1:$C$26,3)</f>
        <v>11</v>
      </c>
    </row>
    <row r="952" spans="1:8" ht="14.25">
      <c r="A952" s="11">
        <v>43862</v>
      </c>
      <c r="B952" s="10" t="s">
        <v>1359</v>
      </c>
      <c r="C952" s="12">
        <v>0.875</v>
      </c>
      <c r="D952" s="13">
        <v>43870</v>
      </c>
      <c r="E952" s="7" t="s">
        <v>402</v>
      </c>
      <c r="F952" s="65">
        <v>36.299999999999997</v>
      </c>
      <c r="G952" t="s">
        <v>5</v>
      </c>
      <c r="H952">
        <f>+VLOOKUP(G952,'Legenda Tecnologias'!$A$1:$C$26,3)</f>
        <v>11</v>
      </c>
    </row>
    <row r="953" spans="1:8" ht="14.25">
      <c r="A953" s="11">
        <v>43862</v>
      </c>
      <c r="B953" s="10" t="s">
        <v>1360</v>
      </c>
      <c r="C953" s="12">
        <v>0.91666666666666663</v>
      </c>
      <c r="D953" s="13">
        <v>43870</v>
      </c>
      <c r="E953" s="7" t="s">
        <v>402</v>
      </c>
      <c r="F953" s="65">
        <v>32.1</v>
      </c>
      <c r="G953" t="s">
        <v>5</v>
      </c>
      <c r="H953">
        <f>+VLOOKUP(G953,'Legenda Tecnologias'!$A$1:$C$26,3)</f>
        <v>11</v>
      </c>
    </row>
    <row r="954" spans="1:8" ht="14.25">
      <c r="A954" s="11">
        <v>43862</v>
      </c>
      <c r="B954" s="10" t="s">
        <v>1361</v>
      </c>
      <c r="C954" s="12">
        <v>0.95833333333333337</v>
      </c>
      <c r="D954" s="13">
        <v>43870</v>
      </c>
      <c r="E954" s="7" t="s">
        <v>402</v>
      </c>
      <c r="F954" s="65">
        <v>29.1</v>
      </c>
      <c r="G954" t="s">
        <v>5</v>
      </c>
      <c r="H954">
        <f>+VLOOKUP(G954,'Legenda Tecnologias'!$A$1:$C$26,3)</f>
        <v>11</v>
      </c>
    </row>
    <row r="955" spans="1:8" ht="14.25">
      <c r="A955" s="11">
        <v>43862</v>
      </c>
      <c r="B955" s="10" t="s">
        <v>1341</v>
      </c>
      <c r="C955" s="12">
        <v>0.125</v>
      </c>
      <c r="D955" s="13">
        <v>43870</v>
      </c>
      <c r="E955" s="7" t="s">
        <v>402</v>
      </c>
      <c r="F955" s="65">
        <v>27.8</v>
      </c>
      <c r="G955" t="s">
        <v>6</v>
      </c>
      <c r="H955">
        <f>+VLOOKUP(G955,'Legenda Tecnologias'!$A$1:$C$26,3)</f>
        <v>18</v>
      </c>
    </row>
    <row r="956" spans="1:8" ht="14.25">
      <c r="A956" s="11">
        <v>43862</v>
      </c>
      <c r="B956" s="10" t="s">
        <v>1342</v>
      </c>
      <c r="C956" s="12">
        <v>0.16666666666666666</v>
      </c>
      <c r="D956" s="13">
        <v>43870</v>
      </c>
      <c r="E956" s="7" t="s">
        <v>402</v>
      </c>
      <c r="F956" s="65">
        <v>29.1</v>
      </c>
      <c r="G956" t="s">
        <v>6</v>
      </c>
      <c r="H956">
        <f>+VLOOKUP(G956,'Legenda Tecnologias'!$A$1:$C$26,3)</f>
        <v>18</v>
      </c>
    </row>
    <row r="957" spans="1:8" ht="14.25">
      <c r="A957" s="11">
        <v>43862</v>
      </c>
      <c r="B957" s="10" t="s">
        <v>1343</v>
      </c>
      <c r="C957" s="12">
        <v>0.20833333333333334</v>
      </c>
      <c r="D957" s="13">
        <v>43870</v>
      </c>
      <c r="E957" s="7" t="s">
        <v>402</v>
      </c>
      <c r="F957" s="65">
        <v>29.1</v>
      </c>
      <c r="G957" t="s">
        <v>6</v>
      </c>
      <c r="H957">
        <f>+VLOOKUP(G957,'Legenda Tecnologias'!$A$1:$C$26,3)</f>
        <v>18</v>
      </c>
    </row>
    <row r="958" spans="1:8" ht="14.25">
      <c r="A958" s="11">
        <v>43862</v>
      </c>
      <c r="B958" s="10" t="s">
        <v>1344</v>
      </c>
      <c r="C958" s="12">
        <v>0.25</v>
      </c>
      <c r="D958" s="13">
        <v>43870</v>
      </c>
      <c r="E958" s="7" t="s">
        <v>402</v>
      </c>
      <c r="F958" s="65">
        <v>29.1</v>
      </c>
      <c r="G958" t="s">
        <v>6</v>
      </c>
      <c r="H958">
        <f>+VLOOKUP(G958,'Legenda Tecnologias'!$A$1:$C$26,3)</f>
        <v>18</v>
      </c>
    </row>
    <row r="959" spans="1:8" ht="14.25">
      <c r="A959" s="11">
        <v>43862</v>
      </c>
      <c r="B959" s="10" t="s">
        <v>1345</v>
      </c>
      <c r="C959" s="12">
        <v>0.29166666666666669</v>
      </c>
      <c r="D959" s="13">
        <v>43870</v>
      </c>
      <c r="E959" s="7" t="s">
        <v>402</v>
      </c>
      <c r="F959" s="65">
        <v>29.1</v>
      </c>
      <c r="G959" t="s">
        <v>6</v>
      </c>
      <c r="H959">
        <f>+VLOOKUP(G959,'Legenda Tecnologias'!$A$1:$C$26,3)</f>
        <v>18</v>
      </c>
    </row>
    <row r="960" spans="1:8" ht="14.25">
      <c r="A960" s="11">
        <v>43862</v>
      </c>
      <c r="B960" s="10" t="s">
        <v>1346</v>
      </c>
      <c r="C960" s="12">
        <v>0.33333333333333331</v>
      </c>
      <c r="D960" s="13">
        <v>43870</v>
      </c>
      <c r="E960" s="7" t="s">
        <v>402</v>
      </c>
      <c r="F960" s="65">
        <v>29.5</v>
      </c>
      <c r="G960" t="s">
        <v>6</v>
      </c>
      <c r="H960">
        <f>+VLOOKUP(G960,'Legenda Tecnologias'!$A$1:$C$26,3)</f>
        <v>18</v>
      </c>
    </row>
    <row r="961" spans="1:8" ht="14.25">
      <c r="A961" s="11">
        <v>43862</v>
      </c>
      <c r="B961" s="10" t="s">
        <v>1347</v>
      </c>
      <c r="C961" s="12">
        <v>0.375</v>
      </c>
      <c r="D961" s="13">
        <v>43870</v>
      </c>
      <c r="E961" s="7" t="s">
        <v>402</v>
      </c>
      <c r="F961" s="65">
        <v>32.1</v>
      </c>
      <c r="G961" t="s">
        <v>5</v>
      </c>
      <c r="H961">
        <f>+VLOOKUP(G961,'Legenda Tecnologias'!$A$1:$C$26,3)</f>
        <v>11</v>
      </c>
    </row>
    <row r="962" spans="1:8" ht="14.25">
      <c r="A962" s="11">
        <v>43862</v>
      </c>
      <c r="B962" s="10" t="s">
        <v>1362</v>
      </c>
      <c r="C962" s="12">
        <v>0</v>
      </c>
      <c r="D962" s="13">
        <v>43871</v>
      </c>
      <c r="E962" s="7" t="s">
        <v>402</v>
      </c>
      <c r="F962" s="65">
        <v>27.5</v>
      </c>
      <c r="G962" t="s">
        <v>5</v>
      </c>
      <c r="H962">
        <f>+VLOOKUP(G962,'Legenda Tecnologias'!$A$1:$C$26,3)</f>
        <v>11</v>
      </c>
    </row>
    <row r="963" spans="1:8" ht="14.25">
      <c r="A963" s="11">
        <v>43862</v>
      </c>
      <c r="B963" s="10" t="s">
        <v>1363</v>
      </c>
      <c r="C963" s="12">
        <v>4.1666666666666664E-2</v>
      </c>
      <c r="D963" s="13">
        <v>43871</v>
      </c>
      <c r="E963" s="7" t="s">
        <v>402</v>
      </c>
      <c r="F963" s="65">
        <v>25.31</v>
      </c>
      <c r="G963" t="s">
        <v>5</v>
      </c>
      <c r="H963">
        <f>+VLOOKUP(G963,'Legenda Tecnologias'!$A$1:$C$26,3)</f>
        <v>11</v>
      </c>
    </row>
    <row r="964" spans="1:8" ht="14.25">
      <c r="A964" s="11">
        <v>43862</v>
      </c>
      <c r="B964" s="10" t="s">
        <v>1372</v>
      </c>
      <c r="C964" s="12">
        <v>0.41666666666666669</v>
      </c>
      <c r="D964" s="13">
        <v>43871</v>
      </c>
      <c r="E964" s="7" t="s">
        <v>402</v>
      </c>
      <c r="F964" s="65">
        <v>34.51</v>
      </c>
      <c r="G964" t="s">
        <v>12</v>
      </c>
      <c r="H964">
        <f>+VLOOKUP(G964,'Legenda Tecnologias'!$A$1:$C$26,3)</f>
        <v>22</v>
      </c>
    </row>
    <row r="965" spans="1:8" ht="14.25">
      <c r="A965" s="11">
        <v>43862</v>
      </c>
      <c r="B965" s="10" t="s">
        <v>1373</v>
      </c>
      <c r="C965" s="12">
        <v>0.45833333333333331</v>
      </c>
      <c r="D965" s="13">
        <v>43871</v>
      </c>
      <c r="E965" s="7" t="s">
        <v>402</v>
      </c>
      <c r="F965" s="65">
        <v>33.159999999999997</v>
      </c>
      <c r="G965" t="s">
        <v>5</v>
      </c>
      <c r="H965">
        <f>+VLOOKUP(G965,'Legenda Tecnologias'!$A$1:$C$26,3)</f>
        <v>11</v>
      </c>
    </row>
    <row r="966" spans="1:8" ht="14.25">
      <c r="A966" s="11">
        <v>43862</v>
      </c>
      <c r="B966" s="10" t="s">
        <v>1374</v>
      </c>
      <c r="C966" s="12">
        <v>0.5</v>
      </c>
      <c r="D966" s="13">
        <v>43871</v>
      </c>
      <c r="E966" s="7" t="s">
        <v>402</v>
      </c>
      <c r="F966" s="65">
        <v>32.51</v>
      </c>
      <c r="G966" t="s">
        <v>12</v>
      </c>
      <c r="H966">
        <f>+VLOOKUP(G966,'Legenda Tecnologias'!$A$1:$C$26,3)</f>
        <v>22</v>
      </c>
    </row>
    <row r="967" spans="1:8" ht="14.25">
      <c r="A967" s="11">
        <v>43862</v>
      </c>
      <c r="B967" s="10" t="s">
        <v>1375</v>
      </c>
      <c r="C967" s="12">
        <v>0.54166666666666663</v>
      </c>
      <c r="D967" s="13">
        <v>43871</v>
      </c>
      <c r="E967" s="7" t="s">
        <v>402</v>
      </c>
      <c r="F967" s="65">
        <v>30</v>
      </c>
      <c r="G967" t="s">
        <v>8</v>
      </c>
      <c r="H967">
        <f>+VLOOKUP(G967,'Legenda Tecnologias'!$A$1:$C$26,3)</f>
        <v>6</v>
      </c>
    </row>
    <row r="968" spans="1:8" ht="14.25">
      <c r="A968" s="11">
        <v>43862</v>
      </c>
      <c r="B968" s="10" t="s">
        <v>1376</v>
      </c>
      <c r="C968" s="12">
        <v>0.58333333333333337</v>
      </c>
      <c r="D968" s="13">
        <v>43871</v>
      </c>
      <c r="E968" s="7" t="s">
        <v>402</v>
      </c>
      <c r="F968" s="65">
        <v>29.01</v>
      </c>
      <c r="G968" t="s">
        <v>6</v>
      </c>
      <c r="H968">
        <f>+VLOOKUP(G968,'Legenda Tecnologias'!$A$1:$C$26,3)</f>
        <v>18</v>
      </c>
    </row>
    <row r="969" spans="1:8" ht="14.25">
      <c r="A969" s="11">
        <v>43862</v>
      </c>
      <c r="B969" s="10" t="s">
        <v>1377</v>
      </c>
      <c r="C969" s="12">
        <v>0.625</v>
      </c>
      <c r="D969" s="13">
        <v>43871</v>
      </c>
      <c r="E969" s="7" t="s">
        <v>402</v>
      </c>
      <c r="F969" s="65">
        <v>29.15</v>
      </c>
      <c r="G969" t="s">
        <v>6</v>
      </c>
      <c r="H969">
        <f>+VLOOKUP(G969,'Legenda Tecnologias'!$A$1:$C$26,3)</f>
        <v>18</v>
      </c>
    </row>
    <row r="970" spans="1:8" ht="14.25">
      <c r="A970" s="11">
        <v>43862</v>
      </c>
      <c r="B970" s="10" t="s">
        <v>1378</v>
      </c>
      <c r="C970" s="12">
        <v>0.66666666666666663</v>
      </c>
      <c r="D970" s="13">
        <v>43871</v>
      </c>
      <c r="E970" s="7" t="s">
        <v>402</v>
      </c>
      <c r="F970" s="65">
        <v>29.3</v>
      </c>
      <c r="G970" t="s">
        <v>6</v>
      </c>
      <c r="H970">
        <f>+VLOOKUP(G970,'Legenda Tecnologias'!$A$1:$C$26,3)</f>
        <v>18</v>
      </c>
    </row>
    <row r="971" spans="1:8" ht="14.25">
      <c r="A971" s="11">
        <v>43862</v>
      </c>
      <c r="B971" s="10" t="s">
        <v>1379</v>
      </c>
      <c r="C971" s="12">
        <v>0.70833333333333337</v>
      </c>
      <c r="D971" s="13">
        <v>43871</v>
      </c>
      <c r="E971" s="7" t="s">
        <v>402</v>
      </c>
      <c r="F971" s="65">
        <v>33.6</v>
      </c>
      <c r="G971" t="s">
        <v>5</v>
      </c>
      <c r="H971">
        <f>+VLOOKUP(G971,'Legenda Tecnologias'!$A$1:$C$26,3)</f>
        <v>11</v>
      </c>
    </row>
    <row r="972" spans="1:8" ht="14.25">
      <c r="A972" s="11">
        <v>43862</v>
      </c>
      <c r="B972" s="10" t="s">
        <v>1380</v>
      </c>
      <c r="C972" s="12">
        <v>0.75</v>
      </c>
      <c r="D972" s="13">
        <v>43871</v>
      </c>
      <c r="E972" s="7" t="s">
        <v>402</v>
      </c>
      <c r="F972" s="65">
        <v>37.299999999999997</v>
      </c>
      <c r="G972" t="s">
        <v>20</v>
      </c>
      <c r="H972">
        <f>+VLOOKUP(G972,'Legenda Tecnologias'!$A$1:$C$26,3)</f>
        <v>12</v>
      </c>
    </row>
    <row r="973" spans="1:8" ht="14.25">
      <c r="A973" s="11">
        <v>43862</v>
      </c>
      <c r="B973" s="10" t="s">
        <v>1381</v>
      </c>
      <c r="C973" s="12">
        <v>0.79166666666666663</v>
      </c>
      <c r="D973" s="13">
        <v>43871</v>
      </c>
      <c r="E973" s="7" t="s">
        <v>402</v>
      </c>
      <c r="F973" s="65">
        <v>44.6</v>
      </c>
      <c r="G973" t="s">
        <v>6</v>
      </c>
      <c r="H973">
        <f>+VLOOKUP(G973,'Legenda Tecnologias'!$A$1:$C$26,3)</f>
        <v>18</v>
      </c>
    </row>
    <row r="974" spans="1:8" ht="14.25">
      <c r="A974" s="11">
        <v>43862</v>
      </c>
      <c r="B974" s="10" t="s">
        <v>1364</v>
      </c>
      <c r="C974" s="12">
        <v>8.3333333333333329E-2</v>
      </c>
      <c r="D974" s="13">
        <v>43871</v>
      </c>
      <c r="E974" s="7" t="s">
        <v>402</v>
      </c>
      <c r="F974" s="65">
        <v>17.899999999999999</v>
      </c>
      <c r="G974" t="s">
        <v>6</v>
      </c>
      <c r="H974">
        <f>+VLOOKUP(G974,'Legenda Tecnologias'!$A$1:$C$26,3)</f>
        <v>18</v>
      </c>
    </row>
    <row r="975" spans="1:8" ht="14.25">
      <c r="A975" s="11">
        <v>43862</v>
      </c>
      <c r="B975" s="10" t="s">
        <v>1382</v>
      </c>
      <c r="C975" s="12">
        <v>0.83333333333333337</v>
      </c>
      <c r="D975" s="13">
        <v>43871</v>
      </c>
      <c r="E975" s="7" t="s">
        <v>402</v>
      </c>
      <c r="F975" s="65">
        <v>48.05</v>
      </c>
      <c r="G975" t="s">
        <v>5</v>
      </c>
      <c r="H975">
        <f>+VLOOKUP(G975,'Legenda Tecnologias'!$A$1:$C$26,3)</f>
        <v>11</v>
      </c>
    </row>
    <row r="976" spans="1:8" ht="14.25">
      <c r="A976" s="11">
        <v>43862</v>
      </c>
      <c r="B976" s="10" t="s">
        <v>1383</v>
      </c>
      <c r="C976" s="12">
        <v>0.875</v>
      </c>
      <c r="D976" s="13">
        <v>43871</v>
      </c>
      <c r="E976" s="7" t="s">
        <v>402</v>
      </c>
      <c r="F976" s="65">
        <v>46.01</v>
      </c>
      <c r="G976" t="s">
        <v>20</v>
      </c>
      <c r="H976">
        <f>+VLOOKUP(G976,'Legenda Tecnologias'!$A$1:$C$26,3)</f>
        <v>12</v>
      </c>
    </row>
    <row r="977" spans="1:8" ht="14.25">
      <c r="A977" s="11">
        <v>43862</v>
      </c>
      <c r="B977" s="10" t="s">
        <v>1384</v>
      </c>
      <c r="C977" s="12">
        <v>0.91666666666666663</v>
      </c>
      <c r="D977" s="13">
        <v>43871</v>
      </c>
      <c r="E977" s="7" t="s">
        <v>402</v>
      </c>
      <c r="F977" s="65">
        <v>37.61</v>
      </c>
      <c r="G977" t="s">
        <v>6</v>
      </c>
      <c r="H977">
        <f>+VLOOKUP(G977,'Legenda Tecnologias'!$A$1:$C$26,3)</f>
        <v>18</v>
      </c>
    </row>
    <row r="978" spans="1:8" ht="14.25">
      <c r="A978" s="11">
        <v>43862</v>
      </c>
      <c r="B978" s="10" t="s">
        <v>1385</v>
      </c>
      <c r="C978" s="12">
        <v>0.95833333333333337</v>
      </c>
      <c r="D978" s="13">
        <v>43871</v>
      </c>
      <c r="E978" s="7" t="s">
        <v>402</v>
      </c>
      <c r="F978" s="65">
        <v>33.6</v>
      </c>
      <c r="G978" t="s">
        <v>5</v>
      </c>
      <c r="H978">
        <f>+VLOOKUP(G978,'Legenda Tecnologias'!$A$1:$C$26,3)</f>
        <v>11</v>
      </c>
    </row>
    <row r="979" spans="1:8" ht="14.25">
      <c r="A979" s="11">
        <v>43862</v>
      </c>
      <c r="B979" s="10" t="s">
        <v>1365</v>
      </c>
      <c r="C979" s="12">
        <v>0.125</v>
      </c>
      <c r="D979" s="13">
        <v>43871</v>
      </c>
      <c r="E979" s="7" t="s">
        <v>402</v>
      </c>
      <c r="F979" s="65">
        <v>16</v>
      </c>
      <c r="G979" t="s">
        <v>6</v>
      </c>
      <c r="H979">
        <f>+VLOOKUP(G979,'Legenda Tecnologias'!$A$1:$C$26,3)</f>
        <v>18</v>
      </c>
    </row>
    <row r="980" spans="1:8" ht="14.25">
      <c r="A980" s="11">
        <v>43862</v>
      </c>
      <c r="B980" s="10" t="s">
        <v>1366</v>
      </c>
      <c r="C980" s="12">
        <v>0.16666666666666666</v>
      </c>
      <c r="D980" s="13">
        <v>43871</v>
      </c>
      <c r="E980" s="7" t="s">
        <v>402</v>
      </c>
      <c r="F980" s="65">
        <v>16</v>
      </c>
      <c r="G980" t="s">
        <v>6</v>
      </c>
      <c r="H980">
        <f>+VLOOKUP(G980,'Legenda Tecnologias'!$A$1:$C$26,3)</f>
        <v>18</v>
      </c>
    </row>
    <row r="981" spans="1:8" ht="14.25">
      <c r="A981" s="11">
        <v>43862</v>
      </c>
      <c r="B981" s="10" t="s">
        <v>1367</v>
      </c>
      <c r="C981" s="12">
        <v>0.20833333333333334</v>
      </c>
      <c r="D981" s="13">
        <v>43871</v>
      </c>
      <c r="E981" s="7" t="s">
        <v>402</v>
      </c>
      <c r="F981" s="65">
        <v>24</v>
      </c>
      <c r="G981" t="s">
        <v>6</v>
      </c>
      <c r="H981">
        <f>+VLOOKUP(G981,'Legenda Tecnologias'!$A$1:$C$26,3)</f>
        <v>18</v>
      </c>
    </row>
    <row r="982" spans="1:8" ht="14.25">
      <c r="A982" s="11">
        <v>43862</v>
      </c>
      <c r="B982" s="10" t="s">
        <v>1368</v>
      </c>
      <c r="C982" s="12">
        <v>0.25</v>
      </c>
      <c r="D982" s="13">
        <v>43871</v>
      </c>
      <c r="E982" s="7" t="s">
        <v>402</v>
      </c>
      <c r="F982" s="65">
        <v>28.5</v>
      </c>
      <c r="G982" t="s">
        <v>12</v>
      </c>
      <c r="H982">
        <f>+VLOOKUP(G982,'Legenda Tecnologias'!$A$1:$C$26,3)</f>
        <v>22</v>
      </c>
    </row>
    <row r="983" spans="1:8" ht="14.25">
      <c r="A983" s="11">
        <v>43862</v>
      </c>
      <c r="B983" s="10" t="s">
        <v>1369</v>
      </c>
      <c r="C983" s="12">
        <v>0.29166666666666669</v>
      </c>
      <c r="D983" s="13">
        <v>43871</v>
      </c>
      <c r="E983" s="7" t="s">
        <v>402</v>
      </c>
      <c r="F983" s="65">
        <v>36.1</v>
      </c>
      <c r="G983" t="s">
        <v>20</v>
      </c>
      <c r="H983">
        <f>+VLOOKUP(G983,'Legenda Tecnologias'!$A$1:$C$26,3)</f>
        <v>12</v>
      </c>
    </row>
    <row r="984" spans="1:8" ht="14.25">
      <c r="A984" s="11">
        <v>43862</v>
      </c>
      <c r="B984" s="10" t="s">
        <v>1370</v>
      </c>
      <c r="C984" s="12">
        <v>0.33333333333333331</v>
      </c>
      <c r="D984" s="13">
        <v>43871</v>
      </c>
      <c r="E984" s="7" t="s">
        <v>402</v>
      </c>
      <c r="F984" s="65">
        <v>36.590000000000003</v>
      </c>
      <c r="G984" t="s">
        <v>6</v>
      </c>
      <c r="H984">
        <f>+VLOOKUP(G984,'Legenda Tecnologias'!$A$1:$C$26,3)</f>
        <v>18</v>
      </c>
    </row>
    <row r="985" spans="1:8" ht="14.25">
      <c r="A985" s="11">
        <v>43862</v>
      </c>
      <c r="B985" s="10" t="s">
        <v>1371</v>
      </c>
      <c r="C985" s="12">
        <v>0.375</v>
      </c>
      <c r="D985" s="13">
        <v>43871</v>
      </c>
      <c r="E985" s="7" t="s">
        <v>402</v>
      </c>
      <c r="F985" s="65">
        <v>37.200000000000003</v>
      </c>
      <c r="G985" t="s">
        <v>5</v>
      </c>
      <c r="H985">
        <f>+VLOOKUP(G985,'Legenda Tecnologias'!$A$1:$C$26,3)</f>
        <v>11</v>
      </c>
    </row>
    <row r="986" spans="1:8" ht="14.25">
      <c r="A986" s="11">
        <v>43862</v>
      </c>
      <c r="B986" s="10" t="s">
        <v>1386</v>
      </c>
      <c r="C986" s="12">
        <v>0</v>
      </c>
      <c r="D986" s="13">
        <v>43872</v>
      </c>
      <c r="E986" s="7" t="s">
        <v>402</v>
      </c>
      <c r="F986" s="65">
        <v>40.68</v>
      </c>
      <c r="G986" t="s">
        <v>5</v>
      </c>
      <c r="H986">
        <f>+VLOOKUP(G986,'Legenda Tecnologias'!$A$1:$C$26,3)</f>
        <v>11</v>
      </c>
    </row>
    <row r="987" spans="1:8" ht="14.25">
      <c r="A987" s="11">
        <v>43862</v>
      </c>
      <c r="B987" s="10" t="s">
        <v>1387</v>
      </c>
      <c r="C987" s="12">
        <v>4.1666666666666664E-2</v>
      </c>
      <c r="D987" s="13">
        <v>43872</v>
      </c>
      <c r="E987" s="7" t="s">
        <v>402</v>
      </c>
      <c r="F987" s="65">
        <v>40</v>
      </c>
      <c r="G987" t="s">
        <v>5</v>
      </c>
      <c r="H987">
        <f>+VLOOKUP(G987,'Legenda Tecnologias'!$A$1:$C$26,3)</f>
        <v>11</v>
      </c>
    </row>
    <row r="988" spans="1:8" ht="14.25">
      <c r="A988" s="11">
        <v>43862</v>
      </c>
      <c r="B988" s="10" t="s">
        <v>1396</v>
      </c>
      <c r="C988" s="12">
        <v>0.41666666666666669</v>
      </c>
      <c r="D988" s="13">
        <v>43872</v>
      </c>
      <c r="E988" s="7" t="s">
        <v>402</v>
      </c>
      <c r="F988" s="65">
        <v>43.04</v>
      </c>
      <c r="G988" t="s">
        <v>5</v>
      </c>
      <c r="H988">
        <f>+VLOOKUP(G988,'Legenda Tecnologias'!$A$1:$C$26,3)</f>
        <v>11</v>
      </c>
    </row>
    <row r="989" spans="1:8" ht="14.25">
      <c r="A989" s="11">
        <v>43862</v>
      </c>
      <c r="B989" s="10" t="s">
        <v>1397</v>
      </c>
      <c r="C989" s="12">
        <v>0.45833333333333331</v>
      </c>
      <c r="D989" s="13">
        <v>43872</v>
      </c>
      <c r="E989" s="7" t="s">
        <v>402</v>
      </c>
      <c r="F989" s="65">
        <v>41.89</v>
      </c>
      <c r="G989" t="s">
        <v>5</v>
      </c>
      <c r="H989">
        <f>+VLOOKUP(G989,'Legenda Tecnologias'!$A$1:$C$26,3)</f>
        <v>11</v>
      </c>
    </row>
    <row r="990" spans="1:8" ht="14.25">
      <c r="A990" s="11">
        <v>43862</v>
      </c>
      <c r="B990" s="10" t="s">
        <v>1398</v>
      </c>
      <c r="C990" s="12">
        <v>0.5</v>
      </c>
      <c r="D990" s="13">
        <v>43872</v>
      </c>
      <c r="E990" s="7" t="s">
        <v>402</v>
      </c>
      <c r="F990" s="65">
        <v>41.69</v>
      </c>
      <c r="G990" t="s">
        <v>5</v>
      </c>
      <c r="H990">
        <f>+VLOOKUP(G990,'Legenda Tecnologias'!$A$1:$C$26,3)</f>
        <v>11</v>
      </c>
    </row>
    <row r="991" spans="1:8" ht="14.25">
      <c r="A991" s="11">
        <v>43862</v>
      </c>
      <c r="B991" s="10" t="s">
        <v>1399</v>
      </c>
      <c r="C991" s="12">
        <v>0.54166666666666663</v>
      </c>
      <c r="D991" s="13">
        <v>43872</v>
      </c>
      <c r="E991" s="7" t="s">
        <v>402</v>
      </c>
      <c r="F991" s="65">
        <v>41.69</v>
      </c>
      <c r="G991" t="s">
        <v>5</v>
      </c>
      <c r="H991">
        <f>+VLOOKUP(G991,'Legenda Tecnologias'!$A$1:$C$26,3)</f>
        <v>11</v>
      </c>
    </row>
    <row r="992" spans="1:8" ht="14.25">
      <c r="A992" s="11">
        <v>43862</v>
      </c>
      <c r="B992" s="10" t="s">
        <v>1400</v>
      </c>
      <c r="C992" s="12">
        <v>0.58333333333333337</v>
      </c>
      <c r="D992" s="13">
        <v>43872</v>
      </c>
      <c r="E992" s="7" t="s">
        <v>402</v>
      </c>
      <c r="F992" s="65">
        <v>40.950000000000003</v>
      </c>
      <c r="G992" t="s">
        <v>5</v>
      </c>
      <c r="H992">
        <f>+VLOOKUP(G992,'Legenda Tecnologias'!$A$1:$C$26,3)</f>
        <v>11</v>
      </c>
    </row>
    <row r="993" spans="1:8" ht="14.25">
      <c r="A993" s="11">
        <v>43862</v>
      </c>
      <c r="B993" s="10" t="s">
        <v>1401</v>
      </c>
      <c r="C993" s="12">
        <v>0.625</v>
      </c>
      <c r="D993" s="13">
        <v>43872</v>
      </c>
      <c r="E993" s="7" t="s">
        <v>402</v>
      </c>
      <c r="F993" s="65">
        <v>40.950000000000003</v>
      </c>
      <c r="G993" t="s">
        <v>5</v>
      </c>
      <c r="H993">
        <f>+VLOOKUP(G993,'Legenda Tecnologias'!$A$1:$C$26,3)</f>
        <v>11</v>
      </c>
    </row>
    <row r="994" spans="1:8" ht="14.25">
      <c r="A994" s="11">
        <v>43862</v>
      </c>
      <c r="B994" s="10" t="s">
        <v>1402</v>
      </c>
      <c r="C994" s="12">
        <v>0.66666666666666663</v>
      </c>
      <c r="D994" s="13">
        <v>43872</v>
      </c>
      <c r="E994" s="7" t="s">
        <v>402</v>
      </c>
      <c r="F994" s="65">
        <v>41.01</v>
      </c>
      <c r="G994" t="s">
        <v>5</v>
      </c>
      <c r="H994">
        <f>+VLOOKUP(G994,'Legenda Tecnologias'!$A$1:$C$26,3)</f>
        <v>11</v>
      </c>
    </row>
    <row r="995" spans="1:8" ht="14.25">
      <c r="A995" s="11">
        <v>43862</v>
      </c>
      <c r="B995" s="10" t="s">
        <v>1403</v>
      </c>
      <c r="C995" s="12">
        <v>0.70833333333333337</v>
      </c>
      <c r="D995" s="13">
        <v>43872</v>
      </c>
      <c r="E995" s="7" t="s">
        <v>402</v>
      </c>
      <c r="F995" s="65">
        <v>41.5</v>
      </c>
      <c r="G995" t="s">
        <v>5</v>
      </c>
      <c r="H995">
        <f>+VLOOKUP(G995,'Legenda Tecnologias'!$A$1:$C$26,3)</f>
        <v>11</v>
      </c>
    </row>
    <row r="996" spans="1:8" ht="14.25">
      <c r="A996" s="11">
        <v>43862</v>
      </c>
      <c r="B996" s="10" t="s">
        <v>1404</v>
      </c>
      <c r="C996" s="12">
        <v>0.75</v>
      </c>
      <c r="D996" s="13">
        <v>43872</v>
      </c>
      <c r="E996" s="7" t="s">
        <v>402</v>
      </c>
      <c r="F996" s="65">
        <v>43.04</v>
      </c>
      <c r="G996" t="s">
        <v>5</v>
      </c>
      <c r="H996">
        <f>+VLOOKUP(G996,'Legenda Tecnologias'!$A$1:$C$26,3)</f>
        <v>11</v>
      </c>
    </row>
    <row r="997" spans="1:8" ht="14.25">
      <c r="A997" s="11">
        <v>43862</v>
      </c>
      <c r="B997" s="10" t="s">
        <v>1405</v>
      </c>
      <c r="C997" s="12">
        <v>0.79166666666666663</v>
      </c>
      <c r="D997" s="13">
        <v>43872</v>
      </c>
      <c r="E997" s="7" t="s">
        <v>402</v>
      </c>
      <c r="F997" s="65">
        <v>47.51</v>
      </c>
      <c r="G997" t="s">
        <v>10</v>
      </c>
      <c r="H997">
        <f>+VLOOKUP(G997,'Legenda Tecnologias'!$A$1:$C$26,3)</f>
        <v>1</v>
      </c>
    </row>
    <row r="998" spans="1:8" ht="14.25">
      <c r="A998" s="11">
        <v>43862</v>
      </c>
      <c r="B998" s="10" t="s">
        <v>1388</v>
      </c>
      <c r="C998" s="12">
        <v>8.3333333333333329E-2</v>
      </c>
      <c r="D998" s="13">
        <v>43872</v>
      </c>
      <c r="E998" s="7" t="s">
        <v>402</v>
      </c>
      <c r="F998" s="65">
        <v>37</v>
      </c>
      <c r="G998" t="s">
        <v>5</v>
      </c>
      <c r="H998">
        <f>+VLOOKUP(G998,'Legenda Tecnologias'!$A$1:$C$26,3)</f>
        <v>11</v>
      </c>
    </row>
    <row r="999" spans="1:8" ht="14.25">
      <c r="A999" s="11">
        <v>43862</v>
      </c>
      <c r="B999" s="10" t="s">
        <v>1406</v>
      </c>
      <c r="C999" s="12">
        <v>0.83333333333333337</v>
      </c>
      <c r="D999" s="13">
        <v>43872</v>
      </c>
      <c r="E999" s="7" t="s">
        <v>402</v>
      </c>
      <c r="F999" s="65">
        <v>49.15</v>
      </c>
      <c r="G999" t="s">
        <v>5</v>
      </c>
      <c r="H999">
        <f>+VLOOKUP(G999,'Legenda Tecnologias'!$A$1:$C$26,3)</f>
        <v>11</v>
      </c>
    </row>
    <row r="1000" spans="1:8" ht="14.25">
      <c r="A1000" s="11">
        <v>43862</v>
      </c>
      <c r="B1000" s="10" t="s">
        <v>1407</v>
      </c>
      <c r="C1000" s="12">
        <v>0.875</v>
      </c>
      <c r="D1000" s="13">
        <v>43872</v>
      </c>
      <c r="E1000" s="7" t="s">
        <v>402</v>
      </c>
      <c r="F1000" s="65">
        <v>47.98</v>
      </c>
      <c r="G1000" t="s">
        <v>10</v>
      </c>
      <c r="H1000">
        <f>+VLOOKUP(G1000,'Legenda Tecnologias'!$A$1:$C$26,3)</f>
        <v>1</v>
      </c>
    </row>
    <row r="1001" spans="1:8" ht="14.25">
      <c r="A1001" s="11">
        <v>43862</v>
      </c>
      <c r="B1001" s="10" t="s">
        <v>1408</v>
      </c>
      <c r="C1001" s="12">
        <v>0.91666666666666663</v>
      </c>
      <c r="D1001" s="13">
        <v>43872</v>
      </c>
      <c r="E1001" s="7" t="s">
        <v>402</v>
      </c>
      <c r="F1001" s="65">
        <v>42</v>
      </c>
      <c r="G1001" t="s">
        <v>42</v>
      </c>
      <c r="H1001">
        <f>+VLOOKUP(G1001,'Legenda Tecnologias'!$A$1:$C$26,3)</f>
        <v>3</v>
      </c>
    </row>
    <row r="1002" spans="1:8" ht="14.25">
      <c r="A1002" s="11">
        <v>43862</v>
      </c>
      <c r="B1002" s="10" t="s">
        <v>1409</v>
      </c>
      <c r="C1002" s="12">
        <v>0.95833333333333337</v>
      </c>
      <c r="D1002" s="13">
        <v>43872</v>
      </c>
      <c r="E1002" s="7" t="s">
        <v>402</v>
      </c>
      <c r="F1002" s="65">
        <v>40.950000000000003</v>
      </c>
      <c r="G1002" t="s">
        <v>5</v>
      </c>
      <c r="H1002">
        <f>+VLOOKUP(G1002,'Legenda Tecnologias'!$A$1:$C$26,3)</f>
        <v>11</v>
      </c>
    </row>
    <row r="1003" spans="1:8" ht="14.25">
      <c r="A1003" s="11">
        <v>43862</v>
      </c>
      <c r="B1003" s="10" t="s">
        <v>1389</v>
      </c>
      <c r="C1003" s="12">
        <v>0.125</v>
      </c>
      <c r="D1003" s="13">
        <v>43872</v>
      </c>
      <c r="E1003" s="7" t="s">
        <v>402</v>
      </c>
      <c r="F1003" s="65">
        <v>37.049999999999997</v>
      </c>
      <c r="G1003" t="s">
        <v>5</v>
      </c>
      <c r="H1003">
        <f>+VLOOKUP(G1003,'Legenda Tecnologias'!$A$1:$C$26,3)</f>
        <v>11</v>
      </c>
    </row>
    <row r="1004" spans="1:8" ht="14.25">
      <c r="A1004" s="11">
        <v>43862</v>
      </c>
      <c r="B1004" s="10" t="s">
        <v>1390</v>
      </c>
      <c r="C1004" s="12">
        <v>0.16666666666666666</v>
      </c>
      <c r="D1004" s="13">
        <v>43872</v>
      </c>
      <c r="E1004" s="7" t="s">
        <v>402</v>
      </c>
      <c r="F1004" s="65">
        <v>37.58</v>
      </c>
      <c r="G1004" t="s">
        <v>5</v>
      </c>
      <c r="H1004">
        <f>+VLOOKUP(G1004,'Legenda Tecnologias'!$A$1:$C$26,3)</f>
        <v>11</v>
      </c>
    </row>
    <row r="1005" spans="1:8" ht="14.25">
      <c r="A1005" s="11">
        <v>43862</v>
      </c>
      <c r="B1005" s="10" t="s">
        <v>1391</v>
      </c>
      <c r="C1005" s="12">
        <v>0.20833333333333334</v>
      </c>
      <c r="D1005" s="13">
        <v>43872</v>
      </c>
      <c r="E1005" s="7" t="s">
        <v>402</v>
      </c>
      <c r="F1005" s="65">
        <v>40.200000000000003</v>
      </c>
      <c r="G1005" t="s">
        <v>5</v>
      </c>
      <c r="H1005">
        <f>+VLOOKUP(G1005,'Legenda Tecnologias'!$A$1:$C$26,3)</f>
        <v>11</v>
      </c>
    </row>
    <row r="1006" spans="1:8" ht="14.25">
      <c r="A1006" s="11">
        <v>43862</v>
      </c>
      <c r="B1006" s="10" t="s">
        <v>1392</v>
      </c>
      <c r="C1006" s="12">
        <v>0.25</v>
      </c>
      <c r="D1006" s="13">
        <v>43872</v>
      </c>
      <c r="E1006" s="7" t="s">
        <v>402</v>
      </c>
      <c r="F1006" s="65">
        <v>41.5</v>
      </c>
      <c r="G1006" t="s">
        <v>5</v>
      </c>
      <c r="H1006">
        <f>+VLOOKUP(G1006,'Legenda Tecnologias'!$A$1:$C$26,3)</f>
        <v>11</v>
      </c>
    </row>
    <row r="1007" spans="1:8" ht="14.25">
      <c r="A1007" s="11">
        <v>43862</v>
      </c>
      <c r="B1007" s="10" t="s">
        <v>1393</v>
      </c>
      <c r="C1007" s="12">
        <v>0.29166666666666669</v>
      </c>
      <c r="D1007" s="13">
        <v>43872</v>
      </c>
      <c r="E1007" s="7" t="s">
        <v>402</v>
      </c>
      <c r="F1007" s="65">
        <v>42.26</v>
      </c>
      <c r="G1007" t="s">
        <v>5</v>
      </c>
      <c r="H1007">
        <f>+VLOOKUP(G1007,'Legenda Tecnologias'!$A$1:$C$26,3)</f>
        <v>11</v>
      </c>
    </row>
    <row r="1008" spans="1:8" ht="14.25">
      <c r="A1008" s="11">
        <v>43862</v>
      </c>
      <c r="B1008" s="10" t="s">
        <v>1394</v>
      </c>
      <c r="C1008" s="12">
        <v>0.33333333333333331</v>
      </c>
      <c r="D1008" s="13">
        <v>43872</v>
      </c>
      <c r="E1008" s="7" t="s">
        <v>402</v>
      </c>
      <c r="F1008" s="65">
        <v>44.01</v>
      </c>
      <c r="G1008" t="s">
        <v>6</v>
      </c>
      <c r="H1008">
        <f>+VLOOKUP(G1008,'Legenda Tecnologias'!$A$1:$C$26,3)</f>
        <v>18</v>
      </c>
    </row>
    <row r="1009" spans="1:8" ht="14.25">
      <c r="A1009" s="11">
        <v>43862</v>
      </c>
      <c r="B1009" s="10" t="s">
        <v>1395</v>
      </c>
      <c r="C1009" s="12">
        <v>0.375</v>
      </c>
      <c r="D1009" s="13">
        <v>43872</v>
      </c>
      <c r="E1009" s="7" t="s">
        <v>402</v>
      </c>
      <c r="F1009" s="65">
        <v>44.1</v>
      </c>
      <c r="G1009" t="s">
        <v>5</v>
      </c>
      <c r="H1009">
        <f>+VLOOKUP(G1009,'Legenda Tecnologias'!$A$1:$C$26,3)</f>
        <v>11</v>
      </c>
    </row>
    <row r="1010" spans="1:8" ht="14.25">
      <c r="A1010" s="11">
        <v>43862</v>
      </c>
      <c r="B1010" s="10" t="s">
        <v>1410</v>
      </c>
      <c r="C1010" s="12">
        <v>0</v>
      </c>
      <c r="D1010" s="13">
        <v>43873</v>
      </c>
      <c r="E1010" s="7" t="s">
        <v>402</v>
      </c>
      <c r="F1010" s="65">
        <v>44.23</v>
      </c>
      <c r="G1010" t="s">
        <v>5</v>
      </c>
      <c r="H1010">
        <f>+VLOOKUP(G1010,'Legenda Tecnologias'!$A$1:$C$26,3)</f>
        <v>11</v>
      </c>
    </row>
    <row r="1011" spans="1:8" ht="14.25">
      <c r="A1011" s="11">
        <v>43862</v>
      </c>
      <c r="B1011" s="10" t="s">
        <v>1411</v>
      </c>
      <c r="C1011" s="12">
        <v>4.1666666666666664E-2</v>
      </c>
      <c r="D1011" s="13">
        <v>43873</v>
      </c>
      <c r="E1011" s="7" t="s">
        <v>402</v>
      </c>
      <c r="F1011" s="65">
        <v>43.01</v>
      </c>
      <c r="G1011" t="s">
        <v>5</v>
      </c>
      <c r="H1011">
        <f>+VLOOKUP(G1011,'Legenda Tecnologias'!$A$1:$C$26,3)</f>
        <v>11</v>
      </c>
    </row>
    <row r="1012" spans="1:8" ht="14.25">
      <c r="A1012" s="11">
        <v>43862</v>
      </c>
      <c r="B1012" s="10" t="s">
        <v>1420</v>
      </c>
      <c r="C1012" s="12">
        <v>0.41666666666666669</v>
      </c>
      <c r="D1012" s="13">
        <v>43873</v>
      </c>
      <c r="E1012" s="7" t="s">
        <v>402</v>
      </c>
      <c r="F1012" s="65">
        <v>47.27</v>
      </c>
      <c r="G1012" t="s">
        <v>5</v>
      </c>
      <c r="H1012">
        <f>+VLOOKUP(G1012,'Legenda Tecnologias'!$A$1:$C$26,3)</f>
        <v>11</v>
      </c>
    </row>
    <row r="1013" spans="1:8" ht="14.25">
      <c r="A1013" s="11">
        <v>43862</v>
      </c>
      <c r="B1013" s="10" t="s">
        <v>1421</v>
      </c>
      <c r="C1013" s="12">
        <v>0.45833333333333331</v>
      </c>
      <c r="D1013" s="13">
        <v>43873</v>
      </c>
      <c r="E1013" s="7" t="s">
        <v>402</v>
      </c>
      <c r="F1013" s="65">
        <v>46.46</v>
      </c>
      <c r="G1013" t="s">
        <v>5</v>
      </c>
      <c r="H1013">
        <f>+VLOOKUP(G1013,'Legenda Tecnologias'!$A$1:$C$26,3)</f>
        <v>11</v>
      </c>
    </row>
    <row r="1014" spans="1:8" ht="14.25">
      <c r="A1014" s="11">
        <v>43862</v>
      </c>
      <c r="B1014" s="10" t="s">
        <v>1422</v>
      </c>
      <c r="C1014" s="12">
        <v>0.5</v>
      </c>
      <c r="D1014" s="13">
        <v>43873</v>
      </c>
      <c r="E1014" s="7" t="s">
        <v>402</v>
      </c>
      <c r="F1014" s="65">
        <v>45.65</v>
      </c>
      <c r="G1014" t="s">
        <v>5</v>
      </c>
      <c r="H1014">
        <f>+VLOOKUP(G1014,'Legenda Tecnologias'!$A$1:$C$26,3)</f>
        <v>11</v>
      </c>
    </row>
    <row r="1015" spans="1:8" ht="14.25">
      <c r="A1015" s="11">
        <v>43862</v>
      </c>
      <c r="B1015" s="10" t="s">
        <v>1423</v>
      </c>
      <c r="C1015" s="12">
        <v>0.54166666666666663</v>
      </c>
      <c r="D1015" s="13">
        <v>43873</v>
      </c>
      <c r="E1015" s="7" t="s">
        <v>402</v>
      </c>
      <c r="F1015" s="65">
        <v>45.45</v>
      </c>
      <c r="G1015" t="s">
        <v>5</v>
      </c>
      <c r="H1015">
        <f>+VLOOKUP(G1015,'Legenda Tecnologias'!$A$1:$C$26,3)</f>
        <v>11</v>
      </c>
    </row>
    <row r="1016" spans="1:8" ht="14.25">
      <c r="A1016" s="11">
        <v>43862</v>
      </c>
      <c r="B1016" s="10" t="s">
        <v>1424</v>
      </c>
      <c r="C1016" s="12">
        <v>0.58333333333333337</v>
      </c>
      <c r="D1016" s="13">
        <v>43873</v>
      </c>
      <c r="E1016" s="7" t="s">
        <v>402</v>
      </c>
      <c r="F1016" s="65">
        <v>43.98</v>
      </c>
      <c r="G1016" t="s">
        <v>5</v>
      </c>
      <c r="H1016">
        <f>+VLOOKUP(G1016,'Legenda Tecnologias'!$A$1:$C$26,3)</f>
        <v>11</v>
      </c>
    </row>
    <row r="1017" spans="1:8" ht="14.25">
      <c r="A1017" s="11">
        <v>43862</v>
      </c>
      <c r="B1017" s="10" t="s">
        <v>1425</v>
      </c>
      <c r="C1017" s="12">
        <v>0.625</v>
      </c>
      <c r="D1017" s="13">
        <v>43873</v>
      </c>
      <c r="E1017" s="7" t="s">
        <v>402</v>
      </c>
      <c r="F1017" s="65">
        <v>43.38</v>
      </c>
      <c r="G1017" t="s">
        <v>5</v>
      </c>
      <c r="H1017">
        <f>+VLOOKUP(G1017,'Legenda Tecnologias'!$A$1:$C$26,3)</f>
        <v>11</v>
      </c>
    </row>
    <row r="1018" spans="1:8" ht="14.25">
      <c r="A1018" s="11">
        <v>43862</v>
      </c>
      <c r="B1018" s="10" t="s">
        <v>1426</v>
      </c>
      <c r="C1018" s="12">
        <v>0.66666666666666663</v>
      </c>
      <c r="D1018" s="13">
        <v>43873</v>
      </c>
      <c r="E1018" s="7" t="s">
        <v>402</v>
      </c>
      <c r="F1018" s="65">
        <v>43</v>
      </c>
      <c r="G1018" t="s">
        <v>21</v>
      </c>
      <c r="H1018">
        <f>+VLOOKUP(G1018,'Legenda Tecnologias'!$A$1:$C$26,3)</f>
        <v>2</v>
      </c>
    </row>
    <row r="1019" spans="1:8" ht="14.25">
      <c r="A1019" s="11">
        <v>43862</v>
      </c>
      <c r="B1019" s="10" t="s">
        <v>1427</v>
      </c>
      <c r="C1019" s="12">
        <v>0.70833333333333337</v>
      </c>
      <c r="D1019" s="13">
        <v>43873</v>
      </c>
      <c r="E1019" s="7" t="s">
        <v>402</v>
      </c>
      <c r="F1019" s="65">
        <v>43.39</v>
      </c>
      <c r="G1019" t="s">
        <v>5</v>
      </c>
      <c r="H1019">
        <f>+VLOOKUP(G1019,'Legenda Tecnologias'!$A$1:$C$26,3)</f>
        <v>11</v>
      </c>
    </row>
    <row r="1020" spans="1:8" ht="14.25">
      <c r="A1020" s="11">
        <v>43862</v>
      </c>
      <c r="B1020" s="10" t="s">
        <v>1428</v>
      </c>
      <c r="C1020" s="12">
        <v>0.75</v>
      </c>
      <c r="D1020" s="13">
        <v>43873</v>
      </c>
      <c r="E1020" s="7" t="s">
        <v>402</v>
      </c>
      <c r="F1020" s="65">
        <v>44.23</v>
      </c>
      <c r="G1020" t="s">
        <v>5</v>
      </c>
      <c r="H1020">
        <f>+VLOOKUP(G1020,'Legenda Tecnologias'!$A$1:$C$26,3)</f>
        <v>11</v>
      </c>
    </row>
    <row r="1021" spans="1:8" ht="14.25">
      <c r="A1021" s="11">
        <v>43862</v>
      </c>
      <c r="B1021" s="10" t="s">
        <v>1429</v>
      </c>
      <c r="C1021" s="12">
        <v>0.79166666666666663</v>
      </c>
      <c r="D1021" s="13">
        <v>43873</v>
      </c>
      <c r="E1021" s="7" t="s">
        <v>402</v>
      </c>
      <c r="F1021" s="65">
        <v>46</v>
      </c>
      <c r="G1021" t="s">
        <v>8</v>
      </c>
      <c r="H1021">
        <f>+VLOOKUP(G1021,'Legenda Tecnologias'!$A$1:$C$26,3)</f>
        <v>6</v>
      </c>
    </row>
    <row r="1022" spans="1:8" ht="14.25">
      <c r="A1022" s="11">
        <v>43862</v>
      </c>
      <c r="B1022" s="10" t="s">
        <v>1412</v>
      </c>
      <c r="C1022" s="12">
        <v>8.3333333333333329E-2</v>
      </c>
      <c r="D1022" s="13">
        <v>43873</v>
      </c>
      <c r="E1022" s="7" t="s">
        <v>402</v>
      </c>
      <c r="F1022" s="65">
        <v>43.38</v>
      </c>
      <c r="G1022" t="s">
        <v>5</v>
      </c>
      <c r="H1022">
        <f>+VLOOKUP(G1022,'Legenda Tecnologias'!$A$1:$C$26,3)</f>
        <v>11</v>
      </c>
    </row>
    <row r="1023" spans="1:8" ht="14.25">
      <c r="A1023" s="11">
        <v>43862</v>
      </c>
      <c r="B1023" s="10" t="s">
        <v>1430</v>
      </c>
      <c r="C1023" s="12">
        <v>0.83333333333333337</v>
      </c>
      <c r="D1023" s="13">
        <v>43873</v>
      </c>
      <c r="E1023" s="7" t="s">
        <v>402</v>
      </c>
      <c r="F1023" s="65">
        <v>46.46</v>
      </c>
      <c r="G1023" t="s">
        <v>5</v>
      </c>
      <c r="H1023">
        <f>+VLOOKUP(G1023,'Legenda Tecnologias'!$A$1:$C$26,3)</f>
        <v>11</v>
      </c>
    </row>
    <row r="1024" spans="1:8" ht="14.25">
      <c r="A1024" s="11">
        <v>43862</v>
      </c>
      <c r="B1024" s="10" t="s">
        <v>1431</v>
      </c>
      <c r="C1024" s="12">
        <v>0.875</v>
      </c>
      <c r="D1024" s="13">
        <v>43873</v>
      </c>
      <c r="E1024" s="7" t="s">
        <v>402</v>
      </c>
      <c r="F1024" s="65">
        <v>44.68</v>
      </c>
      <c r="G1024" t="s">
        <v>6</v>
      </c>
      <c r="H1024">
        <f>+VLOOKUP(G1024,'Legenda Tecnologias'!$A$1:$C$26,3)</f>
        <v>18</v>
      </c>
    </row>
    <row r="1025" spans="1:8" ht="14.25">
      <c r="A1025" s="11">
        <v>43862</v>
      </c>
      <c r="B1025" s="10" t="s">
        <v>1432</v>
      </c>
      <c r="C1025" s="12">
        <v>0.91666666666666663</v>
      </c>
      <c r="D1025" s="13">
        <v>43873</v>
      </c>
      <c r="E1025" s="7" t="s">
        <v>402</v>
      </c>
      <c r="F1025" s="65">
        <v>42.42</v>
      </c>
      <c r="G1025" t="s">
        <v>5</v>
      </c>
      <c r="H1025">
        <f>+VLOOKUP(G1025,'Legenda Tecnologias'!$A$1:$C$26,3)</f>
        <v>11</v>
      </c>
    </row>
    <row r="1026" spans="1:8" ht="14.25">
      <c r="A1026" s="11">
        <v>43862</v>
      </c>
      <c r="B1026" s="10" t="s">
        <v>1433</v>
      </c>
      <c r="C1026" s="12">
        <v>0.95833333333333337</v>
      </c>
      <c r="D1026" s="13">
        <v>43873</v>
      </c>
      <c r="E1026" s="7" t="s">
        <v>402</v>
      </c>
      <c r="F1026" s="65">
        <v>39.46</v>
      </c>
      <c r="G1026" t="s">
        <v>12</v>
      </c>
      <c r="H1026">
        <f>+VLOOKUP(G1026,'Legenda Tecnologias'!$A$1:$C$26,3)</f>
        <v>22</v>
      </c>
    </row>
    <row r="1027" spans="1:8" ht="14.25">
      <c r="A1027" s="11">
        <v>43862</v>
      </c>
      <c r="B1027" s="10" t="s">
        <v>1413</v>
      </c>
      <c r="C1027" s="12">
        <v>0.125</v>
      </c>
      <c r="D1027" s="13">
        <v>43873</v>
      </c>
      <c r="E1027" s="7" t="s">
        <v>402</v>
      </c>
      <c r="F1027" s="65">
        <v>42.78</v>
      </c>
      <c r="G1027" t="s">
        <v>5</v>
      </c>
      <c r="H1027">
        <f>+VLOOKUP(G1027,'Legenda Tecnologias'!$A$1:$C$26,3)</f>
        <v>11</v>
      </c>
    </row>
    <row r="1028" spans="1:8" ht="14.25">
      <c r="A1028" s="11">
        <v>43862</v>
      </c>
      <c r="B1028" s="10" t="s">
        <v>1414</v>
      </c>
      <c r="C1028" s="12">
        <v>0.16666666666666666</v>
      </c>
      <c r="D1028" s="13">
        <v>43873</v>
      </c>
      <c r="E1028" s="7" t="s">
        <v>402</v>
      </c>
      <c r="F1028" s="65">
        <v>42.62</v>
      </c>
      <c r="G1028" t="s">
        <v>5</v>
      </c>
      <c r="H1028">
        <f>+VLOOKUP(G1028,'Legenda Tecnologias'!$A$1:$C$26,3)</f>
        <v>11</v>
      </c>
    </row>
    <row r="1029" spans="1:8" ht="14.25">
      <c r="A1029" s="11">
        <v>43862</v>
      </c>
      <c r="B1029" s="10" t="s">
        <v>1415</v>
      </c>
      <c r="C1029" s="12">
        <v>0.20833333333333334</v>
      </c>
      <c r="D1029" s="13">
        <v>43873</v>
      </c>
      <c r="E1029" s="7" t="s">
        <v>402</v>
      </c>
      <c r="F1029" s="65">
        <v>42.43</v>
      </c>
      <c r="G1029" t="s">
        <v>28</v>
      </c>
      <c r="H1029">
        <f>+VLOOKUP(G1029,'Legenda Tecnologias'!$A$1:$C$26,3)</f>
        <v>15</v>
      </c>
    </row>
    <row r="1030" spans="1:8" ht="14.25">
      <c r="A1030" s="11">
        <v>43862</v>
      </c>
      <c r="B1030" s="10" t="s">
        <v>1416</v>
      </c>
      <c r="C1030" s="12">
        <v>0.25</v>
      </c>
      <c r="D1030" s="13">
        <v>43873</v>
      </c>
      <c r="E1030" s="7" t="s">
        <v>402</v>
      </c>
      <c r="F1030" s="65">
        <v>42.88</v>
      </c>
      <c r="G1030" t="s">
        <v>5</v>
      </c>
      <c r="H1030">
        <f>+VLOOKUP(G1030,'Legenda Tecnologias'!$A$1:$C$26,3)</f>
        <v>11</v>
      </c>
    </row>
    <row r="1031" spans="1:8" ht="14.25">
      <c r="A1031" s="11">
        <v>43862</v>
      </c>
      <c r="B1031" s="10" t="s">
        <v>1417</v>
      </c>
      <c r="C1031" s="12">
        <v>0.29166666666666669</v>
      </c>
      <c r="D1031" s="13">
        <v>43873</v>
      </c>
      <c r="E1031" s="7" t="s">
        <v>402</v>
      </c>
      <c r="F1031" s="65">
        <v>44.62</v>
      </c>
      <c r="G1031" t="s">
        <v>10</v>
      </c>
      <c r="H1031">
        <f>+VLOOKUP(G1031,'Legenda Tecnologias'!$A$1:$C$26,3)</f>
        <v>1</v>
      </c>
    </row>
    <row r="1032" spans="1:8" ht="14.25">
      <c r="A1032" s="11">
        <v>43862</v>
      </c>
      <c r="B1032" s="10" t="s">
        <v>1418</v>
      </c>
      <c r="C1032" s="12">
        <v>0.33333333333333331</v>
      </c>
      <c r="D1032" s="13">
        <v>43873</v>
      </c>
      <c r="E1032" s="7" t="s">
        <v>402</v>
      </c>
      <c r="F1032" s="65">
        <v>46.96</v>
      </c>
      <c r="G1032" t="s">
        <v>5</v>
      </c>
      <c r="H1032">
        <f>+VLOOKUP(G1032,'Legenda Tecnologias'!$A$1:$C$26,3)</f>
        <v>11</v>
      </c>
    </row>
    <row r="1033" spans="1:8" ht="14.25">
      <c r="A1033" s="11">
        <v>43862</v>
      </c>
      <c r="B1033" s="10" t="s">
        <v>1419</v>
      </c>
      <c r="C1033" s="12">
        <v>0.375</v>
      </c>
      <c r="D1033" s="13">
        <v>43873</v>
      </c>
      <c r="E1033" s="7" t="s">
        <v>402</v>
      </c>
      <c r="F1033" s="65">
        <v>48.05</v>
      </c>
      <c r="G1033" t="s">
        <v>5</v>
      </c>
      <c r="H1033">
        <f>+VLOOKUP(G1033,'Legenda Tecnologias'!$A$1:$C$26,3)</f>
        <v>11</v>
      </c>
    </row>
    <row r="1034" spans="1:8" ht="14.25">
      <c r="A1034" s="11">
        <v>43862</v>
      </c>
      <c r="B1034" s="10" t="s">
        <v>1434</v>
      </c>
      <c r="C1034" s="12">
        <v>0</v>
      </c>
      <c r="D1034" s="13">
        <v>43874</v>
      </c>
      <c r="E1034" s="7" t="s">
        <v>402</v>
      </c>
      <c r="F1034" s="65">
        <v>33.97</v>
      </c>
      <c r="G1034" t="s">
        <v>12</v>
      </c>
      <c r="H1034">
        <f>+VLOOKUP(G1034,'Legenda Tecnologias'!$A$1:$C$26,3)</f>
        <v>22</v>
      </c>
    </row>
    <row r="1035" spans="1:8" ht="14.25">
      <c r="A1035" s="11">
        <v>43862</v>
      </c>
      <c r="B1035" s="10" t="s">
        <v>1435</v>
      </c>
      <c r="C1035" s="12">
        <v>4.1666666666666664E-2</v>
      </c>
      <c r="D1035" s="13">
        <v>43874</v>
      </c>
      <c r="E1035" s="7" t="s">
        <v>402</v>
      </c>
      <c r="F1035" s="65">
        <v>35</v>
      </c>
      <c r="G1035" t="s">
        <v>12</v>
      </c>
      <c r="H1035">
        <f>+VLOOKUP(G1035,'Legenda Tecnologias'!$A$1:$C$26,3)</f>
        <v>22</v>
      </c>
    </row>
    <row r="1036" spans="1:8" ht="14.25">
      <c r="A1036" s="11">
        <v>43862</v>
      </c>
      <c r="B1036" s="10" t="s">
        <v>1444</v>
      </c>
      <c r="C1036" s="12">
        <v>0.41666666666666669</v>
      </c>
      <c r="D1036" s="13">
        <v>43874</v>
      </c>
      <c r="E1036" s="7" t="s">
        <v>402</v>
      </c>
      <c r="F1036" s="65">
        <v>40.51</v>
      </c>
      <c r="G1036" t="s">
        <v>5</v>
      </c>
      <c r="H1036">
        <f>+VLOOKUP(G1036,'Legenda Tecnologias'!$A$1:$C$26,3)</f>
        <v>11</v>
      </c>
    </row>
    <row r="1037" spans="1:8" ht="14.25">
      <c r="A1037" s="11">
        <v>43862</v>
      </c>
      <c r="B1037" s="10" t="s">
        <v>1445</v>
      </c>
      <c r="C1037" s="12">
        <v>0.45833333333333331</v>
      </c>
      <c r="D1037" s="13">
        <v>43874</v>
      </c>
      <c r="E1037" s="7" t="s">
        <v>402</v>
      </c>
      <c r="F1037" s="65">
        <v>39.950000000000003</v>
      </c>
      <c r="G1037" t="s">
        <v>5</v>
      </c>
      <c r="H1037">
        <f>+VLOOKUP(G1037,'Legenda Tecnologias'!$A$1:$C$26,3)</f>
        <v>11</v>
      </c>
    </row>
    <row r="1038" spans="1:8" ht="14.25">
      <c r="A1038" s="11">
        <v>43862</v>
      </c>
      <c r="B1038" s="10" t="s">
        <v>1446</v>
      </c>
      <c r="C1038" s="12">
        <v>0.5</v>
      </c>
      <c r="D1038" s="13">
        <v>43874</v>
      </c>
      <c r="E1038" s="7" t="s">
        <v>402</v>
      </c>
      <c r="F1038" s="65">
        <v>39.01</v>
      </c>
      <c r="G1038" t="s">
        <v>5</v>
      </c>
      <c r="H1038">
        <f>+VLOOKUP(G1038,'Legenda Tecnologias'!$A$1:$C$26,3)</f>
        <v>11</v>
      </c>
    </row>
    <row r="1039" spans="1:8" ht="14.25">
      <c r="A1039" s="11">
        <v>43862</v>
      </c>
      <c r="B1039" s="10" t="s">
        <v>1447</v>
      </c>
      <c r="C1039" s="12">
        <v>0.54166666666666663</v>
      </c>
      <c r="D1039" s="13">
        <v>43874</v>
      </c>
      <c r="E1039" s="7" t="s">
        <v>402</v>
      </c>
      <c r="F1039" s="65">
        <v>38.39</v>
      </c>
      <c r="G1039" t="s">
        <v>12</v>
      </c>
      <c r="H1039">
        <f>+VLOOKUP(G1039,'Legenda Tecnologias'!$A$1:$C$26,3)</f>
        <v>22</v>
      </c>
    </row>
    <row r="1040" spans="1:8" ht="14.25">
      <c r="A1040" s="11">
        <v>43862</v>
      </c>
      <c r="B1040" s="10" t="s">
        <v>1448</v>
      </c>
      <c r="C1040" s="12">
        <v>0.58333333333333337</v>
      </c>
      <c r="D1040" s="13">
        <v>43874</v>
      </c>
      <c r="E1040" s="7" t="s">
        <v>402</v>
      </c>
      <c r="F1040" s="65">
        <v>36.07</v>
      </c>
      <c r="G1040" t="s">
        <v>7</v>
      </c>
      <c r="H1040">
        <f>+VLOOKUP(G1040,'Legenda Tecnologias'!$A$1:$C$26,3)</f>
        <v>19</v>
      </c>
    </row>
    <row r="1041" spans="1:8" ht="14.25">
      <c r="A1041" s="11">
        <v>43862</v>
      </c>
      <c r="B1041" s="10" t="s">
        <v>1449</v>
      </c>
      <c r="C1041" s="12">
        <v>0.625</v>
      </c>
      <c r="D1041" s="13">
        <v>43874</v>
      </c>
      <c r="E1041" s="7" t="s">
        <v>402</v>
      </c>
      <c r="F1041" s="65">
        <v>36.31</v>
      </c>
      <c r="G1041" t="s">
        <v>12</v>
      </c>
      <c r="H1041">
        <f>+VLOOKUP(G1041,'Legenda Tecnologias'!$A$1:$C$26,3)</f>
        <v>22</v>
      </c>
    </row>
    <row r="1042" spans="1:8" ht="14.25">
      <c r="A1042" s="11">
        <v>43862</v>
      </c>
      <c r="B1042" s="10" t="s">
        <v>1450</v>
      </c>
      <c r="C1042" s="12">
        <v>0.66666666666666663</v>
      </c>
      <c r="D1042" s="13">
        <v>43874</v>
      </c>
      <c r="E1042" s="7" t="s">
        <v>402</v>
      </c>
      <c r="F1042" s="65">
        <v>38.01</v>
      </c>
      <c r="G1042" t="s">
        <v>7</v>
      </c>
      <c r="H1042">
        <f>+VLOOKUP(G1042,'Legenda Tecnologias'!$A$1:$C$26,3)</f>
        <v>19</v>
      </c>
    </row>
    <row r="1043" spans="1:8" ht="14.25">
      <c r="A1043" s="11">
        <v>43862</v>
      </c>
      <c r="B1043" s="10" t="s">
        <v>1451</v>
      </c>
      <c r="C1043" s="12">
        <v>0.70833333333333337</v>
      </c>
      <c r="D1043" s="13">
        <v>43874</v>
      </c>
      <c r="E1043" s="7" t="s">
        <v>402</v>
      </c>
      <c r="F1043" s="65">
        <v>39.56</v>
      </c>
      <c r="G1043" t="s">
        <v>28</v>
      </c>
      <c r="H1043">
        <f>+VLOOKUP(G1043,'Legenda Tecnologias'!$A$1:$C$26,3)</f>
        <v>15</v>
      </c>
    </row>
    <row r="1044" spans="1:8" ht="14.25">
      <c r="A1044" s="11">
        <v>43862</v>
      </c>
      <c r="B1044" s="10" t="s">
        <v>1452</v>
      </c>
      <c r="C1044" s="12">
        <v>0.75</v>
      </c>
      <c r="D1044" s="13">
        <v>43874</v>
      </c>
      <c r="E1044" s="7" t="s">
        <v>402</v>
      </c>
      <c r="F1044" s="65">
        <v>41.51</v>
      </c>
      <c r="G1044" t="s">
        <v>5</v>
      </c>
      <c r="H1044">
        <f>+VLOOKUP(G1044,'Legenda Tecnologias'!$A$1:$C$26,3)</f>
        <v>11</v>
      </c>
    </row>
    <row r="1045" spans="1:8" ht="14.25">
      <c r="A1045" s="11">
        <v>43862</v>
      </c>
      <c r="B1045" s="10" t="s">
        <v>1453</v>
      </c>
      <c r="C1045" s="12">
        <v>0.79166666666666663</v>
      </c>
      <c r="D1045" s="13">
        <v>43874</v>
      </c>
      <c r="E1045" s="7" t="s">
        <v>402</v>
      </c>
      <c r="F1045" s="65">
        <v>45.45</v>
      </c>
      <c r="G1045" t="s">
        <v>5</v>
      </c>
      <c r="H1045">
        <f>+VLOOKUP(G1045,'Legenda Tecnologias'!$A$1:$C$26,3)</f>
        <v>11</v>
      </c>
    </row>
    <row r="1046" spans="1:8" ht="14.25">
      <c r="A1046" s="11">
        <v>43862</v>
      </c>
      <c r="B1046" s="10" t="s">
        <v>1436</v>
      </c>
      <c r="C1046" s="12">
        <v>8.3333333333333329E-2</v>
      </c>
      <c r="D1046" s="13">
        <v>43874</v>
      </c>
      <c r="E1046" s="7" t="s">
        <v>402</v>
      </c>
      <c r="F1046" s="65">
        <v>31.19</v>
      </c>
      <c r="G1046" t="s">
        <v>6</v>
      </c>
      <c r="H1046">
        <f>+VLOOKUP(G1046,'Legenda Tecnologias'!$A$1:$C$26,3)</f>
        <v>18</v>
      </c>
    </row>
    <row r="1047" spans="1:8" ht="14.25">
      <c r="A1047" s="11">
        <v>43862</v>
      </c>
      <c r="B1047" s="10" t="s">
        <v>1454</v>
      </c>
      <c r="C1047" s="12">
        <v>0.83333333333333337</v>
      </c>
      <c r="D1047" s="13">
        <v>43874</v>
      </c>
      <c r="E1047" s="7" t="s">
        <v>402</v>
      </c>
      <c r="F1047" s="65">
        <v>46.46</v>
      </c>
      <c r="G1047" t="s">
        <v>5</v>
      </c>
      <c r="H1047">
        <f>+VLOOKUP(G1047,'Legenda Tecnologias'!$A$1:$C$26,3)</f>
        <v>11</v>
      </c>
    </row>
    <row r="1048" spans="1:8" ht="14.25">
      <c r="A1048" s="11">
        <v>43862</v>
      </c>
      <c r="B1048" s="10" t="s">
        <v>1455</v>
      </c>
      <c r="C1048" s="12">
        <v>0.875</v>
      </c>
      <c r="D1048" s="13">
        <v>43874</v>
      </c>
      <c r="E1048" s="7" t="s">
        <v>402</v>
      </c>
      <c r="F1048" s="65">
        <v>45.95</v>
      </c>
      <c r="G1048" t="s">
        <v>5</v>
      </c>
      <c r="H1048">
        <f>+VLOOKUP(G1048,'Legenda Tecnologias'!$A$1:$C$26,3)</f>
        <v>11</v>
      </c>
    </row>
    <row r="1049" spans="1:8" ht="14.25">
      <c r="A1049" s="11">
        <v>43862</v>
      </c>
      <c r="B1049" s="10" t="s">
        <v>1456</v>
      </c>
      <c r="C1049" s="12">
        <v>0.91666666666666663</v>
      </c>
      <c r="D1049" s="13">
        <v>43874</v>
      </c>
      <c r="E1049" s="7" t="s">
        <v>402</v>
      </c>
      <c r="F1049" s="65">
        <v>41.01</v>
      </c>
      <c r="G1049" t="s">
        <v>6</v>
      </c>
      <c r="H1049">
        <f>+VLOOKUP(G1049,'Legenda Tecnologias'!$A$1:$C$26,3)</f>
        <v>18</v>
      </c>
    </row>
    <row r="1050" spans="1:8" ht="14.25">
      <c r="A1050" s="11">
        <v>43862</v>
      </c>
      <c r="B1050" s="10" t="s">
        <v>1457</v>
      </c>
      <c r="C1050" s="12">
        <v>0.95833333333333337</v>
      </c>
      <c r="D1050" s="13">
        <v>43874</v>
      </c>
      <c r="E1050" s="7" t="s">
        <v>402</v>
      </c>
      <c r="F1050" s="65">
        <v>39.31</v>
      </c>
      <c r="G1050" t="s">
        <v>5</v>
      </c>
      <c r="H1050">
        <f>+VLOOKUP(G1050,'Legenda Tecnologias'!$A$1:$C$26,3)</f>
        <v>11</v>
      </c>
    </row>
    <row r="1051" spans="1:8" ht="14.25">
      <c r="A1051" s="11">
        <v>43862</v>
      </c>
      <c r="B1051" s="10" t="s">
        <v>1437</v>
      </c>
      <c r="C1051" s="12">
        <v>0.125</v>
      </c>
      <c r="D1051" s="13">
        <v>43874</v>
      </c>
      <c r="E1051" s="7" t="s">
        <v>402</v>
      </c>
      <c r="F1051" s="65">
        <v>31.11</v>
      </c>
      <c r="G1051" t="s">
        <v>12</v>
      </c>
      <c r="H1051">
        <f>+VLOOKUP(G1051,'Legenda Tecnologias'!$A$1:$C$26,3)</f>
        <v>22</v>
      </c>
    </row>
    <row r="1052" spans="1:8" ht="14.25">
      <c r="A1052" s="11">
        <v>43862</v>
      </c>
      <c r="B1052" s="10" t="s">
        <v>1438</v>
      </c>
      <c r="C1052" s="12">
        <v>0.16666666666666666</v>
      </c>
      <c r="D1052" s="13">
        <v>43874</v>
      </c>
      <c r="E1052" s="7" t="s">
        <v>402</v>
      </c>
      <c r="F1052" s="65">
        <v>30.65</v>
      </c>
      <c r="G1052" t="s">
        <v>8</v>
      </c>
      <c r="H1052">
        <f>+VLOOKUP(G1052,'Legenda Tecnologias'!$A$1:$C$26,3)</f>
        <v>6</v>
      </c>
    </row>
    <row r="1053" spans="1:8" ht="14.25">
      <c r="A1053" s="11">
        <v>43862</v>
      </c>
      <c r="B1053" s="10" t="s">
        <v>1439</v>
      </c>
      <c r="C1053" s="12">
        <v>0.20833333333333334</v>
      </c>
      <c r="D1053" s="13">
        <v>43874</v>
      </c>
      <c r="E1053" s="7" t="s">
        <v>402</v>
      </c>
      <c r="F1053" s="65">
        <v>31.19</v>
      </c>
      <c r="G1053" t="s">
        <v>6</v>
      </c>
      <c r="H1053">
        <f>+VLOOKUP(G1053,'Legenda Tecnologias'!$A$1:$C$26,3)</f>
        <v>18</v>
      </c>
    </row>
    <row r="1054" spans="1:8" ht="14.25">
      <c r="A1054" s="11">
        <v>43862</v>
      </c>
      <c r="B1054" s="10" t="s">
        <v>1440</v>
      </c>
      <c r="C1054" s="12">
        <v>0.25</v>
      </c>
      <c r="D1054" s="13">
        <v>43874</v>
      </c>
      <c r="E1054" s="7" t="s">
        <v>402</v>
      </c>
      <c r="F1054" s="65">
        <v>35.92</v>
      </c>
      <c r="G1054" t="s">
        <v>12</v>
      </c>
      <c r="H1054">
        <f>+VLOOKUP(G1054,'Legenda Tecnologias'!$A$1:$C$26,3)</f>
        <v>22</v>
      </c>
    </row>
    <row r="1055" spans="1:8" ht="14.25">
      <c r="A1055" s="11">
        <v>43862</v>
      </c>
      <c r="B1055" s="10" t="s">
        <v>1441</v>
      </c>
      <c r="C1055" s="12">
        <v>0.29166666666666669</v>
      </c>
      <c r="D1055" s="13">
        <v>43874</v>
      </c>
      <c r="E1055" s="7" t="s">
        <v>402</v>
      </c>
      <c r="F1055" s="65">
        <v>39.61</v>
      </c>
      <c r="G1055" t="s">
        <v>5</v>
      </c>
      <c r="H1055">
        <f>+VLOOKUP(G1055,'Legenda Tecnologias'!$A$1:$C$26,3)</f>
        <v>11</v>
      </c>
    </row>
    <row r="1056" spans="1:8" ht="14.25">
      <c r="A1056" s="11">
        <v>43862</v>
      </c>
      <c r="B1056" s="10" t="s">
        <v>1442</v>
      </c>
      <c r="C1056" s="12">
        <v>0.33333333333333331</v>
      </c>
      <c r="D1056" s="13">
        <v>43874</v>
      </c>
      <c r="E1056" s="7" t="s">
        <v>402</v>
      </c>
      <c r="F1056" s="65">
        <v>40.01</v>
      </c>
      <c r="G1056" t="s">
        <v>5</v>
      </c>
      <c r="H1056">
        <f>+VLOOKUP(G1056,'Legenda Tecnologias'!$A$1:$C$26,3)</f>
        <v>11</v>
      </c>
    </row>
    <row r="1057" spans="1:8" ht="14.25">
      <c r="A1057" s="11">
        <v>43862</v>
      </c>
      <c r="B1057" s="10" t="s">
        <v>1443</v>
      </c>
      <c r="C1057" s="12">
        <v>0.375</v>
      </c>
      <c r="D1057" s="13">
        <v>43874</v>
      </c>
      <c r="E1057" s="7" t="s">
        <v>402</v>
      </c>
      <c r="F1057" s="65">
        <v>41.35</v>
      </c>
      <c r="G1057" t="s">
        <v>5</v>
      </c>
      <c r="H1057">
        <f>+VLOOKUP(G1057,'Legenda Tecnologias'!$A$1:$C$26,3)</f>
        <v>11</v>
      </c>
    </row>
    <row r="1058" spans="1:8" ht="14.25">
      <c r="A1058" s="11">
        <v>43862</v>
      </c>
      <c r="B1058" s="10" t="s">
        <v>1458</v>
      </c>
      <c r="C1058" s="12">
        <v>0</v>
      </c>
      <c r="D1058" s="13">
        <v>43875</v>
      </c>
      <c r="E1058" s="7" t="s">
        <v>402</v>
      </c>
      <c r="F1058" s="65">
        <v>40.01</v>
      </c>
      <c r="G1058" t="s">
        <v>5</v>
      </c>
      <c r="H1058">
        <f>+VLOOKUP(G1058,'Legenda Tecnologias'!$A$1:$C$26,3)</f>
        <v>11</v>
      </c>
    </row>
    <row r="1059" spans="1:8" ht="14.25">
      <c r="A1059" s="11">
        <v>43862</v>
      </c>
      <c r="B1059" s="10" t="s">
        <v>1459</v>
      </c>
      <c r="C1059" s="12">
        <v>4.1666666666666664E-2</v>
      </c>
      <c r="D1059" s="13">
        <v>43875</v>
      </c>
      <c r="E1059" s="7" t="s">
        <v>402</v>
      </c>
      <c r="F1059" s="65">
        <v>40.200000000000003</v>
      </c>
      <c r="G1059" t="s">
        <v>5</v>
      </c>
      <c r="H1059">
        <f>+VLOOKUP(G1059,'Legenda Tecnologias'!$A$1:$C$26,3)</f>
        <v>11</v>
      </c>
    </row>
    <row r="1060" spans="1:8" ht="14.25">
      <c r="A1060" s="11">
        <v>43862</v>
      </c>
      <c r="B1060" s="10" t="s">
        <v>1468</v>
      </c>
      <c r="C1060" s="12">
        <v>0.41666666666666669</v>
      </c>
      <c r="D1060" s="13">
        <v>43875</v>
      </c>
      <c r="E1060" s="7" t="s">
        <v>402</v>
      </c>
      <c r="F1060" s="65">
        <v>43</v>
      </c>
      <c r="G1060" t="s">
        <v>20</v>
      </c>
      <c r="H1060">
        <f>+VLOOKUP(G1060,'Legenda Tecnologias'!$A$1:$C$26,3)</f>
        <v>12</v>
      </c>
    </row>
    <row r="1061" spans="1:8" ht="14.25">
      <c r="A1061" s="11">
        <v>43862</v>
      </c>
      <c r="B1061" s="10" t="s">
        <v>1469</v>
      </c>
      <c r="C1061" s="12">
        <v>0.45833333333333331</v>
      </c>
      <c r="D1061" s="13">
        <v>43875</v>
      </c>
      <c r="E1061" s="7" t="s">
        <v>402</v>
      </c>
      <c r="F1061" s="65">
        <v>41.14</v>
      </c>
      <c r="G1061" t="s">
        <v>5</v>
      </c>
      <c r="H1061">
        <f>+VLOOKUP(G1061,'Legenda Tecnologias'!$A$1:$C$26,3)</f>
        <v>11</v>
      </c>
    </row>
    <row r="1062" spans="1:8" ht="14.25">
      <c r="A1062" s="11">
        <v>43862</v>
      </c>
      <c r="B1062" s="10" t="s">
        <v>1470</v>
      </c>
      <c r="C1062" s="12">
        <v>0.5</v>
      </c>
      <c r="D1062" s="13">
        <v>43875</v>
      </c>
      <c r="E1062" s="7" t="s">
        <v>402</v>
      </c>
      <c r="F1062" s="65">
        <v>39.020000000000003</v>
      </c>
      <c r="G1062" t="s">
        <v>5</v>
      </c>
      <c r="H1062">
        <f>+VLOOKUP(G1062,'Legenda Tecnologias'!$A$1:$C$26,3)</f>
        <v>11</v>
      </c>
    </row>
    <row r="1063" spans="1:8" ht="14.25">
      <c r="A1063" s="11">
        <v>43862</v>
      </c>
      <c r="B1063" s="10" t="s">
        <v>1471</v>
      </c>
      <c r="C1063" s="12">
        <v>0.54166666666666663</v>
      </c>
      <c r="D1063" s="13">
        <v>43875</v>
      </c>
      <c r="E1063" s="7" t="s">
        <v>402</v>
      </c>
      <c r="F1063" s="65">
        <v>40.130000000000003</v>
      </c>
      <c r="G1063" t="s">
        <v>5</v>
      </c>
      <c r="H1063">
        <f>+VLOOKUP(G1063,'Legenda Tecnologias'!$A$1:$C$26,3)</f>
        <v>11</v>
      </c>
    </row>
    <row r="1064" spans="1:8" ht="14.25">
      <c r="A1064" s="11">
        <v>43862</v>
      </c>
      <c r="B1064" s="10" t="s">
        <v>1472</v>
      </c>
      <c r="C1064" s="12">
        <v>0.58333333333333337</v>
      </c>
      <c r="D1064" s="13">
        <v>43875</v>
      </c>
      <c r="E1064" s="7" t="s">
        <v>402</v>
      </c>
      <c r="F1064" s="65">
        <v>37.799999999999997</v>
      </c>
      <c r="G1064" t="s">
        <v>12</v>
      </c>
      <c r="H1064">
        <f>+VLOOKUP(G1064,'Legenda Tecnologias'!$A$1:$C$26,3)</f>
        <v>22</v>
      </c>
    </row>
    <row r="1065" spans="1:8" ht="14.25">
      <c r="A1065" s="11">
        <v>43862</v>
      </c>
      <c r="B1065" s="10" t="s">
        <v>1473</v>
      </c>
      <c r="C1065" s="12">
        <v>0.625</v>
      </c>
      <c r="D1065" s="13">
        <v>43875</v>
      </c>
      <c r="E1065" s="7" t="s">
        <v>402</v>
      </c>
      <c r="F1065" s="65">
        <v>37.229999999999997</v>
      </c>
      <c r="G1065" t="s">
        <v>12</v>
      </c>
      <c r="H1065">
        <f>+VLOOKUP(G1065,'Legenda Tecnologias'!$A$1:$C$26,3)</f>
        <v>22</v>
      </c>
    </row>
    <row r="1066" spans="1:8" ht="14.25">
      <c r="A1066" s="11">
        <v>43862</v>
      </c>
      <c r="B1066" s="10" t="s">
        <v>1474</v>
      </c>
      <c r="C1066" s="12">
        <v>0.66666666666666663</v>
      </c>
      <c r="D1066" s="13">
        <v>43875</v>
      </c>
      <c r="E1066" s="7" t="s">
        <v>402</v>
      </c>
      <c r="F1066" s="65">
        <v>38.51</v>
      </c>
      <c r="G1066" t="s">
        <v>12</v>
      </c>
      <c r="H1066">
        <f>+VLOOKUP(G1066,'Legenda Tecnologias'!$A$1:$C$26,3)</f>
        <v>22</v>
      </c>
    </row>
    <row r="1067" spans="1:8" ht="14.25">
      <c r="A1067" s="11">
        <v>43862</v>
      </c>
      <c r="B1067" s="10" t="s">
        <v>1475</v>
      </c>
      <c r="C1067" s="12">
        <v>0.70833333333333337</v>
      </c>
      <c r="D1067" s="13">
        <v>43875</v>
      </c>
      <c r="E1067" s="7" t="s">
        <v>402</v>
      </c>
      <c r="F1067" s="65">
        <v>40</v>
      </c>
      <c r="G1067" t="s">
        <v>28</v>
      </c>
      <c r="H1067">
        <f>+VLOOKUP(G1067,'Legenda Tecnologias'!$A$1:$C$26,3)</f>
        <v>15</v>
      </c>
    </row>
    <row r="1068" spans="1:8" ht="14.25">
      <c r="A1068" s="11">
        <v>43862</v>
      </c>
      <c r="B1068" s="10" t="s">
        <v>1476</v>
      </c>
      <c r="C1068" s="12">
        <v>0.75</v>
      </c>
      <c r="D1068" s="13">
        <v>43875</v>
      </c>
      <c r="E1068" s="7" t="s">
        <v>402</v>
      </c>
      <c r="F1068" s="65">
        <v>42.62</v>
      </c>
      <c r="G1068" t="s">
        <v>5</v>
      </c>
      <c r="H1068">
        <f>+VLOOKUP(G1068,'Legenda Tecnologias'!$A$1:$C$26,3)</f>
        <v>11</v>
      </c>
    </row>
    <row r="1069" spans="1:8" ht="14.25">
      <c r="A1069" s="11">
        <v>43862</v>
      </c>
      <c r="B1069" s="10" t="s">
        <v>1477</v>
      </c>
      <c r="C1069" s="12">
        <v>0.79166666666666663</v>
      </c>
      <c r="D1069" s="13">
        <v>43875</v>
      </c>
      <c r="E1069" s="7" t="s">
        <v>402</v>
      </c>
      <c r="F1069" s="65">
        <v>46.6</v>
      </c>
      <c r="G1069" t="s">
        <v>5</v>
      </c>
      <c r="H1069">
        <f>+VLOOKUP(G1069,'Legenda Tecnologias'!$A$1:$C$26,3)</f>
        <v>11</v>
      </c>
    </row>
    <row r="1070" spans="1:8" ht="14.25">
      <c r="A1070" s="11">
        <v>43862</v>
      </c>
      <c r="B1070" s="10" t="s">
        <v>1460</v>
      </c>
      <c r="C1070" s="12">
        <v>8.3333333333333329E-2</v>
      </c>
      <c r="D1070" s="13">
        <v>43875</v>
      </c>
      <c r="E1070" s="7" t="s">
        <v>402</v>
      </c>
      <c r="F1070" s="65">
        <v>40.61</v>
      </c>
      <c r="G1070" t="s">
        <v>5</v>
      </c>
      <c r="H1070">
        <f>+VLOOKUP(G1070,'Legenda Tecnologias'!$A$1:$C$26,3)</f>
        <v>11</v>
      </c>
    </row>
    <row r="1071" spans="1:8" ht="14.25">
      <c r="A1071" s="11">
        <v>43862</v>
      </c>
      <c r="B1071" s="10" t="s">
        <v>1478</v>
      </c>
      <c r="C1071" s="12">
        <v>0.83333333333333337</v>
      </c>
      <c r="D1071" s="13">
        <v>43875</v>
      </c>
      <c r="E1071" s="7" t="s">
        <v>402</v>
      </c>
      <c r="F1071" s="65">
        <v>47.43</v>
      </c>
      <c r="G1071" t="s">
        <v>10</v>
      </c>
      <c r="H1071">
        <f>+VLOOKUP(G1071,'Legenda Tecnologias'!$A$1:$C$26,3)</f>
        <v>1</v>
      </c>
    </row>
    <row r="1072" spans="1:8" ht="14.25">
      <c r="A1072" s="11">
        <v>43862</v>
      </c>
      <c r="B1072" s="10" t="s">
        <v>1479</v>
      </c>
      <c r="C1072" s="12">
        <v>0.875</v>
      </c>
      <c r="D1072" s="13">
        <v>43875</v>
      </c>
      <c r="E1072" s="7" t="s">
        <v>402</v>
      </c>
      <c r="F1072" s="65">
        <v>46.5</v>
      </c>
      <c r="G1072" t="s">
        <v>5</v>
      </c>
      <c r="H1072">
        <f>+VLOOKUP(G1072,'Legenda Tecnologias'!$A$1:$C$26,3)</f>
        <v>11</v>
      </c>
    </row>
    <row r="1073" spans="1:8" ht="14.25">
      <c r="A1073" s="11">
        <v>43862</v>
      </c>
      <c r="B1073" s="10" t="s">
        <v>1480</v>
      </c>
      <c r="C1073" s="12">
        <v>0.91666666666666663</v>
      </c>
      <c r="D1073" s="13">
        <v>43875</v>
      </c>
      <c r="E1073" s="7" t="s">
        <v>402</v>
      </c>
      <c r="F1073" s="65">
        <v>43.17</v>
      </c>
      <c r="G1073" t="s">
        <v>10</v>
      </c>
      <c r="H1073">
        <f>+VLOOKUP(G1073,'Legenda Tecnologias'!$A$1:$C$26,3)</f>
        <v>1</v>
      </c>
    </row>
    <row r="1074" spans="1:8" ht="14.25">
      <c r="A1074" s="11">
        <v>43862</v>
      </c>
      <c r="B1074" s="10" t="s">
        <v>1481</v>
      </c>
      <c r="C1074" s="12">
        <v>0.95833333333333337</v>
      </c>
      <c r="D1074" s="13">
        <v>43875</v>
      </c>
      <c r="E1074" s="7" t="s">
        <v>402</v>
      </c>
      <c r="F1074" s="65">
        <v>43</v>
      </c>
      <c r="G1074" t="s">
        <v>20</v>
      </c>
      <c r="H1074">
        <f>+VLOOKUP(G1074,'Legenda Tecnologias'!$A$1:$C$26,3)</f>
        <v>12</v>
      </c>
    </row>
    <row r="1075" spans="1:8" ht="14.25">
      <c r="A1075" s="11">
        <v>43862</v>
      </c>
      <c r="B1075" s="10" t="s">
        <v>1461</v>
      </c>
      <c r="C1075" s="12">
        <v>0.125</v>
      </c>
      <c r="D1075" s="13">
        <v>43875</v>
      </c>
      <c r="E1075" s="7" t="s">
        <v>402</v>
      </c>
      <c r="F1075" s="65">
        <v>40.200000000000003</v>
      </c>
      <c r="G1075" t="s">
        <v>5</v>
      </c>
      <c r="H1075">
        <f>+VLOOKUP(G1075,'Legenda Tecnologias'!$A$1:$C$26,3)</f>
        <v>11</v>
      </c>
    </row>
    <row r="1076" spans="1:8" ht="14.25">
      <c r="A1076" s="11">
        <v>43862</v>
      </c>
      <c r="B1076" s="10" t="s">
        <v>1462</v>
      </c>
      <c r="C1076" s="12">
        <v>0.16666666666666666</v>
      </c>
      <c r="D1076" s="13">
        <v>43875</v>
      </c>
      <c r="E1076" s="7" t="s">
        <v>402</v>
      </c>
      <c r="F1076" s="65">
        <v>38.549999999999997</v>
      </c>
      <c r="G1076" t="s">
        <v>12</v>
      </c>
      <c r="H1076">
        <f>+VLOOKUP(G1076,'Legenda Tecnologias'!$A$1:$C$26,3)</f>
        <v>22</v>
      </c>
    </row>
    <row r="1077" spans="1:8" ht="14.25">
      <c r="A1077" s="11">
        <v>43862</v>
      </c>
      <c r="B1077" s="10" t="s">
        <v>1463</v>
      </c>
      <c r="C1077" s="12">
        <v>0.20833333333333334</v>
      </c>
      <c r="D1077" s="13">
        <v>43875</v>
      </c>
      <c r="E1077" s="7" t="s">
        <v>402</v>
      </c>
      <c r="F1077" s="65">
        <v>40.61</v>
      </c>
      <c r="G1077" t="s">
        <v>5</v>
      </c>
      <c r="H1077">
        <f>+VLOOKUP(G1077,'Legenda Tecnologias'!$A$1:$C$26,3)</f>
        <v>11</v>
      </c>
    </row>
    <row r="1078" spans="1:8" ht="14.25">
      <c r="A1078" s="11">
        <v>43862</v>
      </c>
      <c r="B1078" s="10" t="s">
        <v>1464</v>
      </c>
      <c r="C1078" s="12">
        <v>0.25</v>
      </c>
      <c r="D1078" s="13">
        <v>43875</v>
      </c>
      <c r="E1078" s="7" t="s">
        <v>402</v>
      </c>
      <c r="F1078" s="65">
        <v>42.15</v>
      </c>
      <c r="G1078" t="s">
        <v>5</v>
      </c>
      <c r="H1078">
        <f>+VLOOKUP(G1078,'Legenda Tecnologias'!$A$1:$C$26,3)</f>
        <v>11</v>
      </c>
    </row>
    <row r="1079" spans="1:8" ht="14.25">
      <c r="A1079" s="11">
        <v>43862</v>
      </c>
      <c r="B1079" s="10" t="s">
        <v>1465</v>
      </c>
      <c r="C1079" s="12">
        <v>0.29166666666666669</v>
      </c>
      <c r="D1079" s="13">
        <v>43875</v>
      </c>
      <c r="E1079" s="7" t="s">
        <v>402</v>
      </c>
      <c r="F1079" s="65">
        <v>42.6</v>
      </c>
      <c r="G1079" t="s">
        <v>5</v>
      </c>
      <c r="H1079">
        <f>+VLOOKUP(G1079,'Legenda Tecnologias'!$A$1:$C$26,3)</f>
        <v>11</v>
      </c>
    </row>
    <row r="1080" spans="1:8" ht="14.25">
      <c r="A1080" s="11">
        <v>43862</v>
      </c>
      <c r="B1080" s="10" t="s">
        <v>1466</v>
      </c>
      <c r="C1080" s="12">
        <v>0.33333333333333331</v>
      </c>
      <c r="D1080" s="13">
        <v>43875</v>
      </c>
      <c r="E1080" s="7" t="s">
        <v>402</v>
      </c>
      <c r="F1080" s="65">
        <v>45.66</v>
      </c>
      <c r="G1080" t="s">
        <v>5</v>
      </c>
      <c r="H1080">
        <f>+VLOOKUP(G1080,'Legenda Tecnologias'!$A$1:$C$26,3)</f>
        <v>11</v>
      </c>
    </row>
    <row r="1081" spans="1:8" ht="14.25">
      <c r="A1081" s="11">
        <v>43862</v>
      </c>
      <c r="B1081" s="10" t="s">
        <v>1467</v>
      </c>
      <c r="C1081" s="12">
        <v>0.375</v>
      </c>
      <c r="D1081" s="13">
        <v>43875</v>
      </c>
      <c r="E1081" s="7" t="s">
        <v>402</v>
      </c>
      <c r="F1081" s="65">
        <v>45.05</v>
      </c>
      <c r="G1081" t="s">
        <v>5</v>
      </c>
      <c r="H1081">
        <f>+VLOOKUP(G1081,'Legenda Tecnologias'!$A$1:$C$26,3)</f>
        <v>11</v>
      </c>
    </row>
    <row r="1082" spans="1:8" ht="14.25">
      <c r="A1082" s="11">
        <v>43862</v>
      </c>
      <c r="B1082" s="10" t="s">
        <v>1482</v>
      </c>
      <c r="C1082" s="12">
        <v>0</v>
      </c>
      <c r="D1082" s="13">
        <v>43876</v>
      </c>
      <c r="E1082" s="7" t="s">
        <v>402</v>
      </c>
      <c r="F1082" s="65">
        <v>41.35</v>
      </c>
      <c r="G1082" t="s">
        <v>5</v>
      </c>
      <c r="H1082">
        <f>+VLOOKUP(G1082,'Legenda Tecnologias'!$A$1:$C$26,3)</f>
        <v>11</v>
      </c>
    </row>
    <row r="1083" spans="1:8" ht="14.25">
      <c r="A1083" s="11">
        <v>43862</v>
      </c>
      <c r="B1083" s="10" t="s">
        <v>1483</v>
      </c>
      <c r="C1083" s="12">
        <v>4.1666666666666664E-2</v>
      </c>
      <c r="D1083" s="13">
        <v>43876</v>
      </c>
      <c r="E1083" s="7" t="s">
        <v>402</v>
      </c>
      <c r="F1083" s="65">
        <v>38.85</v>
      </c>
      <c r="G1083" t="s">
        <v>5</v>
      </c>
      <c r="H1083">
        <f>+VLOOKUP(G1083,'Legenda Tecnologias'!$A$1:$C$26,3)</f>
        <v>11</v>
      </c>
    </row>
    <row r="1084" spans="1:8" ht="14.25">
      <c r="A1084" s="11">
        <v>43862</v>
      </c>
      <c r="B1084" s="10" t="s">
        <v>1492</v>
      </c>
      <c r="C1084" s="12">
        <v>0.41666666666666669</v>
      </c>
      <c r="D1084" s="13">
        <v>43876</v>
      </c>
      <c r="E1084" s="7" t="s">
        <v>402</v>
      </c>
      <c r="F1084" s="65">
        <v>38.5</v>
      </c>
      <c r="G1084" t="s">
        <v>5</v>
      </c>
      <c r="H1084">
        <f>+VLOOKUP(G1084,'Legenda Tecnologias'!$A$1:$C$26,3)</f>
        <v>11</v>
      </c>
    </row>
    <row r="1085" spans="1:8" ht="14.25">
      <c r="A1085" s="11">
        <v>43862</v>
      </c>
      <c r="B1085" s="10" t="s">
        <v>1493</v>
      </c>
      <c r="C1085" s="12">
        <v>0.45833333333333331</v>
      </c>
      <c r="D1085" s="13">
        <v>43876</v>
      </c>
      <c r="E1085" s="7" t="s">
        <v>402</v>
      </c>
      <c r="F1085" s="65">
        <v>35.450000000000003</v>
      </c>
      <c r="G1085" t="s">
        <v>12</v>
      </c>
      <c r="H1085">
        <f>+VLOOKUP(G1085,'Legenda Tecnologias'!$A$1:$C$26,3)</f>
        <v>22</v>
      </c>
    </row>
    <row r="1086" spans="1:8" ht="14.25">
      <c r="A1086" s="11">
        <v>43862</v>
      </c>
      <c r="B1086" s="10" t="s">
        <v>1494</v>
      </c>
      <c r="C1086" s="12">
        <v>0.5</v>
      </c>
      <c r="D1086" s="13">
        <v>43876</v>
      </c>
      <c r="E1086" s="7" t="s">
        <v>402</v>
      </c>
      <c r="F1086" s="65">
        <v>30.76</v>
      </c>
      <c r="G1086" t="s">
        <v>13</v>
      </c>
      <c r="H1086">
        <f>+VLOOKUP(G1086,'Legenda Tecnologias'!$A$1:$C$26,3)</f>
        <v>24</v>
      </c>
    </row>
    <row r="1087" spans="1:8" ht="14.25">
      <c r="A1087" s="11">
        <v>43862</v>
      </c>
      <c r="B1087" s="10" t="s">
        <v>1495</v>
      </c>
      <c r="C1087" s="12">
        <v>0.54166666666666663</v>
      </c>
      <c r="D1087" s="13">
        <v>43876</v>
      </c>
      <c r="E1087" s="7" t="s">
        <v>402</v>
      </c>
      <c r="F1087" s="65">
        <v>30.61</v>
      </c>
      <c r="G1087" t="s">
        <v>13</v>
      </c>
      <c r="H1087">
        <f>+VLOOKUP(G1087,'Legenda Tecnologias'!$A$1:$C$26,3)</f>
        <v>24</v>
      </c>
    </row>
    <row r="1088" spans="1:8" ht="14.25">
      <c r="A1088" s="11">
        <v>43862</v>
      </c>
      <c r="B1088" s="10" t="s">
        <v>1496</v>
      </c>
      <c r="C1088" s="12">
        <v>0.58333333333333337</v>
      </c>
      <c r="D1088" s="13">
        <v>43876</v>
      </c>
      <c r="E1088" s="7" t="s">
        <v>402</v>
      </c>
      <c r="F1088" s="65">
        <v>29.1</v>
      </c>
      <c r="G1088" t="s">
        <v>13</v>
      </c>
      <c r="H1088">
        <f>+VLOOKUP(G1088,'Legenda Tecnologias'!$A$1:$C$26,3)</f>
        <v>24</v>
      </c>
    </row>
    <row r="1089" spans="1:8" ht="14.25">
      <c r="A1089" s="11">
        <v>43862</v>
      </c>
      <c r="B1089" s="10" t="s">
        <v>1497</v>
      </c>
      <c r="C1089" s="12">
        <v>0.625</v>
      </c>
      <c r="D1089" s="13">
        <v>43876</v>
      </c>
      <c r="E1089" s="7" t="s">
        <v>402</v>
      </c>
      <c r="F1089" s="65">
        <v>27.5</v>
      </c>
      <c r="G1089" t="s">
        <v>5</v>
      </c>
      <c r="H1089">
        <f>+VLOOKUP(G1089,'Legenda Tecnologias'!$A$1:$C$26,3)</f>
        <v>11</v>
      </c>
    </row>
    <row r="1090" spans="1:8" ht="14.25">
      <c r="A1090" s="11">
        <v>43862</v>
      </c>
      <c r="B1090" s="10" t="s">
        <v>1498</v>
      </c>
      <c r="C1090" s="12">
        <v>0.66666666666666663</v>
      </c>
      <c r="D1090" s="13">
        <v>43876</v>
      </c>
      <c r="E1090" s="7" t="s">
        <v>402</v>
      </c>
      <c r="F1090" s="65">
        <v>27.5</v>
      </c>
      <c r="G1090" t="s">
        <v>5</v>
      </c>
      <c r="H1090">
        <f>+VLOOKUP(G1090,'Legenda Tecnologias'!$A$1:$C$26,3)</f>
        <v>11</v>
      </c>
    </row>
    <row r="1091" spans="1:8" ht="14.25">
      <c r="A1091" s="11">
        <v>43862</v>
      </c>
      <c r="B1091" s="10" t="s">
        <v>1499</v>
      </c>
      <c r="C1091" s="12">
        <v>0.70833333333333337</v>
      </c>
      <c r="D1091" s="13">
        <v>43876</v>
      </c>
      <c r="E1091" s="7" t="s">
        <v>402</v>
      </c>
      <c r="F1091" s="65">
        <v>30.11</v>
      </c>
      <c r="G1091" t="s">
        <v>6</v>
      </c>
      <c r="H1091">
        <f>+VLOOKUP(G1091,'Legenda Tecnologias'!$A$1:$C$26,3)</f>
        <v>18</v>
      </c>
    </row>
    <row r="1092" spans="1:8" ht="14.25">
      <c r="A1092" s="11">
        <v>43862</v>
      </c>
      <c r="B1092" s="10" t="s">
        <v>1500</v>
      </c>
      <c r="C1092" s="12">
        <v>0.75</v>
      </c>
      <c r="D1092" s="13">
        <v>43876</v>
      </c>
      <c r="E1092" s="7" t="s">
        <v>402</v>
      </c>
      <c r="F1092" s="65">
        <v>36.31</v>
      </c>
      <c r="G1092" t="s">
        <v>12</v>
      </c>
      <c r="H1092">
        <f>+VLOOKUP(G1092,'Legenda Tecnologias'!$A$1:$C$26,3)</f>
        <v>22</v>
      </c>
    </row>
    <row r="1093" spans="1:8" ht="14.25">
      <c r="A1093" s="11">
        <v>43862</v>
      </c>
      <c r="B1093" s="10" t="s">
        <v>1501</v>
      </c>
      <c r="C1093" s="12">
        <v>0.79166666666666663</v>
      </c>
      <c r="D1093" s="13">
        <v>43876</v>
      </c>
      <c r="E1093" s="7" t="s">
        <v>402</v>
      </c>
      <c r="F1093" s="65">
        <v>39.549999999999997</v>
      </c>
      <c r="G1093" t="s">
        <v>5</v>
      </c>
      <c r="H1093">
        <f>+VLOOKUP(G1093,'Legenda Tecnologias'!$A$1:$C$26,3)</f>
        <v>11</v>
      </c>
    </row>
    <row r="1094" spans="1:8" ht="14.25">
      <c r="A1094" s="11">
        <v>43862</v>
      </c>
      <c r="B1094" s="10" t="s">
        <v>1484</v>
      </c>
      <c r="C1094" s="12">
        <v>8.3333333333333329E-2</v>
      </c>
      <c r="D1094" s="13">
        <v>43876</v>
      </c>
      <c r="E1094" s="7" t="s">
        <v>402</v>
      </c>
      <c r="F1094" s="65">
        <v>36.01</v>
      </c>
      <c r="G1094" t="s">
        <v>6</v>
      </c>
      <c r="H1094">
        <f>+VLOOKUP(G1094,'Legenda Tecnologias'!$A$1:$C$26,3)</f>
        <v>18</v>
      </c>
    </row>
    <row r="1095" spans="1:8" ht="14.25">
      <c r="A1095" s="11">
        <v>43862</v>
      </c>
      <c r="B1095" s="10" t="s">
        <v>1502</v>
      </c>
      <c r="C1095" s="12">
        <v>0.83333333333333337</v>
      </c>
      <c r="D1095" s="13">
        <v>43876</v>
      </c>
      <c r="E1095" s="7" t="s">
        <v>402</v>
      </c>
      <c r="F1095" s="65">
        <v>39.549999999999997</v>
      </c>
      <c r="G1095" t="s">
        <v>5</v>
      </c>
      <c r="H1095">
        <f>+VLOOKUP(G1095,'Legenda Tecnologias'!$A$1:$C$26,3)</f>
        <v>11</v>
      </c>
    </row>
    <row r="1096" spans="1:8" ht="14.25">
      <c r="A1096" s="11">
        <v>43862</v>
      </c>
      <c r="B1096" s="10" t="s">
        <v>1503</v>
      </c>
      <c r="C1096" s="12">
        <v>0.875</v>
      </c>
      <c r="D1096" s="13">
        <v>43876</v>
      </c>
      <c r="E1096" s="7" t="s">
        <v>402</v>
      </c>
      <c r="F1096" s="65">
        <v>38.51</v>
      </c>
      <c r="G1096" t="s">
        <v>5</v>
      </c>
      <c r="H1096">
        <f>+VLOOKUP(G1096,'Legenda Tecnologias'!$A$1:$C$26,3)</f>
        <v>11</v>
      </c>
    </row>
    <row r="1097" spans="1:8" ht="14.25">
      <c r="A1097" s="11">
        <v>43862</v>
      </c>
      <c r="B1097" s="10" t="s">
        <v>1504</v>
      </c>
      <c r="C1097" s="12">
        <v>0.91666666666666663</v>
      </c>
      <c r="D1097" s="13">
        <v>43876</v>
      </c>
      <c r="E1097" s="7" t="s">
        <v>402</v>
      </c>
      <c r="F1097" s="65">
        <v>36.79</v>
      </c>
      <c r="G1097" t="s">
        <v>5</v>
      </c>
      <c r="H1097">
        <f>+VLOOKUP(G1097,'Legenda Tecnologias'!$A$1:$C$26,3)</f>
        <v>11</v>
      </c>
    </row>
    <row r="1098" spans="1:8" ht="14.25">
      <c r="A1098" s="11">
        <v>43862</v>
      </c>
      <c r="B1098" s="10" t="s">
        <v>1505</v>
      </c>
      <c r="C1098" s="12">
        <v>0.95833333333333337</v>
      </c>
      <c r="D1098" s="13">
        <v>43876</v>
      </c>
      <c r="E1098" s="7" t="s">
        <v>402</v>
      </c>
      <c r="F1098" s="65">
        <v>30.61</v>
      </c>
      <c r="G1098" t="s">
        <v>13</v>
      </c>
      <c r="H1098">
        <f>+VLOOKUP(G1098,'Legenda Tecnologias'!$A$1:$C$26,3)</f>
        <v>24</v>
      </c>
    </row>
    <row r="1099" spans="1:8" ht="14.25">
      <c r="A1099" s="11">
        <v>43862</v>
      </c>
      <c r="B1099" s="10" t="s">
        <v>1485</v>
      </c>
      <c r="C1099" s="12">
        <v>0.125</v>
      </c>
      <c r="D1099" s="13">
        <v>43876</v>
      </c>
      <c r="E1099" s="7" t="s">
        <v>402</v>
      </c>
      <c r="F1099" s="65">
        <v>33.369999999999997</v>
      </c>
      <c r="G1099" t="s">
        <v>12</v>
      </c>
      <c r="H1099">
        <f>+VLOOKUP(G1099,'Legenda Tecnologias'!$A$1:$C$26,3)</f>
        <v>22</v>
      </c>
    </row>
    <row r="1100" spans="1:8" ht="14.25">
      <c r="A1100" s="11">
        <v>43862</v>
      </c>
      <c r="B1100" s="10" t="s">
        <v>1486</v>
      </c>
      <c r="C1100" s="12">
        <v>0.16666666666666666</v>
      </c>
      <c r="D1100" s="13">
        <v>43876</v>
      </c>
      <c r="E1100" s="7" t="s">
        <v>402</v>
      </c>
      <c r="F1100" s="65">
        <v>36.01</v>
      </c>
      <c r="G1100" t="s">
        <v>6</v>
      </c>
      <c r="H1100">
        <f>+VLOOKUP(G1100,'Legenda Tecnologias'!$A$1:$C$26,3)</f>
        <v>18</v>
      </c>
    </row>
    <row r="1101" spans="1:8" ht="14.25">
      <c r="A1101" s="11">
        <v>43862</v>
      </c>
      <c r="B1101" s="10" t="s">
        <v>1487</v>
      </c>
      <c r="C1101" s="12">
        <v>0.20833333333333334</v>
      </c>
      <c r="D1101" s="13">
        <v>43876</v>
      </c>
      <c r="E1101" s="7" t="s">
        <v>402</v>
      </c>
      <c r="F1101" s="65">
        <v>36.49</v>
      </c>
      <c r="G1101" t="s">
        <v>5</v>
      </c>
      <c r="H1101">
        <f>+VLOOKUP(G1101,'Legenda Tecnologias'!$A$1:$C$26,3)</f>
        <v>11</v>
      </c>
    </row>
    <row r="1102" spans="1:8" ht="14.25">
      <c r="A1102" s="11">
        <v>43862</v>
      </c>
      <c r="B1102" s="10" t="s">
        <v>1488</v>
      </c>
      <c r="C1102" s="12">
        <v>0.25</v>
      </c>
      <c r="D1102" s="13">
        <v>43876</v>
      </c>
      <c r="E1102" s="7" t="s">
        <v>402</v>
      </c>
      <c r="F1102" s="65">
        <v>36.49</v>
      </c>
      <c r="G1102" t="s">
        <v>5</v>
      </c>
      <c r="H1102">
        <f>+VLOOKUP(G1102,'Legenda Tecnologias'!$A$1:$C$26,3)</f>
        <v>11</v>
      </c>
    </row>
    <row r="1103" spans="1:8" ht="14.25">
      <c r="A1103" s="11">
        <v>43862</v>
      </c>
      <c r="B1103" s="10" t="s">
        <v>1489</v>
      </c>
      <c r="C1103" s="12">
        <v>0.29166666666666669</v>
      </c>
      <c r="D1103" s="13">
        <v>43876</v>
      </c>
      <c r="E1103" s="7" t="s">
        <v>402</v>
      </c>
      <c r="F1103" s="65">
        <v>37.58</v>
      </c>
      <c r="G1103" t="s">
        <v>5</v>
      </c>
      <c r="H1103">
        <f>+VLOOKUP(G1103,'Legenda Tecnologias'!$A$1:$C$26,3)</f>
        <v>11</v>
      </c>
    </row>
    <row r="1104" spans="1:8" ht="14.25">
      <c r="A1104" s="11">
        <v>43862</v>
      </c>
      <c r="B1104" s="10" t="s">
        <v>1490</v>
      </c>
      <c r="C1104" s="12">
        <v>0.33333333333333331</v>
      </c>
      <c r="D1104" s="13">
        <v>43876</v>
      </c>
      <c r="E1104" s="7" t="s">
        <v>402</v>
      </c>
      <c r="F1104" s="65">
        <v>37.58</v>
      </c>
      <c r="G1104" t="s">
        <v>5</v>
      </c>
      <c r="H1104">
        <f>+VLOOKUP(G1104,'Legenda Tecnologias'!$A$1:$C$26,3)</f>
        <v>11</v>
      </c>
    </row>
    <row r="1105" spans="1:8" ht="14.25">
      <c r="A1105" s="11">
        <v>43862</v>
      </c>
      <c r="B1105" s="10" t="s">
        <v>1491</v>
      </c>
      <c r="C1105" s="12">
        <v>0.375</v>
      </c>
      <c r="D1105" s="13">
        <v>43876</v>
      </c>
      <c r="E1105" s="7" t="s">
        <v>402</v>
      </c>
      <c r="F1105" s="65">
        <v>39.549999999999997</v>
      </c>
      <c r="G1105" t="s">
        <v>5</v>
      </c>
      <c r="H1105">
        <f>+VLOOKUP(G1105,'Legenda Tecnologias'!$A$1:$C$26,3)</f>
        <v>11</v>
      </c>
    </row>
    <row r="1106" spans="1:8" ht="14.25">
      <c r="A1106" s="11">
        <v>43862</v>
      </c>
      <c r="B1106" s="10" t="s">
        <v>1506</v>
      </c>
      <c r="C1106" s="12">
        <v>0</v>
      </c>
      <c r="D1106" s="13">
        <v>43877</v>
      </c>
      <c r="E1106" s="7" t="s">
        <v>402</v>
      </c>
      <c r="F1106" s="65">
        <v>28</v>
      </c>
      <c r="G1106" t="s">
        <v>12</v>
      </c>
      <c r="H1106">
        <f>+VLOOKUP(G1106,'Legenda Tecnologias'!$A$1:$C$26,3)</f>
        <v>22</v>
      </c>
    </row>
    <row r="1107" spans="1:8" ht="14.25">
      <c r="A1107" s="11">
        <v>43862</v>
      </c>
      <c r="B1107" s="10" t="s">
        <v>1507</v>
      </c>
      <c r="C1107" s="12">
        <v>4.1666666666666664E-2</v>
      </c>
      <c r="D1107" s="13">
        <v>43877</v>
      </c>
      <c r="E1107" s="7" t="s">
        <v>402</v>
      </c>
      <c r="F1107" s="65">
        <v>26.65</v>
      </c>
      <c r="G1107" t="s">
        <v>5</v>
      </c>
      <c r="H1107">
        <f>+VLOOKUP(G1107,'Legenda Tecnologias'!$A$1:$C$26,3)</f>
        <v>11</v>
      </c>
    </row>
    <row r="1108" spans="1:8" ht="14.25">
      <c r="A1108" s="11">
        <v>43862</v>
      </c>
      <c r="B1108" s="10" t="s">
        <v>1516</v>
      </c>
      <c r="C1108" s="12">
        <v>0.41666666666666669</v>
      </c>
      <c r="D1108" s="13">
        <v>43877</v>
      </c>
      <c r="E1108" s="7" t="s">
        <v>402</v>
      </c>
      <c r="F1108" s="65">
        <v>26.49</v>
      </c>
      <c r="G1108" t="s">
        <v>5</v>
      </c>
      <c r="H1108">
        <f>+VLOOKUP(G1108,'Legenda Tecnologias'!$A$1:$C$26,3)</f>
        <v>11</v>
      </c>
    </row>
    <row r="1109" spans="1:8" ht="14.25">
      <c r="A1109" s="11">
        <v>43862</v>
      </c>
      <c r="B1109" s="10" t="s">
        <v>1517</v>
      </c>
      <c r="C1109" s="12">
        <v>0.45833333333333331</v>
      </c>
      <c r="D1109" s="13">
        <v>43877</v>
      </c>
      <c r="E1109" s="7" t="s">
        <v>402</v>
      </c>
      <c r="F1109" s="65">
        <v>23</v>
      </c>
      <c r="G1109" t="s">
        <v>6</v>
      </c>
      <c r="H1109">
        <f>+VLOOKUP(G1109,'Legenda Tecnologias'!$A$1:$C$26,3)</f>
        <v>18</v>
      </c>
    </row>
    <row r="1110" spans="1:8" ht="14.25">
      <c r="A1110" s="11">
        <v>43862</v>
      </c>
      <c r="B1110" s="10" t="s">
        <v>1518</v>
      </c>
      <c r="C1110" s="12">
        <v>0.5</v>
      </c>
      <c r="D1110" s="13">
        <v>43877</v>
      </c>
      <c r="E1110" s="7" t="s">
        <v>402</v>
      </c>
      <c r="F1110" s="65">
        <v>18.149999999999999</v>
      </c>
      <c r="G1110" t="s">
        <v>13</v>
      </c>
      <c r="H1110">
        <f>+VLOOKUP(G1110,'Legenda Tecnologias'!$A$1:$C$26,3)</f>
        <v>24</v>
      </c>
    </row>
    <row r="1111" spans="1:8" ht="14.25">
      <c r="A1111" s="11">
        <v>43862</v>
      </c>
      <c r="B1111" s="10" t="s">
        <v>1519</v>
      </c>
      <c r="C1111" s="12">
        <v>0.54166666666666663</v>
      </c>
      <c r="D1111" s="13">
        <v>43877</v>
      </c>
      <c r="E1111" s="7" t="s">
        <v>402</v>
      </c>
      <c r="F1111" s="65">
        <v>16.510000000000002</v>
      </c>
      <c r="G1111" t="s">
        <v>6</v>
      </c>
      <c r="H1111">
        <f>+VLOOKUP(G1111,'Legenda Tecnologias'!$A$1:$C$26,3)</f>
        <v>18</v>
      </c>
    </row>
    <row r="1112" spans="1:8" ht="14.25">
      <c r="A1112" s="11">
        <v>43862</v>
      </c>
      <c r="B1112" s="10" t="s">
        <v>1520</v>
      </c>
      <c r="C1112" s="12">
        <v>0.58333333333333337</v>
      </c>
      <c r="D1112" s="13">
        <v>43877</v>
      </c>
      <c r="E1112" s="7" t="s">
        <v>402</v>
      </c>
      <c r="F1112" s="65">
        <v>18.55</v>
      </c>
      <c r="G1112" t="s">
        <v>6</v>
      </c>
      <c r="H1112">
        <f>+VLOOKUP(G1112,'Legenda Tecnologias'!$A$1:$C$26,3)</f>
        <v>18</v>
      </c>
    </row>
    <row r="1113" spans="1:8" ht="14.25">
      <c r="A1113" s="11">
        <v>43862</v>
      </c>
      <c r="B1113" s="10" t="s">
        <v>1521</v>
      </c>
      <c r="C1113" s="12">
        <v>0.625</v>
      </c>
      <c r="D1113" s="13">
        <v>43877</v>
      </c>
      <c r="E1113" s="7" t="s">
        <v>402</v>
      </c>
      <c r="F1113" s="65">
        <v>5.95</v>
      </c>
      <c r="G1113" t="s">
        <v>13</v>
      </c>
      <c r="H1113">
        <f>+VLOOKUP(G1113,'Legenda Tecnologias'!$A$1:$C$26,3)</f>
        <v>24</v>
      </c>
    </row>
    <row r="1114" spans="1:8" ht="14.25">
      <c r="A1114" s="11">
        <v>43862</v>
      </c>
      <c r="B1114" s="10" t="s">
        <v>1522</v>
      </c>
      <c r="C1114" s="12">
        <v>0.66666666666666663</v>
      </c>
      <c r="D1114" s="13">
        <v>43877</v>
      </c>
      <c r="E1114" s="7" t="s">
        <v>402</v>
      </c>
      <c r="F1114" s="65">
        <v>5.0999999999999996</v>
      </c>
      <c r="G1114" t="s">
        <v>13</v>
      </c>
      <c r="H1114">
        <f>+VLOOKUP(G1114,'Legenda Tecnologias'!$A$1:$C$26,3)</f>
        <v>24</v>
      </c>
    </row>
    <row r="1115" spans="1:8" ht="14.25">
      <c r="A1115" s="11">
        <v>43862</v>
      </c>
      <c r="B1115" s="10" t="s">
        <v>1523</v>
      </c>
      <c r="C1115" s="12">
        <v>0.70833333333333337</v>
      </c>
      <c r="D1115" s="13">
        <v>43877</v>
      </c>
      <c r="E1115" s="7" t="s">
        <v>402</v>
      </c>
      <c r="F1115" s="65">
        <v>19.75</v>
      </c>
      <c r="G1115" t="s">
        <v>13</v>
      </c>
      <c r="H1115">
        <f>+VLOOKUP(G1115,'Legenda Tecnologias'!$A$1:$C$26,3)</f>
        <v>24</v>
      </c>
    </row>
    <row r="1116" spans="1:8" ht="14.25">
      <c r="A1116" s="11">
        <v>43862</v>
      </c>
      <c r="B1116" s="10" t="s">
        <v>1524</v>
      </c>
      <c r="C1116" s="12">
        <v>0.75</v>
      </c>
      <c r="D1116" s="13">
        <v>43877</v>
      </c>
      <c r="E1116" s="7" t="s">
        <v>402</v>
      </c>
      <c r="F1116" s="65">
        <v>26.8</v>
      </c>
      <c r="G1116" t="s">
        <v>6</v>
      </c>
      <c r="H1116">
        <f>+VLOOKUP(G1116,'Legenda Tecnologias'!$A$1:$C$26,3)</f>
        <v>18</v>
      </c>
    </row>
    <row r="1117" spans="1:8" ht="14.25">
      <c r="A1117" s="11">
        <v>43862</v>
      </c>
      <c r="B1117" s="10" t="s">
        <v>1525</v>
      </c>
      <c r="C1117" s="12">
        <v>0.79166666666666663</v>
      </c>
      <c r="D1117" s="13">
        <v>43877</v>
      </c>
      <c r="E1117" s="7" t="s">
        <v>402</v>
      </c>
      <c r="F1117" s="65">
        <v>36.14</v>
      </c>
      <c r="G1117" t="s">
        <v>5</v>
      </c>
      <c r="H1117">
        <f>+VLOOKUP(G1117,'Legenda Tecnologias'!$A$1:$C$26,3)</f>
        <v>11</v>
      </c>
    </row>
    <row r="1118" spans="1:8" ht="14.25">
      <c r="A1118" s="11">
        <v>43862</v>
      </c>
      <c r="B1118" s="10" t="s">
        <v>1508</v>
      </c>
      <c r="C1118" s="12">
        <v>8.3333333333333329E-2</v>
      </c>
      <c r="D1118" s="13">
        <v>43877</v>
      </c>
      <c r="E1118" s="7" t="s">
        <v>402</v>
      </c>
      <c r="F1118" s="65">
        <v>25</v>
      </c>
      <c r="G1118" t="s">
        <v>20</v>
      </c>
      <c r="H1118">
        <f>+VLOOKUP(G1118,'Legenda Tecnologias'!$A$1:$C$26,3)</f>
        <v>12</v>
      </c>
    </row>
    <row r="1119" spans="1:8" ht="14.25">
      <c r="A1119" s="11">
        <v>43862</v>
      </c>
      <c r="B1119" s="10" t="s">
        <v>1526</v>
      </c>
      <c r="C1119" s="12">
        <v>0.83333333333333337</v>
      </c>
      <c r="D1119" s="13">
        <v>43877</v>
      </c>
      <c r="E1119" s="7" t="s">
        <v>402</v>
      </c>
      <c r="F1119" s="65">
        <v>37.58</v>
      </c>
      <c r="G1119" t="s">
        <v>5</v>
      </c>
      <c r="H1119">
        <f>+VLOOKUP(G1119,'Legenda Tecnologias'!$A$1:$C$26,3)</f>
        <v>11</v>
      </c>
    </row>
    <row r="1120" spans="1:8" ht="14.25">
      <c r="A1120" s="11">
        <v>43862</v>
      </c>
      <c r="B1120" s="10" t="s">
        <v>1527</v>
      </c>
      <c r="C1120" s="12">
        <v>0.875</v>
      </c>
      <c r="D1120" s="13">
        <v>43877</v>
      </c>
      <c r="E1120" s="7" t="s">
        <v>402</v>
      </c>
      <c r="F1120" s="65">
        <v>37.69</v>
      </c>
      <c r="G1120" t="s">
        <v>5</v>
      </c>
      <c r="H1120">
        <f>+VLOOKUP(G1120,'Legenda Tecnologias'!$A$1:$C$26,3)</f>
        <v>11</v>
      </c>
    </row>
    <row r="1121" spans="1:8" ht="14.25">
      <c r="A1121" s="11">
        <v>43862</v>
      </c>
      <c r="B1121" s="10" t="s">
        <v>1528</v>
      </c>
      <c r="C1121" s="12">
        <v>0.91666666666666663</v>
      </c>
      <c r="D1121" s="13">
        <v>43877</v>
      </c>
      <c r="E1121" s="7" t="s">
        <v>402</v>
      </c>
      <c r="F1121" s="65">
        <v>36.49</v>
      </c>
      <c r="G1121" t="s">
        <v>5</v>
      </c>
      <c r="H1121">
        <f>+VLOOKUP(G1121,'Legenda Tecnologias'!$A$1:$C$26,3)</f>
        <v>11</v>
      </c>
    </row>
    <row r="1122" spans="1:8" ht="14.25">
      <c r="A1122" s="11">
        <v>43862</v>
      </c>
      <c r="B1122" s="10" t="s">
        <v>1529</v>
      </c>
      <c r="C1122" s="12">
        <v>0.95833333333333337</v>
      </c>
      <c r="D1122" s="13">
        <v>43877</v>
      </c>
      <c r="E1122" s="7" t="s">
        <v>402</v>
      </c>
      <c r="F1122" s="65">
        <v>30.01</v>
      </c>
      <c r="G1122" t="s">
        <v>8</v>
      </c>
      <c r="H1122">
        <f>+VLOOKUP(G1122,'Legenda Tecnologias'!$A$1:$C$26,3)</f>
        <v>6</v>
      </c>
    </row>
    <row r="1123" spans="1:8" ht="14.25">
      <c r="A1123" s="11">
        <v>43862</v>
      </c>
      <c r="B1123" s="10" t="s">
        <v>1509</v>
      </c>
      <c r="C1123" s="12">
        <v>0.125</v>
      </c>
      <c r="D1123" s="13">
        <v>43877</v>
      </c>
      <c r="E1123" s="7" t="s">
        <v>402</v>
      </c>
      <c r="F1123" s="65">
        <v>25</v>
      </c>
      <c r="G1123" t="s">
        <v>20</v>
      </c>
      <c r="H1123">
        <f>+VLOOKUP(G1123,'Legenda Tecnologias'!$A$1:$C$26,3)</f>
        <v>12</v>
      </c>
    </row>
    <row r="1124" spans="1:8" ht="14.25">
      <c r="A1124" s="11">
        <v>43862</v>
      </c>
      <c r="B1124" s="10" t="s">
        <v>1510</v>
      </c>
      <c r="C1124" s="12">
        <v>0.16666666666666666</v>
      </c>
      <c r="D1124" s="13">
        <v>43877</v>
      </c>
      <c r="E1124" s="7" t="s">
        <v>402</v>
      </c>
      <c r="F1124" s="65">
        <v>21.99</v>
      </c>
      <c r="G1124" t="s">
        <v>5</v>
      </c>
      <c r="H1124">
        <f>+VLOOKUP(G1124,'Legenda Tecnologias'!$A$1:$C$26,3)</f>
        <v>11</v>
      </c>
    </row>
    <row r="1125" spans="1:8" ht="14.25">
      <c r="A1125" s="11">
        <v>43862</v>
      </c>
      <c r="B1125" s="10" t="s">
        <v>1511</v>
      </c>
      <c r="C1125" s="12">
        <v>0.20833333333333334</v>
      </c>
      <c r="D1125" s="13">
        <v>43877</v>
      </c>
      <c r="E1125" s="7" t="s">
        <v>402</v>
      </c>
      <c r="F1125" s="65">
        <v>21.99</v>
      </c>
      <c r="G1125" t="s">
        <v>5</v>
      </c>
      <c r="H1125">
        <f>+VLOOKUP(G1125,'Legenda Tecnologias'!$A$1:$C$26,3)</f>
        <v>11</v>
      </c>
    </row>
    <row r="1126" spans="1:8" ht="14.25">
      <c r="A1126" s="11">
        <v>43862</v>
      </c>
      <c r="B1126" s="10" t="s">
        <v>1512</v>
      </c>
      <c r="C1126" s="12">
        <v>0.25</v>
      </c>
      <c r="D1126" s="13">
        <v>43877</v>
      </c>
      <c r="E1126" s="7" t="s">
        <v>402</v>
      </c>
      <c r="F1126" s="65">
        <v>24.03</v>
      </c>
      <c r="G1126" t="s">
        <v>5</v>
      </c>
      <c r="H1126">
        <f>+VLOOKUP(G1126,'Legenda Tecnologias'!$A$1:$C$26,3)</f>
        <v>11</v>
      </c>
    </row>
    <row r="1127" spans="1:8" ht="14.25">
      <c r="A1127" s="11">
        <v>43862</v>
      </c>
      <c r="B1127" s="10" t="s">
        <v>1513</v>
      </c>
      <c r="C1127" s="12">
        <v>0.29166666666666669</v>
      </c>
      <c r="D1127" s="13">
        <v>43877</v>
      </c>
      <c r="E1127" s="7" t="s">
        <v>402</v>
      </c>
      <c r="F1127" s="65">
        <v>25</v>
      </c>
      <c r="G1127" t="s">
        <v>20</v>
      </c>
      <c r="H1127">
        <f>+VLOOKUP(G1127,'Legenda Tecnologias'!$A$1:$C$26,3)</f>
        <v>12</v>
      </c>
    </row>
    <row r="1128" spans="1:8" ht="14.25">
      <c r="A1128" s="11">
        <v>43862</v>
      </c>
      <c r="B1128" s="10" t="s">
        <v>1514</v>
      </c>
      <c r="C1128" s="12">
        <v>0.33333333333333331</v>
      </c>
      <c r="D1128" s="13">
        <v>43877</v>
      </c>
      <c r="E1128" s="7" t="s">
        <v>402</v>
      </c>
      <c r="F1128" s="65">
        <v>25.49</v>
      </c>
      <c r="G1128" t="s">
        <v>6</v>
      </c>
      <c r="H1128">
        <f>+VLOOKUP(G1128,'Legenda Tecnologias'!$A$1:$C$26,3)</f>
        <v>18</v>
      </c>
    </row>
    <row r="1129" spans="1:8" ht="14.25">
      <c r="A1129" s="11">
        <v>43862</v>
      </c>
      <c r="B1129" s="10" t="s">
        <v>1515</v>
      </c>
      <c r="C1129" s="12">
        <v>0.375</v>
      </c>
      <c r="D1129" s="13">
        <v>43877</v>
      </c>
      <c r="E1129" s="7" t="s">
        <v>402</v>
      </c>
      <c r="F1129" s="65">
        <v>26.1</v>
      </c>
      <c r="G1129" t="s">
        <v>6</v>
      </c>
      <c r="H1129">
        <f>+VLOOKUP(G1129,'Legenda Tecnologias'!$A$1:$C$26,3)</f>
        <v>18</v>
      </c>
    </row>
    <row r="1130" spans="1:8" ht="14.25">
      <c r="A1130" s="11">
        <v>43862</v>
      </c>
      <c r="B1130" s="10" t="s">
        <v>1530</v>
      </c>
      <c r="C1130" s="12">
        <v>0</v>
      </c>
      <c r="D1130" s="13">
        <v>43878</v>
      </c>
      <c r="E1130" s="7" t="s">
        <v>402</v>
      </c>
      <c r="F1130" s="65">
        <v>31.69</v>
      </c>
      <c r="G1130" t="s">
        <v>13</v>
      </c>
      <c r="H1130">
        <f>+VLOOKUP(G1130,'Legenda Tecnologias'!$A$1:$C$26,3)</f>
        <v>24</v>
      </c>
    </row>
    <row r="1131" spans="1:8" ht="14.25">
      <c r="A1131" s="11">
        <v>43862</v>
      </c>
      <c r="B1131" s="10" t="s">
        <v>1531</v>
      </c>
      <c r="C1131" s="12">
        <v>4.1666666666666664E-2</v>
      </c>
      <c r="D1131" s="13">
        <v>43878</v>
      </c>
      <c r="E1131" s="7" t="s">
        <v>402</v>
      </c>
      <c r="F1131" s="65">
        <v>28.5</v>
      </c>
      <c r="G1131" t="s">
        <v>6</v>
      </c>
      <c r="H1131">
        <f>+VLOOKUP(G1131,'Legenda Tecnologias'!$A$1:$C$26,3)</f>
        <v>18</v>
      </c>
    </row>
    <row r="1132" spans="1:8" ht="14.25">
      <c r="A1132" s="11">
        <v>43862</v>
      </c>
      <c r="B1132" s="10" t="s">
        <v>1540</v>
      </c>
      <c r="C1132" s="12">
        <v>0.41666666666666669</v>
      </c>
      <c r="D1132" s="13">
        <v>43878</v>
      </c>
      <c r="E1132" s="7" t="s">
        <v>402</v>
      </c>
      <c r="F1132" s="65">
        <v>40.200000000000003</v>
      </c>
      <c r="G1132" t="s">
        <v>5</v>
      </c>
      <c r="H1132">
        <f>+VLOOKUP(G1132,'Legenda Tecnologias'!$A$1:$C$26,3)</f>
        <v>11</v>
      </c>
    </row>
    <row r="1133" spans="1:8" ht="14.25">
      <c r="A1133" s="11">
        <v>43862</v>
      </c>
      <c r="B1133" s="10" t="s">
        <v>1541</v>
      </c>
      <c r="C1133" s="12">
        <v>0.45833333333333331</v>
      </c>
      <c r="D1133" s="13">
        <v>43878</v>
      </c>
      <c r="E1133" s="7" t="s">
        <v>402</v>
      </c>
      <c r="F1133" s="65">
        <v>38.01</v>
      </c>
      <c r="G1133" t="s">
        <v>12</v>
      </c>
      <c r="H1133">
        <f>+VLOOKUP(G1133,'Legenda Tecnologias'!$A$1:$C$26,3)</f>
        <v>22</v>
      </c>
    </row>
    <row r="1134" spans="1:8" ht="14.25">
      <c r="A1134" s="11">
        <v>43862</v>
      </c>
      <c r="B1134" s="10" t="s">
        <v>1542</v>
      </c>
      <c r="C1134" s="12">
        <v>0.5</v>
      </c>
      <c r="D1134" s="13">
        <v>43878</v>
      </c>
      <c r="E1134" s="7" t="s">
        <v>402</v>
      </c>
      <c r="F1134" s="65">
        <v>37.39</v>
      </c>
      <c r="G1134" t="s">
        <v>5</v>
      </c>
      <c r="H1134">
        <f>+VLOOKUP(G1134,'Legenda Tecnologias'!$A$1:$C$26,3)</f>
        <v>11</v>
      </c>
    </row>
    <row r="1135" spans="1:8" ht="14.25">
      <c r="A1135" s="11">
        <v>43862</v>
      </c>
      <c r="B1135" s="10" t="s">
        <v>1543</v>
      </c>
      <c r="C1135" s="12">
        <v>0.54166666666666663</v>
      </c>
      <c r="D1135" s="13">
        <v>43878</v>
      </c>
      <c r="E1135" s="7" t="s">
        <v>402</v>
      </c>
      <c r="F1135" s="65">
        <v>36.909999999999997</v>
      </c>
      <c r="G1135" t="s">
        <v>5</v>
      </c>
      <c r="H1135">
        <f>+VLOOKUP(G1135,'Legenda Tecnologias'!$A$1:$C$26,3)</f>
        <v>11</v>
      </c>
    </row>
    <row r="1136" spans="1:8" ht="14.25">
      <c r="A1136" s="11">
        <v>43862</v>
      </c>
      <c r="B1136" s="10" t="s">
        <v>1544</v>
      </c>
      <c r="C1136" s="12">
        <v>0.58333333333333337</v>
      </c>
      <c r="D1136" s="13">
        <v>43878</v>
      </c>
      <c r="E1136" s="7" t="s">
        <v>402</v>
      </c>
      <c r="F1136" s="65">
        <v>35.78</v>
      </c>
      <c r="G1136" t="s">
        <v>12</v>
      </c>
      <c r="H1136">
        <f>+VLOOKUP(G1136,'Legenda Tecnologias'!$A$1:$C$26,3)</f>
        <v>22</v>
      </c>
    </row>
    <row r="1137" spans="1:8" ht="14.25">
      <c r="A1137" s="11">
        <v>43862</v>
      </c>
      <c r="B1137" s="10" t="s">
        <v>1545</v>
      </c>
      <c r="C1137" s="12">
        <v>0.625</v>
      </c>
      <c r="D1137" s="13">
        <v>43878</v>
      </c>
      <c r="E1137" s="7" t="s">
        <v>402</v>
      </c>
      <c r="F1137" s="65">
        <v>34.11</v>
      </c>
      <c r="G1137" t="s">
        <v>12</v>
      </c>
      <c r="H1137">
        <f>+VLOOKUP(G1137,'Legenda Tecnologias'!$A$1:$C$26,3)</f>
        <v>22</v>
      </c>
    </row>
    <row r="1138" spans="1:8" ht="14.25">
      <c r="A1138" s="11">
        <v>43862</v>
      </c>
      <c r="B1138" s="10" t="s">
        <v>1546</v>
      </c>
      <c r="C1138" s="12">
        <v>0.66666666666666663</v>
      </c>
      <c r="D1138" s="13">
        <v>43878</v>
      </c>
      <c r="E1138" s="7" t="s">
        <v>402</v>
      </c>
      <c r="F1138" s="65">
        <v>35.770000000000003</v>
      </c>
      <c r="G1138" t="s">
        <v>12</v>
      </c>
      <c r="H1138">
        <f>+VLOOKUP(G1138,'Legenda Tecnologias'!$A$1:$C$26,3)</f>
        <v>22</v>
      </c>
    </row>
    <row r="1139" spans="1:8" ht="14.25">
      <c r="A1139" s="11">
        <v>43862</v>
      </c>
      <c r="B1139" s="10" t="s">
        <v>1547</v>
      </c>
      <c r="C1139" s="12">
        <v>0.70833333333333337</v>
      </c>
      <c r="D1139" s="13">
        <v>43878</v>
      </c>
      <c r="E1139" s="7" t="s">
        <v>402</v>
      </c>
      <c r="F1139" s="65">
        <v>36.79</v>
      </c>
      <c r="G1139" t="s">
        <v>5</v>
      </c>
      <c r="H1139">
        <f>+VLOOKUP(G1139,'Legenda Tecnologias'!$A$1:$C$26,3)</f>
        <v>11</v>
      </c>
    </row>
    <row r="1140" spans="1:8" ht="14.25">
      <c r="A1140" s="11">
        <v>43862</v>
      </c>
      <c r="B1140" s="10" t="s">
        <v>1548</v>
      </c>
      <c r="C1140" s="12">
        <v>0.75</v>
      </c>
      <c r="D1140" s="13">
        <v>43878</v>
      </c>
      <c r="E1140" s="7" t="s">
        <v>402</v>
      </c>
      <c r="F1140" s="65">
        <v>36.79</v>
      </c>
      <c r="G1140" t="s">
        <v>5</v>
      </c>
      <c r="H1140">
        <f>+VLOOKUP(G1140,'Legenda Tecnologias'!$A$1:$C$26,3)</f>
        <v>11</v>
      </c>
    </row>
    <row r="1141" spans="1:8" ht="14.25">
      <c r="A1141" s="11">
        <v>43862</v>
      </c>
      <c r="B1141" s="10" t="s">
        <v>1549</v>
      </c>
      <c r="C1141" s="12">
        <v>0.79166666666666663</v>
      </c>
      <c r="D1141" s="13">
        <v>43878</v>
      </c>
      <c r="E1141" s="7" t="s">
        <v>402</v>
      </c>
      <c r="F1141" s="65">
        <v>41.01</v>
      </c>
      <c r="G1141" t="s">
        <v>5</v>
      </c>
      <c r="H1141">
        <f>+VLOOKUP(G1141,'Legenda Tecnologias'!$A$1:$C$26,3)</f>
        <v>11</v>
      </c>
    </row>
    <row r="1142" spans="1:8" ht="14.25">
      <c r="A1142" s="11">
        <v>43862</v>
      </c>
      <c r="B1142" s="10" t="s">
        <v>1532</v>
      </c>
      <c r="C1142" s="12">
        <v>8.3333333333333329E-2</v>
      </c>
      <c r="D1142" s="13">
        <v>43878</v>
      </c>
      <c r="E1142" s="7" t="s">
        <v>402</v>
      </c>
      <c r="F1142" s="65">
        <v>28</v>
      </c>
      <c r="G1142" t="s">
        <v>5</v>
      </c>
      <c r="H1142">
        <f>+VLOOKUP(G1142,'Legenda Tecnologias'!$A$1:$C$26,3)</f>
        <v>11</v>
      </c>
    </row>
    <row r="1143" spans="1:8" ht="14.25">
      <c r="A1143" s="11">
        <v>43862</v>
      </c>
      <c r="B1143" s="10" t="s">
        <v>1550</v>
      </c>
      <c r="C1143" s="12">
        <v>0.83333333333333337</v>
      </c>
      <c r="D1143" s="13">
        <v>43878</v>
      </c>
      <c r="E1143" s="7" t="s">
        <v>402</v>
      </c>
      <c r="F1143" s="65">
        <v>43.4</v>
      </c>
      <c r="G1143" t="s">
        <v>5</v>
      </c>
      <c r="H1143">
        <f>+VLOOKUP(G1143,'Legenda Tecnologias'!$A$1:$C$26,3)</f>
        <v>11</v>
      </c>
    </row>
    <row r="1144" spans="1:8" ht="14.25">
      <c r="A1144" s="11">
        <v>43862</v>
      </c>
      <c r="B1144" s="10" t="s">
        <v>1551</v>
      </c>
      <c r="C1144" s="12">
        <v>0.875</v>
      </c>
      <c r="D1144" s="13">
        <v>43878</v>
      </c>
      <c r="E1144" s="7" t="s">
        <v>402</v>
      </c>
      <c r="F1144" s="65">
        <v>42.6</v>
      </c>
      <c r="G1144" t="s">
        <v>20</v>
      </c>
      <c r="H1144">
        <f>+VLOOKUP(G1144,'Legenda Tecnologias'!$A$1:$C$26,3)</f>
        <v>12</v>
      </c>
    </row>
    <row r="1145" spans="1:8" ht="14.25">
      <c r="A1145" s="11">
        <v>43862</v>
      </c>
      <c r="B1145" s="10" t="s">
        <v>1552</v>
      </c>
      <c r="C1145" s="12">
        <v>0.91666666666666663</v>
      </c>
      <c r="D1145" s="13">
        <v>43878</v>
      </c>
      <c r="E1145" s="7" t="s">
        <v>402</v>
      </c>
      <c r="F1145" s="65">
        <v>38.1</v>
      </c>
      <c r="G1145" t="s">
        <v>6</v>
      </c>
      <c r="H1145">
        <f>+VLOOKUP(G1145,'Legenda Tecnologias'!$A$1:$C$26,3)</f>
        <v>18</v>
      </c>
    </row>
    <row r="1146" spans="1:8" ht="14.25">
      <c r="A1146" s="11">
        <v>43862</v>
      </c>
      <c r="B1146" s="10" t="s">
        <v>1553</v>
      </c>
      <c r="C1146" s="12">
        <v>0.95833333333333337</v>
      </c>
      <c r="D1146" s="13">
        <v>43878</v>
      </c>
      <c r="E1146" s="7" t="s">
        <v>402</v>
      </c>
      <c r="F1146" s="65">
        <v>37.58</v>
      </c>
      <c r="G1146" t="s">
        <v>5</v>
      </c>
      <c r="H1146">
        <f>+VLOOKUP(G1146,'Legenda Tecnologias'!$A$1:$C$26,3)</f>
        <v>11</v>
      </c>
    </row>
    <row r="1147" spans="1:8" ht="14.25">
      <c r="A1147" s="11">
        <v>43862</v>
      </c>
      <c r="B1147" s="10" t="s">
        <v>1533</v>
      </c>
      <c r="C1147" s="12">
        <v>0.125</v>
      </c>
      <c r="D1147" s="13">
        <v>43878</v>
      </c>
      <c r="E1147" s="7" t="s">
        <v>402</v>
      </c>
      <c r="F1147" s="65">
        <v>27</v>
      </c>
      <c r="G1147" t="s">
        <v>13</v>
      </c>
      <c r="H1147">
        <f>+VLOOKUP(G1147,'Legenda Tecnologias'!$A$1:$C$26,3)</f>
        <v>24</v>
      </c>
    </row>
    <row r="1148" spans="1:8" ht="14.25">
      <c r="A1148" s="11">
        <v>43862</v>
      </c>
      <c r="B1148" s="10" t="s">
        <v>1534</v>
      </c>
      <c r="C1148" s="12">
        <v>0.16666666666666666</v>
      </c>
      <c r="D1148" s="13">
        <v>43878</v>
      </c>
      <c r="E1148" s="7" t="s">
        <v>402</v>
      </c>
      <c r="F1148" s="65">
        <v>27</v>
      </c>
      <c r="G1148" t="s">
        <v>13</v>
      </c>
      <c r="H1148">
        <f>+VLOOKUP(G1148,'Legenda Tecnologias'!$A$1:$C$26,3)</f>
        <v>24</v>
      </c>
    </row>
    <row r="1149" spans="1:8" ht="14.25">
      <c r="A1149" s="11">
        <v>43862</v>
      </c>
      <c r="B1149" s="10" t="s">
        <v>1535</v>
      </c>
      <c r="C1149" s="12">
        <v>0.20833333333333334</v>
      </c>
      <c r="D1149" s="13">
        <v>43878</v>
      </c>
      <c r="E1149" s="7" t="s">
        <v>402</v>
      </c>
      <c r="F1149" s="65">
        <v>28.03</v>
      </c>
      <c r="G1149" t="s">
        <v>5</v>
      </c>
      <c r="H1149">
        <f>+VLOOKUP(G1149,'Legenda Tecnologias'!$A$1:$C$26,3)</f>
        <v>11</v>
      </c>
    </row>
    <row r="1150" spans="1:8" ht="14.25">
      <c r="A1150" s="11">
        <v>43862</v>
      </c>
      <c r="B1150" s="10" t="s">
        <v>1536</v>
      </c>
      <c r="C1150" s="12">
        <v>0.25</v>
      </c>
      <c r="D1150" s="13">
        <v>43878</v>
      </c>
      <c r="E1150" s="7" t="s">
        <v>402</v>
      </c>
      <c r="F1150" s="65">
        <v>35.6</v>
      </c>
      <c r="G1150" t="s">
        <v>12</v>
      </c>
      <c r="H1150">
        <f>+VLOOKUP(G1150,'Legenda Tecnologias'!$A$1:$C$26,3)</f>
        <v>22</v>
      </c>
    </row>
    <row r="1151" spans="1:8" ht="14.25">
      <c r="A1151" s="11">
        <v>43862</v>
      </c>
      <c r="B1151" s="10" t="s">
        <v>1537</v>
      </c>
      <c r="C1151" s="12">
        <v>0.29166666666666669</v>
      </c>
      <c r="D1151" s="13">
        <v>43878</v>
      </c>
      <c r="E1151" s="7" t="s">
        <v>402</v>
      </c>
      <c r="F1151" s="65">
        <v>39.4</v>
      </c>
      <c r="G1151" t="s">
        <v>5</v>
      </c>
      <c r="H1151">
        <f>+VLOOKUP(G1151,'Legenda Tecnologias'!$A$1:$C$26,3)</f>
        <v>11</v>
      </c>
    </row>
    <row r="1152" spans="1:8" ht="14.25">
      <c r="A1152" s="11">
        <v>43862</v>
      </c>
      <c r="B1152" s="10" t="s">
        <v>1538</v>
      </c>
      <c r="C1152" s="12">
        <v>0.33333333333333331</v>
      </c>
      <c r="D1152" s="13">
        <v>43878</v>
      </c>
      <c r="E1152" s="7" t="s">
        <v>402</v>
      </c>
      <c r="F1152" s="65">
        <v>42.2</v>
      </c>
      <c r="G1152" t="s">
        <v>6</v>
      </c>
      <c r="H1152">
        <f>+VLOOKUP(G1152,'Legenda Tecnologias'!$A$1:$C$26,3)</f>
        <v>18</v>
      </c>
    </row>
    <row r="1153" spans="1:8" ht="14.25">
      <c r="A1153" s="11">
        <v>43862</v>
      </c>
      <c r="B1153" s="10" t="s">
        <v>1539</v>
      </c>
      <c r="C1153" s="12">
        <v>0.375</v>
      </c>
      <c r="D1153" s="13">
        <v>43878</v>
      </c>
      <c r="E1153" s="7" t="s">
        <v>402</v>
      </c>
      <c r="F1153" s="65">
        <v>41.14</v>
      </c>
      <c r="G1153" t="s">
        <v>5</v>
      </c>
      <c r="H1153">
        <f>+VLOOKUP(G1153,'Legenda Tecnologias'!$A$1:$C$26,3)</f>
        <v>11</v>
      </c>
    </row>
    <row r="1154" spans="1:8" ht="14.25">
      <c r="A1154" s="11">
        <v>43862</v>
      </c>
      <c r="B1154" s="10" t="s">
        <v>1554</v>
      </c>
      <c r="C1154" s="12">
        <v>0</v>
      </c>
      <c r="D1154" s="13">
        <v>43879</v>
      </c>
      <c r="E1154" s="7" t="s">
        <v>402</v>
      </c>
      <c r="F1154" s="65">
        <v>34.19</v>
      </c>
      <c r="G1154" t="s">
        <v>12</v>
      </c>
      <c r="H1154">
        <f>+VLOOKUP(G1154,'Legenda Tecnologias'!$A$1:$C$26,3)</f>
        <v>22</v>
      </c>
    </row>
    <row r="1155" spans="1:8" ht="14.25">
      <c r="A1155" s="11">
        <v>43862</v>
      </c>
      <c r="B1155" s="10" t="s">
        <v>1555</v>
      </c>
      <c r="C1155" s="12">
        <v>4.1666666666666664E-2</v>
      </c>
      <c r="D1155" s="13">
        <v>43879</v>
      </c>
      <c r="E1155" s="7" t="s">
        <v>402</v>
      </c>
      <c r="F1155" s="65">
        <v>31.7</v>
      </c>
      <c r="G1155" t="s">
        <v>12</v>
      </c>
      <c r="H1155">
        <f>+VLOOKUP(G1155,'Legenda Tecnologias'!$A$1:$C$26,3)</f>
        <v>22</v>
      </c>
    </row>
    <row r="1156" spans="1:8" ht="14.25">
      <c r="A1156" s="11">
        <v>43862</v>
      </c>
      <c r="B1156" s="10" t="s">
        <v>1564</v>
      </c>
      <c r="C1156" s="12">
        <v>0.41666666666666669</v>
      </c>
      <c r="D1156" s="13">
        <v>43879</v>
      </c>
      <c r="E1156" s="7" t="s">
        <v>402</v>
      </c>
      <c r="F1156" s="65">
        <v>41.55</v>
      </c>
      <c r="G1156" t="s">
        <v>5</v>
      </c>
      <c r="H1156">
        <f>+VLOOKUP(G1156,'Legenda Tecnologias'!$A$1:$C$26,3)</f>
        <v>11</v>
      </c>
    </row>
    <row r="1157" spans="1:8" ht="14.25">
      <c r="A1157" s="11">
        <v>43862</v>
      </c>
      <c r="B1157" s="10" t="s">
        <v>1565</v>
      </c>
      <c r="C1157" s="12">
        <v>0.45833333333333331</v>
      </c>
      <c r="D1157" s="13">
        <v>43879</v>
      </c>
      <c r="E1157" s="7" t="s">
        <v>402</v>
      </c>
      <c r="F1157" s="65">
        <v>39.020000000000003</v>
      </c>
      <c r="G1157" t="s">
        <v>21</v>
      </c>
      <c r="H1157">
        <f>+VLOOKUP(G1157,'Legenda Tecnologias'!$A$1:$C$26,3)</f>
        <v>2</v>
      </c>
    </row>
    <row r="1158" spans="1:8" ht="14.25">
      <c r="A1158" s="11">
        <v>43862</v>
      </c>
      <c r="B1158" s="10" t="s">
        <v>1566</v>
      </c>
      <c r="C1158" s="12">
        <v>0.5</v>
      </c>
      <c r="D1158" s="13">
        <v>43879</v>
      </c>
      <c r="E1158" s="7" t="s">
        <v>402</v>
      </c>
      <c r="F1158" s="65">
        <v>40</v>
      </c>
      <c r="G1158" t="s">
        <v>10</v>
      </c>
      <c r="H1158">
        <f>+VLOOKUP(G1158,'Legenda Tecnologias'!$A$1:$C$26,3)</f>
        <v>1</v>
      </c>
    </row>
    <row r="1159" spans="1:8" ht="14.25">
      <c r="A1159" s="11">
        <v>43862</v>
      </c>
      <c r="B1159" s="10" t="s">
        <v>1567</v>
      </c>
      <c r="C1159" s="12">
        <v>0.54166666666666663</v>
      </c>
      <c r="D1159" s="13">
        <v>43879</v>
      </c>
      <c r="E1159" s="7" t="s">
        <v>402</v>
      </c>
      <c r="F1159" s="65">
        <v>41.17</v>
      </c>
      <c r="G1159" t="s">
        <v>5</v>
      </c>
      <c r="H1159">
        <f>+VLOOKUP(G1159,'Legenda Tecnologias'!$A$1:$C$26,3)</f>
        <v>11</v>
      </c>
    </row>
    <row r="1160" spans="1:8" ht="14.25">
      <c r="A1160" s="11">
        <v>43862</v>
      </c>
      <c r="B1160" s="10" t="s">
        <v>1568</v>
      </c>
      <c r="C1160" s="12">
        <v>0.58333333333333337</v>
      </c>
      <c r="D1160" s="13">
        <v>43879</v>
      </c>
      <c r="E1160" s="7" t="s">
        <v>402</v>
      </c>
      <c r="F1160" s="65">
        <v>39</v>
      </c>
      <c r="G1160" t="s">
        <v>5</v>
      </c>
      <c r="H1160">
        <f>+VLOOKUP(G1160,'Legenda Tecnologias'!$A$1:$C$26,3)</f>
        <v>11</v>
      </c>
    </row>
    <row r="1161" spans="1:8" ht="14.25">
      <c r="A1161" s="11">
        <v>43862</v>
      </c>
      <c r="B1161" s="10" t="s">
        <v>1569</v>
      </c>
      <c r="C1161" s="12">
        <v>0.625</v>
      </c>
      <c r="D1161" s="13">
        <v>43879</v>
      </c>
      <c r="E1161" s="7" t="s">
        <v>402</v>
      </c>
      <c r="F1161" s="65">
        <v>39.799999999999997</v>
      </c>
      <c r="G1161" t="s">
        <v>12</v>
      </c>
      <c r="H1161">
        <f>+VLOOKUP(G1161,'Legenda Tecnologias'!$A$1:$C$26,3)</f>
        <v>22</v>
      </c>
    </row>
    <row r="1162" spans="1:8" ht="14.25">
      <c r="A1162" s="11">
        <v>43862</v>
      </c>
      <c r="B1162" s="10" t="s">
        <v>1570</v>
      </c>
      <c r="C1162" s="12">
        <v>0.66666666666666663</v>
      </c>
      <c r="D1162" s="13">
        <v>43879</v>
      </c>
      <c r="E1162" s="7" t="s">
        <v>402</v>
      </c>
      <c r="F1162" s="65">
        <v>39.520000000000003</v>
      </c>
      <c r="G1162" t="s">
        <v>5</v>
      </c>
      <c r="H1162">
        <f>+VLOOKUP(G1162,'Legenda Tecnologias'!$A$1:$C$26,3)</f>
        <v>11</v>
      </c>
    </row>
    <row r="1163" spans="1:8" ht="14.25">
      <c r="A1163" s="11">
        <v>43862</v>
      </c>
      <c r="B1163" s="10" t="s">
        <v>1571</v>
      </c>
      <c r="C1163" s="12">
        <v>0.70833333333333337</v>
      </c>
      <c r="D1163" s="13">
        <v>43879</v>
      </c>
      <c r="E1163" s="7" t="s">
        <v>402</v>
      </c>
      <c r="F1163" s="65">
        <v>39.79</v>
      </c>
      <c r="G1163" t="s">
        <v>12</v>
      </c>
      <c r="H1163">
        <f>+VLOOKUP(G1163,'Legenda Tecnologias'!$A$1:$C$26,3)</f>
        <v>22</v>
      </c>
    </row>
    <row r="1164" spans="1:8" ht="14.25">
      <c r="A1164" s="11">
        <v>43862</v>
      </c>
      <c r="B1164" s="10" t="s">
        <v>1572</v>
      </c>
      <c r="C1164" s="12">
        <v>0.75</v>
      </c>
      <c r="D1164" s="13">
        <v>43879</v>
      </c>
      <c r="E1164" s="7" t="s">
        <v>402</v>
      </c>
      <c r="F1164" s="65">
        <v>41.55</v>
      </c>
      <c r="G1164" t="s">
        <v>5</v>
      </c>
      <c r="H1164">
        <f>+VLOOKUP(G1164,'Legenda Tecnologias'!$A$1:$C$26,3)</f>
        <v>11</v>
      </c>
    </row>
    <row r="1165" spans="1:8" ht="14.25">
      <c r="A1165" s="11">
        <v>43862</v>
      </c>
      <c r="B1165" s="10" t="s">
        <v>1573</v>
      </c>
      <c r="C1165" s="12">
        <v>0.79166666666666663</v>
      </c>
      <c r="D1165" s="13">
        <v>43879</v>
      </c>
      <c r="E1165" s="7" t="s">
        <v>402</v>
      </c>
      <c r="F1165" s="65">
        <v>42.06</v>
      </c>
      <c r="G1165" t="s">
        <v>5</v>
      </c>
      <c r="H1165">
        <f>+VLOOKUP(G1165,'Legenda Tecnologias'!$A$1:$C$26,3)</f>
        <v>11</v>
      </c>
    </row>
    <row r="1166" spans="1:8" ht="14.25">
      <c r="A1166" s="11">
        <v>43862</v>
      </c>
      <c r="B1166" s="10" t="s">
        <v>1556</v>
      </c>
      <c r="C1166" s="12">
        <v>8.3333333333333329E-2</v>
      </c>
      <c r="D1166" s="13">
        <v>43879</v>
      </c>
      <c r="E1166" s="7" t="s">
        <v>402</v>
      </c>
      <c r="F1166" s="65">
        <v>34.35</v>
      </c>
      <c r="G1166" t="s">
        <v>12</v>
      </c>
      <c r="H1166">
        <f>+VLOOKUP(G1166,'Legenda Tecnologias'!$A$1:$C$26,3)</f>
        <v>22</v>
      </c>
    </row>
    <row r="1167" spans="1:8" ht="14.25">
      <c r="A1167" s="11">
        <v>43862</v>
      </c>
      <c r="B1167" s="10" t="s">
        <v>1574</v>
      </c>
      <c r="C1167" s="12">
        <v>0.83333333333333337</v>
      </c>
      <c r="D1167" s="13">
        <v>43879</v>
      </c>
      <c r="E1167" s="7" t="s">
        <v>402</v>
      </c>
      <c r="F1167" s="65">
        <v>43.5</v>
      </c>
      <c r="G1167" t="s">
        <v>10</v>
      </c>
      <c r="H1167">
        <f>+VLOOKUP(G1167,'Legenda Tecnologias'!$A$1:$C$26,3)</f>
        <v>1</v>
      </c>
    </row>
    <row r="1168" spans="1:8" ht="14.25">
      <c r="A1168" s="11">
        <v>43862</v>
      </c>
      <c r="B1168" s="10" t="s">
        <v>1575</v>
      </c>
      <c r="C1168" s="12">
        <v>0.875</v>
      </c>
      <c r="D1168" s="13">
        <v>43879</v>
      </c>
      <c r="E1168" s="7" t="s">
        <v>402</v>
      </c>
      <c r="F1168" s="65">
        <v>41.69</v>
      </c>
      <c r="G1168" t="s">
        <v>5</v>
      </c>
      <c r="H1168">
        <f>+VLOOKUP(G1168,'Legenda Tecnologias'!$A$1:$C$26,3)</f>
        <v>11</v>
      </c>
    </row>
    <row r="1169" spans="1:8" ht="14.25">
      <c r="A1169" s="11">
        <v>43862</v>
      </c>
      <c r="B1169" s="10" t="s">
        <v>1576</v>
      </c>
      <c r="C1169" s="12">
        <v>0.91666666666666663</v>
      </c>
      <c r="D1169" s="13">
        <v>43879</v>
      </c>
      <c r="E1169" s="7" t="s">
        <v>402</v>
      </c>
      <c r="F1169" s="65">
        <v>39.799999999999997</v>
      </c>
      <c r="G1169" t="s">
        <v>12</v>
      </c>
      <c r="H1169">
        <f>+VLOOKUP(G1169,'Legenda Tecnologias'!$A$1:$C$26,3)</f>
        <v>22</v>
      </c>
    </row>
    <row r="1170" spans="1:8" ht="14.25">
      <c r="A1170" s="11">
        <v>43862</v>
      </c>
      <c r="B1170" s="10" t="s">
        <v>1577</v>
      </c>
      <c r="C1170" s="12">
        <v>0.95833333333333337</v>
      </c>
      <c r="D1170" s="13">
        <v>43879</v>
      </c>
      <c r="E1170" s="7" t="s">
        <v>402</v>
      </c>
      <c r="F1170" s="65">
        <v>37.47</v>
      </c>
      <c r="G1170" t="s">
        <v>5</v>
      </c>
      <c r="H1170">
        <f>+VLOOKUP(G1170,'Legenda Tecnologias'!$A$1:$C$26,3)</f>
        <v>11</v>
      </c>
    </row>
    <row r="1171" spans="1:8" ht="14.25">
      <c r="A1171" s="11">
        <v>43862</v>
      </c>
      <c r="B1171" s="10" t="s">
        <v>1557</v>
      </c>
      <c r="C1171" s="12">
        <v>0.125</v>
      </c>
      <c r="D1171" s="13">
        <v>43879</v>
      </c>
      <c r="E1171" s="7" t="s">
        <v>402</v>
      </c>
      <c r="F1171" s="65">
        <v>33.380000000000003</v>
      </c>
      <c r="G1171" t="s">
        <v>12</v>
      </c>
      <c r="H1171">
        <f>+VLOOKUP(G1171,'Legenda Tecnologias'!$A$1:$C$26,3)</f>
        <v>22</v>
      </c>
    </row>
    <row r="1172" spans="1:8" ht="14.25">
      <c r="A1172" s="11">
        <v>43862</v>
      </c>
      <c r="B1172" s="10" t="s">
        <v>1558</v>
      </c>
      <c r="C1172" s="12">
        <v>0.16666666666666666</v>
      </c>
      <c r="D1172" s="13">
        <v>43879</v>
      </c>
      <c r="E1172" s="7" t="s">
        <v>402</v>
      </c>
      <c r="F1172" s="65">
        <v>31.7</v>
      </c>
      <c r="G1172" t="s">
        <v>13</v>
      </c>
      <c r="H1172">
        <f>+VLOOKUP(G1172,'Legenda Tecnologias'!$A$1:$C$26,3)</f>
        <v>24</v>
      </c>
    </row>
    <row r="1173" spans="1:8" ht="14.25">
      <c r="A1173" s="11">
        <v>43862</v>
      </c>
      <c r="B1173" s="10" t="s">
        <v>1559</v>
      </c>
      <c r="C1173" s="12">
        <v>0.20833333333333334</v>
      </c>
      <c r="D1173" s="13">
        <v>43879</v>
      </c>
      <c r="E1173" s="7" t="s">
        <v>402</v>
      </c>
      <c r="F1173" s="65">
        <v>33.5</v>
      </c>
      <c r="G1173" t="s">
        <v>12</v>
      </c>
      <c r="H1173">
        <f>+VLOOKUP(G1173,'Legenda Tecnologias'!$A$1:$C$26,3)</f>
        <v>22</v>
      </c>
    </row>
    <row r="1174" spans="1:8" ht="14.25">
      <c r="A1174" s="11">
        <v>43862</v>
      </c>
      <c r="B1174" s="10" t="s">
        <v>1560</v>
      </c>
      <c r="C1174" s="12">
        <v>0.25</v>
      </c>
      <c r="D1174" s="13">
        <v>43879</v>
      </c>
      <c r="E1174" s="7" t="s">
        <v>402</v>
      </c>
      <c r="F1174" s="65">
        <v>31.69</v>
      </c>
      <c r="G1174" t="s">
        <v>12</v>
      </c>
      <c r="H1174">
        <f>+VLOOKUP(G1174,'Legenda Tecnologias'!$A$1:$C$26,3)</f>
        <v>22</v>
      </c>
    </row>
    <row r="1175" spans="1:8" ht="14.25">
      <c r="A1175" s="11">
        <v>43862</v>
      </c>
      <c r="B1175" s="10" t="s">
        <v>1561</v>
      </c>
      <c r="C1175" s="12">
        <v>0.29166666666666669</v>
      </c>
      <c r="D1175" s="13">
        <v>43879</v>
      </c>
      <c r="E1175" s="7" t="s">
        <v>402</v>
      </c>
      <c r="F1175" s="65">
        <v>38</v>
      </c>
      <c r="G1175" t="s">
        <v>12</v>
      </c>
      <c r="H1175">
        <f>+VLOOKUP(G1175,'Legenda Tecnologias'!$A$1:$C$26,3)</f>
        <v>22</v>
      </c>
    </row>
    <row r="1176" spans="1:8" ht="14.25">
      <c r="A1176" s="11">
        <v>43862</v>
      </c>
      <c r="B1176" s="10" t="s">
        <v>1562</v>
      </c>
      <c r="C1176" s="12">
        <v>0.33333333333333331</v>
      </c>
      <c r="D1176" s="13">
        <v>43879</v>
      </c>
      <c r="E1176" s="7" t="s">
        <v>402</v>
      </c>
      <c r="F1176" s="65">
        <v>41.55</v>
      </c>
      <c r="G1176" t="s">
        <v>5</v>
      </c>
      <c r="H1176">
        <f>+VLOOKUP(G1176,'Legenda Tecnologias'!$A$1:$C$26,3)</f>
        <v>11</v>
      </c>
    </row>
    <row r="1177" spans="1:8" ht="14.25">
      <c r="A1177" s="11">
        <v>43862</v>
      </c>
      <c r="B1177" s="10" t="s">
        <v>1563</v>
      </c>
      <c r="C1177" s="12">
        <v>0.375</v>
      </c>
      <c r="D1177" s="13">
        <v>43879</v>
      </c>
      <c r="E1177" s="7" t="s">
        <v>402</v>
      </c>
      <c r="F1177" s="65">
        <v>41.55</v>
      </c>
      <c r="G1177" t="s">
        <v>5</v>
      </c>
      <c r="H1177">
        <f>+VLOOKUP(G1177,'Legenda Tecnologias'!$A$1:$C$26,3)</f>
        <v>11</v>
      </c>
    </row>
    <row r="1178" spans="1:8" ht="14.25">
      <c r="A1178" s="11">
        <v>43862</v>
      </c>
      <c r="B1178" s="10" t="s">
        <v>1578</v>
      </c>
      <c r="C1178" s="12">
        <v>0</v>
      </c>
      <c r="D1178" s="13">
        <v>43880</v>
      </c>
      <c r="E1178" s="7" t="s">
        <v>402</v>
      </c>
      <c r="F1178" s="65">
        <v>41.56</v>
      </c>
      <c r="G1178" t="s">
        <v>5</v>
      </c>
      <c r="H1178">
        <f>+VLOOKUP(G1178,'Legenda Tecnologias'!$A$1:$C$26,3)</f>
        <v>11</v>
      </c>
    </row>
    <row r="1179" spans="1:8" ht="14.25">
      <c r="A1179" s="11">
        <v>43862</v>
      </c>
      <c r="B1179" s="10" t="s">
        <v>1579</v>
      </c>
      <c r="C1179" s="12">
        <v>4.1666666666666664E-2</v>
      </c>
      <c r="D1179" s="13">
        <v>43880</v>
      </c>
      <c r="E1179" s="7" t="s">
        <v>402</v>
      </c>
      <c r="F1179" s="65">
        <v>40</v>
      </c>
      <c r="G1179" t="s">
        <v>12</v>
      </c>
      <c r="H1179">
        <f>+VLOOKUP(G1179,'Legenda Tecnologias'!$A$1:$C$26,3)</f>
        <v>22</v>
      </c>
    </row>
    <row r="1180" spans="1:8" ht="14.25">
      <c r="A1180" s="11">
        <v>43862</v>
      </c>
      <c r="B1180" s="10" t="s">
        <v>1588</v>
      </c>
      <c r="C1180" s="12">
        <v>0.41666666666666669</v>
      </c>
      <c r="D1180" s="13">
        <v>43880</v>
      </c>
      <c r="E1180" s="7" t="s">
        <v>402</v>
      </c>
      <c r="F1180" s="65">
        <v>43.02</v>
      </c>
      <c r="G1180" t="s">
        <v>5</v>
      </c>
      <c r="H1180">
        <f>+VLOOKUP(G1180,'Legenda Tecnologias'!$A$1:$C$26,3)</f>
        <v>11</v>
      </c>
    </row>
    <row r="1181" spans="1:8" ht="14.25">
      <c r="A1181" s="11">
        <v>43862</v>
      </c>
      <c r="B1181" s="10" t="s">
        <v>1589</v>
      </c>
      <c r="C1181" s="12">
        <v>0.45833333333333331</v>
      </c>
      <c r="D1181" s="13">
        <v>43880</v>
      </c>
      <c r="E1181" s="7" t="s">
        <v>402</v>
      </c>
      <c r="F1181" s="65">
        <v>42.77</v>
      </c>
      <c r="G1181" t="s">
        <v>5</v>
      </c>
      <c r="H1181">
        <f>+VLOOKUP(G1181,'Legenda Tecnologias'!$A$1:$C$26,3)</f>
        <v>11</v>
      </c>
    </row>
    <row r="1182" spans="1:8" ht="14.25">
      <c r="A1182" s="11">
        <v>43862</v>
      </c>
      <c r="B1182" s="10" t="s">
        <v>1590</v>
      </c>
      <c r="C1182" s="12">
        <v>0.5</v>
      </c>
      <c r="D1182" s="13">
        <v>43880</v>
      </c>
      <c r="E1182" s="7" t="s">
        <v>402</v>
      </c>
      <c r="F1182" s="65">
        <v>42.35</v>
      </c>
      <c r="G1182" t="s">
        <v>5</v>
      </c>
      <c r="H1182">
        <f>+VLOOKUP(G1182,'Legenda Tecnologias'!$A$1:$C$26,3)</f>
        <v>11</v>
      </c>
    </row>
    <row r="1183" spans="1:8" ht="14.25">
      <c r="A1183" s="11">
        <v>43862</v>
      </c>
      <c r="B1183" s="10" t="s">
        <v>1591</v>
      </c>
      <c r="C1183" s="12">
        <v>0.54166666666666663</v>
      </c>
      <c r="D1183" s="13">
        <v>43880</v>
      </c>
      <c r="E1183" s="7" t="s">
        <v>402</v>
      </c>
      <c r="F1183" s="65">
        <v>42.69</v>
      </c>
      <c r="G1183" t="s">
        <v>5</v>
      </c>
      <c r="H1183">
        <f>+VLOOKUP(G1183,'Legenda Tecnologias'!$A$1:$C$26,3)</f>
        <v>11</v>
      </c>
    </row>
    <row r="1184" spans="1:8" ht="14.25">
      <c r="A1184" s="11">
        <v>43862</v>
      </c>
      <c r="B1184" s="10" t="s">
        <v>1592</v>
      </c>
      <c r="C1184" s="12">
        <v>0.58333333333333337</v>
      </c>
      <c r="D1184" s="13">
        <v>43880</v>
      </c>
      <c r="E1184" s="7" t="s">
        <v>402</v>
      </c>
      <c r="F1184" s="65">
        <v>42.01</v>
      </c>
      <c r="G1184" t="s">
        <v>5</v>
      </c>
      <c r="H1184">
        <f>+VLOOKUP(G1184,'Legenda Tecnologias'!$A$1:$C$26,3)</f>
        <v>11</v>
      </c>
    </row>
    <row r="1185" spans="1:8" ht="14.25">
      <c r="A1185" s="11">
        <v>43862</v>
      </c>
      <c r="B1185" s="10" t="s">
        <v>1593</v>
      </c>
      <c r="C1185" s="12">
        <v>0.625</v>
      </c>
      <c r="D1185" s="13">
        <v>43880</v>
      </c>
      <c r="E1185" s="7" t="s">
        <v>402</v>
      </c>
      <c r="F1185" s="65">
        <v>42.57</v>
      </c>
      <c r="G1185" t="s">
        <v>10</v>
      </c>
      <c r="H1185">
        <f>+VLOOKUP(G1185,'Legenda Tecnologias'!$A$1:$C$26,3)</f>
        <v>1</v>
      </c>
    </row>
    <row r="1186" spans="1:8" ht="14.25">
      <c r="A1186" s="11">
        <v>43862</v>
      </c>
      <c r="B1186" s="10" t="s">
        <v>1594</v>
      </c>
      <c r="C1186" s="12">
        <v>0.66666666666666663</v>
      </c>
      <c r="D1186" s="13">
        <v>43880</v>
      </c>
      <c r="E1186" s="7" t="s">
        <v>402</v>
      </c>
      <c r="F1186" s="65">
        <v>42.77</v>
      </c>
      <c r="G1186" t="s">
        <v>5</v>
      </c>
      <c r="H1186">
        <f>+VLOOKUP(G1186,'Legenda Tecnologias'!$A$1:$C$26,3)</f>
        <v>11</v>
      </c>
    </row>
    <row r="1187" spans="1:8" ht="14.25">
      <c r="A1187" s="11">
        <v>43862</v>
      </c>
      <c r="B1187" s="10" t="s">
        <v>1595</v>
      </c>
      <c r="C1187" s="12">
        <v>0.70833333333333337</v>
      </c>
      <c r="D1187" s="13">
        <v>43880</v>
      </c>
      <c r="E1187" s="7" t="s">
        <v>402</v>
      </c>
      <c r="F1187" s="65">
        <v>42.81</v>
      </c>
      <c r="G1187" t="s">
        <v>12</v>
      </c>
      <c r="H1187">
        <f>+VLOOKUP(G1187,'Legenda Tecnologias'!$A$1:$C$26,3)</f>
        <v>22</v>
      </c>
    </row>
    <row r="1188" spans="1:8" ht="14.25">
      <c r="A1188" s="11">
        <v>43862</v>
      </c>
      <c r="B1188" s="10" t="s">
        <v>1596</v>
      </c>
      <c r="C1188" s="12">
        <v>0.75</v>
      </c>
      <c r="D1188" s="13">
        <v>43880</v>
      </c>
      <c r="E1188" s="7" t="s">
        <v>402</v>
      </c>
      <c r="F1188" s="65">
        <v>44.65</v>
      </c>
      <c r="G1188" t="s">
        <v>5</v>
      </c>
      <c r="H1188">
        <f>+VLOOKUP(G1188,'Legenda Tecnologias'!$A$1:$C$26,3)</f>
        <v>11</v>
      </c>
    </row>
    <row r="1189" spans="1:8" ht="14.25">
      <c r="A1189" s="11">
        <v>43862</v>
      </c>
      <c r="B1189" s="10" t="s">
        <v>1597</v>
      </c>
      <c r="C1189" s="12">
        <v>0.79166666666666663</v>
      </c>
      <c r="D1189" s="13">
        <v>43880</v>
      </c>
      <c r="E1189" s="7" t="s">
        <v>402</v>
      </c>
      <c r="F1189" s="65">
        <v>48.01</v>
      </c>
      <c r="G1189" t="s">
        <v>10</v>
      </c>
      <c r="H1189">
        <f>+VLOOKUP(G1189,'Legenda Tecnologias'!$A$1:$C$26,3)</f>
        <v>1</v>
      </c>
    </row>
    <row r="1190" spans="1:8" ht="14.25">
      <c r="A1190" s="11">
        <v>43862</v>
      </c>
      <c r="B1190" s="10" t="s">
        <v>1580</v>
      </c>
      <c r="C1190" s="12">
        <v>8.3333333333333329E-2</v>
      </c>
      <c r="D1190" s="13">
        <v>43880</v>
      </c>
      <c r="E1190" s="7" t="s">
        <v>402</v>
      </c>
      <c r="F1190" s="65">
        <v>37.58</v>
      </c>
      <c r="G1190" t="s">
        <v>5</v>
      </c>
      <c r="H1190">
        <f>+VLOOKUP(G1190,'Legenda Tecnologias'!$A$1:$C$26,3)</f>
        <v>11</v>
      </c>
    </row>
    <row r="1191" spans="1:8" ht="14.25">
      <c r="A1191" s="11">
        <v>43862</v>
      </c>
      <c r="B1191" s="10" t="s">
        <v>1598</v>
      </c>
      <c r="C1191" s="12">
        <v>0.83333333333333337</v>
      </c>
      <c r="D1191" s="13">
        <v>43880</v>
      </c>
      <c r="E1191" s="7" t="s">
        <v>402</v>
      </c>
      <c r="F1191" s="65">
        <v>50.33</v>
      </c>
      <c r="G1191" t="s">
        <v>6</v>
      </c>
      <c r="H1191">
        <f>+VLOOKUP(G1191,'Legenda Tecnologias'!$A$1:$C$26,3)</f>
        <v>18</v>
      </c>
    </row>
    <row r="1192" spans="1:8" ht="14.25">
      <c r="A1192" s="11">
        <v>43862</v>
      </c>
      <c r="B1192" s="10" t="s">
        <v>1599</v>
      </c>
      <c r="C1192" s="12">
        <v>0.875</v>
      </c>
      <c r="D1192" s="13">
        <v>43880</v>
      </c>
      <c r="E1192" s="7" t="s">
        <v>402</v>
      </c>
      <c r="F1192" s="65">
        <v>47.75</v>
      </c>
      <c r="G1192" t="s">
        <v>5</v>
      </c>
      <c r="H1192">
        <f>+VLOOKUP(G1192,'Legenda Tecnologias'!$A$1:$C$26,3)</f>
        <v>11</v>
      </c>
    </row>
    <row r="1193" spans="1:8" ht="14.25">
      <c r="A1193" s="11">
        <v>43862</v>
      </c>
      <c r="B1193" s="10" t="s">
        <v>1600</v>
      </c>
      <c r="C1193" s="12">
        <v>0.91666666666666663</v>
      </c>
      <c r="D1193" s="13">
        <v>43880</v>
      </c>
      <c r="E1193" s="7" t="s">
        <v>402</v>
      </c>
      <c r="F1193" s="65">
        <v>44.55</v>
      </c>
      <c r="G1193" t="s">
        <v>5</v>
      </c>
      <c r="H1193">
        <f>+VLOOKUP(G1193,'Legenda Tecnologias'!$A$1:$C$26,3)</f>
        <v>11</v>
      </c>
    </row>
    <row r="1194" spans="1:8" ht="14.25">
      <c r="A1194" s="11">
        <v>43862</v>
      </c>
      <c r="B1194" s="10" t="s">
        <v>1601</v>
      </c>
      <c r="C1194" s="12">
        <v>0.95833333333333337</v>
      </c>
      <c r="D1194" s="13">
        <v>43880</v>
      </c>
      <c r="E1194" s="7" t="s">
        <v>402</v>
      </c>
      <c r="F1194" s="65">
        <v>43.52</v>
      </c>
      <c r="G1194" t="s">
        <v>5</v>
      </c>
      <c r="H1194">
        <f>+VLOOKUP(G1194,'Legenda Tecnologias'!$A$1:$C$26,3)</f>
        <v>11</v>
      </c>
    </row>
    <row r="1195" spans="1:8" ht="14.25">
      <c r="A1195" s="11">
        <v>43862</v>
      </c>
      <c r="B1195" s="10" t="s">
        <v>1581</v>
      </c>
      <c r="C1195" s="12">
        <v>0.125</v>
      </c>
      <c r="D1195" s="13">
        <v>43880</v>
      </c>
      <c r="E1195" s="7" t="s">
        <v>402</v>
      </c>
      <c r="F1195" s="65">
        <v>37.58</v>
      </c>
      <c r="G1195" t="s">
        <v>5</v>
      </c>
      <c r="H1195">
        <f>+VLOOKUP(G1195,'Legenda Tecnologias'!$A$1:$C$26,3)</f>
        <v>11</v>
      </c>
    </row>
    <row r="1196" spans="1:8" ht="14.25">
      <c r="A1196" s="11">
        <v>43862</v>
      </c>
      <c r="B1196" s="10" t="s">
        <v>1582</v>
      </c>
      <c r="C1196" s="12">
        <v>0.16666666666666666</v>
      </c>
      <c r="D1196" s="13">
        <v>43880</v>
      </c>
      <c r="E1196" s="7" t="s">
        <v>402</v>
      </c>
      <c r="F1196" s="65">
        <v>37.58</v>
      </c>
      <c r="G1196" t="s">
        <v>5</v>
      </c>
      <c r="H1196">
        <f>+VLOOKUP(G1196,'Legenda Tecnologias'!$A$1:$C$26,3)</f>
        <v>11</v>
      </c>
    </row>
    <row r="1197" spans="1:8" ht="14.25">
      <c r="A1197" s="11">
        <v>43862</v>
      </c>
      <c r="B1197" s="10" t="s">
        <v>1583</v>
      </c>
      <c r="C1197" s="12">
        <v>0.20833333333333334</v>
      </c>
      <c r="D1197" s="13">
        <v>43880</v>
      </c>
      <c r="E1197" s="7" t="s">
        <v>402</v>
      </c>
      <c r="F1197" s="65">
        <v>40</v>
      </c>
      <c r="G1197" t="s">
        <v>28</v>
      </c>
      <c r="H1197">
        <f>+VLOOKUP(G1197,'Legenda Tecnologias'!$A$1:$C$26,3)</f>
        <v>15</v>
      </c>
    </row>
    <row r="1198" spans="1:8" ht="14.25">
      <c r="A1198" s="11">
        <v>43862</v>
      </c>
      <c r="B1198" s="10" t="s">
        <v>1584</v>
      </c>
      <c r="C1198" s="12">
        <v>0.25</v>
      </c>
      <c r="D1198" s="13">
        <v>43880</v>
      </c>
      <c r="E1198" s="7" t="s">
        <v>402</v>
      </c>
      <c r="F1198" s="65">
        <v>42.01</v>
      </c>
      <c r="G1198" t="s">
        <v>13</v>
      </c>
      <c r="H1198">
        <f>+VLOOKUP(G1198,'Legenda Tecnologias'!$A$1:$C$26,3)</f>
        <v>24</v>
      </c>
    </row>
    <row r="1199" spans="1:8" ht="14.25">
      <c r="A1199" s="11">
        <v>43862</v>
      </c>
      <c r="B1199" s="10" t="s">
        <v>1585</v>
      </c>
      <c r="C1199" s="12">
        <v>0.29166666666666669</v>
      </c>
      <c r="D1199" s="13">
        <v>43880</v>
      </c>
      <c r="E1199" s="7" t="s">
        <v>402</v>
      </c>
      <c r="F1199" s="65">
        <v>43.51</v>
      </c>
      <c r="G1199" t="s">
        <v>5</v>
      </c>
      <c r="H1199">
        <f>+VLOOKUP(G1199,'Legenda Tecnologias'!$A$1:$C$26,3)</f>
        <v>11</v>
      </c>
    </row>
    <row r="1200" spans="1:8" ht="14.25">
      <c r="A1200" s="11">
        <v>43862</v>
      </c>
      <c r="B1200" s="10" t="s">
        <v>1586</v>
      </c>
      <c r="C1200" s="12">
        <v>0.33333333333333331</v>
      </c>
      <c r="D1200" s="13">
        <v>43880</v>
      </c>
      <c r="E1200" s="7" t="s">
        <v>402</v>
      </c>
      <c r="F1200" s="65">
        <v>43.15</v>
      </c>
      <c r="G1200" t="s">
        <v>10</v>
      </c>
      <c r="H1200">
        <f>+VLOOKUP(G1200,'Legenda Tecnologias'!$A$1:$C$26,3)</f>
        <v>1</v>
      </c>
    </row>
    <row r="1201" spans="1:8" ht="14.25">
      <c r="A1201" s="11">
        <v>43862</v>
      </c>
      <c r="B1201" s="10" t="s">
        <v>1587</v>
      </c>
      <c r="C1201" s="12">
        <v>0.375</v>
      </c>
      <c r="D1201" s="13">
        <v>43880</v>
      </c>
      <c r="E1201" s="7" t="s">
        <v>402</v>
      </c>
      <c r="F1201" s="65">
        <v>43.35</v>
      </c>
      <c r="G1201" t="s">
        <v>5</v>
      </c>
      <c r="H1201">
        <f>+VLOOKUP(G1201,'Legenda Tecnologias'!$A$1:$C$26,3)</f>
        <v>11</v>
      </c>
    </row>
    <row r="1202" spans="1:8" ht="14.25">
      <c r="A1202" s="11">
        <v>43862</v>
      </c>
      <c r="B1202" s="10" t="s">
        <v>1602</v>
      </c>
      <c r="C1202" s="12">
        <v>0</v>
      </c>
      <c r="D1202" s="13">
        <v>43881</v>
      </c>
      <c r="E1202" s="7" t="s">
        <v>402</v>
      </c>
      <c r="F1202" s="65">
        <v>43.01</v>
      </c>
      <c r="G1202" t="s">
        <v>5</v>
      </c>
      <c r="H1202">
        <f>+VLOOKUP(G1202,'Legenda Tecnologias'!$A$1:$C$26,3)</f>
        <v>11</v>
      </c>
    </row>
    <row r="1203" spans="1:8" ht="14.25">
      <c r="A1203" s="11">
        <v>43862</v>
      </c>
      <c r="B1203" s="10" t="s">
        <v>1603</v>
      </c>
      <c r="C1203" s="12">
        <v>4.1666666666666664E-2</v>
      </c>
      <c r="D1203" s="13">
        <v>43881</v>
      </c>
      <c r="E1203" s="7" t="s">
        <v>402</v>
      </c>
      <c r="F1203" s="65">
        <v>41.06</v>
      </c>
      <c r="G1203" t="s">
        <v>5</v>
      </c>
      <c r="H1203">
        <f>+VLOOKUP(G1203,'Legenda Tecnologias'!$A$1:$C$26,3)</f>
        <v>11</v>
      </c>
    </row>
    <row r="1204" spans="1:8" ht="14.25">
      <c r="A1204" s="11">
        <v>43862</v>
      </c>
      <c r="B1204" s="10" t="s">
        <v>1612</v>
      </c>
      <c r="C1204" s="12">
        <v>0.41666666666666669</v>
      </c>
      <c r="D1204" s="13">
        <v>43881</v>
      </c>
      <c r="E1204" s="7" t="s">
        <v>402</v>
      </c>
      <c r="F1204" s="65">
        <v>43.69</v>
      </c>
      <c r="G1204" t="s">
        <v>5</v>
      </c>
      <c r="H1204">
        <f>+VLOOKUP(G1204,'Legenda Tecnologias'!$A$1:$C$26,3)</f>
        <v>11</v>
      </c>
    </row>
    <row r="1205" spans="1:8" ht="14.25">
      <c r="A1205" s="11">
        <v>43862</v>
      </c>
      <c r="B1205" s="10" t="s">
        <v>1613</v>
      </c>
      <c r="C1205" s="12">
        <v>0.45833333333333331</v>
      </c>
      <c r="D1205" s="13">
        <v>43881</v>
      </c>
      <c r="E1205" s="7" t="s">
        <v>402</v>
      </c>
      <c r="F1205" s="65">
        <v>42.37</v>
      </c>
      <c r="G1205" t="s">
        <v>12</v>
      </c>
      <c r="H1205">
        <f>+VLOOKUP(G1205,'Legenda Tecnologias'!$A$1:$C$26,3)</f>
        <v>22</v>
      </c>
    </row>
    <row r="1206" spans="1:8" ht="14.25">
      <c r="A1206" s="11">
        <v>43862</v>
      </c>
      <c r="B1206" s="10" t="s">
        <v>1614</v>
      </c>
      <c r="C1206" s="12">
        <v>0.5</v>
      </c>
      <c r="D1206" s="13">
        <v>43881</v>
      </c>
      <c r="E1206" s="7" t="s">
        <v>402</v>
      </c>
      <c r="F1206" s="65">
        <v>42.77</v>
      </c>
      <c r="G1206" t="s">
        <v>5</v>
      </c>
      <c r="H1206">
        <f>+VLOOKUP(G1206,'Legenda Tecnologias'!$A$1:$C$26,3)</f>
        <v>11</v>
      </c>
    </row>
    <row r="1207" spans="1:8" ht="14.25">
      <c r="A1207" s="11">
        <v>43862</v>
      </c>
      <c r="B1207" s="10" t="s">
        <v>1615</v>
      </c>
      <c r="C1207" s="12">
        <v>0.54166666666666663</v>
      </c>
      <c r="D1207" s="13">
        <v>43881</v>
      </c>
      <c r="E1207" s="7" t="s">
        <v>402</v>
      </c>
      <c r="F1207" s="65">
        <v>42.36</v>
      </c>
      <c r="G1207" t="s">
        <v>12</v>
      </c>
      <c r="H1207">
        <f>+VLOOKUP(G1207,'Legenda Tecnologias'!$A$1:$C$26,3)</f>
        <v>22</v>
      </c>
    </row>
    <row r="1208" spans="1:8" ht="14.25">
      <c r="A1208" s="11">
        <v>43862</v>
      </c>
      <c r="B1208" s="10" t="s">
        <v>1616</v>
      </c>
      <c r="C1208" s="12">
        <v>0.58333333333333337</v>
      </c>
      <c r="D1208" s="13">
        <v>43881</v>
      </c>
      <c r="E1208" s="7" t="s">
        <v>402</v>
      </c>
      <c r="F1208" s="65">
        <v>42.01</v>
      </c>
      <c r="G1208" t="s">
        <v>5</v>
      </c>
      <c r="H1208">
        <f>+VLOOKUP(G1208,'Legenda Tecnologias'!$A$1:$C$26,3)</f>
        <v>11</v>
      </c>
    </row>
    <row r="1209" spans="1:8" ht="14.25">
      <c r="A1209" s="11">
        <v>43862</v>
      </c>
      <c r="B1209" s="10" t="s">
        <v>1617</v>
      </c>
      <c r="C1209" s="12">
        <v>0.625</v>
      </c>
      <c r="D1209" s="13">
        <v>43881</v>
      </c>
      <c r="E1209" s="7" t="s">
        <v>402</v>
      </c>
      <c r="F1209" s="65">
        <v>42.07</v>
      </c>
      <c r="G1209" t="s">
        <v>12</v>
      </c>
      <c r="H1209">
        <f>+VLOOKUP(G1209,'Legenda Tecnologias'!$A$1:$C$26,3)</f>
        <v>22</v>
      </c>
    </row>
    <row r="1210" spans="1:8" ht="14.25">
      <c r="A1210" s="11">
        <v>43862</v>
      </c>
      <c r="B1210" s="10" t="s">
        <v>1618</v>
      </c>
      <c r="C1210" s="12">
        <v>0.66666666666666663</v>
      </c>
      <c r="D1210" s="13">
        <v>43881</v>
      </c>
      <c r="E1210" s="7" t="s">
        <v>402</v>
      </c>
      <c r="F1210" s="65">
        <v>42.77</v>
      </c>
      <c r="G1210" t="s">
        <v>5</v>
      </c>
      <c r="H1210">
        <f>+VLOOKUP(G1210,'Legenda Tecnologias'!$A$1:$C$26,3)</f>
        <v>11</v>
      </c>
    </row>
    <row r="1211" spans="1:8" ht="14.25">
      <c r="A1211" s="11">
        <v>43862</v>
      </c>
      <c r="B1211" s="10" t="s">
        <v>1619</v>
      </c>
      <c r="C1211" s="12">
        <v>0.70833333333333337</v>
      </c>
      <c r="D1211" s="13">
        <v>43881</v>
      </c>
      <c r="E1211" s="7" t="s">
        <v>402</v>
      </c>
      <c r="F1211" s="65">
        <v>43.69</v>
      </c>
      <c r="G1211" t="s">
        <v>5</v>
      </c>
      <c r="H1211">
        <f>+VLOOKUP(G1211,'Legenda Tecnologias'!$A$1:$C$26,3)</f>
        <v>11</v>
      </c>
    </row>
    <row r="1212" spans="1:8" ht="14.25">
      <c r="A1212" s="11">
        <v>43862</v>
      </c>
      <c r="B1212" s="10" t="s">
        <v>1620</v>
      </c>
      <c r="C1212" s="12">
        <v>0.75</v>
      </c>
      <c r="D1212" s="13">
        <v>43881</v>
      </c>
      <c r="E1212" s="7" t="s">
        <v>402</v>
      </c>
      <c r="F1212" s="65">
        <v>44.65</v>
      </c>
      <c r="G1212" t="s">
        <v>5</v>
      </c>
      <c r="H1212">
        <f>+VLOOKUP(G1212,'Legenda Tecnologias'!$A$1:$C$26,3)</f>
        <v>11</v>
      </c>
    </row>
    <row r="1213" spans="1:8" ht="14.25">
      <c r="A1213" s="11">
        <v>43862</v>
      </c>
      <c r="B1213" s="10" t="s">
        <v>1621</v>
      </c>
      <c r="C1213" s="12">
        <v>0.79166666666666663</v>
      </c>
      <c r="D1213" s="13">
        <v>43881</v>
      </c>
      <c r="E1213" s="7" t="s">
        <v>402</v>
      </c>
      <c r="F1213" s="65">
        <v>47.3</v>
      </c>
      <c r="G1213" t="s">
        <v>10</v>
      </c>
      <c r="H1213">
        <f>+VLOOKUP(G1213,'Legenda Tecnologias'!$A$1:$C$26,3)</f>
        <v>1</v>
      </c>
    </row>
    <row r="1214" spans="1:8" ht="14.25">
      <c r="A1214" s="11">
        <v>43862</v>
      </c>
      <c r="B1214" s="10" t="s">
        <v>1604</v>
      </c>
      <c r="C1214" s="12">
        <v>8.3333333333333329E-2</v>
      </c>
      <c r="D1214" s="13">
        <v>43881</v>
      </c>
      <c r="E1214" s="7" t="s">
        <v>402</v>
      </c>
      <c r="F1214" s="65">
        <v>40.200000000000003</v>
      </c>
      <c r="G1214" t="s">
        <v>5</v>
      </c>
      <c r="H1214">
        <f>+VLOOKUP(G1214,'Legenda Tecnologias'!$A$1:$C$26,3)</f>
        <v>11</v>
      </c>
    </row>
    <row r="1215" spans="1:8" ht="14.25">
      <c r="A1215" s="11">
        <v>43862</v>
      </c>
      <c r="B1215" s="10" t="s">
        <v>1622</v>
      </c>
      <c r="C1215" s="12">
        <v>0.83333333333333337</v>
      </c>
      <c r="D1215" s="13">
        <v>43881</v>
      </c>
      <c r="E1215" s="7" t="s">
        <v>402</v>
      </c>
      <c r="F1215" s="65">
        <v>47.66</v>
      </c>
      <c r="G1215" t="s">
        <v>5</v>
      </c>
      <c r="H1215">
        <f>+VLOOKUP(G1215,'Legenda Tecnologias'!$A$1:$C$26,3)</f>
        <v>11</v>
      </c>
    </row>
    <row r="1216" spans="1:8" ht="14.25">
      <c r="A1216" s="11">
        <v>43862</v>
      </c>
      <c r="B1216" s="10" t="s">
        <v>1623</v>
      </c>
      <c r="C1216" s="12">
        <v>0.875</v>
      </c>
      <c r="D1216" s="13">
        <v>43881</v>
      </c>
      <c r="E1216" s="7" t="s">
        <v>402</v>
      </c>
      <c r="F1216" s="65">
        <v>45.01</v>
      </c>
      <c r="G1216" t="s">
        <v>21</v>
      </c>
      <c r="H1216">
        <f>+VLOOKUP(G1216,'Legenda Tecnologias'!$A$1:$C$26,3)</f>
        <v>2</v>
      </c>
    </row>
    <row r="1217" spans="1:8" ht="14.25">
      <c r="A1217" s="11">
        <v>43862</v>
      </c>
      <c r="B1217" s="10" t="s">
        <v>1624</v>
      </c>
      <c r="C1217" s="12">
        <v>0.91666666666666663</v>
      </c>
      <c r="D1217" s="13">
        <v>43881</v>
      </c>
      <c r="E1217" s="7" t="s">
        <v>402</v>
      </c>
      <c r="F1217" s="65">
        <v>43.61</v>
      </c>
      <c r="G1217" t="s">
        <v>5</v>
      </c>
      <c r="H1217">
        <f>+VLOOKUP(G1217,'Legenda Tecnologias'!$A$1:$C$26,3)</f>
        <v>11</v>
      </c>
    </row>
    <row r="1218" spans="1:8" ht="14.25">
      <c r="A1218" s="11">
        <v>43862</v>
      </c>
      <c r="B1218" s="10" t="s">
        <v>1625</v>
      </c>
      <c r="C1218" s="12">
        <v>0.95833333333333337</v>
      </c>
      <c r="D1218" s="13">
        <v>43881</v>
      </c>
      <c r="E1218" s="7" t="s">
        <v>402</v>
      </c>
      <c r="F1218" s="65">
        <v>41.19</v>
      </c>
      <c r="G1218" t="s">
        <v>5</v>
      </c>
      <c r="H1218">
        <f>+VLOOKUP(G1218,'Legenda Tecnologias'!$A$1:$C$26,3)</f>
        <v>11</v>
      </c>
    </row>
    <row r="1219" spans="1:8" ht="14.25">
      <c r="A1219" s="11">
        <v>43862</v>
      </c>
      <c r="B1219" s="10" t="s">
        <v>1605</v>
      </c>
      <c r="C1219" s="12">
        <v>0.125</v>
      </c>
      <c r="D1219" s="13">
        <v>43881</v>
      </c>
      <c r="E1219" s="7" t="s">
        <v>402</v>
      </c>
      <c r="F1219" s="65">
        <v>37.99</v>
      </c>
      <c r="G1219" t="s">
        <v>6</v>
      </c>
      <c r="H1219">
        <f>+VLOOKUP(G1219,'Legenda Tecnologias'!$A$1:$C$26,3)</f>
        <v>18</v>
      </c>
    </row>
    <row r="1220" spans="1:8" ht="14.25">
      <c r="A1220" s="11">
        <v>43862</v>
      </c>
      <c r="B1220" s="10" t="s">
        <v>1606</v>
      </c>
      <c r="C1220" s="12">
        <v>0.16666666666666666</v>
      </c>
      <c r="D1220" s="13">
        <v>43881</v>
      </c>
      <c r="E1220" s="7" t="s">
        <v>402</v>
      </c>
      <c r="F1220" s="65">
        <v>37.22</v>
      </c>
      <c r="G1220" t="s">
        <v>5</v>
      </c>
      <c r="H1220">
        <f>+VLOOKUP(G1220,'Legenda Tecnologias'!$A$1:$C$26,3)</f>
        <v>11</v>
      </c>
    </row>
    <row r="1221" spans="1:8" ht="14.25">
      <c r="A1221" s="11">
        <v>43862</v>
      </c>
      <c r="B1221" s="10" t="s">
        <v>1607</v>
      </c>
      <c r="C1221" s="12">
        <v>0.20833333333333334</v>
      </c>
      <c r="D1221" s="13">
        <v>43881</v>
      </c>
      <c r="E1221" s="7" t="s">
        <v>402</v>
      </c>
      <c r="F1221" s="65">
        <v>39.01</v>
      </c>
      <c r="G1221" t="s">
        <v>5</v>
      </c>
      <c r="H1221">
        <f>+VLOOKUP(G1221,'Legenda Tecnologias'!$A$1:$C$26,3)</f>
        <v>11</v>
      </c>
    </row>
    <row r="1222" spans="1:8" ht="14.25">
      <c r="A1222" s="11">
        <v>43862</v>
      </c>
      <c r="B1222" s="10" t="s">
        <v>1608</v>
      </c>
      <c r="C1222" s="12">
        <v>0.25</v>
      </c>
      <c r="D1222" s="13">
        <v>43881</v>
      </c>
      <c r="E1222" s="7" t="s">
        <v>402</v>
      </c>
      <c r="F1222" s="65">
        <v>39.06</v>
      </c>
      <c r="G1222" t="s">
        <v>12</v>
      </c>
      <c r="H1222">
        <f>+VLOOKUP(G1222,'Legenda Tecnologias'!$A$1:$C$26,3)</f>
        <v>22</v>
      </c>
    </row>
    <row r="1223" spans="1:8" ht="14.25">
      <c r="A1223" s="11">
        <v>43862</v>
      </c>
      <c r="B1223" s="10" t="s">
        <v>1609</v>
      </c>
      <c r="C1223" s="12">
        <v>0.29166666666666669</v>
      </c>
      <c r="D1223" s="13">
        <v>43881</v>
      </c>
      <c r="E1223" s="7" t="s">
        <v>402</v>
      </c>
      <c r="F1223" s="65">
        <v>42.37</v>
      </c>
      <c r="G1223" t="s">
        <v>12</v>
      </c>
      <c r="H1223">
        <f>+VLOOKUP(G1223,'Legenda Tecnologias'!$A$1:$C$26,3)</f>
        <v>22</v>
      </c>
    </row>
    <row r="1224" spans="1:8" ht="14.25">
      <c r="A1224" s="11">
        <v>43862</v>
      </c>
      <c r="B1224" s="10" t="s">
        <v>1610</v>
      </c>
      <c r="C1224" s="12">
        <v>0.33333333333333331</v>
      </c>
      <c r="D1224" s="13">
        <v>43881</v>
      </c>
      <c r="E1224" s="7" t="s">
        <v>402</v>
      </c>
      <c r="F1224" s="65">
        <v>44.81</v>
      </c>
      <c r="G1224" t="s">
        <v>20</v>
      </c>
      <c r="H1224">
        <f>+VLOOKUP(G1224,'Legenda Tecnologias'!$A$1:$C$26,3)</f>
        <v>12</v>
      </c>
    </row>
    <row r="1225" spans="1:8" ht="14.25">
      <c r="A1225" s="11">
        <v>43862</v>
      </c>
      <c r="B1225" s="10" t="s">
        <v>1611</v>
      </c>
      <c r="C1225" s="12">
        <v>0.375</v>
      </c>
      <c r="D1225" s="13">
        <v>43881</v>
      </c>
      <c r="E1225" s="7" t="s">
        <v>402</v>
      </c>
      <c r="F1225" s="65">
        <v>44.81</v>
      </c>
      <c r="G1225" t="s">
        <v>5</v>
      </c>
      <c r="H1225">
        <f>+VLOOKUP(G1225,'Legenda Tecnologias'!$A$1:$C$26,3)</f>
        <v>11</v>
      </c>
    </row>
    <row r="1226" spans="1:8" ht="14.25">
      <c r="A1226" s="11">
        <v>43862</v>
      </c>
      <c r="B1226" s="10" t="s">
        <v>1626</v>
      </c>
      <c r="C1226" s="12">
        <v>0</v>
      </c>
      <c r="D1226" s="13">
        <v>43882</v>
      </c>
      <c r="E1226" s="7" t="s">
        <v>402</v>
      </c>
      <c r="F1226" s="65">
        <v>33.18</v>
      </c>
      <c r="G1226" t="s">
        <v>12</v>
      </c>
      <c r="H1226">
        <f>+VLOOKUP(G1226,'Legenda Tecnologias'!$A$1:$C$26,3)</f>
        <v>22</v>
      </c>
    </row>
    <row r="1227" spans="1:8" ht="14.25">
      <c r="A1227" s="11">
        <v>43862</v>
      </c>
      <c r="B1227" s="10" t="s">
        <v>1627</v>
      </c>
      <c r="C1227" s="12">
        <v>4.1666666666666664E-2</v>
      </c>
      <c r="D1227" s="13">
        <v>43882</v>
      </c>
      <c r="E1227" s="7" t="s">
        <v>402</v>
      </c>
      <c r="F1227" s="65">
        <v>31.5</v>
      </c>
      <c r="G1227" t="s">
        <v>12</v>
      </c>
      <c r="H1227">
        <f>+VLOOKUP(G1227,'Legenda Tecnologias'!$A$1:$C$26,3)</f>
        <v>22</v>
      </c>
    </row>
    <row r="1228" spans="1:8" ht="14.25">
      <c r="A1228" s="11">
        <v>43862</v>
      </c>
      <c r="B1228" s="10" t="s">
        <v>1636</v>
      </c>
      <c r="C1228" s="12">
        <v>0.41666666666666669</v>
      </c>
      <c r="D1228" s="13">
        <v>43882</v>
      </c>
      <c r="E1228" s="7" t="s">
        <v>402</v>
      </c>
      <c r="F1228" s="65">
        <v>41</v>
      </c>
      <c r="G1228" t="s">
        <v>20</v>
      </c>
      <c r="H1228">
        <f>+VLOOKUP(G1228,'Legenda Tecnologias'!$A$1:$C$26,3)</f>
        <v>12</v>
      </c>
    </row>
    <row r="1229" spans="1:8" ht="14.25">
      <c r="A1229" s="11">
        <v>43862</v>
      </c>
      <c r="B1229" s="10" t="s">
        <v>1637</v>
      </c>
      <c r="C1229" s="12">
        <v>0.45833333333333331</v>
      </c>
      <c r="D1229" s="13">
        <v>43882</v>
      </c>
      <c r="E1229" s="7" t="s">
        <v>402</v>
      </c>
      <c r="F1229" s="65">
        <v>40.75</v>
      </c>
      <c r="G1229" t="s">
        <v>5</v>
      </c>
      <c r="H1229">
        <f>+VLOOKUP(G1229,'Legenda Tecnologias'!$A$1:$C$26,3)</f>
        <v>11</v>
      </c>
    </row>
    <row r="1230" spans="1:8" ht="14.25">
      <c r="A1230" s="11">
        <v>43862</v>
      </c>
      <c r="B1230" s="10" t="s">
        <v>1638</v>
      </c>
      <c r="C1230" s="12">
        <v>0.5</v>
      </c>
      <c r="D1230" s="13">
        <v>43882</v>
      </c>
      <c r="E1230" s="7" t="s">
        <v>402</v>
      </c>
      <c r="F1230" s="65">
        <v>39.75</v>
      </c>
      <c r="G1230" t="s">
        <v>5</v>
      </c>
      <c r="H1230">
        <f>+VLOOKUP(G1230,'Legenda Tecnologias'!$A$1:$C$26,3)</f>
        <v>11</v>
      </c>
    </row>
    <row r="1231" spans="1:8" ht="14.25">
      <c r="A1231" s="11">
        <v>43862</v>
      </c>
      <c r="B1231" s="10" t="s">
        <v>1639</v>
      </c>
      <c r="C1231" s="12">
        <v>0.54166666666666663</v>
      </c>
      <c r="D1231" s="13">
        <v>43882</v>
      </c>
      <c r="E1231" s="7" t="s">
        <v>402</v>
      </c>
      <c r="F1231" s="65">
        <v>39.25</v>
      </c>
      <c r="G1231" t="s">
        <v>5</v>
      </c>
      <c r="H1231">
        <f>+VLOOKUP(G1231,'Legenda Tecnologias'!$A$1:$C$26,3)</f>
        <v>11</v>
      </c>
    </row>
    <row r="1232" spans="1:8" ht="14.25">
      <c r="A1232" s="11">
        <v>43862</v>
      </c>
      <c r="B1232" s="10" t="s">
        <v>1640</v>
      </c>
      <c r="C1232" s="12">
        <v>0.58333333333333337</v>
      </c>
      <c r="D1232" s="13">
        <v>43882</v>
      </c>
      <c r="E1232" s="7" t="s">
        <v>402</v>
      </c>
      <c r="F1232" s="65">
        <v>38.619999999999997</v>
      </c>
      <c r="G1232" t="s">
        <v>12</v>
      </c>
      <c r="H1232">
        <f>+VLOOKUP(G1232,'Legenda Tecnologias'!$A$1:$C$26,3)</f>
        <v>22</v>
      </c>
    </row>
    <row r="1233" spans="1:8" ht="14.25">
      <c r="A1233" s="11">
        <v>43862</v>
      </c>
      <c r="B1233" s="10" t="s">
        <v>1641</v>
      </c>
      <c r="C1233" s="12">
        <v>0.625</v>
      </c>
      <c r="D1233" s="13">
        <v>43882</v>
      </c>
      <c r="E1233" s="7" t="s">
        <v>402</v>
      </c>
      <c r="F1233" s="65">
        <v>38.43</v>
      </c>
      <c r="G1233" t="s">
        <v>12</v>
      </c>
      <c r="H1233">
        <f>+VLOOKUP(G1233,'Legenda Tecnologias'!$A$1:$C$26,3)</f>
        <v>22</v>
      </c>
    </row>
    <row r="1234" spans="1:8" ht="14.25">
      <c r="A1234" s="11">
        <v>43862</v>
      </c>
      <c r="B1234" s="10" t="s">
        <v>1642</v>
      </c>
      <c r="C1234" s="12">
        <v>0.66666666666666663</v>
      </c>
      <c r="D1234" s="13">
        <v>43882</v>
      </c>
      <c r="E1234" s="7" t="s">
        <v>402</v>
      </c>
      <c r="F1234" s="65">
        <v>38.619999999999997</v>
      </c>
      <c r="G1234" t="s">
        <v>12</v>
      </c>
      <c r="H1234">
        <f>+VLOOKUP(G1234,'Legenda Tecnologias'!$A$1:$C$26,3)</f>
        <v>22</v>
      </c>
    </row>
    <row r="1235" spans="1:8" ht="14.25">
      <c r="A1235" s="11">
        <v>43862</v>
      </c>
      <c r="B1235" s="10" t="s">
        <v>1643</v>
      </c>
      <c r="C1235" s="12">
        <v>0.70833333333333337</v>
      </c>
      <c r="D1235" s="13">
        <v>43882</v>
      </c>
      <c r="E1235" s="7" t="s">
        <v>402</v>
      </c>
      <c r="F1235" s="65">
        <v>41</v>
      </c>
      <c r="G1235" t="s">
        <v>20</v>
      </c>
      <c r="H1235">
        <f>+VLOOKUP(G1235,'Legenda Tecnologias'!$A$1:$C$26,3)</f>
        <v>12</v>
      </c>
    </row>
    <row r="1236" spans="1:8" ht="14.25">
      <c r="A1236" s="11">
        <v>43862</v>
      </c>
      <c r="B1236" s="10" t="s">
        <v>1644</v>
      </c>
      <c r="C1236" s="12">
        <v>0.75</v>
      </c>
      <c r="D1236" s="13">
        <v>43882</v>
      </c>
      <c r="E1236" s="7" t="s">
        <v>402</v>
      </c>
      <c r="F1236" s="65">
        <v>44.51</v>
      </c>
      <c r="G1236" t="s">
        <v>5</v>
      </c>
      <c r="H1236">
        <f>+VLOOKUP(G1236,'Legenda Tecnologias'!$A$1:$C$26,3)</f>
        <v>11</v>
      </c>
    </row>
    <row r="1237" spans="1:8" ht="14.25">
      <c r="A1237" s="11">
        <v>43862</v>
      </c>
      <c r="B1237" s="10" t="s">
        <v>1645</v>
      </c>
      <c r="C1237" s="12">
        <v>0.79166666666666663</v>
      </c>
      <c r="D1237" s="13">
        <v>43882</v>
      </c>
      <c r="E1237" s="7" t="s">
        <v>402</v>
      </c>
      <c r="F1237" s="65">
        <v>49.08</v>
      </c>
      <c r="G1237" t="s">
        <v>10</v>
      </c>
      <c r="H1237">
        <f>+VLOOKUP(G1237,'Legenda Tecnologias'!$A$1:$C$26,3)</f>
        <v>1</v>
      </c>
    </row>
    <row r="1238" spans="1:8" ht="14.25">
      <c r="A1238" s="11">
        <v>43862</v>
      </c>
      <c r="B1238" s="10" t="s">
        <v>1628</v>
      </c>
      <c r="C1238" s="12">
        <v>8.3333333333333329E-2</v>
      </c>
      <c r="D1238" s="13">
        <v>43882</v>
      </c>
      <c r="E1238" s="7" t="s">
        <v>402</v>
      </c>
      <c r="F1238" s="65">
        <v>30.19</v>
      </c>
      <c r="G1238" t="s">
        <v>12</v>
      </c>
      <c r="H1238">
        <f>+VLOOKUP(G1238,'Legenda Tecnologias'!$A$1:$C$26,3)</f>
        <v>22</v>
      </c>
    </row>
    <row r="1239" spans="1:8" ht="14.25">
      <c r="A1239" s="11">
        <v>43862</v>
      </c>
      <c r="B1239" s="10" t="s">
        <v>1646</v>
      </c>
      <c r="C1239" s="12">
        <v>0.83333333333333337</v>
      </c>
      <c r="D1239" s="13">
        <v>43882</v>
      </c>
      <c r="E1239" s="7" t="s">
        <v>402</v>
      </c>
      <c r="F1239" s="65">
        <v>50.24</v>
      </c>
      <c r="G1239" t="s">
        <v>5</v>
      </c>
      <c r="H1239">
        <f>+VLOOKUP(G1239,'Legenda Tecnologias'!$A$1:$C$26,3)</f>
        <v>11</v>
      </c>
    </row>
    <row r="1240" spans="1:8" ht="14.25">
      <c r="A1240" s="11">
        <v>43862</v>
      </c>
      <c r="B1240" s="10" t="s">
        <v>1647</v>
      </c>
      <c r="C1240" s="12">
        <v>0.875</v>
      </c>
      <c r="D1240" s="13">
        <v>43882</v>
      </c>
      <c r="E1240" s="7" t="s">
        <v>402</v>
      </c>
      <c r="F1240" s="65">
        <v>48.84</v>
      </c>
      <c r="G1240" t="s">
        <v>12</v>
      </c>
      <c r="H1240">
        <f>+VLOOKUP(G1240,'Legenda Tecnologias'!$A$1:$C$26,3)</f>
        <v>22</v>
      </c>
    </row>
    <row r="1241" spans="1:8" ht="14.25">
      <c r="A1241" s="11">
        <v>43862</v>
      </c>
      <c r="B1241" s="10" t="s">
        <v>1648</v>
      </c>
      <c r="C1241" s="12">
        <v>0.91666666666666663</v>
      </c>
      <c r="D1241" s="13">
        <v>43882</v>
      </c>
      <c r="E1241" s="7" t="s">
        <v>402</v>
      </c>
      <c r="F1241" s="65">
        <v>45.5</v>
      </c>
      <c r="G1241" t="s">
        <v>21</v>
      </c>
      <c r="H1241">
        <f>+VLOOKUP(G1241,'Legenda Tecnologias'!$A$1:$C$26,3)</f>
        <v>2</v>
      </c>
    </row>
    <row r="1242" spans="1:8" ht="14.25">
      <c r="A1242" s="11">
        <v>43862</v>
      </c>
      <c r="B1242" s="10" t="s">
        <v>1649</v>
      </c>
      <c r="C1242" s="12">
        <v>0.95833333333333337</v>
      </c>
      <c r="D1242" s="13">
        <v>43882</v>
      </c>
      <c r="E1242" s="7" t="s">
        <v>402</v>
      </c>
      <c r="F1242" s="65">
        <v>42.55</v>
      </c>
      <c r="G1242" t="s">
        <v>6</v>
      </c>
      <c r="H1242">
        <f>+VLOOKUP(G1242,'Legenda Tecnologias'!$A$1:$C$26,3)</f>
        <v>18</v>
      </c>
    </row>
    <row r="1243" spans="1:8" ht="14.25">
      <c r="A1243" s="11">
        <v>43862</v>
      </c>
      <c r="B1243" s="10" t="s">
        <v>1629</v>
      </c>
      <c r="C1243" s="12">
        <v>0.125</v>
      </c>
      <c r="D1243" s="13">
        <v>43882</v>
      </c>
      <c r="E1243" s="7" t="s">
        <v>402</v>
      </c>
      <c r="F1243" s="65">
        <v>29.95</v>
      </c>
      <c r="G1243" t="s">
        <v>6</v>
      </c>
      <c r="H1243">
        <f>+VLOOKUP(G1243,'Legenda Tecnologias'!$A$1:$C$26,3)</f>
        <v>18</v>
      </c>
    </row>
    <row r="1244" spans="1:8" ht="14.25">
      <c r="A1244" s="11">
        <v>43862</v>
      </c>
      <c r="B1244" s="10" t="s">
        <v>1630</v>
      </c>
      <c r="C1244" s="12">
        <v>0.16666666666666666</v>
      </c>
      <c r="D1244" s="13">
        <v>43882</v>
      </c>
      <c r="E1244" s="7" t="s">
        <v>402</v>
      </c>
      <c r="F1244" s="65">
        <v>30</v>
      </c>
      <c r="G1244" t="s">
        <v>12</v>
      </c>
      <c r="H1244">
        <f>+VLOOKUP(G1244,'Legenda Tecnologias'!$A$1:$C$26,3)</f>
        <v>22</v>
      </c>
    </row>
    <row r="1245" spans="1:8" ht="14.25">
      <c r="A1245" s="11">
        <v>43862</v>
      </c>
      <c r="B1245" s="10" t="s">
        <v>1631</v>
      </c>
      <c r="C1245" s="12">
        <v>0.20833333333333334</v>
      </c>
      <c r="D1245" s="13">
        <v>43882</v>
      </c>
      <c r="E1245" s="7" t="s">
        <v>402</v>
      </c>
      <c r="F1245" s="65">
        <v>31.51</v>
      </c>
      <c r="G1245" t="s">
        <v>13</v>
      </c>
      <c r="H1245">
        <f>+VLOOKUP(G1245,'Legenda Tecnologias'!$A$1:$C$26,3)</f>
        <v>24</v>
      </c>
    </row>
    <row r="1246" spans="1:8" ht="14.25">
      <c r="A1246" s="11">
        <v>43862</v>
      </c>
      <c r="B1246" s="10" t="s">
        <v>1632</v>
      </c>
      <c r="C1246" s="12">
        <v>0.25</v>
      </c>
      <c r="D1246" s="13">
        <v>43882</v>
      </c>
      <c r="E1246" s="7" t="s">
        <v>402</v>
      </c>
      <c r="F1246" s="65">
        <v>35.75</v>
      </c>
      <c r="G1246" t="s">
        <v>12</v>
      </c>
      <c r="H1246">
        <f>+VLOOKUP(G1246,'Legenda Tecnologias'!$A$1:$C$26,3)</f>
        <v>22</v>
      </c>
    </row>
    <row r="1247" spans="1:8" ht="14.25">
      <c r="A1247" s="11">
        <v>43862</v>
      </c>
      <c r="B1247" s="10" t="s">
        <v>1633</v>
      </c>
      <c r="C1247" s="12">
        <v>0.29166666666666669</v>
      </c>
      <c r="D1247" s="13">
        <v>43882</v>
      </c>
      <c r="E1247" s="7" t="s">
        <v>402</v>
      </c>
      <c r="F1247" s="65">
        <v>40.25</v>
      </c>
      <c r="G1247" t="s">
        <v>5</v>
      </c>
      <c r="H1247">
        <f>+VLOOKUP(G1247,'Legenda Tecnologias'!$A$1:$C$26,3)</f>
        <v>11</v>
      </c>
    </row>
    <row r="1248" spans="1:8" ht="14.25">
      <c r="A1248" s="11">
        <v>43862</v>
      </c>
      <c r="B1248" s="10" t="s">
        <v>1634</v>
      </c>
      <c r="C1248" s="12">
        <v>0.33333333333333331</v>
      </c>
      <c r="D1248" s="13">
        <v>43882</v>
      </c>
      <c r="E1248" s="7" t="s">
        <v>402</v>
      </c>
      <c r="F1248" s="65">
        <v>40.75</v>
      </c>
      <c r="G1248" t="s">
        <v>5</v>
      </c>
      <c r="H1248">
        <f>+VLOOKUP(G1248,'Legenda Tecnologias'!$A$1:$C$26,3)</f>
        <v>11</v>
      </c>
    </row>
    <row r="1249" spans="1:8" ht="14.25">
      <c r="A1249" s="11">
        <v>43862</v>
      </c>
      <c r="B1249" s="10" t="s">
        <v>1635</v>
      </c>
      <c r="C1249" s="12">
        <v>0.375</v>
      </c>
      <c r="D1249" s="13">
        <v>43882</v>
      </c>
      <c r="E1249" s="7" t="s">
        <v>402</v>
      </c>
      <c r="F1249" s="65">
        <v>41.66</v>
      </c>
      <c r="G1249" t="s">
        <v>12</v>
      </c>
      <c r="H1249">
        <f>+VLOOKUP(G1249,'Legenda Tecnologias'!$A$1:$C$26,3)</f>
        <v>22</v>
      </c>
    </row>
    <row r="1250" spans="1:8" ht="14.25">
      <c r="A1250" s="11">
        <v>43862</v>
      </c>
      <c r="B1250" s="10" t="s">
        <v>1650</v>
      </c>
      <c r="C1250" s="12">
        <v>0</v>
      </c>
      <c r="D1250" s="13">
        <v>43883</v>
      </c>
      <c r="E1250" s="7" t="s">
        <v>402</v>
      </c>
      <c r="F1250" s="65">
        <v>42.02</v>
      </c>
      <c r="G1250" t="s">
        <v>5</v>
      </c>
      <c r="H1250">
        <f>+VLOOKUP(G1250,'Legenda Tecnologias'!$A$1:$C$26,3)</f>
        <v>11</v>
      </c>
    </row>
    <row r="1251" spans="1:8" ht="14.25">
      <c r="A1251" s="11">
        <v>43862</v>
      </c>
      <c r="B1251" s="10" t="s">
        <v>1651</v>
      </c>
      <c r="C1251" s="12">
        <v>4.1666666666666664E-2</v>
      </c>
      <c r="D1251" s="13">
        <v>43883</v>
      </c>
      <c r="E1251" s="7" t="s">
        <v>402</v>
      </c>
      <c r="F1251" s="65">
        <v>40.119999999999997</v>
      </c>
      <c r="G1251" t="s">
        <v>12</v>
      </c>
      <c r="H1251">
        <f>+VLOOKUP(G1251,'Legenda Tecnologias'!$A$1:$C$26,3)</f>
        <v>22</v>
      </c>
    </row>
    <row r="1252" spans="1:8" ht="14.25">
      <c r="A1252" s="11">
        <v>43862</v>
      </c>
      <c r="B1252" s="10" t="s">
        <v>1660</v>
      </c>
      <c r="C1252" s="12">
        <v>0.41666666666666669</v>
      </c>
      <c r="D1252" s="13">
        <v>43883</v>
      </c>
      <c r="E1252" s="7" t="s">
        <v>402</v>
      </c>
      <c r="F1252" s="65">
        <v>39.96</v>
      </c>
      <c r="G1252" t="s">
        <v>5</v>
      </c>
      <c r="H1252">
        <f>+VLOOKUP(G1252,'Legenda Tecnologias'!$A$1:$C$26,3)</f>
        <v>11</v>
      </c>
    </row>
    <row r="1253" spans="1:8" ht="14.25">
      <c r="A1253" s="11">
        <v>43862</v>
      </c>
      <c r="B1253" s="10" t="s">
        <v>1661</v>
      </c>
      <c r="C1253" s="12">
        <v>0.45833333333333331</v>
      </c>
      <c r="D1253" s="13">
        <v>43883</v>
      </c>
      <c r="E1253" s="7" t="s">
        <v>402</v>
      </c>
      <c r="F1253" s="65">
        <v>39</v>
      </c>
      <c r="G1253" t="s">
        <v>5</v>
      </c>
      <c r="H1253">
        <f>+VLOOKUP(G1253,'Legenda Tecnologias'!$A$1:$C$26,3)</f>
        <v>11</v>
      </c>
    </row>
    <row r="1254" spans="1:8" ht="14.25">
      <c r="A1254" s="11">
        <v>43862</v>
      </c>
      <c r="B1254" s="10" t="s">
        <v>1662</v>
      </c>
      <c r="C1254" s="12">
        <v>0.5</v>
      </c>
      <c r="D1254" s="13">
        <v>43883</v>
      </c>
      <c r="E1254" s="7" t="s">
        <v>402</v>
      </c>
      <c r="F1254" s="65">
        <v>38.01</v>
      </c>
      <c r="G1254" t="s">
        <v>12</v>
      </c>
      <c r="H1254">
        <f>+VLOOKUP(G1254,'Legenda Tecnologias'!$A$1:$C$26,3)</f>
        <v>22</v>
      </c>
    </row>
    <row r="1255" spans="1:8" ht="14.25">
      <c r="A1255" s="11">
        <v>43862</v>
      </c>
      <c r="B1255" s="10" t="s">
        <v>1663</v>
      </c>
      <c r="C1255" s="12">
        <v>0.54166666666666663</v>
      </c>
      <c r="D1255" s="13">
        <v>43883</v>
      </c>
      <c r="E1255" s="7" t="s">
        <v>402</v>
      </c>
      <c r="F1255" s="65">
        <v>37.85</v>
      </c>
      <c r="G1255" t="s">
        <v>5</v>
      </c>
      <c r="H1255">
        <f>+VLOOKUP(G1255,'Legenda Tecnologias'!$A$1:$C$26,3)</f>
        <v>11</v>
      </c>
    </row>
    <row r="1256" spans="1:8" ht="14.25">
      <c r="A1256" s="11">
        <v>43862</v>
      </c>
      <c r="B1256" s="10" t="s">
        <v>1664</v>
      </c>
      <c r="C1256" s="12">
        <v>0.58333333333333337</v>
      </c>
      <c r="D1256" s="13">
        <v>43883</v>
      </c>
      <c r="E1256" s="7" t="s">
        <v>402</v>
      </c>
      <c r="F1256" s="65">
        <v>37.47</v>
      </c>
      <c r="G1256" t="s">
        <v>5</v>
      </c>
      <c r="H1256">
        <f>+VLOOKUP(G1256,'Legenda Tecnologias'!$A$1:$C$26,3)</f>
        <v>11</v>
      </c>
    </row>
    <row r="1257" spans="1:8" ht="14.25">
      <c r="A1257" s="11">
        <v>43862</v>
      </c>
      <c r="B1257" s="10" t="s">
        <v>1665</v>
      </c>
      <c r="C1257" s="12">
        <v>0.625</v>
      </c>
      <c r="D1257" s="13">
        <v>43883</v>
      </c>
      <c r="E1257" s="7" t="s">
        <v>402</v>
      </c>
      <c r="F1257" s="65">
        <v>36.85</v>
      </c>
      <c r="G1257" t="s">
        <v>5</v>
      </c>
      <c r="H1257">
        <f>+VLOOKUP(G1257,'Legenda Tecnologias'!$A$1:$C$26,3)</f>
        <v>11</v>
      </c>
    </row>
    <row r="1258" spans="1:8" ht="14.25">
      <c r="A1258" s="11">
        <v>43862</v>
      </c>
      <c r="B1258" s="10" t="s">
        <v>1666</v>
      </c>
      <c r="C1258" s="12">
        <v>0.66666666666666663</v>
      </c>
      <c r="D1258" s="13">
        <v>43883</v>
      </c>
      <c r="E1258" s="7" t="s">
        <v>402</v>
      </c>
      <c r="F1258" s="65">
        <v>36.85</v>
      </c>
      <c r="G1258" t="s">
        <v>5</v>
      </c>
      <c r="H1258">
        <f>+VLOOKUP(G1258,'Legenda Tecnologias'!$A$1:$C$26,3)</f>
        <v>11</v>
      </c>
    </row>
    <row r="1259" spans="1:8" ht="14.25">
      <c r="A1259" s="11">
        <v>43862</v>
      </c>
      <c r="B1259" s="10" t="s">
        <v>1667</v>
      </c>
      <c r="C1259" s="12">
        <v>0.70833333333333337</v>
      </c>
      <c r="D1259" s="13">
        <v>43883</v>
      </c>
      <c r="E1259" s="7" t="s">
        <v>402</v>
      </c>
      <c r="F1259" s="65">
        <v>37.9</v>
      </c>
      <c r="G1259" t="s">
        <v>12</v>
      </c>
      <c r="H1259">
        <f>+VLOOKUP(G1259,'Legenda Tecnologias'!$A$1:$C$26,3)</f>
        <v>22</v>
      </c>
    </row>
    <row r="1260" spans="1:8" ht="14.25">
      <c r="A1260" s="11">
        <v>43862</v>
      </c>
      <c r="B1260" s="10" t="s">
        <v>1668</v>
      </c>
      <c r="C1260" s="12">
        <v>0.75</v>
      </c>
      <c r="D1260" s="13">
        <v>43883</v>
      </c>
      <c r="E1260" s="7" t="s">
        <v>402</v>
      </c>
      <c r="F1260" s="65">
        <v>39.590000000000003</v>
      </c>
      <c r="G1260" t="s">
        <v>20</v>
      </c>
      <c r="H1260">
        <f>+VLOOKUP(G1260,'Legenda Tecnologias'!$A$1:$C$26,3)</f>
        <v>12</v>
      </c>
    </row>
    <row r="1261" spans="1:8" ht="14.25">
      <c r="A1261" s="11">
        <v>43862</v>
      </c>
      <c r="B1261" s="10" t="s">
        <v>1669</v>
      </c>
      <c r="C1261" s="12">
        <v>0.79166666666666663</v>
      </c>
      <c r="D1261" s="13">
        <v>43883</v>
      </c>
      <c r="E1261" s="7" t="s">
        <v>402</v>
      </c>
      <c r="F1261" s="65">
        <v>44.51</v>
      </c>
      <c r="G1261" t="s">
        <v>5</v>
      </c>
      <c r="H1261">
        <f>+VLOOKUP(G1261,'Legenda Tecnologias'!$A$1:$C$26,3)</f>
        <v>11</v>
      </c>
    </row>
    <row r="1262" spans="1:8" ht="14.25">
      <c r="A1262" s="11">
        <v>43862</v>
      </c>
      <c r="B1262" s="10" t="s">
        <v>1652</v>
      </c>
      <c r="C1262" s="12">
        <v>8.3333333333333329E-2</v>
      </c>
      <c r="D1262" s="13">
        <v>43883</v>
      </c>
      <c r="E1262" s="7" t="s">
        <v>402</v>
      </c>
      <c r="F1262" s="65">
        <v>38.35</v>
      </c>
      <c r="G1262" t="s">
        <v>5</v>
      </c>
      <c r="H1262">
        <f>+VLOOKUP(G1262,'Legenda Tecnologias'!$A$1:$C$26,3)</f>
        <v>11</v>
      </c>
    </row>
    <row r="1263" spans="1:8" ht="14.25">
      <c r="A1263" s="11">
        <v>43862</v>
      </c>
      <c r="B1263" s="10" t="s">
        <v>1670</v>
      </c>
      <c r="C1263" s="12">
        <v>0.83333333333333337</v>
      </c>
      <c r="D1263" s="13">
        <v>43883</v>
      </c>
      <c r="E1263" s="7" t="s">
        <v>402</v>
      </c>
      <c r="F1263" s="65">
        <v>46.5</v>
      </c>
      <c r="G1263" t="s">
        <v>5</v>
      </c>
      <c r="H1263">
        <f>+VLOOKUP(G1263,'Legenda Tecnologias'!$A$1:$C$26,3)</f>
        <v>11</v>
      </c>
    </row>
    <row r="1264" spans="1:8" ht="14.25">
      <c r="A1264" s="11">
        <v>43862</v>
      </c>
      <c r="B1264" s="10" t="s">
        <v>1671</v>
      </c>
      <c r="C1264" s="12">
        <v>0.875</v>
      </c>
      <c r="D1264" s="13">
        <v>43883</v>
      </c>
      <c r="E1264" s="7" t="s">
        <v>402</v>
      </c>
      <c r="F1264" s="65">
        <v>45.01</v>
      </c>
      <c r="G1264" t="s">
        <v>21</v>
      </c>
      <c r="H1264">
        <f>+VLOOKUP(G1264,'Legenda Tecnologias'!$A$1:$C$26,3)</f>
        <v>2</v>
      </c>
    </row>
    <row r="1265" spans="1:8" ht="14.25">
      <c r="A1265" s="11">
        <v>43862</v>
      </c>
      <c r="B1265" s="10" t="s">
        <v>1672</v>
      </c>
      <c r="C1265" s="12">
        <v>0.91666666666666663</v>
      </c>
      <c r="D1265" s="13">
        <v>43883</v>
      </c>
      <c r="E1265" s="7" t="s">
        <v>402</v>
      </c>
      <c r="F1265" s="65">
        <v>42.6</v>
      </c>
      <c r="G1265" t="s">
        <v>5</v>
      </c>
      <c r="H1265">
        <f>+VLOOKUP(G1265,'Legenda Tecnologias'!$A$1:$C$26,3)</f>
        <v>11</v>
      </c>
    </row>
    <row r="1266" spans="1:8" ht="14.25">
      <c r="A1266" s="11">
        <v>43862</v>
      </c>
      <c r="B1266" s="10" t="s">
        <v>1673</v>
      </c>
      <c r="C1266" s="12">
        <v>0.95833333333333337</v>
      </c>
      <c r="D1266" s="13">
        <v>43883</v>
      </c>
      <c r="E1266" s="7" t="s">
        <v>402</v>
      </c>
      <c r="F1266" s="65">
        <v>41.5</v>
      </c>
      <c r="G1266" t="s">
        <v>5</v>
      </c>
      <c r="H1266">
        <f>+VLOOKUP(G1266,'Legenda Tecnologias'!$A$1:$C$26,3)</f>
        <v>11</v>
      </c>
    </row>
    <row r="1267" spans="1:8" ht="14.25">
      <c r="A1267" s="11">
        <v>43862</v>
      </c>
      <c r="B1267" s="10" t="s">
        <v>1653</v>
      </c>
      <c r="C1267" s="12">
        <v>0.125</v>
      </c>
      <c r="D1267" s="13">
        <v>43883</v>
      </c>
      <c r="E1267" s="7" t="s">
        <v>402</v>
      </c>
      <c r="F1267" s="65">
        <v>38.5</v>
      </c>
      <c r="G1267" t="s">
        <v>5</v>
      </c>
      <c r="H1267">
        <f>+VLOOKUP(G1267,'Legenda Tecnologias'!$A$1:$C$26,3)</f>
        <v>11</v>
      </c>
    </row>
    <row r="1268" spans="1:8" ht="14.25">
      <c r="A1268" s="11">
        <v>43862</v>
      </c>
      <c r="B1268" s="10" t="s">
        <v>1654</v>
      </c>
      <c r="C1268" s="12">
        <v>0.16666666666666666</v>
      </c>
      <c r="D1268" s="13">
        <v>43883</v>
      </c>
      <c r="E1268" s="7" t="s">
        <v>402</v>
      </c>
      <c r="F1268" s="65">
        <v>38.35</v>
      </c>
      <c r="G1268" t="s">
        <v>5</v>
      </c>
      <c r="H1268">
        <f>+VLOOKUP(G1268,'Legenda Tecnologias'!$A$1:$C$26,3)</f>
        <v>11</v>
      </c>
    </row>
    <row r="1269" spans="1:8" ht="14.25">
      <c r="A1269" s="11">
        <v>43862</v>
      </c>
      <c r="B1269" s="10" t="s">
        <v>1655</v>
      </c>
      <c r="C1269" s="12">
        <v>0.20833333333333334</v>
      </c>
      <c r="D1269" s="13">
        <v>43883</v>
      </c>
      <c r="E1269" s="7" t="s">
        <v>402</v>
      </c>
      <c r="F1269" s="65">
        <v>38.51</v>
      </c>
      <c r="G1269" t="s">
        <v>5</v>
      </c>
      <c r="H1269">
        <f>+VLOOKUP(G1269,'Legenda Tecnologias'!$A$1:$C$26,3)</f>
        <v>11</v>
      </c>
    </row>
    <row r="1270" spans="1:8" ht="14.25">
      <c r="A1270" s="11">
        <v>43862</v>
      </c>
      <c r="B1270" s="10" t="s">
        <v>1656</v>
      </c>
      <c r="C1270" s="12">
        <v>0.25</v>
      </c>
      <c r="D1270" s="13">
        <v>43883</v>
      </c>
      <c r="E1270" s="7" t="s">
        <v>402</v>
      </c>
      <c r="F1270" s="65">
        <v>37.29</v>
      </c>
      <c r="G1270" t="s">
        <v>12</v>
      </c>
      <c r="H1270">
        <f>+VLOOKUP(G1270,'Legenda Tecnologias'!$A$1:$C$26,3)</f>
        <v>22</v>
      </c>
    </row>
    <row r="1271" spans="1:8" ht="14.25">
      <c r="A1271" s="11">
        <v>43862</v>
      </c>
      <c r="B1271" s="10" t="s">
        <v>1657</v>
      </c>
      <c r="C1271" s="12">
        <v>0.29166666666666669</v>
      </c>
      <c r="D1271" s="13">
        <v>43883</v>
      </c>
      <c r="E1271" s="7" t="s">
        <v>402</v>
      </c>
      <c r="F1271" s="65">
        <v>38.1</v>
      </c>
      <c r="G1271" t="s">
        <v>6</v>
      </c>
      <c r="H1271">
        <f>+VLOOKUP(G1271,'Legenda Tecnologias'!$A$1:$C$26,3)</f>
        <v>18</v>
      </c>
    </row>
    <row r="1272" spans="1:8" ht="14.25">
      <c r="A1272" s="11">
        <v>43862</v>
      </c>
      <c r="B1272" s="10" t="s">
        <v>1658</v>
      </c>
      <c r="C1272" s="12">
        <v>0.33333333333333331</v>
      </c>
      <c r="D1272" s="13">
        <v>43883</v>
      </c>
      <c r="E1272" s="7" t="s">
        <v>402</v>
      </c>
      <c r="F1272" s="65">
        <v>39.1</v>
      </c>
      <c r="G1272" t="s">
        <v>12</v>
      </c>
      <c r="H1272">
        <f>+VLOOKUP(G1272,'Legenda Tecnologias'!$A$1:$C$26,3)</f>
        <v>22</v>
      </c>
    </row>
    <row r="1273" spans="1:8" ht="14.25">
      <c r="A1273" s="11">
        <v>43862</v>
      </c>
      <c r="B1273" s="10" t="s">
        <v>1659</v>
      </c>
      <c r="C1273" s="12">
        <v>0.375</v>
      </c>
      <c r="D1273" s="13">
        <v>43883</v>
      </c>
      <c r="E1273" s="7" t="s">
        <v>402</v>
      </c>
      <c r="F1273" s="65">
        <v>39.42</v>
      </c>
      <c r="G1273" t="s">
        <v>12</v>
      </c>
      <c r="H1273">
        <f>+VLOOKUP(G1273,'Legenda Tecnologias'!$A$1:$C$26,3)</f>
        <v>22</v>
      </c>
    </row>
    <row r="1274" spans="1:8" ht="14.25">
      <c r="A1274" s="11">
        <v>43862</v>
      </c>
      <c r="B1274" s="10" t="s">
        <v>1674</v>
      </c>
      <c r="C1274" s="12">
        <v>0</v>
      </c>
      <c r="D1274" s="13">
        <v>43884</v>
      </c>
      <c r="E1274" s="7" t="s">
        <v>402</v>
      </c>
      <c r="F1274" s="65">
        <v>38.01</v>
      </c>
      <c r="G1274" t="s">
        <v>28</v>
      </c>
      <c r="H1274">
        <f>+VLOOKUP(G1274,'Legenda Tecnologias'!$A$1:$C$26,3)</f>
        <v>15</v>
      </c>
    </row>
    <row r="1275" spans="1:8" ht="14.25">
      <c r="A1275" s="11">
        <v>43862</v>
      </c>
      <c r="B1275" s="10" t="s">
        <v>1675</v>
      </c>
      <c r="C1275" s="12">
        <v>4.1666666666666664E-2</v>
      </c>
      <c r="D1275" s="13">
        <v>43884</v>
      </c>
      <c r="E1275" s="7" t="s">
        <v>402</v>
      </c>
      <c r="F1275" s="65">
        <v>38.01</v>
      </c>
      <c r="G1275" t="s">
        <v>5</v>
      </c>
      <c r="H1275">
        <f>+VLOOKUP(G1275,'Legenda Tecnologias'!$A$1:$C$26,3)</f>
        <v>11</v>
      </c>
    </row>
    <row r="1276" spans="1:8" ht="14.25">
      <c r="A1276" s="11">
        <v>43862</v>
      </c>
      <c r="B1276" s="10" t="s">
        <v>1684</v>
      </c>
      <c r="C1276" s="12">
        <v>0.41666666666666669</v>
      </c>
      <c r="D1276" s="13">
        <v>43884</v>
      </c>
      <c r="E1276" s="7" t="s">
        <v>402</v>
      </c>
      <c r="F1276" s="65">
        <v>32.049999999999997</v>
      </c>
      <c r="G1276" t="s">
        <v>12</v>
      </c>
      <c r="H1276">
        <f>+VLOOKUP(G1276,'Legenda Tecnologias'!$A$1:$C$26,3)</f>
        <v>22</v>
      </c>
    </row>
    <row r="1277" spans="1:8" ht="14.25">
      <c r="A1277" s="11">
        <v>43862</v>
      </c>
      <c r="B1277" s="10" t="s">
        <v>1685</v>
      </c>
      <c r="C1277" s="12">
        <v>0.45833333333333331</v>
      </c>
      <c r="D1277" s="13">
        <v>43884</v>
      </c>
      <c r="E1277" s="7" t="s">
        <v>402</v>
      </c>
      <c r="F1277" s="65">
        <v>31.15</v>
      </c>
      <c r="G1277" t="s">
        <v>5</v>
      </c>
      <c r="H1277">
        <f>+VLOOKUP(G1277,'Legenda Tecnologias'!$A$1:$C$26,3)</f>
        <v>11</v>
      </c>
    </row>
    <row r="1278" spans="1:8" ht="14.25">
      <c r="A1278" s="11">
        <v>43862</v>
      </c>
      <c r="B1278" s="10" t="s">
        <v>1686</v>
      </c>
      <c r="C1278" s="12">
        <v>0.5</v>
      </c>
      <c r="D1278" s="13">
        <v>43884</v>
      </c>
      <c r="E1278" s="7" t="s">
        <v>402</v>
      </c>
      <c r="F1278" s="65">
        <v>31.85</v>
      </c>
      <c r="G1278" t="s">
        <v>6</v>
      </c>
      <c r="H1278">
        <f>+VLOOKUP(G1278,'Legenda Tecnologias'!$A$1:$C$26,3)</f>
        <v>18</v>
      </c>
    </row>
    <row r="1279" spans="1:8" ht="14.25">
      <c r="A1279" s="11">
        <v>43862</v>
      </c>
      <c r="B1279" s="10" t="s">
        <v>1687</v>
      </c>
      <c r="C1279" s="12">
        <v>0.54166666666666663</v>
      </c>
      <c r="D1279" s="13">
        <v>43884</v>
      </c>
      <c r="E1279" s="7" t="s">
        <v>402</v>
      </c>
      <c r="F1279" s="65">
        <v>32.049999999999997</v>
      </c>
      <c r="G1279" t="s">
        <v>12</v>
      </c>
      <c r="H1279">
        <f>+VLOOKUP(G1279,'Legenda Tecnologias'!$A$1:$C$26,3)</f>
        <v>22</v>
      </c>
    </row>
    <row r="1280" spans="1:8" ht="14.25">
      <c r="A1280" s="11">
        <v>43862</v>
      </c>
      <c r="B1280" s="10" t="s">
        <v>1688</v>
      </c>
      <c r="C1280" s="12">
        <v>0.58333333333333337</v>
      </c>
      <c r="D1280" s="13">
        <v>43884</v>
      </c>
      <c r="E1280" s="7" t="s">
        <v>402</v>
      </c>
      <c r="F1280" s="65">
        <v>31.15</v>
      </c>
      <c r="G1280" t="s">
        <v>5</v>
      </c>
      <c r="H1280">
        <f>+VLOOKUP(G1280,'Legenda Tecnologias'!$A$1:$C$26,3)</f>
        <v>11</v>
      </c>
    </row>
    <row r="1281" spans="1:8" ht="14.25">
      <c r="A1281" s="11">
        <v>43862</v>
      </c>
      <c r="B1281" s="10" t="s">
        <v>1689</v>
      </c>
      <c r="C1281" s="12">
        <v>0.625</v>
      </c>
      <c r="D1281" s="13">
        <v>43884</v>
      </c>
      <c r="E1281" s="7" t="s">
        <v>402</v>
      </c>
      <c r="F1281" s="65">
        <v>30.15</v>
      </c>
      <c r="G1281" t="s">
        <v>12</v>
      </c>
      <c r="H1281">
        <f>+VLOOKUP(G1281,'Legenda Tecnologias'!$A$1:$C$26,3)</f>
        <v>22</v>
      </c>
    </row>
    <row r="1282" spans="1:8" ht="14.25">
      <c r="A1282" s="11">
        <v>43862</v>
      </c>
      <c r="B1282" s="10" t="s">
        <v>1690</v>
      </c>
      <c r="C1282" s="12">
        <v>0.66666666666666663</v>
      </c>
      <c r="D1282" s="13">
        <v>43884</v>
      </c>
      <c r="E1282" s="7" t="s">
        <v>402</v>
      </c>
      <c r="F1282" s="65">
        <v>30.01</v>
      </c>
      <c r="G1282" t="s">
        <v>12</v>
      </c>
      <c r="H1282">
        <f>+VLOOKUP(G1282,'Legenda Tecnologias'!$A$1:$C$26,3)</f>
        <v>22</v>
      </c>
    </row>
    <row r="1283" spans="1:8" ht="14.25">
      <c r="A1283" s="11">
        <v>43862</v>
      </c>
      <c r="B1283" s="10" t="s">
        <v>1691</v>
      </c>
      <c r="C1283" s="12">
        <v>0.70833333333333337</v>
      </c>
      <c r="D1283" s="13">
        <v>43884</v>
      </c>
      <c r="E1283" s="7" t="s">
        <v>402</v>
      </c>
      <c r="F1283" s="65">
        <v>32.15</v>
      </c>
      <c r="G1283" t="s">
        <v>12</v>
      </c>
      <c r="H1283">
        <f>+VLOOKUP(G1283,'Legenda Tecnologias'!$A$1:$C$26,3)</f>
        <v>22</v>
      </c>
    </row>
    <row r="1284" spans="1:8" ht="14.25">
      <c r="A1284" s="11">
        <v>43862</v>
      </c>
      <c r="B1284" s="10" t="s">
        <v>1692</v>
      </c>
      <c r="C1284" s="12">
        <v>0.75</v>
      </c>
      <c r="D1284" s="13">
        <v>43884</v>
      </c>
      <c r="E1284" s="7" t="s">
        <v>402</v>
      </c>
      <c r="F1284" s="65">
        <v>37.51</v>
      </c>
      <c r="G1284" t="s">
        <v>20</v>
      </c>
      <c r="H1284">
        <f>+VLOOKUP(G1284,'Legenda Tecnologias'!$A$1:$C$26,3)</f>
        <v>12</v>
      </c>
    </row>
    <row r="1285" spans="1:8" ht="14.25">
      <c r="A1285" s="11">
        <v>43862</v>
      </c>
      <c r="B1285" s="10" t="s">
        <v>1693</v>
      </c>
      <c r="C1285" s="12">
        <v>0.79166666666666663</v>
      </c>
      <c r="D1285" s="13">
        <v>43884</v>
      </c>
      <c r="E1285" s="7" t="s">
        <v>402</v>
      </c>
      <c r="F1285" s="65">
        <v>45.5</v>
      </c>
      <c r="G1285" t="s">
        <v>5</v>
      </c>
      <c r="H1285">
        <f>+VLOOKUP(G1285,'Legenda Tecnologias'!$A$1:$C$26,3)</f>
        <v>11</v>
      </c>
    </row>
    <row r="1286" spans="1:8" ht="14.25">
      <c r="A1286" s="11">
        <v>43862</v>
      </c>
      <c r="B1286" s="10" t="s">
        <v>1676</v>
      </c>
      <c r="C1286" s="12">
        <v>8.3333333333333329E-2</v>
      </c>
      <c r="D1286" s="13">
        <v>43884</v>
      </c>
      <c r="E1286" s="7" t="s">
        <v>402</v>
      </c>
      <c r="F1286" s="65">
        <v>36.69</v>
      </c>
      <c r="G1286" t="s">
        <v>12</v>
      </c>
      <c r="H1286">
        <f>+VLOOKUP(G1286,'Legenda Tecnologias'!$A$1:$C$26,3)</f>
        <v>22</v>
      </c>
    </row>
    <row r="1287" spans="1:8" ht="14.25">
      <c r="A1287" s="11">
        <v>43862</v>
      </c>
      <c r="B1287" s="10" t="s">
        <v>1694</v>
      </c>
      <c r="C1287" s="12">
        <v>0.83333333333333337</v>
      </c>
      <c r="D1287" s="13">
        <v>43884</v>
      </c>
      <c r="E1287" s="7" t="s">
        <v>402</v>
      </c>
      <c r="F1287" s="65">
        <v>48.38</v>
      </c>
      <c r="G1287" t="s">
        <v>10</v>
      </c>
      <c r="H1287">
        <f>+VLOOKUP(G1287,'Legenda Tecnologias'!$A$1:$C$26,3)</f>
        <v>1</v>
      </c>
    </row>
    <row r="1288" spans="1:8" ht="14.25">
      <c r="A1288" s="11">
        <v>43862</v>
      </c>
      <c r="B1288" s="10" t="s">
        <v>1695</v>
      </c>
      <c r="C1288" s="12">
        <v>0.875</v>
      </c>
      <c r="D1288" s="13">
        <v>43884</v>
      </c>
      <c r="E1288" s="7" t="s">
        <v>402</v>
      </c>
      <c r="F1288" s="65">
        <v>48.36</v>
      </c>
      <c r="G1288" t="s">
        <v>6</v>
      </c>
      <c r="H1288">
        <f>+VLOOKUP(G1288,'Legenda Tecnologias'!$A$1:$C$26,3)</f>
        <v>18</v>
      </c>
    </row>
    <row r="1289" spans="1:8" ht="14.25">
      <c r="A1289" s="11">
        <v>43862</v>
      </c>
      <c r="B1289" s="10" t="s">
        <v>1696</v>
      </c>
      <c r="C1289" s="12">
        <v>0.91666666666666663</v>
      </c>
      <c r="D1289" s="13">
        <v>43884</v>
      </c>
      <c r="E1289" s="7" t="s">
        <v>402</v>
      </c>
      <c r="F1289" s="65">
        <v>47.01</v>
      </c>
      <c r="G1289" t="s">
        <v>6</v>
      </c>
      <c r="H1289">
        <f>+VLOOKUP(G1289,'Legenda Tecnologias'!$A$1:$C$26,3)</f>
        <v>18</v>
      </c>
    </row>
    <row r="1290" spans="1:8" ht="14.25">
      <c r="A1290" s="11">
        <v>43862</v>
      </c>
      <c r="B1290" s="10" t="s">
        <v>1697</v>
      </c>
      <c r="C1290" s="12">
        <v>0.95833333333333337</v>
      </c>
      <c r="D1290" s="13">
        <v>43884</v>
      </c>
      <c r="E1290" s="7" t="s">
        <v>402</v>
      </c>
      <c r="F1290" s="65">
        <v>42.8</v>
      </c>
      <c r="G1290" t="s">
        <v>5</v>
      </c>
      <c r="H1290">
        <f>+VLOOKUP(G1290,'Legenda Tecnologias'!$A$1:$C$26,3)</f>
        <v>11</v>
      </c>
    </row>
    <row r="1291" spans="1:8" ht="14.25">
      <c r="A1291" s="11">
        <v>43862</v>
      </c>
      <c r="B1291" s="10" t="s">
        <v>1677</v>
      </c>
      <c r="C1291" s="12">
        <v>0.125</v>
      </c>
      <c r="D1291" s="13">
        <v>43884</v>
      </c>
      <c r="E1291" s="7" t="s">
        <v>402</v>
      </c>
      <c r="F1291" s="65">
        <v>35.75</v>
      </c>
      <c r="G1291" t="s">
        <v>12</v>
      </c>
      <c r="H1291">
        <f>+VLOOKUP(G1291,'Legenda Tecnologias'!$A$1:$C$26,3)</f>
        <v>22</v>
      </c>
    </row>
    <row r="1292" spans="1:8" ht="14.25">
      <c r="A1292" s="11">
        <v>43862</v>
      </c>
      <c r="B1292" s="10" t="s">
        <v>1678</v>
      </c>
      <c r="C1292" s="12">
        <v>0.16666666666666666</v>
      </c>
      <c r="D1292" s="13">
        <v>43884</v>
      </c>
      <c r="E1292" s="7" t="s">
        <v>402</v>
      </c>
      <c r="F1292" s="65">
        <v>35.479999999999997</v>
      </c>
      <c r="G1292" t="s">
        <v>12</v>
      </c>
      <c r="H1292">
        <f>+VLOOKUP(G1292,'Legenda Tecnologias'!$A$1:$C$26,3)</f>
        <v>22</v>
      </c>
    </row>
    <row r="1293" spans="1:8" ht="14.25">
      <c r="A1293" s="11">
        <v>43862</v>
      </c>
      <c r="B1293" s="10" t="s">
        <v>1679</v>
      </c>
      <c r="C1293" s="12">
        <v>0.20833333333333334</v>
      </c>
      <c r="D1293" s="13">
        <v>43884</v>
      </c>
      <c r="E1293" s="7" t="s">
        <v>402</v>
      </c>
      <c r="F1293" s="65">
        <v>35.25</v>
      </c>
      <c r="G1293" t="s">
        <v>5</v>
      </c>
      <c r="H1293">
        <f>+VLOOKUP(G1293,'Legenda Tecnologias'!$A$1:$C$26,3)</f>
        <v>11</v>
      </c>
    </row>
    <row r="1294" spans="1:8" ht="14.25">
      <c r="A1294" s="11">
        <v>43862</v>
      </c>
      <c r="B1294" s="10" t="s">
        <v>1680</v>
      </c>
      <c r="C1294" s="12">
        <v>0.25</v>
      </c>
      <c r="D1294" s="13">
        <v>43884</v>
      </c>
      <c r="E1294" s="7" t="s">
        <v>402</v>
      </c>
      <c r="F1294" s="65">
        <v>35</v>
      </c>
      <c r="G1294" t="s">
        <v>12</v>
      </c>
      <c r="H1294">
        <f>+VLOOKUP(G1294,'Legenda Tecnologias'!$A$1:$C$26,3)</f>
        <v>22</v>
      </c>
    </row>
    <row r="1295" spans="1:8" ht="14.25">
      <c r="A1295" s="11">
        <v>43862</v>
      </c>
      <c r="B1295" s="10" t="s">
        <v>1681</v>
      </c>
      <c r="C1295" s="12">
        <v>0.29166666666666669</v>
      </c>
      <c r="D1295" s="13">
        <v>43884</v>
      </c>
      <c r="E1295" s="7" t="s">
        <v>402</v>
      </c>
      <c r="F1295" s="65">
        <v>35</v>
      </c>
      <c r="G1295" t="s">
        <v>35</v>
      </c>
      <c r="H1295">
        <f>+VLOOKUP(G1295,'Legenda Tecnologias'!$A$1:$C$26,3)</f>
        <v>13</v>
      </c>
    </row>
    <row r="1296" spans="1:8" ht="14.25">
      <c r="A1296" s="11">
        <v>43862</v>
      </c>
      <c r="B1296" s="10" t="s">
        <v>1682</v>
      </c>
      <c r="C1296" s="12">
        <v>0.33333333333333331</v>
      </c>
      <c r="D1296" s="13">
        <v>43884</v>
      </c>
      <c r="E1296" s="7" t="s">
        <v>402</v>
      </c>
      <c r="F1296" s="65">
        <v>33.619999999999997</v>
      </c>
      <c r="G1296" t="s">
        <v>6</v>
      </c>
      <c r="H1296">
        <f>+VLOOKUP(G1296,'Legenda Tecnologias'!$A$1:$C$26,3)</f>
        <v>18</v>
      </c>
    </row>
    <row r="1297" spans="1:8" ht="14.25">
      <c r="A1297" s="11">
        <v>43862</v>
      </c>
      <c r="B1297" s="10" t="s">
        <v>1683</v>
      </c>
      <c r="C1297" s="12">
        <v>0.375</v>
      </c>
      <c r="D1297" s="13">
        <v>43884</v>
      </c>
      <c r="E1297" s="7" t="s">
        <v>402</v>
      </c>
      <c r="F1297" s="65">
        <v>32.51</v>
      </c>
      <c r="G1297" t="s">
        <v>12</v>
      </c>
      <c r="H1297">
        <f>+VLOOKUP(G1297,'Legenda Tecnologias'!$A$1:$C$26,3)</f>
        <v>22</v>
      </c>
    </row>
    <row r="1298" spans="1:8" ht="14.25">
      <c r="A1298" s="11">
        <v>43862</v>
      </c>
      <c r="B1298" s="10" t="s">
        <v>1698</v>
      </c>
      <c r="C1298" s="12">
        <v>0</v>
      </c>
      <c r="D1298" s="13">
        <v>43885</v>
      </c>
      <c r="E1298" s="7" t="s">
        <v>402</v>
      </c>
      <c r="F1298" s="65">
        <v>42.07</v>
      </c>
      <c r="G1298" t="s">
        <v>12</v>
      </c>
      <c r="H1298">
        <f>+VLOOKUP(G1298,'Legenda Tecnologias'!$A$1:$C$26,3)</f>
        <v>22</v>
      </c>
    </row>
    <row r="1299" spans="1:8" ht="14.25">
      <c r="A1299" s="11">
        <v>43862</v>
      </c>
      <c r="B1299" s="10" t="s">
        <v>1699</v>
      </c>
      <c r="C1299" s="12">
        <v>4.1666666666666664E-2</v>
      </c>
      <c r="D1299" s="13">
        <v>43885</v>
      </c>
      <c r="E1299" s="7" t="s">
        <v>402</v>
      </c>
      <c r="F1299" s="65">
        <v>40.51</v>
      </c>
      <c r="G1299" t="s">
        <v>5</v>
      </c>
      <c r="H1299">
        <f>+VLOOKUP(G1299,'Legenda Tecnologias'!$A$1:$C$26,3)</f>
        <v>11</v>
      </c>
    </row>
    <row r="1300" spans="1:8" ht="14.25">
      <c r="A1300" s="11">
        <v>43862</v>
      </c>
      <c r="B1300" s="10" t="s">
        <v>1708</v>
      </c>
      <c r="C1300" s="12">
        <v>0.41666666666666669</v>
      </c>
      <c r="D1300" s="13">
        <v>43885</v>
      </c>
      <c r="E1300" s="7" t="s">
        <v>402</v>
      </c>
      <c r="F1300" s="65">
        <v>43.53</v>
      </c>
      <c r="G1300" t="s">
        <v>10</v>
      </c>
      <c r="H1300">
        <f>+VLOOKUP(G1300,'Legenda Tecnologias'!$A$1:$C$26,3)</f>
        <v>1</v>
      </c>
    </row>
    <row r="1301" spans="1:8" ht="14.25">
      <c r="A1301" s="11">
        <v>43862</v>
      </c>
      <c r="B1301" s="10" t="s">
        <v>1709</v>
      </c>
      <c r="C1301" s="12">
        <v>0.45833333333333331</v>
      </c>
      <c r="D1301" s="13">
        <v>43885</v>
      </c>
      <c r="E1301" s="7" t="s">
        <v>402</v>
      </c>
      <c r="F1301" s="65">
        <v>42.11</v>
      </c>
      <c r="G1301" t="s">
        <v>12</v>
      </c>
      <c r="H1301">
        <f>+VLOOKUP(G1301,'Legenda Tecnologias'!$A$1:$C$26,3)</f>
        <v>22</v>
      </c>
    </row>
    <row r="1302" spans="1:8" ht="14.25">
      <c r="A1302" s="11">
        <v>43862</v>
      </c>
      <c r="B1302" s="10" t="s">
        <v>1710</v>
      </c>
      <c r="C1302" s="12">
        <v>0.5</v>
      </c>
      <c r="D1302" s="13">
        <v>43885</v>
      </c>
      <c r="E1302" s="7" t="s">
        <v>402</v>
      </c>
      <c r="F1302" s="65">
        <v>41.29</v>
      </c>
      <c r="G1302" t="s">
        <v>12</v>
      </c>
      <c r="H1302">
        <f>+VLOOKUP(G1302,'Legenda Tecnologias'!$A$1:$C$26,3)</f>
        <v>22</v>
      </c>
    </row>
    <row r="1303" spans="1:8" ht="14.25">
      <c r="A1303" s="11">
        <v>43862</v>
      </c>
      <c r="B1303" s="10" t="s">
        <v>1711</v>
      </c>
      <c r="C1303" s="12">
        <v>0.54166666666666663</v>
      </c>
      <c r="D1303" s="13">
        <v>43885</v>
      </c>
      <c r="E1303" s="7" t="s">
        <v>402</v>
      </c>
      <c r="F1303" s="65">
        <v>39.630000000000003</v>
      </c>
      <c r="G1303" t="s">
        <v>5</v>
      </c>
      <c r="H1303">
        <f>+VLOOKUP(G1303,'Legenda Tecnologias'!$A$1:$C$26,3)</f>
        <v>11</v>
      </c>
    </row>
    <row r="1304" spans="1:8" ht="14.25">
      <c r="A1304" s="11">
        <v>43862</v>
      </c>
      <c r="B1304" s="10" t="s">
        <v>1712</v>
      </c>
      <c r="C1304" s="12">
        <v>0.58333333333333337</v>
      </c>
      <c r="D1304" s="13">
        <v>43885</v>
      </c>
      <c r="E1304" s="7" t="s">
        <v>402</v>
      </c>
      <c r="F1304" s="65">
        <v>39.630000000000003</v>
      </c>
      <c r="G1304" t="s">
        <v>5</v>
      </c>
      <c r="H1304">
        <f>+VLOOKUP(G1304,'Legenda Tecnologias'!$A$1:$C$26,3)</f>
        <v>11</v>
      </c>
    </row>
    <row r="1305" spans="1:8" ht="14.25">
      <c r="A1305" s="11">
        <v>43862</v>
      </c>
      <c r="B1305" s="10" t="s">
        <v>1713</v>
      </c>
      <c r="C1305" s="12">
        <v>0.625</v>
      </c>
      <c r="D1305" s="13">
        <v>43885</v>
      </c>
      <c r="E1305" s="7" t="s">
        <v>402</v>
      </c>
      <c r="F1305" s="65">
        <v>37.72</v>
      </c>
      <c r="G1305" t="s">
        <v>12</v>
      </c>
      <c r="H1305">
        <f>+VLOOKUP(G1305,'Legenda Tecnologias'!$A$1:$C$26,3)</f>
        <v>22</v>
      </c>
    </row>
    <row r="1306" spans="1:8" ht="14.25">
      <c r="A1306" s="11">
        <v>43862</v>
      </c>
      <c r="B1306" s="10" t="s">
        <v>1714</v>
      </c>
      <c r="C1306" s="12">
        <v>0.66666666666666663</v>
      </c>
      <c r="D1306" s="13">
        <v>43885</v>
      </c>
      <c r="E1306" s="7" t="s">
        <v>402</v>
      </c>
      <c r="F1306" s="65">
        <v>39.33</v>
      </c>
      <c r="G1306" t="s">
        <v>5</v>
      </c>
      <c r="H1306">
        <f>+VLOOKUP(G1306,'Legenda Tecnologias'!$A$1:$C$26,3)</f>
        <v>11</v>
      </c>
    </row>
    <row r="1307" spans="1:8" ht="14.25">
      <c r="A1307" s="11">
        <v>43862</v>
      </c>
      <c r="B1307" s="10" t="s">
        <v>1715</v>
      </c>
      <c r="C1307" s="12">
        <v>0.70833333333333337</v>
      </c>
      <c r="D1307" s="13">
        <v>43885</v>
      </c>
      <c r="E1307" s="7" t="s">
        <v>402</v>
      </c>
      <c r="F1307" s="65">
        <v>40.630000000000003</v>
      </c>
      <c r="G1307" t="s">
        <v>5</v>
      </c>
      <c r="H1307">
        <f>+VLOOKUP(G1307,'Legenda Tecnologias'!$A$1:$C$26,3)</f>
        <v>11</v>
      </c>
    </row>
    <row r="1308" spans="1:8" ht="14.25">
      <c r="A1308" s="11">
        <v>43862</v>
      </c>
      <c r="B1308" s="10" t="s">
        <v>1716</v>
      </c>
      <c r="C1308" s="12">
        <v>0.75</v>
      </c>
      <c r="D1308" s="13">
        <v>43885</v>
      </c>
      <c r="E1308" s="7" t="s">
        <v>402</v>
      </c>
      <c r="F1308" s="65">
        <v>41.8</v>
      </c>
      <c r="G1308" t="s">
        <v>12</v>
      </c>
      <c r="H1308">
        <f>+VLOOKUP(G1308,'Legenda Tecnologias'!$A$1:$C$26,3)</f>
        <v>22</v>
      </c>
    </row>
    <row r="1309" spans="1:8" ht="14.25">
      <c r="A1309" s="11">
        <v>43862</v>
      </c>
      <c r="B1309" s="10" t="s">
        <v>1717</v>
      </c>
      <c r="C1309" s="12">
        <v>0.79166666666666663</v>
      </c>
      <c r="D1309" s="13">
        <v>43885</v>
      </c>
      <c r="E1309" s="7" t="s">
        <v>402</v>
      </c>
      <c r="F1309" s="65">
        <v>44.73</v>
      </c>
      <c r="G1309" t="s">
        <v>5</v>
      </c>
      <c r="H1309">
        <f>+VLOOKUP(G1309,'Legenda Tecnologias'!$A$1:$C$26,3)</f>
        <v>11</v>
      </c>
    </row>
    <row r="1310" spans="1:8" ht="14.25">
      <c r="A1310" s="11">
        <v>43862</v>
      </c>
      <c r="B1310" s="10" t="s">
        <v>1700</v>
      </c>
      <c r="C1310" s="12">
        <v>8.3333333333333329E-2</v>
      </c>
      <c r="D1310" s="13">
        <v>43885</v>
      </c>
      <c r="E1310" s="7" t="s">
        <v>402</v>
      </c>
      <c r="F1310" s="65">
        <v>40.630000000000003</v>
      </c>
      <c r="G1310" t="s">
        <v>5</v>
      </c>
      <c r="H1310">
        <f>+VLOOKUP(G1310,'Legenda Tecnologias'!$A$1:$C$26,3)</f>
        <v>11</v>
      </c>
    </row>
    <row r="1311" spans="1:8" ht="14.25">
      <c r="A1311" s="11">
        <v>43862</v>
      </c>
      <c r="B1311" s="10" t="s">
        <v>1718</v>
      </c>
      <c r="C1311" s="12">
        <v>0.83333333333333337</v>
      </c>
      <c r="D1311" s="13">
        <v>43885</v>
      </c>
      <c r="E1311" s="7" t="s">
        <v>402</v>
      </c>
      <c r="F1311" s="65">
        <v>46.26</v>
      </c>
      <c r="G1311" t="s">
        <v>5</v>
      </c>
      <c r="H1311">
        <f>+VLOOKUP(G1311,'Legenda Tecnologias'!$A$1:$C$26,3)</f>
        <v>11</v>
      </c>
    </row>
    <row r="1312" spans="1:8" ht="14.25">
      <c r="A1312" s="11">
        <v>43862</v>
      </c>
      <c r="B1312" s="10" t="s">
        <v>1719</v>
      </c>
      <c r="C1312" s="12">
        <v>0.875</v>
      </c>
      <c r="D1312" s="13">
        <v>43885</v>
      </c>
      <c r="E1312" s="7" t="s">
        <v>402</v>
      </c>
      <c r="F1312" s="65">
        <v>44</v>
      </c>
      <c r="G1312" t="s">
        <v>10</v>
      </c>
      <c r="H1312">
        <f>+VLOOKUP(G1312,'Legenda Tecnologias'!$A$1:$C$26,3)</f>
        <v>1</v>
      </c>
    </row>
    <row r="1313" spans="1:8" ht="14.25">
      <c r="A1313" s="11">
        <v>43862</v>
      </c>
      <c r="B1313" s="10" t="s">
        <v>1720</v>
      </c>
      <c r="C1313" s="12">
        <v>0.91666666666666663</v>
      </c>
      <c r="D1313" s="13">
        <v>43885</v>
      </c>
      <c r="E1313" s="7" t="s">
        <v>402</v>
      </c>
      <c r="F1313" s="65">
        <v>40.630000000000003</v>
      </c>
      <c r="G1313" t="s">
        <v>5</v>
      </c>
      <c r="H1313">
        <f>+VLOOKUP(G1313,'Legenda Tecnologias'!$A$1:$C$26,3)</f>
        <v>11</v>
      </c>
    </row>
    <row r="1314" spans="1:8" ht="14.25">
      <c r="A1314" s="11">
        <v>43862</v>
      </c>
      <c r="B1314" s="10" t="s">
        <v>1721</v>
      </c>
      <c r="C1314" s="12">
        <v>0.95833333333333337</v>
      </c>
      <c r="D1314" s="13">
        <v>43885</v>
      </c>
      <c r="E1314" s="7" t="s">
        <v>402</v>
      </c>
      <c r="F1314" s="65">
        <v>35</v>
      </c>
      <c r="G1314" t="s">
        <v>7</v>
      </c>
      <c r="H1314">
        <f>+VLOOKUP(G1314,'Legenda Tecnologias'!$A$1:$C$26,3)</f>
        <v>19</v>
      </c>
    </row>
    <row r="1315" spans="1:8" ht="14.25">
      <c r="A1315" s="11">
        <v>43862</v>
      </c>
      <c r="B1315" s="10" t="s">
        <v>1701</v>
      </c>
      <c r="C1315" s="12">
        <v>0.125</v>
      </c>
      <c r="D1315" s="13">
        <v>43885</v>
      </c>
      <c r="E1315" s="7" t="s">
        <v>402</v>
      </c>
      <c r="F1315" s="65">
        <v>39.880000000000003</v>
      </c>
      <c r="G1315" t="s">
        <v>5</v>
      </c>
      <c r="H1315">
        <f>+VLOOKUP(G1315,'Legenda Tecnologias'!$A$1:$C$26,3)</f>
        <v>11</v>
      </c>
    </row>
    <row r="1316" spans="1:8" ht="14.25">
      <c r="A1316" s="11">
        <v>43862</v>
      </c>
      <c r="B1316" s="10" t="s">
        <v>1702</v>
      </c>
      <c r="C1316" s="12">
        <v>0.16666666666666666</v>
      </c>
      <c r="D1316" s="13">
        <v>43885</v>
      </c>
      <c r="E1316" s="7" t="s">
        <v>402</v>
      </c>
      <c r="F1316" s="65">
        <v>39.46</v>
      </c>
      <c r="G1316" t="s">
        <v>5</v>
      </c>
      <c r="H1316">
        <f>+VLOOKUP(G1316,'Legenda Tecnologias'!$A$1:$C$26,3)</f>
        <v>11</v>
      </c>
    </row>
    <row r="1317" spans="1:8" ht="14.25">
      <c r="A1317" s="11">
        <v>43862</v>
      </c>
      <c r="B1317" s="10" t="s">
        <v>1703</v>
      </c>
      <c r="C1317" s="12">
        <v>0.20833333333333334</v>
      </c>
      <c r="D1317" s="13">
        <v>43885</v>
      </c>
      <c r="E1317" s="7" t="s">
        <v>402</v>
      </c>
      <c r="F1317" s="65">
        <v>39.380000000000003</v>
      </c>
      <c r="G1317" t="s">
        <v>5</v>
      </c>
      <c r="H1317">
        <f>+VLOOKUP(G1317,'Legenda Tecnologias'!$A$1:$C$26,3)</f>
        <v>11</v>
      </c>
    </row>
    <row r="1318" spans="1:8" ht="14.25">
      <c r="A1318" s="11">
        <v>43862</v>
      </c>
      <c r="B1318" s="10" t="s">
        <v>1704</v>
      </c>
      <c r="C1318" s="12">
        <v>0.25</v>
      </c>
      <c r="D1318" s="13">
        <v>43885</v>
      </c>
      <c r="E1318" s="7" t="s">
        <v>402</v>
      </c>
      <c r="F1318" s="65">
        <v>41.88</v>
      </c>
      <c r="G1318" t="s">
        <v>5</v>
      </c>
      <c r="H1318">
        <f>+VLOOKUP(G1318,'Legenda Tecnologias'!$A$1:$C$26,3)</f>
        <v>11</v>
      </c>
    </row>
    <row r="1319" spans="1:8" ht="14.25">
      <c r="A1319" s="11">
        <v>43862</v>
      </c>
      <c r="B1319" s="10" t="s">
        <v>1705</v>
      </c>
      <c r="C1319" s="12">
        <v>0.29166666666666669</v>
      </c>
      <c r="D1319" s="13">
        <v>43885</v>
      </c>
      <c r="E1319" s="7" t="s">
        <v>402</v>
      </c>
      <c r="F1319" s="65">
        <v>45.44</v>
      </c>
      <c r="G1319" t="s">
        <v>5</v>
      </c>
      <c r="H1319">
        <f>+VLOOKUP(G1319,'Legenda Tecnologias'!$A$1:$C$26,3)</f>
        <v>11</v>
      </c>
    </row>
    <row r="1320" spans="1:8" ht="14.25">
      <c r="A1320" s="11">
        <v>43862</v>
      </c>
      <c r="B1320" s="10" t="s">
        <v>1706</v>
      </c>
      <c r="C1320" s="12">
        <v>0.33333333333333331</v>
      </c>
      <c r="D1320" s="13">
        <v>43885</v>
      </c>
      <c r="E1320" s="7" t="s">
        <v>402</v>
      </c>
      <c r="F1320" s="65">
        <v>47.2</v>
      </c>
      <c r="G1320" t="s">
        <v>5</v>
      </c>
      <c r="H1320">
        <f>+VLOOKUP(G1320,'Legenda Tecnologias'!$A$1:$C$26,3)</f>
        <v>11</v>
      </c>
    </row>
    <row r="1321" spans="1:8" ht="14.25">
      <c r="A1321" s="11">
        <v>43862</v>
      </c>
      <c r="B1321" s="10" t="s">
        <v>1707</v>
      </c>
      <c r="C1321" s="12">
        <v>0.375</v>
      </c>
      <c r="D1321" s="13">
        <v>43885</v>
      </c>
      <c r="E1321" s="7" t="s">
        <v>402</v>
      </c>
      <c r="F1321" s="65">
        <v>46.02</v>
      </c>
      <c r="G1321" t="s">
        <v>5</v>
      </c>
      <c r="H1321">
        <f>+VLOOKUP(G1321,'Legenda Tecnologias'!$A$1:$C$26,3)</f>
        <v>11</v>
      </c>
    </row>
    <row r="1322" spans="1:8" ht="14.25">
      <c r="A1322" s="11">
        <v>43862</v>
      </c>
      <c r="B1322" s="10" t="s">
        <v>1722</v>
      </c>
      <c r="C1322" s="12">
        <v>0</v>
      </c>
      <c r="D1322" s="13">
        <v>43886</v>
      </c>
      <c r="E1322" s="7" t="s">
        <v>402</v>
      </c>
      <c r="F1322" s="65">
        <v>33.130000000000003</v>
      </c>
      <c r="G1322" t="s">
        <v>5</v>
      </c>
      <c r="H1322">
        <f>+VLOOKUP(G1322,'Legenda Tecnologias'!$A$1:$C$26,3)</f>
        <v>11</v>
      </c>
    </row>
    <row r="1323" spans="1:8" ht="14.25">
      <c r="A1323" s="11">
        <v>43862</v>
      </c>
      <c r="B1323" s="10" t="s">
        <v>1723</v>
      </c>
      <c r="C1323" s="12">
        <v>4.1666666666666664E-2</v>
      </c>
      <c r="D1323" s="13">
        <v>43886</v>
      </c>
      <c r="E1323" s="7" t="s">
        <v>402</v>
      </c>
      <c r="F1323" s="65">
        <v>31.75</v>
      </c>
      <c r="G1323" t="s">
        <v>12</v>
      </c>
      <c r="H1323">
        <f>+VLOOKUP(G1323,'Legenda Tecnologias'!$A$1:$C$26,3)</f>
        <v>22</v>
      </c>
    </row>
    <row r="1324" spans="1:8" ht="14.25">
      <c r="A1324" s="11">
        <v>43862</v>
      </c>
      <c r="B1324" s="10" t="s">
        <v>1732</v>
      </c>
      <c r="C1324" s="12">
        <v>0.41666666666666669</v>
      </c>
      <c r="D1324" s="13">
        <v>43886</v>
      </c>
      <c r="E1324" s="7" t="s">
        <v>402</v>
      </c>
      <c r="F1324" s="65">
        <v>33.770000000000003</v>
      </c>
      <c r="G1324" t="s">
        <v>5</v>
      </c>
      <c r="H1324">
        <f>+VLOOKUP(G1324,'Legenda Tecnologias'!$A$1:$C$26,3)</f>
        <v>11</v>
      </c>
    </row>
    <row r="1325" spans="1:8" ht="14.25">
      <c r="A1325" s="11">
        <v>43862</v>
      </c>
      <c r="B1325" s="10" t="s">
        <v>1733</v>
      </c>
      <c r="C1325" s="12">
        <v>0.45833333333333331</v>
      </c>
      <c r="D1325" s="13">
        <v>43886</v>
      </c>
      <c r="E1325" s="7" t="s">
        <v>402</v>
      </c>
      <c r="F1325" s="65">
        <v>34.630000000000003</v>
      </c>
      <c r="G1325" t="s">
        <v>5</v>
      </c>
      <c r="H1325">
        <f>+VLOOKUP(G1325,'Legenda Tecnologias'!$A$1:$C$26,3)</f>
        <v>11</v>
      </c>
    </row>
    <row r="1326" spans="1:8" ht="14.25">
      <c r="A1326" s="11">
        <v>43862</v>
      </c>
      <c r="B1326" s="10" t="s">
        <v>1734</v>
      </c>
      <c r="C1326" s="12">
        <v>0.5</v>
      </c>
      <c r="D1326" s="13">
        <v>43886</v>
      </c>
      <c r="E1326" s="7" t="s">
        <v>402</v>
      </c>
      <c r="F1326" s="65">
        <v>33.35</v>
      </c>
      <c r="G1326" t="s">
        <v>12</v>
      </c>
      <c r="H1326">
        <f>+VLOOKUP(G1326,'Legenda Tecnologias'!$A$1:$C$26,3)</f>
        <v>22</v>
      </c>
    </row>
    <row r="1327" spans="1:8" ht="14.25">
      <c r="A1327" s="11">
        <v>43862</v>
      </c>
      <c r="B1327" s="10" t="s">
        <v>1735</v>
      </c>
      <c r="C1327" s="12">
        <v>0.54166666666666663</v>
      </c>
      <c r="D1327" s="13">
        <v>43886</v>
      </c>
      <c r="E1327" s="7" t="s">
        <v>402</v>
      </c>
      <c r="F1327" s="65">
        <v>33.130000000000003</v>
      </c>
      <c r="G1327" t="s">
        <v>5</v>
      </c>
      <c r="H1327">
        <f>+VLOOKUP(G1327,'Legenda Tecnologias'!$A$1:$C$26,3)</f>
        <v>11</v>
      </c>
    </row>
    <row r="1328" spans="1:8" ht="14.25">
      <c r="A1328" s="11">
        <v>43862</v>
      </c>
      <c r="B1328" s="10" t="s">
        <v>1736</v>
      </c>
      <c r="C1328" s="12">
        <v>0.58333333333333337</v>
      </c>
      <c r="D1328" s="13">
        <v>43886</v>
      </c>
      <c r="E1328" s="7" t="s">
        <v>402</v>
      </c>
      <c r="F1328" s="65">
        <v>29.61</v>
      </c>
      <c r="G1328" t="s">
        <v>6</v>
      </c>
      <c r="H1328">
        <f>+VLOOKUP(G1328,'Legenda Tecnologias'!$A$1:$C$26,3)</f>
        <v>18</v>
      </c>
    </row>
    <row r="1329" spans="1:8" ht="14.25">
      <c r="A1329" s="11">
        <v>43862</v>
      </c>
      <c r="B1329" s="10" t="s">
        <v>1737</v>
      </c>
      <c r="C1329" s="12">
        <v>0.625</v>
      </c>
      <c r="D1329" s="13">
        <v>43886</v>
      </c>
      <c r="E1329" s="7" t="s">
        <v>402</v>
      </c>
      <c r="F1329" s="65">
        <v>28.3</v>
      </c>
      <c r="G1329" t="s">
        <v>6</v>
      </c>
      <c r="H1329">
        <f>+VLOOKUP(G1329,'Legenda Tecnologias'!$A$1:$C$26,3)</f>
        <v>18</v>
      </c>
    </row>
    <row r="1330" spans="1:8" ht="14.25">
      <c r="A1330" s="11">
        <v>43862</v>
      </c>
      <c r="B1330" s="10" t="s">
        <v>1738</v>
      </c>
      <c r="C1330" s="12">
        <v>0.66666666666666663</v>
      </c>
      <c r="D1330" s="13">
        <v>43886</v>
      </c>
      <c r="E1330" s="7" t="s">
        <v>402</v>
      </c>
      <c r="F1330" s="65">
        <v>27</v>
      </c>
      <c r="G1330" t="s">
        <v>6</v>
      </c>
      <c r="H1330">
        <f>+VLOOKUP(G1330,'Legenda Tecnologias'!$A$1:$C$26,3)</f>
        <v>18</v>
      </c>
    </row>
    <row r="1331" spans="1:8" ht="14.25">
      <c r="A1331" s="11">
        <v>43862</v>
      </c>
      <c r="B1331" s="10" t="s">
        <v>1739</v>
      </c>
      <c r="C1331" s="12">
        <v>0.70833333333333337</v>
      </c>
      <c r="D1331" s="13">
        <v>43886</v>
      </c>
      <c r="E1331" s="7" t="s">
        <v>402</v>
      </c>
      <c r="F1331" s="65">
        <v>29.71</v>
      </c>
      <c r="G1331" t="s">
        <v>13</v>
      </c>
      <c r="H1331">
        <f>+VLOOKUP(G1331,'Legenda Tecnologias'!$A$1:$C$26,3)</f>
        <v>24</v>
      </c>
    </row>
    <row r="1332" spans="1:8" ht="14.25">
      <c r="A1332" s="11">
        <v>43862</v>
      </c>
      <c r="B1332" s="10" t="s">
        <v>1740</v>
      </c>
      <c r="C1332" s="12">
        <v>0.75</v>
      </c>
      <c r="D1332" s="13">
        <v>43886</v>
      </c>
      <c r="E1332" s="7" t="s">
        <v>402</v>
      </c>
      <c r="F1332" s="65">
        <v>36.020000000000003</v>
      </c>
      <c r="G1332" t="s">
        <v>5</v>
      </c>
      <c r="H1332">
        <f>+VLOOKUP(G1332,'Legenda Tecnologias'!$A$1:$C$26,3)</f>
        <v>11</v>
      </c>
    </row>
    <row r="1333" spans="1:8" ht="14.25">
      <c r="A1333" s="11">
        <v>43862</v>
      </c>
      <c r="B1333" s="10" t="s">
        <v>1741</v>
      </c>
      <c r="C1333" s="12">
        <v>0.79166666666666663</v>
      </c>
      <c r="D1333" s="13">
        <v>43886</v>
      </c>
      <c r="E1333" s="7" t="s">
        <v>402</v>
      </c>
      <c r="F1333" s="65">
        <v>39.94</v>
      </c>
      <c r="G1333" t="s">
        <v>12</v>
      </c>
      <c r="H1333">
        <f>+VLOOKUP(G1333,'Legenda Tecnologias'!$A$1:$C$26,3)</f>
        <v>22</v>
      </c>
    </row>
    <row r="1334" spans="1:8" ht="14.25">
      <c r="A1334" s="11">
        <v>43862</v>
      </c>
      <c r="B1334" s="10" t="s">
        <v>1724</v>
      </c>
      <c r="C1334" s="12">
        <v>8.3333333333333329E-2</v>
      </c>
      <c r="D1334" s="13">
        <v>43886</v>
      </c>
      <c r="E1334" s="7" t="s">
        <v>402</v>
      </c>
      <c r="F1334" s="65">
        <v>29.4</v>
      </c>
      <c r="G1334" t="s">
        <v>6</v>
      </c>
      <c r="H1334">
        <f>+VLOOKUP(G1334,'Legenda Tecnologias'!$A$1:$C$26,3)</f>
        <v>18</v>
      </c>
    </row>
    <row r="1335" spans="1:8" ht="14.25">
      <c r="A1335" s="11">
        <v>43862</v>
      </c>
      <c r="B1335" s="10" t="s">
        <v>1742</v>
      </c>
      <c r="C1335" s="12">
        <v>0.83333333333333337</v>
      </c>
      <c r="D1335" s="13">
        <v>43886</v>
      </c>
      <c r="E1335" s="7" t="s">
        <v>402</v>
      </c>
      <c r="F1335" s="65">
        <v>41.82</v>
      </c>
      <c r="G1335" t="s">
        <v>6</v>
      </c>
      <c r="H1335">
        <f>+VLOOKUP(G1335,'Legenda Tecnologias'!$A$1:$C$26,3)</f>
        <v>18</v>
      </c>
    </row>
    <row r="1336" spans="1:8" ht="14.25">
      <c r="A1336" s="11">
        <v>43862</v>
      </c>
      <c r="B1336" s="10" t="s">
        <v>1743</v>
      </c>
      <c r="C1336" s="12">
        <v>0.875</v>
      </c>
      <c r="D1336" s="13">
        <v>43886</v>
      </c>
      <c r="E1336" s="7" t="s">
        <v>402</v>
      </c>
      <c r="F1336" s="65">
        <v>40.68</v>
      </c>
      <c r="G1336" t="s">
        <v>12</v>
      </c>
      <c r="H1336">
        <f>+VLOOKUP(G1336,'Legenda Tecnologias'!$A$1:$C$26,3)</f>
        <v>22</v>
      </c>
    </row>
    <row r="1337" spans="1:8" ht="14.25">
      <c r="A1337" s="11">
        <v>43862</v>
      </c>
      <c r="B1337" s="10" t="s">
        <v>1744</v>
      </c>
      <c r="C1337" s="12">
        <v>0.91666666666666663</v>
      </c>
      <c r="D1337" s="13">
        <v>43886</v>
      </c>
      <c r="E1337" s="7" t="s">
        <v>402</v>
      </c>
      <c r="F1337" s="65">
        <v>33.68</v>
      </c>
      <c r="G1337" t="s">
        <v>5</v>
      </c>
      <c r="H1337">
        <f>+VLOOKUP(G1337,'Legenda Tecnologias'!$A$1:$C$26,3)</f>
        <v>11</v>
      </c>
    </row>
    <row r="1338" spans="1:8" ht="14.25">
      <c r="A1338" s="11">
        <v>43862</v>
      </c>
      <c r="B1338" s="10" t="s">
        <v>1745</v>
      </c>
      <c r="C1338" s="12">
        <v>0.95833333333333337</v>
      </c>
      <c r="D1338" s="13">
        <v>43886</v>
      </c>
      <c r="E1338" s="7" t="s">
        <v>402</v>
      </c>
      <c r="F1338" s="65">
        <v>33.01</v>
      </c>
      <c r="G1338" t="s">
        <v>5</v>
      </c>
      <c r="H1338">
        <f>+VLOOKUP(G1338,'Legenda Tecnologias'!$A$1:$C$26,3)</f>
        <v>11</v>
      </c>
    </row>
    <row r="1339" spans="1:8" ht="14.25">
      <c r="A1339" s="11">
        <v>43862</v>
      </c>
      <c r="B1339" s="10" t="s">
        <v>1725</v>
      </c>
      <c r="C1339" s="12">
        <v>0.125</v>
      </c>
      <c r="D1339" s="13">
        <v>43886</v>
      </c>
      <c r="E1339" s="7" t="s">
        <v>402</v>
      </c>
      <c r="F1339" s="65">
        <v>28.03</v>
      </c>
      <c r="G1339" t="s">
        <v>5</v>
      </c>
      <c r="H1339">
        <f>+VLOOKUP(G1339,'Legenda Tecnologias'!$A$1:$C$26,3)</f>
        <v>11</v>
      </c>
    </row>
    <row r="1340" spans="1:8" ht="14.25">
      <c r="A1340" s="11">
        <v>43862</v>
      </c>
      <c r="B1340" s="10" t="s">
        <v>1726</v>
      </c>
      <c r="C1340" s="12">
        <v>0.16666666666666666</v>
      </c>
      <c r="D1340" s="13">
        <v>43886</v>
      </c>
      <c r="E1340" s="7" t="s">
        <v>402</v>
      </c>
      <c r="F1340" s="65">
        <v>25.97</v>
      </c>
      <c r="G1340" t="s">
        <v>6</v>
      </c>
      <c r="H1340">
        <f>+VLOOKUP(G1340,'Legenda Tecnologias'!$A$1:$C$26,3)</f>
        <v>18</v>
      </c>
    </row>
    <row r="1341" spans="1:8" ht="14.25">
      <c r="A1341" s="11">
        <v>43862</v>
      </c>
      <c r="B1341" s="10" t="s">
        <v>1727</v>
      </c>
      <c r="C1341" s="12">
        <v>0.20833333333333334</v>
      </c>
      <c r="D1341" s="13">
        <v>43886</v>
      </c>
      <c r="E1341" s="7" t="s">
        <v>402</v>
      </c>
      <c r="F1341" s="65">
        <v>26.47</v>
      </c>
      <c r="G1341" t="s">
        <v>13</v>
      </c>
      <c r="H1341">
        <f>+VLOOKUP(G1341,'Legenda Tecnologias'!$A$1:$C$26,3)</f>
        <v>24</v>
      </c>
    </row>
    <row r="1342" spans="1:8" ht="14.25">
      <c r="A1342" s="11">
        <v>43862</v>
      </c>
      <c r="B1342" s="10" t="s">
        <v>1728</v>
      </c>
      <c r="C1342" s="12">
        <v>0.25</v>
      </c>
      <c r="D1342" s="13">
        <v>43886</v>
      </c>
      <c r="E1342" s="7" t="s">
        <v>402</v>
      </c>
      <c r="F1342" s="65">
        <v>29.55</v>
      </c>
      <c r="G1342" t="s">
        <v>12</v>
      </c>
      <c r="H1342">
        <f>+VLOOKUP(G1342,'Legenda Tecnologias'!$A$1:$C$26,3)</f>
        <v>22</v>
      </c>
    </row>
    <row r="1343" spans="1:8" ht="14.25">
      <c r="A1343" s="11">
        <v>43862</v>
      </c>
      <c r="B1343" s="10" t="s">
        <v>1729</v>
      </c>
      <c r="C1343" s="12">
        <v>0.29166666666666669</v>
      </c>
      <c r="D1343" s="13">
        <v>43886</v>
      </c>
      <c r="E1343" s="7" t="s">
        <v>402</v>
      </c>
      <c r="F1343" s="65">
        <v>32.770000000000003</v>
      </c>
      <c r="G1343" t="s">
        <v>5</v>
      </c>
      <c r="H1343">
        <f>+VLOOKUP(G1343,'Legenda Tecnologias'!$A$1:$C$26,3)</f>
        <v>11</v>
      </c>
    </row>
    <row r="1344" spans="1:8" ht="14.25">
      <c r="A1344" s="11">
        <v>43862</v>
      </c>
      <c r="B1344" s="10" t="s">
        <v>1730</v>
      </c>
      <c r="C1344" s="12">
        <v>0.33333333333333331</v>
      </c>
      <c r="D1344" s="13">
        <v>43886</v>
      </c>
      <c r="E1344" s="7" t="s">
        <v>402</v>
      </c>
      <c r="F1344" s="65">
        <v>37</v>
      </c>
      <c r="G1344" t="s">
        <v>5</v>
      </c>
      <c r="H1344">
        <f>+VLOOKUP(G1344,'Legenda Tecnologias'!$A$1:$C$26,3)</f>
        <v>11</v>
      </c>
    </row>
    <row r="1345" spans="1:8" ht="14.25">
      <c r="A1345" s="11">
        <v>43862</v>
      </c>
      <c r="B1345" s="10" t="s">
        <v>1731</v>
      </c>
      <c r="C1345" s="12">
        <v>0.375</v>
      </c>
      <c r="D1345" s="13">
        <v>43886</v>
      </c>
      <c r="E1345" s="7" t="s">
        <v>402</v>
      </c>
      <c r="F1345" s="65">
        <v>38.1</v>
      </c>
      <c r="G1345" t="s">
        <v>6</v>
      </c>
      <c r="H1345">
        <f>+VLOOKUP(G1345,'Legenda Tecnologias'!$A$1:$C$26,3)</f>
        <v>18</v>
      </c>
    </row>
    <row r="1346" spans="1:8" ht="14.25">
      <c r="A1346" s="11">
        <v>43862</v>
      </c>
      <c r="B1346" s="10" t="s">
        <v>1746</v>
      </c>
      <c r="C1346" s="12">
        <v>0</v>
      </c>
      <c r="D1346" s="13">
        <v>43887</v>
      </c>
      <c r="E1346" s="7" t="s">
        <v>402</v>
      </c>
      <c r="F1346" s="65">
        <v>27.55</v>
      </c>
      <c r="G1346" t="s">
        <v>6</v>
      </c>
      <c r="H1346">
        <f>+VLOOKUP(G1346,'Legenda Tecnologias'!$A$1:$C$26,3)</f>
        <v>18</v>
      </c>
    </row>
    <row r="1347" spans="1:8" ht="14.25">
      <c r="A1347" s="11">
        <v>43862</v>
      </c>
      <c r="B1347" s="10" t="s">
        <v>1747</v>
      </c>
      <c r="C1347" s="12">
        <v>4.1666666666666664E-2</v>
      </c>
      <c r="D1347" s="13">
        <v>43887</v>
      </c>
      <c r="E1347" s="7" t="s">
        <v>402</v>
      </c>
      <c r="F1347" s="65">
        <v>25.9</v>
      </c>
      <c r="G1347" t="s">
        <v>12</v>
      </c>
      <c r="H1347">
        <f>+VLOOKUP(G1347,'Legenda Tecnologias'!$A$1:$C$26,3)</f>
        <v>22</v>
      </c>
    </row>
    <row r="1348" spans="1:8" ht="14.25">
      <c r="A1348" s="11">
        <v>43862</v>
      </c>
      <c r="B1348" s="10" t="s">
        <v>1756</v>
      </c>
      <c r="C1348" s="12">
        <v>0.41666666666666669</v>
      </c>
      <c r="D1348" s="13">
        <v>43887</v>
      </c>
      <c r="E1348" s="7" t="s">
        <v>402</v>
      </c>
      <c r="F1348" s="65">
        <v>34.020000000000003</v>
      </c>
      <c r="G1348" t="s">
        <v>5</v>
      </c>
      <c r="H1348">
        <f>+VLOOKUP(G1348,'Legenda Tecnologias'!$A$1:$C$26,3)</f>
        <v>11</v>
      </c>
    </row>
    <row r="1349" spans="1:8" ht="14.25">
      <c r="A1349" s="11">
        <v>43862</v>
      </c>
      <c r="B1349" s="10" t="s">
        <v>1757</v>
      </c>
      <c r="C1349" s="12">
        <v>0.45833333333333331</v>
      </c>
      <c r="D1349" s="13">
        <v>43887</v>
      </c>
      <c r="E1349" s="7" t="s">
        <v>402</v>
      </c>
      <c r="F1349" s="65">
        <v>33.130000000000003</v>
      </c>
      <c r="G1349" t="s">
        <v>5</v>
      </c>
      <c r="H1349">
        <f>+VLOOKUP(G1349,'Legenda Tecnologias'!$A$1:$C$26,3)</f>
        <v>11</v>
      </c>
    </row>
    <row r="1350" spans="1:8" ht="14.25">
      <c r="A1350" s="11">
        <v>43862</v>
      </c>
      <c r="B1350" s="10" t="s">
        <v>1758</v>
      </c>
      <c r="C1350" s="12">
        <v>0.5</v>
      </c>
      <c r="D1350" s="13">
        <v>43887</v>
      </c>
      <c r="E1350" s="7" t="s">
        <v>402</v>
      </c>
      <c r="F1350" s="65">
        <v>32.1</v>
      </c>
      <c r="G1350" t="s">
        <v>5</v>
      </c>
      <c r="H1350">
        <f>+VLOOKUP(G1350,'Legenda Tecnologias'!$A$1:$C$26,3)</f>
        <v>11</v>
      </c>
    </row>
    <row r="1351" spans="1:8" ht="14.25">
      <c r="A1351" s="11">
        <v>43862</v>
      </c>
      <c r="B1351" s="10" t="s">
        <v>1759</v>
      </c>
      <c r="C1351" s="12">
        <v>0.54166666666666663</v>
      </c>
      <c r="D1351" s="13">
        <v>43887</v>
      </c>
      <c r="E1351" s="7" t="s">
        <v>402</v>
      </c>
      <c r="F1351" s="65">
        <v>30.45</v>
      </c>
      <c r="G1351" t="s">
        <v>13</v>
      </c>
      <c r="H1351">
        <f>+VLOOKUP(G1351,'Legenda Tecnologias'!$A$1:$C$26,3)</f>
        <v>24</v>
      </c>
    </row>
    <row r="1352" spans="1:8" ht="14.25">
      <c r="A1352" s="11">
        <v>43862</v>
      </c>
      <c r="B1352" s="10" t="s">
        <v>1760</v>
      </c>
      <c r="C1352" s="12">
        <v>0.58333333333333337</v>
      </c>
      <c r="D1352" s="13">
        <v>43887</v>
      </c>
      <c r="E1352" s="7" t="s">
        <v>402</v>
      </c>
      <c r="F1352" s="65">
        <v>28.14</v>
      </c>
      <c r="G1352" t="s">
        <v>6</v>
      </c>
      <c r="H1352">
        <f>+VLOOKUP(G1352,'Legenda Tecnologias'!$A$1:$C$26,3)</f>
        <v>18</v>
      </c>
    </row>
    <row r="1353" spans="1:8" ht="14.25">
      <c r="A1353" s="11">
        <v>43862</v>
      </c>
      <c r="B1353" s="10" t="s">
        <v>1761</v>
      </c>
      <c r="C1353" s="12">
        <v>0.625</v>
      </c>
      <c r="D1353" s="13">
        <v>43887</v>
      </c>
      <c r="E1353" s="7" t="s">
        <v>402</v>
      </c>
      <c r="F1353" s="65">
        <v>27.61</v>
      </c>
      <c r="G1353" t="s">
        <v>6</v>
      </c>
      <c r="H1353">
        <f>+VLOOKUP(G1353,'Legenda Tecnologias'!$A$1:$C$26,3)</f>
        <v>18</v>
      </c>
    </row>
    <row r="1354" spans="1:8" ht="14.25">
      <c r="A1354" s="11">
        <v>43862</v>
      </c>
      <c r="B1354" s="10" t="s">
        <v>1762</v>
      </c>
      <c r="C1354" s="12">
        <v>0.66666666666666663</v>
      </c>
      <c r="D1354" s="13">
        <v>43887</v>
      </c>
      <c r="E1354" s="7" t="s">
        <v>402</v>
      </c>
      <c r="F1354" s="65">
        <v>28.21</v>
      </c>
      <c r="G1354" t="s">
        <v>6</v>
      </c>
      <c r="H1354">
        <f>+VLOOKUP(G1354,'Legenda Tecnologias'!$A$1:$C$26,3)</f>
        <v>18</v>
      </c>
    </row>
    <row r="1355" spans="1:8" ht="14.25">
      <c r="A1355" s="11">
        <v>43862</v>
      </c>
      <c r="B1355" s="10" t="s">
        <v>1763</v>
      </c>
      <c r="C1355" s="12">
        <v>0.70833333333333337</v>
      </c>
      <c r="D1355" s="13">
        <v>43887</v>
      </c>
      <c r="E1355" s="7" t="s">
        <v>402</v>
      </c>
      <c r="F1355" s="65">
        <v>30.82</v>
      </c>
      <c r="G1355" t="s">
        <v>13</v>
      </c>
      <c r="H1355">
        <f>+VLOOKUP(G1355,'Legenda Tecnologias'!$A$1:$C$26,3)</f>
        <v>24</v>
      </c>
    </row>
    <row r="1356" spans="1:8" ht="14.25">
      <c r="A1356" s="11">
        <v>43862</v>
      </c>
      <c r="B1356" s="10" t="s">
        <v>1764</v>
      </c>
      <c r="C1356" s="12">
        <v>0.75</v>
      </c>
      <c r="D1356" s="13">
        <v>43887</v>
      </c>
      <c r="E1356" s="7" t="s">
        <v>402</v>
      </c>
      <c r="F1356" s="65">
        <v>35.71</v>
      </c>
      <c r="G1356" t="s">
        <v>5</v>
      </c>
      <c r="H1356">
        <f>+VLOOKUP(G1356,'Legenda Tecnologias'!$A$1:$C$26,3)</f>
        <v>11</v>
      </c>
    </row>
    <row r="1357" spans="1:8" ht="14.25">
      <c r="A1357" s="11">
        <v>43862</v>
      </c>
      <c r="B1357" s="10" t="s">
        <v>1765</v>
      </c>
      <c r="C1357" s="12">
        <v>0.79166666666666663</v>
      </c>
      <c r="D1357" s="13">
        <v>43887</v>
      </c>
      <c r="E1357" s="7" t="s">
        <v>402</v>
      </c>
      <c r="F1357" s="65">
        <v>42.17</v>
      </c>
      <c r="G1357" t="s">
        <v>10</v>
      </c>
      <c r="H1357">
        <f>+VLOOKUP(G1357,'Legenda Tecnologias'!$A$1:$C$26,3)</f>
        <v>1</v>
      </c>
    </row>
    <row r="1358" spans="1:8" ht="14.25">
      <c r="A1358" s="11">
        <v>43862</v>
      </c>
      <c r="B1358" s="10" t="s">
        <v>1748</v>
      </c>
      <c r="C1358" s="12">
        <v>8.3333333333333329E-2</v>
      </c>
      <c r="D1358" s="13">
        <v>43887</v>
      </c>
      <c r="E1358" s="7" t="s">
        <v>402</v>
      </c>
      <c r="F1358" s="65">
        <v>24.9</v>
      </c>
      <c r="G1358" t="s">
        <v>6</v>
      </c>
      <c r="H1358">
        <f>+VLOOKUP(G1358,'Legenda Tecnologias'!$A$1:$C$26,3)</f>
        <v>18</v>
      </c>
    </row>
    <row r="1359" spans="1:8" ht="14.25">
      <c r="A1359" s="11">
        <v>43862</v>
      </c>
      <c r="B1359" s="10" t="s">
        <v>1766</v>
      </c>
      <c r="C1359" s="12">
        <v>0.83333333333333337</v>
      </c>
      <c r="D1359" s="13">
        <v>43887</v>
      </c>
      <c r="E1359" s="7" t="s">
        <v>402</v>
      </c>
      <c r="F1359" s="65">
        <v>41.75</v>
      </c>
      <c r="G1359" t="s">
        <v>10</v>
      </c>
      <c r="H1359">
        <f>+VLOOKUP(G1359,'Legenda Tecnologias'!$A$1:$C$26,3)</f>
        <v>1</v>
      </c>
    </row>
    <row r="1360" spans="1:8" ht="14.25">
      <c r="A1360" s="11">
        <v>43862</v>
      </c>
      <c r="B1360" s="10" t="s">
        <v>1767</v>
      </c>
      <c r="C1360" s="12">
        <v>0.875</v>
      </c>
      <c r="D1360" s="13">
        <v>43887</v>
      </c>
      <c r="E1360" s="7" t="s">
        <v>402</v>
      </c>
      <c r="F1360" s="65">
        <v>41.31</v>
      </c>
      <c r="G1360" t="s">
        <v>5</v>
      </c>
      <c r="H1360">
        <f>+VLOOKUP(G1360,'Legenda Tecnologias'!$A$1:$C$26,3)</f>
        <v>11</v>
      </c>
    </row>
    <row r="1361" spans="1:8" ht="14.25">
      <c r="A1361" s="11">
        <v>43862</v>
      </c>
      <c r="B1361" s="10" t="s">
        <v>1768</v>
      </c>
      <c r="C1361" s="12">
        <v>0.91666666666666663</v>
      </c>
      <c r="D1361" s="13">
        <v>43887</v>
      </c>
      <c r="E1361" s="7" t="s">
        <v>402</v>
      </c>
      <c r="F1361" s="65">
        <v>35.51</v>
      </c>
      <c r="G1361" t="s">
        <v>5</v>
      </c>
      <c r="H1361">
        <f>+VLOOKUP(G1361,'Legenda Tecnologias'!$A$1:$C$26,3)</f>
        <v>11</v>
      </c>
    </row>
    <row r="1362" spans="1:8" ht="14.25">
      <c r="A1362" s="11">
        <v>43862</v>
      </c>
      <c r="B1362" s="10" t="s">
        <v>1769</v>
      </c>
      <c r="C1362" s="12">
        <v>0.95833333333333337</v>
      </c>
      <c r="D1362" s="13">
        <v>43887</v>
      </c>
      <c r="E1362" s="7" t="s">
        <v>402</v>
      </c>
      <c r="F1362" s="65">
        <v>33.68</v>
      </c>
      <c r="G1362" t="s">
        <v>5</v>
      </c>
      <c r="H1362">
        <f>+VLOOKUP(G1362,'Legenda Tecnologias'!$A$1:$C$26,3)</f>
        <v>11</v>
      </c>
    </row>
    <row r="1363" spans="1:8" ht="14.25">
      <c r="A1363" s="11">
        <v>43862</v>
      </c>
      <c r="B1363" s="10" t="s">
        <v>1749</v>
      </c>
      <c r="C1363" s="12">
        <v>0.125</v>
      </c>
      <c r="D1363" s="13">
        <v>43887</v>
      </c>
      <c r="E1363" s="7" t="s">
        <v>402</v>
      </c>
      <c r="F1363" s="65">
        <v>24.48</v>
      </c>
      <c r="G1363" t="s">
        <v>6</v>
      </c>
      <c r="H1363">
        <f>+VLOOKUP(G1363,'Legenda Tecnologias'!$A$1:$C$26,3)</f>
        <v>18</v>
      </c>
    </row>
    <row r="1364" spans="1:8" ht="14.25">
      <c r="A1364" s="11">
        <v>43862</v>
      </c>
      <c r="B1364" s="10" t="s">
        <v>1750</v>
      </c>
      <c r="C1364" s="12">
        <v>0.16666666666666666</v>
      </c>
      <c r="D1364" s="13">
        <v>43887</v>
      </c>
      <c r="E1364" s="7" t="s">
        <v>402</v>
      </c>
      <c r="F1364" s="65">
        <v>24.48</v>
      </c>
      <c r="G1364" t="s">
        <v>6</v>
      </c>
      <c r="H1364">
        <f>+VLOOKUP(G1364,'Legenda Tecnologias'!$A$1:$C$26,3)</f>
        <v>18</v>
      </c>
    </row>
    <row r="1365" spans="1:8" ht="14.25">
      <c r="A1365" s="11">
        <v>43862</v>
      </c>
      <c r="B1365" s="10" t="s">
        <v>1751</v>
      </c>
      <c r="C1365" s="12">
        <v>0.20833333333333334</v>
      </c>
      <c r="D1365" s="13">
        <v>43887</v>
      </c>
      <c r="E1365" s="7" t="s">
        <v>402</v>
      </c>
      <c r="F1365" s="65">
        <v>25.01</v>
      </c>
      <c r="G1365" t="s">
        <v>5</v>
      </c>
      <c r="H1365">
        <f>+VLOOKUP(G1365,'Legenda Tecnologias'!$A$1:$C$26,3)</f>
        <v>11</v>
      </c>
    </row>
    <row r="1366" spans="1:8" ht="14.25">
      <c r="A1366" s="11">
        <v>43862</v>
      </c>
      <c r="B1366" s="10" t="s">
        <v>1752</v>
      </c>
      <c r="C1366" s="12">
        <v>0.25</v>
      </c>
      <c r="D1366" s="13">
        <v>43887</v>
      </c>
      <c r="E1366" s="7" t="s">
        <v>402</v>
      </c>
      <c r="F1366" s="65">
        <v>31.24</v>
      </c>
      <c r="G1366" t="s">
        <v>12</v>
      </c>
      <c r="H1366">
        <f>+VLOOKUP(G1366,'Legenda Tecnologias'!$A$1:$C$26,3)</f>
        <v>22</v>
      </c>
    </row>
    <row r="1367" spans="1:8" ht="14.25">
      <c r="A1367" s="11">
        <v>43862</v>
      </c>
      <c r="B1367" s="10" t="s">
        <v>1753</v>
      </c>
      <c r="C1367" s="12">
        <v>0.29166666666666669</v>
      </c>
      <c r="D1367" s="13">
        <v>43887</v>
      </c>
      <c r="E1367" s="7" t="s">
        <v>402</v>
      </c>
      <c r="F1367" s="65">
        <v>34.54</v>
      </c>
      <c r="G1367" t="s">
        <v>6</v>
      </c>
      <c r="H1367">
        <f>+VLOOKUP(G1367,'Legenda Tecnologias'!$A$1:$C$26,3)</f>
        <v>18</v>
      </c>
    </row>
    <row r="1368" spans="1:8" ht="14.25">
      <c r="A1368" s="11">
        <v>43862</v>
      </c>
      <c r="B1368" s="10" t="s">
        <v>1754</v>
      </c>
      <c r="C1368" s="12">
        <v>0.33333333333333331</v>
      </c>
      <c r="D1368" s="13">
        <v>43887</v>
      </c>
      <c r="E1368" s="7" t="s">
        <v>402</v>
      </c>
      <c r="F1368" s="65">
        <v>37.64</v>
      </c>
      <c r="G1368" t="s">
        <v>5</v>
      </c>
      <c r="H1368">
        <f>+VLOOKUP(G1368,'Legenda Tecnologias'!$A$1:$C$26,3)</f>
        <v>11</v>
      </c>
    </row>
    <row r="1369" spans="1:8" ht="14.25">
      <c r="A1369" s="11">
        <v>43862</v>
      </c>
      <c r="B1369" s="10" t="s">
        <v>1755</v>
      </c>
      <c r="C1369" s="12">
        <v>0.375</v>
      </c>
      <c r="D1369" s="13">
        <v>43887</v>
      </c>
      <c r="E1369" s="7" t="s">
        <v>402</v>
      </c>
      <c r="F1369" s="65">
        <v>37.01</v>
      </c>
      <c r="G1369" t="s">
        <v>5</v>
      </c>
      <c r="H1369">
        <f>+VLOOKUP(G1369,'Legenda Tecnologias'!$A$1:$C$26,3)</f>
        <v>11</v>
      </c>
    </row>
    <row r="1370" spans="1:8" ht="14.25">
      <c r="A1370" s="11">
        <v>43862</v>
      </c>
      <c r="B1370" s="10" t="s">
        <v>1770</v>
      </c>
      <c r="C1370" s="12">
        <v>0</v>
      </c>
      <c r="D1370" s="13">
        <v>43888</v>
      </c>
      <c r="E1370" s="7" t="s">
        <v>402</v>
      </c>
      <c r="F1370" s="65">
        <v>32.07</v>
      </c>
      <c r="G1370" t="s">
        <v>10</v>
      </c>
      <c r="H1370">
        <f>+VLOOKUP(G1370,'Legenda Tecnologias'!$A$1:$C$26,3)</f>
        <v>1</v>
      </c>
    </row>
    <row r="1371" spans="1:8" ht="14.25">
      <c r="A1371" s="11">
        <v>43862</v>
      </c>
      <c r="B1371" s="10" t="s">
        <v>1771</v>
      </c>
      <c r="C1371" s="12">
        <v>4.1666666666666664E-2</v>
      </c>
      <c r="D1371" s="13">
        <v>43888</v>
      </c>
      <c r="E1371" s="7" t="s">
        <v>402</v>
      </c>
      <c r="F1371" s="65">
        <v>28.54</v>
      </c>
      <c r="G1371" t="s">
        <v>6</v>
      </c>
      <c r="H1371">
        <f>+VLOOKUP(G1371,'Legenda Tecnologias'!$A$1:$C$26,3)</f>
        <v>18</v>
      </c>
    </row>
    <row r="1372" spans="1:8" ht="14.25">
      <c r="A1372" s="11">
        <v>43862</v>
      </c>
      <c r="B1372" s="10" t="s">
        <v>1780</v>
      </c>
      <c r="C1372" s="12">
        <v>0.41666666666666669</v>
      </c>
      <c r="D1372" s="13">
        <v>43888</v>
      </c>
      <c r="E1372" s="7" t="s">
        <v>402</v>
      </c>
      <c r="F1372" s="65">
        <v>33.369999999999997</v>
      </c>
      <c r="G1372" t="s">
        <v>8</v>
      </c>
      <c r="H1372">
        <f>+VLOOKUP(G1372,'Legenda Tecnologias'!$A$1:$C$26,3)</f>
        <v>6</v>
      </c>
    </row>
    <row r="1373" spans="1:8" ht="14.25">
      <c r="A1373" s="11">
        <v>43862</v>
      </c>
      <c r="B1373" s="10" t="s">
        <v>1781</v>
      </c>
      <c r="C1373" s="12">
        <v>0.45833333333333331</v>
      </c>
      <c r="D1373" s="13">
        <v>43888</v>
      </c>
      <c r="E1373" s="7" t="s">
        <v>402</v>
      </c>
      <c r="F1373" s="65">
        <v>32</v>
      </c>
      <c r="G1373" t="s">
        <v>5</v>
      </c>
      <c r="H1373">
        <f>+VLOOKUP(G1373,'Legenda Tecnologias'!$A$1:$C$26,3)</f>
        <v>11</v>
      </c>
    </row>
    <row r="1374" spans="1:8" ht="14.25">
      <c r="A1374" s="11">
        <v>43862</v>
      </c>
      <c r="B1374" s="10" t="s">
        <v>1782</v>
      </c>
      <c r="C1374" s="12">
        <v>0.5</v>
      </c>
      <c r="D1374" s="13">
        <v>43888</v>
      </c>
      <c r="E1374" s="7" t="s">
        <v>402</v>
      </c>
      <c r="F1374" s="65">
        <v>30</v>
      </c>
      <c r="G1374" t="s">
        <v>12</v>
      </c>
      <c r="H1374">
        <f>+VLOOKUP(G1374,'Legenda Tecnologias'!$A$1:$C$26,3)</f>
        <v>22</v>
      </c>
    </row>
    <row r="1375" spans="1:8" ht="14.25">
      <c r="A1375" s="11">
        <v>43862</v>
      </c>
      <c r="B1375" s="10" t="s">
        <v>1783</v>
      </c>
      <c r="C1375" s="12">
        <v>0.54166666666666663</v>
      </c>
      <c r="D1375" s="13">
        <v>43888</v>
      </c>
      <c r="E1375" s="7" t="s">
        <v>402</v>
      </c>
      <c r="F1375" s="65">
        <v>25.58</v>
      </c>
      <c r="G1375" t="s">
        <v>6</v>
      </c>
      <c r="H1375">
        <f>+VLOOKUP(G1375,'Legenda Tecnologias'!$A$1:$C$26,3)</f>
        <v>18</v>
      </c>
    </row>
    <row r="1376" spans="1:8" ht="14.25">
      <c r="A1376" s="11">
        <v>43862</v>
      </c>
      <c r="B1376" s="10" t="s">
        <v>1784</v>
      </c>
      <c r="C1376" s="12">
        <v>0.58333333333333337</v>
      </c>
      <c r="D1376" s="13">
        <v>43888</v>
      </c>
      <c r="E1376" s="7" t="s">
        <v>402</v>
      </c>
      <c r="F1376" s="65">
        <v>22</v>
      </c>
      <c r="G1376" t="s">
        <v>6</v>
      </c>
      <c r="H1376">
        <f>+VLOOKUP(G1376,'Legenda Tecnologias'!$A$1:$C$26,3)</f>
        <v>18</v>
      </c>
    </row>
    <row r="1377" spans="1:8" ht="14.25">
      <c r="A1377" s="11">
        <v>43862</v>
      </c>
      <c r="B1377" s="10" t="s">
        <v>1785</v>
      </c>
      <c r="C1377" s="12">
        <v>0.625</v>
      </c>
      <c r="D1377" s="13">
        <v>43888</v>
      </c>
      <c r="E1377" s="7" t="s">
        <v>402</v>
      </c>
      <c r="F1377" s="65">
        <v>20.87</v>
      </c>
      <c r="G1377" t="s">
        <v>6</v>
      </c>
      <c r="H1377">
        <f>+VLOOKUP(G1377,'Legenda Tecnologias'!$A$1:$C$26,3)</f>
        <v>18</v>
      </c>
    </row>
    <row r="1378" spans="1:8" ht="14.25">
      <c r="A1378" s="11">
        <v>43862</v>
      </c>
      <c r="B1378" s="10" t="s">
        <v>1786</v>
      </c>
      <c r="C1378" s="12">
        <v>0.66666666666666663</v>
      </c>
      <c r="D1378" s="13">
        <v>43888</v>
      </c>
      <c r="E1378" s="7" t="s">
        <v>402</v>
      </c>
      <c r="F1378" s="65">
        <v>23.07</v>
      </c>
      <c r="G1378" t="s">
        <v>12</v>
      </c>
      <c r="H1378">
        <f>+VLOOKUP(G1378,'Legenda Tecnologias'!$A$1:$C$26,3)</f>
        <v>22</v>
      </c>
    </row>
    <row r="1379" spans="1:8" ht="14.25">
      <c r="A1379" s="11">
        <v>43862</v>
      </c>
      <c r="B1379" s="10" t="s">
        <v>1787</v>
      </c>
      <c r="C1379" s="12">
        <v>0.70833333333333337</v>
      </c>
      <c r="D1379" s="13">
        <v>43888</v>
      </c>
      <c r="E1379" s="7" t="s">
        <v>402</v>
      </c>
      <c r="F1379" s="65">
        <v>28.88</v>
      </c>
      <c r="G1379" t="s">
        <v>6</v>
      </c>
      <c r="H1379">
        <f>+VLOOKUP(G1379,'Legenda Tecnologias'!$A$1:$C$26,3)</f>
        <v>18</v>
      </c>
    </row>
    <row r="1380" spans="1:8" ht="14.25">
      <c r="A1380" s="11">
        <v>43862</v>
      </c>
      <c r="B1380" s="10" t="s">
        <v>1788</v>
      </c>
      <c r="C1380" s="12">
        <v>0.75</v>
      </c>
      <c r="D1380" s="13">
        <v>43888</v>
      </c>
      <c r="E1380" s="7" t="s">
        <v>402</v>
      </c>
      <c r="F1380" s="65">
        <v>33.130000000000003</v>
      </c>
      <c r="G1380" t="s">
        <v>5</v>
      </c>
      <c r="H1380">
        <f>+VLOOKUP(G1380,'Legenda Tecnologias'!$A$1:$C$26,3)</f>
        <v>11</v>
      </c>
    </row>
    <row r="1381" spans="1:8" ht="14.25">
      <c r="A1381" s="11">
        <v>43862</v>
      </c>
      <c r="B1381" s="10" t="s">
        <v>1789</v>
      </c>
      <c r="C1381" s="12">
        <v>0.79166666666666663</v>
      </c>
      <c r="D1381" s="13">
        <v>43888</v>
      </c>
      <c r="E1381" s="7" t="s">
        <v>402</v>
      </c>
      <c r="F1381" s="65">
        <v>41.23</v>
      </c>
      <c r="G1381" t="s">
        <v>5</v>
      </c>
      <c r="H1381">
        <f>+VLOOKUP(G1381,'Legenda Tecnologias'!$A$1:$C$26,3)</f>
        <v>11</v>
      </c>
    </row>
    <row r="1382" spans="1:8" ht="14.25">
      <c r="A1382" s="11">
        <v>43862</v>
      </c>
      <c r="B1382" s="10" t="s">
        <v>1772</v>
      </c>
      <c r="C1382" s="12">
        <v>8.3333333333333329E-2</v>
      </c>
      <c r="D1382" s="13">
        <v>43888</v>
      </c>
      <c r="E1382" s="7" t="s">
        <v>402</v>
      </c>
      <c r="F1382" s="65">
        <v>27.04</v>
      </c>
      <c r="G1382" t="s">
        <v>6</v>
      </c>
      <c r="H1382">
        <f>+VLOOKUP(G1382,'Legenda Tecnologias'!$A$1:$C$26,3)</f>
        <v>18</v>
      </c>
    </row>
    <row r="1383" spans="1:8" ht="14.25">
      <c r="A1383" s="11">
        <v>43862</v>
      </c>
      <c r="B1383" s="10" t="s">
        <v>1790</v>
      </c>
      <c r="C1383" s="12">
        <v>0.83333333333333337</v>
      </c>
      <c r="D1383" s="13">
        <v>43888</v>
      </c>
      <c r="E1383" s="7" t="s">
        <v>402</v>
      </c>
      <c r="F1383" s="65">
        <v>39.130000000000003</v>
      </c>
      <c r="G1383" t="s">
        <v>6</v>
      </c>
      <c r="H1383">
        <f>+VLOOKUP(G1383,'Legenda Tecnologias'!$A$1:$C$26,3)</f>
        <v>18</v>
      </c>
    </row>
    <row r="1384" spans="1:8" ht="14.25">
      <c r="A1384" s="11">
        <v>43862</v>
      </c>
      <c r="B1384" s="10" t="s">
        <v>1791</v>
      </c>
      <c r="C1384" s="12">
        <v>0.875</v>
      </c>
      <c r="D1384" s="13">
        <v>43888</v>
      </c>
      <c r="E1384" s="7" t="s">
        <v>402</v>
      </c>
      <c r="F1384" s="65">
        <v>35.68</v>
      </c>
      <c r="G1384" t="s">
        <v>5</v>
      </c>
      <c r="H1384">
        <f>+VLOOKUP(G1384,'Legenda Tecnologias'!$A$1:$C$26,3)</f>
        <v>11</v>
      </c>
    </row>
    <row r="1385" spans="1:8" ht="14.25">
      <c r="A1385" s="11">
        <v>43862</v>
      </c>
      <c r="B1385" s="10" t="s">
        <v>1792</v>
      </c>
      <c r="C1385" s="12">
        <v>0.91666666666666663</v>
      </c>
      <c r="D1385" s="13">
        <v>43888</v>
      </c>
      <c r="E1385" s="7" t="s">
        <v>402</v>
      </c>
      <c r="F1385" s="65">
        <v>33.770000000000003</v>
      </c>
      <c r="G1385" t="s">
        <v>5</v>
      </c>
      <c r="H1385">
        <f>+VLOOKUP(G1385,'Legenda Tecnologias'!$A$1:$C$26,3)</f>
        <v>11</v>
      </c>
    </row>
    <row r="1386" spans="1:8" ht="14.25">
      <c r="A1386" s="11">
        <v>43862</v>
      </c>
      <c r="B1386" s="10" t="s">
        <v>1793</v>
      </c>
      <c r="C1386" s="12">
        <v>0.95833333333333337</v>
      </c>
      <c r="D1386" s="13">
        <v>43888</v>
      </c>
      <c r="E1386" s="7" t="s">
        <v>402</v>
      </c>
      <c r="F1386" s="65">
        <v>31.77</v>
      </c>
      <c r="G1386" t="s">
        <v>5</v>
      </c>
      <c r="H1386">
        <f>+VLOOKUP(G1386,'Legenda Tecnologias'!$A$1:$C$26,3)</f>
        <v>11</v>
      </c>
    </row>
    <row r="1387" spans="1:8" ht="14.25">
      <c r="A1387" s="11">
        <v>43862</v>
      </c>
      <c r="B1387" s="10" t="s">
        <v>1773</v>
      </c>
      <c r="C1387" s="12">
        <v>0.125</v>
      </c>
      <c r="D1387" s="13">
        <v>43888</v>
      </c>
      <c r="E1387" s="7" t="s">
        <v>402</v>
      </c>
      <c r="F1387" s="65">
        <v>25.17</v>
      </c>
      <c r="G1387" t="s">
        <v>28</v>
      </c>
      <c r="H1387">
        <f>+VLOOKUP(G1387,'Legenda Tecnologias'!$A$1:$C$26,3)</f>
        <v>15</v>
      </c>
    </row>
    <row r="1388" spans="1:8" ht="14.25">
      <c r="A1388" s="11">
        <v>43862</v>
      </c>
      <c r="B1388" s="10" t="s">
        <v>1774</v>
      </c>
      <c r="C1388" s="12">
        <v>0.16666666666666666</v>
      </c>
      <c r="D1388" s="13">
        <v>43888</v>
      </c>
      <c r="E1388" s="7" t="s">
        <v>402</v>
      </c>
      <c r="F1388" s="65">
        <v>25.45</v>
      </c>
      <c r="G1388" t="s">
        <v>5</v>
      </c>
      <c r="H1388">
        <f>+VLOOKUP(G1388,'Legenda Tecnologias'!$A$1:$C$26,3)</f>
        <v>11</v>
      </c>
    </row>
    <row r="1389" spans="1:8" ht="14.25">
      <c r="A1389" s="11">
        <v>43862</v>
      </c>
      <c r="B1389" s="10" t="s">
        <v>1775</v>
      </c>
      <c r="C1389" s="12">
        <v>0.20833333333333334</v>
      </c>
      <c r="D1389" s="13">
        <v>43888</v>
      </c>
      <c r="E1389" s="7" t="s">
        <v>402</v>
      </c>
      <c r="F1389" s="65">
        <v>28.81</v>
      </c>
      <c r="G1389" t="s">
        <v>6</v>
      </c>
      <c r="H1389">
        <f>+VLOOKUP(G1389,'Legenda Tecnologias'!$A$1:$C$26,3)</f>
        <v>18</v>
      </c>
    </row>
    <row r="1390" spans="1:8" ht="14.25">
      <c r="A1390" s="11">
        <v>43862</v>
      </c>
      <c r="B1390" s="10" t="s">
        <v>1776</v>
      </c>
      <c r="C1390" s="12">
        <v>0.25</v>
      </c>
      <c r="D1390" s="13">
        <v>43888</v>
      </c>
      <c r="E1390" s="7" t="s">
        <v>402</v>
      </c>
      <c r="F1390" s="65">
        <v>33</v>
      </c>
      <c r="G1390" t="s">
        <v>12</v>
      </c>
      <c r="H1390">
        <f>+VLOOKUP(G1390,'Legenda Tecnologias'!$A$1:$C$26,3)</f>
        <v>22</v>
      </c>
    </row>
    <row r="1391" spans="1:8" ht="14.25">
      <c r="A1391" s="11">
        <v>43862</v>
      </c>
      <c r="B1391" s="10" t="s">
        <v>1777</v>
      </c>
      <c r="C1391" s="12">
        <v>0.29166666666666669</v>
      </c>
      <c r="D1391" s="13">
        <v>43888</v>
      </c>
      <c r="E1391" s="7" t="s">
        <v>402</v>
      </c>
      <c r="F1391" s="65">
        <v>34.630000000000003</v>
      </c>
      <c r="G1391" t="s">
        <v>5</v>
      </c>
      <c r="H1391">
        <f>+VLOOKUP(G1391,'Legenda Tecnologias'!$A$1:$C$26,3)</f>
        <v>11</v>
      </c>
    </row>
    <row r="1392" spans="1:8" ht="14.25">
      <c r="A1392" s="11">
        <v>43862</v>
      </c>
      <c r="B1392" s="10" t="s">
        <v>1778</v>
      </c>
      <c r="C1392" s="12">
        <v>0.33333333333333331</v>
      </c>
      <c r="D1392" s="13">
        <v>43888</v>
      </c>
      <c r="E1392" s="7" t="s">
        <v>402</v>
      </c>
      <c r="F1392" s="65">
        <v>35.01</v>
      </c>
      <c r="G1392" t="s">
        <v>5</v>
      </c>
      <c r="H1392">
        <f>+VLOOKUP(G1392,'Legenda Tecnologias'!$A$1:$C$26,3)</f>
        <v>11</v>
      </c>
    </row>
    <row r="1393" spans="1:8" ht="14.25">
      <c r="A1393" s="11">
        <v>43862</v>
      </c>
      <c r="B1393" s="10" t="s">
        <v>1779</v>
      </c>
      <c r="C1393" s="12">
        <v>0.375</v>
      </c>
      <c r="D1393" s="13">
        <v>43888</v>
      </c>
      <c r="E1393" s="7" t="s">
        <v>402</v>
      </c>
      <c r="F1393" s="65">
        <v>34.67</v>
      </c>
      <c r="G1393" t="s">
        <v>10</v>
      </c>
      <c r="H1393">
        <f>+VLOOKUP(G1393,'Legenda Tecnologias'!$A$1:$C$26,3)</f>
        <v>1</v>
      </c>
    </row>
    <row r="1394" spans="1:8" ht="14.25">
      <c r="A1394" s="11">
        <v>43862</v>
      </c>
      <c r="B1394" s="10" t="s">
        <v>1794</v>
      </c>
      <c r="C1394" s="12">
        <v>0</v>
      </c>
      <c r="D1394" s="13">
        <v>43889</v>
      </c>
      <c r="E1394" s="7" t="s">
        <v>402</v>
      </c>
      <c r="F1394" s="65">
        <v>30</v>
      </c>
      <c r="G1394" t="s">
        <v>15</v>
      </c>
      <c r="H1394">
        <f>+VLOOKUP(G1394,'Legenda Tecnologias'!$A$1:$C$26,3)</f>
        <v>9</v>
      </c>
    </row>
    <row r="1395" spans="1:8" ht="14.25">
      <c r="A1395" s="11">
        <v>43862</v>
      </c>
      <c r="B1395" s="10" t="s">
        <v>1795</v>
      </c>
      <c r="C1395" s="12">
        <v>4.1666666666666664E-2</v>
      </c>
      <c r="D1395" s="13">
        <v>43889</v>
      </c>
      <c r="E1395" s="7" t="s">
        <v>402</v>
      </c>
      <c r="F1395" s="65">
        <v>30.88</v>
      </c>
      <c r="G1395" t="s">
        <v>5</v>
      </c>
      <c r="H1395">
        <f>+VLOOKUP(G1395,'Legenda Tecnologias'!$A$1:$C$26,3)</f>
        <v>11</v>
      </c>
    </row>
    <row r="1396" spans="1:8" ht="14.25">
      <c r="A1396" s="11">
        <v>43862</v>
      </c>
      <c r="B1396" s="10" t="s">
        <v>1804</v>
      </c>
      <c r="C1396" s="12">
        <v>0.41666666666666669</v>
      </c>
      <c r="D1396" s="13">
        <v>43889</v>
      </c>
      <c r="E1396" s="7" t="s">
        <v>402</v>
      </c>
      <c r="F1396" s="65">
        <v>37.81</v>
      </c>
      <c r="G1396" t="s">
        <v>10</v>
      </c>
      <c r="H1396">
        <f>+VLOOKUP(G1396,'Legenda Tecnologias'!$A$1:$C$26,3)</f>
        <v>1</v>
      </c>
    </row>
    <row r="1397" spans="1:8" ht="14.25">
      <c r="A1397" s="11">
        <v>43862</v>
      </c>
      <c r="B1397" s="10" t="s">
        <v>1805</v>
      </c>
      <c r="C1397" s="12">
        <v>0.45833333333333331</v>
      </c>
      <c r="D1397" s="13">
        <v>43889</v>
      </c>
      <c r="E1397" s="7" t="s">
        <v>402</v>
      </c>
      <c r="F1397" s="65">
        <v>37.200000000000003</v>
      </c>
      <c r="G1397" t="s">
        <v>10</v>
      </c>
      <c r="H1397">
        <f>+VLOOKUP(G1397,'Legenda Tecnologias'!$A$1:$C$26,3)</f>
        <v>1</v>
      </c>
    </row>
    <row r="1398" spans="1:8" ht="14.25">
      <c r="A1398" s="11">
        <v>43862</v>
      </c>
      <c r="B1398" s="10" t="s">
        <v>1806</v>
      </c>
      <c r="C1398" s="12">
        <v>0.5</v>
      </c>
      <c r="D1398" s="13">
        <v>43889</v>
      </c>
      <c r="E1398" s="7" t="s">
        <v>402</v>
      </c>
      <c r="F1398" s="65">
        <v>35.71</v>
      </c>
      <c r="G1398" t="s">
        <v>5</v>
      </c>
      <c r="H1398">
        <f>+VLOOKUP(G1398,'Legenda Tecnologias'!$A$1:$C$26,3)</f>
        <v>11</v>
      </c>
    </row>
    <row r="1399" spans="1:8" ht="14.25">
      <c r="A1399" s="11">
        <v>43862</v>
      </c>
      <c r="B1399" s="10" t="s">
        <v>1807</v>
      </c>
      <c r="C1399" s="12">
        <v>0.54166666666666663</v>
      </c>
      <c r="D1399" s="13">
        <v>43889</v>
      </c>
      <c r="E1399" s="7" t="s">
        <v>402</v>
      </c>
      <c r="F1399" s="65">
        <v>35.01</v>
      </c>
      <c r="G1399" t="s">
        <v>8</v>
      </c>
      <c r="H1399">
        <f>+VLOOKUP(G1399,'Legenda Tecnologias'!$A$1:$C$26,3)</f>
        <v>6</v>
      </c>
    </row>
    <row r="1400" spans="1:8" ht="14.25">
      <c r="A1400" s="11">
        <v>43862</v>
      </c>
      <c r="B1400" s="10" t="s">
        <v>1808</v>
      </c>
      <c r="C1400" s="12">
        <v>0.58333333333333337</v>
      </c>
      <c r="D1400" s="13">
        <v>43889</v>
      </c>
      <c r="E1400" s="7" t="s">
        <v>402</v>
      </c>
      <c r="F1400" s="65">
        <v>30.95</v>
      </c>
      <c r="G1400" t="s">
        <v>12</v>
      </c>
      <c r="H1400">
        <f>+VLOOKUP(G1400,'Legenda Tecnologias'!$A$1:$C$26,3)</f>
        <v>22</v>
      </c>
    </row>
    <row r="1401" spans="1:8" ht="14.25">
      <c r="A1401" s="11">
        <v>43862</v>
      </c>
      <c r="B1401" s="10" t="s">
        <v>1809</v>
      </c>
      <c r="C1401" s="12">
        <v>0.625</v>
      </c>
      <c r="D1401" s="13">
        <v>43889</v>
      </c>
      <c r="E1401" s="7" t="s">
        <v>402</v>
      </c>
      <c r="F1401" s="65">
        <v>31.03</v>
      </c>
      <c r="G1401" t="s">
        <v>5</v>
      </c>
      <c r="H1401">
        <f>+VLOOKUP(G1401,'Legenda Tecnologias'!$A$1:$C$26,3)</f>
        <v>11</v>
      </c>
    </row>
    <row r="1402" spans="1:8" ht="14.25">
      <c r="A1402" s="11">
        <v>43862</v>
      </c>
      <c r="B1402" s="10" t="s">
        <v>1810</v>
      </c>
      <c r="C1402" s="12">
        <v>0.66666666666666663</v>
      </c>
      <c r="D1402" s="13">
        <v>43889</v>
      </c>
      <c r="E1402" s="7" t="s">
        <v>402</v>
      </c>
      <c r="F1402" s="65">
        <v>31.51</v>
      </c>
      <c r="G1402" t="s">
        <v>20</v>
      </c>
      <c r="H1402">
        <f>+VLOOKUP(G1402,'Legenda Tecnologias'!$A$1:$C$26,3)</f>
        <v>12</v>
      </c>
    </row>
    <row r="1403" spans="1:8" ht="14.25">
      <c r="A1403" s="11">
        <v>43862</v>
      </c>
      <c r="B1403" s="10" t="s">
        <v>1811</v>
      </c>
      <c r="C1403" s="12">
        <v>0.70833333333333337</v>
      </c>
      <c r="D1403" s="13">
        <v>43889</v>
      </c>
      <c r="E1403" s="7" t="s">
        <v>402</v>
      </c>
      <c r="F1403" s="65">
        <v>33.380000000000003</v>
      </c>
      <c r="G1403" t="s">
        <v>5</v>
      </c>
      <c r="H1403">
        <f>+VLOOKUP(G1403,'Legenda Tecnologias'!$A$1:$C$26,3)</f>
        <v>11</v>
      </c>
    </row>
    <row r="1404" spans="1:8" ht="14.25">
      <c r="A1404" s="11">
        <v>43862</v>
      </c>
      <c r="B1404" s="10" t="s">
        <v>1812</v>
      </c>
      <c r="C1404" s="12">
        <v>0.75</v>
      </c>
      <c r="D1404" s="13">
        <v>43889</v>
      </c>
      <c r="E1404" s="7" t="s">
        <v>402</v>
      </c>
      <c r="F1404" s="65">
        <v>34.51</v>
      </c>
      <c r="G1404" t="s">
        <v>12</v>
      </c>
      <c r="H1404">
        <f>+VLOOKUP(G1404,'Legenda Tecnologias'!$A$1:$C$26,3)</f>
        <v>22</v>
      </c>
    </row>
    <row r="1405" spans="1:8" ht="14.25">
      <c r="A1405" s="11">
        <v>43862</v>
      </c>
      <c r="B1405" s="10" t="s">
        <v>1813</v>
      </c>
      <c r="C1405" s="12">
        <v>0.79166666666666663</v>
      </c>
      <c r="D1405" s="13">
        <v>43889</v>
      </c>
      <c r="E1405" s="7" t="s">
        <v>402</v>
      </c>
      <c r="F1405" s="65">
        <v>35.340000000000003</v>
      </c>
      <c r="G1405" t="s">
        <v>5</v>
      </c>
      <c r="H1405">
        <f>+VLOOKUP(G1405,'Legenda Tecnologias'!$A$1:$C$26,3)</f>
        <v>11</v>
      </c>
    </row>
    <row r="1406" spans="1:8" ht="14.25">
      <c r="A1406" s="11">
        <v>43862</v>
      </c>
      <c r="B1406" s="10" t="s">
        <v>1796</v>
      </c>
      <c r="C1406" s="12">
        <v>8.3333333333333329E-2</v>
      </c>
      <c r="D1406" s="13">
        <v>43889</v>
      </c>
      <c r="E1406" s="7" t="s">
        <v>402</v>
      </c>
      <c r="F1406" s="65">
        <v>30.01</v>
      </c>
      <c r="G1406" t="s">
        <v>5</v>
      </c>
      <c r="H1406">
        <f>+VLOOKUP(G1406,'Legenda Tecnologias'!$A$1:$C$26,3)</f>
        <v>11</v>
      </c>
    </row>
    <row r="1407" spans="1:8" ht="14.25">
      <c r="A1407" s="11">
        <v>43862</v>
      </c>
      <c r="B1407" s="10" t="s">
        <v>1814</v>
      </c>
      <c r="C1407" s="12">
        <v>0.83333333333333337</v>
      </c>
      <c r="D1407" s="13">
        <v>43889</v>
      </c>
      <c r="E1407" s="7" t="s">
        <v>402</v>
      </c>
      <c r="F1407" s="65">
        <v>34.94</v>
      </c>
      <c r="G1407" t="s">
        <v>5</v>
      </c>
      <c r="H1407">
        <f>+VLOOKUP(G1407,'Legenda Tecnologias'!$A$1:$C$26,3)</f>
        <v>11</v>
      </c>
    </row>
    <row r="1408" spans="1:8" ht="14.25">
      <c r="A1408" s="11">
        <v>43862</v>
      </c>
      <c r="B1408" s="10" t="s">
        <v>1815</v>
      </c>
      <c r="C1408" s="12">
        <v>0.875</v>
      </c>
      <c r="D1408" s="13">
        <v>43889</v>
      </c>
      <c r="E1408" s="7" t="s">
        <v>402</v>
      </c>
      <c r="F1408" s="65">
        <v>34.97</v>
      </c>
      <c r="G1408" t="s">
        <v>12</v>
      </c>
      <c r="H1408">
        <f>+VLOOKUP(G1408,'Legenda Tecnologias'!$A$1:$C$26,3)</f>
        <v>22</v>
      </c>
    </row>
    <row r="1409" spans="1:8" ht="14.25">
      <c r="A1409" s="11">
        <v>43862</v>
      </c>
      <c r="B1409" s="10" t="s">
        <v>1816</v>
      </c>
      <c r="C1409" s="12">
        <v>0.91666666666666663</v>
      </c>
      <c r="D1409" s="13">
        <v>43889</v>
      </c>
      <c r="E1409" s="7" t="s">
        <v>402</v>
      </c>
      <c r="F1409" s="65">
        <v>29.01</v>
      </c>
      <c r="G1409" t="s">
        <v>5</v>
      </c>
      <c r="H1409">
        <f>+VLOOKUP(G1409,'Legenda Tecnologias'!$A$1:$C$26,3)</f>
        <v>11</v>
      </c>
    </row>
    <row r="1410" spans="1:8" ht="14.25">
      <c r="A1410" s="11">
        <v>43862</v>
      </c>
      <c r="B1410" s="10" t="s">
        <v>1817</v>
      </c>
      <c r="C1410" s="12">
        <v>0.95833333333333337</v>
      </c>
      <c r="D1410" s="13">
        <v>43889</v>
      </c>
      <c r="E1410" s="7" t="s">
        <v>402</v>
      </c>
      <c r="F1410" s="65">
        <v>26.5</v>
      </c>
      <c r="G1410" t="s">
        <v>5</v>
      </c>
      <c r="H1410">
        <f>+VLOOKUP(G1410,'Legenda Tecnologias'!$A$1:$C$26,3)</f>
        <v>11</v>
      </c>
    </row>
    <row r="1411" spans="1:8" ht="14.25">
      <c r="A1411" s="11">
        <v>43862</v>
      </c>
      <c r="B1411" s="10" t="s">
        <v>1797</v>
      </c>
      <c r="C1411" s="12">
        <v>0.125</v>
      </c>
      <c r="D1411" s="13">
        <v>43889</v>
      </c>
      <c r="E1411" s="7" t="s">
        <v>402</v>
      </c>
      <c r="F1411" s="65">
        <v>30.88</v>
      </c>
      <c r="G1411" t="s">
        <v>5</v>
      </c>
      <c r="H1411">
        <f>+VLOOKUP(G1411,'Legenda Tecnologias'!$A$1:$C$26,3)</f>
        <v>11</v>
      </c>
    </row>
    <row r="1412" spans="1:8" ht="14.25">
      <c r="A1412" s="11">
        <v>43862</v>
      </c>
      <c r="B1412" s="10" t="s">
        <v>1798</v>
      </c>
      <c r="C1412" s="12">
        <v>0.16666666666666666</v>
      </c>
      <c r="D1412" s="13">
        <v>43889</v>
      </c>
      <c r="E1412" s="7" t="s">
        <v>402</v>
      </c>
      <c r="F1412" s="65">
        <v>32.44</v>
      </c>
      <c r="G1412" t="s">
        <v>6</v>
      </c>
      <c r="H1412">
        <f>+VLOOKUP(G1412,'Legenda Tecnologias'!$A$1:$C$26,3)</f>
        <v>18</v>
      </c>
    </row>
    <row r="1413" spans="1:8" ht="14.25">
      <c r="A1413" s="11">
        <v>43862</v>
      </c>
      <c r="B1413" s="10" t="s">
        <v>1799</v>
      </c>
      <c r="C1413" s="12">
        <v>0.20833333333333334</v>
      </c>
      <c r="D1413" s="13">
        <v>43889</v>
      </c>
      <c r="E1413" s="7" t="s">
        <v>402</v>
      </c>
      <c r="F1413" s="65">
        <v>32.14</v>
      </c>
      <c r="G1413" t="s">
        <v>5</v>
      </c>
      <c r="H1413">
        <f>+VLOOKUP(G1413,'Legenda Tecnologias'!$A$1:$C$26,3)</f>
        <v>11</v>
      </c>
    </row>
    <row r="1414" spans="1:8" ht="14.25">
      <c r="A1414" s="11">
        <v>43862</v>
      </c>
      <c r="B1414" s="10" t="s">
        <v>1800</v>
      </c>
      <c r="C1414" s="12">
        <v>0.25</v>
      </c>
      <c r="D1414" s="13">
        <v>43889</v>
      </c>
      <c r="E1414" s="7" t="s">
        <v>402</v>
      </c>
      <c r="F1414" s="65">
        <v>35.01</v>
      </c>
      <c r="G1414" t="s">
        <v>12</v>
      </c>
      <c r="H1414">
        <f>+VLOOKUP(G1414,'Legenda Tecnologias'!$A$1:$C$26,3)</f>
        <v>22</v>
      </c>
    </row>
    <row r="1415" spans="1:8" ht="14.25">
      <c r="A1415" s="11">
        <v>43862</v>
      </c>
      <c r="B1415" s="10" t="s">
        <v>1801</v>
      </c>
      <c r="C1415" s="12">
        <v>0.29166666666666669</v>
      </c>
      <c r="D1415" s="13">
        <v>43889</v>
      </c>
      <c r="E1415" s="7" t="s">
        <v>402</v>
      </c>
      <c r="F1415" s="65">
        <v>40.74</v>
      </c>
      <c r="G1415" t="s">
        <v>6</v>
      </c>
      <c r="H1415">
        <f>+VLOOKUP(G1415,'Legenda Tecnologias'!$A$1:$C$26,3)</f>
        <v>18</v>
      </c>
    </row>
    <row r="1416" spans="1:8" ht="14.25">
      <c r="A1416" s="11">
        <v>43862</v>
      </c>
      <c r="B1416" s="10" t="s">
        <v>1802</v>
      </c>
      <c r="C1416" s="12">
        <v>0.33333333333333331</v>
      </c>
      <c r="D1416" s="13">
        <v>43889</v>
      </c>
      <c r="E1416" s="7" t="s">
        <v>402</v>
      </c>
      <c r="F1416" s="65">
        <v>43.88</v>
      </c>
      <c r="G1416" t="s">
        <v>5</v>
      </c>
      <c r="H1416">
        <f>+VLOOKUP(G1416,'Legenda Tecnologias'!$A$1:$C$26,3)</f>
        <v>11</v>
      </c>
    </row>
    <row r="1417" spans="1:8" ht="14.25">
      <c r="A1417" s="11">
        <v>43862</v>
      </c>
      <c r="B1417" s="10" t="s">
        <v>1803</v>
      </c>
      <c r="C1417" s="12">
        <v>0.375</v>
      </c>
      <c r="D1417" s="13">
        <v>43889</v>
      </c>
      <c r="E1417" s="7" t="s">
        <v>402</v>
      </c>
      <c r="F1417" s="65">
        <v>40.119999999999997</v>
      </c>
      <c r="G1417" t="s">
        <v>5</v>
      </c>
      <c r="H1417">
        <f>+VLOOKUP(G1417,'Legenda Tecnologias'!$A$1:$C$26,3)</f>
        <v>11</v>
      </c>
    </row>
    <row r="1418" spans="1:8" ht="14.25">
      <c r="A1418" s="11">
        <v>43862</v>
      </c>
      <c r="B1418" s="10" t="s">
        <v>1818</v>
      </c>
      <c r="C1418" s="12">
        <v>0</v>
      </c>
      <c r="D1418" s="13">
        <v>43890</v>
      </c>
      <c r="E1418" s="7" t="s">
        <v>402</v>
      </c>
      <c r="F1418" s="65">
        <v>20.010000000000002</v>
      </c>
      <c r="G1418" t="s">
        <v>7</v>
      </c>
      <c r="H1418">
        <f>+VLOOKUP(G1418,'Legenda Tecnologias'!$A$1:$C$26,3)</f>
        <v>19</v>
      </c>
    </row>
    <row r="1419" spans="1:8" ht="14.25">
      <c r="A1419" s="11">
        <v>43862</v>
      </c>
      <c r="B1419" s="10" t="s">
        <v>1819</v>
      </c>
      <c r="C1419" s="12">
        <v>4.1666666666666664E-2</v>
      </c>
      <c r="D1419" s="13">
        <v>43890</v>
      </c>
      <c r="E1419" s="7" t="s">
        <v>402</v>
      </c>
      <c r="F1419" s="65">
        <v>16.75</v>
      </c>
      <c r="G1419" t="s">
        <v>6</v>
      </c>
      <c r="H1419">
        <f>+VLOOKUP(G1419,'Legenda Tecnologias'!$A$1:$C$26,3)</f>
        <v>18</v>
      </c>
    </row>
    <row r="1420" spans="1:8" ht="14.25">
      <c r="A1420" s="11">
        <v>43862</v>
      </c>
      <c r="B1420" s="10" t="s">
        <v>1828</v>
      </c>
      <c r="C1420" s="12">
        <v>0.41666666666666669</v>
      </c>
      <c r="D1420" s="13">
        <v>43890</v>
      </c>
      <c r="E1420" s="7" t="s">
        <v>402</v>
      </c>
      <c r="F1420" s="65">
        <v>16.75</v>
      </c>
      <c r="G1420" t="s">
        <v>6</v>
      </c>
      <c r="H1420">
        <f>+VLOOKUP(G1420,'Legenda Tecnologias'!$A$1:$C$26,3)</f>
        <v>18</v>
      </c>
    </row>
    <row r="1421" spans="1:8" ht="14.25">
      <c r="A1421" s="11">
        <v>43862</v>
      </c>
      <c r="B1421" s="10" t="s">
        <v>1829</v>
      </c>
      <c r="C1421" s="12">
        <v>0.45833333333333331</v>
      </c>
      <c r="D1421" s="13">
        <v>43890</v>
      </c>
      <c r="E1421" s="7" t="s">
        <v>402</v>
      </c>
      <c r="F1421" s="65">
        <v>16.5</v>
      </c>
      <c r="G1421" t="s">
        <v>6</v>
      </c>
      <c r="H1421">
        <f>+VLOOKUP(G1421,'Legenda Tecnologias'!$A$1:$C$26,3)</f>
        <v>18</v>
      </c>
    </row>
    <row r="1422" spans="1:8" ht="14.25">
      <c r="A1422" s="11">
        <v>43862</v>
      </c>
      <c r="B1422" s="10" t="s">
        <v>1830</v>
      </c>
      <c r="C1422" s="12">
        <v>0.5</v>
      </c>
      <c r="D1422" s="13">
        <v>43890</v>
      </c>
      <c r="E1422" s="7" t="s">
        <v>402</v>
      </c>
      <c r="F1422" s="65">
        <v>16.75</v>
      </c>
      <c r="G1422" t="s">
        <v>6</v>
      </c>
      <c r="H1422">
        <f>+VLOOKUP(G1422,'Legenda Tecnologias'!$A$1:$C$26,3)</f>
        <v>18</v>
      </c>
    </row>
    <row r="1423" spans="1:8" ht="14.25">
      <c r="A1423" s="11">
        <v>43862</v>
      </c>
      <c r="B1423" s="10" t="s">
        <v>1831</v>
      </c>
      <c r="C1423" s="12">
        <v>0.54166666666666663</v>
      </c>
      <c r="D1423" s="13">
        <v>43890</v>
      </c>
      <c r="E1423" s="7" t="s">
        <v>402</v>
      </c>
      <c r="F1423" s="65">
        <v>15.99</v>
      </c>
      <c r="G1423" t="s">
        <v>6</v>
      </c>
      <c r="H1423">
        <f>+VLOOKUP(G1423,'Legenda Tecnologias'!$A$1:$C$26,3)</f>
        <v>18</v>
      </c>
    </row>
    <row r="1424" spans="1:8" ht="14.25">
      <c r="A1424" s="11">
        <v>43862</v>
      </c>
      <c r="B1424" s="10" t="s">
        <v>1832</v>
      </c>
      <c r="C1424" s="12">
        <v>0.58333333333333337</v>
      </c>
      <c r="D1424" s="13">
        <v>43890</v>
      </c>
      <c r="E1424" s="7" t="s">
        <v>402</v>
      </c>
      <c r="F1424" s="65">
        <v>15</v>
      </c>
      <c r="G1424" t="s">
        <v>6</v>
      </c>
      <c r="H1424">
        <f>+VLOOKUP(G1424,'Legenda Tecnologias'!$A$1:$C$26,3)</f>
        <v>18</v>
      </c>
    </row>
    <row r="1425" spans="1:8" ht="14.25">
      <c r="A1425" s="11">
        <v>43862</v>
      </c>
      <c r="B1425" s="10" t="s">
        <v>1833</v>
      </c>
      <c r="C1425" s="12">
        <v>0.625</v>
      </c>
      <c r="D1425" s="13">
        <v>43890</v>
      </c>
      <c r="E1425" s="7" t="s">
        <v>402</v>
      </c>
      <c r="F1425" s="65">
        <v>14.75</v>
      </c>
      <c r="G1425" t="s">
        <v>6</v>
      </c>
      <c r="H1425">
        <f>+VLOOKUP(G1425,'Legenda Tecnologias'!$A$1:$C$26,3)</f>
        <v>18</v>
      </c>
    </row>
    <row r="1426" spans="1:8" ht="14.25">
      <c r="A1426" s="11">
        <v>43862</v>
      </c>
      <c r="B1426" s="10" t="s">
        <v>1834</v>
      </c>
      <c r="C1426" s="12">
        <v>0.66666666666666663</v>
      </c>
      <c r="D1426" s="13">
        <v>43890</v>
      </c>
      <c r="E1426" s="7" t="s">
        <v>402</v>
      </c>
      <c r="F1426" s="65">
        <v>15</v>
      </c>
      <c r="G1426" t="s">
        <v>6</v>
      </c>
      <c r="H1426">
        <f>+VLOOKUP(G1426,'Legenda Tecnologias'!$A$1:$C$26,3)</f>
        <v>18</v>
      </c>
    </row>
    <row r="1427" spans="1:8" ht="14.25">
      <c r="A1427" s="11">
        <v>43862</v>
      </c>
      <c r="B1427" s="10" t="s">
        <v>1835</v>
      </c>
      <c r="C1427" s="12">
        <v>0.70833333333333337</v>
      </c>
      <c r="D1427" s="13">
        <v>43890</v>
      </c>
      <c r="E1427" s="7" t="s">
        <v>402</v>
      </c>
      <c r="F1427" s="65">
        <v>19.36</v>
      </c>
      <c r="G1427" t="s">
        <v>5</v>
      </c>
      <c r="H1427">
        <f>+VLOOKUP(G1427,'Legenda Tecnologias'!$A$1:$C$26,3)</f>
        <v>11</v>
      </c>
    </row>
    <row r="1428" spans="1:8" ht="14.25">
      <c r="A1428" s="11">
        <v>43862</v>
      </c>
      <c r="B1428" s="10" t="s">
        <v>1836</v>
      </c>
      <c r="C1428" s="12">
        <v>0.75</v>
      </c>
      <c r="D1428" s="13">
        <v>43890</v>
      </c>
      <c r="E1428" s="7" t="s">
        <v>402</v>
      </c>
      <c r="F1428" s="65">
        <v>20.81</v>
      </c>
      <c r="G1428" t="s">
        <v>5</v>
      </c>
      <c r="H1428">
        <f>+VLOOKUP(G1428,'Legenda Tecnologias'!$A$1:$C$26,3)</f>
        <v>11</v>
      </c>
    </row>
    <row r="1429" spans="1:8" ht="14.25">
      <c r="A1429" s="11">
        <v>43862</v>
      </c>
      <c r="B1429" s="10" t="s">
        <v>1837</v>
      </c>
      <c r="C1429" s="12">
        <v>0.79166666666666663</v>
      </c>
      <c r="D1429" s="13">
        <v>43890</v>
      </c>
      <c r="E1429" s="7" t="s">
        <v>402</v>
      </c>
      <c r="F1429" s="65">
        <v>24.03</v>
      </c>
      <c r="G1429" t="s">
        <v>5</v>
      </c>
      <c r="H1429">
        <f>+VLOOKUP(G1429,'Legenda Tecnologias'!$A$1:$C$26,3)</f>
        <v>11</v>
      </c>
    </row>
    <row r="1430" spans="1:8" ht="14.25">
      <c r="A1430" s="11">
        <v>43862</v>
      </c>
      <c r="B1430" s="10" t="s">
        <v>1820</v>
      </c>
      <c r="C1430" s="12">
        <v>8.3333333333333329E-2</v>
      </c>
      <c r="D1430" s="13">
        <v>43890</v>
      </c>
      <c r="E1430" s="7" t="s">
        <v>402</v>
      </c>
      <c r="F1430" s="65">
        <v>13.71</v>
      </c>
      <c r="G1430" t="s">
        <v>5</v>
      </c>
      <c r="H1430">
        <f>+VLOOKUP(G1430,'Legenda Tecnologias'!$A$1:$C$26,3)</f>
        <v>11</v>
      </c>
    </row>
    <row r="1431" spans="1:8" ht="14.25">
      <c r="A1431" s="11">
        <v>43862</v>
      </c>
      <c r="B1431" s="10" t="s">
        <v>1838</v>
      </c>
      <c r="C1431" s="12">
        <v>0.83333333333333337</v>
      </c>
      <c r="D1431" s="13">
        <v>43890</v>
      </c>
      <c r="E1431" s="7" t="s">
        <v>402</v>
      </c>
      <c r="F1431" s="65">
        <v>22.35</v>
      </c>
      <c r="G1431" t="s">
        <v>5</v>
      </c>
      <c r="H1431">
        <f>+VLOOKUP(G1431,'Legenda Tecnologias'!$A$1:$C$26,3)</f>
        <v>11</v>
      </c>
    </row>
    <row r="1432" spans="1:8" ht="14.25">
      <c r="A1432" s="11">
        <v>43862</v>
      </c>
      <c r="B1432" s="10" t="s">
        <v>1839</v>
      </c>
      <c r="C1432" s="12">
        <v>0.875</v>
      </c>
      <c r="D1432" s="13">
        <v>43890</v>
      </c>
      <c r="E1432" s="7" t="s">
        <v>402</v>
      </c>
      <c r="F1432" s="65">
        <v>21.86</v>
      </c>
      <c r="G1432" t="s">
        <v>5</v>
      </c>
      <c r="H1432">
        <f>+VLOOKUP(G1432,'Legenda Tecnologias'!$A$1:$C$26,3)</f>
        <v>11</v>
      </c>
    </row>
    <row r="1433" spans="1:8" ht="14.25">
      <c r="A1433" s="11">
        <v>43862</v>
      </c>
      <c r="B1433" s="10" t="s">
        <v>1840</v>
      </c>
      <c r="C1433" s="12">
        <v>0.91666666666666663</v>
      </c>
      <c r="D1433" s="13">
        <v>43890</v>
      </c>
      <c r="E1433" s="7" t="s">
        <v>402</v>
      </c>
      <c r="F1433" s="65">
        <v>21</v>
      </c>
      <c r="G1433" t="s">
        <v>5</v>
      </c>
      <c r="H1433">
        <f>+VLOOKUP(G1433,'Legenda Tecnologias'!$A$1:$C$26,3)</f>
        <v>11</v>
      </c>
    </row>
    <row r="1434" spans="1:8" ht="14.25">
      <c r="A1434" s="11">
        <v>43862</v>
      </c>
      <c r="B1434" s="10" t="s">
        <v>1821</v>
      </c>
      <c r="C1434" s="12">
        <v>0.125</v>
      </c>
      <c r="D1434" s="13">
        <v>43890</v>
      </c>
      <c r="E1434" s="7" t="s">
        <v>402</v>
      </c>
      <c r="F1434" s="65">
        <v>12</v>
      </c>
      <c r="G1434" t="s">
        <v>5</v>
      </c>
      <c r="H1434">
        <f>+VLOOKUP(G1434,'Legenda Tecnologias'!$A$1:$C$26,3)</f>
        <v>11</v>
      </c>
    </row>
    <row r="1435" spans="1:8" ht="14.25">
      <c r="A1435" s="11">
        <v>43862</v>
      </c>
      <c r="B1435" s="10" t="s">
        <v>1822</v>
      </c>
      <c r="C1435" s="12">
        <v>0.16666666666666666</v>
      </c>
      <c r="D1435" s="13">
        <v>43890</v>
      </c>
      <c r="E1435" s="7" t="s">
        <v>402</v>
      </c>
      <c r="F1435" s="65">
        <v>9.6</v>
      </c>
      <c r="G1435" t="s">
        <v>6</v>
      </c>
      <c r="H1435">
        <f>+VLOOKUP(G1435,'Legenda Tecnologias'!$A$1:$C$26,3)</f>
        <v>18</v>
      </c>
    </row>
    <row r="1436" spans="1:8" ht="14.25">
      <c r="A1436" s="11">
        <v>43862</v>
      </c>
      <c r="B1436" s="10" t="s">
        <v>1823</v>
      </c>
      <c r="C1436" s="12">
        <v>0.20833333333333334</v>
      </c>
      <c r="D1436" s="13">
        <v>43890</v>
      </c>
      <c r="E1436" s="7" t="s">
        <v>402</v>
      </c>
      <c r="F1436" s="65">
        <v>9.0399999999999991</v>
      </c>
      <c r="G1436" t="s">
        <v>6</v>
      </c>
      <c r="H1436">
        <f>+VLOOKUP(G1436,'Legenda Tecnologias'!$A$1:$C$26,3)</f>
        <v>18</v>
      </c>
    </row>
    <row r="1437" spans="1:8" ht="14.25">
      <c r="A1437" s="11">
        <v>43862</v>
      </c>
      <c r="B1437" s="10" t="s">
        <v>1824</v>
      </c>
      <c r="C1437" s="12">
        <v>0.25</v>
      </c>
      <c r="D1437" s="13">
        <v>43890</v>
      </c>
      <c r="E1437" s="7" t="s">
        <v>402</v>
      </c>
      <c r="F1437" s="65">
        <v>10.6</v>
      </c>
      <c r="G1437" t="s">
        <v>6</v>
      </c>
      <c r="H1437">
        <f>+VLOOKUP(G1437,'Legenda Tecnologias'!$A$1:$C$26,3)</f>
        <v>18</v>
      </c>
    </row>
    <row r="1438" spans="1:8" ht="14.25">
      <c r="A1438" s="11">
        <v>43862</v>
      </c>
      <c r="B1438" s="10" t="s">
        <v>1825</v>
      </c>
      <c r="C1438" s="12">
        <v>0.29166666666666669</v>
      </c>
      <c r="D1438" s="13">
        <v>43890</v>
      </c>
      <c r="E1438" s="7" t="s">
        <v>402</v>
      </c>
      <c r="F1438" s="65">
        <v>14.21</v>
      </c>
      <c r="G1438" t="s">
        <v>6</v>
      </c>
      <c r="H1438">
        <f>+VLOOKUP(G1438,'Legenda Tecnologias'!$A$1:$C$26,3)</f>
        <v>18</v>
      </c>
    </row>
    <row r="1439" spans="1:8" ht="14.25">
      <c r="A1439" s="11">
        <v>43862</v>
      </c>
      <c r="B1439" s="10" t="s">
        <v>1826</v>
      </c>
      <c r="C1439" s="12">
        <v>0.33333333333333331</v>
      </c>
      <c r="D1439" s="13">
        <v>43890</v>
      </c>
      <c r="E1439" s="7" t="s">
        <v>402</v>
      </c>
      <c r="F1439" s="65">
        <v>14.91</v>
      </c>
      <c r="G1439" t="s">
        <v>6</v>
      </c>
      <c r="H1439">
        <f>+VLOOKUP(G1439,'Legenda Tecnologias'!$A$1:$C$26,3)</f>
        <v>18</v>
      </c>
    </row>
    <row r="1440" spans="1:8" ht="14.25">
      <c r="A1440" s="11">
        <v>43862</v>
      </c>
      <c r="B1440" s="10" t="s">
        <v>1827</v>
      </c>
      <c r="C1440" s="12">
        <v>0.375</v>
      </c>
      <c r="D1440" s="13">
        <v>43890</v>
      </c>
      <c r="E1440" s="7" t="s">
        <v>402</v>
      </c>
      <c r="F1440" s="65">
        <v>17</v>
      </c>
      <c r="G1440" t="s">
        <v>6</v>
      </c>
      <c r="H1440">
        <f>+VLOOKUP(G1440,'Legenda Tecnologias'!$A$1:$C$26,3)</f>
        <v>18</v>
      </c>
    </row>
    <row r="1441" spans="1:8" ht="14.25">
      <c r="A1441" s="11">
        <v>43891</v>
      </c>
      <c r="B1441" s="10" t="s">
        <v>1842</v>
      </c>
      <c r="C1441" s="12">
        <v>4.1666666666666664E-2</v>
      </c>
      <c r="D1441" s="13">
        <v>43891</v>
      </c>
      <c r="E1441" s="7" t="s">
        <v>402</v>
      </c>
      <c r="F1441" s="65">
        <v>13.8</v>
      </c>
      <c r="G1441" t="s">
        <v>5</v>
      </c>
      <c r="H1441">
        <f>+VLOOKUP(G1441,'Legenda Tecnologias'!$A$1:$C$26,3)</f>
        <v>11</v>
      </c>
    </row>
    <row r="1442" spans="1:8" ht="14.25">
      <c r="A1442" s="11">
        <v>43891</v>
      </c>
      <c r="B1442" s="10" t="s">
        <v>1851</v>
      </c>
      <c r="C1442" s="12">
        <v>0.41666666666666669</v>
      </c>
      <c r="D1442" s="13">
        <v>43891</v>
      </c>
      <c r="E1442" s="7" t="s">
        <v>402</v>
      </c>
      <c r="F1442" s="65">
        <v>13.8</v>
      </c>
      <c r="G1442" t="s">
        <v>6</v>
      </c>
      <c r="H1442">
        <f>+VLOOKUP(G1442,'Legenda Tecnologias'!$A$1:$C$26,3)</f>
        <v>18</v>
      </c>
    </row>
    <row r="1443" spans="1:8" ht="14.25">
      <c r="A1443" s="11">
        <v>43891</v>
      </c>
      <c r="B1443" s="10" t="s">
        <v>1852</v>
      </c>
      <c r="C1443" s="12">
        <v>0.45833333333333331</v>
      </c>
      <c r="D1443" s="13">
        <v>43891</v>
      </c>
      <c r="E1443" s="7" t="s">
        <v>402</v>
      </c>
      <c r="F1443" s="65">
        <v>13.3</v>
      </c>
      <c r="G1443" t="s">
        <v>6</v>
      </c>
      <c r="H1443">
        <f>+VLOOKUP(G1443,'Legenda Tecnologias'!$A$1:$C$26,3)</f>
        <v>18</v>
      </c>
    </row>
    <row r="1444" spans="1:8" ht="14.25">
      <c r="A1444" s="11">
        <v>43891</v>
      </c>
      <c r="B1444" s="10" t="s">
        <v>1853</v>
      </c>
      <c r="C1444" s="12">
        <v>0.5</v>
      </c>
      <c r="D1444" s="13">
        <v>43891</v>
      </c>
      <c r="E1444" s="7" t="s">
        <v>402</v>
      </c>
      <c r="F1444" s="65">
        <v>14</v>
      </c>
      <c r="G1444" t="s">
        <v>5</v>
      </c>
      <c r="H1444">
        <f>+VLOOKUP(G1444,'Legenda Tecnologias'!$A$1:$C$26,3)</f>
        <v>11</v>
      </c>
    </row>
    <row r="1445" spans="1:8" ht="14.25">
      <c r="A1445" s="11">
        <v>43891</v>
      </c>
      <c r="B1445" s="10" t="s">
        <v>1854</v>
      </c>
      <c r="C1445" s="12">
        <v>0.54166666666666663</v>
      </c>
      <c r="D1445" s="13">
        <v>43891</v>
      </c>
      <c r="E1445" s="7" t="s">
        <v>402</v>
      </c>
      <c r="F1445" s="65">
        <v>11</v>
      </c>
      <c r="G1445" t="s">
        <v>6</v>
      </c>
      <c r="H1445">
        <f>+VLOOKUP(G1445,'Legenda Tecnologias'!$A$1:$C$26,3)</f>
        <v>18</v>
      </c>
    </row>
    <row r="1446" spans="1:8" ht="14.25">
      <c r="A1446" s="11">
        <v>43891</v>
      </c>
      <c r="B1446" s="10" t="s">
        <v>1855</v>
      </c>
      <c r="C1446" s="12">
        <v>0.58333333333333337</v>
      </c>
      <c r="D1446" s="13">
        <v>43891</v>
      </c>
      <c r="E1446" s="7" t="s">
        <v>402</v>
      </c>
      <c r="F1446" s="65">
        <v>9.9700000000000006</v>
      </c>
      <c r="G1446" t="s">
        <v>6</v>
      </c>
      <c r="H1446">
        <f>+VLOOKUP(G1446,'Legenda Tecnologias'!$A$1:$C$26,3)</f>
        <v>18</v>
      </c>
    </row>
    <row r="1447" spans="1:8" ht="14.25">
      <c r="A1447" s="11">
        <v>43891</v>
      </c>
      <c r="B1447" s="10" t="s">
        <v>1856</v>
      </c>
      <c r="C1447" s="12">
        <v>0.625</v>
      </c>
      <c r="D1447" s="13">
        <v>43891</v>
      </c>
      <c r="E1447" s="7" t="s">
        <v>402</v>
      </c>
      <c r="F1447" s="65">
        <v>9.07</v>
      </c>
      <c r="G1447" t="s">
        <v>6</v>
      </c>
      <c r="H1447">
        <f>+VLOOKUP(G1447,'Legenda Tecnologias'!$A$1:$C$26,3)</f>
        <v>18</v>
      </c>
    </row>
    <row r="1448" spans="1:8" ht="14.25">
      <c r="A1448" s="11">
        <v>43891</v>
      </c>
      <c r="B1448" s="10" t="s">
        <v>1857</v>
      </c>
      <c r="C1448" s="12">
        <v>0.66666666666666663</v>
      </c>
      <c r="D1448" s="13">
        <v>43891</v>
      </c>
      <c r="E1448" s="7" t="s">
        <v>402</v>
      </c>
      <c r="F1448" s="65">
        <v>12</v>
      </c>
      <c r="G1448" t="s">
        <v>6</v>
      </c>
      <c r="H1448">
        <f>+VLOOKUP(G1448,'Legenda Tecnologias'!$A$1:$C$26,3)</f>
        <v>18</v>
      </c>
    </row>
    <row r="1449" spans="1:8" ht="14.25">
      <c r="A1449" s="11">
        <v>43891</v>
      </c>
      <c r="B1449" s="10" t="s">
        <v>1858</v>
      </c>
      <c r="C1449" s="12">
        <v>0.70833333333333337</v>
      </c>
      <c r="D1449" s="13">
        <v>43891</v>
      </c>
      <c r="E1449" s="7" t="s">
        <v>402</v>
      </c>
      <c r="F1449" s="65">
        <v>14</v>
      </c>
      <c r="G1449" t="s">
        <v>6</v>
      </c>
      <c r="H1449">
        <f>+VLOOKUP(G1449,'Legenda Tecnologias'!$A$1:$C$26,3)</f>
        <v>18</v>
      </c>
    </row>
    <row r="1450" spans="1:8" ht="14.25">
      <c r="A1450" s="11">
        <v>43891</v>
      </c>
      <c r="B1450" s="10" t="s">
        <v>1859</v>
      </c>
      <c r="C1450" s="12">
        <v>0.75</v>
      </c>
      <c r="D1450" s="13">
        <v>43891</v>
      </c>
      <c r="E1450" s="7" t="s">
        <v>402</v>
      </c>
      <c r="F1450" s="65">
        <v>18.149999999999999</v>
      </c>
      <c r="G1450" t="s">
        <v>6</v>
      </c>
      <c r="H1450">
        <f>+VLOOKUP(G1450,'Legenda Tecnologias'!$A$1:$C$26,3)</f>
        <v>18</v>
      </c>
    </row>
    <row r="1451" spans="1:8" ht="14.25">
      <c r="A1451" s="11">
        <v>43891</v>
      </c>
      <c r="B1451" s="10" t="s">
        <v>1860</v>
      </c>
      <c r="C1451" s="12">
        <v>0.79166666666666663</v>
      </c>
      <c r="D1451" s="13">
        <v>43891</v>
      </c>
      <c r="E1451" s="7" t="s">
        <v>402</v>
      </c>
      <c r="F1451" s="65">
        <v>22.48</v>
      </c>
      <c r="G1451" t="s">
        <v>5</v>
      </c>
      <c r="H1451">
        <f>+VLOOKUP(G1451,'Legenda Tecnologias'!$A$1:$C$26,3)</f>
        <v>11</v>
      </c>
    </row>
    <row r="1452" spans="1:8" ht="14.25">
      <c r="A1452" s="11">
        <v>43891</v>
      </c>
      <c r="B1452" s="10" t="s">
        <v>1843</v>
      </c>
      <c r="C1452" s="12">
        <v>8.3333333333333329E-2</v>
      </c>
      <c r="D1452" s="13">
        <v>43891</v>
      </c>
      <c r="E1452" s="7" t="s">
        <v>402</v>
      </c>
      <c r="F1452" s="65">
        <v>13.53</v>
      </c>
      <c r="G1452" t="s">
        <v>6</v>
      </c>
      <c r="H1452">
        <f>+VLOOKUP(G1452,'Legenda Tecnologias'!$A$1:$C$26,3)</f>
        <v>18</v>
      </c>
    </row>
    <row r="1453" spans="1:8" ht="14.25">
      <c r="A1453" s="11">
        <v>43891</v>
      </c>
      <c r="B1453" s="10" t="s">
        <v>1861</v>
      </c>
      <c r="C1453" s="12">
        <v>0.83333333333333337</v>
      </c>
      <c r="D1453" s="13">
        <v>43891</v>
      </c>
      <c r="E1453" s="7" t="s">
        <v>402</v>
      </c>
      <c r="F1453" s="65">
        <v>28</v>
      </c>
      <c r="G1453" t="s">
        <v>6</v>
      </c>
      <c r="H1453">
        <f>+VLOOKUP(G1453,'Legenda Tecnologias'!$A$1:$C$26,3)</f>
        <v>18</v>
      </c>
    </row>
    <row r="1454" spans="1:8" ht="14.25">
      <c r="A1454" s="11">
        <v>43891</v>
      </c>
      <c r="B1454" s="10" t="s">
        <v>1862</v>
      </c>
      <c r="C1454" s="12">
        <v>0.875</v>
      </c>
      <c r="D1454" s="13">
        <v>43891</v>
      </c>
      <c r="E1454" s="7" t="s">
        <v>402</v>
      </c>
      <c r="F1454" s="65">
        <v>26.1</v>
      </c>
      <c r="G1454" t="s">
        <v>6</v>
      </c>
      <c r="H1454">
        <f>+VLOOKUP(G1454,'Legenda Tecnologias'!$A$1:$C$26,3)</f>
        <v>18</v>
      </c>
    </row>
    <row r="1455" spans="1:8" ht="14.25">
      <c r="A1455" s="11">
        <v>43891</v>
      </c>
      <c r="B1455" s="10" t="s">
        <v>1863</v>
      </c>
      <c r="C1455" s="12">
        <v>0.91666666666666663</v>
      </c>
      <c r="D1455" s="13">
        <v>43891</v>
      </c>
      <c r="E1455" s="7" t="s">
        <v>402</v>
      </c>
      <c r="F1455" s="65">
        <v>23.49</v>
      </c>
      <c r="G1455" t="s">
        <v>6</v>
      </c>
      <c r="H1455">
        <f>+VLOOKUP(G1455,'Legenda Tecnologias'!$A$1:$C$26,3)</f>
        <v>18</v>
      </c>
    </row>
    <row r="1456" spans="1:8" ht="14.25">
      <c r="A1456" s="11">
        <v>43891</v>
      </c>
      <c r="B1456" s="10" t="s">
        <v>1841</v>
      </c>
      <c r="C1456" s="12">
        <v>0.95833333333333337</v>
      </c>
      <c r="D1456" s="13">
        <v>43891</v>
      </c>
      <c r="E1456" s="7" t="s">
        <v>402</v>
      </c>
      <c r="F1456" s="65">
        <v>20.3</v>
      </c>
      <c r="G1456" t="s">
        <v>5</v>
      </c>
      <c r="H1456">
        <f>+VLOOKUP(G1456,'Legenda Tecnologias'!$A$1:$C$26,3)</f>
        <v>11</v>
      </c>
    </row>
    <row r="1457" spans="1:8" ht="14.25">
      <c r="A1457" s="11">
        <v>43891</v>
      </c>
      <c r="B1457" s="10" t="s">
        <v>1841</v>
      </c>
      <c r="C1457" s="12">
        <v>0.95833333333333337</v>
      </c>
      <c r="D1457" s="13">
        <v>43891</v>
      </c>
      <c r="E1457" s="7" t="s">
        <v>402</v>
      </c>
      <c r="F1457" s="65">
        <v>20.3</v>
      </c>
      <c r="G1457" t="s">
        <v>13</v>
      </c>
      <c r="H1457">
        <f>+VLOOKUP(G1457,'Legenda Tecnologias'!$A$1:$C$26,3)</f>
        <v>24</v>
      </c>
    </row>
    <row r="1458" spans="1:8" ht="14.25">
      <c r="A1458" s="11">
        <v>43891</v>
      </c>
      <c r="B1458" s="10" t="s">
        <v>1844</v>
      </c>
      <c r="C1458" s="12">
        <v>0.125</v>
      </c>
      <c r="D1458" s="13">
        <v>43891</v>
      </c>
      <c r="E1458" s="7" t="s">
        <v>402</v>
      </c>
      <c r="F1458" s="65">
        <v>7.7</v>
      </c>
      <c r="G1458" t="s">
        <v>6</v>
      </c>
      <c r="H1458">
        <f>+VLOOKUP(G1458,'Legenda Tecnologias'!$A$1:$C$26,3)</f>
        <v>18</v>
      </c>
    </row>
    <row r="1459" spans="1:8" ht="14.25">
      <c r="A1459" s="11">
        <v>43891</v>
      </c>
      <c r="B1459" s="10" t="s">
        <v>1845</v>
      </c>
      <c r="C1459" s="12">
        <v>0.16666666666666666</v>
      </c>
      <c r="D1459" s="13">
        <v>43891</v>
      </c>
      <c r="E1459" s="7" t="s">
        <v>402</v>
      </c>
      <c r="F1459" s="65">
        <v>5.64</v>
      </c>
      <c r="G1459" t="s">
        <v>6</v>
      </c>
      <c r="H1459">
        <f>+VLOOKUP(G1459,'Legenda Tecnologias'!$A$1:$C$26,3)</f>
        <v>18</v>
      </c>
    </row>
    <row r="1460" spans="1:8" ht="14.25">
      <c r="A1460" s="11">
        <v>43891</v>
      </c>
      <c r="B1460" s="10" t="s">
        <v>1846</v>
      </c>
      <c r="C1460" s="12">
        <v>0.20833333333333334</v>
      </c>
      <c r="D1460" s="13">
        <v>43891</v>
      </c>
      <c r="E1460" s="7" t="s">
        <v>402</v>
      </c>
      <c r="F1460" s="65">
        <v>5.67</v>
      </c>
      <c r="G1460" t="s">
        <v>6</v>
      </c>
      <c r="H1460">
        <f>+VLOOKUP(G1460,'Legenda Tecnologias'!$A$1:$C$26,3)</f>
        <v>18</v>
      </c>
    </row>
    <row r="1461" spans="1:8" ht="14.25">
      <c r="A1461" s="11">
        <v>43891</v>
      </c>
      <c r="B1461" s="10" t="s">
        <v>1847</v>
      </c>
      <c r="C1461" s="12">
        <v>0.25</v>
      </c>
      <c r="D1461" s="13">
        <v>43891</v>
      </c>
      <c r="E1461" s="7" t="s">
        <v>402</v>
      </c>
      <c r="F1461" s="65">
        <v>9.2899999999999991</v>
      </c>
      <c r="G1461" t="s">
        <v>6</v>
      </c>
      <c r="H1461">
        <f>+VLOOKUP(G1461,'Legenda Tecnologias'!$A$1:$C$26,3)</f>
        <v>18</v>
      </c>
    </row>
    <row r="1462" spans="1:8" ht="14.25">
      <c r="A1462" s="11">
        <v>43891</v>
      </c>
      <c r="B1462" s="10" t="s">
        <v>1848</v>
      </c>
      <c r="C1462" s="12">
        <v>0.29166666666666669</v>
      </c>
      <c r="D1462" s="13">
        <v>43891</v>
      </c>
      <c r="E1462" s="7" t="s">
        <v>402</v>
      </c>
      <c r="F1462" s="65">
        <v>10.25</v>
      </c>
      <c r="G1462" t="s">
        <v>6</v>
      </c>
      <c r="H1462">
        <f>+VLOOKUP(G1462,'Legenda Tecnologias'!$A$1:$C$26,3)</f>
        <v>18</v>
      </c>
    </row>
    <row r="1463" spans="1:8" ht="14.25">
      <c r="A1463" s="11">
        <v>43891</v>
      </c>
      <c r="B1463" s="10" t="s">
        <v>1849</v>
      </c>
      <c r="C1463" s="12">
        <v>0.33333333333333331</v>
      </c>
      <c r="D1463" s="13">
        <v>43891</v>
      </c>
      <c r="E1463" s="7" t="s">
        <v>402</v>
      </c>
      <c r="F1463" s="65">
        <v>10.16</v>
      </c>
      <c r="G1463" t="s">
        <v>6</v>
      </c>
      <c r="H1463">
        <f>+VLOOKUP(G1463,'Legenda Tecnologias'!$A$1:$C$26,3)</f>
        <v>18</v>
      </c>
    </row>
    <row r="1464" spans="1:8" ht="14.25">
      <c r="A1464" s="11">
        <v>43891</v>
      </c>
      <c r="B1464" s="10" t="s">
        <v>1850</v>
      </c>
      <c r="C1464" s="12">
        <v>0.375</v>
      </c>
      <c r="D1464" s="13">
        <v>43891</v>
      </c>
      <c r="E1464" s="7" t="s">
        <v>402</v>
      </c>
      <c r="F1464" s="65">
        <v>12.57</v>
      </c>
      <c r="G1464" t="s">
        <v>6</v>
      </c>
      <c r="H1464">
        <f>+VLOOKUP(G1464,'Legenda Tecnologias'!$A$1:$C$26,3)</f>
        <v>18</v>
      </c>
    </row>
    <row r="1465" spans="1:8" ht="14.25">
      <c r="A1465" s="11">
        <v>43891</v>
      </c>
      <c r="B1465" s="10" t="s">
        <v>1864</v>
      </c>
      <c r="C1465" s="12">
        <v>0</v>
      </c>
      <c r="D1465" s="13">
        <v>43892</v>
      </c>
      <c r="E1465" s="7" t="s">
        <v>402</v>
      </c>
      <c r="F1465" s="65">
        <v>20</v>
      </c>
      <c r="G1465" t="s">
        <v>13</v>
      </c>
      <c r="H1465">
        <f>+VLOOKUP(G1465,'Legenda Tecnologias'!$A$1:$C$26,3)</f>
        <v>24</v>
      </c>
    </row>
    <row r="1466" spans="1:8" ht="14.25">
      <c r="A1466" s="11">
        <v>43891</v>
      </c>
      <c r="B1466" s="10" t="s">
        <v>1865</v>
      </c>
      <c r="C1466" s="12">
        <v>4.1666666666666664E-2</v>
      </c>
      <c r="D1466" s="13">
        <v>43892</v>
      </c>
      <c r="E1466" s="7" t="s">
        <v>402</v>
      </c>
      <c r="F1466" s="65">
        <v>16</v>
      </c>
      <c r="G1466" t="s">
        <v>13</v>
      </c>
      <c r="H1466">
        <f>+VLOOKUP(G1466,'Legenda Tecnologias'!$A$1:$C$26,3)</f>
        <v>24</v>
      </c>
    </row>
    <row r="1467" spans="1:8" ht="14.25">
      <c r="A1467" s="11">
        <v>43891</v>
      </c>
      <c r="B1467" s="10" t="s">
        <v>1874</v>
      </c>
      <c r="C1467" s="12">
        <v>0.41666666666666669</v>
      </c>
      <c r="D1467" s="13">
        <v>43892</v>
      </c>
      <c r="E1467" s="7" t="s">
        <v>402</v>
      </c>
      <c r="F1467" s="65">
        <v>24</v>
      </c>
      <c r="G1467" t="s">
        <v>5</v>
      </c>
      <c r="H1467">
        <f>+VLOOKUP(G1467,'Legenda Tecnologias'!$A$1:$C$26,3)</f>
        <v>11</v>
      </c>
    </row>
    <row r="1468" spans="1:8" ht="14.25">
      <c r="A1468" s="11">
        <v>43891</v>
      </c>
      <c r="B1468" s="10" t="s">
        <v>1875</v>
      </c>
      <c r="C1468" s="12">
        <v>0.45833333333333331</v>
      </c>
      <c r="D1468" s="13">
        <v>43892</v>
      </c>
      <c r="E1468" s="7" t="s">
        <v>402</v>
      </c>
      <c r="F1468" s="65">
        <v>23</v>
      </c>
      <c r="G1468" t="s">
        <v>10</v>
      </c>
      <c r="H1468">
        <f>+VLOOKUP(G1468,'Legenda Tecnologias'!$A$1:$C$26,3)</f>
        <v>1</v>
      </c>
    </row>
    <row r="1469" spans="1:8" ht="14.25">
      <c r="A1469" s="11">
        <v>43891</v>
      </c>
      <c r="B1469" s="10" t="s">
        <v>1876</v>
      </c>
      <c r="C1469" s="12">
        <v>0.5</v>
      </c>
      <c r="D1469" s="13">
        <v>43892</v>
      </c>
      <c r="E1469" s="7" t="s">
        <v>402</v>
      </c>
      <c r="F1469" s="65">
        <v>22.98</v>
      </c>
      <c r="G1469" t="s">
        <v>17</v>
      </c>
      <c r="H1469">
        <f>+VLOOKUP(G1469,'Legenda Tecnologias'!$A$1:$C$26,3)</f>
        <v>16</v>
      </c>
    </row>
    <row r="1470" spans="1:8" ht="14.25">
      <c r="A1470" s="11">
        <v>43891</v>
      </c>
      <c r="B1470" s="10" t="s">
        <v>1877</v>
      </c>
      <c r="C1470" s="12">
        <v>0.54166666666666663</v>
      </c>
      <c r="D1470" s="13">
        <v>43892</v>
      </c>
      <c r="E1470" s="7" t="s">
        <v>402</v>
      </c>
      <c r="F1470" s="65">
        <v>21.26</v>
      </c>
      <c r="G1470" t="s">
        <v>5</v>
      </c>
      <c r="H1470">
        <f>+VLOOKUP(G1470,'Legenda Tecnologias'!$A$1:$C$26,3)</f>
        <v>11</v>
      </c>
    </row>
    <row r="1471" spans="1:8" ht="14.25">
      <c r="A1471" s="11">
        <v>43891</v>
      </c>
      <c r="B1471" s="10" t="s">
        <v>1878</v>
      </c>
      <c r="C1471" s="12">
        <v>0.58333333333333337</v>
      </c>
      <c r="D1471" s="13">
        <v>43892</v>
      </c>
      <c r="E1471" s="7" t="s">
        <v>402</v>
      </c>
      <c r="F1471" s="65">
        <v>18.149999999999999</v>
      </c>
      <c r="G1471" t="s">
        <v>10</v>
      </c>
      <c r="H1471">
        <f>+VLOOKUP(G1471,'Legenda Tecnologias'!$A$1:$C$26,3)</f>
        <v>1</v>
      </c>
    </row>
    <row r="1472" spans="1:8" ht="14.25">
      <c r="A1472" s="11">
        <v>43891</v>
      </c>
      <c r="B1472" s="10" t="s">
        <v>1879</v>
      </c>
      <c r="C1472" s="12">
        <v>0.625</v>
      </c>
      <c r="D1472" s="13">
        <v>43892</v>
      </c>
      <c r="E1472" s="7" t="s">
        <v>402</v>
      </c>
      <c r="F1472" s="65">
        <v>17.39</v>
      </c>
      <c r="G1472" t="s">
        <v>6</v>
      </c>
      <c r="H1472">
        <f>+VLOOKUP(G1472,'Legenda Tecnologias'!$A$1:$C$26,3)</f>
        <v>18</v>
      </c>
    </row>
    <row r="1473" spans="1:8" ht="14.25">
      <c r="A1473" s="11">
        <v>43891</v>
      </c>
      <c r="B1473" s="10" t="s">
        <v>1880</v>
      </c>
      <c r="C1473" s="12">
        <v>0.66666666666666663</v>
      </c>
      <c r="D1473" s="13">
        <v>43892</v>
      </c>
      <c r="E1473" s="7" t="s">
        <v>402</v>
      </c>
      <c r="F1473" s="65">
        <v>17.5</v>
      </c>
      <c r="G1473" t="s">
        <v>5</v>
      </c>
      <c r="H1473">
        <f>+VLOOKUP(G1473,'Legenda Tecnologias'!$A$1:$C$26,3)</f>
        <v>11</v>
      </c>
    </row>
    <row r="1474" spans="1:8" ht="14.25">
      <c r="A1474" s="11">
        <v>43891</v>
      </c>
      <c r="B1474" s="10" t="s">
        <v>1881</v>
      </c>
      <c r="C1474" s="12">
        <v>0.70833333333333337</v>
      </c>
      <c r="D1474" s="13">
        <v>43892</v>
      </c>
      <c r="E1474" s="7" t="s">
        <v>402</v>
      </c>
      <c r="F1474" s="65">
        <v>22.98</v>
      </c>
      <c r="G1474" t="s">
        <v>5</v>
      </c>
      <c r="H1474">
        <f>+VLOOKUP(G1474,'Legenda Tecnologias'!$A$1:$C$26,3)</f>
        <v>11</v>
      </c>
    </row>
    <row r="1475" spans="1:8" ht="14.25">
      <c r="A1475" s="11">
        <v>43891</v>
      </c>
      <c r="B1475" s="10" t="s">
        <v>1882</v>
      </c>
      <c r="C1475" s="12">
        <v>0.75</v>
      </c>
      <c r="D1475" s="13">
        <v>43892</v>
      </c>
      <c r="E1475" s="7" t="s">
        <v>402</v>
      </c>
      <c r="F1475" s="65">
        <v>24.49</v>
      </c>
      <c r="G1475" t="s">
        <v>5</v>
      </c>
      <c r="H1475">
        <f>+VLOOKUP(G1475,'Legenda Tecnologias'!$A$1:$C$26,3)</f>
        <v>11</v>
      </c>
    </row>
    <row r="1476" spans="1:8" ht="14.25">
      <c r="A1476" s="11">
        <v>43891</v>
      </c>
      <c r="B1476" s="10" t="s">
        <v>1883</v>
      </c>
      <c r="C1476" s="12">
        <v>0.79166666666666663</v>
      </c>
      <c r="D1476" s="13">
        <v>43892</v>
      </c>
      <c r="E1476" s="7" t="s">
        <v>402</v>
      </c>
      <c r="F1476" s="65">
        <v>36.01</v>
      </c>
      <c r="G1476" t="s">
        <v>6</v>
      </c>
      <c r="H1476">
        <f>+VLOOKUP(G1476,'Legenda Tecnologias'!$A$1:$C$26,3)</f>
        <v>18</v>
      </c>
    </row>
    <row r="1477" spans="1:8" ht="14.25">
      <c r="A1477" s="11">
        <v>43891</v>
      </c>
      <c r="B1477" s="10" t="s">
        <v>1866</v>
      </c>
      <c r="C1477" s="12">
        <v>8.3333333333333329E-2</v>
      </c>
      <c r="D1477" s="13">
        <v>43892</v>
      </c>
      <c r="E1477" s="7" t="s">
        <v>402</v>
      </c>
      <c r="F1477" s="65">
        <v>10.15</v>
      </c>
      <c r="G1477" t="s">
        <v>5</v>
      </c>
      <c r="H1477">
        <f>+VLOOKUP(G1477,'Legenda Tecnologias'!$A$1:$C$26,3)</f>
        <v>11</v>
      </c>
    </row>
    <row r="1478" spans="1:8" ht="14.25">
      <c r="A1478" s="11">
        <v>43891</v>
      </c>
      <c r="B1478" s="10" t="s">
        <v>1884</v>
      </c>
      <c r="C1478" s="12">
        <v>0.83333333333333337</v>
      </c>
      <c r="D1478" s="13">
        <v>43892</v>
      </c>
      <c r="E1478" s="7" t="s">
        <v>402</v>
      </c>
      <c r="F1478" s="65">
        <v>37.75</v>
      </c>
      <c r="G1478" t="s">
        <v>5</v>
      </c>
      <c r="H1478">
        <f>+VLOOKUP(G1478,'Legenda Tecnologias'!$A$1:$C$26,3)</f>
        <v>11</v>
      </c>
    </row>
    <row r="1479" spans="1:8" ht="14.25">
      <c r="A1479" s="11">
        <v>43891</v>
      </c>
      <c r="B1479" s="10" t="s">
        <v>1885</v>
      </c>
      <c r="C1479" s="12">
        <v>0.875</v>
      </c>
      <c r="D1479" s="13">
        <v>43892</v>
      </c>
      <c r="E1479" s="7" t="s">
        <v>402</v>
      </c>
      <c r="F1479" s="65">
        <v>35.04</v>
      </c>
      <c r="G1479" t="s">
        <v>5</v>
      </c>
      <c r="H1479">
        <f>+VLOOKUP(G1479,'Legenda Tecnologias'!$A$1:$C$26,3)</f>
        <v>11</v>
      </c>
    </row>
    <row r="1480" spans="1:8" ht="14.25">
      <c r="A1480" s="11">
        <v>43891</v>
      </c>
      <c r="B1480" s="10" t="s">
        <v>1886</v>
      </c>
      <c r="C1480" s="12">
        <v>0.91666666666666663</v>
      </c>
      <c r="D1480" s="13">
        <v>43892</v>
      </c>
      <c r="E1480" s="7" t="s">
        <v>402</v>
      </c>
      <c r="F1480" s="65">
        <v>30.88</v>
      </c>
      <c r="G1480" t="s">
        <v>5</v>
      </c>
      <c r="H1480">
        <f>+VLOOKUP(G1480,'Legenda Tecnologias'!$A$1:$C$26,3)</f>
        <v>11</v>
      </c>
    </row>
    <row r="1481" spans="1:8" ht="14.25">
      <c r="A1481" s="11">
        <v>43891</v>
      </c>
      <c r="B1481" s="10" t="s">
        <v>1887</v>
      </c>
      <c r="C1481" s="12">
        <v>0.95833333333333337</v>
      </c>
      <c r="D1481" s="13">
        <v>43892</v>
      </c>
      <c r="E1481" s="7" t="s">
        <v>402</v>
      </c>
      <c r="F1481" s="65">
        <v>28.97</v>
      </c>
      <c r="G1481" t="s">
        <v>5</v>
      </c>
      <c r="H1481">
        <f>+VLOOKUP(G1481,'Legenda Tecnologias'!$A$1:$C$26,3)</f>
        <v>11</v>
      </c>
    </row>
    <row r="1482" spans="1:8" ht="14.25">
      <c r="A1482" s="11">
        <v>43891</v>
      </c>
      <c r="B1482" s="10" t="s">
        <v>1867</v>
      </c>
      <c r="C1482" s="12">
        <v>0.125</v>
      </c>
      <c r="D1482" s="13">
        <v>43892</v>
      </c>
      <c r="E1482" s="7" t="s">
        <v>402</v>
      </c>
      <c r="F1482" s="65">
        <v>9.68</v>
      </c>
      <c r="G1482" t="s">
        <v>6</v>
      </c>
      <c r="H1482">
        <f>+VLOOKUP(G1482,'Legenda Tecnologias'!$A$1:$C$26,3)</f>
        <v>18</v>
      </c>
    </row>
    <row r="1483" spans="1:8" ht="14.25">
      <c r="A1483" s="11">
        <v>43891</v>
      </c>
      <c r="B1483" s="10" t="s">
        <v>1868</v>
      </c>
      <c r="C1483" s="12">
        <v>0.16666666666666666</v>
      </c>
      <c r="D1483" s="13">
        <v>43892</v>
      </c>
      <c r="E1483" s="7" t="s">
        <v>402</v>
      </c>
      <c r="F1483" s="65">
        <v>9.25</v>
      </c>
      <c r="G1483" t="s">
        <v>6</v>
      </c>
      <c r="H1483">
        <f>+VLOOKUP(G1483,'Legenda Tecnologias'!$A$1:$C$26,3)</f>
        <v>18</v>
      </c>
    </row>
    <row r="1484" spans="1:8" ht="14.25">
      <c r="A1484" s="11">
        <v>43891</v>
      </c>
      <c r="B1484" s="10" t="s">
        <v>1869</v>
      </c>
      <c r="C1484" s="12">
        <v>0.20833333333333334</v>
      </c>
      <c r="D1484" s="13">
        <v>43892</v>
      </c>
      <c r="E1484" s="7" t="s">
        <v>402</v>
      </c>
      <c r="F1484" s="65">
        <v>9.98</v>
      </c>
      <c r="G1484" t="s">
        <v>6</v>
      </c>
      <c r="H1484">
        <f>+VLOOKUP(G1484,'Legenda Tecnologias'!$A$1:$C$26,3)</f>
        <v>18</v>
      </c>
    </row>
    <row r="1485" spans="1:8" ht="14.25">
      <c r="A1485" s="11">
        <v>43891</v>
      </c>
      <c r="B1485" s="10" t="s">
        <v>1870</v>
      </c>
      <c r="C1485" s="12">
        <v>0.25</v>
      </c>
      <c r="D1485" s="13">
        <v>43892</v>
      </c>
      <c r="E1485" s="7" t="s">
        <v>402</v>
      </c>
      <c r="F1485" s="65">
        <v>17.5</v>
      </c>
      <c r="G1485" t="s">
        <v>6</v>
      </c>
      <c r="H1485">
        <f>+VLOOKUP(G1485,'Legenda Tecnologias'!$A$1:$C$26,3)</f>
        <v>18</v>
      </c>
    </row>
    <row r="1486" spans="1:8" ht="14.25">
      <c r="A1486" s="11">
        <v>43891</v>
      </c>
      <c r="B1486" s="10" t="s">
        <v>1871</v>
      </c>
      <c r="C1486" s="12">
        <v>0.29166666666666669</v>
      </c>
      <c r="D1486" s="13">
        <v>43892</v>
      </c>
      <c r="E1486" s="7" t="s">
        <v>402</v>
      </c>
      <c r="F1486" s="65">
        <v>23</v>
      </c>
      <c r="G1486" t="s">
        <v>5</v>
      </c>
      <c r="H1486">
        <f>+VLOOKUP(G1486,'Legenda Tecnologias'!$A$1:$C$26,3)</f>
        <v>11</v>
      </c>
    </row>
    <row r="1487" spans="1:8" ht="14.25">
      <c r="A1487" s="11">
        <v>43891</v>
      </c>
      <c r="B1487" s="10" t="s">
        <v>1872</v>
      </c>
      <c r="C1487" s="12">
        <v>0.33333333333333331</v>
      </c>
      <c r="D1487" s="13">
        <v>43892</v>
      </c>
      <c r="E1487" s="7" t="s">
        <v>402</v>
      </c>
      <c r="F1487" s="65">
        <v>24.49</v>
      </c>
      <c r="G1487" t="s">
        <v>17</v>
      </c>
      <c r="H1487">
        <f>+VLOOKUP(G1487,'Legenda Tecnologias'!$A$1:$C$26,3)</f>
        <v>16</v>
      </c>
    </row>
    <row r="1488" spans="1:8" ht="14.25">
      <c r="A1488" s="11">
        <v>43891</v>
      </c>
      <c r="B1488" s="10" t="s">
        <v>1873</v>
      </c>
      <c r="C1488" s="12">
        <v>0.375</v>
      </c>
      <c r="D1488" s="13">
        <v>43892</v>
      </c>
      <c r="E1488" s="7" t="s">
        <v>402</v>
      </c>
      <c r="F1488" s="65">
        <v>25</v>
      </c>
      <c r="G1488" t="s">
        <v>6</v>
      </c>
      <c r="H1488">
        <f>+VLOOKUP(G1488,'Legenda Tecnologias'!$A$1:$C$26,3)</f>
        <v>18</v>
      </c>
    </row>
    <row r="1489" spans="1:8" ht="14.25">
      <c r="A1489" s="11">
        <v>43891</v>
      </c>
      <c r="B1489" s="10" t="s">
        <v>1888</v>
      </c>
      <c r="C1489" s="12">
        <v>0</v>
      </c>
      <c r="D1489" s="13">
        <v>43893</v>
      </c>
      <c r="E1489" s="7" t="s">
        <v>402</v>
      </c>
      <c r="F1489" s="65">
        <v>25.35</v>
      </c>
      <c r="G1489" t="s">
        <v>6</v>
      </c>
      <c r="H1489">
        <f>+VLOOKUP(G1489,'Legenda Tecnologias'!$A$1:$C$26,3)</f>
        <v>18</v>
      </c>
    </row>
    <row r="1490" spans="1:8" ht="14.25">
      <c r="A1490" s="11">
        <v>43891</v>
      </c>
      <c r="B1490" s="10" t="s">
        <v>1889</v>
      </c>
      <c r="C1490" s="12">
        <v>4.1666666666666664E-2</v>
      </c>
      <c r="D1490" s="13">
        <v>43893</v>
      </c>
      <c r="E1490" s="7" t="s">
        <v>402</v>
      </c>
      <c r="F1490" s="65">
        <v>23.5</v>
      </c>
      <c r="G1490" t="s">
        <v>5</v>
      </c>
      <c r="H1490">
        <f>+VLOOKUP(G1490,'Legenda Tecnologias'!$A$1:$C$26,3)</f>
        <v>11</v>
      </c>
    </row>
    <row r="1491" spans="1:8" ht="14.25">
      <c r="A1491" s="11">
        <v>43891</v>
      </c>
      <c r="B1491" s="10" t="s">
        <v>1898</v>
      </c>
      <c r="C1491" s="12">
        <v>0.41666666666666669</v>
      </c>
      <c r="D1491" s="13">
        <v>43893</v>
      </c>
      <c r="E1491" s="7" t="s">
        <v>402</v>
      </c>
      <c r="F1491" s="65">
        <v>26.9</v>
      </c>
      <c r="G1491" t="s">
        <v>5</v>
      </c>
      <c r="H1491">
        <f>+VLOOKUP(G1491,'Legenda Tecnologias'!$A$1:$C$26,3)</f>
        <v>11</v>
      </c>
    </row>
    <row r="1492" spans="1:8" ht="14.25">
      <c r="A1492" s="11">
        <v>43891</v>
      </c>
      <c r="B1492" s="10" t="s">
        <v>1899</v>
      </c>
      <c r="C1492" s="12">
        <v>0.45833333333333331</v>
      </c>
      <c r="D1492" s="13">
        <v>43893</v>
      </c>
      <c r="E1492" s="7" t="s">
        <v>402</v>
      </c>
      <c r="F1492" s="65">
        <v>25.48</v>
      </c>
      <c r="G1492" t="s">
        <v>5</v>
      </c>
      <c r="H1492">
        <f>+VLOOKUP(G1492,'Legenda Tecnologias'!$A$1:$C$26,3)</f>
        <v>11</v>
      </c>
    </row>
    <row r="1493" spans="1:8" ht="14.25">
      <c r="A1493" s="11">
        <v>43891</v>
      </c>
      <c r="B1493" s="10" t="s">
        <v>1900</v>
      </c>
      <c r="C1493" s="12">
        <v>0.5</v>
      </c>
      <c r="D1493" s="13">
        <v>43893</v>
      </c>
      <c r="E1493" s="7" t="s">
        <v>402</v>
      </c>
      <c r="F1493" s="65">
        <v>25</v>
      </c>
      <c r="G1493" t="s">
        <v>5</v>
      </c>
      <c r="H1493">
        <f>+VLOOKUP(G1493,'Legenda Tecnologias'!$A$1:$C$26,3)</f>
        <v>11</v>
      </c>
    </row>
    <row r="1494" spans="1:8" ht="14.25">
      <c r="A1494" s="11">
        <v>43891</v>
      </c>
      <c r="B1494" s="10" t="s">
        <v>1901</v>
      </c>
      <c r="C1494" s="12">
        <v>0.54166666666666663</v>
      </c>
      <c r="D1494" s="13">
        <v>43893</v>
      </c>
      <c r="E1494" s="7" t="s">
        <v>402</v>
      </c>
      <c r="F1494" s="65">
        <v>24.13</v>
      </c>
      <c r="G1494" t="s">
        <v>5</v>
      </c>
      <c r="H1494">
        <f>+VLOOKUP(G1494,'Legenda Tecnologias'!$A$1:$C$26,3)</f>
        <v>11</v>
      </c>
    </row>
    <row r="1495" spans="1:8" ht="14.25">
      <c r="A1495" s="11">
        <v>43891</v>
      </c>
      <c r="B1495" s="10" t="s">
        <v>1902</v>
      </c>
      <c r="C1495" s="12">
        <v>0.58333333333333337</v>
      </c>
      <c r="D1495" s="13">
        <v>43893</v>
      </c>
      <c r="E1495" s="7" t="s">
        <v>402</v>
      </c>
      <c r="F1495" s="65">
        <v>23</v>
      </c>
      <c r="G1495" t="s">
        <v>5</v>
      </c>
      <c r="H1495">
        <f>+VLOOKUP(G1495,'Legenda Tecnologias'!$A$1:$C$26,3)</f>
        <v>11</v>
      </c>
    </row>
    <row r="1496" spans="1:8" ht="14.25">
      <c r="A1496" s="11">
        <v>43891</v>
      </c>
      <c r="B1496" s="10" t="s">
        <v>1903</v>
      </c>
      <c r="C1496" s="12">
        <v>0.625</v>
      </c>
      <c r="D1496" s="13">
        <v>43893</v>
      </c>
      <c r="E1496" s="7" t="s">
        <v>402</v>
      </c>
      <c r="F1496" s="65">
        <v>22.98</v>
      </c>
      <c r="G1496" t="s">
        <v>5</v>
      </c>
      <c r="H1496">
        <f>+VLOOKUP(G1496,'Legenda Tecnologias'!$A$1:$C$26,3)</f>
        <v>11</v>
      </c>
    </row>
    <row r="1497" spans="1:8" ht="14.25">
      <c r="A1497" s="11">
        <v>43891</v>
      </c>
      <c r="B1497" s="10" t="s">
        <v>1904</v>
      </c>
      <c r="C1497" s="12">
        <v>0.66666666666666663</v>
      </c>
      <c r="D1497" s="13">
        <v>43893</v>
      </c>
      <c r="E1497" s="7" t="s">
        <v>402</v>
      </c>
      <c r="F1497" s="65">
        <v>23.03</v>
      </c>
      <c r="G1497" t="s">
        <v>6</v>
      </c>
      <c r="H1497">
        <f>+VLOOKUP(G1497,'Legenda Tecnologias'!$A$1:$C$26,3)</f>
        <v>18</v>
      </c>
    </row>
    <row r="1498" spans="1:8" ht="14.25">
      <c r="A1498" s="11">
        <v>43891</v>
      </c>
      <c r="B1498" s="10" t="s">
        <v>1905</v>
      </c>
      <c r="C1498" s="12">
        <v>0.70833333333333337</v>
      </c>
      <c r="D1498" s="13">
        <v>43893</v>
      </c>
      <c r="E1498" s="7" t="s">
        <v>402</v>
      </c>
      <c r="F1498" s="65">
        <v>24.15</v>
      </c>
      <c r="G1498" t="s">
        <v>20</v>
      </c>
      <c r="H1498">
        <f>+VLOOKUP(G1498,'Legenda Tecnologias'!$A$1:$C$26,3)</f>
        <v>12</v>
      </c>
    </row>
    <row r="1499" spans="1:8" ht="14.25">
      <c r="A1499" s="11">
        <v>43891</v>
      </c>
      <c r="B1499" s="10" t="s">
        <v>1906</v>
      </c>
      <c r="C1499" s="12">
        <v>0.75</v>
      </c>
      <c r="D1499" s="13">
        <v>43893</v>
      </c>
      <c r="E1499" s="7" t="s">
        <v>402</v>
      </c>
      <c r="F1499" s="65">
        <v>26</v>
      </c>
      <c r="G1499" t="s">
        <v>5</v>
      </c>
      <c r="H1499">
        <f>+VLOOKUP(G1499,'Legenda Tecnologias'!$A$1:$C$26,3)</f>
        <v>11</v>
      </c>
    </row>
    <row r="1500" spans="1:8" ht="14.25">
      <c r="A1500" s="11">
        <v>43891</v>
      </c>
      <c r="B1500" s="10" t="s">
        <v>1907</v>
      </c>
      <c r="C1500" s="12">
        <v>0.79166666666666663</v>
      </c>
      <c r="D1500" s="13">
        <v>43893</v>
      </c>
      <c r="E1500" s="7" t="s">
        <v>402</v>
      </c>
      <c r="F1500" s="65">
        <v>35.53</v>
      </c>
      <c r="G1500" t="s">
        <v>6</v>
      </c>
      <c r="H1500">
        <f>+VLOOKUP(G1500,'Legenda Tecnologias'!$A$1:$C$26,3)</f>
        <v>18</v>
      </c>
    </row>
    <row r="1501" spans="1:8" ht="14.25">
      <c r="A1501" s="11">
        <v>43891</v>
      </c>
      <c r="B1501" s="10" t="s">
        <v>1890</v>
      </c>
      <c r="C1501" s="12">
        <v>8.3333333333333329E-2</v>
      </c>
      <c r="D1501" s="13">
        <v>43893</v>
      </c>
      <c r="E1501" s="7" t="s">
        <v>402</v>
      </c>
      <c r="F1501" s="65">
        <v>21</v>
      </c>
      <c r="G1501" t="s">
        <v>5</v>
      </c>
      <c r="H1501">
        <f>+VLOOKUP(G1501,'Legenda Tecnologias'!$A$1:$C$26,3)</f>
        <v>11</v>
      </c>
    </row>
    <row r="1502" spans="1:8" ht="14.25">
      <c r="A1502" s="11">
        <v>43891</v>
      </c>
      <c r="B1502" s="10" t="s">
        <v>1908</v>
      </c>
      <c r="C1502" s="12">
        <v>0.83333333333333337</v>
      </c>
      <c r="D1502" s="13">
        <v>43893</v>
      </c>
      <c r="E1502" s="7" t="s">
        <v>402</v>
      </c>
      <c r="F1502" s="65">
        <v>40.200000000000003</v>
      </c>
      <c r="G1502" t="s">
        <v>5</v>
      </c>
      <c r="H1502">
        <f>+VLOOKUP(G1502,'Legenda Tecnologias'!$A$1:$C$26,3)</f>
        <v>11</v>
      </c>
    </row>
    <row r="1503" spans="1:8" ht="14.25">
      <c r="A1503" s="11">
        <v>43891</v>
      </c>
      <c r="B1503" s="10" t="s">
        <v>1909</v>
      </c>
      <c r="C1503" s="12">
        <v>0.875</v>
      </c>
      <c r="D1503" s="13">
        <v>43893</v>
      </c>
      <c r="E1503" s="7" t="s">
        <v>402</v>
      </c>
      <c r="F1503" s="65">
        <v>38.19</v>
      </c>
      <c r="G1503" t="s">
        <v>5</v>
      </c>
      <c r="H1503">
        <f>+VLOOKUP(G1503,'Legenda Tecnologias'!$A$1:$C$26,3)</f>
        <v>11</v>
      </c>
    </row>
    <row r="1504" spans="1:8" ht="14.25">
      <c r="A1504" s="11">
        <v>43891</v>
      </c>
      <c r="B1504" s="10" t="s">
        <v>1910</v>
      </c>
      <c r="C1504" s="12">
        <v>0.91666666666666663</v>
      </c>
      <c r="D1504" s="13">
        <v>43893</v>
      </c>
      <c r="E1504" s="7" t="s">
        <v>402</v>
      </c>
      <c r="F1504" s="65">
        <v>30.05</v>
      </c>
      <c r="G1504" t="s">
        <v>10</v>
      </c>
      <c r="H1504">
        <f>+VLOOKUP(G1504,'Legenda Tecnologias'!$A$1:$C$26,3)</f>
        <v>1</v>
      </c>
    </row>
    <row r="1505" spans="1:8" ht="14.25">
      <c r="A1505" s="11">
        <v>43891</v>
      </c>
      <c r="B1505" s="10" t="s">
        <v>1911</v>
      </c>
      <c r="C1505" s="12">
        <v>0.95833333333333337</v>
      </c>
      <c r="D1505" s="13">
        <v>43893</v>
      </c>
      <c r="E1505" s="7" t="s">
        <v>402</v>
      </c>
      <c r="F1505" s="65">
        <v>27.15</v>
      </c>
      <c r="G1505" t="s">
        <v>5</v>
      </c>
      <c r="H1505">
        <f>+VLOOKUP(G1505,'Legenda Tecnologias'!$A$1:$C$26,3)</f>
        <v>11</v>
      </c>
    </row>
    <row r="1506" spans="1:8" ht="14.25">
      <c r="A1506" s="11">
        <v>43891</v>
      </c>
      <c r="B1506" s="10" t="s">
        <v>1891</v>
      </c>
      <c r="C1506" s="12">
        <v>0.125</v>
      </c>
      <c r="D1506" s="13">
        <v>43893</v>
      </c>
      <c r="E1506" s="7" t="s">
        <v>402</v>
      </c>
      <c r="F1506" s="65">
        <v>19.96</v>
      </c>
      <c r="G1506" t="s">
        <v>6</v>
      </c>
      <c r="H1506">
        <f>+VLOOKUP(G1506,'Legenda Tecnologias'!$A$1:$C$26,3)</f>
        <v>18</v>
      </c>
    </row>
    <row r="1507" spans="1:8" ht="14.25">
      <c r="A1507" s="11">
        <v>43891</v>
      </c>
      <c r="B1507" s="10" t="s">
        <v>1892</v>
      </c>
      <c r="C1507" s="12">
        <v>0.16666666666666666</v>
      </c>
      <c r="D1507" s="13">
        <v>43893</v>
      </c>
      <c r="E1507" s="7" t="s">
        <v>402</v>
      </c>
      <c r="F1507" s="65">
        <v>18.96</v>
      </c>
      <c r="G1507" t="s">
        <v>6</v>
      </c>
      <c r="H1507">
        <f>+VLOOKUP(G1507,'Legenda Tecnologias'!$A$1:$C$26,3)</f>
        <v>18</v>
      </c>
    </row>
    <row r="1508" spans="1:8" ht="14.25">
      <c r="A1508" s="11">
        <v>43891</v>
      </c>
      <c r="B1508" s="10" t="s">
        <v>1893</v>
      </c>
      <c r="C1508" s="12">
        <v>0.20833333333333334</v>
      </c>
      <c r="D1508" s="13">
        <v>43893</v>
      </c>
      <c r="E1508" s="7" t="s">
        <v>402</v>
      </c>
      <c r="F1508" s="65">
        <v>19.96</v>
      </c>
      <c r="G1508" t="s">
        <v>6</v>
      </c>
      <c r="H1508">
        <f>+VLOOKUP(G1508,'Legenda Tecnologias'!$A$1:$C$26,3)</f>
        <v>18</v>
      </c>
    </row>
    <row r="1509" spans="1:8" ht="14.25">
      <c r="A1509" s="11">
        <v>43891</v>
      </c>
      <c r="B1509" s="10" t="s">
        <v>1894</v>
      </c>
      <c r="C1509" s="12">
        <v>0.25</v>
      </c>
      <c r="D1509" s="13">
        <v>43893</v>
      </c>
      <c r="E1509" s="7" t="s">
        <v>402</v>
      </c>
      <c r="F1509" s="65">
        <v>23.5</v>
      </c>
      <c r="G1509" t="s">
        <v>6</v>
      </c>
      <c r="H1509">
        <f>+VLOOKUP(G1509,'Legenda Tecnologias'!$A$1:$C$26,3)</f>
        <v>18</v>
      </c>
    </row>
    <row r="1510" spans="1:8" ht="14.25">
      <c r="A1510" s="11">
        <v>43891</v>
      </c>
      <c r="B1510" s="10" t="s">
        <v>1895</v>
      </c>
      <c r="C1510" s="12">
        <v>0.29166666666666669</v>
      </c>
      <c r="D1510" s="13">
        <v>43893</v>
      </c>
      <c r="E1510" s="7" t="s">
        <v>402</v>
      </c>
      <c r="F1510" s="65">
        <v>26.9</v>
      </c>
      <c r="G1510" t="s">
        <v>5</v>
      </c>
      <c r="H1510">
        <f>+VLOOKUP(G1510,'Legenda Tecnologias'!$A$1:$C$26,3)</f>
        <v>11</v>
      </c>
    </row>
    <row r="1511" spans="1:8" ht="14.25">
      <c r="A1511" s="11">
        <v>43891</v>
      </c>
      <c r="B1511" s="10" t="s">
        <v>1896</v>
      </c>
      <c r="C1511" s="12">
        <v>0.33333333333333331</v>
      </c>
      <c r="D1511" s="13">
        <v>43893</v>
      </c>
      <c r="E1511" s="7" t="s">
        <v>402</v>
      </c>
      <c r="F1511" s="65">
        <v>27.9</v>
      </c>
      <c r="G1511" t="s">
        <v>5</v>
      </c>
      <c r="H1511">
        <f>+VLOOKUP(G1511,'Legenda Tecnologias'!$A$1:$C$26,3)</f>
        <v>11</v>
      </c>
    </row>
    <row r="1512" spans="1:8" ht="14.25">
      <c r="A1512" s="11">
        <v>43891</v>
      </c>
      <c r="B1512" s="10" t="s">
        <v>1897</v>
      </c>
      <c r="C1512" s="12">
        <v>0.375</v>
      </c>
      <c r="D1512" s="13">
        <v>43893</v>
      </c>
      <c r="E1512" s="7" t="s">
        <v>402</v>
      </c>
      <c r="F1512" s="65">
        <v>28.6</v>
      </c>
      <c r="G1512" t="s">
        <v>5</v>
      </c>
      <c r="H1512">
        <f>+VLOOKUP(G1512,'Legenda Tecnologias'!$A$1:$C$26,3)</f>
        <v>11</v>
      </c>
    </row>
    <row r="1513" spans="1:8" ht="14.25">
      <c r="A1513" s="11">
        <v>43891</v>
      </c>
      <c r="B1513" s="10" t="s">
        <v>1912</v>
      </c>
      <c r="C1513" s="12">
        <v>0</v>
      </c>
      <c r="D1513" s="13">
        <v>43894</v>
      </c>
      <c r="E1513" s="7" t="s">
        <v>402</v>
      </c>
      <c r="F1513" s="65">
        <v>30.1</v>
      </c>
      <c r="G1513" t="s">
        <v>5</v>
      </c>
      <c r="H1513">
        <f>+VLOOKUP(G1513,'Legenda Tecnologias'!$A$1:$C$26,3)</f>
        <v>11</v>
      </c>
    </row>
    <row r="1514" spans="1:8" ht="14.25">
      <c r="A1514" s="11">
        <v>43891</v>
      </c>
      <c r="B1514" s="10" t="s">
        <v>1913</v>
      </c>
      <c r="C1514" s="12">
        <v>4.1666666666666664E-2</v>
      </c>
      <c r="D1514" s="13">
        <v>43894</v>
      </c>
      <c r="E1514" s="7" t="s">
        <v>402</v>
      </c>
      <c r="F1514" s="65">
        <v>26.07</v>
      </c>
      <c r="G1514" t="s">
        <v>5</v>
      </c>
      <c r="H1514">
        <f>+VLOOKUP(G1514,'Legenda Tecnologias'!$A$1:$C$26,3)</f>
        <v>11</v>
      </c>
    </row>
    <row r="1515" spans="1:8" ht="14.25">
      <c r="A1515" s="11">
        <v>43891</v>
      </c>
      <c r="B1515" s="10" t="s">
        <v>1922</v>
      </c>
      <c r="C1515" s="12">
        <v>0.41666666666666669</v>
      </c>
      <c r="D1515" s="13">
        <v>43894</v>
      </c>
      <c r="E1515" s="7" t="s">
        <v>402</v>
      </c>
      <c r="F1515" s="65">
        <v>36.72</v>
      </c>
      <c r="G1515" t="s">
        <v>5</v>
      </c>
      <c r="H1515">
        <f>+VLOOKUP(G1515,'Legenda Tecnologias'!$A$1:$C$26,3)</f>
        <v>11</v>
      </c>
    </row>
    <row r="1516" spans="1:8" ht="14.25">
      <c r="A1516" s="11">
        <v>43891</v>
      </c>
      <c r="B1516" s="10" t="s">
        <v>1923</v>
      </c>
      <c r="C1516" s="12">
        <v>0.45833333333333331</v>
      </c>
      <c r="D1516" s="13">
        <v>43894</v>
      </c>
      <c r="E1516" s="7" t="s">
        <v>402</v>
      </c>
      <c r="F1516" s="65">
        <v>34.950000000000003</v>
      </c>
      <c r="G1516" t="s">
        <v>12</v>
      </c>
      <c r="H1516">
        <f>+VLOOKUP(G1516,'Legenda Tecnologias'!$A$1:$C$26,3)</f>
        <v>22</v>
      </c>
    </row>
    <row r="1517" spans="1:8" ht="14.25">
      <c r="A1517" s="11">
        <v>43891</v>
      </c>
      <c r="B1517" s="10" t="s">
        <v>1924</v>
      </c>
      <c r="C1517" s="12">
        <v>0.5</v>
      </c>
      <c r="D1517" s="13">
        <v>43894</v>
      </c>
      <c r="E1517" s="7" t="s">
        <v>402</v>
      </c>
      <c r="F1517" s="65">
        <v>34.92</v>
      </c>
      <c r="G1517" t="s">
        <v>5</v>
      </c>
      <c r="H1517">
        <f>+VLOOKUP(G1517,'Legenda Tecnologias'!$A$1:$C$26,3)</f>
        <v>11</v>
      </c>
    </row>
    <row r="1518" spans="1:8" ht="14.25">
      <c r="A1518" s="11">
        <v>43891</v>
      </c>
      <c r="B1518" s="10" t="s">
        <v>1925</v>
      </c>
      <c r="C1518" s="12">
        <v>0.54166666666666663</v>
      </c>
      <c r="D1518" s="13">
        <v>43894</v>
      </c>
      <c r="E1518" s="7" t="s">
        <v>402</v>
      </c>
      <c r="F1518" s="65">
        <v>34.049999999999997</v>
      </c>
      <c r="G1518" t="s">
        <v>12</v>
      </c>
      <c r="H1518">
        <f>+VLOOKUP(G1518,'Legenda Tecnologias'!$A$1:$C$26,3)</f>
        <v>22</v>
      </c>
    </row>
    <row r="1519" spans="1:8" ht="14.25">
      <c r="A1519" s="11">
        <v>43891</v>
      </c>
      <c r="B1519" s="10" t="s">
        <v>1926</v>
      </c>
      <c r="C1519" s="12">
        <v>0.58333333333333337</v>
      </c>
      <c r="D1519" s="13">
        <v>43894</v>
      </c>
      <c r="E1519" s="7" t="s">
        <v>402</v>
      </c>
      <c r="F1519" s="65">
        <v>32.07</v>
      </c>
      <c r="G1519" t="s">
        <v>7</v>
      </c>
      <c r="H1519">
        <f>+VLOOKUP(G1519,'Legenda Tecnologias'!$A$1:$C$26,3)</f>
        <v>19</v>
      </c>
    </row>
    <row r="1520" spans="1:8" ht="14.25">
      <c r="A1520" s="11">
        <v>43891</v>
      </c>
      <c r="B1520" s="10" t="s">
        <v>1927</v>
      </c>
      <c r="C1520" s="12">
        <v>0.625</v>
      </c>
      <c r="D1520" s="13">
        <v>43894</v>
      </c>
      <c r="E1520" s="7" t="s">
        <v>402</v>
      </c>
      <c r="F1520" s="65">
        <v>31.1</v>
      </c>
      <c r="G1520" t="s">
        <v>12</v>
      </c>
      <c r="H1520">
        <f>+VLOOKUP(G1520,'Legenda Tecnologias'!$A$1:$C$26,3)</f>
        <v>22</v>
      </c>
    </row>
    <row r="1521" spans="1:8" ht="14.25">
      <c r="A1521" s="11">
        <v>43891</v>
      </c>
      <c r="B1521" s="10" t="s">
        <v>1928</v>
      </c>
      <c r="C1521" s="12">
        <v>0.66666666666666663</v>
      </c>
      <c r="D1521" s="13">
        <v>43894</v>
      </c>
      <c r="E1521" s="7" t="s">
        <v>402</v>
      </c>
      <c r="F1521" s="65">
        <v>32.07</v>
      </c>
      <c r="G1521" t="s">
        <v>5</v>
      </c>
      <c r="H1521">
        <f>+VLOOKUP(G1521,'Legenda Tecnologias'!$A$1:$C$26,3)</f>
        <v>11</v>
      </c>
    </row>
    <row r="1522" spans="1:8" ht="14.25">
      <c r="A1522" s="11">
        <v>43891</v>
      </c>
      <c r="B1522" s="10" t="s">
        <v>1929</v>
      </c>
      <c r="C1522" s="12">
        <v>0.70833333333333337</v>
      </c>
      <c r="D1522" s="13">
        <v>43894</v>
      </c>
      <c r="E1522" s="7" t="s">
        <v>402</v>
      </c>
      <c r="F1522" s="65">
        <v>33.049999999999997</v>
      </c>
      <c r="G1522" t="s">
        <v>12</v>
      </c>
      <c r="H1522">
        <f>+VLOOKUP(G1522,'Legenda Tecnologias'!$A$1:$C$26,3)</f>
        <v>22</v>
      </c>
    </row>
    <row r="1523" spans="1:8" ht="14.25">
      <c r="A1523" s="11">
        <v>43891</v>
      </c>
      <c r="B1523" s="10" t="s">
        <v>1930</v>
      </c>
      <c r="C1523" s="12">
        <v>0.75</v>
      </c>
      <c r="D1523" s="13">
        <v>43894</v>
      </c>
      <c r="E1523" s="7" t="s">
        <v>402</v>
      </c>
      <c r="F1523" s="65">
        <v>33.200000000000003</v>
      </c>
      <c r="G1523" t="s">
        <v>20</v>
      </c>
      <c r="H1523">
        <f>+VLOOKUP(G1523,'Legenda Tecnologias'!$A$1:$C$26,3)</f>
        <v>12</v>
      </c>
    </row>
    <row r="1524" spans="1:8" ht="14.25">
      <c r="A1524" s="11">
        <v>43891</v>
      </c>
      <c r="B1524" s="10" t="s">
        <v>1931</v>
      </c>
      <c r="C1524" s="12">
        <v>0.79166666666666663</v>
      </c>
      <c r="D1524" s="13">
        <v>43894</v>
      </c>
      <c r="E1524" s="7" t="s">
        <v>402</v>
      </c>
      <c r="F1524" s="65">
        <v>41.02</v>
      </c>
      <c r="G1524" t="s">
        <v>12</v>
      </c>
      <c r="H1524">
        <f>+VLOOKUP(G1524,'Legenda Tecnologias'!$A$1:$C$26,3)</f>
        <v>22</v>
      </c>
    </row>
    <row r="1525" spans="1:8" ht="14.25">
      <c r="A1525" s="11">
        <v>43891</v>
      </c>
      <c r="B1525" s="10" t="s">
        <v>1914</v>
      </c>
      <c r="C1525" s="12">
        <v>8.3333333333333329E-2</v>
      </c>
      <c r="D1525" s="13">
        <v>43894</v>
      </c>
      <c r="E1525" s="7" t="s">
        <v>402</v>
      </c>
      <c r="F1525" s="65">
        <v>24.57</v>
      </c>
      <c r="G1525" t="s">
        <v>6</v>
      </c>
      <c r="H1525">
        <f>+VLOOKUP(G1525,'Legenda Tecnologias'!$A$1:$C$26,3)</f>
        <v>18</v>
      </c>
    </row>
    <row r="1526" spans="1:8" ht="14.25">
      <c r="A1526" s="11">
        <v>43891</v>
      </c>
      <c r="B1526" s="10" t="s">
        <v>1932</v>
      </c>
      <c r="C1526" s="12">
        <v>0.83333333333333337</v>
      </c>
      <c r="D1526" s="13">
        <v>43894</v>
      </c>
      <c r="E1526" s="7" t="s">
        <v>402</v>
      </c>
      <c r="F1526" s="65">
        <v>43.58</v>
      </c>
      <c r="G1526" t="s">
        <v>6</v>
      </c>
      <c r="H1526">
        <f>+VLOOKUP(G1526,'Legenda Tecnologias'!$A$1:$C$26,3)</f>
        <v>18</v>
      </c>
    </row>
    <row r="1527" spans="1:8" ht="14.25">
      <c r="A1527" s="11">
        <v>43891</v>
      </c>
      <c r="B1527" s="10" t="s">
        <v>1933</v>
      </c>
      <c r="C1527" s="12">
        <v>0.875</v>
      </c>
      <c r="D1527" s="13">
        <v>43894</v>
      </c>
      <c r="E1527" s="7" t="s">
        <v>402</v>
      </c>
      <c r="F1527" s="65">
        <v>37.53</v>
      </c>
      <c r="G1527" t="s">
        <v>10</v>
      </c>
      <c r="H1527">
        <f>+VLOOKUP(G1527,'Legenda Tecnologias'!$A$1:$C$26,3)</f>
        <v>1</v>
      </c>
    </row>
    <row r="1528" spans="1:8" ht="14.25">
      <c r="A1528" s="11">
        <v>43891</v>
      </c>
      <c r="B1528" s="10" t="s">
        <v>1934</v>
      </c>
      <c r="C1528" s="12">
        <v>0.91666666666666663</v>
      </c>
      <c r="D1528" s="13">
        <v>43894</v>
      </c>
      <c r="E1528" s="7" t="s">
        <v>402</v>
      </c>
      <c r="F1528" s="65">
        <v>33.78</v>
      </c>
      <c r="G1528" t="s">
        <v>5</v>
      </c>
      <c r="H1528">
        <f>+VLOOKUP(G1528,'Legenda Tecnologias'!$A$1:$C$26,3)</f>
        <v>11</v>
      </c>
    </row>
    <row r="1529" spans="1:8" ht="14.25">
      <c r="A1529" s="11">
        <v>43891</v>
      </c>
      <c r="B1529" s="10" t="s">
        <v>1935</v>
      </c>
      <c r="C1529" s="12">
        <v>0.95833333333333337</v>
      </c>
      <c r="D1529" s="13">
        <v>43894</v>
      </c>
      <c r="E1529" s="7" t="s">
        <v>402</v>
      </c>
      <c r="F1529" s="65">
        <v>31.82</v>
      </c>
      <c r="G1529" t="s">
        <v>6</v>
      </c>
      <c r="H1529">
        <f>+VLOOKUP(G1529,'Legenda Tecnologias'!$A$1:$C$26,3)</f>
        <v>18</v>
      </c>
    </row>
    <row r="1530" spans="1:8" ht="14.25">
      <c r="A1530" s="11">
        <v>43891</v>
      </c>
      <c r="B1530" s="10" t="s">
        <v>1915</v>
      </c>
      <c r="C1530" s="12">
        <v>0.125</v>
      </c>
      <c r="D1530" s="13">
        <v>43894</v>
      </c>
      <c r="E1530" s="7" t="s">
        <v>402</v>
      </c>
      <c r="F1530" s="65">
        <v>23.57</v>
      </c>
      <c r="G1530" t="s">
        <v>5</v>
      </c>
      <c r="H1530">
        <f>+VLOOKUP(G1530,'Legenda Tecnologias'!$A$1:$C$26,3)</f>
        <v>11</v>
      </c>
    </row>
    <row r="1531" spans="1:8" ht="14.25">
      <c r="A1531" s="11">
        <v>43891</v>
      </c>
      <c r="B1531" s="10" t="s">
        <v>1916</v>
      </c>
      <c r="C1531" s="12">
        <v>0.16666666666666666</v>
      </c>
      <c r="D1531" s="13">
        <v>43894</v>
      </c>
      <c r="E1531" s="7" t="s">
        <v>402</v>
      </c>
      <c r="F1531" s="65">
        <v>23.57</v>
      </c>
      <c r="G1531" t="s">
        <v>6</v>
      </c>
      <c r="H1531">
        <f>+VLOOKUP(G1531,'Legenda Tecnologias'!$A$1:$C$26,3)</f>
        <v>18</v>
      </c>
    </row>
    <row r="1532" spans="1:8" ht="14.25">
      <c r="A1532" s="11">
        <v>43891</v>
      </c>
      <c r="B1532" s="10" t="s">
        <v>1917</v>
      </c>
      <c r="C1532" s="12">
        <v>0.20833333333333334</v>
      </c>
      <c r="D1532" s="13">
        <v>43894</v>
      </c>
      <c r="E1532" s="7" t="s">
        <v>402</v>
      </c>
      <c r="F1532" s="65">
        <v>25</v>
      </c>
      <c r="G1532" t="s">
        <v>6</v>
      </c>
      <c r="H1532">
        <f>+VLOOKUP(G1532,'Legenda Tecnologias'!$A$1:$C$26,3)</f>
        <v>18</v>
      </c>
    </row>
    <row r="1533" spans="1:8" ht="14.25">
      <c r="A1533" s="11">
        <v>43891</v>
      </c>
      <c r="B1533" s="10" t="s">
        <v>1918</v>
      </c>
      <c r="C1533" s="12">
        <v>0.25</v>
      </c>
      <c r="D1533" s="13">
        <v>43894</v>
      </c>
      <c r="E1533" s="7" t="s">
        <v>402</v>
      </c>
      <c r="F1533" s="65">
        <v>30.85</v>
      </c>
      <c r="G1533" t="s">
        <v>28</v>
      </c>
      <c r="H1533">
        <f>+VLOOKUP(G1533,'Legenda Tecnologias'!$A$1:$C$26,3)</f>
        <v>15</v>
      </c>
    </row>
    <row r="1534" spans="1:8" ht="14.25">
      <c r="A1534" s="11">
        <v>43891</v>
      </c>
      <c r="B1534" s="10" t="s">
        <v>1919</v>
      </c>
      <c r="C1534" s="12">
        <v>0.29166666666666669</v>
      </c>
      <c r="D1534" s="13">
        <v>43894</v>
      </c>
      <c r="E1534" s="7" t="s">
        <v>402</v>
      </c>
      <c r="F1534" s="65">
        <v>35.1</v>
      </c>
      <c r="G1534" t="s">
        <v>20</v>
      </c>
      <c r="H1534">
        <f>+VLOOKUP(G1534,'Legenda Tecnologias'!$A$1:$C$26,3)</f>
        <v>12</v>
      </c>
    </row>
    <row r="1535" spans="1:8" ht="14.25">
      <c r="A1535" s="11">
        <v>43891</v>
      </c>
      <c r="B1535" s="10" t="s">
        <v>1920</v>
      </c>
      <c r="C1535" s="12">
        <v>0.33333333333333331</v>
      </c>
      <c r="D1535" s="13">
        <v>43894</v>
      </c>
      <c r="E1535" s="7" t="s">
        <v>402</v>
      </c>
      <c r="F1535" s="65">
        <v>36.07</v>
      </c>
      <c r="G1535" t="s">
        <v>5</v>
      </c>
      <c r="H1535">
        <f>+VLOOKUP(G1535,'Legenda Tecnologias'!$A$1:$C$26,3)</f>
        <v>11</v>
      </c>
    </row>
    <row r="1536" spans="1:8" ht="14.25">
      <c r="A1536" s="11">
        <v>43891</v>
      </c>
      <c r="B1536" s="10" t="s">
        <v>1921</v>
      </c>
      <c r="C1536" s="12">
        <v>0.375</v>
      </c>
      <c r="D1536" s="13">
        <v>43894</v>
      </c>
      <c r="E1536" s="7" t="s">
        <v>402</v>
      </c>
      <c r="F1536" s="65">
        <v>37.64</v>
      </c>
      <c r="G1536" t="s">
        <v>12</v>
      </c>
      <c r="H1536">
        <f>+VLOOKUP(G1536,'Legenda Tecnologias'!$A$1:$C$26,3)</f>
        <v>22</v>
      </c>
    </row>
    <row r="1537" spans="1:8" ht="14.25">
      <c r="A1537" s="11">
        <v>43891</v>
      </c>
      <c r="B1537" s="10" t="s">
        <v>1936</v>
      </c>
      <c r="C1537" s="12">
        <v>0</v>
      </c>
      <c r="D1537" s="13">
        <v>43895</v>
      </c>
      <c r="E1537" s="7" t="s">
        <v>402</v>
      </c>
      <c r="F1537" s="65">
        <v>27.85</v>
      </c>
      <c r="G1537" t="s">
        <v>5</v>
      </c>
      <c r="H1537">
        <f>+VLOOKUP(G1537,'Legenda Tecnologias'!$A$1:$C$26,3)</f>
        <v>11</v>
      </c>
    </row>
    <row r="1538" spans="1:8" ht="14.25">
      <c r="A1538" s="11">
        <v>43891</v>
      </c>
      <c r="B1538" s="10" t="s">
        <v>1937</v>
      </c>
      <c r="C1538" s="12">
        <v>4.1666666666666664E-2</v>
      </c>
      <c r="D1538" s="13">
        <v>43895</v>
      </c>
      <c r="E1538" s="7" t="s">
        <v>402</v>
      </c>
      <c r="F1538" s="65">
        <v>24.8</v>
      </c>
      <c r="G1538" t="s">
        <v>5</v>
      </c>
      <c r="H1538">
        <f>+VLOOKUP(G1538,'Legenda Tecnologias'!$A$1:$C$26,3)</f>
        <v>11</v>
      </c>
    </row>
    <row r="1539" spans="1:8" ht="14.25">
      <c r="A1539" s="11">
        <v>43891</v>
      </c>
      <c r="B1539" s="10" t="s">
        <v>1946</v>
      </c>
      <c r="C1539" s="12">
        <v>0.41666666666666669</v>
      </c>
      <c r="D1539" s="13">
        <v>43895</v>
      </c>
      <c r="E1539" s="7" t="s">
        <v>402</v>
      </c>
      <c r="F1539" s="65">
        <v>28.35</v>
      </c>
      <c r="G1539" t="s">
        <v>5</v>
      </c>
      <c r="H1539">
        <f>+VLOOKUP(G1539,'Legenda Tecnologias'!$A$1:$C$26,3)</f>
        <v>11</v>
      </c>
    </row>
    <row r="1540" spans="1:8" ht="14.25">
      <c r="A1540" s="11">
        <v>43891</v>
      </c>
      <c r="B1540" s="10" t="s">
        <v>1947</v>
      </c>
      <c r="C1540" s="12">
        <v>0.45833333333333331</v>
      </c>
      <c r="D1540" s="13">
        <v>43895</v>
      </c>
      <c r="E1540" s="7" t="s">
        <v>402</v>
      </c>
      <c r="F1540" s="65">
        <v>26</v>
      </c>
      <c r="G1540" t="s">
        <v>5</v>
      </c>
      <c r="H1540">
        <f>+VLOOKUP(G1540,'Legenda Tecnologias'!$A$1:$C$26,3)</f>
        <v>11</v>
      </c>
    </row>
    <row r="1541" spans="1:8" ht="14.25">
      <c r="A1541" s="11">
        <v>43891</v>
      </c>
      <c r="B1541" s="10" t="s">
        <v>1948</v>
      </c>
      <c r="C1541" s="12">
        <v>0.5</v>
      </c>
      <c r="D1541" s="13">
        <v>43895</v>
      </c>
      <c r="E1541" s="7" t="s">
        <v>402</v>
      </c>
      <c r="F1541" s="65">
        <v>25.3</v>
      </c>
      <c r="G1541" t="s">
        <v>12</v>
      </c>
      <c r="H1541">
        <f>+VLOOKUP(G1541,'Legenda Tecnologias'!$A$1:$C$26,3)</f>
        <v>22</v>
      </c>
    </row>
    <row r="1542" spans="1:8" ht="14.25">
      <c r="A1542" s="11">
        <v>43891</v>
      </c>
      <c r="B1542" s="10" t="s">
        <v>1949</v>
      </c>
      <c r="C1542" s="12">
        <v>0.54166666666666663</v>
      </c>
      <c r="D1542" s="13">
        <v>43895</v>
      </c>
      <c r="E1542" s="7" t="s">
        <v>402</v>
      </c>
      <c r="F1542" s="65">
        <v>24.3</v>
      </c>
      <c r="G1542" t="s">
        <v>6</v>
      </c>
      <c r="H1542">
        <f>+VLOOKUP(G1542,'Legenda Tecnologias'!$A$1:$C$26,3)</f>
        <v>18</v>
      </c>
    </row>
    <row r="1543" spans="1:8" ht="14.25">
      <c r="A1543" s="11">
        <v>43891</v>
      </c>
      <c r="B1543" s="10" t="s">
        <v>1950</v>
      </c>
      <c r="C1543" s="12">
        <v>0.58333333333333337</v>
      </c>
      <c r="D1543" s="13">
        <v>43895</v>
      </c>
      <c r="E1543" s="7" t="s">
        <v>402</v>
      </c>
      <c r="F1543" s="65">
        <v>22.05</v>
      </c>
      <c r="G1543" t="s">
        <v>5</v>
      </c>
      <c r="H1543">
        <f>+VLOOKUP(G1543,'Legenda Tecnologias'!$A$1:$C$26,3)</f>
        <v>11</v>
      </c>
    </row>
    <row r="1544" spans="1:8" ht="14.25">
      <c r="A1544" s="11">
        <v>43891</v>
      </c>
      <c r="B1544" s="10" t="s">
        <v>1951</v>
      </c>
      <c r="C1544" s="12">
        <v>0.625</v>
      </c>
      <c r="D1544" s="13">
        <v>43895</v>
      </c>
      <c r="E1544" s="7" t="s">
        <v>402</v>
      </c>
      <c r="F1544" s="65">
        <v>21.99</v>
      </c>
      <c r="G1544" t="s">
        <v>5</v>
      </c>
      <c r="H1544">
        <f>+VLOOKUP(G1544,'Legenda Tecnologias'!$A$1:$C$26,3)</f>
        <v>11</v>
      </c>
    </row>
    <row r="1545" spans="1:8" ht="14.25">
      <c r="A1545" s="11">
        <v>43891</v>
      </c>
      <c r="B1545" s="10" t="s">
        <v>1952</v>
      </c>
      <c r="C1545" s="12">
        <v>0.66666666666666663</v>
      </c>
      <c r="D1545" s="13">
        <v>43895</v>
      </c>
      <c r="E1545" s="7" t="s">
        <v>402</v>
      </c>
      <c r="F1545" s="65">
        <v>21.9</v>
      </c>
      <c r="G1545" t="s">
        <v>6</v>
      </c>
      <c r="H1545">
        <f>+VLOOKUP(G1545,'Legenda Tecnologias'!$A$1:$C$26,3)</f>
        <v>18</v>
      </c>
    </row>
    <row r="1546" spans="1:8" ht="14.25">
      <c r="A1546" s="11">
        <v>43891</v>
      </c>
      <c r="B1546" s="10" t="s">
        <v>1953</v>
      </c>
      <c r="C1546" s="12">
        <v>0.70833333333333337</v>
      </c>
      <c r="D1546" s="13">
        <v>43895</v>
      </c>
      <c r="E1546" s="7" t="s">
        <v>402</v>
      </c>
      <c r="F1546" s="65">
        <v>23.03</v>
      </c>
      <c r="G1546" t="s">
        <v>6</v>
      </c>
      <c r="H1546">
        <f>+VLOOKUP(G1546,'Legenda Tecnologias'!$A$1:$C$26,3)</f>
        <v>18</v>
      </c>
    </row>
    <row r="1547" spans="1:8" ht="14.25">
      <c r="A1547" s="11">
        <v>43891</v>
      </c>
      <c r="B1547" s="10" t="s">
        <v>1954</v>
      </c>
      <c r="C1547" s="12">
        <v>0.75</v>
      </c>
      <c r="D1547" s="13">
        <v>43895</v>
      </c>
      <c r="E1547" s="7" t="s">
        <v>402</v>
      </c>
      <c r="F1547" s="65">
        <v>24.35</v>
      </c>
      <c r="G1547" t="s">
        <v>5</v>
      </c>
      <c r="H1547">
        <f>+VLOOKUP(G1547,'Legenda Tecnologias'!$A$1:$C$26,3)</f>
        <v>11</v>
      </c>
    </row>
    <row r="1548" spans="1:8" ht="14.25">
      <c r="A1548" s="11">
        <v>43891</v>
      </c>
      <c r="B1548" s="10" t="s">
        <v>1955</v>
      </c>
      <c r="C1548" s="12">
        <v>0.79166666666666663</v>
      </c>
      <c r="D1548" s="13">
        <v>43895</v>
      </c>
      <c r="E1548" s="7" t="s">
        <v>402</v>
      </c>
      <c r="F1548" s="65">
        <v>28.35</v>
      </c>
      <c r="G1548" t="s">
        <v>5</v>
      </c>
      <c r="H1548">
        <f>+VLOOKUP(G1548,'Legenda Tecnologias'!$A$1:$C$26,3)</f>
        <v>11</v>
      </c>
    </row>
    <row r="1549" spans="1:8" ht="14.25">
      <c r="A1549" s="11">
        <v>43891</v>
      </c>
      <c r="B1549" s="10" t="s">
        <v>1938</v>
      </c>
      <c r="C1549" s="12">
        <v>8.3333333333333329E-2</v>
      </c>
      <c r="D1549" s="13">
        <v>43895</v>
      </c>
      <c r="E1549" s="7" t="s">
        <v>402</v>
      </c>
      <c r="F1549" s="65">
        <v>22.05</v>
      </c>
      <c r="G1549" t="s">
        <v>6</v>
      </c>
      <c r="H1549">
        <f>+VLOOKUP(G1549,'Legenda Tecnologias'!$A$1:$C$26,3)</f>
        <v>18</v>
      </c>
    </row>
    <row r="1550" spans="1:8" ht="14.25">
      <c r="A1550" s="11">
        <v>43891</v>
      </c>
      <c r="B1550" s="10" t="s">
        <v>1956</v>
      </c>
      <c r="C1550" s="12">
        <v>0.83333333333333337</v>
      </c>
      <c r="D1550" s="13">
        <v>43895</v>
      </c>
      <c r="E1550" s="7" t="s">
        <v>402</v>
      </c>
      <c r="F1550" s="65">
        <v>30.24</v>
      </c>
      <c r="G1550" t="s">
        <v>5</v>
      </c>
      <c r="H1550">
        <f>+VLOOKUP(G1550,'Legenda Tecnologias'!$A$1:$C$26,3)</f>
        <v>11</v>
      </c>
    </row>
    <row r="1551" spans="1:8" ht="14.25">
      <c r="A1551" s="11">
        <v>43891</v>
      </c>
      <c r="B1551" s="10" t="s">
        <v>1957</v>
      </c>
      <c r="C1551" s="12">
        <v>0.875</v>
      </c>
      <c r="D1551" s="13">
        <v>43895</v>
      </c>
      <c r="E1551" s="7" t="s">
        <v>402</v>
      </c>
      <c r="F1551" s="65">
        <v>27.85</v>
      </c>
      <c r="G1551" t="s">
        <v>5</v>
      </c>
      <c r="H1551">
        <f>+VLOOKUP(G1551,'Legenda Tecnologias'!$A$1:$C$26,3)</f>
        <v>11</v>
      </c>
    </row>
    <row r="1552" spans="1:8" ht="14.25">
      <c r="A1552" s="11">
        <v>43891</v>
      </c>
      <c r="B1552" s="10" t="s">
        <v>1958</v>
      </c>
      <c r="C1552" s="12">
        <v>0.91666666666666663</v>
      </c>
      <c r="D1552" s="13">
        <v>43895</v>
      </c>
      <c r="E1552" s="7" t="s">
        <v>402</v>
      </c>
      <c r="F1552" s="65">
        <v>26.9</v>
      </c>
      <c r="G1552" t="s">
        <v>5</v>
      </c>
      <c r="H1552">
        <f>+VLOOKUP(G1552,'Legenda Tecnologias'!$A$1:$C$26,3)</f>
        <v>11</v>
      </c>
    </row>
    <row r="1553" spans="1:8" ht="14.25">
      <c r="A1553" s="11">
        <v>43891</v>
      </c>
      <c r="B1553" s="10" t="s">
        <v>1959</v>
      </c>
      <c r="C1553" s="12">
        <v>0.95833333333333337</v>
      </c>
      <c r="D1553" s="13">
        <v>43895</v>
      </c>
      <c r="E1553" s="7" t="s">
        <v>402</v>
      </c>
      <c r="F1553" s="65">
        <v>25.3</v>
      </c>
      <c r="G1553" t="s">
        <v>12</v>
      </c>
      <c r="H1553">
        <f>+VLOOKUP(G1553,'Legenda Tecnologias'!$A$1:$C$26,3)</f>
        <v>22</v>
      </c>
    </row>
    <row r="1554" spans="1:8" ht="14.25">
      <c r="A1554" s="11">
        <v>43891</v>
      </c>
      <c r="B1554" s="10" t="s">
        <v>1939</v>
      </c>
      <c r="C1554" s="12">
        <v>0.125</v>
      </c>
      <c r="D1554" s="13">
        <v>43895</v>
      </c>
      <c r="E1554" s="7" t="s">
        <v>402</v>
      </c>
      <c r="F1554" s="65">
        <v>22.05</v>
      </c>
      <c r="G1554" t="s">
        <v>6</v>
      </c>
      <c r="H1554">
        <f>+VLOOKUP(G1554,'Legenda Tecnologias'!$A$1:$C$26,3)</f>
        <v>18</v>
      </c>
    </row>
    <row r="1555" spans="1:8" ht="14.25">
      <c r="A1555" s="11">
        <v>43891</v>
      </c>
      <c r="B1555" s="10" t="s">
        <v>1940</v>
      </c>
      <c r="C1555" s="12">
        <v>0.16666666666666666</v>
      </c>
      <c r="D1555" s="13">
        <v>43895</v>
      </c>
      <c r="E1555" s="7" t="s">
        <v>402</v>
      </c>
      <c r="F1555" s="65">
        <v>21.41</v>
      </c>
      <c r="G1555" t="s">
        <v>5</v>
      </c>
      <c r="H1555">
        <f>+VLOOKUP(G1555,'Legenda Tecnologias'!$A$1:$C$26,3)</f>
        <v>11</v>
      </c>
    </row>
    <row r="1556" spans="1:8" ht="14.25">
      <c r="A1556" s="11">
        <v>43891</v>
      </c>
      <c r="B1556" s="10" t="s">
        <v>1941</v>
      </c>
      <c r="C1556" s="12">
        <v>0.20833333333333334</v>
      </c>
      <c r="D1556" s="13">
        <v>43895</v>
      </c>
      <c r="E1556" s="7" t="s">
        <v>402</v>
      </c>
      <c r="F1556" s="65">
        <v>22</v>
      </c>
      <c r="G1556" t="s">
        <v>6</v>
      </c>
      <c r="H1556">
        <f>+VLOOKUP(G1556,'Legenda Tecnologias'!$A$1:$C$26,3)</f>
        <v>18</v>
      </c>
    </row>
    <row r="1557" spans="1:8" ht="14.25">
      <c r="A1557" s="11">
        <v>43891</v>
      </c>
      <c r="B1557" s="10" t="s">
        <v>1942</v>
      </c>
      <c r="C1557" s="12">
        <v>0.25</v>
      </c>
      <c r="D1557" s="13">
        <v>43895</v>
      </c>
      <c r="E1557" s="7" t="s">
        <v>402</v>
      </c>
      <c r="F1557" s="65">
        <v>23.8</v>
      </c>
      <c r="G1557" t="s">
        <v>6</v>
      </c>
      <c r="H1557">
        <f>+VLOOKUP(G1557,'Legenda Tecnologias'!$A$1:$C$26,3)</f>
        <v>18</v>
      </c>
    </row>
    <row r="1558" spans="1:8" ht="14.25">
      <c r="A1558" s="11">
        <v>43891</v>
      </c>
      <c r="B1558" s="10" t="s">
        <v>1943</v>
      </c>
      <c r="C1558" s="12">
        <v>0.29166666666666669</v>
      </c>
      <c r="D1558" s="13">
        <v>43895</v>
      </c>
      <c r="E1558" s="7" t="s">
        <v>402</v>
      </c>
      <c r="F1558" s="65">
        <v>26.3</v>
      </c>
      <c r="G1558" t="s">
        <v>6</v>
      </c>
      <c r="H1558">
        <f>+VLOOKUP(G1558,'Legenda Tecnologias'!$A$1:$C$26,3)</f>
        <v>18</v>
      </c>
    </row>
    <row r="1559" spans="1:8" ht="14.25">
      <c r="A1559" s="11">
        <v>43891</v>
      </c>
      <c r="B1559" s="10" t="s">
        <v>1944</v>
      </c>
      <c r="C1559" s="12">
        <v>0.33333333333333331</v>
      </c>
      <c r="D1559" s="13">
        <v>43895</v>
      </c>
      <c r="E1559" s="7" t="s">
        <v>402</v>
      </c>
      <c r="F1559" s="65">
        <v>28.51</v>
      </c>
      <c r="G1559" t="s">
        <v>12</v>
      </c>
      <c r="H1559">
        <f>+VLOOKUP(G1559,'Legenda Tecnologias'!$A$1:$C$26,3)</f>
        <v>22</v>
      </c>
    </row>
    <row r="1560" spans="1:8" ht="14.25">
      <c r="A1560" s="11">
        <v>43891</v>
      </c>
      <c r="B1560" s="10" t="s">
        <v>1945</v>
      </c>
      <c r="C1560" s="12">
        <v>0.375</v>
      </c>
      <c r="D1560" s="13">
        <v>43895</v>
      </c>
      <c r="E1560" s="7" t="s">
        <v>402</v>
      </c>
      <c r="F1560" s="65">
        <v>28.95</v>
      </c>
      <c r="G1560" t="s">
        <v>5</v>
      </c>
      <c r="H1560">
        <f>+VLOOKUP(G1560,'Legenda Tecnologias'!$A$1:$C$26,3)</f>
        <v>11</v>
      </c>
    </row>
    <row r="1561" spans="1:8" ht="14.25">
      <c r="A1561" s="11">
        <v>43891</v>
      </c>
      <c r="B1561" s="10" t="s">
        <v>1960</v>
      </c>
      <c r="C1561" s="12">
        <v>0</v>
      </c>
      <c r="D1561" s="13">
        <v>43896</v>
      </c>
      <c r="E1561" s="7" t="s">
        <v>402</v>
      </c>
      <c r="F1561" s="65">
        <v>21.7</v>
      </c>
      <c r="G1561" t="s">
        <v>6</v>
      </c>
      <c r="H1561">
        <f>+VLOOKUP(G1561,'Legenda Tecnologias'!$A$1:$C$26,3)</f>
        <v>18</v>
      </c>
    </row>
    <row r="1562" spans="1:8" ht="14.25">
      <c r="A1562" s="11">
        <v>43891</v>
      </c>
      <c r="B1562" s="10" t="s">
        <v>1961</v>
      </c>
      <c r="C1562" s="12">
        <v>4.1666666666666664E-2</v>
      </c>
      <c r="D1562" s="13">
        <v>43896</v>
      </c>
      <c r="E1562" s="7" t="s">
        <v>402</v>
      </c>
      <c r="F1562" s="65">
        <v>20</v>
      </c>
      <c r="G1562" t="s">
        <v>12</v>
      </c>
      <c r="H1562">
        <f>+VLOOKUP(G1562,'Legenda Tecnologias'!$A$1:$C$26,3)</f>
        <v>22</v>
      </c>
    </row>
    <row r="1563" spans="1:8" ht="14.25">
      <c r="A1563" s="11">
        <v>43891</v>
      </c>
      <c r="B1563" s="10" t="s">
        <v>1970</v>
      </c>
      <c r="C1563" s="12">
        <v>0.41666666666666669</v>
      </c>
      <c r="D1563" s="13">
        <v>43896</v>
      </c>
      <c r="E1563" s="7" t="s">
        <v>402</v>
      </c>
      <c r="F1563" s="65">
        <v>22.32</v>
      </c>
      <c r="G1563" t="s">
        <v>12</v>
      </c>
      <c r="H1563">
        <f>+VLOOKUP(G1563,'Legenda Tecnologias'!$A$1:$C$26,3)</f>
        <v>22</v>
      </c>
    </row>
    <row r="1564" spans="1:8" ht="14.25">
      <c r="A1564" s="11">
        <v>43891</v>
      </c>
      <c r="B1564" s="10" t="s">
        <v>1971</v>
      </c>
      <c r="C1564" s="12">
        <v>0.45833333333333331</v>
      </c>
      <c r="D1564" s="13">
        <v>43896</v>
      </c>
      <c r="E1564" s="7" t="s">
        <v>402</v>
      </c>
      <c r="F1564" s="65">
        <v>19.989999999999998</v>
      </c>
      <c r="G1564" t="s">
        <v>10</v>
      </c>
      <c r="H1564">
        <f>+VLOOKUP(G1564,'Legenda Tecnologias'!$A$1:$C$26,3)</f>
        <v>1</v>
      </c>
    </row>
    <row r="1565" spans="1:8" ht="14.25">
      <c r="A1565" s="11">
        <v>43891</v>
      </c>
      <c r="B1565" s="10" t="s">
        <v>1972</v>
      </c>
      <c r="C1565" s="12">
        <v>0.5</v>
      </c>
      <c r="D1565" s="13">
        <v>43896</v>
      </c>
      <c r="E1565" s="7" t="s">
        <v>402</v>
      </c>
      <c r="F1565" s="65">
        <v>17</v>
      </c>
      <c r="G1565" t="s">
        <v>10</v>
      </c>
      <c r="H1565">
        <f>+VLOOKUP(G1565,'Legenda Tecnologias'!$A$1:$C$26,3)</f>
        <v>1</v>
      </c>
    </row>
    <row r="1566" spans="1:8" ht="14.25">
      <c r="A1566" s="11">
        <v>43891</v>
      </c>
      <c r="B1566" s="10" t="s">
        <v>1973</v>
      </c>
      <c r="C1566" s="12">
        <v>0.54166666666666663</v>
      </c>
      <c r="D1566" s="13">
        <v>43896</v>
      </c>
      <c r="E1566" s="7" t="s">
        <v>402</v>
      </c>
      <c r="F1566" s="65">
        <v>16.3</v>
      </c>
      <c r="G1566" t="s">
        <v>10</v>
      </c>
      <c r="H1566">
        <f>+VLOOKUP(G1566,'Legenda Tecnologias'!$A$1:$C$26,3)</f>
        <v>1</v>
      </c>
    </row>
    <row r="1567" spans="1:8" ht="14.25">
      <c r="A1567" s="11">
        <v>43891</v>
      </c>
      <c r="B1567" s="10" t="s">
        <v>1974</v>
      </c>
      <c r="C1567" s="12">
        <v>0.58333333333333337</v>
      </c>
      <c r="D1567" s="13">
        <v>43896</v>
      </c>
      <c r="E1567" s="7" t="s">
        <v>402</v>
      </c>
      <c r="F1567" s="65">
        <v>12.61</v>
      </c>
      <c r="G1567" t="s">
        <v>10</v>
      </c>
      <c r="H1567">
        <f>+VLOOKUP(G1567,'Legenda Tecnologias'!$A$1:$C$26,3)</f>
        <v>1</v>
      </c>
    </row>
    <row r="1568" spans="1:8" ht="14.25">
      <c r="A1568" s="11">
        <v>43891</v>
      </c>
      <c r="B1568" s="10" t="s">
        <v>1975</v>
      </c>
      <c r="C1568" s="12">
        <v>0.625</v>
      </c>
      <c r="D1568" s="13">
        <v>43896</v>
      </c>
      <c r="E1568" s="7" t="s">
        <v>402</v>
      </c>
      <c r="F1568" s="65">
        <v>9.56</v>
      </c>
      <c r="G1568" t="s">
        <v>12</v>
      </c>
      <c r="H1568">
        <f>+VLOOKUP(G1568,'Legenda Tecnologias'!$A$1:$C$26,3)</f>
        <v>22</v>
      </c>
    </row>
    <row r="1569" spans="1:8" ht="14.25">
      <c r="A1569" s="11">
        <v>43891</v>
      </c>
      <c r="B1569" s="10" t="s">
        <v>1976</v>
      </c>
      <c r="C1569" s="12">
        <v>0.66666666666666663</v>
      </c>
      <c r="D1569" s="13">
        <v>43896</v>
      </c>
      <c r="E1569" s="7" t="s">
        <v>402</v>
      </c>
      <c r="F1569" s="65">
        <v>13.74</v>
      </c>
      <c r="G1569" t="s">
        <v>12</v>
      </c>
      <c r="H1569">
        <f>+VLOOKUP(G1569,'Legenda Tecnologias'!$A$1:$C$26,3)</f>
        <v>22</v>
      </c>
    </row>
    <row r="1570" spans="1:8" ht="14.25">
      <c r="A1570" s="11">
        <v>43891</v>
      </c>
      <c r="B1570" s="10" t="s">
        <v>1977</v>
      </c>
      <c r="C1570" s="12">
        <v>0.70833333333333337</v>
      </c>
      <c r="D1570" s="13">
        <v>43896</v>
      </c>
      <c r="E1570" s="7" t="s">
        <v>402</v>
      </c>
      <c r="F1570" s="65">
        <v>18.5</v>
      </c>
      <c r="G1570" t="s">
        <v>6</v>
      </c>
      <c r="H1570">
        <f>+VLOOKUP(G1570,'Legenda Tecnologias'!$A$1:$C$26,3)</f>
        <v>18</v>
      </c>
    </row>
    <row r="1571" spans="1:8" ht="14.25">
      <c r="A1571" s="11">
        <v>43891</v>
      </c>
      <c r="B1571" s="10" t="s">
        <v>1978</v>
      </c>
      <c r="C1571" s="12">
        <v>0.75</v>
      </c>
      <c r="D1571" s="13">
        <v>43896</v>
      </c>
      <c r="E1571" s="7" t="s">
        <v>402</v>
      </c>
      <c r="F1571" s="65">
        <v>23.03</v>
      </c>
      <c r="G1571" t="s">
        <v>10</v>
      </c>
      <c r="H1571">
        <f>+VLOOKUP(G1571,'Legenda Tecnologias'!$A$1:$C$26,3)</f>
        <v>1</v>
      </c>
    </row>
    <row r="1572" spans="1:8" ht="14.25">
      <c r="A1572" s="11">
        <v>43891</v>
      </c>
      <c r="B1572" s="10" t="s">
        <v>1979</v>
      </c>
      <c r="C1572" s="12">
        <v>0.79166666666666663</v>
      </c>
      <c r="D1572" s="13">
        <v>43896</v>
      </c>
      <c r="E1572" s="7" t="s">
        <v>402</v>
      </c>
      <c r="F1572" s="65">
        <v>29.49</v>
      </c>
      <c r="G1572" t="s">
        <v>20</v>
      </c>
      <c r="H1572">
        <f>+VLOOKUP(G1572,'Legenda Tecnologias'!$A$1:$C$26,3)</f>
        <v>12</v>
      </c>
    </row>
    <row r="1573" spans="1:8" ht="14.25">
      <c r="A1573" s="11">
        <v>43891</v>
      </c>
      <c r="B1573" s="10" t="s">
        <v>1962</v>
      </c>
      <c r="C1573" s="12">
        <v>8.3333333333333329E-2</v>
      </c>
      <c r="D1573" s="13">
        <v>43896</v>
      </c>
      <c r="E1573" s="7" t="s">
        <v>402</v>
      </c>
      <c r="F1573" s="65">
        <v>17.079999999999998</v>
      </c>
      <c r="G1573" t="s">
        <v>5</v>
      </c>
      <c r="H1573">
        <f>+VLOOKUP(G1573,'Legenda Tecnologias'!$A$1:$C$26,3)</f>
        <v>11</v>
      </c>
    </row>
    <row r="1574" spans="1:8" ht="14.25">
      <c r="A1574" s="11">
        <v>43891</v>
      </c>
      <c r="B1574" s="10" t="s">
        <v>1980</v>
      </c>
      <c r="C1574" s="12">
        <v>0.83333333333333337</v>
      </c>
      <c r="D1574" s="13">
        <v>43896</v>
      </c>
      <c r="E1574" s="7" t="s">
        <v>402</v>
      </c>
      <c r="F1574" s="65">
        <v>35.46</v>
      </c>
      <c r="G1574" t="s">
        <v>6</v>
      </c>
      <c r="H1574">
        <f>+VLOOKUP(G1574,'Legenda Tecnologias'!$A$1:$C$26,3)</f>
        <v>18</v>
      </c>
    </row>
    <row r="1575" spans="1:8" ht="14.25">
      <c r="A1575" s="11">
        <v>43891</v>
      </c>
      <c r="B1575" s="10" t="s">
        <v>1981</v>
      </c>
      <c r="C1575" s="12">
        <v>0.875</v>
      </c>
      <c r="D1575" s="13">
        <v>43896</v>
      </c>
      <c r="E1575" s="7" t="s">
        <v>402</v>
      </c>
      <c r="F1575" s="65">
        <v>31.71</v>
      </c>
      <c r="G1575" t="s">
        <v>12</v>
      </c>
      <c r="H1575">
        <f>+VLOOKUP(G1575,'Legenda Tecnologias'!$A$1:$C$26,3)</f>
        <v>22</v>
      </c>
    </row>
    <row r="1576" spans="1:8" ht="14.25">
      <c r="A1576" s="11">
        <v>43891</v>
      </c>
      <c r="B1576" s="10" t="s">
        <v>1982</v>
      </c>
      <c r="C1576" s="12">
        <v>0.91666666666666663</v>
      </c>
      <c r="D1576" s="13">
        <v>43896</v>
      </c>
      <c r="E1576" s="7" t="s">
        <v>402</v>
      </c>
      <c r="F1576" s="65">
        <v>30.5</v>
      </c>
      <c r="G1576" t="s">
        <v>5</v>
      </c>
      <c r="H1576">
        <f>+VLOOKUP(G1576,'Legenda Tecnologias'!$A$1:$C$26,3)</f>
        <v>11</v>
      </c>
    </row>
    <row r="1577" spans="1:8" ht="14.25">
      <c r="A1577" s="11">
        <v>43891</v>
      </c>
      <c r="B1577" s="10" t="s">
        <v>1983</v>
      </c>
      <c r="C1577" s="12">
        <v>0.95833333333333337</v>
      </c>
      <c r="D1577" s="13">
        <v>43896</v>
      </c>
      <c r="E1577" s="7" t="s">
        <v>402</v>
      </c>
      <c r="F1577" s="65">
        <v>28.51</v>
      </c>
      <c r="G1577" t="s">
        <v>5</v>
      </c>
      <c r="H1577">
        <f>+VLOOKUP(G1577,'Legenda Tecnologias'!$A$1:$C$26,3)</f>
        <v>11</v>
      </c>
    </row>
    <row r="1578" spans="1:8" ht="14.25">
      <c r="A1578" s="11">
        <v>43891</v>
      </c>
      <c r="B1578" s="10" t="s">
        <v>1963</v>
      </c>
      <c r="C1578" s="12">
        <v>0.125</v>
      </c>
      <c r="D1578" s="13">
        <v>43896</v>
      </c>
      <c r="E1578" s="7" t="s">
        <v>402</v>
      </c>
      <c r="F1578" s="65">
        <v>16</v>
      </c>
      <c r="G1578" t="s">
        <v>6</v>
      </c>
      <c r="H1578">
        <f>+VLOOKUP(G1578,'Legenda Tecnologias'!$A$1:$C$26,3)</f>
        <v>18</v>
      </c>
    </row>
    <row r="1579" spans="1:8" ht="14.25">
      <c r="A1579" s="11">
        <v>43891</v>
      </c>
      <c r="B1579" s="10" t="s">
        <v>1964</v>
      </c>
      <c r="C1579" s="12">
        <v>0.16666666666666666</v>
      </c>
      <c r="D1579" s="13">
        <v>43896</v>
      </c>
      <c r="E1579" s="7" t="s">
        <v>402</v>
      </c>
      <c r="F1579" s="65">
        <v>15</v>
      </c>
      <c r="G1579" t="s">
        <v>5</v>
      </c>
      <c r="H1579">
        <f>+VLOOKUP(G1579,'Legenda Tecnologias'!$A$1:$C$26,3)</f>
        <v>11</v>
      </c>
    </row>
    <row r="1580" spans="1:8" ht="14.25">
      <c r="A1580" s="11">
        <v>43891</v>
      </c>
      <c r="B1580" s="10" t="s">
        <v>1965</v>
      </c>
      <c r="C1580" s="12">
        <v>0.20833333333333334</v>
      </c>
      <c r="D1580" s="13">
        <v>43896</v>
      </c>
      <c r="E1580" s="7" t="s">
        <v>402</v>
      </c>
      <c r="F1580" s="65">
        <v>18</v>
      </c>
      <c r="G1580" t="s">
        <v>5</v>
      </c>
      <c r="H1580">
        <f>+VLOOKUP(G1580,'Legenda Tecnologias'!$A$1:$C$26,3)</f>
        <v>11</v>
      </c>
    </row>
    <row r="1581" spans="1:8" ht="14.25">
      <c r="A1581" s="11">
        <v>43891</v>
      </c>
      <c r="B1581" s="10" t="s">
        <v>1966</v>
      </c>
      <c r="C1581" s="12">
        <v>0.25</v>
      </c>
      <c r="D1581" s="13">
        <v>43896</v>
      </c>
      <c r="E1581" s="7" t="s">
        <v>402</v>
      </c>
      <c r="F1581" s="65">
        <v>21.7</v>
      </c>
      <c r="G1581" t="s">
        <v>6</v>
      </c>
      <c r="H1581">
        <f>+VLOOKUP(G1581,'Legenda Tecnologias'!$A$1:$C$26,3)</f>
        <v>18</v>
      </c>
    </row>
    <row r="1582" spans="1:8" ht="14.25">
      <c r="A1582" s="11">
        <v>43891</v>
      </c>
      <c r="B1582" s="10" t="s">
        <v>1967</v>
      </c>
      <c r="C1582" s="12">
        <v>0.29166666666666669</v>
      </c>
      <c r="D1582" s="13">
        <v>43896</v>
      </c>
      <c r="E1582" s="7" t="s">
        <v>402</v>
      </c>
      <c r="F1582" s="65">
        <v>25</v>
      </c>
      <c r="G1582" t="s">
        <v>6</v>
      </c>
      <c r="H1582">
        <f>+VLOOKUP(G1582,'Legenda Tecnologias'!$A$1:$C$26,3)</f>
        <v>18</v>
      </c>
    </row>
    <row r="1583" spans="1:8" ht="14.25">
      <c r="A1583" s="11">
        <v>43891</v>
      </c>
      <c r="B1583" s="10" t="s">
        <v>1968</v>
      </c>
      <c r="C1583" s="12">
        <v>0.33333333333333331</v>
      </c>
      <c r="D1583" s="13">
        <v>43896</v>
      </c>
      <c r="E1583" s="7" t="s">
        <v>402</v>
      </c>
      <c r="F1583" s="65">
        <v>25.8</v>
      </c>
      <c r="G1583" t="s">
        <v>20</v>
      </c>
      <c r="H1583">
        <f>+VLOOKUP(G1583,'Legenda Tecnologias'!$A$1:$C$26,3)</f>
        <v>12</v>
      </c>
    </row>
    <row r="1584" spans="1:8" ht="14.25">
      <c r="A1584" s="11">
        <v>43891</v>
      </c>
      <c r="B1584" s="10" t="s">
        <v>1969</v>
      </c>
      <c r="C1584" s="12">
        <v>0.375</v>
      </c>
      <c r="D1584" s="13">
        <v>43896</v>
      </c>
      <c r="E1584" s="7" t="s">
        <v>402</v>
      </c>
      <c r="F1584" s="65">
        <v>25.27</v>
      </c>
      <c r="G1584" t="s">
        <v>5</v>
      </c>
      <c r="H1584">
        <f>+VLOOKUP(G1584,'Legenda Tecnologias'!$A$1:$C$26,3)</f>
        <v>11</v>
      </c>
    </row>
    <row r="1585" spans="1:8" ht="14.25">
      <c r="A1585" s="11">
        <v>43891</v>
      </c>
      <c r="B1585" s="10" t="s">
        <v>1984</v>
      </c>
      <c r="C1585" s="12">
        <v>0</v>
      </c>
      <c r="D1585" s="13">
        <v>43897</v>
      </c>
      <c r="E1585" s="7" t="s">
        <v>402</v>
      </c>
      <c r="F1585" s="65">
        <v>29.1</v>
      </c>
      <c r="G1585" t="s">
        <v>5</v>
      </c>
      <c r="H1585">
        <f>+VLOOKUP(G1585,'Legenda Tecnologias'!$A$1:$C$26,3)</f>
        <v>11</v>
      </c>
    </row>
    <row r="1586" spans="1:8" ht="14.25">
      <c r="A1586" s="11">
        <v>43891</v>
      </c>
      <c r="B1586" s="10" t="s">
        <v>1985</v>
      </c>
      <c r="C1586" s="12">
        <v>4.1666666666666664E-2</v>
      </c>
      <c r="D1586" s="13">
        <v>43897</v>
      </c>
      <c r="E1586" s="7" t="s">
        <v>402</v>
      </c>
      <c r="F1586" s="65">
        <v>25.5</v>
      </c>
      <c r="G1586" t="s">
        <v>6</v>
      </c>
      <c r="H1586">
        <f>+VLOOKUP(G1586,'Legenda Tecnologias'!$A$1:$C$26,3)</f>
        <v>18</v>
      </c>
    </row>
    <row r="1587" spans="1:8" ht="14.25">
      <c r="A1587" s="11">
        <v>43891</v>
      </c>
      <c r="B1587" s="10" t="s">
        <v>1994</v>
      </c>
      <c r="C1587" s="12">
        <v>0.41666666666666669</v>
      </c>
      <c r="D1587" s="13">
        <v>43897</v>
      </c>
      <c r="E1587" s="7" t="s">
        <v>402</v>
      </c>
      <c r="F1587" s="65">
        <v>28.25</v>
      </c>
      <c r="G1587" t="s">
        <v>5</v>
      </c>
      <c r="H1587">
        <f>+VLOOKUP(G1587,'Legenda Tecnologias'!$A$1:$C$26,3)</f>
        <v>11</v>
      </c>
    </row>
    <row r="1588" spans="1:8" ht="14.25">
      <c r="A1588" s="11">
        <v>43891</v>
      </c>
      <c r="B1588" s="10" t="s">
        <v>1995</v>
      </c>
      <c r="C1588" s="12">
        <v>0.45833333333333331</v>
      </c>
      <c r="D1588" s="13">
        <v>43897</v>
      </c>
      <c r="E1588" s="7" t="s">
        <v>402</v>
      </c>
      <c r="F1588" s="65">
        <v>26</v>
      </c>
      <c r="G1588" t="s">
        <v>5</v>
      </c>
      <c r="H1588">
        <f>+VLOOKUP(G1588,'Legenda Tecnologias'!$A$1:$C$26,3)</f>
        <v>11</v>
      </c>
    </row>
    <row r="1589" spans="1:8" ht="14.25">
      <c r="A1589" s="11">
        <v>43891</v>
      </c>
      <c r="B1589" s="10" t="s">
        <v>1996</v>
      </c>
      <c r="C1589" s="12">
        <v>0.5</v>
      </c>
      <c r="D1589" s="13">
        <v>43897</v>
      </c>
      <c r="E1589" s="7" t="s">
        <v>402</v>
      </c>
      <c r="F1589" s="65">
        <v>25.3</v>
      </c>
      <c r="G1589" t="s">
        <v>12</v>
      </c>
      <c r="H1589">
        <f>+VLOOKUP(G1589,'Legenda Tecnologias'!$A$1:$C$26,3)</f>
        <v>22</v>
      </c>
    </row>
    <row r="1590" spans="1:8" ht="14.25">
      <c r="A1590" s="11">
        <v>43891</v>
      </c>
      <c r="B1590" s="10" t="s">
        <v>1997</v>
      </c>
      <c r="C1590" s="12">
        <v>0.54166666666666663</v>
      </c>
      <c r="D1590" s="13">
        <v>43897</v>
      </c>
      <c r="E1590" s="7" t="s">
        <v>402</v>
      </c>
      <c r="F1590" s="65">
        <v>25.06</v>
      </c>
      <c r="G1590" t="s">
        <v>6</v>
      </c>
      <c r="H1590">
        <f>+VLOOKUP(G1590,'Legenda Tecnologias'!$A$1:$C$26,3)</f>
        <v>18</v>
      </c>
    </row>
    <row r="1591" spans="1:8" ht="14.25">
      <c r="A1591" s="11">
        <v>43891</v>
      </c>
      <c r="B1591" s="10" t="s">
        <v>1998</v>
      </c>
      <c r="C1591" s="12">
        <v>0.58333333333333337</v>
      </c>
      <c r="D1591" s="13">
        <v>43897</v>
      </c>
      <c r="E1591" s="7" t="s">
        <v>402</v>
      </c>
      <c r="F1591" s="65">
        <v>24.94</v>
      </c>
      <c r="G1591" t="s">
        <v>5</v>
      </c>
      <c r="H1591">
        <f>+VLOOKUP(G1591,'Legenda Tecnologias'!$A$1:$C$26,3)</f>
        <v>11</v>
      </c>
    </row>
    <row r="1592" spans="1:8" ht="14.25">
      <c r="A1592" s="11">
        <v>43891</v>
      </c>
      <c r="B1592" s="10" t="s">
        <v>1999</v>
      </c>
      <c r="C1592" s="12">
        <v>0.625</v>
      </c>
      <c r="D1592" s="13">
        <v>43897</v>
      </c>
      <c r="E1592" s="7" t="s">
        <v>402</v>
      </c>
      <c r="F1592" s="65">
        <v>25</v>
      </c>
      <c r="G1592" t="s">
        <v>6</v>
      </c>
      <c r="H1592">
        <f>+VLOOKUP(G1592,'Legenda Tecnologias'!$A$1:$C$26,3)</f>
        <v>18</v>
      </c>
    </row>
    <row r="1593" spans="1:8" ht="14.25">
      <c r="A1593" s="11">
        <v>43891</v>
      </c>
      <c r="B1593" s="10" t="s">
        <v>2000</v>
      </c>
      <c r="C1593" s="12">
        <v>0.66666666666666663</v>
      </c>
      <c r="D1593" s="13">
        <v>43897</v>
      </c>
      <c r="E1593" s="7" t="s">
        <v>402</v>
      </c>
      <c r="F1593" s="65">
        <v>25.03</v>
      </c>
      <c r="G1593" t="s">
        <v>5</v>
      </c>
      <c r="H1593">
        <f>+VLOOKUP(G1593,'Legenda Tecnologias'!$A$1:$C$26,3)</f>
        <v>11</v>
      </c>
    </row>
    <row r="1594" spans="1:8" ht="14.25">
      <c r="A1594" s="11">
        <v>43891</v>
      </c>
      <c r="B1594" s="10" t="s">
        <v>2001</v>
      </c>
      <c r="C1594" s="12">
        <v>0.70833333333333337</v>
      </c>
      <c r="D1594" s="13">
        <v>43897</v>
      </c>
      <c r="E1594" s="7" t="s">
        <v>402</v>
      </c>
      <c r="F1594" s="65">
        <v>27.02</v>
      </c>
      <c r="G1594" t="s">
        <v>5</v>
      </c>
      <c r="H1594">
        <f>+VLOOKUP(G1594,'Legenda Tecnologias'!$A$1:$C$26,3)</f>
        <v>11</v>
      </c>
    </row>
    <row r="1595" spans="1:8" ht="14.25">
      <c r="A1595" s="11">
        <v>43891</v>
      </c>
      <c r="B1595" s="10" t="s">
        <v>2002</v>
      </c>
      <c r="C1595" s="12">
        <v>0.75</v>
      </c>
      <c r="D1595" s="13">
        <v>43897</v>
      </c>
      <c r="E1595" s="7" t="s">
        <v>402</v>
      </c>
      <c r="F1595" s="65">
        <v>31.01</v>
      </c>
      <c r="G1595" t="s">
        <v>12</v>
      </c>
      <c r="H1595">
        <f>+VLOOKUP(G1595,'Legenda Tecnologias'!$A$1:$C$26,3)</f>
        <v>22</v>
      </c>
    </row>
    <row r="1596" spans="1:8" ht="14.25">
      <c r="A1596" s="11">
        <v>43891</v>
      </c>
      <c r="B1596" s="10" t="s">
        <v>2003</v>
      </c>
      <c r="C1596" s="12">
        <v>0.79166666666666663</v>
      </c>
      <c r="D1596" s="13">
        <v>43897</v>
      </c>
      <c r="E1596" s="7" t="s">
        <v>402</v>
      </c>
      <c r="F1596" s="65">
        <v>37.61</v>
      </c>
      <c r="G1596" t="s">
        <v>5</v>
      </c>
      <c r="H1596">
        <f>+VLOOKUP(G1596,'Legenda Tecnologias'!$A$1:$C$26,3)</f>
        <v>11</v>
      </c>
    </row>
    <row r="1597" spans="1:8" ht="14.25">
      <c r="A1597" s="11">
        <v>43891</v>
      </c>
      <c r="B1597" s="10" t="s">
        <v>1986</v>
      </c>
      <c r="C1597" s="12">
        <v>8.3333333333333329E-2</v>
      </c>
      <c r="D1597" s="13">
        <v>43897</v>
      </c>
      <c r="E1597" s="7" t="s">
        <v>402</v>
      </c>
      <c r="F1597" s="65">
        <v>24.51</v>
      </c>
      <c r="G1597" t="s">
        <v>6</v>
      </c>
      <c r="H1597">
        <f>+VLOOKUP(G1597,'Legenda Tecnologias'!$A$1:$C$26,3)</f>
        <v>18</v>
      </c>
    </row>
    <row r="1598" spans="1:8" ht="14.25">
      <c r="A1598" s="11">
        <v>43891</v>
      </c>
      <c r="B1598" s="10" t="s">
        <v>2004</v>
      </c>
      <c r="C1598" s="12">
        <v>0.83333333333333337</v>
      </c>
      <c r="D1598" s="13">
        <v>43897</v>
      </c>
      <c r="E1598" s="7" t="s">
        <v>402</v>
      </c>
      <c r="F1598" s="65">
        <v>35</v>
      </c>
      <c r="G1598" t="s">
        <v>6</v>
      </c>
      <c r="H1598">
        <f>+VLOOKUP(G1598,'Legenda Tecnologias'!$A$1:$C$26,3)</f>
        <v>18</v>
      </c>
    </row>
    <row r="1599" spans="1:8" ht="14.25">
      <c r="A1599" s="11">
        <v>43891</v>
      </c>
      <c r="B1599" s="10" t="s">
        <v>2005</v>
      </c>
      <c r="C1599" s="12">
        <v>0.875</v>
      </c>
      <c r="D1599" s="13">
        <v>43897</v>
      </c>
      <c r="E1599" s="7" t="s">
        <v>402</v>
      </c>
      <c r="F1599" s="65">
        <v>34.700000000000003</v>
      </c>
      <c r="G1599" t="s">
        <v>20</v>
      </c>
      <c r="H1599">
        <f>+VLOOKUP(G1599,'Legenda Tecnologias'!$A$1:$C$26,3)</f>
        <v>12</v>
      </c>
    </row>
    <row r="1600" spans="1:8" ht="14.25">
      <c r="A1600" s="11">
        <v>43891</v>
      </c>
      <c r="B1600" s="10" t="s">
        <v>2006</v>
      </c>
      <c r="C1600" s="12">
        <v>0.91666666666666663</v>
      </c>
      <c r="D1600" s="13">
        <v>43897</v>
      </c>
      <c r="E1600" s="7" t="s">
        <v>402</v>
      </c>
      <c r="F1600" s="65">
        <v>33.53</v>
      </c>
      <c r="G1600" t="s">
        <v>10</v>
      </c>
      <c r="H1600">
        <f>+VLOOKUP(G1600,'Legenda Tecnologias'!$A$1:$C$26,3)</f>
        <v>1</v>
      </c>
    </row>
    <row r="1601" spans="1:8" ht="14.25">
      <c r="A1601" s="11">
        <v>43891</v>
      </c>
      <c r="B1601" s="10" t="s">
        <v>2007</v>
      </c>
      <c r="C1601" s="12">
        <v>0.95833333333333337</v>
      </c>
      <c r="D1601" s="13">
        <v>43897</v>
      </c>
      <c r="E1601" s="7" t="s">
        <v>402</v>
      </c>
      <c r="F1601" s="65">
        <v>30.79</v>
      </c>
      <c r="G1601" t="s">
        <v>5</v>
      </c>
      <c r="H1601">
        <f>+VLOOKUP(G1601,'Legenda Tecnologias'!$A$1:$C$26,3)</f>
        <v>11</v>
      </c>
    </row>
    <row r="1602" spans="1:8" ht="14.25">
      <c r="A1602" s="11">
        <v>43891</v>
      </c>
      <c r="B1602" s="10" t="s">
        <v>1987</v>
      </c>
      <c r="C1602" s="12">
        <v>0.125</v>
      </c>
      <c r="D1602" s="13">
        <v>43897</v>
      </c>
      <c r="E1602" s="7" t="s">
        <v>402</v>
      </c>
      <c r="F1602" s="65">
        <v>24.03</v>
      </c>
      <c r="G1602" t="s">
        <v>5</v>
      </c>
      <c r="H1602">
        <f>+VLOOKUP(G1602,'Legenda Tecnologias'!$A$1:$C$26,3)</f>
        <v>11</v>
      </c>
    </row>
    <row r="1603" spans="1:8" ht="14.25">
      <c r="A1603" s="11">
        <v>43891</v>
      </c>
      <c r="B1603" s="10" t="s">
        <v>1988</v>
      </c>
      <c r="C1603" s="12">
        <v>0.16666666666666666</v>
      </c>
      <c r="D1603" s="13">
        <v>43897</v>
      </c>
      <c r="E1603" s="7" t="s">
        <v>402</v>
      </c>
      <c r="F1603" s="65">
        <v>24</v>
      </c>
      <c r="G1603" t="s">
        <v>5</v>
      </c>
      <c r="H1603">
        <f>+VLOOKUP(G1603,'Legenda Tecnologias'!$A$1:$C$26,3)</f>
        <v>11</v>
      </c>
    </row>
    <row r="1604" spans="1:8" ht="14.25">
      <c r="A1604" s="11">
        <v>43891</v>
      </c>
      <c r="B1604" s="10" t="s">
        <v>1989</v>
      </c>
      <c r="C1604" s="12">
        <v>0.20833333333333334</v>
      </c>
      <c r="D1604" s="13">
        <v>43897</v>
      </c>
      <c r="E1604" s="7" t="s">
        <v>402</v>
      </c>
      <c r="F1604" s="65">
        <v>24.03</v>
      </c>
      <c r="G1604" t="s">
        <v>6</v>
      </c>
      <c r="H1604">
        <f>+VLOOKUP(G1604,'Legenda Tecnologias'!$A$1:$C$26,3)</f>
        <v>18</v>
      </c>
    </row>
    <row r="1605" spans="1:8" ht="14.25">
      <c r="A1605" s="11">
        <v>43891</v>
      </c>
      <c r="B1605" s="10" t="s">
        <v>1990</v>
      </c>
      <c r="C1605" s="12">
        <v>0.25</v>
      </c>
      <c r="D1605" s="13">
        <v>43897</v>
      </c>
      <c r="E1605" s="7" t="s">
        <v>402</v>
      </c>
      <c r="F1605" s="65">
        <v>25.3</v>
      </c>
      <c r="G1605" t="s">
        <v>5</v>
      </c>
      <c r="H1605">
        <f>+VLOOKUP(G1605,'Legenda Tecnologias'!$A$1:$C$26,3)</f>
        <v>11</v>
      </c>
    </row>
    <row r="1606" spans="1:8" ht="14.25">
      <c r="A1606" s="11">
        <v>43891</v>
      </c>
      <c r="B1606" s="10" t="s">
        <v>1991</v>
      </c>
      <c r="C1606" s="12">
        <v>0.29166666666666669</v>
      </c>
      <c r="D1606" s="13">
        <v>43897</v>
      </c>
      <c r="E1606" s="7" t="s">
        <v>402</v>
      </c>
      <c r="F1606" s="65">
        <v>25.8</v>
      </c>
      <c r="G1606" t="s">
        <v>6</v>
      </c>
      <c r="H1606">
        <f>+VLOOKUP(G1606,'Legenda Tecnologias'!$A$1:$C$26,3)</f>
        <v>18</v>
      </c>
    </row>
    <row r="1607" spans="1:8" ht="14.25">
      <c r="A1607" s="11">
        <v>43891</v>
      </c>
      <c r="B1607" s="10" t="s">
        <v>1992</v>
      </c>
      <c r="C1607" s="12">
        <v>0.33333333333333331</v>
      </c>
      <c r="D1607" s="13">
        <v>43897</v>
      </c>
      <c r="E1607" s="7" t="s">
        <v>402</v>
      </c>
      <c r="F1607" s="65">
        <v>26</v>
      </c>
      <c r="G1607" t="s">
        <v>12</v>
      </c>
      <c r="H1607">
        <f>+VLOOKUP(G1607,'Legenda Tecnologias'!$A$1:$C$26,3)</f>
        <v>22</v>
      </c>
    </row>
    <row r="1608" spans="1:8" ht="14.25">
      <c r="A1608" s="11">
        <v>43891</v>
      </c>
      <c r="B1608" s="10" t="s">
        <v>1993</v>
      </c>
      <c r="C1608" s="12">
        <v>0.375</v>
      </c>
      <c r="D1608" s="13">
        <v>43897</v>
      </c>
      <c r="E1608" s="7" t="s">
        <v>402</v>
      </c>
      <c r="F1608" s="65">
        <v>28.06</v>
      </c>
      <c r="G1608" t="s">
        <v>12</v>
      </c>
      <c r="H1608">
        <f>+VLOOKUP(G1608,'Legenda Tecnologias'!$A$1:$C$26,3)</f>
        <v>22</v>
      </c>
    </row>
    <row r="1609" spans="1:8" ht="14.25">
      <c r="A1609" s="11">
        <v>43891</v>
      </c>
      <c r="B1609" s="10" t="s">
        <v>2008</v>
      </c>
      <c r="C1609" s="12">
        <v>0</v>
      </c>
      <c r="D1609" s="13">
        <v>43898</v>
      </c>
      <c r="E1609" s="7" t="s">
        <v>402</v>
      </c>
      <c r="F1609" s="65">
        <v>31.5</v>
      </c>
      <c r="G1609" t="s">
        <v>5</v>
      </c>
      <c r="H1609">
        <f>+VLOOKUP(G1609,'Legenda Tecnologias'!$A$1:$C$26,3)</f>
        <v>11</v>
      </c>
    </row>
    <row r="1610" spans="1:8" ht="14.25">
      <c r="A1610" s="11">
        <v>43891</v>
      </c>
      <c r="B1610" s="10" t="s">
        <v>2009</v>
      </c>
      <c r="C1610" s="12">
        <v>4.1666666666666664E-2</v>
      </c>
      <c r="D1610" s="13">
        <v>43898</v>
      </c>
      <c r="E1610" s="7" t="s">
        <v>402</v>
      </c>
      <c r="F1610" s="65">
        <v>25.5</v>
      </c>
      <c r="G1610" t="s">
        <v>5</v>
      </c>
      <c r="H1610">
        <f>+VLOOKUP(G1610,'Legenda Tecnologias'!$A$1:$C$26,3)</f>
        <v>11</v>
      </c>
    </row>
    <row r="1611" spans="1:8" ht="14.25">
      <c r="A1611" s="11">
        <v>43891</v>
      </c>
      <c r="B1611" s="10" t="s">
        <v>2018</v>
      </c>
      <c r="C1611" s="12">
        <v>0.41666666666666669</v>
      </c>
      <c r="D1611" s="13">
        <v>43898</v>
      </c>
      <c r="E1611" s="7" t="s">
        <v>402</v>
      </c>
      <c r="F1611" s="65">
        <v>25</v>
      </c>
      <c r="G1611" t="s">
        <v>20</v>
      </c>
      <c r="H1611">
        <f>+VLOOKUP(G1611,'Legenda Tecnologias'!$A$1:$C$26,3)</f>
        <v>12</v>
      </c>
    </row>
    <row r="1612" spans="1:8" ht="14.25">
      <c r="A1612" s="11">
        <v>43891</v>
      </c>
      <c r="B1612" s="10" t="s">
        <v>2019</v>
      </c>
      <c r="C1612" s="12">
        <v>0.45833333333333331</v>
      </c>
      <c r="D1612" s="13">
        <v>43898</v>
      </c>
      <c r="E1612" s="7" t="s">
        <v>402</v>
      </c>
      <c r="F1612" s="65">
        <v>25</v>
      </c>
      <c r="G1612" t="s">
        <v>20</v>
      </c>
      <c r="H1612">
        <f>+VLOOKUP(G1612,'Legenda Tecnologias'!$A$1:$C$26,3)</f>
        <v>12</v>
      </c>
    </row>
    <row r="1613" spans="1:8" ht="14.25">
      <c r="A1613" s="11">
        <v>43891</v>
      </c>
      <c r="B1613" s="10" t="s">
        <v>2020</v>
      </c>
      <c r="C1613" s="12">
        <v>0.5</v>
      </c>
      <c r="D1613" s="13">
        <v>43898</v>
      </c>
      <c r="E1613" s="7" t="s">
        <v>402</v>
      </c>
      <c r="F1613" s="65">
        <v>24</v>
      </c>
      <c r="G1613" t="s">
        <v>20</v>
      </c>
      <c r="H1613">
        <f>+VLOOKUP(G1613,'Legenda Tecnologias'!$A$1:$C$26,3)</f>
        <v>12</v>
      </c>
    </row>
    <row r="1614" spans="1:8" ht="14.25">
      <c r="A1614" s="11">
        <v>43891</v>
      </c>
      <c r="B1614" s="10" t="s">
        <v>2021</v>
      </c>
      <c r="C1614" s="12">
        <v>0.54166666666666663</v>
      </c>
      <c r="D1614" s="13">
        <v>43898</v>
      </c>
      <c r="E1614" s="7" t="s">
        <v>402</v>
      </c>
      <c r="F1614" s="65">
        <v>24</v>
      </c>
      <c r="G1614" t="s">
        <v>6</v>
      </c>
      <c r="H1614">
        <f>+VLOOKUP(G1614,'Legenda Tecnologias'!$A$1:$C$26,3)</f>
        <v>18</v>
      </c>
    </row>
    <row r="1615" spans="1:8" ht="14.25">
      <c r="A1615" s="11">
        <v>43891</v>
      </c>
      <c r="B1615" s="10" t="s">
        <v>2022</v>
      </c>
      <c r="C1615" s="12">
        <v>0.58333333333333337</v>
      </c>
      <c r="D1615" s="13">
        <v>43898</v>
      </c>
      <c r="E1615" s="7" t="s">
        <v>402</v>
      </c>
      <c r="F1615" s="65">
        <v>24.4</v>
      </c>
      <c r="G1615" t="s">
        <v>6</v>
      </c>
      <c r="H1615">
        <f>+VLOOKUP(G1615,'Legenda Tecnologias'!$A$1:$C$26,3)</f>
        <v>18</v>
      </c>
    </row>
    <row r="1616" spans="1:8" ht="14.25">
      <c r="A1616" s="11">
        <v>43891</v>
      </c>
      <c r="B1616" s="10" t="s">
        <v>2023</v>
      </c>
      <c r="C1616" s="12">
        <v>0.625</v>
      </c>
      <c r="D1616" s="13">
        <v>43898</v>
      </c>
      <c r="E1616" s="7" t="s">
        <v>402</v>
      </c>
      <c r="F1616" s="65">
        <v>23</v>
      </c>
      <c r="G1616" t="s">
        <v>6</v>
      </c>
      <c r="H1616">
        <f>+VLOOKUP(G1616,'Legenda Tecnologias'!$A$1:$C$26,3)</f>
        <v>18</v>
      </c>
    </row>
    <row r="1617" spans="1:8" ht="14.25">
      <c r="A1617" s="11">
        <v>43891</v>
      </c>
      <c r="B1617" s="10" t="s">
        <v>2024</v>
      </c>
      <c r="C1617" s="12">
        <v>0.66666666666666663</v>
      </c>
      <c r="D1617" s="13">
        <v>43898</v>
      </c>
      <c r="E1617" s="7" t="s">
        <v>402</v>
      </c>
      <c r="F1617" s="65">
        <v>22.9</v>
      </c>
      <c r="G1617" t="s">
        <v>6</v>
      </c>
      <c r="H1617">
        <f>+VLOOKUP(G1617,'Legenda Tecnologias'!$A$1:$C$26,3)</f>
        <v>18</v>
      </c>
    </row>
    <row r="1618" spans="1:8" ht="14.25">
      <c r="A1618" s="11">
        <v>43891</v>
      </c>
      <c r="B1618" s="10" t="s">
        <v>2025</v>
      </c>
      <c r="C1618" s="12">
        <v>0.70833333333333337</v>
      </c>
      <c r="D1618" s="13">
        <v>43898</v>
      </c>
      <c r="E1618" s="7" t="s">
        <v>402</v>
      </c>
      <c r="F1618" s="65">
        <v>25.71</v>
      </c>
      <c r="G1618" t="s">
        <v>6</v>
      </c>
      <c r="H1618">
        <f>+VLOOKUP(G1618,'Legenda Tecnologias'!$A$1:$C$26,3)</f>
        <v>18</v>
      </c>
    </row>
    <row r="1619" spans="1:8" ht="14.25">
      <c r="A1619" s="11">
        <v>43891</v>
      </c>
      <c r="B1619" s="10" t="s">
        <v>2026</v>
      </c>
      <c r="C1619" s="12">
        <v>0.75</v>
      </c>
      <c r="D1619" s="13">
        <v>43898</v>
      </c>
      <c r="E1619" s="7" t="s">
        <v>402</v>
      </c>
      <c r="F1619" s="65">
        <v>31.97</v>
      </c>
      <c r="G1619" t="s">
        <v>5</v>
      </c>
      <c r="H1619">
        <f>+VLOOKUP(G1619,'Legenda Tecnologias'!$A$1:$C$26,3)</f>
        <v>11</v>
      </c>
    </row>
    <row r="1620" spans="1:8" ht="14.25">
      <c r="A1620" s="11">
        <v>43891</v>
      </c>
      <c r="B1620" s="10" t="s">
        <v>2027</v>
      </c>
      <c r="C1620" s="12">
        <v>0.79166666666666663</v>
      </c>
      <c r="D1620" s="13">
        <v>43898</v>
      </c>
      <c r="E1620" s="7" t="s">
        <v>402</v>
      </c>
      <c r="F1620" s="65">
        <v>34.86</v>
      </c>
      <c r="G1620" t="s">
        <v>5</v>
      </c>
      <c r="H1620">
        <f>+VLOOKUP(G1620,'Legenda Tecnologias'!$A$1:$C$26,3)</f>
        <v>11</v>
      </c>
    </row>
    <row r="1621" spans="1:8" ht="14.25">
      <c r="A1621" s="11">
        <v>43891</v>
      </c>
      <c r="B1621" s="10" t="s">
        <v>2010</v>
      </c>
      <c r="C1621" s="12">
        <v>8.3333333333333329E-2</v>
      </c>
      <c r="D1621" s="13">
        <v>43898</v>
      </c>
      <c r="E1621" s="7" t="s">
        <v>402</v>
      </c>
      <c r="F1621" s="65">
        <v>25</v>
      </c>
      <c r="G1621" t="s">
        <v>6</v>
      </c>
      <c r="H1621">
        <f>+VLOOKUP(G1621,'Legenda Tecnologias'!$A$1:$C$26,3)</f>
        <v>18</v>
      </c>
    </row>
    <row r="1622" spans="1:8" ht="14.25">
      <c r="A1622" s="11">
        <v>43891</v>
      </c>
      <c r="B1622" s="10" t="s">
        <v>2028</v>
      </c>
      <c r="C1622" s="12">
        <v>0.83333333333333337</v>
      </c>
      <c r="D1622" s="13">
        <v>43898</v>
      </c>
      <c r="E1622" s="7" t="s">
        <v>402</v>
      </c>
      <c r="F1622" s="65">
        <v>34.020000000000003</v>
      </c>
      <c r="G1622" t="s">
        <v>10</v>
      </c>
      <c r="H1622">
        <f>+VLOOKUP(G1622,'Legenda Tecnologias'!$A$1:$C$26,3)</f>
        <v>1</v>
      </c>
    </row>
    <row r="1623" spans="1:8" ht="14.25">
      <c r="A1623" s="11">
        <v>43891</v>
      </c>
      <c r="B1623" s="10" t="s">
        <v>2029</v>
      </c>
      <c r="C1623" s="12">
        <v>0.875</v>
      </c>
      <c r="D1623" s="13">
        <v>43898</v>
      </c>
      <c r="E1623" s="7" t="s">
        <v>402</v>
      </c>
      <c r="F1623" s="65">
        <v>33.17</v>
      </c>
      <c r="G1623" t="s">
        <v>5</v>
      </c>
      <c r="H1623">
        <f>+VLOOKUP(G1623,'Legenda Tecnologias'!$A$1:$C$26,3)</f>
        <v>11</v>
      </c>
    </row>
    <row r="1624" spans="1:8" ht="14.25">
      <c r="A1624" s="11">
        <v>43891</v>
      </c>
      <c r="B1624" s="10" t="s">
        <v>2030</v>
      </c>
      <c r="C1624" s="12">
        <v>0.91666666666666663</v>
      </c>
      <c r="D1624" s="13">
        <v>43898</v>
      </c>
      <c r="E1624" s="7" t="s">
        <v>402</v>
      </c>
      <c r="F1624" s="65">
        <v>31.99</v>
      </c>
      <c r="G1624" t="s">
        <v>5</v>
      </c>
      <c r="H1624">
        <f>+VLOOKUP(G1624,'Legenda Tecnologias'!$A$1:$C$26,3)</f>
        <v>11</v>
      </c>
    </row>
    <row r="1625" spans="1:8" ht="14.25">
      <c r="A1625" s="11">
        <v>43891</v>
      </c>
      <c r="B1625" s="10" t="s">
        <v>2031</v>
      </c>
      <c r="C1625" s="12">
        <v>0.95833333333333337</v>
      </c>
      <c r="D1625" s="13">
        <v>43898</v>
      </c>
      <c r="E1625" s="7" t="s">
        <v>402</v>
      </c>
      <c r="F1625" s="65">
        <v>30.41</v>
      </c>
      <c r="G1625" t="s">
        <v>5</v>
      </c>
      <c r="H1625">
        <f>+VLOOKUP(G1625,'Legenda Tecnologias'!$A$1:$C$26,3)</f>
        <v>11</v>
      </c>
    </row>
    <row r="1626" spans="1:8" ht="14.25">
      <c r="A1626" s="11">
        <v>43891</v>
      </c>
      <c r="B1626" s="10" t="s">
        <v>2011</v>
      </c>
      <c r="C1626" s="12">
        <v>0.125</v>
      </c>
      <c r="D1626" s="13">
        <v>43898</v>
      </c>
      <c r="E1626" s="7" t="s">
        <v>402</v>
      </c>
      <c r="F1626" s="65">
        <v>24.4</v>
      </c>
      <c r="G1626" t="s">
        <v>5</v>
      </c>
      <c r="H1626">
        <f>+VLOOKUP(G1626,'Legenda Tecnologias'!$A$1:$C$26,3)</f>
        <v>11</v>
      </c>
    </row>
    <row r="1627" spans="1:8" ht="14.25">
      <c r="A1627" s="11">
        <v>43891</v>
      </c>
      <c r="B1627" s="10" t="s">
        <v>2012</v>
      </c>
      <c r="C1627" s="12">
        <v>0.16666666666666666</v>
      </c>
      <c r="D1627" s="13">
        <v>43898</v>
      </c>
      <c r="E1627" s="7" t="s">
        <v>402</v>
      </c>
      <c r="F1627" s="65">
        <v>24.4</v>
      </c>
      <c r="G1627" t="s">
        <v>6</v>
      </c>
      <c r="H1627">
        <f>+VLOOKUP(G1627,'Legenda Tecnologias'!$A$1:$C$26,3)</f>
        <v>18</v>
      </c>
    </row>
    <row r="1628" spans="1:8" ht="14.25">
      <c r="A1628" s="11">
        <v>43891</v>
      </c>
      <c r="B1628" s="10" t="s">
        <v>2013</v>
      </c>
      <c r="C1628" s="12">
        <v>0.20833333333333334</v>
      </c>
      <c r="D1628" s="13">
        <v>43898</v>
      </c>
      <c r="E1628" s="7" t="s">
        <v>402</v>
      </c>
      <c r="F1628" s="65">
        <v>24.4</v>
      </c>
      <c r="G1628" t="s">
        <v>6</v>
      </c>
      <c r="H1628">
        <f>+VLOOKUP(G1628,'Legenda Tecnologias'!$A$1:$C$26,3)</f>
        <v>18</v>
      </c>
    </row>
    <row r="1629" spans="1:8" ht="14.25">
      <c r="A1629" s="11">
        <v>43891</v>
      </c>
      <c r="B1629" s="10" t="s">
        <v>2014</v>
      </c>
      <c r="C1629" s="12">
        <v>0.25</v>
      </c>
      <c r="D1629" s="13">
        <v>43898</v>
      </c>
      <c r="E1629" s="7" t="s">
        <v>402</v>
      </c>
      <c r="F1629" s="65">
        <v>25</v>
      </c>
      <c r="G1629" t="s">
        <v>6</v>
      </c>
      <c r="H1629">
        <f>+VLOOKUP(G1629,'Legenda Tecnologias'!$A$1:$C$26,3)</f>
        <v>18</v>
      </c>
    </row>
    <row r="1630" spans="1:8" ht="14.25">
      <c r="A1630" s="11">
        <v>43891</v>
      </c>
      <c r="B1630" s="10" t="s">
        <v>2015</v>
      </c>
      <c r="C1630" s="12">
        <v>0.29166666666666669</v>
      </c>
      <c r="D1630" s="13">
        <v>43898</v>
      </c>
      <c r="E1630" s="7" t="s">
        <v>402</v>
      </c>
      <c r="F1630" s="65">
        <v>24.84</v>
      </c>
      <c r="G1630" t="s">
        <v>5</v>
      </c>
      <c r="H1630">
        <f>+VLOOKUP(G1630,'Legenda Tecnologias'!$A$1:$C$26,3)</f>
        <v>11</v>
      </c>
    </row>
    <row r="1631" spans="1:8" ht="14.25">
      <c r="A1631" s="11">
        <v>43891</v>
      </c>
      <c r="B1631" s="10" t="s">
        <v>2016</v>
      </c>
      <c r="C1631" s="12">
        <v>0.33333333333333331</v>
      </c>
      <c r="D1631" s="13">
        <v>43898</v>
      </c>
      <c r="E1631" s="7" t="s">
        <v>402</v>
      </c>
      <c r="F1631" s="65">
        <v>24.59</v>
      </c>
      <c r="G1631" t="s">
        <v>6</v>
      </c>
      <c r="H1631">
        <f>+VLOOKUP(G1631,'Legenda Tecnologias'!$A$1:$C$26,3)</f>
        <v>18</v>
      </c>
    </row>
    <row r="1632" spans="1:8" ht="14.25">
      <c r="A1632" s="11">
        <v>43891</v>
      </c>
      <c r="B1632" s="10" t="s">
        <v>2017</v>
      </c>
      <c r="C1632" s="12">
        <v>0.375</v>
      </c>
      <c r="D1632" s="13">
        <v>43898</v>
      </c>
      <c r="E1632" s="7" t="s">
        <v>402</v>
      </c>
      <c r="F1632" s="65">
        <v>25</v>
      </c>
      <c r="G1632" t="s">
        <v>12</v>
      </c>
      <c r="H1632">
        <f>+VLOOKUP(G1632,'Legenda Tecnologias'!$A$1:$C$26,3)</f>
        <v>22</v>
      </c>
    </row>
    <row r="1633" spans="1:8" ht="14.25">
      <c r="A1633" s="11">
        <v>43891</v>
      </c>
      <c r="B1633" s="10" t="s">
        <v>2032</v>
      </c>
      <c r="C1633" s="12">
        <v>0</v>
      </c>
      <c r="D1633" s="13">
        <v>43899</v>
      </c>
      <c r="E1633" s="7" t="s">
        <v>402</v>
      </c>
      <c r="F1633" s="65">
        <v>25.8</v>
      </c>
      <c r="G1633" t="s">
        <v>10</v>
      </c>
      <c r="H1633">
        <f>+VLOOKUP(G1633,'Legenda Tecnologias'!$A$1:$C$26,3)</f>
        <v>1</v>
      </c>
    </row>
    <row r="1634" spans="1:8" ht="14.25">
      <c r="A1634" s="11">
        <v>43891</v>
      </c>
      <c r="B1634" s="10" t="s">
        <v>2033</v>
      </c>
      <c r="C1634" s="12">
        <v>4.1666666666666664E-2</v>
      </c>
      <c r="D1634" s="13">
        <v>43899</v>
      </c>
      <c r="E1634" s="7" t="s">
        <v>402</v>
      </c>
      <c r="F1634" s="65">
        <v>25</v>
      </c>
      <c r="G1634" t="s">
        <v>5</v>
      </c>
      <c r="H1634">
        <f>+VLOOKUP(G1634,'Legenda Tecnologias'!$A$1:$C$26,3)</f>
        <v>11</v>
      </c>
    </row>
    <row r="1635" spans="1:8" ht="14.25">
      <c r="A1635" s="11">
        <v>43891</v>
      </c>
      <c r="B1635" s="10" t="s">
        <v>2042</v>
      </c>
      <c r="C1635" s="12">
        <v>0.41666666666666669</v>
      </c>
      <c r="D1635" s="13">
        <v>43899</v>
      </c>
      <c r="E1635" s="7" t="s">
        <v>402</v>
      </c>
      <c r="F1635" s="65">
        <v>35.5</v>
      </c>
      <c r="G1635" t="s">
        <v>5</v>
      </c>
      <c r="H1635">
        <f>+VLOOKUP(G1635,'Legenda Tecnologias'!$A$1:$C$26,3)</f>
        <v>11</v>
      </c>
    </row>
    <row r="1636" spans="1:8" ht="14.25">
      <c r="A1636" s="11">
        <v>43891</v>
      </c>
      <c r="B1636" s="10" t="s">
        <v>2043</v>
      </c>
      <c r="C1636" s="12">
        <v>0.45833333333333331</v>
      </c>
      <c r="D1636" s="13">
        <v>43899</v>
      </c>
      <c r="E1636" s="7" t="s">
        <v>402</v>
      </c>
      <c r="F1636" s="65">
        <v>34.54</v>
      </c>
      <c r="G1636" t="s">
        <v>8</v>
      </c>
      <c r="H1636">
        <f>+VLOOKUP(G1636,'Legenda Tecnologias'!$A$1:$C$26,3)</f>
        <v>6</v>
      </c>
    </row>
    <row r="1637" spans="1:8" ht="14.25">
      <c r="A1637" s="11">
        <v>43891</v>
      </c>
      <c r="B1637" s="10" t="s">
        <v>2044</v>
      </c>
      <c r="C1637" s="12">
        <v>0.5</v>
      </c>
      <c r="D1637" s="13">
        <v>43899</v>
      </c>
      <c r="E1637" s="7" t="s">
        <v>402</v>
      </c>
      <c r="F1637" s="65">
        <v>33.479999999999997</v>
      </c>
      <c r="G1637" t="s">
        <v>6</v>
      </c>
      <c r="H1637">
        <f>+VLOOKUP(G1637,'Legenda Tecnologias'!$A$1:$C$26,3)</f>
        <v>18</v>
      </c>
    </row>
    <row r="1638" spans="1:8" ht="14.25">
      <c r="A1638" s="11">
        <v>43891</v>
      </c>
      <c r="B1638" s="10" t="s">
        <v>2045</v>
      </c>
      <c r="C1638" s="12">
        <v>0.54166666666666663</v>
      </c>
      <c r="D1638" s="13">
        <v>43899</v>
      </c>
      <c r="E1638" s="7" t="s">
        <v>402</v>
      </c>
      <c r="F1638" s="65">
        <v>35.04</v>
      </c>
      <c r="G1638" t="s">
        <v>13</v>
      </c>
      <c r="H1638">
        <f>+VLOOKUP(G1638,'Legenda Tecnologias'!$A$1:$C$26,3)</f>
        <v>24</v>
      </c>
    </row>
    <row r="1639" spans="1:8" ht="14.25">
      <c r="A1639" s="11">
        <v>43891</v>
      </c>
      <c r="B1639" s="10" t="s">
        <v>2046</v>
      </c>
      <c r="C1639" s="12">
        <v>0.58333333333333337</v>
      </c>
      <c r="D1639" s="13">
        <v>43899</v>
      </c>
      <c r="E1639" s="7" t="s">
        <v>402</v>
      </c>
      <c r="F1639" s="65">
        <v>33.53</v>
      </c>
      <c r="G1639" t="s">
        <v>5</v>
      </c>
      <c r="H1639">
        <f>+VLOOKUP(G1639,'Legenda Tecnologias'!$A$1:$C$26,3)</f>
        <v>11</v>
      </c>
    </row>
    <row r="1640" spans="1:8" ht="14.25">
      <c r="A1640" s="11">
        <v>43891</v>
      </c>
      <c r="B1640" s="10" t="s">
        <v>2047</v>
      </c>
      <c r="C1640" s="12">
        <v>0.625</v>
      </c>
      <c r="D1640" s="13">
        <v>43899</v>
      </c>
      <c r="E1640" s="7" t="s">
        <v>402</v>
      </c>
      <c r="F1640" s="65">
        <v>32.020000000000003</v>
      </c>
      <c r="G1640" t="s">
        <v>5</v>
      </c>
      <c r="H1640">
        <f>+VLOOKUP(G1640,'Legenda Tecnologias'!$A$1:$C$26,3)</f>
        <v>11</v>
      </c>
    </row>
    <row r="1641" spans="1:8" ht="14.25">
      <c r="A1641" s="11">
        <v>43891</v>
      </c>
      <c r="B1641" s="10" t="s">
        <v>2048</v>
      </c>
      <c r="C1641" s="12">
        <v>0.66666666666666663</v>
      </c>
      <c r="D1641" s="13">
        <v>43899</v>
      </c>
      <c r="E1641" s="7" t="s">
        <v>402</v>
      </c>
      <c r="F1641" s="65">
        <v>32.090000000000003</v>
      </c>
      <c r="G1641" t="s">
        <v>5</v>
      </c>
      <c r="H1641">
        <f>+VLOOKUP(G1641,'Legenda Tecnologias'!$A$1:$C$26,3)</f>
        <v>11</v>
      </c>
    </row>
    <row r="1642" spans="1:8" ht="14.25">
      <c r="A1642" s="11">
        <v>43891</v>
      </c>
      <c r="B1642" s="10" t="s">
        <v>2049</v>
      </c>
      <c r="C1642" s="12">
        <v>0.70833333333333337</v>
      </c>
      <c r="D1642" s="13">
        <v>43899</v>
      </c>
      <c r="E1642" s="7" t="s">
        <v>402</v>
      </c>
      <c r="F1642" s="65">
        <v>33.64</v>
      </c>
      <c r="G1642" t="s">
        <v>5</v>
      </c>
      <c r="H1642">
        <f>+VLOOKUP(G1642,'Legenda Tecnologias'!$A$1:$C$26,3)</f>
        <v>11</v>
      </c>
    </row>
    <row r="1643" spans="1:8" ht="14.25">
      <c r="A1643" s="11">
        <v>43891</v>
      </c>
      <c r="B1643" s="10" t="s">
        <v>2050</v>
      </c>
      <c r="C1643" s="12">
        <v>0.75</v>
      </c>
      <c r="D1643" s="13">
        <v>43899</v>
      </c>
      <c r="E1643" s="7" t="s">
        <v>402</v>
      </c>
      <c r="F1643" s="65">
        <v>35.17</v>
      </c>
      <c r="G1643" t="s">
        <v>5</v>
      </c>
      <c r="H1643">
        <f>+VLOOKUP(G1643,'Legenda Tecnologias'!$A$1:$C$26,3)</f>
        <v>11</v>
      </c>
    </row>
    <row r="1644" spans="1:8" ht="14.25">
      <c r="A1644" s="11">
        <v>43891</v>
      </c>
      <c r="B1644" s="10" t="s">
        <v>2051</v>
      </c>
      <c r="C1644" s="12">
        <v>0.79166666666666663</v>
      </c>
      <c r="D1644" s="13">
        <v>43899</v>
      </c>
      <c r="E1644" s="7" t="s">
        <v>402</v>
      </c>
      <c r="F1644" s="65">
        <v>39.090000000000003</v>
      </c>
      <c r="G1644" t="s">
        <v>5</v>
      </c>
      <c r="H1644">
        <f>+VLOOKUP(G1644,'Legenda Tecnologias'!$A$1:$C$26,3)</f>
        <v>11</v>
      </c>
    </row>
    <row r="1645" spans="1:8" ht="14.25">
      <c r="A1645" s="11">
        <v>43891</v>
      </c>
      <c r="B1645" s="10" t="s">
        <v>2034</v>
      </c>
      <c r="C1645" s="12">
        <v>8.3333333333333329E-2</v>
      </c>
      <c r="D1645" s="13">
        <v>43899</v>
      </c>
      <c r="E1645" s="7" t="s">
        <v>402</v>
      </c>
      <c r="F1645" s="65">
        <v>25.09</v>
      </c>
      <c r="G1645" t="s">
        <v>5</v>
      </c>
      <c r="H1645">
        <f>+VLOOKUP(G1645,'Legenda Tecnologias'!$A$1:$C$26,3)</f>
        <v>11</v>
      </c>
    </row>
    <row r="1646" spans="1:8" ht="14.25">
      <c r="A1646" s="11">
        <v>43891</v>
      </c>
      <c r="B1646" s="10" t="s">
        <v>2052</v>
      </c>
      <c r="C1646" s="12">
        <v>0.83333333333333337</v>
      </c>
      <c r="D1646" s="13">
        <v>43899</v>
      </c>
      <c r="E1646" s="7" t="s">
        <v>402</v>
      </c>
      <c r="F1646" s="65">
        <v>40.5</v>
      </c>
      <c r="G1646" t="s">
        <v>20</v>
      </c>
      <c r="H1646">
        <f>+VLOOKUP(G1646,'Legenda Tecnologias'!$A$1:$C$26,3)</f>
        <v>12</v>
      </c>
    </row>
    <row r="1647" spans="1:8" ht="14.25">
      <c r="A1647" s="11">
        <v>43891</v>
      </c>
      <c r="B1647" s="10" t="s">
        <v>2053</v>
      </c>
      <c r="C1647" s="12">
        <v>0.875</v>
      </c>
      <c r="D1647" s="13">
        <v>43899</v>
      </c>
      <c r="E1647" s="7" t="s">
        <v>402</v>
      </c>
      <c r="F1647" s="65">
        <v>37.64</v>
      </c>
      <c r="G1647" t="s">
        <v>10</v>
      </c>
      <c r="H1647">
        <f>+VLOOKUP(G1647,'Legenda Tecnologias'!$A$1:$C$26,3)</f>
        <v>1</v>
      </c>
    </row>
    <row r="1648" spans="1:8" ht="14.25">
      <c r="A1648" s="11">
        <v>43891</v>
      </c>
      <c r="B1648" s="10" t="s">
        <v>2054</v>
      </c>
      <c r="C1648" s="12">
        <v>0.91666666666666663</v>
      </c>
      <c r="D1648" s="13">
        <v>43899</v>
      </c>
      <c r="E1648" s="7" t="s">
        <v>402</v>
      </c>
      <c r="F1648" s="65">
        <v>35.04</v>
      </c>
      <c r="G1648" t="s">
        <v>5</v>
      </c>
      <c r="H1648">
        <f>+VLOOKUP(G1648,'Legenda Tecnologias'!$A$1:$C$26,3)</f>
        <v>11</v>
      </c>
    </row>
    <row r="1649" spans="1:8" ht="14.25">
      <c r="A1649" s="11">
        <v>43891</v>
      </c>
      <c r="B1649" s="10" t="s">
        <v>2055</v>
      </c>
      <c r="C1649" s="12">
        <v>0.95833333333333337</v>
      </c>
      <c r="D1649" s="13">
        <v>43899</v>
      </c>
      <c r="E1649" s="7" t="s">
        <v>402</v>
      </c>
      <c r="F1649" s="65">
        <v>33.99</v>
      </c>
      <c r="G1649" t="s">
        <v>5</v>
      </c>
      <c r="H1649">
        <f>+VLOOKUP(G1649,'Legenda Tecnologias'!$A$1:$C$26,3)</f>
        <v>11</v>
      </c>
    </row>
    <row r="1650" spans="1:8" ht="14.25">
      <c r="A1650" s="11">
        <v>43891</v>
      </c>
      <c r="B1650" s="10" t="s">
        <v>2035</v>
      </c>
      <c r="C1650" s="12">
        <v>0.125</v>
      </c>
      <c r="D1650" s="13">
        <v>43899</v>
      </c>
      <c r="E1650" s="7" t="s">
        <v>402</v>
      </c>
      <c r="F1650" s="65">
        <v>24.77</v>
      </c>
      <c r="G1650" t="s">
        <v>5</v>
      </c>
      <c r="H1650">
        <f>+VLOOKUP(G1650,'Legenda Tecnologias'!$A$1:$C$26,3)</f>
        <v>11</v>
      </c>
    </row>
    <row r="1651" spans="1:8" ht="14.25">
      <c r="A1651" s="11">
        <v>43891</v>
      </c>
      <c r="B1651" s="10" t="s">
        <v>2036</v>
      </c>
      <c r="C1651" s="12">
        <v>0.16666666666666666</v>
      </c>
      <c r="D1651" s="13">
        <v>43899</v>
      </c>
      <c r="E1651" s="7" t="s">
        <v>402</v>
      </c>
      <c r="F1651" s="65">
        <v>24.47</v>
      </c>
      <c r="G1651" t="s">
        <v>6</v>
      </c>
      <c r="H1651">
        <f>+VLOOKUP(G1651,'Legenda Tecnologias'!$A$1:$C$26,3)</f>
        <v>18</v>
      </c>
    </row>
    <row r="1652" spans="1:8" ht="14.25">
      <c r="A1652" s="11">
        <v>43891</v>
      </c>
      <c r="B1652" s="10" t="s">
        <v>2037</v>
      </c>
      <c r="C1652" s="12">
        <v>0.20833333333333334</v>
      </c>
      <c r="D1652" s="13">
        <v>43899</v>
      </c>
      <c r="E1652" s="7" t="s">
        <v>402</v>
      </c>
      <c r="F1652" s="65">
        <v>25.3</v>
      </c>
      <c r="G1652" t="s">
        <v>6</v>
      </c>
      <c r="H1652">
        <f>+VLOOKUP(G1652,'Legenda Tecnologias'!$A$1:$C$26,3)</f>
        <v>18</v>
      </c>
    </row>
    <row r="1653" spans="1:8" ht="14.25">
      <c r="A1653" s="11">
        <v>43891</v>
      </c>
      <c r="B1653" s="10" t="s">
        <v>2038</v>
      </c>
      <c r="C1653" s="12">
        <v>0.25</v>
      </c>
      <c r="D1653" s="13">
        <v>43899</v>
      </c>
      <c r="E1653" s="7" t="s">
        <v>402</v>
      </c>
      <c r="F1653" s="65">
        <v>28.01</v>
      </c>
      <c r="G1653" t="s">
        <v>6</v>
      </c>
      <c r="H1653">
        <f>+VLOOKUP(G1653,'Legenda Tecnologias'!$A$1:$C$26,3)</f>
        <v>18</v>
      </c>
    </row>
    <row r="1654" spans="1:8" ht="14.25">
      <c r="A1654" s="11">
        <v>43891</v>
      </c>
      <c r="B1654" s="10" t="s">
        <v>2039</v>
      </c>
      <c r="C1654" s="12">
        <v>0.29166666666666669</v>
      </c>
      <c r="D1654" s="13">
        <v>43899</v>
      </c>
      <c r="E1654" s="7" t="s">
        <v>402</v>
      </c>
      <c r="F1654" s="65">
        <v>35.5</v>
      </c>
      <c r="G1654" t="s">
        <v>6</v>
      </c>
      <c r="H1654">
        <f>+VLOOKUP(G1654,'Legenda Tecnologias'!$A$1:$C$26,3)</f>
        <v>18</v>
      </c>
    </row>
    <row r="1655" spans="1:8" ht="14.25">
      <c r="A1655" s="11">
        <v>43891</v>
      </c>
      <c r="B1655" s="10" t="s">
        <v>2040</v>
      </c>
      <c r="C1655" s="12">
        <v>0.33333333333333331</v>
      </c>
      <c r="D1655" s="13">
        <v>43899</v>
      </c>
      <c r="E1655" s="7" t="s">
        <v>402</v>
      </c>
      <c r="F1655" s="65">
        <v>37.68</v>
      </c>
      <c r="G1655" t="s">
        <v>8</v>
      </c>
      <c r="H1655">
        <f>+VLOOKUP(G1655,'Legenda Tecnologias'!$A$1:$C$26,3)</f>
        <v>6</v>
      </c>
    </row>
    <row r="1656" spans="1:8" ht="14.25">
      <c r="A1656" s="11">
        <v>43891</v>
      </c>
      <c r="B1656" s="10" t="s">
        <v>2041</v>
      </c>
      <c r="C1656" s="12">
        <v>0.375</v>
      </c>
      <c r="D1656" s="13">
        <v>43899</v>
      </c>
      <c r="E1656" s="7" t="s">
        <v>402</v>
      </c>
      <c r="F1656" s="65">
        <v>37.64</v>
      </c>
      <c r="G1656" t="s">
        <v>6</v>
      </c>
      <c r="H1656">
        <f>+VLOOKUP(G1656,'Legenda Tecnologias'!$A$1:$C$26,3)</f>
        <v>18</v>
      </c>
    </row>
    <row r="1657" spans="1:8" ht="14.25">
      <c r="A1657" s="11">
        <v>43891</v>
      </c>
      <c r="B1657" s="10" t="s">
        <v>2056</v>
      </c>
      <c r="C1657" s="12">
        <v>0</v>
      </c>
      <c r="D1657" s="13">
        <v>43900</v>
      </c>
      <c r="E1657" s="7" t="s">
        <v>402</v>
      </c>
      <c r="F1657" s="65">
        <v>28.6</v>
      </c>
      <c r="G1657" t="s">
        <v>5</v>
      </c>
      <c r="H1657">
        <f>+VLOOKUP(G1657,'Legenda Tecnologias'!$A$1:$C$26,3)</f>
        <v>11</v>
      </c>
    </row>
    <row r="1658" spans="1:8" ht="14.25">
      <c r="A1658" s="11">
        <v>43891</v>
      </c>
      <c r="B1658" s="10" t="s">
        <v>2057</v>
      </c>
      <c r="C1658" s="12">
        <v>4.1666666666666664E-2</v>
      </c>
      <c r="D1658" s="13">
        <v>43900</v>
      </c>
      <c r="E1658" s="7" t="s">
        <v>402</v>
      </c>
      <c r="F1658" s="65">
        <v>28.1</v>
      </c>
      <c r="G1658" t="s">
        <v>5</v>
      </c>
      <c r="H1658">
        <f>+VLOOKUP(G1658,'Legenda Tecnologias'!$A$1:$C$26,3)</f>
        <v>11</v>
      </c>
    </row>
    <row r="1659" spans="1:8" ht="14.25">
      <c r="A1659" s="11">
        <v>43891</v>
      </c>
      <c r="B1659" s="10" t="s">
        <v>2066</v>
      </c>
      <c r="C1659" s="12">
        <v>0.41666666666666669</v>
      </c>
      <c r="D1659" s="13">
        <v>43900</v>
      </c>
      <c r="E1659" s="7" t="s">
        <v>402</v>
      </c>
      <c r="F1659" s="65">
        <v>37.270000000000003</v>
      </c>
      <c r="G1659" t="s">
        <v>5</v>
      </c>
      <c r="H1659">
        <f>+VLOOKUP(G1659,'Legenda Tecnologias'!$A$1:$C$26,3)</f>
        <v>11</v>
      </c>
    </row>
    <row r="1660" spans="1:8" ht="14.25">
      <c r="A1660" s="11">
        <v>43891</v>
      </c>
      <c r="B1660" s="10" t="s">
        <v>2067</v>
      </c>
      <c r="C1660" s="12">
        <v>0.45833333333333331</v>
      </c>
      <c r="D1660" s="13">
        <v>43900</v>
      </c>
      <c r="E1660" s="7" t="s">
        <v>402</v>
      </c>
      <c r="F1660" s="65">
        <v>36.840000000000003</v>
      </c>
      <c r="G1660" t="s">
        <v>5</v>
      </c>
      <c r="H1660">
        <f>+VLOOKUP(G1660,'Legenda Tecnologias'!$A$1:$C$26,3)</f>
        <v>11</v>
      </c>
    </row>
    <row r="1661" spans="1:8" ht="14.25">
      <c r="A1661" s="11">
        <v>43891</v>
      </c>
      <c r="B1661" s="10" t="s">
        <v>2068</v>
      </c>
      <c r="C1661" s="12">
        <v>0.5</v>
      </c>
      <c r="D1661" s="13">
        <v>43900</v>
      </c>
      <c r="E1661" s="7" t="s">
        <v>402</v>
      </c>
      <c r="F1661" s="65">
        <v>37.1</v>
      </c>
      <c r="G1661" t="s">
        <v>5</v>
      </c>
      <c r="H1661">
        <f>+VLOOKUP(G1661,'Legenda Tecnologias'!$A$1:$C$26,3)</f>
        <v>11</v>
      </c>
    </row>
    <row r="1662" spans="1:8" ht="14.25">
      <c r="A1662" s="11">
        <v>43891</v>
      </c>
      <c r="B1662" s="10" t="s">
        <v>2069</v>
      </c>
      <c r="C1662" s="12">
        <v>0.54166666666666663</v>
      </c>
      <c r="D1662" s="13">
        <v>43900</v>
      </c>
      <c r="E1662" s="7" t="s">
        <v>402</v>
      </c>
      <c r="F1662" s="65">
        <v>36.840000000000003</v>
      </c>
      <c r="G1662" t="s">
        <v>10</v>
      </c>
      <c r="H1662">
        <f>+VLOOKUP(G1662,'Legenda Tecnologias'!$A$1:$C$26,3)</f>
        <v>1</v>
      </c>
    </row>
    <row r="1663" spans="1:8" ht="14.25">
      <c r="A1663" s="11">
        <v>43891</v>
      </c>
      <c r="B1663" s="10" t="s">
        <v>2070</v>
      </c>
      <c r="C1663" s="12">
        <v>0.58333333333333337</v>
      </c>
      <c r="D1663" s="13">
        <v>43900</v>
      </c>
      <c r="E1663" s="7" t="s">
        <v>402</v>
      </c>
      <c r="F1663" s="65">
        <v>35.020000000000003</v>
      </c>
      <c r="G1663" t="s">
        <v>5</v>
      </c>
      <c r="H1663">
        <f>+VLOOKUP(G1663,'Legenda Tecnologias'!$A$1:$C$26,3)</f>
        <v>11</v>
      </c>
    </row>
    <row r="1664" spans="1:8" ht="14.25">
      <c r="A1664" s="11">
        <v>43891</v>
      </c>
      <c r="B1664" s="10" t="s">
        <v>2071</v>
      </c>
      <c r="C1664" s="12">
        <v>0.625</v>
      </c>
      <c r="D1664" s="13">
        <v>43900</v>
      </c>
      <c r="E1664" s="7" t="s">
        <v>402</v>
      </c>
      <c r="F1664" s="65">
        <v>35.01</v>
      </c>
      <c r="G1664" t="s">
        <v>5</v>
      </c>
      <c r="H1664">
        <f>+VLOOKUP(G1664,'Legenda Tecnologias'!$A$1:$C$26,3)</f>
        <v>11</v>
      </c>
    </row>
    <row r="1665" spans="1:8" ht="14.25">
      <c r="A1665" s="11">
        <v>43891</v>
      </c>
      <c r="B1665" s="10" t="s">
        <v>2072</v>
      </c>
      <c r="C1665" s="12">
        <v>0.66666666666666663</v>
      </c>
      <c r="D1665" s="13">
        <v>43900</v>
      </c>
      <c r="E1665" s="7" t="s">
        <v>402</v>
      </c>
      <c r="F1665" s="65">
        <v>35</v>
      </c>
      <c r="G1665" t="s">
        <v>5</v>
      </c>
      <c r="H1665">
        <f>+VLOOKUP(G1665,'Legenda Tecnologias'!$A$1:$C$26,3)</f>
        <v>11</v>
      </c>
    </row>
    <row r="1666" spans="1:8" ht="14.25">
      <c r="A1666" s="11">
        <v>43891</v>
      </c>
      <c r="B1666" s="10" t="s">
        <v>2073</v>
      </c>
      <c r="C1666" s="12">
        <v>0.70833333333333337</v>
      </c>
      <c r="D1666" s="13">
        <v>43900</v>
      </c>
      <c r="E1666" s="7" t="s">
        <v>402</v>
      </c>
      <c r="F1666" s="65">
        <v>36.56</v>
      </c>
      <c r="G1666" t="s">
        <v>5</v>
      </c>
      <c r="H1666">
        <f>+VLOOKUP(G1666,'Legenda Tecnologias'!$A$1:$C$26,3)</f>
        <v>11</v>
      </c>
    </row>
    <row r="1667" spans="1:8" ht="14.25">
      <c r="A1667" s="11">
        <v>43891</v>
      </c>
      <c r="B1667" s="10" t="s">
        <v>2074</v>
      </c>
      <c r="C1667" s="12">
        <v>0.75</v>
      </c>
      <c r="D1667" s="13">
        <v>43900</v>
      </c>
      <c r="E1667" s="7" t="s">
        <v>402</v>
      </c>
      <c r="F1667" s="65">
        <v>37.049999999999997</v>
      </c>
      <c r="G1667" t="s">
        <v>5</v>
      </c>
      <c r="H1667">
        <f>+VLOOKUP(G1667,'Legenda Tecnologias'!$A$1:$C$26,3)</f>
        <v>11</v>
      </c>
    </row>
    <row r="1668" spans="1:8" ht="14.25">
      <c r="A1668" s="11">
        <v>43891</v>
      </c>
      <c r="B1668" s="10" t="s">
        <v>2075</v>
      </c>
      <c r="C1668" s="12">
        <v>0.79166666666666663</v>
      </c>
      <c r="D1668" s="13">
        <v>43900</v>
      </c>
      <c r="E1668" s="7" t="s">
        <v>402</v>
      </c>
      <c r="F1668" s="65">
        <v>40.340000000000003</v>
      </c>
      <c r="G1668" t="s">
        <v>5</v>
      </c>
      <c r="H1668">
        <f>+VLOOKUP(G1668,'Legenda Tecnologias'!$A$1:$C$26,3)</f>
        <v>11</v>
      </c>
    </row>
    <row r="1669" spans="1:8" ht="14.25">
      <c r="A1669" s="11">
        <v>43891</v>
      </c>
      <c r="B1669" s="10" t="s">
        <v>2058</v>
      </c>
      <c r="C1669" s="12">
        <v>8.3333333333333329E-2</v>
      </c>
      <c r="D1669" s="13">
        <v>43900</v>
      </c>
      <c r="E1669" s="7" t="s">
        <v>402</v>
      </c>
      <c r="F1669" s="65">
        <v>25.8</v>
      </c>
      <c r="G1669" t="s">
        <v>6</v>
      </c>
      <c r="H1669">
        <f>+VLOOKUP(G1669,'Legenda Tecnologias'!$A$1:$C$26,3)</f>
        <v>18</v>
      </c>
    </row>
    <row r="1670" spans="1:8" ht="14.25">
      <c r="A1670" s="11">
        <v>43891</v>
      </c>
      <c r="B1670" s="10" t="s">
        <v>2076</v>
      </c>
      <c r="C1670" s="12">
        <v>0.83333333333333337</v>
      </c>
      <c r="D1670" s="13">
        <v>43900</v>
      </c>
      <c r="E1670" s="7" t="s">
        <v>402</v>
      </c>
      <c r="F1670" s="65">
        <v>44.5</v>
      </c>
      <c r="G1670" t="s">
        <v>5</v>
      </c>
      <c r="H1670">
        <f>+VLOOKUP(G1670,'Legenda Tecnologias'!$A$1:$C$26,3)</f>
        <v>11</v>
      </c>
    </row>
    <row r="1671" spans="1:8" ht="14.25">
      <c r="A1671" s="11">
        <v>43891</v>
      </c>
      <c r="B1671" s="10" t="s">
        <v>2077</v>
      </c>
      <c r="C1671" s="12">
        <v>0.875</v>
      </c>
      <c r="D1671" s="13">
        <v>43900</v>
      </c>
      <c r="E1671" s="7" t="s">
        <v>402</v>
      </c>
      <c r="F1671" s="65">
        <v>40.6</v>
      </c>
      <c r="G1671" t="s">
        <v>10</v>
      </c>
      <c r="H1671">
        <f>+VLOOKUP(G1671,'Legenda Tecnologias'!$A$1:$C$26,3)</f>
        <v>1</v>
      </c>
    </row>
    <row r="1672" spans="1:8" ht="14.25">
      <c r="A1672" s="11">
        <v>43891</v>
      </c>
      <c r="B1672" s="10" t="s">
        <v>2078</v>
      </c>
      <c r="C1672" s="12">
        <v>0.91666666666666663</v>
      </c>
      <c r="D1672" s="13">
        <v>43900</v>
      </c>
      <c r="E1672" s="7" t="s">
        <v>402</v>
      </c>
      <c r="F1672" s="65">
        <v>38.15</v>
      </c>
      <c r="G1672" t="s">
        <v>12</v>
      </c>
      <c r="H1672">
        <f>+VLOOKUP(G1672,'Legenda Tecnologias'!$A$1:$C$26,3)</f>
        <v>22</v>
      </c>
    </row>
    <row r="1673" spans="1:8" ht="14.25">
      <c r="A1673" s="11">
        <v>43891</v>
      </c>
      <c r="B1673" s="10" t="s">
        <v>2079</v>
      </c>
      <c r="C1673" s="12">
        <v>0.95833333333333337</v>
      </c>
      <c r="D1673" s="13">
        <v>43900</v>
      </c>
      <c r="E1673" s="7" t="s">
        <v>402</v>
      </c>
      <c r="F1673" s="65">
        <v>36.159999999999997</v>
      </c>
      <c r="G1673" t="s">
        <v>6</v>
      </c>
      <c r="H1673">
        <f>+VLOOKUP(G1673,'Legenda Tecnologias'!$A$1:$C$26,3)</f>
        <v>18</v>
      </c>
    </row>
    <row r="1674" spans="1:8" ht="14.25">
      <c r="A1674" s="11">
        <v>43891</v>
      </c>
      <c r="B1674" s="10" t="s">
        <v>2059</v>
      </c>
      <c r="C1674" s="12">
        <v>0.125</v>
      </c>
      <c r="D1674" s="13">
        <v>43900</v>
      </c>
      <c r="E1674" s="7" t="s">
        <v>402</v>
      </c>
      <c r="F1674" s="65">
        <v>25.5</v>
      </c>
      <c r="G1674" t="s">
        <v>12</v>
      </c>
      <c r="H1674">
        <f>+VLOOKUP(G1674,'Legenda Tecnologias'!$A$1:$C$26,3)</f>
        <v>22</v>
      </c>
    </row>
    <row r="1675" spans="1:8" ht="14.25">
      <c r="A1675" s="11">
        <v>43891</v>
      </c>
      <c r="B1675" s="10" t="s">
        <v>2060</v>
      </c>
      <c r="C1675" s="12">
        <v>0.16666666666666666</v>
      </c>
      <c r="D1675" s="13">
        <v>43900</v>
      </c>
      <c r="E1675" s="7" t="s">
        <v>402</v>
      </c>
      <c r="F1675" s="65">
        <v>25.5</v>
      </c>
      <c r="G1675" t="s">
        <v>12</v>
      </c>
      <c r="H1675">
        <f>+VLOOKUP(G1675,'Legenda Tecnologias'!$A$1:$C$26,3)</f>
        <v>22</v>
      </c>
    </row>
    <row r="1676" spans="1:8" ht="14.25">
      <c r="A1676" s="11">
        <v>43891</v>
      </c>
      <c r="B1676" s="10" t="s">
        <v>2061</v>
      </c>
      <c r="C1676" s="12">
        <v>0.20833333333333334</v>
      </c>
      <c r="D1676" s="13">
        <v>43900</v>
      </c>
      <c r="E1676" s="7" t="s">
        <v>402</v>
      </c>
      <c r="F1676" s="65">
        <v>27.55</v>
      </c>
      <c r="G1676" t="s">
        <v>7</v>
      </c>
      <c r="H1676">
        <f>+VLOOKUP(G1676,'Legenda Tecnologias'!$A$1:$C$26,3)</f>
        <v>19</v>
      </c>
    </row>
    <row r="1677" spans="1:8" ht="14.25">
      <c r="A1677" s="11">
        <v>43891</v>
      </c>
      <c r="B1677" s="10" t="s">
        <v>2062</v>
      </c>
      <c r="C1677" s="12">
        <v>0.25</v>
      </c>
      <c r="D1677" s="13">
        <v>43900</v>
      </c>
      <c r="E1677" s="7" t="s">
        <v>402</v>
      </c>
      <c r="F1677" s="65">
        <v>29.5</v>
      </c>
      <c r="G1677" t="s">
        <v>12</v>
      </c>
      <c r="H1677">
        <f>+VLOOKUP(G1677,'Legenda Tecnologias'!$A$1:$C$26,3)</f>
        <v>22</v>
      </c>
    </row>
    <row r="1678" spans="1:8" ht="14.25">
      <c r="A1678" s="11">
        <v>43891</v>
      </c>
      <c r="B1678" s="10" t="s">
        <v>2063</v>
      </c>
      <c r="C1678" s="12">
        <v>0.29166666666666669</v>
      </c>
      <c r="D1678" s="13">
        <v>43900</v>
      </c>
      <c r="E1678" s="7" t="s">
        <v>402</v>
      </c>
      <c r="F1678" s="65">
        <v>35.68</v>
      </c>
      <c r="G1678" t="s">
        <v>12</v>
      </c>
      <c r="H1678">
        <f>+VLOOKUP(G1678,'Legenda Tecnologias'!$A$1:$C$26,3)</f>
        <v>22</v>
      </c>
    </row>
    <row r="1679" spans="1:8" ht="14.25">
      <c r="A1679" s="11">
        <v>43891</v>
      </c>
      <c r="B1679" s="10" t="s">
        <v>2064</v>
      </c>
      <c r="C1679" s="12">
        <v>0.33333333333333331</v>
      </c>
      <c r="D1679" s="13">
        <v>43900</v>
      </c>
      <c r="E1679" s="7" t="s">
        <v>402</v>
      </c>
      <c r="F1679" s="65">
        <v>37.840000000000003</v>
      </c>
      <c r="G1679" t="s">
        <v>12</v>
      </c>
      <c r="H1679">
        <f>+VLOOKUP(G1679,'Legenda Tecnologias'!$A$1:$C$26,3)</f>
        <v>22</v>
      </c>
    </row>
    <row r="1680" spans="1:8" ht="14.25">
      <c r="A1680" s="11">
        <v>43891</v>
      </c>
      <c r="B1680" s="10" t="s">
        <v>2065</v>
      </c>
      <c r="C1680" s="12">
        <v>0.375</v>
      </c>
      <c r="D1680" s="13">
        <v>43900</v>
      </c>
      <c r="E1680" s="7" t="s">
        <v>402</v>
      </c>
      <c r="F1680" s="65">
        <v>38.51</v>
      </c>
      <c r="G1680" t="s">
        <v>5</v>
      </c>
      <c r="H1680">
        <f>+VLOOKUP(G1680,'Legenda Tecnologias'!$A$1:$C$26,3)</f>
        <v>11</v>
      </c>
    </row>
    <row r="1681" spans="1:8" ht="14.25">
      <c r="A1681" s="11">
        <v>43891</v>
      </c>
      <c r="B1681" s="10" t="s">
        <v>2080</v>
      </c>
      <c r="C1681" s="12">
        <v>0</v>
      </c>
      <c r="D1681" s="13">
        <v>43901</v>
      </c>
      <c r="E1681" s="7" t="s">
        <v>402</v>
      </c>
      <c r="F1681" s="65">
        <v>37.549999999999997</v>
      </c>
      <c r="G1681" t="s">
        <v>12</v>
      </c>
      <c r="H1681">
        <f>+VLOOKUP(G1681,'Legenda Tecnologias'!$A$1:$C$26,3)</f>
        <v>22</v>
      </c>
    </row>
    <row r="1682" spans="1:8" ht="14.25">
      <c r="A1682" s="11">
        <v>43891</v>
      </c>
      <c r="B1682" s="10" t="s">
        <v>2081</v>
      </c>
      <c r="C1682" s="12">
        <v>4.1666666666666664E-2</v>
      </c>
      <c r="D1682" s="13">
        <v>43901</v>
      </c>
      <c r="E1682" s="7" t="s">
        <v>402</v>
      </c>
      <c r="F1682" s="65">
        <v>37.21</v>
      </c>
      <c r="G1682" t="s">
        <v>5</v>
      </c>
      <c r="H1682">
        <f>+VLOOKUP(G1682,'Legenda Tecnologias'!$A$1:$C$26,3)</f>
        <v>11</v>
      </c>
    </row>
    <row r="1683" spans="1:8" ht="14.25">
      <c r="A1683" s="11">
        <v>43891</v>
      </c>
      <c r="B1683" s="10" t="s">
        <v>2090</v>
      </c>
      <c r="C1683" s="12">
        <v>0.41666666666666669</v>
      </c>
      <c r="D1683" s="13">
        <v>43901</v>
      </c>
      <c r="E1683" s="7" t="s">
        <v>402</v>
      </c>
      <c r="F1683" s="65">
        <v>37.840000000000003</v>
      </c>
      <c r="G1683" t="s">
        <v>20</v>
      </c>
      <c r="H1683">
        <f>+VLOOKUP(G1683,'Legenda Tecnologias'!$A$1:$C$26,3)</f>
        <v>12</v>
      </c>
    </row>
    <row r="1684" spans="1:8" ht="14.25">
      <c r="A1684" s="11">
        <v>43891</v>
      </c>
      <c r="B1684" s="10" t="s">
        <v>2091</v>
      </c>
      <c r="C1684" s="12">
        <v>0.45833333333333331</v>
      </c>
      <c r="D1684" s="13">
        <v>43901</v>
      </c>
      <c r="E1684" s="7" t="s">
        <v>402</v>
      </c>
      <c r="F1684" s="65">
        <v>37.549999999999997</v>
      </c>
      <c r="G1684" t="s">
        <v>5</v>
      </c>
      <c r="H1684">
        <f>+VLOOKUP(G1684,'Legenda Tecnologias'!$A$1:$C$26,3)</f>
        <v>11</v>
      </c>
    </row>
    <row r="1685" spans="1:8" ht="14.25">
      <c r="A1685" s="11">
        <v>43891</v>
      </c>
      <c r="B1685" s="10" t="s">
        <v>2092</v>
      </c>
      <c r="C1685" s="12">
        <v>0.5</v>
      </c>
      <c r="D1685" s="13">
        <v>43901</v>
      </c>
      <c r="E1685" s="7" t="s">
        <v>402</v>
      </c>
      <c r="F1685" s="65">
        <v>37.520000000000003</v>
      </c>
      <c r="G1685" t="s">
        <v>5</v>
      </c>
      <c r="H1685">
        <f>+VLOOKUP(G1685,'Legenda Tecnologias'!$A$1:$C$26,3)</f>
        <v>11</v>
      </c>
    </row>
    <row r="1686" spans="1:8" ht="14.25">
      <c r="A1686" s="11">
        <v>43891</v>
      </c>
      <c r="B1686" s="10" t="s">
        <v>2093</v>
      </c>
      <c r="C1686" s="12">
        <v>0.54166666666666663</v>
      </c>
      <c r="D1686" s="13">
        <v>43901</v>
      </c>
      <c r="E1686" s="7" t="s">
        <v>402</v>
      </c>
      <c r="F1686" s="65">
        <v>36.840000000000003</v>
      </c>
      <c r="G1686" t="s">
        <v>28</v>
      </c>
      <c r="H1686">
        <f>+VLOOKUP(G1686,'Legenda Tecnologias'!$A$1:$C$26,3)</f>
        <v>15</v>
      </c>
    </row>
    <row r="1687" spans="1:8" ht="14.25">
      <c r="A1687" s="11">
        <v>43891</v>
      </c>
      <c r="B1687" s="10" t="s">
        <v>2094</v>
      </c>
      <c r="C1687" s="12">
        <v>0.58333333333333337</v>
      </c>
      <c r="D1687" s="13">
        <v>43901</v>
      </c>
      <c r="E1687" s="7" t="s">
        <v>402</v>
      </c>
      <c r="F1687" s="65">
        <v>36.19</v>
      </c>
      <c r="G1687" t="s">
        <v>5</v>
      </c>
      <c r="H1687">
        <f>+VLOOKUP(G1687,'Legenda Tecnologias'!$A$1:$C$26,3)</f>
        <v>11</v>
      </c>
    </row>
    <row r="1688" spans="1:8" ht="14.25">
      <c r="A1688" s="11">
        <v>43891</v>
      </c>
      <c r="B1688" s="10" t="s">
        <v>2095</v>
      </c>
      <c r="C1688" s="12">
        <v>0.625</v>
      </c>
      <c r="D1688" s="13">
        <v>43901</v>
      </c>
      <c r="E1688" s="7" t="s">
        <v>402</v>
      </c>
      <c r="F1688" s="65">
        <v>36.21</v>
      </c>
      <c r="G1688" t="s">
        <v>5</v>
      </c>
      <c r="H1688">
        <f>+VLOOKUP(G1688,'Legenda Tecnologias'!$A$1:$C$26,3)</f>
        <v>11</v>
      </c>
    </row>
    <row r="1689" spans="1:8" ht="14.25">
      <c r="A1689" s="11">
        <v>43891</v>
      </c>
      <c r="B1689" s="10" t="s">
        <v>2096</v>
      </c>
      <c r="C1689" s="12">
        <v>0.66666666666666663</v>
      </c>
      <c r="D1689" s="13">
        <v>43901</v>
      </c>
      <c r="E1689" s="7" t="s">
        <v>402</v>
      </c>
      <c r="F1689" s="65">
        <v>36.39</v>
      </c>
      <c r="G1689" t="s">
        <v>5</v>
      </c>
      <c r="H1689">
        <f>+VLOOKUP(G1689,'Legenda Tecnologias'!$A$1:$C$26,3)</f>
        <v>11</v>
      </c>
    </row>
    <row r="1690" spans="1:8" ht="14.25">
      <c r="A1690" s="11">
        <v>43891</v>
      </c>
      <c r="B1690" s="10" t="s">
        <v>2097</v>
      </c>
      <c r="C1690" s="12">
        <v>0.70833333333333337</v>
      </c>
      <c r="D1690" s="13">
        <v>43901</v>
      </c>
      <c r="E1690" s="7" t="s">
        <v>402</v>
      </c>
      <c r="F1690" s="65">
        <v>37.21</v>
      </c>
      <c r="G1690" t="s">
        <v>5</v>
      </c>
      <c r="H1690">
        <f>+VLOOKUP(G1690,'Legenda Tecnologias'!$A$1:$C$26,3)</f>
        <v>11</v>
      </c>
    </row>
    <row r="1691" spans="1:8" ht="14.25">
      <c r="A1691" s="11">
        <v>43891</v>
      </c>
      <c r="B1691" s="10" t="s">
        <v>2098</v>
      </c>
      <c r="C1691" s="12">
        <v>0.75</v>
      </c>
      <c r="D1691" s="13">
        <v>43901</v>
      </c>
      <c r="E1691" s="7" t="s">
        <v>402</v>
      </c>
      <c r="F1691" s="65">
        <v>37.869999999999997</v>
      </c>
      <c r="G1691" t="s">
        <v>5</v>
      </c>
      <c r="H1691">
        <f>+VLOOKUP(G1691,'Legenda Tecnologias'!$A$1:$C$26,3)</f>
        <v>11</v>
      </c>
    </row>
    <row r="1692" spans="1:8" ht="14.25">
      <c r="A1692" s="11">
        <v>43891</v>
      </c>
      <c r="B1692" s="10" t="s">
        <v>2099</v>
      </c>
      <c r="C1692" s="12">
        <v>0.79166666666666663</v>
      </c>
      <c r="D1692" s="13">
        <v>43901</v>
      </c>
      <c r="E1692" s="7" t="s">
        <v>402</v>
      </c>
      <c r="F1692" s="65">
        <v>43.05</v>
      </c>
      <c r="G1692" t="s">
        <v>5</v>
      </c>
      <c r="H1692">
        <f>+VLOOKUP(G1692,'Legenda Tecnologias'!$A$1:$C$26,3)</f>
        <v>11</v>
      </c>
    </row>
    <row r="1693" spans="1:8" ht="14.25">
      <c r="A1693" s="11">
        <v>43891</v>
      </c>
      <c r="B1693" s="10" t="s">
        <v>2082</v>
      </c>
      <c r="C1693" s="12">
        <v>8.3333333333333329E-2</v>
      </c>
      <c r="D1693" s="13">
        <v>43901</v>
      </c>
      <c r="E1693" s="7" t="s">
        <v>402</v>
      </c>
      <c r="F1693" s="65">
        <v>36.840000000000003</v>
      </c>
      <c r="G1693" t="s">
        <v>5</v>
      </c>
      <c r="H1693">
        <f>+VLOOKUP(G1693,'Legenda Tecnologias'!$A$1:$C$26,3)</f>
        <v>11</v>
      </c>
    </row>
    <row r="1694" spans="1:8" ht="14.25">
      <c r="A1694" s="11">
        <v>43891</v>
      </c>
      <c r="B1694" s="10" t="s">
        <v>2100</v>
      </c>
      <c r="C1694" s="12">
        <v>0.83333333333333337</v>
      </c>
      <c r="D1694" s="13">
        <v>43901</v>
      </c>
      <c r="E1694" s="7" t="s">
        <v>402</v>
      </c>
      <c r="F1694" s="65">
        <v>48.28</v>
      </c>
      <c r="G1694" t="s">
        <v>5</v>
      </c>
      <c r="H1694">
        <f>+VLOOKUP(G1694,'Legenda Tecnologias'!$A$1:$C$26,3)</f>
        <v>11</v>
      </c>
    </row>
    <row r="1695" spans="1:8" ht="14.25">
      <c r="A1695" s="11">
        <v>43891</v>
      </c>
      <c r="B1695" s="10" t="s">
        <v>2101</v>
      </c>
      <c r="C1695" s="12">
        <v>0.875</v>
      </c>
      <c r="D1695" s="13">
        <v>43901</v>
      </c>
      <c r="E1695" s="7" t="s">
        <v>402</v>
      </c>
      <c r="F1695" s="65">
        <v>45</v>
      </c>
      <c r="G1695" t="s">
        <v>10</v>
      </c>
      <c r="H1695">
        <f>+VLOOKUP(G1695,'Legenda Tecnologias'!$A$1:$C$26,3)</f>
        <v>1</v>
      </c>
    </row>
    <row r="1696" spans="1:8" ht="14.25">
      <c r="A1696" s="11">
        <v>43891</v>
      </c>
      <c r="B1696" s="10" t="s">
        <v>2102</v>
      </c>
      <c r="C1696" s="12">
        <v>0.91666666666666663</v>
      </c>
      <c r="D1696" s="13">
        <v>43901</v>
      </c>
      <c r="E1696" s="7" t="s">
        <v>402</v>
      </c>
      <c r="F1696" s="65">
        <v>38.869999999999997</v>
      </c>
      <c r="G1696" t="s">
        <v>20</v>
      </c>
      <c r="H1696">
        <f>+VLOOKUP(G1696,'Legenda Tecnologias'!$A$1:$C$26,3)</f>
        <v>12</v>
      </c>
    </row>
    <row r="1697" spans="1:8" ht="14.25">
      <c r="A1697" s="11">
        <v>43891</v>
      </c>
      <c r="B1697" s="10" t="s">
        <v>2103</v>
      </c>
      <c r="C1697" s="12">
        <v>0.95833333333333337</v>
      </c>
      <c r="D1697" s="13">
        <v>43901</v>
      </c>
      <c r="E1697" s="7" t="s">
        <v>402</v>
      </c>
      <c r="F1697" s="65">
        <v>38.71</v>
      </c>
      <c r="G1697" t="s">
        <v>5</v>
      </c>
      <c r="H1697">
        <f>+VLOOKUP(G1697,'Legenda Tecnologias'!$A$1:$C$26,3)</f>
        <v>11</v>
      </c>
    </row>
    <row r="1698" spans="1:8" ht="14.25">
      <c r="A1698" s="11">
        <v>43891</v>
      </c>
      <c r="B1698" s="10" t="s">
        <v>2083</v>
      </c>
      <c r="C1698" s="12">
        <v>0.125</v>
      </c>
      <c r="D1698" s="13">
        <v>43901</v>
      </c>
      <c r="E1698" s="7" t="s">
        <v>402</v>
      </c>
      <c r="F1698" s="65">
        <v>36.840000000000003</v>
      </c>
      <c r="G1698" t="s">
        <v>5</v>
      </c>
      <c r="H1698">
        <f>+VLOOKUP(G1698,'Legenda Tecnologias'!$A$1:$C$26,3)</f>
        <v>11</v>
      </c>
    </row>
    <row r="1699" spans="1:8" ht="14.25">
      <c r="A1699" s="11">
        <v>43891</v>
      </c>
      <c r="B1699" s="10" t="s">
        <v>2084</v>
      </c>
      <c r="C1699" s="12">
        <v>0.16666666666666666</v>
      </c>
      <c r="D1699" s="13">
        <v>43901</v>
      </c>
      <c r="E1699" s="7" t="s">
        <v>402</v>
      </c>
      <c r="F1699" s="65">
        <v>36.840000000000003</v>
      </c>
      <c r="G1699" t="s">
        <v>5</v>
      </c>
      <c r="H1699">
        <f>+VLOOKUP(G1699,'Legenda Tecnologias'!$A$1:$C$26,3)</f>
        <v>11</v>
      </c>
    </row>
    <row r="1700" spans="1:8" ht="14.25">
      <c r="A1700" s="11">
        <v>43891</v>
      </c>
      <c r="B1700" s="10" t="s">
        <v>2085</v>
      </c>
      <c r="C1700" s="12">
        <v>0.20833333333333334</v>
      </c>
      <c r="D1700" s="13">
        <v>43901</v>
      </c>
      <c r="E1700" s="7" t="s">
        <v>402</v>
      </c>
      <c r="F1700" s="65">
        <v>37.520000000000003</v>
      </c>
      <c r="G1700" t="s">
        <v>5</v>
      </c>
      <c r="H1700">
        <f>+VLOOKUP(G1700,'Legenda Tecnologias'!$A$1:$C$26,3)</f>
        <v>11</v>
      </c>
    </row>
    <row r="1701" spans="1:8" ht="14.25">
      <c r="A1701" s="11">
        <v>43891</v>
      </c>
      <c r="B1701" s="10" t="s">
        <v>2086</v>
      </c>
      <c r="C1701" s="12">
        <v>0.25</v>
      </c>
      <c r="D1701" s="13">
        <v>43901</v>
      </c>
      <c r="E1701" s="7" t="s">
        <v>402</v>
      </c>
      <c r="F1701" s="65">
        <v>38.369999999999997</v>
      </c>
      <c r="G1701" t="s">
        <v>28</v>
      </c>
      <c r="H1701">
        <f>+VLOOKUP(G1701,'Legenda Tecnologias'!$A$1:$C$26,3)</f>
        <v>15</v>
      </c>
    </row>
    <row r="1702" spans="1:8" ht="14.25">
      <c r="A1702" s="11">
        <v>43891</v>
      </c>
      <c r="B1702" s="10" t="s">
        <v>2087</v>
      </c>
      <c r="C1702" s="12">
        <v>0.29166666666666669</v>
      </c>
      <c r="D1702" s="13">
        <v>43901</v>
      </c>
      <c r="E1702" s="7" t="s">
        <v>402</v>
      </c>
      <c r="F1702" s="65">
        <v>40.049999999999997</v>
      </c>
      <c r="G1702" t="s">
        <v>5</v>
      </c>
      <c r="H1702">
        <f>+VLOOKUP(G1702,'Legenda Tecnologias'!$A$1:$C$26,3)</f>
        <v>11</v>
      </c>
    </row>
    <row r="1703" spans="1:8" ht="14.25">
      <c r="A1703" s="11">
        <v>43891</v>
      </c>
      <c r="B1703" s="10" t="s">
        <v>2088</v>
      </c>
      <c r="C1703" s="12">
        <v>0.33333333333333331</v>
      </c>
      <c r="D1703" s="13">
        <v>43901</v>
      </c>
      <c r="E1703" s="7" t="s">
        <v>402</v>
      </c>
      <c r="F1703" s="65">
        <v>39.46</v>
      </c>
      <c r="G1703" t="s">
        <v>5</v>
      </c>
      <c r="H1703">
        <f>+VLOOKUP(G1703,'Legenda Tecnologias'!$A$1:$C$26,3)</f>
        <v>11</v>
      </c>
    </row>
    <row r="1704" spans="1:8" ht="14.25">
      <c r="A1704" s="11">
        <v>43891</v>
      </c>
      <c r="B1704" s="10" t="s">
        <v>2089</v>
      </c>
      <c r="C1704" s="12">
        <v>0.375</v>
      </c>
      <c r="D1704" s="13">
        <v>43901</v>
      </c>
      <c r="E1704" s="7" t="s">
        <v>402</v>
      </c>
      <c r="F1704" s="65">
        <v>39</v>
      </c>
      <c r="G1704" t="s">
        <v>5</v>
      </c>
      <c r="H1704">
        <f>+VLOOKUP(G1704,'Legenda Tecnologias'!$A$1:$C$26,3)</f>
        <v>11</v>
      </c>
    </row>
    <row r="1705" spans="1:8" ht="14.25">
      <c r="A1705" s="11">
        <v>43891</v>
      </c>
      <c r="B1705" s="10" t="s">
        <v>2104</v>
      </c>
      <c r="C1705" s="12">
        <v>0</v>
      </c>
      <c r="D1705" s="13">
        <v>43902</v>
      </c>
      <c r="E1705" s="7" t="s">
        <v>402</v>
      </c>
      <c r="F1705" s="65">
        <v>38.880000000000003</v>
      </c>
      <c r="G1705" t="s">
        <v>5</v>
      </c>
      <c r="H1705">
        <f>+VLOOKUP(G1705,'Legenda Tecnologias'!$A$1:$C$26,3)</f>
        <v>11</v>
      </c>
    </row>
    <row r="1706" spans="1:8" ht="14.25">
      <c r="A1706" s="11">
        <v>43891</v>
      </c>
      <c r="B1706" s="10" t="s">
        <v>2105</v>
      </c>
      <c r="C1706" s="12">
        <v>4.1666666666666664E-2</v>
      </c>
      <c r="D1706" s="13">
        <v>43902</v>
      </c>
      <c r="E1706" s="7" t="s">
        <v>402</v>
      </c>
      <c r="F1706" s="65">
        <v>38.17</v>
      </c>
      <c r="G1706" t="s">
        <v>5</v>
      </c>
      <c r="H1706">
        <f>+VLOOKUP(G1706,'Legenda Tecnologias'!$A$1:$C$26,3)</f>
        <v>11</v>
      </c>
    </row>
    <row r="1707" spans="1:8" ht="14.25">
      <c r="A1707" s="11">
        <v>43891</v>
      </c>
      <c r="B1707" s="10" t="s">
        <v>2114</v>
      </c>
      <c r="C1707" s="12">
        <v>0.41666666666666669</v>
      </c>
      <c r="D1707" s="13">
        <v>43902</v>
      </c>
      <c r="E1707" s="7" t="s">
        <v>402</v>
      </c>
      <c r="F1707" s="65">
        <v>40.51</v>
      </c>
      <c r="G1707" t="s">
        <v>5</v>
      </c>
      <c r="H1707">
        <f>+VLOOKUP(G1707,'Legenda Tecnologias'!$A$1:$C$26,3)</f>
        <v>11</v>
      </c>
    </row>
    <row r="1708" spans="1:8" ht="14.25">
      <c r="A1708" s="11">
        <v>43891</v>
      </c>
      <c r="B1708" s="10" t="s">
        <v>2115</v>
      </c>
      <c r="C1708" s="12">
        <v>0.45833333333333331</v>
      </c>
      <c r="D1708" s="13">
        <v>43902</v>
      </c>
      <c r="E1708" s="7" t="s">
        <v>402</v>
      </c>
      <c r="F1708" s="65">
        <v>39.51</v>
      </c>
      <c r="G1708" t="s">
        <v>5</v>
      </c>
      <c r="H1708">
        <f>+VLOOKUP(G1708,'Legenda Tecnologias'!$A$1:$C$26,3)</f>
        <v>11</v>
      </c>
    </row>
    <row r="1709" spans="1:8" ht="14.25">
      <c r="A1709" s="11">
        <v>43891</v>
      </c>
      <c r="B1709" s="10" t="s">
        <v>2116</v>
      </c>
      <c r="C1709" s="12">
        <v>0.5</v>
      </c>
      <c r="D1709" s="13">
        <v>43902</v>
      </c>
      <c r="E1709" s="7" t="s">
        <v>402</v>
      </c>
      <c r="F1709" s="65">
        <v>39.51</v>
      </c>
      <c r="G1709" t="s">
        <v>12</v>
      </c>
      <c r="H1709">
        <f>+VLOOKUP(G1709,'Legenda Tecnologias'!$A$1:$C$26,3)</f>
        <v>22</v>
      </c>
    </row>
    <row r="1710" spans="1:8" ht="14.25">
      <c r="A1710" s="11">
        <v>43891</v>
      </c>
      <c r="B1710" s="10" t="s">
        <v>2117</v>
      </c>
      <c r="C1710" s="12">
        <v>0.54166666666666663</v>
      </c>
      <c r="D1710" s="13">
        <v>43902</v>
      </c>
      <c r="E1710" s="7" t="s">
        <v>402</v>
      </c>
      <c r="F1710" s="65">
        <v>39.01</v>
      </c>
      <c r="G1710" t="s">
        <v>12</v>
      </c>
      <c r="H1710">
        <f>+VLOOKUP(G1710,'Legenda Tecnologias'!$A$1:$C$26,3)</f>
        <v>22</v>
      </c>
    </row>
    <row r="1711" spans="1:8" ht="14.25">
      <c r="A1711" s="11">
        <v>43891</v>
      </c>
      <c r="B1711" s="10" t="s">
        <v>2118</v>
      </c>
      <c r="C1711" s="12">
        <v>0.58333333333333337</v>
      </c>
      <c r="D1711" s="13">
        <v>43902</v>
      </c>
      <c r="E1711" s="7" t="s">
        <v>402</v>
      </c>
      <c r="F1711" s="65">
        <v>38.17</v>
      </c>
      <c r="G1711" t="s">
        <v>5</v>
      </c>
      <c r="H1711">
        <f>+VLOOKUP(G1711,'Legenda Tecnologias'!$A$1:$C$26,3)</f>
        <v>11</v>
      </c>
    </row>
    <row r="1712" spans="1:8" ht="14.25">
      <c r="A1712" s="11">
        <v>43891</v>
      </c>
      <c r="B1712" s="10" t="s">
        <v>2119</v>
      </c>
      <c r="C1712" s="12">
        <v>0.625</v>
      </c>
      <c r="D1712" s="13">
        <v>43902</v>
      </c>
      <c r="E1712" s="7" t="s">
        <v>402</v>
      </c>
      <c r="F1712" s="65">
        <v>38.07</v>
      </c>
      <c r="G1712" t="s">
        <v>5</v>
      </c>
      <c r="H1712">
        <f>+VLOOKUP(G1712,'Legenda Tecnologias'!$A$1:$C$26,3)</f>
        <v>11</v>
      </c>
    </row>
    <row r="1713" spans="1:8" ht="14.25">
      <c r="A1713" s="11">
        <v>43891</v>
      </c>
      <c r="B1713" s="10" t="s">
        <v>2120</v>
      </c>
      <c r="C1713" s="12">
        <v>0.66666666666666663</v>
      </c>
      <c r="D1713" s="13">
        <v>43902</v>
      </c>
      <c r="E1713" s="7" t="s">
        <v>402</v>
      </c>
      <c r="F1713" s="65">
        <v>37.69</v>
      </c>
      <c r="G1713" t="s">
        <v>5</v>
      </c>
      <c r="H1713">
        <f>+VLOOKUP(G1713,'Legenda Tecnologias'!$A$1:$C$26,3)</f>
        <v>11</v>
      </c>
    </row>
    <row r="1714" spans="1:8" ht="14.25">
      <c r="A1714" s="11">
        <v>43891</v>
      </c>
      <c r="B1714" s="10" t="s">
        <v>2121</v>
      </c>
      <c r="C1714" s="12">
        <v>0.70833333333333337</v>
      </c>
      <c r="D1714" s="13">
        <v>43902</v>
      </c>
      <c r="E1714" s="7" t="s">
        <v>402</v>
      </c>
      <c r="F1714" s="65">
        <v>37.69</v>
      </c>
      <c r="G1714" t="s">
        <v>12</v>
      </c>
      <c r="H1714">
        <f>+VLOOKUP(G1714,'Legenda Tecnologias'!$A$1:$C$26,3)</f>
        <v>22</v>
      </c>
    </row>
    <row r="1715" spans="1:8" ht="14.25">
      <c r="A1715" s="11">
        <v>43891</v>
      </c>
      <c r="B1715" s="10" t="s">
        <v>2122</v>
      </c>
      <c r="C1715" s="12">
        <v>0.75</v>
      </c>
      <c r="D1715" s="13">
        <v>43902</v>
      </c>
      <c r="E1715" s="7" t="s">
        <v>402</v>
      </c>
      <c r="F1715" s="65">
        <v>37.69</v>
      </c>
      <c r="G1715" t="s">
        <v>12</v>
      </c>
      <c r="H1715">
        <f>+VLOOKUP(G1715,'Legenda Tecnologias'!$A$1:$C$26,3)</f>
        <v>22</v>
      </c>
    </row>
    <row r="1716" spans="1:8" ht="14.25">
      <c r="A1716" s="11">
        <v>43891</v>
      </c>
      <c r="B1716" s="10" t="s">
        <v>2123</v>
      </c>
      <c r="C1716" s="12">
        <v>0.79166666666666663</v>
      </c>
      <c r="D1716" s="13">
        <v>43902</v>
      </c>
      <c r="E1716" s="7" t="s">
        <v>402</v>
      </c>
      <c r="F1716" s="65">
        <v>39.630000000000003</v>
      </c>
      <c r="G1716" t="s">
        <v>12</v>
      </c>
      <c r="H1716">
        <f>+VLOOKUP(G1716,'Legenda Tecnologias'!$A$1:$C$26,3)</f>
        <v>22</v>
      </c>
    </row>
    <row r="1717" spans="1:8" ht="14.25">
      <c r="A1717" s="11">
        <v>43891</v>
      </c>
      <c r="B1717" s="10" t="s">
        <v>2106</v>
      </c>
      <c r="C1717" s="12">
        <v>8.3333333333333329E-2</v>
      </c>
      <c r="D1717" s="13">
        <v>43902</v>
      </c>
      <c r="E1717" s="7" t="s">
        <v>402</v>
      </c>
      <c r="F1717" s="65">
        <v>37.770000000000003</v>
      </c>
      <c r="G1717" t="s">
        <v>5</v>
      </c>
      <c r="H1717">
        <f>+VLOOKUP(G1717,'Legenda Tecnologias'!$A$1:$C$26,3)</f>
        <v>11</v>
      </c>
    </row>
    <row r="1718" spans="1:8" ht="14.25">
      <c r="A1718" s="11">
        <v>43891</v>
      </c>
      <c r="B1718" s="10" t="s">
        <v>2124</v>
      </c>
      <c r="C1718" s="12">
        <v>0.83333333333333337</v>
      </c>
      <c r="D1718" s="13">
        <v>43902</v>
      </c>
      <c r="E1718" s="7" t="s">
        <v>402</v>
      </c>
      <c r="F1718" s="65">
        <v>40.01</v>
      </c>
      <c r="G1718" t="s">
        <v>5</v>
      </c>
      <c r="H1718">
        <f>+VLOOKUP(G1718,'Legenda Tecnologias'!$A$1:$C$26,3)</f>
        <v>11</v>
      </c>
    </row>
    <row r="1719" spans="1:8" ht="14.25">
      <c r="A1719" s="11">
        <v>43891</v>
      </c>
      <c r="B1719" s="10" t="s">
        <v>2125</v>
      </c>
      <c r="C1719" s="12">
        <v>0.875</v>
      </c>
      <c r="D1719" s="13">
        <v>43902</v>
      </c>
      <c r="E1719" s="7" t="s">
        <v>402</v>
      </c>
      <c r="F1719" s="65">
        <v>38.880000000000003</v>
      </c>
      <c r="G1719" t="s">
        <v>6</v>
      </c>
      <c r="H1719">
        <f>+VLOOKUP(G1719,'Legenda Tecnologias'!$A$1:$C$26,3)</f>
        <v>18</v>
      </c>
    </row>
    <row r="1720" spans="1:8" ht="14.25">
      <c r="A1720" s="11">
        <v>43891</v>
      </c>
      <c r="B1720" s="10" t="s">
        <v>2126</v>
      </c>
      <c r="C1720" s="12">
        <v>0.91666666666666663</v>
      </c>
      <c r="D1720" s="13">
        <v>43902</v>
      </c>
      <c r="E1720" s="7" t="s">
        <v>402</v>
      </c>
      <c r="F1720" s="65">
        <v>37.69</v>
      </c>
      <c r="G1720" t="s">
        <v>5</v>
      </c>
      <c r="H1720">
        <f>+VLOOKUP(G1720,'Legenda Tecnologias'!$A$1:$C$26,3)</f>
        <v>11</v>
      </c>
    </row>
    <row r="1721" spans="1:8" ht="14.25">
      <c r="A1721" s="11">
        <v>43891</v>
      </c>
      <c r="B1721" s="10" t="s">
        <v>2127</v>
      </c>
      <c r="C1721" s="12">
        <v>0.95833333333333337</v>
      </c>
      <c r="D1721" s="13">
        <v>43902</v>
      </c>
      <c r="E1721" s="7" t="s">
        <v>402</v>
      </c>
      <c r="F1721" s="65">
        <v>36.380000000000003</v>
      </c>
      <c r="G1721" t="s">
        <v>12</v>
      </c>
      <c r="H1721">
        <f>+VLOOKUP(G1721,'Legenda Tecnologias'!$A$1:$C$26,3)</f>
        <v>22</v>
      </c>
    </row>
    <row r="1722" spans="1:8" ht="14.25">
      <c r="A1722" s="11">
        <v>43891</v>
      </c>
      <c r="B1722" s="10" t="s">
        <v>2107</v>
      </c>
      <c r="C1722" s="12">
        <v>0.125</v>
      </c>
      <c r="D1722" s="13">
        <v>43902</v>
      </c>
      <c r="E1722" s="7" t="s">
        <v>402</v>
      </c>
      <c r="F1722" s="65">
        <v>37.54</v>
      </c>
      <c r="G1722" t="s">
        <v>5</v>
      </c>
      <c r="H1722">
        <f>+VLOOKUP(G1722,'Legenda Tecnologias'!$A$1:$C$26,3)</f>
        <v>11</v>
      </c>
    </row>
    <row r="1723" spans="1:8" ht="14.25">
      <c r="A1723" s="11">
        <v>43891</v>
      </c>
      <c r="B1723" s="10" t="s">
        <v>2108</v>
      </c>
      <c r="C1723" s="12">
        <v>0.16666666666666666</v>
      </c>
      <c r="D1723" s="13">
        <v>43902</v>
      </c>
      <c r="E1723" s="7" t="s">
        <v>402</v>
      </c>
      <c r="F1723" s="65">
        <v>37.54</v>
      </c>
      <c r="G1723" t="s">
        <v>5</v>
      </c>
      <c r="H1723">
        <f>+VLOOKUP(G1723,'Legenda Tecnologias'!$A$1:$C$26,3)</f>
        <v>11</v>
      </c>
    </row>
    <row r="1724" spans="1:8" ht="14.25">
      <c r="A1724" s="11">
        <v>43891</v>
      </c>
      <c r="B1724" s="10" t="s">
        <v>2109</v>
      </c>
      <c r="C1724" s="12">
        <v>0.20833333333333334</v>
      </c>
      <c r="D1724" s="13">
        <v>43902</v>
      </c>
      <c r="E1724" s="7" t="s">
        <v>402</v>
      </c>
      <c r="F1724" s="65">
        <v>37.770000000000003</v>
      </c>
      <c r="G1724" t="s">
        <v>5</v>
      </c>
      <c r="H1724">
        <f>+VLOOKUP(G1724,'Legenda Tecnologias'!$A$1:$C$26,3)</f>
        <v>11</v>
      </c>
    </row>
    <row r="1725" spans="1:8" ht="14.25">
      <c r="A1725" s="11">
        <v>43891</v>
      </c>
      <c r="B1725" s="10" t="s">
        <v>2110</v>
      </c>
      <c r="C1725" s="12">
        <v>0.25</v>
      </c>
      <c r="D1725" s="13">
        <v>43902</v>
      </c>
      <c r="E1725" s="7" t="s">
        <v>402</v>
      </c>
      <c r="F1725" s="65">
        <v>38.42</v>
      </c>
      <c r="G1725" t="s">
        <v>5</v>
      </c>
      <c r="H1725">
        <f>+VLOOKUP(G1725,'Legenda Tecnologias'!$A$1:$C$26,3)</f>
        <v>11</v>
      </c>
    </row>
    <row r="1726" spans="1:8" ht="14.25">
      <c r="A1726" s="11">
        <v>43891</v>
      </c>
      <c r="B1726" s="10" t="s">
        <v>2111</v>
      </c>
      <c r="C1726" s="12">
        <v>0.29166666666666669</v>
      </c>
      <c r="D1726" s="13">
        <v>43902</v>
      </c>
      <c r="E1726" s="7" t="s">
        <v>402</v>
      </c>
      <c r="F1726" s="65">
        <v>41.18</v>
      </c>
      <c r="G1726" t="s">
        <v>5</v>
      </c>
      <c r="H1726">
        <f>+VLOOKUP(G1726,'Legenda Tecnologias'!$A$1:$C$26,3)</f>
        <v>11</v>
      </c>
    </row>
    <row r="1727" spans="1:8" ht="14.25">
      <c r="A1727" s="11">
        <v>43891</v>
      </c>
      <c r="B1727" s="10" t="s">
        <v>2112</v>
      </c>
      <c r="C1727" s="12">
        <v>0.33333333333333331</v>
      </c>
      <c r="D1727" s="13">
        <v>43902</v>
      </c>
      <c r="E1727" s="7" t="s">
        <v>402</v>
      </c>
      <c r="F1727" s="65">
        <v>41.58</v>
      </c>
      <c r="G1727" t="s">
        <v>5</v>
      </c>
      <c r="H1727">
        <f>+VLOOKUP(G1727,'Legenda Tecnologias'!$A$1:$C$26,3)</f>
        <v>11</v>
      </c>
    </row>
    <row r="1728" spans="1:8" ht="14.25">
      <c r="A1728" s="11">
        <v>43891</v>
      </c>
      <c r="B1728" s="10" t="s">
        <v>2113</v>
      </c>
      <c r="C1728" s="12">
        <v>0.375</v>
      </c>
      <c r="D1728" s="13">
        <v>43902</v>
      </c>
      <c r="E1728" s="7" t="s">
        <v>402</v>
      </c>
      <c r="F1728" s="65">
        <v>41.52</v>
      </c>
      <c r="G1728" t="s">
        <v>5</v>
      </c>
      <c r="H1728">
        <f>+VLOOKUP(G1728,'Legenda Tecnologias'!$A$1:$C$26,3)</f>
        <v>11</v>
      </c>
    </row>
    <row r="1729" spans="1:8" ht="14.25">
      <c r="A1729" s="11">
        <v>43891</v>
      </c>
      <c r="B1729" s="10" t="s">
        <v>2128</v>
      </c>
      <c r="C1729" s="12">
        <v>0</v>
      </c>
      <c r="D1729" s="13">
        <v>43903</v>
      </c>
      <c r="E1729" s="7" t="s">
        <v>402</v>
      </c>
      <c r="F1729" s="65">
        <v>26.3</v>
      </c>
      <c r="G1729" t="s">
        <v>5</v>
      </c>
      <c r="H1729">
        <f>+VLOOKUP(G1729,'Legenda Tecnologias'!$A$1:$C$26,3)</f>
        <v>11</v>
      </c>
    </row>
    <row r="1730" spans="1:8" ht="14.25">
      <c r="A1730" s="11">
        <v>43891</v>
      </c>
      <c r="B1730" s="10" t="s">
        <v>2129</v>
      </c>
      <c r="C1730" s="12">
        <v>4.1666666666666664E-2</v>
      </c>
      <c r="D1730" s="13">
        <v>43903</v>
      </c>
      <c r="E1730" s="7" t="s">
        <v>402</v>
      </c>
      <c r="F1730" s="65">
        <v>22.81</v>
      </c>
      <c r="G1730" t="s">
        <v>12</v>
      </c>
      <c r="H1730">
        <f>+VLOOKUP(G1730,'Legenda Tecnologias'!$A$1:$C$26,3)</f>
        <v>22</v>
      </c>
    </row>
    <row r="1731" spans="1:8" ht="14.25">
      <c r="A1731" s="11">
        <v>43891</v>
      </c>
      <c r="B1731" s="10" t="s">
        <v>2138</v>
      </c>
      <c r="C1731" s="12">
        <v>0.41666666666666669</v>
      </c>
      <c r="D1731" s="13">
        <v>43903</v>
      </c>
      <c r="E1731" s="7" t="s">
        <v>402</v>
      </c>
      <c r="F1731" s="65">
        <v>37.11</v>
      </c>
      <c r="G1731" t="s">
        <v>5</v>
      </c>
      <c r="H1731">
        <f>+VLOOKUP(G1731,'Legenda Tecnologias'!$A$1:$C$26,3)</f>
        <v>11</v>
      </c>
    </row>
    <row r="1732" spans="1:8" ht="14.25">
      <c r="A1732" s="11">
        <v>43891</v>
      </c>
      <c r="B1732" s="10" t="s">
        <v>2139</v>
      </c>
      <c r="C1732" s="12">
        <v>0.45833333333333331</v>
      </c>
      <c r="D1732" s="13">
        <v>43903</v>
      </c>
      <c r="E1732" s="7" t="s">
        <v>402</v>
      </c>
      <c r="F1732" s="65">
        <v>37.17</v>
      </c>
      <c r="G1732" t="s">
        <v>5</v>
      </c>
      <c r="H1732">
        <f>+VLOOKUP(G1732,'Legenda Tecnologias'!$A$1:$C$26,3)</f>
        <v>11</v>
      </c>
    </row>
    <row r="1733" spans="1:8" ht="14.25">
      <c r="A1733" s="11">
        <v>43891</v>
      </c>
      <c r="B1733" s="10" t="s">
        <v>2140</v>
      </c>
      <c r="C1733" s="12">
        <v>0.5</v>
      </c>
      <c r="D1733" s="13">
        <v>43903</v>
      </c>
      <c r="E1733" s="7" t="s">
        <v>402</v>
      </c>
      <c r="F1733" s="65">
        <v>37.53</v>
      </c>
      <c r="G1733" t="s">
        <v>5</v>
      </c>
      <c r="H1733">
        <f>+VLOOKUP(G1733,'Legenda Tecnologias'!$A$1:$C$26,3)</f>
        <v>11</v>
      </c>
    </row>
    <row r="1734" spans="1:8" ht="14.25">
      <c r="A1734" s="11">
        <v>43891</v>
      </c>
      <c r="B1734" s="10" t="s">
        <v>2141</v>
      </c>
      <c r="C1734" s="12">
        <v>0.54166666666666663</v>
      </c>
      <c r="D1734" s="13">
        <v>43903</v>
      </c>
      <c r="E1734" s="7" t="s">
        <v>402</v>
      </c>
      <c r="F1734" s="65">
        <v>37.58</v>
      </c>
      <c r="G1734" t="s">
        <v>7</v>
      </c>
      <c r="H1734">
        <f>+VLOOKUP(G1734,'Legenda Tecnologias'!$A$1:$C$26,3)</f>
        <v>19</v>
      </c>
    </row>
    <row r="1735" spans="1:8" ht="14.25">
      <c r="A1735" s="11">
        <v>43891</v>
      </c>
      <c r="B1735" s="10" t="s">
        <v>2142</v>
      </c>
      <c r="C1735" s="12">
        <v>0.58333333333333337</v>
      </c>
      <c r="D1735" s="13">
        <v>43903</v>
      </c>
      <c r="E1735" s="7" t="s">
        <v>402</v>
      </c>
      <c r="F1735" s="65">
        <v>37.17</v>
      </c>
      <c r="G1735" t="s">
        <v>5</v>
      </c>
      <c r="H1735">
        <f>+VLOOKUP(G1735,'Legenda Tecnologias'!$A$1:$C$26,3)</f>
        <v>11</v>
      </c>
    </row>
    <row r="1736" spans="1:8" ht="14.25">
      <c r="A1736" s="11">
        <v>43891</v>
      </c>
      <c r="B1736" s="10" t="s">
        <v>2143</v>
      </c>
      <c r="C1736" s="12">
        <v>0.625</v>
      </c>
      <c r="D1736" s="13">
        <v>43903</v>
      </c>
      <c r="E1736" s="7" t="s">
        <v>402</v>
      </c>
      <c r="F1736" s="65">
        <v>37.17</v>
      </c>
      <c r="G1736" t="s">
        <v>5</v>
      </c>
      <c r="H1736">
        <f>+VLOOKUP(G1736,'Legenda Tecnologias'!$A$1:$C$26,3)</f>
        <v>11</v>
      </c>
    </row>
    <row r="1737" spans="1:8" ht="14.25">
      <c r="A1737" s="11">
        <v>43891</v>
      </c>
      <c r="B1737" s="10" t="s">
        <v>2144</v>
      </c>
      <c r="C1737" s="12">
        <v>0.66666666666666663</v>
      </c>
      <c r="D1737" s="13">
        <v>43903</v>
      </c>
      <c r="E1737" s="7" t="s">
        <v>402</v>
      </c>
      <c r="F1737" s="65">
        <v>37.17</v>
      </c>
      <c r="G1737" t="s">
        <v>5</v>
      </c>
      <c r="H1737">
        <f>+VLOOKUP(G1737,'Legenda Tecnologias'!$A$1:$C$26,3)</f>
        <v>11</v>
      </c>
    </row>
    <row r="1738" spans="1:8" ht="14.25">
      <c r="A1738" s="11">
        <v>43891</v>
      </c>
      <c r="B1738" s="10" t="s">
        <v>2145</v>
      </c>
      <c r="C1738" s="12">
        <v>0.70833333333333337</v>
      </c>
      <c r="D1738" s="13">
        <v>43903</v>
      </c>
      <c r="E1738" s="7" t="s">
        <v>402</v>
      </c>
      <c r="F1738" s="65">
        <v>37.58</v>
      </c>
      <c r="G1738" t="s">
        <v>5</v>
      </c>
      <c r="H1738">
        <f>+VLOOKUP(G1738,'Legenda Tecnologias'!$A$1:$C$26,3)</f>
        <v>11</v>
      </c>
    </row>
    <row r="1739" spans="1:8" ht="14.25">
      <c r="A1739" s="11">
        <v>43891</v>
      </c>
      <c r="B1739" s="10" t="s">
        <v>2146</v>
      </c>
      <c r="C1739" s="12">
        <v>0.75</v>
      </c>
      <c r="D1739" s="13">
        <v>43903</v>
      </c>
      <c r="E1739" s="7" t="s">
        <v>402</v>
      </c>
      <c r="F1739" s="65">
        <v>38.17</v>
      </c>
      <c r="G1739" t="s">
        <v>5</v>
      </c>
      <c r="H1739">
        <f>+VLOOKUP(G1739,'Legenda Tecnologias'!$A$1:$C$26,3)</f>
        <v>11</v>
      </c>
    </row>
    <row r="1740" spans="1:8" ht="14.25">
      <c r="A1740" s="11">
        <v>43891</v>
      </c>
      <c r="B1740" s="10" t="s">
        <v>2147</v>
      </c>
      <c r="C1740" s="12">
        <v>0.79166666666666663</v>
      </c>
      <c r="D1740" s="13">
        <v>43903</v>
      </c>
      <c r="E1740" s="7" t="s">
        <v>402</v>
      </c>
      <c r="F1740" s="65">
        <v>42.5</v>
      </c>
      <c r="G1740" t="s">
        <v>5</v>
      </c>
      <c r="H1740">
        <f>+VLOOKUP(G1740,'Legenda Tecnologias'!$A$1:$C$26,3)</f>
        <v>11</v>
      </c>
    </row>
    <row r="1741" spans="1:8" ht="14.25">
      <c r="A1741" s="11">
        <v>43891</v>
      </c>
      <c r="B1741" s="10" t="s">
        <v>2130</v>
      </c>
      <c r="C1741" s="12">
        <v>8.3333333333333329E-2</v>
      </c>
      <c r="D1741" s="13">
        <v>43903</v>
      </c>
      <c r="E1741" s="7" t="s">
        <v>402</v>
      </c>
      <c r="F1741" s="65">
        <v>22.89</v>
      </c>
      <c r="G1741" t="s">
        <v>6</v>
      </c>
      <c r="H1741">
        <f>+VLOOKUP(G1741,'Legenda Tecnologias'!$A$1:$C$26,3)</f>
        <v>18</v>
      </c>
    </row>
    <row r="1742" spans="1:8" ht="14.25">
      <c r="A1742" s="11">
        <v>43891</v>
      </c>
      <c r="B1742" s="10" t="s">
        <v>2148</v>
      </c>
      <c r="C1742" s="12">
        <v>0.83333333333333337</v>
      </c>
      <c r="D1742" s="13">
        <v>43903</v>
      </c>
      <c r="E1742" s="7" t="s">
        <v>402</v>
      </c>
      <c r="F1742" s="65">
        <v>41.53</v>
      </c>
      <c r="G1742" t="s">
        <v>10</v>
      </c>
      <c r="H1742">
        <f>+VLOOKUP(G1742,'Legenda Tecnologias'!$A$1:$C$26,3)</f>
        <v>1</v>
      </c>
    </row>
    <row r="1743" spans="1:8" ht="14.25">
      <c r="A1743" s="11">
        <v>43891</v>
      </c>
      <c r="B1743" s="10" t="s">
        <v>2149</v>
      </c>
      <c r="C1743" s="12">
        <v>0.875</v>
      </c>
      <c r="D1743" s="13">
        <v>43903</v>
      </c>
      <c r="E1743" s="7" t="s">
        <v>402</v>
      </c>
      <c r="F1743" s="65">
        <v>40.07</v>
      </c>
      <c r="G1743" t="s">
        <v>5</v>
      </c>
      <c r="H1743">
        <f>+VLOOKUP(G1743,'Legenda Tecnologias'!$A$1:$C$26,3)</f>
        <v>11</v>
      </c>
    </row>
    <row r="1744" spans="1:8" ht="14.25">
      <c r="A1744" s="11">
        <v>43891</v>
      </c>
      <c r="B1744" s="10" t="s">
        <v>2150</v>
      </c>
      <c r="C1744" s="12">
        <v>0.91666666666666663</v>
      </c>
      <c r="D1744" s="13">
        <v>43903</v>
      </c>
      <c r="E1744" s="7" t="s">
        <v>402</v>
      </c>
      <c r="F1744" s="65">
        <v>39.01</v>
      </c>
      <c r="G1744" t="s">
        <v>12</v>
      </c>
      <c r="H1744">
        <f>+VLOOKUP(G1744,'Legenda Tecnologias'!$A$1:$C$26,3)</f>
        <v>22</v>
      </c>
    </row>
    <row r="1745" spans="1:8" ht="14.25">
      <c r="A1745" s="11">
        <v>43891</v>
      </c>
      <c r="B1745" s="10" t="s">
        <v>2151</v>
      </c>
      <c r="C1745" s="12">
        <v>0.95833333333333337</v>
      </c>
      <c r="D1745" s="13">
        <v>43903</v>
      </c>
      <c r="E1745" s="7" t="s">
        <v>402</v>
      </c>
      <c r="F1745" s="65">
        <v>38.1</v>
      </c>
      <c r="G1745" t="s">
        <v>5</v>
      </c>
      <c r="H1745">
        <f>+VLOOKUP(G1745,'Legenda Tecnologias'!$A$1:$C$26,3)</f>
        <v>11</v>
      </c>
    </row>
    <row r="1746" spans="1:8" ht="14.25">
      <c r="A1746" s="11">
        <v>43891</v>
      </c>
      <c r="B1746" s="10" t="s">
        <v>2131</v>
      </c>
      <c r="C1746" s="12">
        <v>0.125</v>
      </c>
      <c r="D1746" s="13">
        <v>43903</v>
      </c>
      <c r="E1746" s="7" t="s">
        <v>402</v>
      </c>
      <c r="F1746" s="65">
        <v>24.09</v>
      </c>
      <c r="G1746" t="s">
        <v>6</v>
      </c>
      <c r="H1746">
        <f>+VLOOKUP(G1746,'Legenda Tecnologias'!$A$1:$C$26,3)</f>
        <v>18</v>
      </c>
    </row>
    <row r="1747" spans="1:8" ht="14.25">
      <c r="A1747" s="11">
        <v>43891</v>
      </c>
      <c r="B1747" s="10" t="s">
        <v>2132</v>
      </c>
      <c r="C1747" s="12">
        <v>0.16666666666666666</v>
      </c>
      <c r="D1747" s="13">
        <v>43903</v>
      </c>
      <c r="E1747" s="7" t="s">
        <v>402</v>
      </c>
      <c r="F1747" s="65">
        <v>24.06</v>
      </c>
      <c r="G1747" t="s">
        <v>6</v>
      </c>
      <c r="H1747">
        <f>+VLOOKUP(G1747,'Legenda Tecnologias'!$A$1:$C$26,3)</f>
        <v>18</v>
      </c>
    </row>
    <row r="1748" spans="1:8" ht="14.25">
      <c r="A1748" s="11">
        <v>43891</v>
      </c>
      <c r="B1748" s="10" t="s">
        <v>2133</v>
      </c>
      <c r="C1748" s="12">
        <v>0.20833333333333334</v>
      </c>
      <c r="D1748" s="13">
        <v>43903</v>
      </c>
      <c r="E1748" s="7" t="s">
        <v>402</v>
      </c>
      <c r="F1748" s="65">
        <v>25</v>
      </c>
      <c r="G1748" t="s">
        <v>6</v>
      </c>
      <c r="H1748">
        <f>+VLOOKUP(G1748,'Legenda Tecnologias'!$A$1:$C$26,3)</f>
        <v>18</v>
      </c>
    </row>
    <row r="1749" spans="1:8" ht="14.25">
      <c r="A1749" s="11">
        <v>43891</v>
      </c>
      <c r="B1749" s="10" t="s">
        <v>2134</v>
      </c>
      <c r="C1749" s="12">
        <v>0.25</v>
      </c>
      <c r="D1749" s="13">
        <v>43903</v>
      </c>
      <c r="E1749" s="7" t="s">
        <v>402</v>
      </c>
      <c r="F1749" s="65">
        <v>29.62</v>
      </c>
      <c r="G1749" t="s">
        <v>20</v>
      </c>
      <c r="H1749">
        <f>+VLOOKUP(G1749,'Legenda Tecnologias'!$A$1:$C$26,3)</f>
        <v>12</v>
      </c>
    </row>
    <row r="1750" spans="1:8" ht="14.25">
      <c r="A1750" s="11">
        <v>43891</v>
      </c>
      <c r="B1750" s="10" t="s">
        <v>2135</v>
      </c>
      <c r="C1750" s="12">
        <v>0.29166666666666669</v>
      </c>
      <c r="D1750" s="13">
        <v>43903</v>
      </c>
      <c r="E1750" s="7" t="s">
        <v>402</v>
      </c>
      <c r="F1750" s="65">
        <v>32.07</v>
      </c>
      <c r="G1750" t="s">
        <v>12</v>
      </c>
      <c r="H1750">
        <f>+VLOOKUP(G1750,'Legenda Tecnologias'!$A$1:$C$26,3)</f>
        <v>22</v>
      </c>
    </row>
    <row r="1751" spans="1:8" ht="14.25">
      <c r="A1751" s="11">
        <v>43891</v>
      </c>
      <c r="B1751" s="10" t="s">
        <v>2136</v>
      </c>
      <c r="C1751" s="12">
        <v>0.33333333333333331</v>
      </c>
      <c r="D1751" s="13">
        <v>43903</v>
      </c>
      <c r="E1751" s="7" t="s">
        <v>402</v>
      </c>
      <c r="F1751" s="65">
        <v>34.880000000000003</v>
      </c>
      <c r="G1751" t="s">
        <v>12</v>
      </c>
      <c r="H1751">
        <f>+VLOOKUP(G1751,'Legenda Tecnologias'!$A$1:$C$26,3)</f>
        <v>22</v>
      </c>
    </row>
    <row r="1752" spans="1:8" ht="14.25">
      <c r="A1752" s="11">
        <v>43891</v>
      </c>
      <c r="B1752" s="10" t="s">
        <v>2137</v>
      </c>
      <c r="C1752" s="12">
        <v>0.375</v>
      </c>
      <c r="D1752" s="13">
        <v>43903</v>
      </c>
      <c r="E1752" s="7" t="s">
        <v>402</v>
      </c>
      <c r="F1752" s="65">
        <v>36.119999999999997</v>
      </c>
      <c r="G1752" t="s">
        <v>12</v>
      </c>
      <c r="H1752">
        <f>+VLOOKUP(G1752,'Legenda Tecnologias'!$A$1:$C$26,3)</f>
        <v>22</v>
      </c>
    </row>
    <row r="1753" spans="1:8" ht="14.25">
      <c r="A1753" s="11">
        <v>43891</v>
      </c>
      <c r="B1753" s="10" t="s">
        <v>2152</v>
      </c>
      <c r="C1753" s="12">
        <v>0</v>
      </c>
      <c r="D1753" s="13">
        <v>43904</v>
      </c>
      <c r="E1753" s="7" t="s">
        <v>402</v>
      </c>
      <c r="F1753" s="65">
        <v>37.33</v>
      </c>
      <c r="G1753" t="s">
        <v>5</v>
      </c>
      <c r="H1753">
        <f>+VLOOKUP(G1753,'Legenda Tecnologias'!$A$1:$C$26,3)</f>
        <v>11</v>
      </c>
    </row>
    <row r="1754" spans="1:8" ht="14.25">
      <c r="A1754" s="11">
        <v>43891</v>
      </c>
      <c r="B1754" s="10" t="s">
        <v>2153</v>
      </c>
      <c r="C1754" s="12">
        <v>4.1666666666666664E-2</v>
      </c>
      <c r="D1754" s="13">
        <v>43904</v>
      </c>
      <c r="E1754" s="7" t="s">
        <v>402</v>
      </c>
      <c r="F1754" s="65">
        <v>37.17</v>
      </c>
      <c r="G1754" t="s">
        <v>5</v>
      </c>
      <c r="H1754">
        <f>+VLOOKUP(G1754,'Legenda Tecnologias'!$A$1:$C$26,3)</f>
        <v>11</v>
      </c>
    </row>
    <row r="1755" spans="1:8" ht="14.25">
      <c r="A1755" s="11">
        <v>43891</v>
      </c>
      <c r="B1755" s="10" t="s">
        <v>2162</v>
      </c>
      <c r="C1755" s="12">
        <v>0.41666666666666669</v>
      </c>
      <c r="D1755" s="13">
        <v>43904</v>
      </c>
      <c r="E1755" s="7" t="s">
        <v>402</v>
      </c>
      <c r="F1755" s="65">
        <v>35.01</v>
      </c>
      <c r="G1755" t="s">
        <v>6</v>
      </c>
      <c r="H1755">
        <f>+VLOOKUP(G1755,'Legenda Tecnologias'!$A$1:$C$26,3)</f>
        <v>18</v>
      </c>
    </row>
    <row r="1756" spans="1:8" ht="14.25">
      <c r="A1756" s="11">
        <v>43891</v>
      </c>
      <c r="B1756" s="10" t="s">
        <v>2163</v>
      </c>
      <c r="C1756" s="12">
        <v>0.45833333333333331</v>
      </c>
      <c r="D1756" s="13">
        <v>43904</v>
      </c>
      <c r="E1756" s="7" t="s">
        <v>402</v>
      </c>
      <c r="F1756" s="65">
        <v>34.83</v>
      </c>
      <c r="G1756" t="s">
        <v>6</v>
      </c>
      <c r="H1756">
        <f>+VLOOKUP(G1756,'Legenda Tecnologias'!$A$1:$C$26,3)</f>
        <v>18</v>
      </c>
    </row>
    <row r="1757" spans="1:8" ht="14.25">
      <c r="A1757" s="11">
        <v>43891</v>
      </c>
      <c r="B1757" s="10" t="s">
        <v>2164</v>
      </c>
      <c r="C1757" s="12">
        <v>0.5</v>
      </c>
      <c r="D1757" s="13">
        <v>43904</v>
      </c>
      <c r="E1757" s="7" t="s">
        <v>402</v>
      </c>
      <c r="F1757" s="65">
        <v>34.409999999999997</v>
      </c>
      <c r="G1757" t="s">
        <v>5</v>
      </c>
      <c r="H1757">
        <f>+VLOOKUP(G1757,'Legenda Tecnologias'!$A$1:$C$26,3)</f>
        <v>11</v>
      </c>
    </row>
    <row r="1758" spans="1:8" ht="14.25">
      <c r="A1758" s="11">
        <v>43891</v>
      </c>
      <c r="B1758" s="10" t="s">
        <v>2165</v>
      </c>
      <c r="C1758" s="12">
        <v>0.54166666666666663</v>
      </c>
      <c r="D1758" s="13">
        <v>43904</v>
      </c>
      <c r="E1758" s="7" t="s">
        <v>402</v>
      </c>
      <c r="F1758" s="65">
        <v>34.83</v>
      </c>
      <c r="G1758" t="s">
        <v>5</v>
      </c>
      <c r="H1758">
        <f>+VLOOKUP(G1758,'Legenda Tecnologias'!$A$1:$C$26,3)</f>
        <v>11</v>
      </c>
    </row>
    <row r="1759" spans="1:8" ht="14.25">
      <c r="A1759" s="11">
        <v>43891</v>
      </c>
      <c r="B1759" s="10" t="s">
        <v>2166</v>
      </c>
      <c r="C1759" s="12">
        <v>0.58333333333333337</v>
      </c>
      <c r="D1759" s="13">
        <v>43904</v>
      </c>
      <c r="E1759" s="7" t="s">
        <v>402</v>
      </c>
      <c r="F1759" s="65">
        <v>34.409999999999997</v>
      </c>
      <c r="G1759" t="s">
        <v>5</v>
      </c>
      <c r="H1759">
        <f>+VLOOKUP(G1759,'Legenda Tecnologias'!$A$1:$C$26,3)</f>
        <v>11</v>
      </c>
    </row>
    <row r="1760" spans="1:8" ht="14.25">
      <c r="A1760" s="11">
        <v>43891</v>
      </c>
      <c r="B1760" s="10" t="s">
        <v>2167</v>
      </c>
      <c r="C1760" s="12">
        <v>0.625</v>
      </c>
      <c r="D1760" s="13">
        <v>43904</v>
      </c>
      <c r="E1760" s="7" t="s">
        <v>402</v>
      </c>
      <c r="F1760" s="65">
        <v>31.51</v>
      </c>
      <c r="G1760" t="s">
        <v>5</v>
      </c>
      <c r="H1760">
        <f>+VLOOKUP(G1760,'Legenda Tecnologias'!$A$1:$C$26,3)</f>
        <v>11</v>
      </c>
    </row>
    <row r="1761" spans="1:8" ht="14.25">
      <c r="A1761" s="11">
        <v>43891</v>
      </c>
      <c r="B1761" s="10" t="s">
        <v>2168</v>
      </c>
      <c r="C1761" s="12">
        <v>0.66666666666666663</v>
      </c>
      <c r="D1761" s="13">
        <v>43904</v>
      </c>
      <c r="E1761" s="7" t="s">
        <v>402</v>
      </c>
      <c r="F1761" s="65">
        <v>30.07</v>
      </c>
      <c r="G1761" t="s">
        <v>5</v>
      </c>
      <c r="H1761">
        <f>+VLOOKUP(G1761,'Legenda Tecnologias'!$A$1:$C$26,3)</f>
        <v>11</v>
      </c>
    </row>
    <row r="1762" spans="1:8" ht="14.25">
      <c r="A1762" s="11">
        <v>43891</v>
      </c>
      <c r="B1762" s="10" t="s">
        <v>2169</v>
      </c>
      <c r="C1762" s="12">
        <v>0.70833333333333337</v>
      </c>
      <c r="D1762" s="13">
        <v>43904</v>
      </c>
      <c r="E1762" s="7" t="s">
        <v>402</v>
      </c>
      <c r="F1762" s="65">
        <v>31.34</v>
      </c>
      <c r="G1762" t="s">
        <v>12</v>
      </c>
      <c r="H1762">
        <f>+VLOOKUP(G1762,'Legenda Tecnologias'!$A$1:$C$26,3)</f>
        <v>22</v>
      </c>
    </row>
    <row r="1763" spans="1:8" ht="14.25">
      <c r="A1763" s="11">
        <v>43891</v>
      </c>
      <c r="B1763" s="10" t="s">
        <v>2170</v>
      </c>
      <c r="C1763" s="12">
        <v>0.75</v>
      </c>
      <c r="D1763" s="13">
        <v>43904</v>
      </c>
      <c r="E1763" s="7" t="s">
        <v>402</v>
      </c>
      <c r="F1763" s="65">
        <v>37.17</v>
      </c>
      <c r="G1763" t="s">
        <v>12</v>
      </c>
      <c r="H1763">
        <f>+VLOOKUP(G1763,'Legenda Tecnologias'!$A$1:$C$26,3)</f>
        <v>22</v>
      </c>
    </row>
    <row r="1764" spans="1:8" ht="14.25">
      <c r="A1764" s="11">
        <v>43891</v>
      </c>
      <c r="B1764" s="10" t="s">
        <v>2171</v>
      </c>
      <c r="C1764" s="12">
        <v>0.79166666666666663</v>
      </c>
      <c r="D1764" s="13">
        <v>43904</v>
      </c>
      <c r="E1764" s="7" t="s">
        <v>402</v>
      </c>
      <c r="F1764" s="65">
        <v>38.53</v>
      </c>
      <c r="G1764" t="s">
        <v>5</v>
      </c>
      <c r="H1764">
        <f>+VLOOKUP(G1764,'Legenda Tecnologias'!$A$1:$C$26,3)</f>
        <v>11</v>
      </c>
    </row>
    <row r="1765" spans="1:8" ht="14.25">
      <c r="A1765" s="11">
        <v>43891</v>
      </c>
      <c r="B1765" s="10" t="s">
        <v>2154</v>
      </c>
      <c r="C1765" s="12">
        <v>8.3333333333333329E-2</v>
      </c>
      <c r="D1765" s="13">
        <v>43904</v>
      </c>
      <c r="E1765" s="7" t="s">
        <v>402</v>
      </c>
      <c r="F1765" s="65">
        <v>36.090000000000003</v>
      </c>
      <c r="G1765" t="s">
        <v>5</v>
      </c>
      <c r="H1765">
        <f>+VLOOKUP(G1765,'Legenda Tecnologias'!$A$1:$C$26,3)</f>
        <v>11</v>
      </c>
    </row>
    <row r="1766" spans="1:8" ht="14.25">
      <c r="A1766" s="11">
        <v>43891</v>
      </c>
      <c r="B1766" s="10" t="s">
        <v>2172</v>
      </c>
      <c r="C1766" s="12">
        <v>0.83333333333333337</v>
      </c>
      <c r="D1766" s="13">
        <v>43904</v>
      </c>
      <c r="E1766" s="7" t="s">
        <v>402</v>
      </c>
      <c r="F1766" s="65">
        <v>40.61</v>
      </c>
      <c r="G1766" t="s">
        <v>5</v>
      </c>
      <c r="H1766">
        <f>+VLOOKUP(G1766,'Legenda Tecnologias'!$A$1:$C$26,3)</f>
        <v>11</v>
      </c>
    </row>
    <row r="1767" spans="1:8" ht="14.25">
      <c r="A1767" s="11">
        <v>43891</v>
      </c>
      <c r="B1767" s="10" t="s">
        <v>2173</v>
      </c>
      <c r="C1767" s="12">
        <v>0.875</v>
      </c>
      <c r="D1767" s="13">
        <v>43904</v>
      </c>
      <c r="E1767" s="7" t="s">
        <v>402</v>
      </c>
      <c r="F1767" s="65">
        <v>40.67</v>
      </c>
      <c r="G1767" t="s">
        <v>5</v>
      </c>
      <c r="H1767">
        <f>+VLOOKUP(G1767,'Legenda Tecnologias'!$A$1:$C$26,3)</f>
        <v>11</v>
      </c>
    </row>
    <row r="1768" spans="1:8" ht="14.25">
      <c r="A1768" s="11">
        <v>43891</v>
      </c>
      <c r="B1768" s="10" t="s">
        <v>2174</v>
      </c>
      <c r="C1768" s="12">
        <v>0.91666666666666663</v>
      </c>
      <c r="D1768" s="13">
        <v>43904</v>
      </c>
      <c r="E1768" s="7" t="s">
        <v>402</v>
      </c>
      <c r="F1768" s="65">
        <v>38.909999999999997</v>
      </c>
      <c r="G1768" t="s">
        <v>5</v>
      </c>
      <c r="H1768">
        <f>+VLOOKUP(G1768,'Legenda Tecnologias'!$A$1:$C$26,3)</f>
        <v>11</v>
      </c>
    </row>
    <row r="1769" spans="1:8" ht="14.25">
      <c r="A1769" s="11">
        <v>43891</v>
      </c>
      <c r="B1769" s="10" t="s">
        <v>2175</v>
      </c>
      <c r="C1769" s="12">
        <v>0.95833333333333337</v>
      </c>
      <c r="D1769" s="13">
        <v>43904</v>
      </c>
      <c r="E1769" s="7" t="s">
        <v>402</v>
      </c>
      <c r="F1769" s="65">
        <v>38.31</v>
      </c>
      <c r="G1769" t="s">
        <v>10</v>
      </c>
      <c r="H1769">
        <f>+VLOOKUP(G1769,'Legenda Tecnologias'!$A$1:$C$26,3)</f>
        <v>1</v>
      </c>
    </row>
    <row r="1770" spans="1:8" ht="14.25">
      <c r="A1770" s="11">
        <v>43891</v>
      </c>
      <c r="B1770" s="10" t="s">
        <v>2155</v>
      </c>
      <c r="C1770" s="12">
        <v>0.125</v>
      </c>
      <c r="D1770" s="13">
        <v>43904</v>
      </c>
      <c r="E1770" s="7" t="s">
        <v>402</v>
      </c>
      <c r="F1770" s="65">
        <v>35.24</v>
      </c>
      <c r="G1770" t="s">
        <v>5</v>
      </c>
      <c r="H1770">
        <f>+VLOOKUP(G1770,'Legenda Tecnologias'!$A$1:$C$26,3)</f>
        <v>11</v>
      </c>
    </row>
    <row r="1771" spans="1:8" ht="14.25">
      <c r="A1771" s="11">
        <v>43891</v>
      </c>
      <c r="B1771" s="10" t="s">
        <v>2156</v>
      </c>
      <c r="C1771" s="12">
        <v>0.16666666666666666</v>
      </c>
      <c r="D1771" s="13">
        <v>43904</v>
      </c>
      <c r="E1771" s="7" t="s">
        <v>402</v>
      </c>
      <c r="F1771" s="65">
        <v>35.020000000000003</v>
      </c>
      <c r="G1771" t="s">
        <v>5</v>
      </c>
      <c r="H1771">
        <f>+VLOOKUP(G1771,'Legenda Tecnologias'!$A$1:$C$26,3)</f>
        <v>11</v>
      </c>
    </row>
    <row r="1772" spans="1:8" ht="14.25">
      <c r="A1772" s="11">
        <v>43891</v>
      </c>
      <c r="B1772" s="10" t="s">
        <v>2157</v>
      </c>
      <c r="C1772" s="12">
        <v>0.20833333333333334</v>
      </c>
      <c r="D1772" s="13">
        <v>43904</v>
      </c>
      <c r="E1772" s="7" t="s">
        <v>402</v>
      </c>
      <c r="F1772" s="65">
        <v>34.99</v>
      </c>
      <c r="G1772" t="s">
        <v>5</v>
      </c>
      <c r="H1772">
        <f>+VLOOKUP(G1772,'Legenda Tecnologias'!$A$1:$C$26,3)</f>
        <v>11</v>
      </c>
    </row>
    <row r="1773" spans="1:8" ht="14.25">
      <c r="A1773" s="11">
        <v>43891</v>
      </c>
      <c r="B1773" s="10" t="s">
        <v>2158</v>
      </c>
      <c r="C1773" s="12">
        <v>0.25</v>
      </c>
      <c r="D1773" s="13">
        <v>43904</v>
      </c>
      <c r="E1773" s="7" t="s">
        <v>402</v>
      </c>
      <c r="F1773" s="65">
        <v>34.409999999999997</v>
      </c>
      <c r="G1773" t="s">
        <v>6</v>
      </c>
      <c r="H1773">
        <f>+VLOOKUP(G1773,'Legenda Tecnologias'!$A$1:$C$26,3)</f>
        <v>18</v>
      </c>
    </row>
    <row r="1774" spans="1:8" ht="14.25">
      <c r="A1774" s="11">
        <v>43891</v>
      </c>
      <c r="B1774" s="10" t="s">
        <v>2159</v>
      </c>
      <c r="C1774" s="12">
        <v>0.29166666666666669</v>
      </c>
      <c r="D1774" s="13">
        <v>43904</v>
      </c>
      <c r="E1774" s="7" t="s">
        <v>402</v>
      </c>
      <c r="F1774" s="65">
        <v>33.56</v>
      </c>
      <c r="G1774" t="s">
        <v>12</v>
      </c>
      <c r="H1774">
        <f>+VLOOKUP(G1774,'Legenda Tecnologias'!$A$1:$C$26,3)</f>
        <v>22</v>
      </c>
    </row>
    <row r="1775" spans="1:8" ht="14.25">
      <c r="A1775" s="11">
        <v>43891</v>
      </c>
      <c r="B1775" s="10" t="s">
        <v>2160</v>
      </c>
      <c r="C1775" s="12">
        <v>0.33333333333333331</v>
      </c>
      <c r="D1775" s="13">
        <v>43904</v>
      </c>
      <c r="E1775" s="7" t="s">
        <v>402</v>
      </c>
      <c r="F1775" s="65">
        <v>34.83</v>
      </c>
      <c r="G1775" t="s">
        <v>12</v>
      </c>
      <c r="H1775">
        <f>+VLOOKUP(G1775,'Legenda Tecnologias'!$A$1:$C$26,3)</f>
        <v>22</v>
      </c>
    </row>
    <row r="1776" spans="1:8" ht="14.25">
      <c r="A1776" s="11">
        <v>43891</v>
      </c>
      <c r="B1776" s="10" t="s">
        <v>2161</v>
      </c>
      <c r="C1776" s="12">
        <v>0.375</v>
      </c>
      <c r="D1776" s="13">
        <v>43904</v>
      </c>
      <c r="E1776" s="7" t="s">
        <v>402</v>
      </c>
      <c r="F1776" s="65">
        <v>34.94</v>
      </c>
      <c r="G1776" t="s">
        <v>12</v>
      </c>
      <c r="H1776">
        <f>+VLOOKUP(G1776,'Legenda Tecnologias'!$A$1:$C$26,3)</f>
        <v>22</v>
      </c>
    </row>
    <row r="1777" spans="1:8" ht="14.25">
      <c r="A1777" s="11">
        <v>43891</v>
      </c>
      <c r="B1777" s="10" t="s">
        <v>2176</v>
      </c>
      <c r="C1777" s="12">
        <v>0</v>
      </c>
      <c r="D1777" s="13">
        <v>43905</v>
      </c>
      <c r="E1777" s="7" t="s">
        <v>402</v>
      </c>
      <c r="F1777" s="65">
        <v>37.68</v>
      </c>
      <c r="G1777" t="s">
        <v>5</v>
      </c>
      <c r="H1777">
        <f>+VLOOKUP(G1777,'Legenda Tecnologias'!$A$1:$C$26,3)</f>
        <v>11</v>
      </c>
    </row>
    <row r="1778" spans="1:8" ht="14.25">
      <c r="A1778" s="11">
        <v>43891</v>
      </c>
      <c r="B1778" s="10" t="s">
        <v>2177</v>
      </c>
      <c r="C1778" s="12">
        <v>4.1666666666666664E-2</v>
      </c>
      <c r="D1778" s="13">
        <v>43905</v>
      </c>
      <c r="E1778" s="7" t="s">
        <v>402</v>
      </c>
      <c r="F1778" s="65">
        <v>35.01</v>
      </c>
      <c r="G1778" t="s">
        <v>5</v>
      </c>
      <c r="H1778">
        <f>+VLOOKUP(G1778,'Legenda Tecnologias'!$A$1:$C$26,3)</f>
        <v>11</v>
      </c>
    </row>
    <row r="1779" spans="1:8" ht="14.25">
      <c r="A1779" s="11">
        <v>43891</v>
      </c>
      <c r="B1779" s="10" t="s">
        <v>2186</v>
      </c>
      <c r="C1779" s="12">
        <v>0.41666666666666669</v>
      </c>
      <c r="D1779" s="13">
        <v>43905</v>
      </c>
      <c r="E1779" s="7" t="s">
        <v>402</v>
      </c>
      <c r="F1779" s="65">
        <v>27.1</v>
      </c>
      <c r="G1779" t="s">
        <v>6</v>
      </c>
      <c r="H1779">
        <f>+VLOOKUP(G1779,'Legenda Tecnologias'!$A$1:$C$26,3)</f>
        <v>18</v>
      </c>
    </row>
    <row r="1780" spans="1:8" ht="14.25">
      <c r="A1780" s="11">
        <v>43891</v>
      </c>
      <c r="B1780" s="10" t="s">
        <v>2187</v>
      </c>
      <c r="C1780" s="12">
        <v>0.45833333333333331</v>
      </c>
      <c r="D1780" s="13">
        <v>43905</v>
      </c>
      <c r="E1780" s="7" t="s">
        <v>402</v>
      </c>
      <c r="F1780" s="65">
        <v>25.78</v>
      </c>
      <c r="G1780" t="s">
        <v>6</v>
      </c>
      <c r="H1780">
        <f>+VLOOKUP(G1780,'Legenda Tecnologias'!$A$1:$C$26,3)</f>
        <v>18</v>
      </c>
    </row>
    <row r="1781" spans="1:8" ht="14.25">
      <c r="A1781" s="11">
        <v>43891</v>
      </c>
      <c r="B1781" s="10" t="s">
        <v>2188</v>
      </c>
      <c r="C1781" s="12">
        <v>0.5</v>
      </c>
      <c r="D1781" s="13">
        <v>43905</v>
      </c>
      <c r="E1781" s="7" t="s">
        <v>402</v>
      </c>
      <c r="F1781" s="65">
        <v>24.43</v>
      </c>
      <c r="G1781" t="s">
        <v>6</v>
      </c>
      <c r="H1781">
        <f>+VLOOKUP(G1781,'Legenda Tecnologias'!$A$1:$C$26,3)</f>
        <v>18</v>
      </c>
    </row>
    <row r="1782" spans="1:8" ht="14.25">
      <c r="A1782" s="11">
        <v>43891</v>
      </c>
      <c r="B1782" s="10" t="s">
        <v>2189</v>
      </c>
      <c r="C1782" s="12">
        <v>0.54166666666666663</v>
      </c>
      <c r="D1782" s="13">
        <v>43905</v>
      </c>
      <c r="E1782" s="7" t="s">
        <v>402</v>
      </c>
      <c r="F1782" s="65">
        <v>23</v>
      </c>
      <c r="G1782" t="s">
        <v>6</v>
      </c>
      <c r="H1782">
        <f>+VLOOKUP(G1782,'Legenda Tecnologias'!$A$1:$C$26,3)</f>
        <v>18</v>
      </c>
    </row>
    <row r="1783" spans="1:8" ht="14.25">
      <c r="A1783" s="11">
        <v>43891</v>
      </c>
      <c r="B1783" s="10" t="s">
        <v>2190</v>
      </c>
      <c r="C1783" s="12">
        <v>0.58333333333333337</v>
      </c>
      <c r="D1783" s="13">
        <v>43905</v>
      </c>
      <c r="E1783" s="7" t="s">
        <v>402</v>
      </c>
      <c r="F1783" s="65">
        <v>20.9</v>
      </c>
      <c r="G1783" t="s">
        <v>5</v>
      </c>
      <c r="H1783">
        <f>+VLOOKUP(G1783,'Legenda Tecnologias'!$A$1:$C$26,3)</f>
        <v>11</v>
      </c>
    </row>
    <row r="1784" spans="1:8" ht="14.25">
      <c r="A1784" s="11">
        <v>43891</v>
      </c>
      <c r="B1784" s="10" t="s">
        <v>2191</v>
      </c>
      <c r="C1784" s="12">
        <v>0.625</v>
      </c>
      <c r="D1784" s="13">
        <v>43905</v>
      </c>
      <c r="E1784" s="7" t="s">
        <v>402</v>
      </c>
      <c r="F1784" s="65">
        <v>14</v>
      </c>
      <c r="G1784" t="s">
        <v>6</v>
      </c>
      <c r="H1784">
        <f>+VLOOKUP(G1784,'Legenda Tecnologias'!$A$1:$C$26,3)</f>
        <v>18</v>
      </c>
    </row>
    <row r="1785" spans="1:8" ht="14.25">
      <c r="A1785" s="11">
        <v>43891</v>
      </c>
      <c r="B1785" s="10" t="s">
        <v>2192</v>
      </c>
      <c r="C1785" s="12">
        <v>0.66666666666666663</v>
      </c>
      <c r="D1785" s="13">
        <v>43905</v>
      </c>
      <c r="E1785" s="7" t="s">
        <v>402</v>
      </c>
      <c r="F1785" s="65">
        <v>14</v>
      </c>
      <c r="G1785" t="s">
        <v>6</v>
      </c>
      <c r="H1785">
        <f>+VLOOKUP(G1785,'Legenda Tecnologias'!$A$1:$C$26,3)</f>
        <v>18</v>
      </c>
    </row>
    <row r="1786" spans="1:8" ht="14.25">
      <c r="A1786" s="11">
        <v>43891</v>
      </c>
      <c r="B1786" s="10" t="s">
        <v>2193</v>
      </c>
      <c r="C1786" s="12">
        <v>0.70833333333333337</v>
      </c>
      <c r="D1786" s="13">
        <v>43905</v>
      </c>
      <c r="E1786" s="7" t="s">
        <v>402</v>
      </c>
      <c r="F1786" s="65">
        <v>19.5</v>
      </c>
      <c r="G1786" t="s">
        <v>6</v>
      </c>
      <c r="H1786">
        <f>+VLOOKUP(G1786,'Legenda Tecnologias'!$A$1:$C$26,3)</f>
        <v>18</v>
      </c>
    </row>
    <row r="1787" spans="1:8" ht="14.25">
      <c r="A1787" s="11">
        <v>43891</v>
      </c>
      <c r="B1787" s="10" t="s">
        <v>2194</v>
      </c>
      <c r="C1787" s="12">
        <v>0.75</v>
      </c>
      <c r="D1787" s="13">
        <v>43905</v>
      </c>
      <c r="E1787" s="7" t="s">
        <v>402</v>
      </c>
      <c r="F1787" s="65">
        <v>26</v>
      </c>
      <c r="G1787" t="s">
        <v>5</v>
      </c>
      <c r="H1787">
        <f>+VLOOKUP(G1787,'Legenda Tecnologias'!$A$1:$C$26,3)</f>
        <v>11</v>
      </c>
    </row>
    <row r="1788" spans="1:8" ht="14.25">
      <c r="A1788" s="11">
        <v>43891</v>
      </c>
      <c r="B1788" s="10" t="s">
        <v>2195</v>
      </c>
      <c r="C1788" s="12">
        <v>0.79166666666666663</v>
      </c>
      <c r="D1788" s="13">
        <v>43905</v>
      </c>
      <c r="E1788" s="7" t="s">
        <v>402</v>
      </c>
      <c r="F1788" s="65">
        <v>32.08</v>
      </c>
      <c r="G1788" t="s">
        <v>20</v>
      </c>
      <c r="H1788">
        <f>+VLOOKUP(G1788,'Legenda Tecnologias'!$A$1:$C$26,3)</f>
        <v>12</v>
      </c>
    </row>
    <row r="1789" spans="1:8" ht="14.25">
      <c r="A1789" s="11">
        <v>43891</v>
      </c>
      <c r="B1789" s="10" t="s">
        <v>2178</v>
      </c>
      <c r="C1789" s="12">
        <v>8.3333333333333329E-2</v>
      </c>
      <c r="D1789" s="13">
        <v>43905</v>
      </c>
      <c r="E1789" s="7" t="s">
        <v>402</v>
      </c>
      <c r="F1789" s="65">
        <v>30.01</v>
      </c>
      <c r="G1789" t="s">
        <v>8</v>
      </c>
      <c r="H1789">
        <f>+VLOOKUP(G1789,'Legenda Tecnologias'!$A$1:$C$26,3)</f>
        <v>6</v>
      </c>
    </row>
    <row r="1790" spans="1:8" ht="14.25">
      <c r="A1790" s="11">
        <v>43891</v>
      </c>
      <c r="B1790" s="10" t="s">
        <v>2196</v>
      </c>
      <c r="C1790" s="12">
        <v>0.83333333333333337</v>
      </c>
      <c r="D1790" s="13">
        <v>43905</v>
      </c>
      <c r="E1790" s="7" t="s">
        <v>402</v>
      </c>
      <c r="F1790" s="65">
        <v>33.01</v>
      </c>
      <c r="G1790" t="s">
        <v>10</v>
      </c>
      <c r="H1790">
        <f>+VLOOKUP(G1790,'Legenda Tecnologias'!$A$1:$C$26,3)</f>
        <v>1</v>
      </c>
    </row>
    <row r="1791" spans="1:8" ht="14.25">
      <c r="A1791" s="11">
        <v>43891</v>
      </c>
      <c r="B1791" s="10" t="s">
        <v>2197</v>
      </c>
      <c r="C1791" s="12">
        <v>0.875</v>
      </c>
      <c r="D1791" s="13">
        <v>43905</v>
      </c>
      <c r="E1791" s="7" t="s">
        <v>402</v>
      </c>
      <c r="F1791" s="65">
        <v>33.01</v>
      </c>
      <c r="G1791" t="s">
        <v>42</v>
      </c>
      <c r="H1791">
        <f>+VLOOKUP(G1791,'Legenda Tecnologias'!$A$1:$C$26,3)</f>
        <v>3</v>
      </c>
    </row>
    <row r="1792" spans="1:8" ht="14.25">
      <c r="A1792" s="11">
        <v>43891</v>
      </c>
      <c r="B1792" s="10" t="s">
        <v>2198</v>
      </c>
      <c r="C1792" s="12">
        <v>0.91666666666666663</v>
      </c>
      <c r="D1792" s="13">
        <v>43905</v>
      </c>
      <c r="E1792" s="7" t="s">
        <v>402</v>
      </c>
      <c r="F1792" s="65">
        <v>30.18</v>
      </c>
      <c r="G1792" t="s">
        <v>21</v>
      </c>
      <c r="H1792">
        <f>+VLOOKUP(G1792,'Legenda Tecnologias'!$A$1:$C$26,3)</f>
        <v>2</v>
      </c>
    </row>
    <row r="1793" spans="1:8" ht="14.25">
      <c r="A1793" s="11">
        <v>43891</v>
      </c>
      <c r="B1793" s="10" t="s">
        <v>2199</v>
      </c>
      <c r="C1793" s="12">
        <v>0.95833333333333337</v>
      </c>
      <c r="D1793" s="13">
        <v>43905</v>
      </c>
      <c r="E1793" s="7" t="s">
        <v>402</v>
      </c>
      <c r="F1793" s="65">
        <v>27.19</v>
      </c>
      <c r="G1793" t="s">
        <v>28</v>
      </c>
      <c r="H1793">
        <f>+VLOOKUP(G1793,'Legenda Tecnologias'!$A$1:$C$26,3)</f>
        <v>15</v>
      </c>
    </row>
    <row r="1794" spans="1:8" ht="14.25">
      <c r="A1794" s="11">
        <v>43891</v>
      </c>
      <c r="B1794" s="10" t="s">
        <v>2179</v>
      </c>
      <c r="C1794" s="12">
        <v>0.125</v>
      </c>
      <c r="D1794" s="13">
        <v>43905</v>
      </c>
      <c r="E1794" s="7" t="s">
        <v>402</v>
      </c>
      <c r="F1794" s="65">
        <v>27.8</v>
      </c>
      <c r="G1794" t="s">
        <v>28</v>
      </c>
      <c r="H1794">
        <f>+VLOOKUP(G1794,'Legenda Tecnologias'!$A$1:$C$26,3)</f>
        <v>15</v>
      </c>
    </row>
    <row r="1795" spans="1:8" ht="14.25">
      <c r="A1795" s="11">
        <v>43891</v>
      </c>
      <c r="B1795" s="10" t="s">
        <v>2180</v>
      </c>
      <c r="C1795" s="12">
        <v>0.16666666666666666</v>
      </c>
      <c r="D1795" s="13">
        <v>43905</v>
      </c>
      <c r="E1795" s="7" t="s">
        <v>402</v>
      </c>
      <c r="F1795" s="65">
        <v>27.8</v>
      </c>
      <c r="G1795" t="s">
        <v>6</v>
      </c>
      <c r="H1795">
        <f>+VLOOKUP(G1795,'Legenda Tecnologias'!$A$1:$C$26,3)</f>
        <v>18</v>
      </c>
    </row>
    <row r="1796" spans="1:8" ht="14.25">
      <c r="A1796" s="11">
        <v>43891</v>
      </c>
      <c r="B1796" s="10" t="s">
        <v>2181</v>
      </c>
      <c r="C1796" s="12">
        <v>0.20833333333333334</v>
      </c>
      <c r="D1796" s="13">
        <v>43905</v>
      </c>
      <c r="E1796" s="7" t="s">
        <v>402</v>
      </c>
      <c r="F1796" s="65">
        <v>27.4</v>
      </c>
      <c r="G1796" t="s">
        <v>20</v>
      </c>
      <c r="H1796">
        <f>+VLOOKUP(G1796,'Legenda Tecnologias'!$A$1:$C$26,3)</f>
        <v>12</v>
      </c>
    </row>
    <row r="1797" spans="1:8" ht="14.25">
      <c r="A1797" s="11">
        <v>43891</v>
      </c>
      <c r="B1797" s="10" t="s">
        <v>2182</v>
      </c>
      <c r="C1797" s="12">
        <v>0.25</v>
      </c>
      <c r="D1797" s="13">
        <v>43905</v>
      </c>
      <c r="E1797" s="7" t="s">
        <v>402</v>
      </c>
      <c r="F1797" s="65">
        <v>27.5</v>
      </c>
      <c r="G1797" t="s">
        <v>12</v>
      </c>
      <c r="H1797">
        <f>+VLOOKUP(G1797,'Legenda Tecnologias'!$A$1:$C$26,3)</f>
        <v>22</v>
      </c>
    </row>
    <row r="1798" spans="1:8" ht="14.25">
      <c r="A1798" s="11">
        <v>43891</v>
      </c>
      <c r="B1798" s="10" t="s">
        <v>2183</v>
      </c>
      <c r="C1798" s="12">
        <v>0.29166666666666669</v>
      </c>
      <c r="D1798" s="13">
        <v>43905</v>
      </c>
      <c r="E1798" s="7" t="s">
        <v>402</v>
      </c>
      <c r="F1798" s="65">
        <v>27.1</v>
      </c>
      <c r="G1798" t="s">
        <v>5</v>
      </c>
      <c r="H1798">
        <f>+VLOOKUP(G1798,'Legenda Tecnologias'!$A$1:$C$26,3)</f>
        <v>11</v>
      </c>
    </row>
    <row r="1799" spans="1:8" ht="14.25">
      <c r="A1799" s="11">
        <v>43891</v>
      </c>
      <c r="B1799" s="10" t="s">
        <v>2184</v>
      </c>
      <c r="C1799" s="12">
        <v>0.33333333333333331</v>
      </c>
      <c r="D1799" s="13">
        <v>43905</v>
      </c>
      <c r="E1799" s="7" t="s">
        <v>402</v>
      </c>
      <c r="F1799" s="65">
        <v>25.89</v>
      </c>
      <c r="G1799" t="s">
        <v>6</v>
      </c>
      <c r="H1799">
        <f>+VLOOKUP(G1799,'Legenda Tecnologias'!$A$1:$C$26,3)</f>
        <v>18</v>
      </c>
    </row>
    <row r="1800" spans="1:8" ht="14.25">
      <c r="A1800" s="11">
        <v>43891</v>
      </c>
      <c r="B1800" s="10" t="s">
        <v>2185</v>
      </c>
      <c r="C1800" s="12">
        <v>0.375</v>
      </c>
      <c r="D1800" s="13">
        <v>43905</v>
      </c>
      <c r="E1800" s="7" t="s">
        <v>402</v>
      </c>
      <c r="F1800" s="65">
        <v>26.87</v>
      </c>
      <c r="G1800" t="s">
        <v>6</v>
      </c>
      <c r="H1800">
        <f>+VLOOKUP(G1800,'Legenda Tecnologias'!$A$1:$C$26,3)</f>
        <v>18</v>
      </c>
    </row>
    <row r="1801" spans="1:8" ht="14.25">
      <c r="A1801" s="11">
        <v>43891</v>
      </c>
      <c r="B1801" s="10" t="s">
        <v>2200</v>
      </c>
      <c r="C1801" s="12">
        <v>0</v>
      </c>
      <c r="D1801" s="13">
        <v>43906</v>
      </c>
      <c r="E1801" s="7" t="s">
        <v>402</v>
      </c>
      <c r="F1801" s="65">
        <v>22.9</v>
      </c>
      <c r="G1801" t="s">
        <v>12</v>
      </c>
      <c r="H1801">
        <f>+VLOOKUP(G1801,'Legenda Tecnologias'!$A$1:$C$26,3)</f>
        <v>22</v>
      </c>
    </row>
    <row r="1802" spans="1:8" ht="14.25">
      <c r="A1802" s="11">
        <v>43891</v>
      </c>
      <c r="B1802" s="10" t="s">
        <v>2201</v>
      </c>
      <c r="C1802" s="12">
        <v>4.1666666666666664E-2</v>
      </c>
      <c r="D1802" s="13">
        <v>43906</v>
      </c>
      <c r="E1802" s="7" t="s">
        <v>402</v>
      </c>
      <c r="F1802" s="65">
        <v>20.23</v>
      </c>
      <c r="G1802" t="s">
        <v>12</v>
      </c>
      <c r="H1802">
        <f>+VLOOKUP(G1802,'Legenda Tecnologias'!$A$1:$C$26,3)</f>
        <v>22</v>
      </c>
    </row>
    <row r="1803" spans="1:8" ht="14.25">
      <c r="A1803" s="11">
        <v>43891</v>
      </c>
      <c r="B1803" s="10" t="s">
        <v>2210</v>
      </c>
      <c r="C1803" s="12">
        <v>0.41666666666666669</v>
      </c>
      <c r="D1803" s="13">
        <v>43906</v>
      </c>
      <c r="E1803" s="7" t="s">
        <v>402</v>
      </c>
      <c r="F1803" s="65">
        <v>28</v>
      </c>
      <c r="G1803" t="s">
        <v>5</v>
      </c>
      <c r="H1803">
        <f>+VLOOKUP(G1803,'Legenda Tecnologias'!$A$1:$C$26,3)</f>
        <v>11</v>
      </c>
    </row>
    <row r="1804" spans="1:8" ht="14.25">
      <c r="A1804" s="11">
        <v>43891</v>
      </c>
      <c r="B1804" s="10" t="s">
        <v>2211</v>
      </c>
      <c r="C1804" s="12">
        <v>0.45833333333333331</v>
      </c>
      <c r="D1804" s="13">
        <v>43906</v>
      </c>
      <c r="E1804" s="7" t="s">
        <v>402</v>
      </c>
      <c r="F1804" s="65">
        <v>25.88</v>
      </c>
      <c r="G1804" t="s">
        <v>6</v>
      </c>
      <c r="H1804">
        <f>+VLOOKUP(G1804,'Legenda Tecnologias'!$A$1:$C$26,3)</f>
        <v>18</v>
      </c>
    </row>
    <row r="1805" spans="1:8" ht="14.25">
      <c r="A1805" s="11">
        <v>43891</v>
      </c>
      <c r="B1805" s="10" t="s">
        <v>2212</v>
      </c>
      <c r="C1805" s="12">
        <v>0.5</v>
      </c>
      <c r="D1805" s="13">
        <v>43906</v>
      </c>
      <c r="E1805" s="7" t="s">
        <v>402</v>
      </c>
      <c r="F1805" s="65">
        <v>24.83</v>
      </c>
      <c r="G1805" t="s">
        <v>6</v>
      </c>
      <c r="H1805">
        <f>+VLOOKUP(G1805,'Legenda Tecnologias'!$A$1:$C$26,3)</f>
        <v>18</v>
      </c>
    </row>
    <row r="1806" spans="1:8" ht="14.25">
      <c r="A1806" s="11">
        <v>43891</v>
      </c>
      <c r="B1806" s="10" t="s">
        <v>2213</v>
      </c>
      <c r="C1806" s="12">
        <v>0.54166666666666663</v>
      </c>
      <c r="D1806" s="13">
        <v>43906</v>
      </c>
      <c r="E1806" s="7" t="s">
        <v>402</v>
      </c>
      <c r="F1806" s="65">
        <v>25</v>
      </c>
      <c r="G1806" t="s">
        <v>6</v>
      </c>
      <c r="H1806">
        <f>+VLOOKUP(G1806,'Legenda Tecnologias'!$A$1:$C$26,3)</f>
        <v>18</v>
      </c>
    </row>
    <row r="1807" spans="1:8" ht="14.25">
      <c r="A1807" s="11">
        <v>43891</v>
      </c>
      <c r="B1807" s="10" t="s">
        <v>2214</v>
      </c>
      <c r="C1807" s="12">
        <v>0.58333333333333337</v>
      </c>
      <c r="D1807" s="13">
        <v>43906</v>
      </c>
      <c r="E1807" s="7" t="s">
        <v>402</v>
      </c>
      <c r="F1807" s="65">
        <v>25.23</v>
      </c>
      <c r="G1807" t="s">
        <v>20</v>
      </c>
      <c r="H1807">
        <f>+VLOOKUP(G1807,'Legenda Tecnologias'!$A$1:$C$26,3)</f>
        <v>12</v>
      </c>
    </row>
    <row r="1808" spans="1:8" ht="14.25">
      <c r="A1808" s="11">
        <v>43891</v>
      </c>
      <c r="B1808" s="10" t="s">
        <v>2215</v>
      </c>
      <c r="C1808" s="12">
        <v>0.625</v>
      </c>
      <c r="D1808" s="13">
        <v>43906</v>
      </c>
      <c r="E1808" s="7" t="s">
        <v>402</v>
      </c>
      <c r="F1808" s="65">
        <v>25.5</v>
      </c>
      <c r="G1808" t="s">
        <v>6</v>
      </c>
      <c r="H1808">
        <f>+VLOOKUP(G1808,'Legenda Tecnologias'!$A$1:$C$26,3)</f>
        <v>18</v>
      </c>
    </row>
    <row r="1809" spans="1:8" ht="14.25">
      <c r="A1809" s="11">
        <v>43891</v>
      </c>
      <c r="B1809" s="10" t="s">
        <v>2216</v>
      </c>
      <c r="C1809" s="12">
        <v>0.66666666666666663</v>
      </c>
      <c r="D1809" s="13">
        <v>43906</v>
      </c>
      <c r="E1809" s="7" t="s">
        <v>402</v>
      </c>
      <c r="F1809" s="65">
        <v>25</v>
      </c>
      <c r="G1809" t="s">
        <v>6</v>
      </c>
      <c r="H1809">
        <f>+VLOOKUP(G1809,'Legenda Tecnologias'!$A$1:$C$26,3)</f>
        <v>18</v>
      </c>
    </row>
    <row r="1810" spans="1:8" ht="14.25">
      <c r="A1810" s="11">
        <v>43891</v>
      </c>
      <c r="B1810" s="10" t="s">
        <v>2217</v>
      </c>
      <c r="C1810" s="12">
        <v>0.70833333333333337</v>
      </c>
      <c r="D1810" s="13">
        <v>43906</v>
      </c>
      <c r="E1810" s="7" t="s">
        <v>402</v>
      </c>
      <c r="F1810" s="65">
        <v>25.5</v>
      </c>
      <c r="G1810" t="s">
        <v>35</v>
      </c>
      <c r="H1810">
        <f>+VLOOKUP(G1810,'Legenda Tecnologias'!$A$1:$C$26,3)</f>
        <v>13</v>
      </c>
    </row>
    <row r="1811" spans="1:8" ht="14.25">
      <c r="A1811" s="11">
        <v>43891</v>
      </c>
      <c r="B1811" s="10" t="s">
        <v>2218</v>
      </c>
      <c r="C1811" s="12">
        <v>0.75</v>
      </c>
      <c r="D1811" s="13">
        <v>43906</v>
      </c>
      <c r="E1811" s="7" t="s">
        <v>402</v>
      </c>
      <c r="F1811" s="65">
        <v>25.91</v>
      </c>
      <c r="G1811" t="s">
        <v>7</v>
      </c>
      <c r="H1811">
        <f>+VLOOKUP(G1811,'Legenda Tecnologias'!$A$1:$C$26,3)</f>
        <v>19</v>
      </c>
    </row>
    <row r="1812" spans="1:8" ht="14.25">
      <c r="A1812" s="11">
        <v>43891</v>
      </c>
      <c r="B1812" s="10" t="s">
        <v>2219</v>
      </c>
      <c r="C1812" s="12">
        <v>0.79166666666666663</v>
      </c>
      <c r="D1812" s="13">
        <v>43906</v>
      </c>
      <c r="E1812" s="7" t="s">
        <v>402</v>
      </c>
      <c r="F1812" s="65">
        <v>33.31</v>
      </c>
      <c r="G1812" t="s">
        <v>6</v>
      </c>
      <c r="H1812">
        <f>+VLOOKUP(G1812,'Legenda Tecnologias'!$A$1:$C$26,3)</f>
        <v>18</v>
      </c>
    </row>
    <row r="1813" spans="1:8" ht="14.25">
      <c r="A1813" s="11">
        <v>43891</v>
      </c>
      <c r="B1813" s="10" t="s">
        <v>2202</v>
      </c>
      <c r="C1813" s="12">
        <v>8.3333333333333329E-2</v>
      </c>
      <c r="D1813" s="13">
        <v>43906</v>
      </c>
      <c r="E1813" s="7" t="s">
        <v>402</v>
      </c>
      <c r="F1813" s="65">
        <v>20.170000000000002</v>
      </c>
      <c r="G1813" t="s">
        <v>6</v>
      </c>
      <c r="H1813">
        <f>+VLOOKUP(G1813,'Legenda Tecnologias'!$A$1:$C$26,3)</f>
        <v>18</v>
      </c>
    </row>
    <row r="1814" spans="1:8" ht="14.25">
      <c r="A1814" s="11">
        <v>43891</v>
      </c>
      <c r="B1814" s="10" t="s">
        <v>2220</v>
      </c>
      <c r="C1814" s="12">
        <v>0.83333333333333337</v>
      </c>
      <c r="D1814" s="13">
        <v>43906</v>
      </c>
      <c r="E1814" s="7" t="s">
        <v>402</v>
      </c>
      <c r="F1814" s="65">
        <v>37.03</v>
      </c>
      <c r="G1814" t="s">
        <v>5</v>
      </c>
      <c r="H1814">
        <f>+VLOOKUP(G1814,'Legenda Tecnologias'!$A$1:$C$26,3)</f>
        <v>11</v>
      </c>
    </row>
    <row r="1815" spans="1:8" ht="14.25">
      <c r="A1815" s="11">
        <v>43891</v>
      </c>
      <c r="B1815" s="10" t="s">
        <v>2221</v>
      </c>
      <c r="C1815" s="12">
        <v>0.875</v>
      </c>
      <c r="D1815" s="13">
        <v>43906</v>
      </c>
      <c r="E1815" s="7" t="s">
        <v>402</v>
      </c>
      <c r="F1815" s="65">
        <v>35</v>
      </c>
      <c r="G1815" t="s">
        <v>20</v>
      </c>
      <c r="H1815">
        <f>+VLOOKUP(G1815,'Legenda Tecnologias'!$A$1:$C$26,3)</f>
        <v>12</v>
      </c>
    </row>
    <row r="1816" spans="1:8" ht="14.25">
      <c r="A1816" s="11">
        <v>43891</v>
      </c>
      <c r="B1816" s="10" t="s">
        <v>2222</v>
      </c>
      <c r="C1816" s="12">
        <v>0.91666666666666663</v>
      </c>
      <c r="D1816" s="13">
        <v>43906</v>
      </c>
      <c r="E1816" s="7" t="s">
        <v>402</v>
      </c>
      <c r="F1816" s="65">
        <v>33.51</v>
      </c>
      <c r="G1816" t="s">
        <v>8</v>
      </c>
      <c r="H1816">
        <f>+VLOOKUP(G1816,'Legenda Tecnologias'!$A$1:$C$26,3)</f>
        <v>6</v>
      </c>
    </row>
    <row r="1817" spans="1:8" ht="14.25">
      <c r="A1817" s="11">
        <v>43891</v>
      </c>
      <c r="B1817" s="10" t="s">
        <v>2223</v>
      </c>
      <c r="C1817" s="12">
        <v>0.95833333333333337</v>
      </c>
      <c r="D1817" s="13">
        <v>43906</v>
      </c>
      <c r="E1817" s="7" t="s">
        <v>402</v>
      </c>
      <c r="F1817" s="65">
        <v>30.24</v>
      </c>
      <c r="G1817" t="s">
        <v>5</v>
      </c>
      <c r="H1817">
        <f>+VLOOKUP(G1817,'Legenda Tecnologias'!$A$1:$C$26,3)</f>
        <v>11</v>
      </c>
    </row>
    <row r="1818" spans="1:8" ht="14.25">
      <c r="A1818" s="11">
        <v>43891</v>
      </c>
      <c r="B1818" s="10" t="s">
        <v>2203</v>
      </c>
      <c r="C1818" s="12">
        <v>0.125</v>
      </c>
      <c r="D1818" s="13">
        <v>43906</v>
      </c>
      <c r="E1818" s="7" t="s">
        <v>402</v>
      </c>
      <c r="F1818" s="65">
        <v>20</v>
      </c>
      <c r="G1818" t="s">
        <v>6</v>
      </c>
      <c r="H1818">
        <f>+VLOOKUP(G1818,'Legenda Tecnologias'!$A$1:$C$26,3)</f>
        <v>18</v>
      </c>
    </row>
    <row r="1819" spans="1:8" ht="14.25">
      <c r="A1819" s="11">
        <v>43891</v>
      </c>
      <c r="B1819" s="10" t="s">
        <v>2204</v>
      </c>
      <c r="C1819" s="12">
        <v>0.16666666666666666</v>
      </c>
      <c r="D1819" s="13">
        <v>43906</v>
      </c>
      <c r="E1819" s="7" t="s">
        <v>402</v>
      </c>
      <c r="F1819" s="65">
        <v>19.920000000000002</v>
      </c>
      <c r="G1819" t="s">
        <v>6</v>
      </c>
      <c r="H1819">
        <f>+VLOOKUP(G1819,'Legenda Tecnologias'!$A$1:$C$26,3)</f>
        <v>18</v>
      </c>
    </row>
    <row r="1820" spans="1:8" ht="14.25">
      <c r="A1820" s="11">
        <v>43891</v>
      </c>
      <c r="B1820" s="10" t="s">
        <v>2205</v>
      </c>
      <c r="C1820" s="12">
        <v>0.20833333333333334</v>
      </c>
      <c r="D1820" s="13">
        <v>43906</v>
      </c>
      <c r="E1820" s="7" t="s">
        <v>402</v>
      </c>
      <c r="F1820" s="65">
        <v>22.4</v>
      </c>
      <c r="G1820" t="s">
        <v>6</v>
      </c>
      <c r="H1820">
        <f>+VLOOKUP(G1820,'Legenda Tecnologias'!$A$1:$C$26,3)</f>
        <v>18</v>
      </c>
    </row>
    <row r="1821" spans="1:8" ht="14.25">
      <c r="A1821" s="11">
        <v>43891</v>
      </c>
      <c r="B1821" s="10" t="s">
        <v>2206</v>
      </c>
      <c r="C1821" s="12">
        <v>0.25</v>
      </c>
      <c r="D1821" s="13">
        <v>43906</v>
      </c>
      <c r="E1821" s="7" t="s">
        <v>402</v>
      </c>
      <c r="F1821" s="65">
        <v>25.88</v>
      </c>
      <c r="G1821" t="s">
        <v>6</v>
      </c>
      <c r="H1821">
        <f>+VLOOKUP(G1821,'Legenda Tecnologias'!$A$1:$C$26,3)</f>
        <v>18</v>
      </c>
    </row>
    <row r="1822" spans="1:8" ht="14.25">
      <c r="A1822" s="11">
        <v>43891</v>
      </c>
      <c r="B1822" s="10" t="s">
        <v>2207</v>
      </c>
      <c r="C1822" s="12">
        <v>0.29166666666666669</v>
      </c>
      <c r="D1822" s="13">
        <v>43906</v>
      </c>
      <c r="E1822" s="7" t="s">
        <v>402</v>
      </c>
      <c r="F1822" s="65">
        <v>32.17</v>
      </c>
      <c r="G1822" t="s">
        <v>6</v>
      </c>
      <c r="H1822">
        <f>+VLOOKUP(G1822,'Legenda Tecnologias'!$A$1:$C$26,3)</f>
        <v>18</v>
      </c>
    </row>
    <row r="1823" spans="1:8" ht="14.25">
      <c r="A1823" s="11">
        <v>43891</v>
      </c>
      <c r="B1823" s="10" t="s">
        <v>2208</v>
      </c>
      <c r="C1823" s="12">
        <v>0.33333333333333331</v>
      </c>
      <c r="D1823" s="13">
        <v>43906</v>
      </c>
      <c r="E1823" s="7" t="s">
        <v>402</v>
      </c>
      <c r="F1823" s="65">
        <v>32.69</v>
      </c>
      <c r="G1823" t="s">
        <v>5</v>
      </c>
      <c r="H1823">
        <f>+VLOOKUP(G1823,'Legenda Tecnologias'!$A$1:$C$26,3)</f>
        <v>11</v>
      </c>
    </row>
    <row r="1824" spans="1:8" ht="14.25">
      <c r="A1824" s="11">
        <v>43891</v>
      </c>
      <c r="B1824" s="10" t="s">
        <v>2209</v>
      </c>
      <c r="C1824" s="12">
        <v>0.375</v>
      </c>
      <c r="D1824" s="13">
        <v>43906</v>
      </c>
      <c r="E1824" s="7" t="s">
        <v>402</v>
      </c>
      <c r="F1824" s="65">
        <v>32.17</v>
      </c>
      <c r="G1824" t="s">
        <v>5</v>
      </c>
      <c r="H1824">
        <f>+VLOOKUP(G1824,'Legenda Tecnologias'!$A$1:$C$26,3)</f>
        <v>11</v>
      </c>
    </row>
    <row r="1825" spans="1:8" ht="14.25">
      <c r="A1825" s="11">
        <v>43891</v>
      </c>
      <c r="B1825" s="10" t="s">
        <v>2224</v>
      </c>
      <c r="C1825" s="12">
        <v>0</v>
      </c>
      <c r="D1825" s="13">
        <v>43907</v>
      </c>
      <c r="E1825" s="7" t="s">
        <v>402</v>
      </c>
      <c r="F1825" s="65">
        <v>24.2</v>
      </c>
      <c r="G1825" t="s">
        <v>5</v>
      </c>
      <c r="H1825">
        <f>+VLOOKUP(G1825,'Legenda Tecnologias'!$A$1:$C$26,3)</f>
        <v>11</v>
      </c>
    </row>
    <row r="1826" spans="1:8" ht="14.25">
      <c r="A1826" s="11">
        <v>43891</v>
      </c>
      <c r="B1826" s="10" t="s">
        <v>2225</v>
      </c>
      <c r="C1826" s="12">
        <v>4.1666666666666664E-2</v>
      </c>
      <c r="D1826" s="13">
        <v>43907</v>
      </c>
      <c r="E1826" s="7" t="s">
        <v>402</v>
      </c>
      <c r="F1826" s="65">
        <v>22.99</v>
      </c>
      <c r="G1826" t="s">
        <v>6</v>
      </c>
      <c r="H1826">
        <f>+VLOOKUP(G1826,'Legenda Tecnologias'!$A$1:$C$26,3)</f>
        <v>18</v>
      </c>
    </row>
    <row r="1827" spans="1:8" ht="14.25">
      <c r="A1827" s="11">
        <v>43891</v>
      </c>
      <c r="B1827" s="10" t="s">
        <v>2234</v>
      </c>
      <c r="C1827" s="12">
        <v>0.41666666666666669</v>
      </c>
      <c r="D1827" s="13">
        <v>43907</v>
      </c>
      <c r="E1827" s="7" t="s">
        <v>402</v>
      </c>
      <c r="F1827" s="65">
        <v>29.32</v>
      </c>
      <c r="G1827" t="s">
        <v>20</v>
      </c>
      <c r="H1827">
        <f>+VLOOKUP(G1827,'Legenda Tecnologias'!$A$1:$C$26,3)</f>
        <v>12</v>
      </c>
    </row>
    <row r="1828" spans="1:8" ht="14.25">
      <c r="A1828" s="11">
        <v>43891</v>
      </c>
      <c r="B1828" s="10" t="s">
        <v>2235</v>
      </c>
      <c r="C1828" s="12">
        <v>0.45833333333333331</v>
      </c>
      <c r="D1828" s="13">
        <v>43907</v>
      </c>
      <c r="E1828" s="7" t="s">
        <v>402</v>
      </c>
      <c r="F1828" s="65">
        <v>28.48</v>
      </c>
      <c r="G1828" t="s">
        <v>5</v>
      </c>
      <c r="H1828">
        <f>+VLOOKUP(G1828,'Legenda Tecnologias'!$A$1:$C$26,3)</f>
        <v>11</v>
      </c>
    </row>
    <row r="1829" spans="1:8" ht="14.25">
      <c r="A1829" s="11">
        <v>43891</v>
      </c>
      <c r="B1829" s="10" t="s">
        <v>2236</v>
      </c>
      <c r="C1829" s="12">
        <v>0.5</v>
      </c>
      <c r="D1829" s="13">
        <v>43907</v>
      </c>
      <c r="E1829" s="7" t="s">
        <v>402</v>
      </c>
      <c r="F1829" s="65">
        <v>25.59</v>
      </c>
      <c r="G1829" t="s">
        <v>6</v>
      </c>
      <c r="H1829">
        <f>+VLOOKUP(G1829,'Legenda Tecnologias'!$A$1:$C$26,3)</f>
        <v>18</v>
      </c>
    </row>
    <row r="1830" spans="1:8" ht="14.25">
      <c r="A1830" s="11">
        <v>43891</v>
      </c>
      <c r="B1830" s="10" t="s">
        <v>2237</v>
      </c>
      <c r="C1830" s="12">
        <v>0.54166666666666663</v>
      </c>
      <c r="D1830" s="13">
        <v>43907</v>
      </c>
      <c r="E1830" s="7" t="s">
        <v>402</v>
      </c>
      <c r="F1830" s="65">
        <v>25</v>
      </c>
      <c r="G1830" t="s">
        <v>20</v>
      </c>
      <c r="H1830">
        <f>+VLOOKUP(G1830,'Legenda Tecnologias'!$A$1:$C$26,3)</f>
        <v>12</v>
      </c>
    </row>
    <row r="1831" spans="1:8" ht="14.25">
      <c r="A1831" s="11">
        <v>43891</v>
      </c>
      <c r="B1831" s="10" t="s">
        <v>2238</v>
      </c>
      <c r="C1831" s="12">
        <v>0.58333333333333337</v>
      </c>
      <c r="D1831" s="13">
        <v>43907</v>
      </c>
      <c r="E1831" s="7" t="s">
        <v>402</v>
      </c>
      <c r="F1831" s="65">
        <v>24.51</v>
      </c>
      <c r="G1831" t="s">
        <v>20</v>
      </c>
      <c r="H1831">
        <f>+VLOOKUP(G1831,'Legenda Tecnologias'!$A$1:$C$26,3)</f>
        <v>12</v>
      </c>
    </row>
    <row r="1832" spans="1:8" ht="14.25">
      <c r="A1832" s="11">
        <v>43891</v>
      </c>
      <c r="B1832" s="10" t="s">
        <v>2239</v>
      </c>
      <c r="C1832" s="12">
        <v>0.625</v>
      </c>
      <c r="D1832" s="13">
        <v>43907</v>
      </c>
      <c r="E1832" s="7" t="s">
        <v>402</v>
      </c>
      <c r="F1832" s="65">
        <v>24.02</v>
      </c>
      <c r="G1832" t="s">
        <v>12</v>
      </c>
      <c r="H1832">
        <f>+VLOOKUP(G1832,'Legenda Tecnologias'!$A$1:$C$26,3)</f>
        <v>22</v>
      </c>
    </row>
    <row r="1833" spans="1:8" ht="14.25">
      <c r="A1833" s="11">
        <v>43891</v>
      </c>
      <c r="B1833" s="10" t="s">
        <v>2240</v>
      </c>
      <c r="C1833" s="12">
        <v>0.66666666666666663</v>
      </c>
      <c r="D1833" s="13">
        <v>43907</v>
      </c>
      <c r="E1833" s="7" t="s">
        <v>402</v>
      </c>
      <c r="F1833" s="65">
        <v>26.09</v>
      </c>
      <c r="G1833" t="s">
        <v>6</v>
      </c>
      <c r="H1833">
        <f>+VLOOKUP(G1833,'Legenda Tecnologias'!$A$1:$C$26,3)</f>
        <v>18</v>
      </c>
    </row>
    <row r="1834" spans="1:8" ht="14.25">
      <c r="A1834" s="11">
        <v>43891</v>
      </c>
      <c r="B1834" s="10" t="s">
        <v>2241</v>
      </c>
      <c r="C1834" s="12">
        <v>0.70833333333333337</v>
      </c>
      <c r="D1834" s="13">
        <v>43907</v>
      </c>
      <c r="E1834" s="7" t="s">
        <v>402</v>
      </c>
      <c r="F1834" s="65">
        <v>30.04</v>
      </c>
      <c r="G1834" t="s">
        <v>20</v>
      </c>
      <c r="H1834">
        <f>+VLOOKUP(G1834,'Legenda Tecnologias'!$A$1:$C$26,3)</f>
        <v>12</v>
      </c>
    </row>
    <row r="1835" spans="1:8" ht="14.25">
      <c r="A1835" s="11">
        <v>43891</v>
      </c>
      <c r="B1835" s="10" t="s">
        <v>2242</v>
      </c>
      <c r="C1835" s="12">
        <v>0.75</v>
      </c>
      <c r="D1835" s="13">
        <v>43907</v>
      </c>
      <c r="E1835" s="7" t="s">
        <v>402</v>
      </c>
      <c r="F1835" s="65">
        <v>32.94</v>
      </c>
      <c r="G1835" t="s">
        <v>5</v>
      </c>
      <c r="H1835">
        <f>+VLOOKUP(G1835,'Legenda Tecnologias'!$A$1:$C$26,3)</f>
        <v>11</v>
      </c>
    </row>
    <row r="1836" spans="1:8" ht="14.25">
      <c r="A1836" s="11">
        <v>43891</v>
      </c>
      <c r="B1836" s="10" t="s">
        <v>2243</v>
      </c>
      <c r="C1836" s="12">
        <v>0.79166666666666663</v>
      </c>
      <c r="D1836" s="13">
        <v>43907</v>
      </c>
      <c r="E1836" s="7" t="s">
        <v>402</v>
      </c>
      <c r="F1836" s="65">
        <v>38.229999999999997</v>
      </c>
      <c r="G1836" t="s">
        <v>5</v>
      </c>
      <c r="H1836">
        <f>+VLOOKUP(G1836,'Legenda Tecnologias'!$A$1:$C$26,3)</f>
        <v>11</v>
      </c>
    </row>
    <row r="1837" spans="1:8" ht="14.25">
      <c r="A1837" s="11">
        <v>43891</v>
      </c>
      <c r="B1837" s="10" t="s">
        <v>2226</v>
      </c>
      <c r="C1837" s="12">
        <v>8.3333333333333329E-2</v>
      </c>
      <c r="D1837" s="13">
        <v>43907</v>
      </c>
      <c r="E1837" s="7" t="s">
        <v>402</v>
      </c>
      <c r="F1837" s="65">
        <v>22.16</v>
      </c>
      <c r="G1837" t="s">
        <v>6</v>
      </c>
      <c r="H1837">
        <f>+VLOOKUP(G1837,'Legenda Tecnologias'!$A$1:$C$26,3)</f>
        <v>18</v>
      </c>
    </row>
    <row r="1838" spans="1:8" ht="14.25">
      <c r="A1838" s="11">
        <v>43891</v>
      </c>
      <c r="B1838" s="10" t="s">
        <v>2244</v>
      </c>
      <c r="C1838" s="12">
        <v>0.83333333333333337</v>
      </c>
      <c r="D1838" s="13">
        <v>43907</v>
      </c>
      <c r="E1838" s="7" t="s">
        <v>402</v>
      </c>
      <c r="F1838" s="65">
        <v>39.43</v>
      </c>
      <c r="G1838" t="s">
        <v>5</v>
      </c>
      <c r="H1838">
        <f>+VLOOKUP(G1838,'Legenda Tecnologias'!$A$1:$C$26,3)</f>
        <v>11</v>
      </c>
    </row>
    <row r="1839" spans="1:8" ht="14.25">
      <c r="A1839" s="11">
        <v>43891</v>
      </c>
      <c r="B1839" s="10" t="s">
        <v>2245</v>
      </c>
      <c r="C1839" s="12">
        <v>0.875</v>
      </c>
      <c r="D1839" s="13">
        <v>43907</v>
      </c>
      <c r="E1839" s="7" t="s">
        <v>402</v>
      </c>
      <c r="F1839" s="65">
        <v>37.31</v>
      </c>
      <c r="G1839" t="s">
        <v>6</v>
      </c>
      <c r="H1839">
        <f>+VLOOKUP(G1839,'Legenda Tecnologias'!$A$1:$C$26,3)</f>
        <v>18</v>
      </c>
    </row>
    <row r="1840" spans="1:8" ht="14.25">
      <c r="A1840" s="11">
        <v>43891</v>
      </c>
      <c r="B1840" s="10" t="s">
        <v>2246</v>
      </c>
      <c r="C1840" s="12">
        <v>0.91666666666666663</v>
      </c>
      <c r="D1840" s="13">
        <v>43907</v>
      </c>
      <c r="E1840" s="7" t="s">
        <v>402</v>
      </c>
      <c r="F1840" s="65">
        <v>35</v>
      </c>
      <c r="G1840" t="s">
        <v>5</v>
      </c>
      <c r="H1840">
        <f>+VLOOKUP(G1840,'Legenda Tecnologias'!$A$1:$C$26,3)</f>
        <v>11</v>
      </c>
    </row>
    <row r="1841" spans="1:8" ht="14.25">
      <c r="A1841" s="11">
        <v>43891</v>
      </c>
      <c r="B1841" s="10" t="s">
        <v>2247</v>
      </c>
      <c r="C1841" s="12">
        <v>0.95833333333333337</v>
      </c>
      <c r="D1841" s="13">
        <v>43907</v>
      </c>
      <c r="E1841" s="7" t="s">
        <v>402</v>
      </c>
      <c r="F1841" s="65">
        <v>32.5</v>
      </c>
      <c r="G1841" t="s">
        <v>8</v>
      </c>
      <c r="H1841">
        <f>+VLOOKUP(G1841,'Legenda Tecnologias'!$A$1:$C$26,3)</f>
        <v>6</v>
      </c>
    </row>
    <row r="1842" spans="1:8" ht="14.25">
      <c r="A1842" s="11">
        <v>43891</v>
      </c>
      <c r="B1842" s="10" t="s">
        <v>2227</v>
      </c>
      <c r="C1842" s="12">
        <v>0.125</v>
      </c>
      <c r="D1842" s="13">
        <v>43907</v>
      </c>
      <c r="E1842" s="7" t="s">
        <v>402</v>
      </c>
      <c r="F1842" s="65">
        <v>21.8</v>
      </c>
      <c r="G1842" t="s">
        <v>6</v>
      </c>
      <c r="H1842">
        <f>+VLOOKUP(G1842,'Legenda Tecnologias'!$A$1:$C$26,3)</f>
        <v>18</v>
      </c>
    </row>
    <row r="1843" spans="1:8" ht="14.25">
      <c r="A1843" s="11">
        <v>43891</v>
      </c>
      <c r="B1843" s="10" t="s">
        <v>2228</v>
      </c>
      <c r="C1843" s="12">
        <v>0.16666666666666666</v>
      </c>
      <c r="D1843" s="13">
        <v>43907</v>
      </c>
      <c r="E1843" s="7" t="s">
        <v>402</v>
      </c>
      <c r="F1843" s="65">
        <v>21.8</v>
      </c>
      <c r="G1843" t="s">
        <v>6</v>
      </c>
      <c r="H1843">
        <f>+VLOOKUP(G1843,'Legenda Tecnologias'!$A$1:$C$26,3)</f>
        <v>18</v>
      </c>
    </row>
    <row r="1844" spans="1:8" ht="14.25">
      <c r="A1844" s="11">
        <v>43891</v>
      </c>
      <c r="B1844" s="10" t="s">
        <v>2229</v>
      </c>
      <c r="C1844" s="12">
        <v>0.20833333333333334</v>
      </c>
      <c r="D1844" s="13">
        <v>43907</v>
      </c>
      <c r="E1844" s="7" t="s">
        <v>402</v>
      </c>
      <c r="F1844" s="65">
        <v>22.94</v>
      </c>
      <c r="G1844" t="s">
        <v>6</v>
      </c>
      <c r="H1844">
        <f>+VLOOKUP(G1844,'Legenda Tecnologias'!$A$1:$C$26,3)</f>
        <v>18</v>
      </c>
    </row>
    <row r="1845" spans="1:8" ht="14.25">
      <c r="A1845" s="11">
        <v>43891</v>
      </c>
      <c r="B1845" s="10" t="s">
        <v>2230</v>
      </c>
      <c r="C1845" s="12">
        <v>0.25</v>
      </c>
      <c r="D1845" s="13">
        <v>43907</v>
      </c>
      <c r="E1845" s="7" t="s">
        <v>402</v>
      </c>
      <c r="F1845" s="65">
        <v>24.2</v>
      </c>
      <c r="G1845" t="s">
        <v>6</v>
      </c>
      <c r="H1845">
        <f>+VLOOKUP(G1845,'Legenda Tecnologias'!$A$1:$C$26,3)</f>
        <v>18</v>
      </c>
    </row>
    <row r="1846" spans="1:8" ht="14.25">
      <c r="A1846" s="11">
        <v>43891</v>
      </c>
      <c r="B1846" s="10" t="s">
        <v>2231</v>
      </c>
      <c r="C1846" s="12">
        <v>0.29166666666666669</v>
      </c>
      <c r="D1846" s="13">
        <v>43907</v>
      </c>
      <c r="E1846" s="7" t="s">
        <v>402</v>
      </c>
      <c r="F1846" s="65">
        <v>30.01</v>
      </c>
      <c r="G1846" t="s">
        <v>6</v>
      </c>
      <c r="H1846">
        <f>+VLOOKUP(G1846,'Legenda Tecnologias'!$A$1:$C$26,3)</f>
        <v>18</v>
      </c>
    </row>
    <row r="1847" spans="1:8" ht="14.25">
      <c r="A1847" s="11">
        <v>43891</v>
      </c>
      <c r="B1847" s="10" t="s">
        <v>2232</v>
      </c>
      <c r="C1847" s="12">
        <v>0.33333333333333331</v>
      </c>
      <c r="D1847" s="13">
        <v>43907</v>
      </c>
      <c r="E1847" s="7" t="s">
        <v>402</v>
      </c>
      <c r="F1847" s="65">
        <v>32.33</v>
      </c>
      <c r="G1847" t="s">
        <v>5</v>
      </c>
      <c r="H1847">
        <f>+VLOOKUP(G1847,'Legenda Tecnologias'!$A$1:$C$26,3)</f>
        <v>11</v>
      </c>
    </row>
    <row r="1848" spans="1:8" ht="14.25">
      <c r="A1848" s="11">
        <v>43891</v>
      </c>
      <c r="B1848" s="10" t="s">
        <v>2233</v>
      </c>
      <c r="C1848" s="12">
        <v>0.375</v>
      </c>
      <c r="D1848" s="13">
        <v>43907</v>
      </c>
      <c r="E1848" s="7" t="s">
        <v>402</v>
      </c>
      <c r="F1848" s="65">
        <v>31.37</v>
      </c>
      <c r="G1848" t="s">
        <v>10</v>
      </c>
      <c r="H1848">
        <f>+VLOOKUP(G1848,'Legenda Tecnologias'!$A$1:$C$26,3)</f>
        <v>1</v>
      </c>
    </row>
    <row r="1849" spans="1:8" ht="14.25">
      <c r="A1849" s="11">
        <v>43891</v>
      </c>
      <c r="B1849" s="10" t="s">
        <v>2248</v>
      </c>
      <c r="C1849" s="12">
        <v>0</v>
      </c>
      <c r="D1849" s="13">
        <v>43908</v>
      </c>
      <c r="E1849" s="7" t="s">
        <v>402</v>
      </c>
      <c r="F1849" s="65">
        <v>30.87</v>
      </c>
      <c r="G1849" t="s">
        <v>8</v>
      </c>
      <c r="H1849">
        <f>+VLOOKUP(G1849,'Legenda Tecnologias'!$A$1:$C$26,3)</f>
        <v>6</v>
      </c>
    </row>
    <row r="1850" spans="1:8" ht="14.25">
      <c r="A1850" s="11">
        <v>43891</v>
      </c>
      <c r="B1850" s="10" t="s">
        <v>2249</v>
      </c>
      <c r="C1850" s="12">
        <v>4.1666666666666664E-2</v>
      </c>
      <c r="D1850" s="13">
        <v>43908</v>
      </c>
      <c r="E1850" s="7" t="s">
        <v>402</v>
      </c>
      <c r="F1850" s="65">
        <v>24</v>
      </c>
      <c r="G1850" t="s">
        <v>5</v>
      </c>
      <c r="H1850">
        <f>+VLOOKUP(G1850,'Legenda Tecnologias'!$A$1:$C$26,3)</f>
        <v>11</v>
      </c>
    </row>
    <row r="1851" spans="1:8" ht="14.25">
      <c r="A1851" s="11">
        <v>43891</v>
      </c>
      <c r="B1851" s="10" t="s">
        <v>2258</v>
      </c>
      <c r="C1851" s="12">
        <v>0.41666666666666669</v>
      </c>
      <c r="D1851" s="13">
        <v>43908</v>
      </c>
      <c r="E1851" s="7" t="s">
        <v>402</v>
      </c>
      <c r="F1851" s="65">
        <v>31.24</v>
      </c>
      <c r="G1851" t="s">
        <v>5</v>
      </c>
      <c r="H1851">
        <f>+VLOOKUP(G1851,'Legenda Tecnologias'!$A$1:$C$26,3)</f>
        <v>11</v>
      </c>
    </row>
    <row r="1852" spans="1:8" ht="14.25">
      <c r="A1852" s="11">
        <v>43891</v>
      </c>
      <c r="B1852" s="10" t="s">
        <v>2259</v>
      </c>
      <c r="C1852" s="12">
        <v>0.45833333333333331</v>
      </c>
      <c r="D1852" s="13">
        <v>43908</v>
      </c>
      <c r="E1852" s="7" t="s">
        <v>402</v>
      </c>
      <c r="F1852" s="65">
        <v>31.27</v>
      </c>
      <c r="G1852" t="s">
        <v>12</v>
      </c>
      <c r="H1852">
        <f>+VLOOKUP(G1852,'Legenda Tecnologias'!$A$1:$C$26,3)</f>
        <v>22</v>
      </c>
    </row>
    <row r="1853" spans="1:8" ht="14.25">
      <c r="A1853" s="11">
        <v>43891</v>
      </c>
      <c r="B1853" s="10" t="s">
        <v>2260</v>
      </c>
      <c r="C1853" s="12">
        <v>0.5</v>
      </c>
      <c r="D1853" s="13">
        <v>43908</v>
      </c>
      <c r="E1853" s="7" t="s">
        <v>402</v>
      </c>
      <c r="F1853" s="65">
        <v>31.48</v>
      </c>
      <c r="G1853" t="s">
        <v>12</v>
      </c>
      <c r="H1853">
        <f>+VLOOKUP(G1853,'Legenda Tecnologias'!$A$1:$C$26,3)</f>
        <v>22</v>
      </c>
    </row>
    <row r="1854" spans="1:8" ht="14.25">
      <c r="A1854" s="11">
        <v>43891</v>
      </c>
      <c r="B1854" s="10" t="s">
        <v>2261</v>
      </c>
      <c r="C1854" s="12">
        <v>0.54166666666666663</v>
      </c>
      <c r="D1854" s="13">
        <v>43908</v>
      </c>
      <c r="E1854" s="7" t="s">
        <v>402</v>
      </c>
      <c r="F1854" s="65">
        <v>31.48</v>
      </c>
      <c r="G1854" t="s">
        <v>5</v>
      </c>
      <c r="H1854">
        <f>+VLOOKUP(G1854,'Legenda Tecnologias'!$A$1:$C$26,3)</f>
        <v>11</v>
      </c>
    </row>
    <row r="1855" spans="1:8" ht="14.25">
      <c r="A1855" s="11">
        <v>43891</v>
      </c>
      <c r="B1855" s="10" t="s">
        <v>2262</v>
      </c>
      <c r="C1855" s="12">
        <v>0.58333333333333337</v>
      </c>
      <c r="D1855" s="13">
        <v>43908</v>
      </c>
      <c r="E1855" s="7" t="s">
        <v>402</v>
      </c>
      <c r="F1855" s="65">
        <v>31.3</v>
      </c>
      <c r="G1855" t="s">
        <v>5</v>
      </c>
      <c r="H1855">
        <f>+VLOOKUP(G1855,'Legenda Tecnologias'!$A$1:$C$26,3)</f>
        <v>11</v>
      </c>
    </row>
    <row r="1856" spans="1:8" ht="14.25">
      <c r="A1856" s="11">
        <v>43891</v>
      </c>
      <c r="B1856" s="10" t="s">
        <v>2263</v>
      </c>
      <c r="C1856" s="12">
        <v>0.625</v>
      </c>
      <c r="D1856" s="13">
        <v>43908</v>
      </c>
      <c r="E1856" s="7" t="s">
        <v>402</v>
      </c>
      <c r="F1856" s="65">
        <v>31</v>
      </c>
      <c r="G1856" t="s">
        <v>12</v>
      </c>
      <c r="H1856">
        <f>+VLOOKUP(G1856,'Legenda Tecnologias'!$A$1:$C$26,3)</f>
        <v>22</v>
      </c>
    </row>
    <row r="1857" spans="1:8" ht="14.25">
      <c r="A1857" s="11">
        <v>43891</v>
      </c>
      <c r="B1857" s="10" t="s">
        <v>2264</v>
      </c>
      <c r="C1857" s="12">
        <v>0.66666666666666663</v>
      </c>
      <c r="D1857" s="13">
        <v>43908</v>
      </c>
      <c r="E1857" s="7" t="s">
        <v>402</v>
      </c>
      <c r="F1857" s="65">
        <v>30.87</v>
      </c>
      <c r="G1857" t="s">
        <v>5</v>
      </c>
      <c r="H1857">
        <f>+VLOOKUP(G1857,'Legenda Tecnologias'!$A$1:$C$26,3)</f>
        <v>11</v>
      </c>
    </row>
    <row r="1858" spans="1:8" ht="14.25">
      <c r="A1858" s="11">
        <v>43891</v>
      </c>
      <c r="B1858" s="10" t="s">
        <v>2265</v>
      </c>
      <c r="C1858" s="12">
        <v>0.70833333333333337</v>
      </c>
      <c r="D1858" s="13">
        <v>43908</v>
      </c>
      <c r="E1858" s="7" t="s">
        <v>402</v>
      </c>
      <c r="F1858" s="65">
        <v>31.27</v>
      </c>
      <c r="G1858" t="s">
        <v>5</v>
      </c>
      <c r="H1858">
        <f>+VLOOKUP(G1858,'Legenda Tecnologias'!$A$1:$C$26,3)</f>
        <v>11</v>
      </c>
    </row>
    <row r="1859" spans="1:8" ht="14.25">
      <c r="A1859" s="11">
        <v>43891</v>
      </c>
      <c r="B1859" s="10" t="s">
        <v>2266</v>
      </c>
      <c r="C1859" s="12">
        <v>0.75</v>
      </c>
      <c r="D1859" s="13">
        <v>43908</v>
      </c>
      <c r="E1859" s="7" t="s">
        <v>402</v>
      </c>
      <c r="F1859" s="65">
        <v>32.94</v>
      </c>
      <c r="G1859" t="s">
        <v>12</v>
      </c>
      <c r="H1859">
        <f>+VLOOKUP(G1859,'Legenda Tecnologias'!$A$1:$C$26,3)</f>
        <v>22</v>
      </c>
    </row>
    <row r="1860" spans="1:8" ht="14.25">
      <c r="A1860" s="11">
        <v>43891</v>
      </c>
      <c r="B1860" s="10" t="s">
        <v>2267</v>
      </c>
      <c r="C1860" s="12">
        <v>0.79166666666666663</v>
      </c>
      <c r="D1860" s="13">
        <v>43908</v>
      </c>
      <c r="E1860" s="7" t="s">
        <v>402</v>
      </c>
      <c r="F1860" s="65">
        <v>40.380000000000003</v>
      </c>
      <c r="G1860" t="s">
        <v>5</v>
      </c>
      <c r="H1860">
        <f>+VLOOKUP(G1860,'Legenda Tecnologias'!$A$1:$C$26,3)</f>
        <v>11</v>
      </c>
    </row>
    <row r="1861" spans="1:8" ht="14.25">
      <c r="A1861" s="11">
        <v>43891</v>
      </c>
      <c r="B1861" s="10" t="s">
        <v>2250</v>
      </c>
      <c r="C1861" s="12">
        <v>8.3333333333333329E-2</v>
      </c>
      <c r="D1861" s="13">
        <v>43908</v>
      </c>
      <c r="E1861" s="7" t="s">
        <v>402</v>
      </c>
      <c r="F1861" s="65">
        <v>23.69</v>
      </c>
      <c r="G1861" t="s">
        <v>6</v>
      </c>
      <c r="H1861">
        <f>+VLOOKUP(G1861,'Legenda Tecnologias'!$A$1:$C$26,3)</f>
        <v>18</v>
      </c>
    </row>
    <row r="1862" spans="1:8" ht="14.25">
      <c r="A1862" s="11">
        <v>43891</v>
      </c>
      <c r="B1862" s="10" t="s">
        <v>2268</v>
      </c>
      <c r="C1862" s="12">
        <v>0.83333333333333337</v>
      </c>
      <c r="D1862" s="13">
        <v>43908</v>
      </c>
      <c r="E1862" s="7" t="s">
        <v>402</v>
      </c>
      <c r="F1862" s="65">
        <v>40.01</v>
      </c>
      <c r="G1862" t="s">
        <v>10</v>
      </c>
      <c r="H1862">
        <f>+VLOOKUP(G1862,'Legenda Tecnologias'!$A$1:$C$26,3)</f>
        <v>1</v>
      </c>
    </row>
    <row r="1863" spans="1:8" ht="14.25">
      <c r="A1863" s="11">
        <v>43891</v>
      </c>
      <c r="B1863" s="10" t="s">
        <v>2269</v>
      </c>
      <c r="C1863" s="12">
        <v>0.875</v>
      </c>
      <c r="D1863" s="13">
        <v>43908</v>
      </c>
      <c r="E1863" s="7" t="s">
        <v>402</v>
      </c>
      <c r="F1863" s="65">
        <v>37.71</v>
      </c>
      <c r="G1863" t="s">
        <v>8</v>
      </c>
      <c r="H1863">
        <f>+VLOOKUP(G1863,'Legenda Tecnologias'!$A$1:$C$26,3)</f>
        <v>6</v>
      </c>
    </row>
    <row r="1864" spans="1:8" ht="14.25">
      <c r="A1864" s="11">
        <v>43891</v>
      </c>
      <c r="B1864" s="10" t="s">
        <v>2270</v>
      </c>
      <c r="C1864" s="12">
        <v>0.91666666666666663</v>
      </c>
      <c r="D1864" s="13">
        <v>43908</v>
      </c>
      <c r="E1864" s="7" t="s">
        <v>402</v>
      </c>
      <c r="F1864" s="65">
        <v>35.119999999999997</v>
      </c>
      <c r="G1864" t="s">
        <v>6</v>
      </c>
      <c r="H1864">
        <f>+VLOOKUP(G1864,'Legenda Tecnologias'!$A$1:$C$26,3)</f>
        <v>18</v>
      </c>
    </row>
    <row r="1865" spans="1:8" ht="14.25">
      <c r="A1865" s="11">
        <v>43891</v>
      </c>
      <c r="B1865" s="10" t="s">
        <v>2271</v>
      </c>
      <c r="C1865" s="12">
        <v>0.95833333333333337</v>
      </c>
      <c r="D1865" s="13">
        <v>43908</v>
      </c>
      <c r="E1865" s="7" t="s">
        <v>402</v>
      </c>
      <c r="F1865" s="65">
        <v>32.479999999999997</v>
      </c>
      <c r="G1865" t="s">
        <v>5</v>
      </c>
      <c r="H1865">
        <f>+VLOOKUP(G1865,'Legenda Tecnologias'!$A$1:$C$26,3)</f>
        <v>11</v>
      </c>
    </row>
    <row r="1866" spans="1:8" ht="14.25">
      <c r="A1866" s="11">
        <v>43891</v>
      </c>
      <c r="B1866" s="10" t="s">
        <v>2251</v>
      </c>
      <c r="C1866" s="12">
        <v>0.125</v>
      </c>
      <c r="D1866" s="13">
        <v>43908</v>
      </c>
      <c r="E1866" s="7" t="s">
        <v>402</v>
      </c>
      <c r="F1866" s="65">
        <v>23.69</v>
      </c>
      <c r="G1866" t="s">
        <v>12</v>
      </c>
      <c r="H1866">
        <f>+VLOOKUP(G1866,'Legenda Tecnologias'!$A$1:$C$26,3)</f>
        <v>22</v>
      </c>
    </row>
    <row r="1867" spans="1:8" ht="14.25">
      <c r="A1867" s="11">
        <v>43891</v>
      </c>
      <c r="B1867" s="10" t="s">
        <v>2252</v>
      </c>
      <c r="C1867" s="12">
        <v>0.16666666666666666</v>
      </c>
      <c r="D1867" s="13">
        <v>43908</v>
      </c>
      <c r="E1867" s="7" t="s">
        <v>402</v>
      </c>
      <c r="F1867" s="65">
        <v>23.69</v>
      </c>
      <c r="G1867" t="s">
        <v>7</v>
      </c>
      <c r="H1867">
        <f>+VLOOKUP(G1867,'Legenda Tecnologias'!$A$1:$C$26,3)</f>
        <v>19</v>
      </c>
    </row>
    <row r="1868" spans="1:8" ht="14.25">
      <c r="A1868" s="11">
        <v>43891</v>
      </c>
      <c r="B1868" s="10" t="s">
        <v>2253</v>
      </c>
      <c r="C1868" s="12">
        <v>0.20833333333333334</v>
      </c>
      <c r="D1868" s="13">
        <v>43908</v>
      </c>
      <c r="E1868" s="7" t="s">
        <v>402</v>
      </c>
      <c r="F1868" s="65">
        <v>23.9</v>
      </c>
      <c r="G1868" t="s">
        <v>12</v>
      </c>
      <c r="H1868">
        <f>+VLOOKUP(G1868,'Legenda Tecnologias'!$A$1:$C$26,3)</f>
        <v>22</v>
      </c>
    </row>
    <row r="1869" spans="1:8" ht="14.25">
      <c r="A1869" s="11">
        <v>43891</v>
      </c>
      <c r="B1869" s="10" t="s">
        <v>2254</v>
      </c>
      <c r="C1869" s="12">
        <v>0.25</v>
      </c>
      <c r="D1869" s="13">
        <v>43908</v>
      </c>
      <c r="E1869" s="7" t="s">
        <v>402</v>
      </c>
      <c r="F1869" s="65">
        <v>24.69</v>
      </c>
      <c r="G1869" t="s">
        <v>6</v>
      </c>
      <c r="H1869">
        <f>+VLOOKUP(G1869,'Legenda Tecnologias'!$A$1:$C$26,3)</f>
        <v>18</v>
      </c>
    </row>
    <row r="1870" spans="1:8" ht="14.25">
      <c r="A1870" s="11">
        <v>43891</v>
      </c>
      <c r="B1870" s="10" t="s">
        <v>2255</v>
      </c>
      <c r="C1870" s="12">
        <v>0.29166666666666669</v>
      </c>
      <c r="D1870" s="13">
        <v>43908</v>
      </c>
      <c r="E1870" s="7" t="s">
        <v>402</v>
      </c>
      <c r="F1870" s="65">
        <v>30.59</v>
      </c>
      <c r="G1870" t="s">
        <v>12</v>
      </c>
      <c r="H1870">
        <f>+VLOOKUP(G1870,'Legenda Tecnologias'!$A$1:$C$26,3)</f>
        <v>22</v>
      </c>
    </row>
    <row r="1871" spans="1:8" ht="14.25">
      <c r="A1871" s="11">
        <v>43891</v>
      </c>
      <c r="B1871" s="10" t="s">
        <v>2256</v>
      </c>
      <c r="C1871" s="12">
        <v>0.33333333333333331</v>
      </c>
      <c r="D1871" s="13">
        <v>43908</v>
      </c>
      <c r="E1871" s="7" t="s">
        <v>402</v>
      </c>
      <c r="F1871" s="65">
        <v>31.48</v>
      </c>
      <c r="G1871" t="s">
        <v>6</v>
      </c>
      <c r="H1871">
        <f>+VLOOKUP(G1871,'Legenda Tecnologias'!$A$1:$C$26,3)</f>
        <v>18</v>
      </c>
    </row>
    <row r="1872" spans="1:8" ht="14.25">
      <c r="A1872" s="11">
        <v>43891</v>
      </c>
      <c r="B1872" s="10" t="s">
        <v>2257</v>
      </c>
      <c r="C1872" s="12">
        <v>0.375</v>
      </c>
      <c r="D1872" s="13">
        <v>43908</v>
      </c>
      <c r="E1872" s="7" t="s">
        <v>402</v>
      </c>
      <c r="F1872" s="65">
        <v>31.48</v>
      </c>
      <c r="G1872" t="s">
        <v>5</v>
      </c>
      <c r="H1872">
        <f>+VLOOKUP(G1872,'Legenda Tecnologias'!$A$1:$C$26,3)</f>
        <v>11</v>
      </c>
    </row>
    <row r="1873" spans="1:8" ht="14.25">
      <c r="A1873" s="11">
        <v>43891</v>
      </c>
      <c r="B1873" s="10" t="s">
        <v>2272</v>
      </c>
      <c r="C1873" s="12">
        <v>0</v>
      </c>
      <c r="D1873" s="13">
        <v>43909</v>
      </c>
      <c r="E1873" s="7" t="s">
        <v>402</v>
      </c>
      <c r="F1873" s="65">
        <v>29.22</v>
      </c>
      <c r="G1873" t="s">
        <v>5</v>
      </c>
      <c r="H1873">
        <f>+VLOOKUP(G1873,'Legenda Tecnologias'!$A$1:$C$26,3)</f>
        <v>11</v>
      </c>
    </row>
    <row r="1874" spans="1:8" ht="14.25">
      <c r="A1874" s="11">
        <v>43891</v>
      </c>
      <c r="B1874" s="10" t="s">
        <v>2273</v>
      </c>
      <c r="C1874" s="12">
        <v>4.1666666666666664E-2</v>
      </c>
      <c r="D1874" s="13">
        <v>43909</v>
      </c>
      <c r="E1874" s="7" t="s">
        <v>402</v>
      </c>
      <c r="F1874" s="65">
        <v>28.29</v>
      </c>
      <c r="G1874" t="s">
        <v>12</v>
      </c>
      <c r="H1874">
        <f>+VLOOKUP(G1874,'Legenda Tecnologias'!$A$1:$C$26,3)</f>
        <v>22</v>
      </c>
    </row>
    <row r="1875" spans="1:8" ht="14.25">
      <c r="A1875" s="11">
        <v>43891</v>
      </c>
      <c r="B1875" s="10" t="s">
        <v>2282</v>
      </c>
      <c r="C1875" s="12">
        <v>0.41666666666666669</v>
      </c>
      <c r="D1875" s="13">
        <v>43909</v>
      </c>
      <c r="E1875" s="7" t="s">
        <v>402</v>
      </c>
      <c r="F1875" s="65">
        <v>29.01</v>
      </c>
      <c r="G1875" t="s">
        <v>5</v>
      </c>
      <c r="H1875">
        <f>+VLOOKUP(G1875,'Legenda Tecnologias'!$A$1:$C$26,3)</f>
        <v>11</v>
      </c>
    </row>
    <row r="1876" spans="1:8" ht="14.25">
      <c r="A1876" s="11">
        <v>43891</v>
      </c>
      <c r="B1876" s="10" t="s">
        <v>2283</v>
      </c>
      <c r="C1876" s="12">
        <v>0.45833333333333331</v>
      </c>
      <c r="D1876" s="13">
        <v>43909</v>
      </c>
      <c r="E1876" s="7" t="s">
        <v>402</v>
      </c>
      <c r="F1876" s="65">
        <v>29.65</v>
      </c>
      <c r="G1876" t="s">
        <v>5</v>
      </c>
      <c r="H1876">
        <f>+VLOOKUP(G1876,'Legenda Tecnologias'!$A$1:$C$26,3)</f>
        <v>11</v>
      </c>
    </row>
    <row r="1877" spans="1:8" ht="14.25">
      <c r="A1877" s="11">
        <v>43891</v>
      </c>
      <c r="B1877" s="10" t="s">
        <v>2284</v>
      </c>
      <c r="C1877" s="12">
        <v>0.5</v>
      </c>
      <c r="D1877" s="13">
        <v>43909</v>
      </c>
      <c r="E1877" s="7" t="s">
        <v>402</v>
      </c>
      <c r="F1877" s="65">
        <v>29.75</v>
      </c>
      <c r="G1877" t="s">
        <v>5</v>
      </c>
      <c r="H1877">
        <f>+VLOOKUP(G1877,'Legenda Tecnologias'!$A$1:$C$26,3)</f>
        <v>11</v>
      </c>
    </row>
    <row r="1878" spans="1:8" ht="14.25">
      <c r="A1878" s="11">
        <v>43891</v>
      </c>
      <c r="B1878" s="10" t="s">
        <v>2285</v>
      </c>
      <c r="C1878" s="12">
        <v>0.54166666666666663</v>
      </c>
      <c r="D1878" s="13">
        <v>43909</v>
      </c>
      <c r="E1878" s="7" t="s">
        <v>402</v>
      </c>
      <c r="F1878" s="65">
        <v>29.79</v>
      </c>
      <c r="G1878" t="s">
        <v>5</v>
      </c>
      <c r="H1878">
        <f>+VLOOKUP(G1878,'Legenda Tecnologias'!$A$1:$C$26,3)</f>
        <v>11</v>
      </c>
    </row>
    <row r="1879" spans="1:8" ht="14.25">
      <c r="A1879" s="11">
        <v>43891</v>
      </c>
      <c r="B1879" s="10" t="s">
        <v>2286</v>
      </c>
      <c r="C1879" s="12">
        <v>0.58333333333333337</v>
      </c>
      <c r="D1879" s="13">
        <v>43909</v>
      </c>
      <c r="E1879" s="7" t="s">
        <v>402</v>
      </c>
      <c r="F1879" s="65">
        <v>29.79</v>
      </c>
      <c r="G1879" t="s">
        <v>5</v>
      </c>
      <c r="H1879">
        <f>+VLOOKUP(G1879,'Legenda Tecnologias'!$A$1:$C$26,3)</f>
        <v>11</v>
      </c>
    </row>
    <row r="1880" spans="1:8" ht="14.25">
      <c r="A1880" s="11">
        <v>43891</v>
      </c>
      <c r="B1880" s="10" t="s">
        <v>2287</v>
      </c>
      <c r="C1880" s="12">
        <v>0.625</v>
      </c>
      <c r="D1880" s="13">
        <v>43909</v>
      </c>
      <c r="E1880" s="7" t="s">
        <v>402</v>
      </c>
      <c r="F1880" s="65">
        <v>30</v>
      </c>
      <c r="G1880" t="s">
        <v>5</v>
      </c>
      <c r="H1880">
        <f>+VLOOKUP(G1880,'Legenda Tecnologias'!$A$1:$C$26,3)</f>
        <v>11</v>
      </c>
    </row>
    <row r="1881" spans="1:8" ht="14.25">
      <c r="A1881" s="11">
        <v>43891</v>
      </c>
      <c r="B1881" s="10" t="s">
        <v>2288</v>
      </c>
      <c r="C1881" s="12">
        <v>0.66666666666666663</v>
      </c>
      <c r="D1881" s="13">
        <v>43909</v>
      </c>
      <c r="E1881" s="7" t="s">
        <v>402</v>
      </c>
      <c r="F1881" s="65">
        <v>29.75</v>
      </c>
      <c r="G1881" t="s">
        <v>21</v>
      </c>
      <c r="H1881">
        <f>+VLOOKUP(G1881,'Legenda Tecnologias'!$A$1:$C$26,3)</f>
        <v>2</v>
      </c>
    </row>
    <row r="1882" spans="1:8" ht="14.25">
      <c r="A1882" s="11">
        <v>43891</v>
      </c>
      <c r="B1882" s="10" t="s">
        <v>2289</v>
      </c>
      <c r="C1882" s="12">
        <v>0.70833333333333337</v>
      </c>
      <c r="D1882" s="13">
        <v>43909</v>
      </c>
      <c r="E1882" s="7" t="s">
        <v>402</v>
      </c>
      <c r="F1882" s="65">
        <v>30</v>
      </c>
      <c r="G1882" t="s">
        <v>5</v>
      </c>
      <c r="H1882">
        <f>+VLOOKUP(G1882,'Legenda Tecnologias'!$A$1:$C$26,3)</f>
        <v>11</v>
      </c>
    </row>
    <row r="1883" spans="1:8" ht="14.25">
      <c r="A1883" s="11">
        <v>43891</v>
      </c>
      <c r="B1883" s="10" t="s">
        <v>2290</v>
      </c>
      <c r="C1883" s="12">
        <v>0.75</v>
      </c>
      <c r="D1883" s="13">
        <v>43909</v>
      </c>
      <c r="E1883" s="7" t="s">
        <v>402</v>
      </c>
      <c r="F1883" s="65">
        <v>29.75</v>
      </c>
      <c r="G1883" t="s">
        <v>21</v>
      </c>
      <c r="H1883">
        <f>+VLOOKUP(G1883,'Legenda Tecnologias'!$A$1:$C$26,3)</f>
        <v>2</v>
      </c>
    </row>
    <row r="1884" spans="1:8" ht="14.25">
      <c r="A1884" s="11">
        <v>43891</v>
      </c>
      <c r="B1884" s="10" t="s">
        <v>2291</v>
      </c>
      <c r="C1884" s="12">
        <v>0.79166666666666663</v>
      </c>
      <c r="D1884" s="13">
        <v>43909</v>
      </c>
      <c r="E1884" s="7" t="s">
        <v>402</v>
      </c>
      <c r="F1884" s="65">
        <v>33.64</v>
      </c>
      <c r="G1884" t="s">
        <v>5</v>
      </c>
      <c r="H1884">
        <f>+VLOOKUP(G1884,'Legenda Tecnologias'!$A$1:$C$26,3)</f>
        <v>11</v>
      </c>
    </row>
    <row r="1885" spans="1:8" ht="14.25">
      <c r="A1885" s="11">
        <v>43891</v>
      </c>
      <c r="B1885" s="10" t="s">
        <v>2274</v>
      </c>
      <c r="C1885" s="12">
        <v>8.3333333333333329E-2</v>
      </c>
      <c r="D1885" s="13">
        <v>43909</v>
      </c>
      <c r="E1885" s="7" t="s">
        <v>402</v>
      </c>
      <c r="F1885" s="65">
        <v>28.87</v>
      </c>
      <c r="G1885" t="s">
        <v>5</v>
      </c>
      <c r="H1885">
        <f>+VLOOKUP(G1885,'Legenda Tecnologias'!$A$1:$C$26,3)</f>
        <v>11</v>
      </c>
    </row>
    <row r="1886" spans="1:8" ht="14.25">
      <c r="A1886" s="11">
        <v>43891</v>
      </c>
      <c r="B1886" s="10" t="s">
        <v>2292</v>
      </c>
      <c r="C1886" s="12">
        <v>0.83333333333333337</v>
      </c>
      <c r="D1886" s="13">
        <v>43909</v>
      </c>
      <c r="E1886" s="7" t="s">
        <v>402</v>
      </c>
      <c r="F1886" s="65">
        <v>36.42</v>
      </c>
      <c r="G1886" t="s">
        <v>12</v>
      </c>
      <c r="H1886">
        <f>+VLOOKUP(G1886,'Legenda Tecnologias'!$A$1:$C$26,3)</f>
        <v>22</v>
      </c>
    </row>
    <row r="1887" spans="1:8" ht="14.25">
      <c r="A1887" s="11">
        <v>43891</v>
      </c>
      <c r="B1887" s="10" t="s">
        <v>2293</v>
      </c>
      <c r="C1887" s="12">
        <v>0.875</v>
      </c>
      <c r="D1887" s="13">
        <v>43909</v>
      </c>
      <c r="E1887" s="7" t="s">
        <v>402</v>
      </c>
      <c r="F1887" s="65">
        <v>35.159999999999997</v>
      </c>
      <c r="G1887" t="s">
        <v>10</v>
      </c>
      <c r="H1887">
        <f>+VLOOKUP(G1887,'Legenda Tecnologias'!$A$1:$C$26,3)</f>
        <v>1</v>
      </c>
    </row>
    <row r="1888" spans="1:8" ht="14.25">
      <c r="A1888" s="11">
        <v>43891</v>
      </c>
      <c r="B1888" s="10" t="s">
        <v>2294</v>
      </c>
      <c r="C1888" s="12">
        <v>0.91666666666666663</v>
      </c>
      <c r="D1888" s="13">
        <v>43909</v>
      </c>
      <c r="E1888" s="7" t="s">
        <v>402</v>
      </c>
      <c r="F1888" s="65">
        <v>32.11</v>
      </c>
      <c r="G1888" t="s">
        <v>5</v>
      </c>
      <c r="H1888">
        <f>+VLOOKUP(G1888,'Legenda Tecnologias'!$A$1:$C$26,3)</f>
        <v>11</v>
      </c>
    </row>
    <row r="1889" spans="1:8" ht="14.25">
      <c r="A1889" s="11">
        <v>43891</v>
      </c>
      <c r="B1889" s="10" t="s">
        <v>2295</v>
      </c>
      <c r="C1889" s="12">
        <v>0.95833333333333337</v>
      </c>
      <c r="D1889" s="13">
        <v>43909</v>
      </c>
      <c r="E1889" s="7" t="s">
        <v>402</v>
      </c>
      <c r="F1889" s="65">
        <v>28.79</v>
      </c>
      <c r="G1889" t="s">
        <v>5</v>
      </c>
      <c r="H1889">
        <f>+VLOOKUP(G1889,'Legenda Tecnologias'!$A$1:$C$26,3)</f>
        <v>11</v>
      </c>
    </row>
    <row r="1890" spans="1:8" ht="14.25">
      <c r="A1890" s="11">
        <v>43891</v>
      </c>
      <c r="B1890" s="10" t="s">
        <v>2275</v>
      </c>
      <c r="C1890" s="12">
        <v>0.125</v>
      </c>
      <c r="D1890" s="13">
        <v>43909</v>
      </c>
      <c r="E1890" s="7" t="s">
        <v>402</v>
      </c>
      <c r="F1890" s="65">
        <v>28.79</v>
      </c>
      <c r="G1890" t="s">
        <v>5</v>
      </c>
      <c r="H1890">
        <f>+VLOOKUP(G1890,'Legenda Tecnologias'!$A$1:$C$26,3)</f>
        <v>11</v>
      </c>
    </row>
    <row r="1891" spans="1:8" ht="14.25">
      <c r="A1891" s="11">
        <v>43891</v>
      </c>
      <c r="B1891" s="10" t="s">
        <v>2276</v>
      </c>
      <c r="C1891" s="12">
        <v>0.16666666666666666</v>
      </c>
      <c r="D1891" s="13">
        <v>43909</v>
      </c>
      <c r="E1891" s="7" t="s">
        <v>402</v>
      </c>
      <c r="F1891" s="65">
        <v>28.51</v>
      </c>
      <c r="G1891" t="s">
        <v>5</v>
      </c>
      <c r="H1891">
        <f>+VLOOKUP(G1891,'Legenda Tecnologias'!$A$1:$C$26,3)</f>
        <v>11</v>
      </c>
    </row>
    <row r="1892" spans="1:8" ht="14.25">
      <c r="A1892" s="11">
        <v>43891</v>
      </c>
      <c r="B1892" s="10" t="s">
        <v>2277</v>
      </c>
      <c r="C1892" s="12">
        <v>0.20833333333333334</v>
      </c>
      <c r="D1892" s="13">
        <v>43909</v>
      </c>
      <c r="E1892" s="7" t="s">
        <v>402</v>
      </c>
      <c r="F1892" s="65">
        <v>29.29</v>
      </c>
      <c r="G1892" t="s">
        <v>5</v>
      </c>
      <c r="H1892">
        <f>+VLOOKUP(G1892,'Legenda Tecnologias'!$A$1:$C$26,3)</f>
        <v>11</v>
      </c>
    </row>
    <row r="1893" spans="1:8" ht="14.25">
      <c r="A1893" s="11">
        <v>43891</v>
      </c>
      <c r="B1893" s="10" t="s">
        <v>2278</v>
      </c>
      <c r="C1893" s="12">
        <v>0.25</v>
      </c>
      <c r="D1893" s="13">
        <v>43909</v>
      </c>
      <c r="E1893" s="7" t="s">
        <v>402</v>
      </c>
      <c r="F1893" s="65">
        <v>30.25</v>
      </c>
      <c r="G1893" t="s">
        <v>5</v>
      </c>
      <c r="H1893">
        <f>+VLOOKUP(G1893,'Legenda Tecnologias'!$A$1:$C$26,3)</f>
        <v>11</v>
      </c>
    </row>
    <row r="1894" spans="1:8" ht="14.25">
      <c r="A1894" s="11">
        <v>43891</v>
      </c>
      <c r="B1894" s="10" t="s">
        <v>2279</v>
      </c>
      <c r="C1894" s="12">
        <v>0.29166666666666669</v>
      </c>
      <c r="D1894" s="13">
        <v>43909</v>
      </c>
      <c r="E1894" s="7" t="s">
        <v>402</v>
      </c>
      <c r="F1894" s="65">
        <v>31.57</v>
      </c>
      <c r="G1894" t="s">
        <v>5</v>
      </c>
      <c r="H1894">
        <f>+VLOOKUP(G1894,'Legenda Tecnologias'!$A$1:$C$26,3)</f>
        <v>11</v>
      </c>
    </row>
    <row r="1895" spans="1:8" ht="14.25">
      <c r="A1895" s="11">
        <v>43891</v>
      </c>
      <c r="B1895" s="10" t="s">
        <v>2280</v>
      </c>
      <c r="C1895" s="12">
        <v>0.33333333333333331</v>
      </c>
      <c r="D1895" s="13">
        <v>43909</v>
      </c>
      <c r="E1895" s="7" t="s">
        <v>402</v>
      </c>
      <c r="F1895" s="65">
        <v>32.06</v>
      </c>
      <c r="G1895" t="s">
        <v>5</v>
      </c>
      <c r="H1895">
        <f>+VLOOKUP(G1895,'Legenda Tecnologias'!$A$1:$C$26,3)</f>
        <v>11</v>
      </c>
    </row>
    <row r="1896" spans="1:8" ht="14.25">
      <c r="A1896" s="11">
        <v>43891</v>
      </c>
      <c r="B1896" s="10" t="s">
        <v>2281</v>
      </c>
      <c r="C1896" s="12">
        <v>0.375</v>
      </c>
      <c r="D1896" s="13">
        <v>43909</v>
      </c>
      <c r="E1896" s="7" t="s">
        <v>402</v>
      </c>
      <c r="F1896" s="65">
        <v>29.75</v>
      </c>
      <c r="G1896" t="s">
        <v>5</v>
      </c>
      <c r="H1896">
        <f>+VLOOKUP(G1896,'Legenda Tecnologias'!$A$1:$C$26,3)</f>
        <v>11</v>
      </c>
    </row>
    <row r="1897" spans="1:8" ht="14.25">
      <c r="A1897" s="11">
        <v>43891</v>
      </c>
      <c r="B1897" s="10" t="s">
        <v>2296</v>
      </c>
      <c r="C1897" s="12">
        <v>0</v>
      </c>
      <c r="D1897" s="13">
        <v>43910</v>
      </c>
      <c r="E1897" s="7" t="s">
        <v>402</v>
      </c>
      <c r="F1897" s="65">
        <v>28.12</v>
      </c>
      <c r="G1897" t="s">
        <v>5</v>
      </c>
      <c r="H1897">
        <f>+VLOOKUP(G1897,'Legenda Tecnologias'!$A$1:$C$26,3)</f>
        <v>11</v>
      </c>
    </row>
    <row r="1898" spans="1:8" ht="14.25">
      <c r="A1898" s="11">
        <v>43891</v>
      </c>
      <c r="B1898" s="10" t="s">
        <v>2297</v>
      </c>
      <c r="C1898" s="12">
        <v>4.1666666666666664E-2</v>
      </c>
      <c r="D1898" s="13">
        <v>43910</v>
      </c>
      <c r="E1898" s="7" t="s">
        <v>402</v>
      </c>
      <c r="F1898" s="65">
        <v>25</v>
      </c>
      <c r="G1898" t="s">
        <v>12</v>
      </c>
      <c r="H1898">
        <f>+VLOOKUP(G1898,'Legenda Tecnologias'!$A$1:$C$26,3)</f>
        <v>22</v>
      </c>
    </row>
    <row r="1899" spans="1:8" ht="14.25">
      <c r="A1899" s="11">
        <v>43891</v>
      </c>
      <c r="B1899" s="10" t="s">
        <v>2306</v>
      </c>
      <c r="C1899" s="12">
        <v>0.41666666666666669</v>
      </c>
      <c r="D1899" s="13">
        <v>43910</v>
      </c>
      <c r="E1899" s="7" t="s">
        <v>402</v>
      </c>
      <c r="F1899" s="65">
        <v>29.04</v>
      </c>
      <c r="G1899" t="s">
        <v>5</v>
      </c>
      <c r="H1899">
        <f>+VLOOKUP(G1899,'Legenda Tecnologias'!$A$1:$C$26,3)</f>
        <v>11</v>
      </c>
    </row>
    <row r="1900" spans="1:8" ht="14.25">
      <c r="A1900" s="11">
        <v>43891</v>
      </c>
      <c r="B1900" s="10" t="s">
        <v>2307</v>
      </c>
      <c r="C1900" s="12">
        <v>0.45833333333333331</v>
      </c>
      <c r="D1900" s="13">
        <v>43910</v>
      </c>
      <c r="E1900" s="7" t="s">
        <v>402</v>
      </c>
      <c r="F1900" s="65">
        <v>29.77</v>
      </c>
      <c r="G1900" t="s">
        <v>5</v>
      </c>
      <c r="H1900">
        <f>+VLOOKUP(G1900,'Legenda Tecnologias'!$A$1:$C$26,3)</f>
        <v>11</v>
      </c>
    </row>
    <row r="1901" spans="1:8" ht="14.25">
      <c r="A1901" s="11">
        <v>43891</v>
      </c>
      <c r="B1901" s="10" t="s">
        <v>2308</v>
      </c>
      <c r="C1901" s="12">
        <v>0.5</v>
      </c>
      <c r="D1901" s="13">
        <v>43910</v>
      </c>
      <c r="E1901" s="7" t="s">
        <v>402</v>
      </c>
      <c r="F1901" s="65">
        <v>30.54</v>
      </c>
      <c r="G1901" t="s">
        <v>5</v>
      </c>
      <c r="H1901">
        <f>+VLOOKUP(G1901,'Legenda Tecnologias'!$A$1:$C$26,3)</f>
        <v>11</v>
      </c>
    </row>
    <row r="1902" spans="1:8" ht="14.25">
      <c r="A1902" s="11">
        <v>43891</v>
      </c>
      <c r="B1902" s="10" t="s">
        <v>2309</v>
      </c>
      <c r="C1902" s="12">
        <v>0.54166666666666663</v>
      </c>
      <c r="D1902" s="13">
        <v>43910</v>
      </c>
      <c r="E1902" s="7" t="s">
        <v>402</v>
      </c>
      <c r="F1902" s="65">
        <v>30.79</v>
      </c>
      <c r="G1902" t="s">
        <v>5</v>
      </c>
      <c r="H1902">
        <f>+VLOOKUP(G1902,'Legenda Tecnologias'!$A$1:$C$26,3)</f>
        <v>11</v>
      </c>
    </row>
    <row r="1903" spans="1:8" ht="14.25">
      <c r="A1903" s="11">
        <v>43891</v>
      </c>
      <c r="B1903" s="10" t="s">
        <v>2310</v>
      </c>
      <c r="C1903" s="12">
        <v>0.58333333333333337</v>
      </c>
      <c r="D1903" s="13">
        <v>43910</v>
      </c>
      <c r="E1903" s="7" t="s">
        <v>402</v>
      </c>
      <c r="F1903" s="65">
        <v>29.78</v>
      </c>
      <c r="G1903" t="s">
        <v>5</v>
      </c>
      <c r="H1903">
        <f>+VLOOKUP(G1903,'Legenda Tecnologias'!$A$1:$C$26,3)</f>
        <v>11</v>
      </c>
    </row>
    <row r="1904" spans="1:8" ht="14.25">
      <c r="A1904" s="11">
        <v>43891</v>
      </c>
      <c r="B1904" s="10" t="s">
        <v>2311</v>
      </c>
      <c r="C1904" s="12">
        <v>0.625</v>
      </c>
      <c r="D1904" s="13">
        <v>43910</v>
      </c>
      <c r="E1904" s="7" t="s">
        <v>402</v>
      </c>
      <c r="F1904" s="65">
        <v>29.01</v>
      </c>
      <c r="G1904" t="s">
        <v>12</v>
      </c>
      <c r="H1904">
        <f>+VLOOKUP(G1904,'Legenda Tecnologias'!$A$1:$C$26,3)</f>
        <v>22</v>
      </c>
    </row>
    <row r="1905" spans="1:8" ht="14.25">
      <c r="A1905" s="11">
        <v>43891</v>
      </c>
      <c r="B1905" s="10" t="s">
        <v>2312</v>
      </c>
      <c r="C1905" s="12">
        <v>0.66666666666666663</v>
      </c>
      <c r="D1905" s="13">
        <v>43910</v>
      </c>
      <c r="E1905" s="7" t="s">
        <v>402</v>
      </c>
      <c r="F1905" s="65">
        <v>28.51</v>
      </c>
      <c r="G1905" t="s">
        <v>5</v>
      </c>
      <c r="H1905">
        <f>+VLOOKUP(G1905,'Legenda Tecnologias'!$A$1:$C$26,3)</f>
        <v>11</v>
      </c>
    </row>
    <row r="1906" spans="1:8" ht="14.25">
      <c r="A1906" s="11">
        <v>43891</v>
      </c>
      <c r="B1906" s="10" t="s">
        <v>2313</v>
      </c>
      <c r="C1906" s="12">
        <v>0.70833333333333337</v>
      </c>
      <c r="D1906" s="13">
        <v>43910</v>
      </c>
      <c r="E1906" s="7" t="s">
        <v>402</v>
      </c>
      <c r="F1906" s="65">
        <v>28.01</v>
      </c>
      <c r="G1906" t="s">
        <v>5</v>
      </c>
      <c r="H1906">
        <f>+VLOOKUP(G1906,'Legenda Tecnologias'!$A$1:$C$26,3)</f>
        <v>11</v>
      </c>
    </row>
    <row r="1907" spans="1:8" ht="14.25">
      <c r="A1907" s="11">
        <v>43891</v>
      </c>
      <c r="B1907" s="10" t="s">
        <v>2314</v>
      </c>
      <c r="C1907" s="12">
        <v>0.75</v>
      </c>
      <c r="D1907" s="13">
        <v>43910</v>
      </c>
      <c r="E1907" s="7" t="s">
        <v>402</v>
      </c>
      <c r="F1907" s="65">
        <v>29.01</v>
      </c>
      <c r="G1907" t="s">
        <v>5</v>
      </c>
      <c r="H1907">
        <f>+VLOOKUP(G1907,'Legenda Tecnologias'!$A$1:$C$26,3)</f>
        <v>11</v>
      </c>
    </row>
    <row r="1908" spans="1:8" ht="14.25">
      <c r="A1908" s="11">
        <v>43891</v>
      </c>
      <c r="B1908" s="10" t="s">
        <v>2315</v>
      </c>
      <c r="C1908" s="12">
        <v>0.79166666666666663</v>
      </c>
      <c r="D1908" s="13">
        <v>43910</v>
      </c>
      <c r="E1908" s="7" t="s">
        <v>402</v>
      </c>
      <c r="F1908" s="65">
        <v>30.54</v>
      </c>
      <c r="G1908" t="s">
        <v>5</v>
      </c>
      <c r="H1908">
        <f>+VLOOKUP(G1908,'Legenda Tecnologias'!$A$1:$C$26,3)</f>
        <v>11</v>
      </c>
    </row>
    <row r="1909" spans="1:8" ht="14.25">
      <c r="A1909" s="11">
        <v>43891</v>
      </c>
      <c r="B1909" s="10" t="s">
        <v>2298</v>
      </c>
      <c r="C1909" s="12">
        <v>8.3333333333333329E-2</v>
      </c>
      <c r="D1909" s="13">
        <v>43910</v>
      </c>
      <c r="E1909" s="7" t="s">
        <v>402</v>
      </c>
      <c r="F1909" s="65">
        <v>24.19</v>
      </c>
      <c r="G1909" t="s">
        <v>42</v>
      </c>
      <c r="H1909">
        <f>+VLOOKUP(G1909,'Legenda Tecnologias'!$A$1:$C$26,3)</f>
        <v>3</v>
      </c>
    </row>
    <row r="1910" spans="1:8" ht="14.25">
      <c r="A1910" s="11">
        <v>43891</v>
      </c>
      <c r="B1910" s="10" t="s">
        <v>2316</v>
      </c>
      <c r="C1910" s="12">
        <v>0.83333333333333337</v>
      </c>
      <c r="D1910" s="13">
        <v>43910</v>
      </c>
      <c r="E1910" s="7" t="s">
        <v>402</v>
      </c>
      <c r="F1910" s="65">
        <v>35.03</v>
      </c>
      <c r="G1910" t="s">
        <v>5</v>
      </c>
      <c r="H1910">
        <f>+VLOOKUP(G1910,'Legenda Tecnologias'!$A$1:$C$26,3)</f>
        <v>11</v>
      </c>
    </row>
    <row r="1911" spans="1:8" ht="14.25">
      <c r="A1911" s="11">
        <v>43891</v>
      </c>
      <c r="B1911" s="10" t="s">
        <v>2317</v>
      </c>
      <c r="C1911" s="12">
        <v>0.875</v>
      </c>
      <c r="D1911" s="13">
        <v>43910</v>
      </c>
      <c r="E1911" s="7" t="s">
        <v>402</v>
      </c>
      <c r="F1911" s="65">
        <v>33.03</v>
      </c>
      <c r="G1911" t="s">
        <v>5</v>
      </c>
      <c r="H1911">
        <f>+VLOOKUP(G1911,'Legenda Tecnologias'!$A$1:$C$26,3)</f>
        <v>11</v>
      </c>
    </row>
    <row r="1912" spans="1:8" ht="14.25">
      <c r="A1912" s="11">
        <v>43891</v>
      </c>
      <c r="B1912" s="10" t="s">
        <v>2318</v>
      </c>
      <c r="C1912" s="12">
        <v>0.91666666666666663</v>
      </c>
      <c r="D1912" s="13">
        <v>43910</v>
      </c>
      <c r="E1912" s="7" t="s">
        <v>402</v>
      </c>
      <c r="F1912" s="65">
        <v>29.54</v>
      </c>
      <c r="G1912" t="s">
        <v>5</v>
      </c>
      <c r="H1912">
        <f>+VLOOKUP(G1912,'Legenda Tecnologias'!$A$1:$C$26,3)</f>
        <v>11</v>
      </c>
    </row>
    <row r="1913" spans="1:8" ht="14.25">
      <c r="A1913" s="11">
        <v>43891</v>
      </c>
      <c r="B1913" s="10" t="s">
        <v>2319</v>
      </c>
      <c r="C1913" s="12">
        <v>0.95833333333333337</v>
      </c>
      <c r="D1913" s="13">
        <v>43910</v>
      </c>
      <c r="E1913" s="7" t="s">
        <v>402</v>
      </c>
      <c r="F1913" s="65">
        <v>26.21</v>
      </c>
      <c r="G1913" t="s">
        <v>5</v>
      </c>
      <c r="H1913">
        <f>+VLOOKUP(G1913,'Legenda Tecnologias'!$A$1:$C$26,3)</f>
        <v>11</v>
      </c>
    </row>
    <row r="1914" spans="1:8" ht="14.25">
      <c r="A1914" s="11">
        <v>43891</v>
      </c>
      <c r="B1914" s="10" t="s">
        <v>2299</v>
      </c>
      <c r="C1914" s="12">
        <v>0.125</v>
      </c>
      <c r="D1914" s="13">
        <v>43910</v>
      </c>
      <c r="E1914" s="7" t="s">
        <v>402</v>
      </c>
      <c r="F1914" s="65">
        <v>24.09</v>
      </c>
      <c r="G1914" t="s">
        <v>5</v>
      </c>
      <c r="H1914">
        <f>+VLOOKUP(G1914,'Legenda Tecnologias'!$A$1:$C$26,3)</f>
        <v>11</v>
      </c>
    </row>
    <row r="1915" spans="1:8" ht="14.25">
      <c r="A1915" s="11">
        <v>43891</v>
      </c>
      <c r="B1915" s="10" t="s">
        <v>2300</v>
      </c>
      <c r="C1915" s="12">
        <v>0.16666666666666666</v>
      </c>
      <c r="D1915" s="13">
        <v>43910</v>
      </c>
      <c r="E1915" s="7" t="s">
        <v>402</v>
      </c>
      <c r="F1915" s="65">
        <v>24.19</v>
      </c>
      <c r="G1915" t="s">
        <v>5</v>
      </c>
      <c r="H1915">
        <f>+VLOOKUP(G1915,'Legenda Tecnologias'!$A$1:$C$26,3)</f>
        <v>11</v>
      </c>
    </row>
    <row r="1916" spans="1:8" ht="14.25">
      <c r="A1916" s="11">
        <v>43891</v>
      </c>
      <c r="B1916" s="10" t="s">
        <v>2301</v>
      </c>
      <c r="C1916" s="12">
        <v>0.20833333333333334</v>
      </c>
      <c r="D1916" s="13">
        <v>43910</v>
      </c>
      <c r="E1916" s="7" t="s">
        <v>402</v>
      </c>
      <c r="F1916" s="65">
        <v>24.2</v>
      </c>
      <c r="G1916" t="s">
        <v>5</v>
      </c>
      <c r="H1916">
        <f>+VLOOKUP(G1916,'Legenda Tecnologias'!$A$1:$C$26,3)</f>
        <v>11</v>
      </c>
    </row>
    <row r="1917" spans="1:8" ht="14.25">
      <c r="A1917" s="11">
        <v>43891</v>
      </c>
      <c r="B1917" s="10" t="s">
        <v>2302</v>
      </c>
      <c r="C1917" s="12">
        <v>0.25</v>
      </c>
      <c r="D1917" s="13">
        <v>43910</v>
      </c>
      <c r="E1917" s="7" t="s">
        <v>402</v>
      </c>
      <c r="F1917" s="65">
        <v>24.09</v>
      </c>
      <c r="G1917" t="s">
        <v>6</v>
      </c>
      <c r="H1917">
        <f>+VLOOKUP(G1917,'Legenda Tecnologias'!$A$1:$C$26,3)</f>
        <v>18</v>
      </c>
    </row>
    <row r="1918" spans="1:8" ht="14.25">
      <c r="A1918" s="11">
        <v>43891</v>
      </c>
      <c r="B1918" s="10" t="s">
        <v>2303</v>
      </c>
      <c r="C1918" s="12">
        <v>0.29166666666666669</v>
      </c>
      <c r="D1918" s="13">
        <v>43910</v>
      </c>
      <c r="E1918" s="7" t="s">
        <v>402</v>
      </c>
      <c r="F1918" s="65">
        <v>24.19</v>
      </c>
      <c r="G1918" t="s">
        <v>5</v>
      </c>
      <c r="H1918">
        <f>+VLOOKUP(G1918,'Legenda Tecnologias'!$A$1:$C$26,3)</f>
        <v>11</v>
      </c>
    </row>
    <row r="1919" spans="1:8" ht="14.25">
      <c r="A1919" s="11">
        <v>43891</v>
      </c>
      <c r="B1919" s="10" t="s">
        <v>2304</v>
      </c>
      <c r="C1919" s="12">
        <v>0.33333333333333331</v>
      </c>
      <c r="D1919" s="13">
        <v>43910</v>
      </c>
      <c r="E1919" s="7" t="s">
        <v>402</v>
      </c>
      <c r="F1919" s="65">
        <v>28.01</v>
      </c>
      <c r="G1919" t="s">
        <v>5</v>
      </c>
      <c r="H1919">
        <f>+VLOOKUP(G1919,'Legenda Tecnologias'!$A$1:$C$26,3)</f>
        <v>11</v>
      </c>
    </row>
    <row r="1920" spans="1:8" ht="14.25">
      <c r="A1920" s="11">
        <v>43891</v>
      </c>
      <c r="B1920" s="10" t="s">
        <v>2305</v>
      </c>
      <c r="C1920" s="12">
        <v>0.375</v>
      </c>
      <c r="D1920" s="13">
        <v>43910</v>
      </c>
      <c r="E1920" s="7" t="s">
        <v>402</v>
      </c>
      <c r="F1920" s="65">
        <v>29.04</v>
      </c>
      <c r="G1920" t="s">
        <v>5</v>
      </c>
      <c r="H1920">
        <f>+VLOOKUP(G1920,'Legenda Tecnologias'!$A$1:$C$26,3)</f>
        <v>11</v>
      </c>
    </row>
    <row r="1921" spans="1:8" ht="14.25">
      <c r="A1921" s="11">
        <v>43891</v>
      </c>
      <c r="B1921" s="10" t="s">
        <v>2320</v>
      </c>
      <c r="C1921" s="12">
        <v>0</v>
      </c>
      <c r="D1921" s="13">
        <v>43911</v>
      </c>
      <c r="E1921" s="7" t="s">
        <v>402</v>
      </c>
      <c r="F1921" s="65">
        <v>25.51</v>
      </c>
      <c r="G1921" t="s">
        <v>12</v>
      </c>
      <c r="H1921">
        <f>+VLOOKUP(G1921,'Legenda Tecnologias'!$A$1:$C$26,3)</f>
        <v>22</v>
      </c>
    </row>
    <row r="1922" spans="1:8" ht="14.25">
      <c r="A1922" s="11">
        <v>43891</v>
      </c>
      <c r="B1922" s="10" t="s">
        <v>2321</v>
      </c>
      <c r="C1922" s="12">
        <v>4.1666666666666664E-2</v>
      </c>
      <c r="D1922" s="13">
        <v>43911</v>
      </c>
      <c r="E1922" s="7" t="s">
        <v>402</v>
      </c>
      <c r="F1922" s="65">
        <v>22.54</v>
      </c>
      <c r="G1922" t="s">
        <v>5</v>
      </c>
      <c r="H1922">
        <f>+VLOOKUP(G1922,'Legenda Tecnologias'!$A$1:$C$26,3)</f>
        <v>11</v>
      </c>
    </row>
    <row r="1923" spans="1:8" ht="14.25">
      <c r="A1923" s="11">
        <v>43891</v>
      </c>
      <c r="B1923" s="10" t="s">
        <v>2330</v>
      </c>
      <c r="C1923" s="12">
        <v>0.41666666666666669</v>
      </c>
      <c r="D1923" s="13">
        <v>43911</v>
      </c>
      <c r="E1923" s="7" t="s">
        <v>402</v>
      </c>
      <c r="F1923" s="65">
        <v>27.51</v>
      </c>
      <c r="G1923" t="s">
        <v>5</v>
      </c>
      <c r="H1923">
        <f>+VLOOKUP(G1923,'Legenda Tecnologias'!$A$1:$C$26,3)</f>
        <v>11</v>
      </c>
    </row>
    <row r="1924" spans="1:8" ht="14.25">
      <c r="A1924" s="11">
        <v>43891</v>
      </c>
      <c r="B1924" s="10" t="s">
        <v>2331</v>
      </c>
      <c r="C1924" s="12">
        <v>0.45833333333333331</v>
      </c>
      <c r="D1924" s="13">
        <v>43911</v>
      </c>
      <c r="E1924" s="7" t="s">
        <v>402</v>
      </c>
      <c r="F1924" s="65">
        <v>27.58</v>
      </c>
      <c r="G1924" t="s">
        <v>5</v>
      </c>
      <c r="H1924">
        <f>+VLOOKUP(G1924,'Legenda Tecnologias'!$A$1:$C$26,3)</f>
        <v>11</v>
      </c>
    </row>
    <row r="1925" spans="1:8" ht="14.25">
      <c r="A1925" s="11">
        <v>43891</v>
      </c>
      <c r="B1925" s="10" t="s">
        <v>2332</v>
      </c>
      <c r="C1925" s="12">
        <v>0.5</v>
      </c>
      <c r="D1925" s="13">
        <v>43911</v>
      </c>
      <c r="E1925" s="7" t="s">
        <v>402</v>
      </c>
      <c r="F1925" s="65">
        <v>27.6</v>
      </c>
      <c r="G1925" t="s">
        <v>12</v>
      </c>
      <c r="H1925">
        <f>+VLOOKUP(G1925,'Legenda Tecnologias'!$A$1:$C$26,3)</f>
        <v>22</v>
      </c>
    </row>
    <row r="1926" spans="1:8" ht="14.25">
      <c r="A1926" s="11">
        <v>43891</v>
      </c>
      <c r="B1926" s="10" t="s">
        <v>2333</v>
      </c>
      <c r="C1926" s="12">
        <v>0.54166666666666663</v>
      </c>
      <c r="D1926" s="13">
        <v>43911</v>
      </c>
      <c r="E1926" s="7" t="s">
        <v>402</v>
      </c>
      <c r="F1926" s="65">
        <v>28</v>
      </c>
      <c r="G1926" t="s">
        <v>12</v>
      </c>
      <c r="H1926">
        <f>+VLOOKUP(G1926,'Legenda Tecnologias'!$A$1:$C$26,3)</f>
        <v>22</v>
      </c>
    </row>
    <row r="1927" spans="1:8" ht="14.25">
      <c r="A1927" s="11">
        <v>43891</v>
      </c>
      <c r="B1927" s="10" t="s">
        <v>2334</v>
      </c>
      <c r="C1927" s="12">
        <v>0.58333333333333337</v>
      </c>
      <c r="D1927" s="13">
        <v>43911</v>
      </c>
      <c r="E1927" s="7" t="s">
        <v>402</v>
      </c>
      <c r="F1927" s="65">
        <v>27.8</v>
      </c>
      <c r="G1927" t="s">
        <v>21</v>
      </c>
      <c r="H1927">
        <f>+VLOOKUP(G1927,'Legenda Tecnologias'!$A$1:$C$26,3)</f>
        <v>2</v>
      </c>
    </row>
    <row r="1928" spans="1:8" ht="14.25">
      <c r="A1928" s="11">
        <v>43891</v>
      </c>
      <c r="B1928" s="10" t="s">
        <v>2335</v>
      </c>
      <c r="C1928" s="12">
        <v>0.625</v>
      </c>
      <c r="D1928" s="13">
        <v>43911</v>
      </c>
      <c r="E1928" s="7" t="s">
        <v>402</v>
      </c>
      <c r="F1928" s="65">
        <v>27.6</v>
      </c>
      <c r="G1928" t="s">
        <v>12</v>
      </c>
      <c r="H1928">
        <f>+VLOOKUP(G1928,'Legenda Tecnologias'!$A$1:$C$26,3)</f>
        <v>22</v>
      </c>
    </row>
    <row r="1929" spans="1:8" ht="14.25">
      <c r="A1929" s="11">
        <v>43891</v>
      </c>
      <c r="B1929" s="10" t="s">
        <v>2336</v>
      </c>
      <c r="C1929" s="12">
        <v>0.66666666666666663</v>
      </c>
      <c r="D1929" s="13">
        <v>43911</v>
      </c>
      <c r="E1929" s="7" t="s">
        <v>402</v>
      </c>
      <c r="F1929" s="65">
        <v>27.5</v>
      </c>
      <c r="G1929" t="s">
        <v>12</v>
      </c>
      <c r="H1929">
        <f>+VLOOKUP(G1929,'Legenda Tecnologias'!$A$1:$C$26,3)</f>
        <v>22</v>
      </c>
    </row>
    <row r="1930" spans="1:8" ht="14.25">
      <c r="A1930" s="11">
        <v>43891</v>
      </c>
      <c r="B1930" s="10" t="s">
        <v>2337</v>
      </c>
      <c r="C1930" s="12">
        <v>0.70833333333333337</v>
      </c>
      <c r="D1930" s="13">
        <v>43911</v>
      </c>
      <c r="E1930" s="7" t="s">
        <v>402</v>
      </c>
      <c r="F1930" s="65">
        <v>27.5</v>
      </c>
      <c r="G1930" t="s">
        <v>5</v>
      </c>
      <c r="H1930">
        <f>+VLOOKUP(G1930,'Legenda Tecnologias'!$A$1:$C$26,3)</f>
        <v>11</v>
      </c>
    </row>
    <row r="1931" spans="1:8" ht="14.25">
      <c r="A1931" s="11">
        <v>43891</v>
      </c>
      <c r="B1931" s="10" t="s">
        <v>2338</v>
      </c>
      <c r="C1931" s="12">
        <v>0.75</v>
      </c>
      <c r="D1931" s="13">
        <v>43911</v>
      </c>
      <c r="E1931" s="7" t="s">
        <v>402</v>
      </c>
      <c r="F1931" s="65">
        <v>28</v>
      </c>
      <c r="G1931" t="s">
        <v>5</v>
      </c>
      <c r="H1931">
        <f>+VLOOKUP(G1931,'Legenda Tecnologias'!$A$1:$C$26,3)</f>
        <v>11</v>
      </c>
    </row>
    <row r="1932" spans="1:8" ht="14.25">
      <c r="A1932" s="11">
        <v>43891</v>
      </c>
      <c r="B1932" s="10" t="s">
        <v>2339</v>
      </c>
      <c r="C1932" s="12">
        <v>0.79166666666666663</v>
      </c>
      <c r="D1932" s="13">
        <v>43911</v>
      </c>
      <c r="E1932" s="7" t="s">
        <v>402</v>
      </c>
      <c r="F1932" s="65">
        <v>30.01</v>
      </c>
      <c r="G1932" t="s">
        <v>21</v>
      </c>
      <c r="H1932">
        <f>+VLOOKUP(G1932,'Legenda Tecnologias'!$A$1:$C$26,3)</f>
        <v>2</v>
      </c>
    </row>
    <row r="1933" spans="1:8" ht="14.25">
      <c r="A1933" s="11">
        <v>43891</v>
      </c>
      <c r="B1933" s="10" t="s">
        <v>2322</v>
      </c>
      <c r="C1933" s="12">
        <v>8.3333333333333329E-2</v>
      </c>
      <c r="D1933" s="13">
        <v>43911</v>
      </c>
      <c r="E1933" s="7" t="s">
        <v>402</v>
      </c>
      <c r="F1933" s="65">
        <v>25.51</v>
      </c>
      <c r="G1933" t="s">
        <v>12</v>
      </c>
      <c r="H1933">
        <f>+VLOOKUP(G1933,'Legenda Tecnologias'!$A$1:$C$26,3)</f>
        <v>22</v>
      </c>
    </row>
    <row r="1934" spans="1:8" ht="14.25">
      <c r="A1934" s="11">
        <v>43891</v>
      </c>
      <c r="B1934" s="10" t="s">
        <v>2340</v>
      </c>
      <c r="C1934" s="12">
        <v>0.83333333333333337</v>
      </c>
      <c r="D1934" s="13">
        <v>43911</v>
      </c>
      <c r="E1934" s="7" t="s">
        <v>402</v>
      </c>
      <c r="F1934" s="65">
        <v>34.83</v>
      </c>
      <c r="G1934" t="s">
        <v>5</v>
      </c>
      <c r="H1934">
        <f>+VLOOKUP(G1934,'Legenda Tecnologias'!$A$1:$C$26,3)</f>
        <v>11</v>
      </c>
    </row>
    <row r="1935" spans="1:8" ht="14.25">
      <c r="A1935" s="11">
        <v>43891</v>
      </c>
      <c r="B1935" s="10" t="s">
        <v>2341</v>
      </c>
      <c r="C1935" s="12">
        <v>0.875</v>
      </c>
      <c r="D1935" s="13">
        <v>43911</v>
      </c>
      <c r="E1935" s="7" t="s">
        <v>402</v>
      </c>
      <c r="F1935" s="65">
        <v>34.57</v>
      </c>
      <c r="G1935" t="s">
        <v>6</v>
      </c>
      <c r="H1935">
        <f>+VLOOKUP(G1935,'Legenda Tecnologias'!$A$1:$C$26,3)</f>
        <v>18</v>
      </c>
    </row>
    <row r="1936" spans="1:8" ht="14.25">
      <c r="A1936" s="11">
        <v>43891</v>
      </c>
      <c r="B1936" s="10" t="s">
        <v>2342</v>
      </c>
      <c r="C1936" s="12">
        <v>0.91666666666666663</v>
      </c>
      <c r="D1936" s="13">
        <v>43911</v>
      </c>
      <c r="E1936" s="7" t="s">
        <v>402</v>
      </c>
      <c r="F1936" s="65">
        <v>31.22</v>
      </c>
      <c r="G1936" t="s">
        <v>6</v>
      </c>
      <c r="H1936">
        <f>+VLOOKUP(G1936,'Legenda Tecnologias'!$A$1:$C$26,3)</f>
        <v>18</v>
      </c>
    </row>
    <row r="1937" spans="1:8" ht="14.25">
      <c r="A1937" s="11">
        <v>43891</v>
      </c>
      <c r="B1937" s="10" t="s">
        <v>2343</v>
      </c>
      <c r="C1937" s="12">
        <v>0.95833333333333337</v>
      </c>
      <c r="D1937" s="13">
        <v>43911</v>
      </c>
      <c r="E1937" s="7" t="s">
        <v>402</v>
      </c>
      <c r="F1937" s="65">
        <v>28</v>
      </c>
      <c r="G1937" t="s">
        <v>6</v>
      </c>
      <c r="H1937">
        <f>+VLOOKUP(G1937,'Legenda Tecnologias'!$A$1:$C$26,3)</f>
        <v>18</v>
      </c>
    </row>
    <row r="1938" spans="1:8" ht="14.25">
      <c r="A1938" s="11">
        <v>43891</v>
      </c>
      <c r="B1938" s="10" t="s">
        <v>2323</v>
      </c>
      <c r="C1938" s="12">
        <v>0.125</v>
      </c>
      <c r="D1938" s="13">
        <v>43911</v>
      </c>
      <c r="E1938" s="7" t="s">
        <v>402</v>
      </c>
      <c r="F1938" s="65">
        <v>25.51</v>
      </c>
      <c r="G1938" t="s">
        <v>5</v>
      </c>
      <c r="H1938">
        <f>+VLOOKUP(G1938,'Legenda Tecnologias'!$A$1:$C$26,3)</f>
        <v>11</v>
      </c>
    </row>
    <row r="1939" spans="1:8" ht="14.25">
      <c r="A1939" s="11">
        <v>43891</v>
      </c>
      <c r="B1939" s="10" t="s">
        <v>2324</v>
      </c>
      <c r="C1939" s="12">
        <v>0.16666666666666666</v>
      </c>
      <c r="D1939" s="13">
        <v>43911</v>
      </c>
      <c r="E1939" s="7" t="s">
        <v>402</v>
      </c>
      <c r="F1939" s="65">
        <v>26.01</v>
      </c>
      <c r="G1939" t="s">
        <v>5</v>
      </c>
      <c r="H1939">
        <f>+VLOOKUP(G1939,'Legenda Tecnologias'!$A$1:$C$26,3)</f>
        <v>11</v>
      </c>
    </row>
    <row r="1940" spans="1:8" ht="14.25">
      <c r="A1940" s="11">
        <v>43891</v>
      </c>
      <c r="B1940" s="10" t="s">
        <v>2325</v>
      </c>
      <c r="C1940" s="12">
        <v>0.20833333333333334</v>
      </c>
      <c r="D1940" s="13">
        <v>43911</v>
      </c>
      <c r="E1940" s="7" t="s">
        <v>402</v>
      </c>
      <c r="F1940" s="65">
        <v>26.01</v>
      </c>
      <c r="G1940" t="s">
        <v>5</v>
      </c>
      <c r="H1940">
        <f>+VLOOKUP(G1940,'Legenda Tecnologias'!$A$1:$C$26,3)</f>
        <v>11</v>
      </c>
    </row>
    <row r="1941" spans="1:8" ht="14.25">
      <c r="A1941" s="11">
        <v>43891</v>
      </c>
      <c r="B1941" s="10" t="s">
        <v>2326</v>
      </c>
      <c r="C1941" s="12">
        <v>0.25</v>
      </c>
      <c r="D1941" s="13">
        <v>43911</v>
      </c>
      <c r="E1941" s="7" t="s">
        <v>402</v>
      </c>
      <c r="F1941" s="65">
        <v>27</v>
      </c>
      <c r="G1941" t="s">
        <v>5</v>
      </c>
      <c r="H1941">
        <f>+VLOOKUP(G1941,'Legenda Tecnologias'!$A$1:$C$26,3)</f>
        <v>11</v>
      </c>
    </row>
    <row r="1942" spans="1:8" ht="14.25">
      <c r="A1942" s="11">
        <v>43891</v>
      </c>
      <c r="B1942" s="10" t="s">
        <v>2327</v>
      </c>
      <c r="C1942" s="12">
        <v>0.29166666666666669</v>
      </c>
      <c r="D1942" s="13">
        <v>43911</v>
      </c>
      <c r="E1942" s="7" t="s">
        <v>402</v>
      </c>
      <c r="F1942" s="65">
        <v>23.99</v>
      </c>
      <c r="G1942" t="s">
        <v>6</v>
      </c>
      <c r="H1942">
        <f>+VLOOKUP(G1942,'Legenda Tecnologias'!$A$1:$C$26,3)</f>
        <v>18</v>
      </c>
    </row>
    <row r="1943" spans="1:8" ht="14.25">
      <c r="A1943" s="11">
        <v>43891</v>
      </c>
      <c r="B1943" s="10" t="s">
        <v>2328</v>
      </c>
      <c r="C1943" s="12">
        <v>0.33333333333333331</v>
      </c>
      <c r="D1943" s="13">
        <v>43911</v>
      </c>
      <c r="E1943" s="7" t="s">
        <v>402</v>
      </c>
      <c r="F1943" s="65">
        <v>26.04</v>
      </c>
      <c r="G1943" t="s">
        <v>6</v>
      </c>
      <c r="H1943">
        <f>+VLOOKUP(G1943,'Legenda Tecnologias'!$A$1:$C$26,3)</f>
        <v>18</v>
      </c>
    </row>
    <row r="1944" spans="1:8" ht="14.25">
      <c r="A1944" s="11">
        <v>43891</v>
      </c>
      <c r="B1944" s="10" t="s">
        <v>2329</v>
      </c>
      <c r="C1944" s="12">
        <v>0.375</v>
      </c>
      <c r="D1944" s="13">
        <v>43911</v>
      </c>
      <c r="E1944" s="7" t="s">
        <v>402</v>
      </c>
      <c r="F1944" s="65">
        <v>27.85</v>
      </c>
      <c r="G1944" t="s">
        <v>12</v>
      </c>
      <c r="H1944">
        <f>+VLOOKUP(G1944,'Legenda Tecnologias'!$A$1:$C$26,3)</f>
        <v>22</v>
      </c>
    </row>
    <row r="1945" spans="1:8" ht="14.25">
      <c r="A1945" s="11">
        <v>43891</v>
      </c>
      <c r="B1945" s="10" t="s">
        <v>2344</v>
      </c>
      <c r="C1945" s="12">
        <v>0</v>
      </c>
      <c r="D1945" s="13">
        <v>43912</v>
      </c>
      <c r="E1945" s="7" t="s">
        <v>402</v>
      </c>
      <c r="F1945" s="65">
        <v>28.11</v>
      </c>
      <c r="G1945" t="s">
        <v>21</v>
      </c>
      <c r="H1945">
        <f>+VLOOKUP(G1945,'Legenda Tecnologias'!$A$1:$C$26,3)</f>
        <v>2</v>
      </c>
    </row>
    <row r="1946" spans="1:8" ht="14.25">
      <c r="A1946" s="11">
        <v>43891</v>
      </c>
      <c r="B1946" s="10" t="s">
        <v>2345</v>
      </c>
      <c r="C1946" s="12">
        <v>4.1666666666666664E-2</v>
      </c>
      <c r="D1946" s="13">
        <v>43912</v>
      </c>
      <c r="E1946" s="7" t="s">
        <v>402</v>
      </c>
      <c r="F1946" s="65">
        <v>27.2</v>
      </c>
      <c r="G1946" t="s">
        <v>5</v>
      </c>
      <c r="H1946">
        <f>+VLOOKUP(G1946,'Legenda Tecnologias'!$A$1:$C$26,3)</f>
        <v>11</v>
      </c>
    </row>
    <row r="1947" spans="1:8" ht="14.25">
      <c r="A1947" s="11">
        <v>43891</v>
      </c>
      <c r="B1947" s="10" t="s">
        <v>2354</v>
      </c>
      <c r="C1947" s="12">
        <v>0.41666666666666669</v>
      </c>
      <c r="D1947" s="13">
        <v>43912</v>
      </c>
      <c r="E1947" s="7" t="s">
        <v>402</v>
      </c>
      <c r="F1947" s="65">
        <v>27.55</v>
      </c>
      <c r="G1947" t="s">
        <v>5</v>
      </c>
      <c r="H1947">
        <f>+VLOOKUP(G1947,'Legenda Tecnologias'!$A$1:$C$26,3)</f>
        <v>11</v>
      </c>
    </row>
    <row r="1948" spans="1:8" ht="14.25">
      <c r="A1948" s="11">
        <v>43891</v>
      </c>
      <c r="B1948" s="10" t="s">
        <v>2355</v>
      </c>
      <c r="C1948" s="12">
        <v>0.45833333333333331</v>
      </c>
      <c r="D1948" s="13">
        <v>43912</v>
      </c>
      <c r="E1948" s="7" t="s">
        <v>402</v>
      </c>
      <c r="F1948" s="65">
        <v>28.3</v>
      </c>
      <c r="G1948" t="s">
        <v>5</v>
      </c>
      <c r="H1948">
        <f>+VLOOKUP(G1948,'Legenda Tecnologias'!$A$1:$C$26,3)</f>
        <v>11</v>
      </c>
    </row>
    <row r="1949" spans="1:8" ht="14.25">
      <c r="A1949" s="11">
        <v>43891</v>
      </c>
      <c r="B1949" s="10" t="s">
        <v>2356</v>
      </c>
      <c r="C1949" s="12">
        <v>0.5</v>
      </c>
      <c r="D1949" s="13">
        <v>43912</v>
      </c>
      <c r="E1949" s="7" t="s">
        <v>402</v>
      </c>
      <c r="F1949" s="65">
        <v>27.61</v>
      </c>
      <c r="G1949" t="s">
        <v>5</v>
      </c>
      <c r="H1949">
        <f>+VLOOKUP(G1949,'Legenda Tecnologias'!$A$1:$C$26,3)</f>
        <v>11</v>
      </c>
    </row>
    <row r="1950" spans="1:8" ht="14.25">
      <c r="A1950" s="11">
        <v>43891</v>
      </c>
      <c r="B1950" s="10" t="s">
        <v>2357</v>
      </c>
      <c r="C1950" s="12">
        <v>0.54166666666666663</v>
      </c>
      <c r="D1950" s="13">
        <v>43912</v>
      </c>
      <c r="E1950" s="7" t="s">
        <v>402</v>
      </c>
      <c r="F1950" s="65">
        <v>28.7</v>
      </c>
      <c r="G1950" t="s">
        <v>5</v>
      </c>
      <c r="H1950">
        <f>+VLOOKUP(G1950,'Legenda Tecnologias'!$A$1:$C$26,3)</f>
        <v>11</v>
      </c>
    </row>
    <row r="1951" spans="1:8" ht="14.25">
      <c r="A1951" s="11">
        <v>43891</v>
      </c>
      <c r="B1951" s="10" t="s">
        <v>2358</v>
      </c>
      <c r="C1951" s="12">
        <v>0.58333333333333337</v>
      </c>
      <c r="D1951" s="13">
        <v>43912</v>
      </c>
      <c r="E1951" s="7" t="s">
        <v>402</v>
      </c>
      <c r="F1951" s="65">
        <v>27.85</v>
      </c>
      <c r="G1951" t="s">
        <v>6</v>
      </c>
      <c r="H1951">
        <f>+VLOOKUP(G1951,'Legenda Tecnologias'!$A$1:$C$26,3)</f>
        <v>18</v>
      </c>
    </row>
    <row r="1952" spans="1:8" ht="14.25">
      <c r="A1952" s="11">
        <v>43891</v>
      </c>
      <c r="B1952" s="10" t="s">
        <v>2359</v>
      </c>
      <c r="C1952" s="12">
        <v>0.625</v>
      </c>
      <c r="D1952" s="13">
        <v>43912</v>
      </c>
      <c r="E1952" s="7" t="s">
        <v>402</v>
      </c>
      <c r="F1952" s="65">
        <v>26.61</v>
      </c>
      <c r="G1952" t="s">
        <v>5</v>
      </c>
      <c r="H1952">
        <f>+VLOOKUP(G1952,'Legenda Tecnologias'!$A$1:$C$26,3)</f>
        <v>11</v>
      </c>
    </row>
    <row r="1953" spans="1:8" ht="14.25">
      <c r="A1953" s="11">
        <v>43891</v>
      </c>
      <c r="B1953" s="10" t="s">
        <v>2360</v>
      </c>
      <c r="C1953" s="12">
        <v>0.66666666666666663</v>
      </c>
      <c r="D1953" s="13">
        <v>43912</v>
      </c>
      <c r="E1953" s="7" t="s">
        <v>402</v>
      </c>
      <c r="F1953" s="65">
        <v>24.51</v>
      </c>
      <c r="G1953" t="s">
        <v>5</v>
      </c>
      <c r="H1953">
        <f>+VLOOKUP(G1953,'Legenda Tecnologias'!$A$1:$C$26,3)</f>
        <v>11</v>
      </c>
    </row>
    <row r="1954" spans="1:8" ht="14.25">
      <c r="A1954" s="11">
        <v>43891</v>
      </c>
      <c r="B1954" s="10" t="s">
        <v>2361</v>
      </c>
      <c r="C1954" s="12">
        <v>0.70833333333333337</v>
      </c>
      <c r="D1954" s="13">
        <v>43912</v>
      </c>
      <c r="E1954" s="7" t="s">
        <v>402</v>
      </c>
      <c r="F1954" s="65">
        <v>23.5</v>
      </c>
      <c r="G1954" t="s">
        <v>7</v>
      </c>
      <c r="H1954">
        <f>+VLOOKUP(G1954,'Legenda Tecnologias'!$A$1:$C$26,3)</f>
        <v>19</v>
      </c>
    </row>
    <row r="1955" spans="1:8" ht="14.25">
      <c r="A1955" s="11">
        <v>43891</v>
      </c>
      <c r="B1955" s="10" t="s">
        <v>2362</v>
      </c>
      <c r="C1955" s="12">
        <v>0.75</v>
      </c>
      <c r="D1955" s="13">
        <v>43912</v>
      </c>
      <c r="E1955" s="7" t="s">
        <v>402</v>
      </c>
      <c r="F1955" s="65">
        <v>27.05</v>
      </c>
      <c r="G1955" t="s">
        <v>6</v>
      </c>
      <c r="H1955">
        <f>+VLOOKUP(G1955,'Legenda Tecnologias'!$A$1:$C$26,3)</f>
        <v>18</v>
      </c>
    </row>
    <row r="1956" spans="1:8" ht="14.25">
      <c r="A1956" s="11">
        <v>43891</v>
      </c>
      <c r="B1956" s="10" t="s">
        <v>2363</v>
      </c>
      <c r="C1956" s="12">
        <v>0.79166666666666663</v>
      </c>
      <c r="D1956" s="13">
        <v>43912</v>
      </c>
      <c r="E1956" s="7" t="s">
        <v>402</v>
      </c>
      <c r="F1956" s="65">
        <v>30.23</v>
      </c>
      <c r="G1956" t="s">
        <v>5</v>
      </c>
      <c r="H1956">
        <f>+VLOOKUP(G1956,'Legenda Tecnologias'!$A$1:$C$26,3)</f>
        <v>11</v>
      </c>
    </row>
    <row r="1957" spans="1:8" ht="14.25">
      <c r="A1957" s="11">
        <v>43891</v>
      </c>
      <c r="B1957" s="10" t="s">
        <v>2346</v>
      </c>
      <c r="C1957" s="12">
        <v>8.3333333333333329E-2</v>
      </c>
      <c r="D1957" s="13">
        <v>43912</v>
      </c>
      <c r="E1957" s="7" t="s">
        <v>402</v>
      </c>
      <c r="F1957" s="65">
        <v>27.05</v>
      </c>
      <c r="G1957" t="s">
        <v>6</v>
      </c>
      <c r="H1957">
        <f>+VLOOKUP(G1957,'Legenda Tecnologias'!$A$1:$C$26,3)</f>
        <v>18</v>
      </c>
    </row>
    <row r="1958" spans="1:8" ht="14.25">
      <c r="A1958" s="11">
        <v>43891</v>
      </c>
      <c r="B1958" s="10" t="s">
        <v>2364</v>
      </c>
      <c r="C1958" s="12">
        <v>0.83333333333333337</v>
      </c>
      <c r="D1958" s="13">
        <v>43912</v>
      </c>
      <c r="E1958" s="7" t="s">
        <v>402</v>
      </c>
      <c r="F1958" s="65">
        <v>32.57</v>
      </c>
      <c r="G1958" t="s">
        <v>5</v>
      </c>
      <c r="H1958">
        <f>+VLOOKUP(G1958,'Legenda Tecnologias'!$A$1:$C$26,3)</f>
        <v>11</v>
      </c>
    </row>
    <row r="1959" spans="1:8" ht="14.25">
      <c r="A1959" s="11">
        <v>43891</v>
      </c>
      <c r="B1959" s="10" t="s">
        <v>2365</v>
      </c>
      <c r="C1959" s="12">
        <v>0.875</v>
      </c>
      <c r="D1959" s="13">
        <v>43912</v>
      </c>
      <c r="E1959" s="7" t="s">
        <v>402</v>
      </c>
      <c r="F1959" s="65">
        <v>31.82</v>
      </c>
      <c r="G1959" t="s">
        <v>6</v>
      </c>
      <c r="H1959">
        <f>+VLOOKUP(G1959,'Legenda Tecnologias'!$A$1:$C$26,3)</f>
        <v>18</v>
      </c>
    </row>
    <row r="1960" spans="1:8" ht="14.25">
      <c r="A1960" s="11">
        <v>43891</v>
      </c>
      <c r="B1960" s="10" t="s">
        <v>2366</v>
      </c>
      <c r="C1960" s="12">
        <v>0.91666666666666663</v>
      </c>
      <c r="D1960" s="13">
        <v>43912</v>
      </c>
      <c r="E1960" s="7" t="s">
        <v>402</v>
      </c>
      <c r="F1960" s="65">
        <v>30.01</v>
      </c>
      <c r="G1960" t="s">
        <v>5</v>
      </c>
      <c r="H1960">
        <f>+VLOOKUP(G1960,'Legenda Tecnologias'!$A$1:$C$26,3)</f>
        <v>11</v>
      </c>
    </row>
    <row r="1961" spans="1:8" ht="14.25">
      <c r="A1961" s="11">
        <v>43891</v>
      </c>
      <c r="B1961" s="10" t="s">
        <v>2367</v>
      </c>
      <c r="C1961" s="12">
        <v>0.95833333333333337</v>
      </c>
      <c r="D1961" s="13">
        <v>43912</v>
      </c>
      <c r="E1961" s="7" t="s">
        <v>402</v>
      </c>
      <c r="F1961" s="65">
        <v>27.05</v>
      </c>
      <c r="G1961" t="s">
        <v>5</v>
      </c>
      <c r="H1961">
        <f>+VLOOKUP(G1961,'Legenda Tecnologias'!$A$1:$C$26,3)</f>
        <v>11</v>
      </c>
    </row>
    <row r="1962" spans="1:8" ht="14.25">
      <c r="A1962" s="11">
        <v>43891</v>
      </c>
      <c r="B1962" s="10" t="s">
        <v>2347</v>
      </c>
      <c r="C1962" s="12">
        <v>0.125</v>
      </c>
      <c r="D1962" s="13">
        <v>43912</v>
      </c>
      <c r="E1962" s="7" t="s">
        <v>402</v>
      </c>
      <c r="F1962" s="65">
        <v>27.11</v>
      </c>
      <c r="G1962" t="s">
        <v>5</v>
      </c>
      <c r="H1962">
        <f>+VLOOKUP(G1962,'Legenda Tecnologias'!$A$1:$C$26,3)</f>
        <v>11</v>
      </c>
    </row>
    <row r="1963" spans="1:8" ht="14.25">
      <c r="A1963" s="11">
        <v>43891</v>
      </c>
      <c r="B1963" s="10" t="s">
        <v>2348</v>
      </c>
      <c r="C1963" s="12">
        <v>0.16666666666666666</v>
      </c>
      <c r="D1963" s="13">
        <v>43912</v>
      </c>
      <c r="E1963" s="7" t="s">
        <v>402</v>
      </c>
      <c r="F1963" s="65">
        <v>27.1</v>
      </c>
      <c r="G1963" t="s">
        <v>20</v>
      </c>
      <c r="H1963">
        <f>+VLOOKUP(G1963,'Legenda Tecnologias'!$A$1:$C$26,3)</f>
        <v>12</v>
      </c>
    </row>
    <row r="1964" spans="1:8" ht="14.25">
      <c r="A1964" s="11">
        <v>43891</v>
      </c>
      <c r="B1964" s="10" t="s">
        <v>2349</v>
      </c>
      <c r="C1964" s="12">
        <v>0.20833333333333334</v>
      </c>
      <c r="D1964" s="13">
        <v>43912</v>
      </c>
      <c r="E1964" s="7" t="s">
        <v>402</v>
      </c>
      <c r="F1964" s="65">
        <v>27.11</v>
      </c>
      <c r="G1964" t="s">
        <v>20</v>
      </c>
      <c r="H1964">
        <f>+VLOOKUP(G1964,'Legenda Tecnologias'!$A$1:$C$26,3)</f>
        <v>12</v>
      </c>
    </row>
    <row r="1965" spans="1:8" ht="14.25">
      <c r="A1965" s="11">
        <v>43891</v>
      </c>
      <c r="B1965" s="10" t="s">
        <v>2350</v>
      </c>
      <c r="C1965" s="12">
        <v>0.25</v>
      </c>
      <c r="D1965" s="13">
        <v>43912</v>
      </c>
      <c r="E1965" s="7" t="s">
        <v>402</v>
      </c>
      <c r="F1965" s="65">
        <v>27.55</v>
      </c>
      <c r="G1965" t="s">
        <v>5</v>
      </c>
      <c r="H1965">
        <f>+VLOOKUP(G1965,'Legenda Tecnologias'!$A$1:$C$26,3)</f>
        <v>11</v>
      </c>
    </row>
    <row r="1966" spans="1:8" ht="14.25">
      <c r="A1966" s="11">
        <v>43891</v>
      </c>
      <c r="B1966" s="10" t="s">
        <v>2351</v>
      </c>
      <c r="C1966" s="12">
        <v>0.29166666666666669</v>
      </c>
      <c r="D1966" s="13">
        <v>43912</v>
      </c>
      <c r="E1966" s="7" t="s">
        <v>402</v>
      </c>
      <c r="F1966" s="65">
        <v>26</v>
      </c>
      <c r="G1966" t="s">
        <v>5</v>
      </c>
      <c r="H1966">
        <f>+VLOOKUP(G1966,'Legenda Tecnologias'!$A$1:$C$26,3)</f>
        <v>11</v>
      </c>
    </row>
    <row r="1967" spans="1:8" ht="14.25">
      <c r="A1967" s="11">
        <v>43891</v>
      </c>
      <c r="B1967" s="10" t="s">
        <v>2352</v>
      </c>
      <c r="C1967" s="12">
        <v>0.33333333333333331</v>
      </c>
      <c r="D1967" s="13">
        <v>43912</v>
      </c>
      <c r="E1967" s="7" t="s">
        <v>402</v>
      </c>
      <c r="F1967" s="65">
        <v>24.03</v>
      </c>
      <c r="G1967" t="s">
        <v>12</v>
      </c>
      <c r="H1967">
        <f>+VLOOKUP(G1967,'Legenda Tecnologias'!$A$1:$C$26,3)</f>
        <v>22</v>
      </c>
    </row>
    <row r="1968" spans="1:8" ht="14.25">
      <c r="A1968" s="11">
        <v>43891</v>
      </c>
      <c r="B1968" s="10" t="s">
        <v>2353</v>
      </c>
      <c r="C1968" s="12">
        <v>0.375</v>
      </c>
      <c r="D1968" s="13">
        <v>43912</v>
      </c>
      <c r="E1968" s="7" t="s">
        <v>402</v>
      </c>
      <c r="F1968" s="65">
        <v>26.08</v>
      </c>
      <c r="G1968" t="s">
        <v>6</v>
      </c>
      <c r="H1968">
        <f>+VLOOKUP(G1968,'Legenda Tecnologias'!$A$1:$C$26,3)</f>
        <v>18</v>
      </c>
    </row>
    <row r="1969" spans="1:8" ht="14.25">
      <c r="A1969" s="11">
        <v>43891</v>
      </c>
      <c r="B1969" s="10" t="s">
        <v>2368</v>
      </c>
      <c r="C1969" s="12">
        <v>0</v>
      </c>
      <c r="D1969" s="13">
        <v>43913</v>
      </c>
      <c r="E1969" s="7" t="s">
        <v>402</v>
      </c>
      <c r="F1969" s="65">
        <v>30.14</v>
      </c>
      <c r="G1969" t="s">
        <v>5</v>
      </c>
      <c r="H1969">
        <f>+VLOOKUP(G1969,'Legenda Tecnologias'!$A$1:$C$26,3)</f>
        <v>11</v>
      </c>
    </row>
    <row r="1970" spans="1:8" ht="14.25">
      <c r="A1970" s="11">
        <v>43891</v>
      </c>
      <c r="B1970" s="10" t="s">
        <v>2369</v>
      </c>
      <c r="C1970" s="12">
        <v>4.1666666666666664E-2</v>
      </c>
      <c r="D1970" s="13">
        <v>43913</v>
      </c>
      <c r="E1970" s="7" t="s">
        <v>402</v>
      </c>
      <c r="F1970" s="65">
        <v>27.89</v>
      </c>
      <c r="G1970" t="s">
        <v>20</v>
      </c>
      <c r="H1970">
        <f>+VLOOKUP(G1970,'Legenda Tecnologias'!$A$1:$C$26,3)</f>
        <v>12</v>
      </c>
    </row>
    <row r="1971" spans="1:8" ht="14.25">
      <c r="A1971" s="11">
        <v>43891</v>
      </c>
      <c r="B1971" s="10" t="s">
        <v>2378</v>
      </c>
      <c r="C1971" s="12">
        <v>0.41666666666666669</v>
      </c>
      <c r="D1971" s="13">
        <v>43913</v>
      </c>
      <c r="E1971" s="7" t="s">
        <v>402</v>
      </c>
      <c r="F1971" s="65">
        <v>31.32</v>
      </c>
      <c r="G1971" t="s">
        <v>5</v>
      </c>
      <c r="H1971">
        <f>+VLOOKUP(G1971,'Legenda Tecnologias'!$A$1:$C$26,3)</f>
        <v>11</v>
      </c>
    </row>
    <row r="1972" spans="1:8" ht="14.25">
      <c r="A1972" s="11">
        <v>43891</v>
      </c>
      <c r="B1972" s="10" t="s">
        <v>2379</v>
      </c>
      <c r="C1972" s="12">
        <v>0.45833333333333331</v>
      </c>
      <c r="D1972" s="13">
        <v>43913</v>
      </c>
      <c r="E1972" s="7" t="s">
        <v>402</v>
      </c>
      <c r="F1972" s="65">
        <v>31.09</v>
      </c>
      <c r="G1972" t="s">
        <v>5</v>
      </c>
      <c r="H1972">
        <f>+VLOOKUP(G1972,'Legenda Tecnologias'!$A$1:$C$26,3)</f>
        <v>11</v>
      </c>
    </row>
    <row r="1973" spans="1:8" ht="14.25">
      <c r="A1973" s="11">
        <v>43891</v>
      </c>
      <c r="B1973" s="10" t="s">
        <v>2380</v>
      </c>
      <c r="C1973" s="12">
        <v>0.5</v>
      </c>
      <c r="D1973" s="13">
        <v>43913</v>
      </c>
      <c r="E1973" s="7" t="s">
        <v>402</v>
      </c>
      <c r="F1973" s="65">
        <v>31.32</v>
      </c>
      <c r="G1973" t="s">
        <v>5</v>
      </c>
      <c r="H1973">
        <f>+VLOOKUP(G1973,'Legenda Tecnologias'!$A$1:$C$26,3)</f>
        <v>11</v>
      </c>
    </row>
    <row r="1974" spans="1:8" ht="14.25">
      <c r="A1974" s="11">
        <v>43891</v>
      </c>
      <c r="B1974" s="10" t="s">
        <v>2381</v>
      </c>
      <c r="C1974" s="12">
        <v>0.54166666666666663</v>
      </c>
      <c r="D1974" s="13">
        <v>43913</v>
      </c>
      <c r="E1974" s="7" t="s">
        <v>402</v>
      </c>
      <c r="F1974" s="65">
        <v>31.59</v>
      </c>
      <c r="G1974" t="s">
        <v>5</v>
      </c>
      <c r="H1974">
        <f>+VLOOKUP(G1974,'Legenda Tecnologias'!$A$1:$C$26,3)</f>
        <v>11</v>
      </c>
    </row>
    <row r="1975" spans="1:8" ht="14.25">
      <c r="A1975" s="11">
        <v>43891</v>
      </c>
      <c r="B1975" s="10" t="s">
        <v>2382</v>
      </c>
      <c r="C1975" s="12">
        <v>0.58333333333333337</v>
      </c>
      <c r="D1975" s="13">
        <v>43913</v>
      </c>
      <c r="E1975" s="7" t="s">
        <v>402</v>
      </c>
      <c r="F1975" s="65">
        <v>30.78</v>
      </c>
      <c r="G1975" t="s">
        <v>5</v>
      </c>
      <c r="H1975">
        <f>+VLOOKUP(G1975,'Legenda Tecnologias'!$A$1:$C$26,3)</f>
        <v>11</v>
      </c>
    </row>
    <row r="1976" spans="1:8" ht="14.25">
      <c r="A1976" s="11">
        <v>43891</v>
      </c>
      <c r="B1976" s="10" t="s">
        <v>2383</v>
      </c>
      <c r="C1976" s="12">
        <v>0.625</v>
      </c>
      <c r="D1976" s="13">
        <v>43913</v>
      </c>
      <c r="E1976" s="7" t="s">
        <v>402</v>
      </c>
      <c r="F1976" s="65">
        <v>29.14</v>
      </c>
      <c r="G1976" t="s">
        <v>6</v>
      </c>
      <c r="H1976">
        <f>+VLOOKUP(G1976,'Legenda Tecnologias'!$A$1:$C$26,3)</f>
        <v>18</v>
      </c>
    </row>
    <row r="1977" spans="1:8" ht="14.25">
      <c r="A1977" s="11">
        <v>43891</v>
      </c>
      <c r="B1977" s="10" t="s">
        <v>2384</v>
      </c>
      <c r="C1977" s="12">
        <v>0.66666666666666663</v>
      </c>
      <c r="D1977" s="13">
        <v>43913</v>
      </c>
      <c r="E1977" s="7" t="s">
        <v>402</v>
      </c>
      <c r="F1977" s="65">
        <v>27.9</v>
      </c>
      <c r="G1977" t="s">
        <v>5</v>
      </c>
      <c r="H1977">
        <f>+VLOOKUP(G1977,'Legenda Tecnologias'!$A$1:$C$26,3)</f>
        <v>11</v>
      </c>
    </row>
    <row r="1978" spans="1:8" ht="14.25">
      <c r="A1978" s="11">
        <v>43891</v>
      </c>
      <c r="B1978" s="10" t="s">
        <v>2385</v>
      </c>
      <c r="C1978" s="12">
        <v>0.70833333333333337</v>
      </c>
      <c r="D1978" s="13">
        <v>43913</v>
      </c>
      <c r="E1978" s="7" t="s">
        <v>402</v>
      </c>
      <c r="F1978" s="65">
        <v>26.23</v>
      </c>
      <c r="G1978" t="s">
        <v>6</v>
      </c>
      <c r="H1978">
        <f>+VLOOKUP(G1978,'Legenda Tecnologias'!$A$1:$C$26,3)</f>
        <v>18</v>
      </c>
    </row>
    <row r="1979" spans="1:8" ht="14.25">
      <c r="A1979" s="11">
        <v>43891</v>
      </c>
      <c r="B1979" s="10" t="s">
        <v>2386</v>
      </c>
      <c r="C1979" s="12">
        <v>0.75</v>
      </c>
      <c r="D1979" s="13">
        <v>43913</v>
      </c>
      <c r="E1979" s="7" t="s">
        <v>402</v>
      </c>
      <c r="F1979" s="65">
        <v>27.51</v>
      </c>
      <c r="G1979" t="s">
        <v>6</v>
      </c>
      <c r="H1979">
        <f>+VLOOKUP(G1979,'Legenda Tecnologias'!$A$1:$C$26,3)</f>
        <v>18</v>
      </c>
    </row>
    <row r="1980" spans="1:8" ht="14.25">
      <c r="A1980" s="11">
        <v>43891</v>
      </c>
      <c r="B1980" s="10" t="s">
        <v>2387</v>
      </c>
      <c r="C1980" s="12">
        <v>0.79166666666666663</v>
      </c>
      <c r="D1980" s="13">
        <v>43913</v>
      </c>
      <c r="E1980" s="7" t="s">
        <v>402</v>
      </c>
      <c r="F1980" s="65">
        <v>33.14</v>
      </c>
      <c r="G1980" t="s">
        <v>5</v>
      </c>
      <c r="H1980">
        <f>+VLOOKUP(G1980,'Legenda Tecnologias'!$A$1:$C$26,3)</f>
        <v>11</v>
      </c>
    </row>
    <row r="1981" spans="1:8" ht="14.25">
      <c r="A1981" s="11">
        <v>43891</v>
      </c>
      <c r="B1981" s="10" t="s">
        <v>2370</v>
      </c>
      <c r="C1981" s="12">
        <v>8.3333333333333329E-2</v>
      </c>
      <c r="D1981" s="13">
        <v>43913</v>
      </c>
      <c r="E1981" s="7" t="s">
        <v>402</v>
      </c>
      <c r="F1981" s="65">
        <v>25</v>
      </c>
      <c r="G1981" t="s">
        <v>5</v>
      </c>
      <c r="H1981">
        <f>+VLOOKUP(G1981,'Legenda Tecnologias'!$A$1:$C$26,3)</f>
        <v>11</v>
      </c>
    </row>
    <row r="1982" spans="1:8" ht="14.25">
      <c r="A1982" s="11">
        <v>43891</v>
      </c>
      <c r="B1982" s="10" t="s">
        <v>2388</v>
      </c>
      <c r="C1982" s="12">
        <v>0.83333333333333337</v>
      </c>
      <c r="D1982" s="13">
        <v>43913</v>
      </c>
      <c r="E1982" s="7" t="s">
        <v>402</v>
      </c>
      <c r="F1982" s="65">
        <v>33.99</v>
      </c>
      <c r="G1982" t="s">
        <v>5</v>
      </c>
      <c r="H1982">
        <f>+VLOOKUP(G1982,'Legenda Tecnologias'!$A$1:$C$26,3)</f>
        <v>11</v>
      </c>
    </row>
    <row r="1983" spans="1:8" ht="14.25">
      <c r="A1983" s="11">
        <v>43891</v>
      </c>
      <c r="B1983" s="10" t="s">
        <v>2389</v>
      </c>
      <c r="C1983" s="12">
        <v>0.875</v>
      </c>
      <c r="D1983" s="13">
        <v>43913</v>
      </c>
      <c r="E1983" s="7" t="s">
        <v>402</v>
      </c>
      <c r="F1983" s="65">
        <v>32.049999999999997</v>
      </c>
      <c r="G1983" t="s">
        <v>5</v>
      </c>
      <c r="H1983">
        <f>+VLOOKUP(G1983,'Legenda Tecnologias'!$A$1:$C$26,3)</f>
        <v>11</v>
      </c>
    </row>
    <row r="1984" spans="1:8" ht="14.25">
      <c r="A1984" s="11">
        <v>43891</v>
      </c>
      <c r="B1984" s="10" t="s">
        <v>2390</v>
      </c>
      <c r="C1984" s="12">
        <v>0.91666666666666663</v>
      </c>
      <c r="D1984" s="13">
        <v>43913</v>
      </c>
      <c r="E1984" s="7" t="s">
        <v>402</v>
      </c>
      <c r="F1984" s="65">
        <v>28.71</v>
      </c>
      <c r="G1984" t="s">
        <v>5</v>
      </c>
      <c r="H1984">
        <f>+VLOOKUP(G1984,'Legenda Tecnologias'!$A$1:$C$26,3)</f>
        <v>11</v>
      </c>
    </row>
    <row r="1985" spans="1:8" ht="14.25">
      <c r="A1985" s="11">
        <v>43891</v>
      </c>
      <c r="B1985" s="10" t="s">
        <v>2391</v>
      </c>
      <c r="C1985" s="12">
        <v>0.95833333333333337</v>
      </c>
      <c r="D1985" s="13">
        <v>43913</v>
      </c>
      <c r="E1985" s="7" t="s">
        <v>402</v>
      </c>
      <c r="F1985" s="65">
        <v>23.5</v>
      </c>
      <c r="G1985" t="s">
        <v>5</v>
      </c>
      <c r="H1985">
        <f>+VLOOKUP(G1985,'Legenda Tecnologias'!$A$1:$C$26,3)</f>
        <v>11</v>
      </c>
    </row>
    <row r="1986" spans="1:8" ht="14.25">
      <c r="A1986" s="11">
        <v>43891</v>
      </c>
      <c r="B1986" s="10" t="s">
        <v>2371</v>
      </c>
      <c r="C1986" s="12">
        <v>0.125</v>
      </c>
      <c r="D1986" s="13">
        <v>43913</v>
      </c>
      <c r="E1986" s="7" t="s">
        <v>402</v>
      </c>
      <c r="F1986" s="65">
        <v>24.53</v>
      </c>
      <c r="G1986" t="s">
        <v>35</v>
      </c>
      <c r="H1986">
        <f>+VLOOKUP(G1986,'Legenda Tecnologias'!$A$1:$C$26,3)</f>
        <v>13</v>
      </c>
    </row>
    <row r="1987" spans="1:8" ht="14.25">
      <c r="A1987" s="11">
        <v>43891</v>
      </c>
      <c r="B1987" s="10" t="s">
        <v>2372</v>
      </c>
      <c r="C1987" s="12">
        <v>0.16666666666666666</v>
      </c>
      <c r="D1987" s="13">
        <v>43913</v>
      </c>
      <c r="E1987" s="7" t="s">
        <v>402</v>
      </c>
      <c r="F1987" s="65">
        <v>24.09</v>
      </c>
      <c r="G1987" t="s">
        <v>12</v>
      </c>
      <c r="H1987">
        <f>+VLOOKUP(G1987,'Legenda Tecnologias'!$A$1:$C$26,3)</f>
        <v>22</v>
      </c>
    </row>
    <row r="1988" spans="1:8" ht="14.25">
      <c r="A1988" s="11">
        <v>43891</v>
      </c>
      <c r="B1988" s="10" t="s">
        <v>2373</v>
      </c>
      <c r="C1988" s="12">
        <v>0.20833333333333334</v>
      </c>
      <c r="D1988" s="13">
        <v>43913</v>
      </c>
      <c r="E1988" s="7" t="s">
        <v>402</v>
      </c>
      <c r="F1988" s="65">
        <v>25</v>
      </c>
      <c r="G1988" t="s">
        <v>6</v>
      </c>
      <c r="H1988">
        <f>+VLOOKUP(G1988,'Legenda Tecnologias'!$A$1:$C$26,3)</f>
        <v>18</v>
      </c>
    </row>
    <row r="1989" spans="1:8" ht="14.25">
      <c r="A1989" s="11">
        <v>43891</v>
      </c>
      <c r="B1989" s="10" t="s">
        <v>2374</v>
      </c>
      <c r="C1989" s="12">
        <v>0.25</v>
      </c>
      <c r="D1989" s="13">
        <v>43913</v>
      </c>
      <c r="E1989" s="7" t="s">
        <v>402</v>
      </c>
      <c r="F1989" s="65">
        <v>28.64</v>
      </c>
      <c r="G1989" t="s">
        <v>20</v>
      </c>
      <c r="H1989">
        <f>+VLOOKUP(G1989,'Legenda Tecnologias'!$A$1:$C$26,3)</f>
        <v>12</v>
      </c>
    </row>
    <row r="1990" spans="1:8" ht="14.25">
      <c r="A1990" s="11">
        <v>43891</v>
      </c>
      <c r="B1990" s="10" t="s">
        <v>2375</v>
      </c>
      <c r="C1990" s="12">
        <v>0.29166666666666669</v>
      </c>
      <c r="D1990" s="13">
        <v>43913</v>
      </c>
      <c r="E1990" s="7" t="s">
        <v>402</v>
      </c>
      <c r="F1990" s="65">
        <v>30.94</v>
      </c>
      <c r="G1990" t="s">
        <v>5</v>
      </c>
      <c r="H1990">
        <f>+VLOOKUP(G1990,'Legenda Tecnologias'!$A$1:$C$26,3)</f>
        <v>11</v>
      </c>
    </row>
    <row r="1991" spans="1:8" ht="14.25">
      <c r="A1991" s="11">
        <v>43891</v>
      </c>
      <c r="B1991" s="10" t="s">
        <v>2376</v>
      </c>
      <c r="C1991" s="12">
        <v>0.33333333333333331</v>
      </c>
      <c r="D1991" s="13">
        <v>43913</v>
      </c>
      <c r="E1991" s="7" t="s">
        <v>402</v>
      </c>
      <c r="F1991" s="65">
        <v>31.05</v>
      </c>
      <c r="G1991" t="s">
        <v>6</v>
      </c>
      <c r="H1991">
        <f>+VLOOKUP(G1991,'Legenda Tecnologias'!$A$1:$C$26,3)</f>
        <v>18</v>
      </c>
    </row>
    <row r="1992" spans="1:8" ht="14.25">
      <c r="A1992" s="11">
        <v>43891</v>
      </c>
      <c r="B1992" s="10" t="s">
        <v>2377</v>
      </c>
      <c r="C1992" s="12">
        <v>0.375</v>
      </c>
      <c r="D1992" s="13">
        <v>43913</v>
      </c>
      <c r="E1992" s="7" t="s">
        <v>402</v>
      </c>
      <c r="F1992" s="65">
        <v>31.51</v>
      </c>
      <c r="G1992" t="s">
        <v>5</v>
      </c>
      <c r="H1992">
        <f>+VLOOKUP(G1992,'Legenda Tecnologias'!$A$1:$C$26,3)</f>
        <v>11</v>
      </c>
    </row>
    <row r="1993" spans="1:8" ht="14.25">
      <c r="A1993" s="11">
        <v>43891</v>
      </c>
      <c r="B1993" s="10" t="s">
        <v>2392</v>
      </c>
      <c r="C1993" s="12">
        <v>0</v>
      </c>
      <c r="D1993" s="13">
        <v>43914</v>
      </c>
      <c r="E1993" s="7" t="s">
        <v>402</v>
      </c>
      <c r="F1993" s="65">
        <v>23.4</v>
      </c>
      <c r="G1993" t="s">
        <v>6</v>
      </c>
      <c r="H1993">
        <f>+VLOOKUP(G1993,'Legenda Tecnologias'!$A$1:$C$26,3)</f>
        <v>18</v>
      </c>
    </row>
    <row r="1994" spans="1:8" ht="14.25">
      <c r="A1994" s="11">
        <v>43891</v>
      </c>
      <c r="B1994" s="10" t="s">
        <v>2393</v>
      </c>
      <c r="C1994" s="12">
        <v>4.1666666666666664E-2</v>
      </c>
      <c r="D1994" s="13">
        <v>43914</v>
      </c>
      <c r="E1994" s="7" t="s">
        <v>402</v>
      </c>
      <c r="F1994" s="65">
        <v>21.49</v>
      </c>
      <c r="G1994" t="s">
        <v>6</v>
      </c>
      <c r="H1994">
        <f>+VLOOKUP(G1994,'Legenda Tecnologias'!$A$1:$C$26,3)</f>
        <v>18</v>
      </c>
    </row>
    <row r="1995" spans="1:8" ht="14.25">
      <c r="A1995" s="11">
        <v>43891</v>
      </c>
      <c r="B1995" s="10" t="s">
        <v>2402</v>
      </c>
      <c r="C1995" s="12">
        <v>0.41666666666666669</v>
      </c>
      <c r="D1995" s="13">
        <v>43914</v>
      </c>
      <c r="E1995" s="7" t="s">
        <v>402</v>
      </c>
      <c r="F1995" s="65">
        <v>28.84</v>
      </c>
      <c r="G1995" t="s">
        <v>5</v>
      </c>
      <c r="H1995">
        <f>+VLOOKUP(G1995,'Legenda Tecnologias'!$A$1:$C$26,3)</f>
        <v>11</v>
      </c>
    </row>
    <row r="1996" spans="1:8" ht="14.25">
      <c r="A1996" s="11">
        <v>43891</v>
      </c>
      <c r="B1996" s="10" t="s">
        <v>2403</v>
      </c>
      <c r="C1996" s="12">
        <v>0.45833333333333331</v>
      </c>
      <c r="D1996" s="13">
        <v>43914</v>
      </c>
      <c r="E1996" s="7" t="s">
        <v>402</v>
      </c>
      <c r="F1996" s="65">
        <v>29.39</v>
      </c>
      <c r="G1996" t="s">
        <v>5</v>
      </c>
      <c r="H1996">
        <f>+VLOOKUP(G1996,'Legenda Tecnologias'!$A$1:$C$26,3)</f>
        <v>11</v>
      </c>
    </row>
    <row r="1997" spans="1:8" ht="14.25">
      <c r="A1997" s="11">
        <v>43891</v>
      </c>
      <c r="B1997" s="10" t="s">
        <v>2404</v>
      </c>
      <c r="C1997" s="12">
        <v>0.5</v>
      </c>
      <c r="D1997" s="13">
        <v>43914</v>
      </c>
      <c r="E1997" s="7" t="s">
        <v>402</v>
      </c>
      <c r="F1997" s="65">
        <v>29.84</v>
      </c>
      <c r="G1997" t="s">
        <v>5</v>
      </c>
      <c r="H1997">
        <f>+VLOOKUP(G1997,'Legenda Tecnologias'!$A$1:$C$26,3)</f>
        <v>11</v>
      </c>
    </row>
    <row r="1998" spans="1:8" ht="14.25">
      <c r="A1998" s="11">
        <v>43891</v>
      </c>
      <c r="B1998" s="10" t="s">
        <v>2405</v>
      </c>
      <c r="C1998" s="12">
        <v>0.54166666666666663</v>
      </c>
      <c r="D1998" s="13">
        <v>43914</v>
      </c>
      <c r="E1998" s="7" t="s">
        <v>402</v>
      </c>
      <c r="F1998" s="65">
        <v>31.05</v>
      </c>
      <c r="G1998" t="s">
        <v>12</v>
      </c>
      <c r="H1998">
        <f>+VLOOKUP(G1998,'Legenda Tecnologias'!$A$1:$C$26,3)</f>
        <v>22</v>
      </c>
    </row>
    <row r="1999" spans="1:8" ht="14.25">
      <c r="A1999" s="11">
        <v>43891</v>
      </c>
      <c r="B1999" s="10" t="s">
        <v>2406</v>
      </c>
      <c r="C1999" s="12">
        <v>0.58333333333333337</v>
      </c>
      <c r="D1999" s="13">
        <v>43914</v>
      </c>
      <c r="E1999" s="7" t="s">
        <v>402</v>
      </c>
      <c r="F1999" s="65">
        <v>29.85</v>
      </c>
      <c r="G1999" t="s">
        <v>20</v>
      </c>
      <c r="H1999">
        <f>+VLOOKUP(G1999,'Legenda Tecnologias'!$A$1:$C$26,3)</f>
        <v>12</v>
      </c>
    </row>
    <row r="2000" spans="1:8" ht="14.25">
      <c r="A2000" s="11">
        <v>43891</v>
      </c>
      <c r="B2000" s="10" t="s">
        <v>2407</v>
      </c>
      <c r="C2000" s="12">
        <v>0.625</v>
      </c>
      <c r="D2000" s="13">
        <v>43914</v>
      </c>
      <c r="E2000" s="7" t="s">
        <v>402</v>
      </c>
      <c r="F2000" s="65">
        <v>28.09</v>
      </c>
      <c r="G2000" t="s">
        <v>12</v>
      </c>
      <c r="H2000">
        <f>+VLOOKUP(G2000,'Legenda Tecnologias'!$A$1:$C$26,3)</f>
        <v>22</v>
      </c>
    </row>
    <row r="2001" spans="1:8" ht="14.25">
      <c r="A2001" s="11">
        <v>43891</v>
      </c>
      <c r="B2001" s="10" t="s">
        <v>2408</v>
      </c>
      <c r="C2001" s="12">
        <v>0.66666666666666663</v>
      </c>
      <c r="D2001" s="13">
        <v>43914</v>
      </c>
      <c r="E2001" s="7" t="s">
        <v>402</v>
      </c>
      <c r="F2001" s="65">
        <v>27.51</v>
      </c>
      <c r="G2001" t="s">
        <v>12</v>
      </c>
      <c r="H2001">
        <f>+VLOOKUP(G2001,'Legenda Tecnologias'!$A$1:$C$26,3)</f>
        <v>22</v>
      </c>
    </row>
    <row r="2002" spans="1:8" ht="14.25">
      <c r="A2002" s="11">
        <v>43891</v>
      </c>
      <c r="B2002" s="10" t="s">
        <v>2409</v>
      </c>
      <c r="C2002" s="12">
        <v>0.70833333333333337</v>
      </c>
      <c r="D2002" s="13">
        <v>43914</v>
      </c>
      <c r="E2002" s="7" t="s">
        <v>402</v>
      </c>
      <c r="F2002" s="65">
        <v>27.72</v>
      </c>
      <c r="G2002" t="s">
        <v>5</v>
      </c>
      <c r="H2002">
        <f>+VLOOKUP(G2002,'Legenda Tecnologias'!$A$1:$C$26,3)</f>
        <v>11</v>
      </c>
    </row>
    <row r="2003" spans="1:8" ht="14.25">
      <c r="A2003" s="11">
        <v>43891</v>
      </c>
      <c r="B2003" s="10" t="s">
        <v>2410</v>
      </c>
      <c r="C2003" s="12">
        <v>0.75</v>
      </c>
      <c r="D2003" s="13">
        <v>43914</v>
      </c>
      <c r="E2003" s="7" t="s">
        <v>402</v>
      </c>
      <c r="F2003" s="65">
        <v>27.51</v>
      </c>
      <c r="G2003" t="s">
        <v>5</v>
      </c>
      <c r="H2003">
        <f>+VLOOKUP(G2003,'Legenda Tecnologias'!$A$1:$C$26,3)</f>
        <v>11</v>
      </c>
    </row>
    <row r="2004" spans="1:8" ht="14.25">
      <c r="A2004" s="11">
        <v>43891</v>
      </c>
      <c r="B2004" s="10" t="s">
        <v>2411</v>
      </c>
      <c r="C2004" s="12">
        <v>0.79166666666666663</v>
      </c>
      <c r="D2004" s="13">
        <v>43914</v>
      </c>
      <c r="E2004" s="7" t="s">
        <v>402</v>
      </c>
      <c r="F2004" s="65">
        <v>33.78</v>
      </c>
      <c r="G2004" t="s">
        <v>5</v>
      </c>
      <c r="H2004">
        <f>+VLOOKUP(G2004,'Legenda Tecnologias'!$A$1:$C$26,3)</f>
        <v>11</v>
      </c>
    </row>
    <row r="2005" spans="1:8" ht="14.25">
      <c r="A2005" s="11">
        <v>43891</v>
      </c>
      <c r="B2005" s="10" t="s">
        <v>2394</v>
      </c>
      <c r="C2005" s="12">
        <v>8.3333333333333329E-2</v>
      </c>
      <c r="D2005" s="13">
        <v>43914</v>
      </c>
      <c r="E2005" s="7" t="s">
        <v>402</v>
      </c>
      <c r="F2005" s="65">
        <v>21.24</v>
      </c>
      <c r="G2005" t="s">
        <v>6</v>
      </c>
      <c r="H2005">
        <f>+VLOOKUP(G2005,'Legenda Tecnologias'!$A$1:$C$26,3)</f>
        <v>18</v>
      </c>
    </row>
    <row r="2006" spans="1:8" ht="14.25">
      <c r="A2006" s="11">
        <v>43891</v>
      </c>
      <c r="B2006" s="10" t="s">
        <v>2412</v>
      </c>
      <c r="C2006" s="12">
        <v>0.83333333333333337</v>
      </c>
      <c r="D2006" s="13">
        <v>43914</v>
      </c>
      <c r="E2006" s="7" t="s">
        <v>402</v>
      </c>
      <c r="F2006" s="65">
        <v>34.06</v>
      </c>
      <c r="G2006" t="s">
        <v>10</v>
      </c>
      <c r="H2006">
        <f>+VLOOKUP(G2006,'Legenda Tecnologias'!$A$1:$C$26,3)</f>
        <v>1</v>
      </c>
    </row>
    <row r="2007" spans="1:8" ht="14.25">
      <c r="A2007" s="11">
        <v>43891</v>
      </c>
      <c r="B2007" s="10" t="s">
        <v>2413</v>
      </c>
      <c r="C2007" s="12">
        <v>0.875</v>
      </c>
      <c r="D2007" s="13">
        <v>43914</v>
      </c>
      <c r="E2007" s="7" t="s">
        <v>402</v>
      </c>
      <c r="F2007" s="65">
        <v>33.6</v>
      </c>
      <c r="G2007" t="s">
        <v>10</v>
      </c>
      <c r="H2007">
        <f>+VLOOKUP(G2007,'Legenda Tecnologias'!$A$1:$C$26,3)</f>
        <v>1</v>
      </c>
    </row>
    <row r="2008" spans="1:8" ht="14.25">
      <c r="A2008" s="11">
        <v>43891</v>
      </c>
      <c r="B2008" s="10" t="s">
        <v>2414</v>
      </c>
      <c r="C2008" s="12">
        <v>0.91666666666666663</v>
      </c>
      <c r="D2008" s="13">
        <v>43914</v>
      </c>
      <c r="E2008" s="7" t="s">
        <v>402</v>
      </c>
      <c r="F2008" s="65">
        <v>31.05</v>
      </c>
      <c r="G2008" t="s">
        <v>5</v>
      </c>
      <c r="H2008">
        <f>+VLOOKUP(G2008,'Legenda Tecnologias'!$A$1:$C$26,3)</f>
        <v>11</v>
      </c>
    </row>
    <row r="2009" spans="1:8" ht="14.25">
      <c r="A2009" s="11">
        <v>43891</v>
      </c>
      <c r="B2009" s="10" t="s">
        <v>2415</v>
      </c>
      <c r="C2009" s="12">
        <v>0.95833333333333337</v>
      </c>
      <c r="D2009" s="13">
        <v>43914</v>
      </c>
      <c r="E2009" s="7" t="s">
        <v>402</v>
      </c>
      <c r="F2009" s="65">
        <v>30.03</v>
      </c>
      <c r="G2009" t="s">
        <v>5</v>
      </c>
      <c r="H2009">
        <f>+VLOOKUP(G2009,'Legenda Tecnologias'!$A$1:$C$26,3)</f>
        <v>11</v>
      </c>
    </row>
    <row r="2010" spans="1:8" ht="14.25">
      <c r="A2010" s="11">
        <v>43891</v>
      </c>
      <c r="B2010" s="10" t="s">
        <v>2395</v>
      </c>
      <c r="C2010" s="12">
        <v>0.125</v>
      </c>
      <c r="D2010" s="13">
        <v>43914</v>
      </c>
      <c r="E2010" s="7" t="s">
        <v>402</v>
      </c>
      <c r="F2010" s="65">
        <v>20.9</v>
      </c>
      <c r="G2010" t="s">
        <v>6</v>
      </c>
      <c r="H2010">
        <f>+VLOOKUP(G2010,'Legenda Tecnologias'!$A$1:$C$26,3)</f>
        <v>18</v>
      </c>
    </row>
    <row r="2011" spans="1:8" ht="14.25">
      <c r="A2011" s="11">
        <v>43891</v>
      </c>
      <c r="B2011" s="10" t="s">
        <v>2396</v>
      </c>
      <c r="C2011" s="12">
        <v>0.16666666666666666</v>
      </c>
      <c r="D2011" s="13">
        <v>43914</v>
      </c>
      <c r="E2011" s="7" t="s">
        <v>402</v>
      </c>
      <c r="F2011" s="65">
        <v>20.74</v>
      </c>
      <c r="G2011" t="s">
        <v>6</v>
      </c>
      <c r="H2011">
        <f>+VLOOKUP(G2011,'Legenda Tecnologias'!$A$1:$C$26,3)</f>
        <v>18</v>
      </c>
    </row>
    <row r="2012" spans="1:8" ht="14.25">
      <c r="A2012" s="11">
        <v>43891</v>
      </c>
      <c r="B2012" s="10" t="s">
        <v>2397</v>
      </c>
      <c r="C2012" s="12">
        <v>0.20833333333333334</v>
      </c>
      <c r="D2012" s="13">
        <v>43914</v>
      </c>
      <c r="E2012" s="7" t="s">
        <v>402</v>
      </c>
      <c r="F2012" s="65">
        <v>21.24</v>
      </c>
      <c r="G2012" t="s">
        <v>12</v>
      </c>
      <c r="H2012">
        <f>+VLOOKUP(G2012,'Legenda Tecnologias'!$A$1:$C$26,3)</f>
        <v>22</v>
      </c>
    </row>
    <row r="2013" spans="1:8" ht="14.25">
      <c r="A2013" s="11">
        <v>43891</v>
      </c>
      <c r="B2013" s="10" t="s">
        <v>2398</v>
      </c>
      <c r="C2013" s="12">
        <v>0.25</v>
      </c>
      <c r="D2013" s="13">
        <v>43914</v>
      </c>
      <c r="E2013" s="7" t="s">
        <v>402</v>
      </c>
      <c r="F2013" s="65">
        <v>23.63</v>
      </c>
      <c r="G2013" t="s">
        <v>12</v>
      </c>
      <c r="H2013">
        <f>+VLOOKUP(G2013,'Legenda Tecnologias'!$A$1:$C$26,3)</f>
        <v>22</v>
      </c>
    </row>
    <row r="2014" spans="1:8" ht="14.25">
      <c r="A2014" s="11">
        <v>43891</v>
      </c>
      <c r="B2014" s="10" t="s">
        <v>2399</v>
      </c>
      <c r="C2014" s="12">
        <v>0.29166666666666669</v>
      </c>
      <c r="D2014" s="13">
        <v>43914</v>
      </c>
      <c r="E2014" s="7" t="s">
        <v>402</v>
      </c>
      <c r="F2014" s="65">
        <v>25.88</v>
      </c>
      <c r="G2014" t="s">
        <v>6</v>
      </c>
      <c r="H2014">
        <f>+VLOOKUP(G2014,'Legenda Tecnologias'!$A$1:$C$26,3)</f>
        <v>18</v>
      </c>
    </row>
    <row r="2015" spans="1:8" ht="14.25">
      <c r="A2015" s="11">
        <v>43891</v>
      </c>
      <c r="B2015" s="10" t="s">
        <v>2400</v>
      </c>
      <c r="C2015" s="12">
        <v>0.33333333333333331</v>
      </c>
      <c r="D2015" s="13">
        <v>43914</v>
      </c>
      <c r="E2015" s="7" t="s">
        <v>402</v>
      </c>
      <c r="F2015" s="65">
        <v>27.51</v>
      </c>
      <c r="G2015" t="s">
        <v>12</v>
      </c>
      <c r="H2015">
        <f>+VLOOKUP(G2015,'Legenda Tecnologias'!$A$1:$C$26,3)</f>
        <v>22</v>
      </c>
    </row>
    <row r="2016" spans="1:8" ht="14.25">
      <c r="A2016" s="11">
        <v>43891</v>
      </c>
      <c r="B2016" s="10" t="s">
        <v>2401</v>
      </c>
      <c r="C2016" s="12">
        <v>0.375</v>
      </c>
      <c r="D2016" s="13">
        <v>43914</v>
      </c>
      <c r="E2016" s="7" t="s">
        <v>402</v>
      </c>
      <c r="F2016" s="65">
        <v>29.6</v>
      </c>
      <c r="G2016" t="s">
        <v>5</v>
      </c>
      <c r="H2016">
        <f>+VLOOKUP(G2016,'Legenda Tecnologias'!$A$1:$C$26,3)</f>
        <v>11</v>
      </c>
    </row>
    <row r="2017" spans="1:8" ht="14.25">
      <c r="A2017" s="11">
        <v>43891</v>
      </c>
      <c r="B2017" s="10" t="s">
        <v>2416</v>
      </c>
      <c r="C2017" s="12">
        <v>0</v>
      </c>
      <c r="D2017" s="13">
        <v>43915</v>
      </c>
      <c r="E2017" s="7" t="s">
        <v>402</v>
      </c>
      <c r="F2017" s="65">
        <v>32.799999999999997</v>
      </c>
      <c r="G2017" t="s">
        <v>20</v>
      </c>
      <c r="H2017">
        <f>+VLOOKUP(G2017,'Legenda Tecnologias'!$A$1:$C$26,3)</f>
        <v>12</v>
      </c>
    </row>
    <row r="2018" spans="1:8" ht="14.25">
      <c r="A2018" s="11">
        <v>43891</v>
      </c>
      <c r="B2018" s="10" t="s">
        <v>2417</v>
      </c>
      <c r="C2018" s="12">
        <v>4.1666666666666664E-2</v>
      </c>
      <c r="D2018" s="13">
        <v>43915</v>
      </c>
      <c r="E2018" s="7" t="s">
        <v>402</v>
      </c>
      <c r="F2018" s="65">
        <v>32.22</v>
      </c>
      <c r="G2018" t="s">
        <v>5</v>
      </c>
      <c r="H2018">
        <f>+VLOOKUP(G2018,'Legenda Tecnologias'!$A$1:$C$26,3)</f>
        <v>11</v>
      </c>
    </row>
    <row r="2019" spans="1:8" ht="14.25">
      <c r="A2019" s="11">
        <v>43891</v>
      </c>
      <c r="B2019" s="10" t="s">
        <v>2426</v>
      </c>
      <c r="C2019" s="12">
        <v>0.41666666666666669</v>
      </c>
      <c r="D2019" s="13">
        <v>43915</v>
      </c>
      <c r="E2019" s="7" t="s">
        <v>402</v>
      </c>
      <c r="F2019" s="65">
        <v>31.32</v>
      </c>
      <c r="G2019" t="s">
        <v>12</v>
      </c>
      <c r="H2019">
        <f>+VLOOKUP(G2019,'Legenda Tecnologias'!$A$1:$C$26,3)</f>
        <v>22</v>
      </c>
    </row>
    <row r="2020" spans="1:8" ht="14.25">
      <c r="A2020" s="11">
        <v>43891</v>
      </c>
      <c r="B2020" s="10" t="s">
        <v>2427</v>
      </c>
      <c r="C2020" s="12">
        <v>0.45833333333333331</v>
      </c>
      <c r="D2020" s="13">
        <v>43915</v>
      </c>
      <c r="E2020" s="7" t="s">
        <v>402</v>
      </c>
      <c r="F2020" s="65">
        <v>31.1</v>
      </c>
      <c r="G2020" t="s">
        <v>5</v>
      </c>
      <c r="H2020">
        <f>+VLOOKUP(G2020,'Legenda Tecnologias'!$A$1:$C$26,3)</f>
        <v>11</v>
      </c>
    </row>
    <row r="2021" spans="1:8" ht="14.25">
      <c r="A2021" s="11">
        <v>43891</v>
      </c>
      <c r="B2021" s="10" t="s">
        <v>2428</v>
      </c>
      <c r="C2021" s="12">
        <v>0.5</v>
      </c>
      <c r="D2021" s="13">
        <v>43915</v>
      </c>
      <c r="E2021" s="7" t="s">
        <v>402</v>
      </c>
      <c r="F2021" s="65">
        <v>31.95</v>
      </c>
      <c r="G2021" t="s">
        <v>5</v>
      </c>
      <c r="H2021">
        <f>+VLOOKUP(G2021,'Legenda Tecnologias'!$A$1:$C$26,3)</f>
        <v>11</v>
      </c>
    </row>
    <row r="2022" spans="1:8" ht="14.25">
      <c r="A2022" s="11">
        <v>43891</v>
      </c>
      <c r="B2022" s="10" t="s">
        <v>2429</v>
      </c>
      <c r="C2022" s="12">
        <v>0.54166666666666663</v>
      </c>
      <c r="D2022" s="13">
        <v>43915</v>
      </c>
      <c r="E2022" s="7" t="s">
        <v>402</v>
      </c>
      <c r="F2022" s="65">
        <v>32.47</v>
      </c>
      <c r="G2022" t="s">
        <v>5</v>
      </c>
      <c r="H2022">
        <f>+VLOOKUP(G2022,'Legenda Tecnologias'!$A$1:$C$26,3)</f>
        <v>11</v>
      </c>
    </row>
    <row r="2023" spans="1:8" ht="14.25">
      <c r="A2023" s="11">
        <v>43891</v>
      </c>
      <c r="B2023" s="10" t="s">
        <v>2430</v>
      </c>
      <c r="C2023" s="12">
        <v>0.58333333333333337</v>
      </c>
      <c r="D2023" s="13">
        <v>43915</v>
      </c>
      <c r="E2023" s="7" t="s">
        <v>402</v>
      </c>
      <c r="F2023" s="65">
        <v>31.6</v>
      </c>
      <c r="G2023" t="s">
        <v>5</v>
      </c>
      <c r="H2023">
        <f>+VLOOKUP(G2023,'Legenda Tecnologias'!$A$1:$C$26,3)</f>
        <v>11</v>
      </c>
    </row>
    <row r="2024" spans="1:8" ht="14.25">
      <c r="A2024" s="11">
        <v>43891</v>
      </c>
      <c r="B2024" s="10" t="s">
        <v>2431</v>
      </c>
      <c r="C2024" s="12">
        <v>0.625</v>
      </c>
      <c r="D2024" s="13">
        <v>43915</v>
      </c>
      <c r="E2024" s="7" t="s">
        <v>402</v>
      </c>
      <c r="F2024" s="65">
        <v>30.12</v>
      </c>
      <c r="G2024" t="s">
        <v>5</v>
      </c>
      <c r="H2024">
        <f>+VLOOKUP(G2024,'Legenda Tecnologias'!$A$1:$C$26,3)</f>
        <v>11</v>
      </c>
    </row>
    <row r="2025" spans="1:8" ht="14.25">
      <c r="A2025" s="11">
        <v>43891</v>
      </c>
      <c r="B2025" s="10" t="s">
        <v>2432</v>
      </c>
      <c r="C2025" s="12">
        <v>0.66666666666666663</v>
      </c>
      <c r="D2025" s="13">
        <v>43915</v>
      </c>
      <c r="E2025" s="7" t="s">
        <v>402</v>
      </c>
      <c r="F2025" s="65">
        <v>28.51</v>
      </c>
      <c r="G2025" t="s">
        <v>20</v>
      </c>
      <c r="H2025">
        <f>+VLOOKUP(G2025,'Legenda Tecnologias'!$A$1:$C$26,3)</f>
        <v>12</v>
      </c>
    </row>
    <row r="2026" spans="1:8" ht="14.25">
      <c r="A2026" s="11">
        <v>43891</v>
      </c>
      <c r="B2026" s="10" t="s">
        <v>2433</v>
      </c>
      <c r="C2026" s="12">
        <v>0.70833333333333337</v>
      </c>
      <c r="D2026" s="13">
        <v>43915</v>
      </c>
      <c r="E2026" s="7" t="s">
        <v>402</v>
      </c>
      <c r="F2026" s="65">
        <v>28.79</v>
      </c>
      <c r="G2026" t="s">
        <v>5</v>
      </c>
      <c r="H2026">
        <f>+VLOOKUP(G2026,'Legenda Tecnologias'!$A$1:$C$26,3)</f>
        <v>11</v>
      </c>
    </row>
    <row r="2027" spans="1:8" ht="14.25">
      <c r="A2027" s="11">
        <v>43891</v>
      </c>
      <c r="B2027" s="10" t="s">
        <v>2434</v>
      </c>
      <c r="C2027" s="12">
        <v>0.75</v>
      </c>
      <c r="D2027" s="13">
        <v>43915</v>
      </c>
      <c r="E2027" s="7" t="s">
        <v>402</v>
      </c>
      <c r="F2027" s="65">
        <v>30.01</v>
      </c>
      <c r="G2027" t="s">
        <v>6</v>
      </c>
      <c r="H2027">
        <f>+VLOOKUP(G2027,'Legenda Tecnologias'!$A$1:$C$26,3)</f>
        <v>18</v>
      </c>
    </row>
    <row r="2028" spans="1:8" ht="14.25">
      <c r="A2028" s="11">
        <v>43891</v>
      </c>
      <c r="B2028" s="10" t="s">
        <v>2418</v>
      </c>
      <c r="C2028" s="12">
        <v>8.3333333333333329E-2</v>
      </c>
      <c r="D2028" s="13">
        <v>43915</v>
      </c>
      <c r="E2028" s="7" t="s">
        <v>402</v>
      </c>
      <c r="F2028" s="65">
        <v>31.1</v>
      </c>
      <c r="G2028" t="s">
        <v>5</v>
      </c>
      <c r="H2028">
        <f>+VLOOKUP(G2028,'Legenda Tecnologias'!$A$1:$C$26,3)</f>
        <v>11</v>
      </c>
    </row>
    <row r="2029" spans="1:8" ht="14.25">
      <c r="A2029" s="11">
        <v>43891</v>
      </c>
      <c r="B2029" s="10" t="s">
        <v>2435</v>
      </c>
      <c r="C2029" s="12">
        <v>0.83333333333333337</v>
      </c>
      <c r="D2029" s="13">
        <v>43915</v>
      </c>
      <c r="E2029" s="7" t="s">
        <v>402</v>
      </c>
      <c r="F2029" s="65">
        <v>33.78</v>
      </c>
      <c r="G2029" t="s">
        <v>10</v>
      </c>
      <c r="H2029">
        <f>+VLOOKUP(G2029,'Legenda Tecnologias'!$A$1:$C$26,3)</f>
        <v>1</v>
      </c>
    </row>
    <row r="2030" spans="1:8" ht="14.25">
      <c r="A2030" s="11">
        <v>43891</v>
      </c>
      <c r="B2030" s="10" t="s">
        <v>2435</v>
      </c>
      <c r="C2030" s="12">
        <v>0.79166666666666663</v>
      </c>
      <c r="D2030" s="13">
        <v>43915</v>
      </c>
      <c r="E2030" s="7" t="s">
        <v>402</v>
      </c>
      <c r="F2030" s="65">
        <v>34.479999999999997</v>
      </c>
      <c r="G2030" t="s">
        <v>5</v>
      </c>
      <c r="H2030">
        <f>+VLOOKUP(G2030,'Legenda Tecnologias'!$A$1:$C$26,3)</f>
        <v>11</v>
      </c>
    </row>
    <row r="2031" spans="1:8" ht="14.25">
      <c r="A2031" s="11">
        <v>43891</v>
      </c>
      <c r="B2031" s="10" t="s">
        <v>2436</v>
      </c>
      <c r="C2031" s="12">
        <v>0.875</v>
      </c>
      <c r="D2031" s="13">
        <v>43915</v>
      </c>
      <c r="E2031" s="7" t="s">
        <v>402</v>
      </c>
      <c r="F2031" s="65">
        <v>33.22</v>
      </c>
      <c r="G2031" t="s">
        <v>10</v>
      </c>
      <c r="H2031">
        <f>+VLOOKUP(G2031,'Legenda Tecnologias'!$A$1:$C$26,3)</f>
        <v>1</v>
      </c>
    </row>
    <row r="2032" spans="1:8" ht="14.25">
      <c r="A2032" s="11">
        <v>43891</v>
      </c>
      <c r="B2032" s="10" t="s">
        <v>2437</v>
      </c>
      <c r="C2032" s="12">
        <v>0.91666666666666663</v>
      </c>
      <c r="D2032" s="13">
        <v>43915</v>
      </c>
      <c r="E2032" s="7" t="s">
        <v>402</v>
      </c>
      <c r="F2032" s="65">
        <v>32.47</v>
      </c>
      <c r="G2032" t="s">
        <v>5</v>
      </c>
      <c r="H2032">
        <f>+VLOOKUP(G2032,'Legenda Tecnologias'!$A$1:$C$26,3)</f>
        <v>11</v>
      </c>
    </row>
    <row r="2033" spans="1:8" ht="14.25">
      <c r="A2033" s="11">
        <v>43891</v>
      </c>
      <c r="B2033" s="10" t="s">
        <v>2438</v>
      </c>
      <c r="C2033" s="12">
        <v>0.95833333333333337</v>
      </c>
      <c r="D2033" s="13">
        <v>43915</v>
      </c>
      <c r="E2033" s="7" t="s">
        <v>402</v>
      </c>
      <c r="F2033" s="65">
        <v>30.02</v>
      </c>
      <c r="G2033" t="s">
        <v>5</v>
      </c>
      <c r="H2033">
        <f>+VLOOKUP(G2033,'Legenda Tecnologias'!$A$1:$C$26,3)</f>
        <v>11</v>
      </c>
    </row>
    <row r="2034" spans="1:8" ht="14.25">
      <c r="A2034" s="11">
        <v>43891</v>
      </c>
      <c r="B2034" s="10" t="s">
        <v>2419</v>
      </c>
      <c r="C2034" s="12">
        <v>0.125</v>
      </c>
      <c r="D2034" s="13">
        <v>43915</v>
      </c>
      <c r="E2034" s="7" t="s">
        <v>402</v>
      </c>
      <c r="F2034" s="65">
        <v>31.1</v>
      </c>
      <c r="G2034" t="s">
        <v>5</v>
      </c>
      <c r="H2034">
        <f>+VLOOKUP(G2034,'Legenda Tecnologias'!$A$1:$C$26,3)</f>
        <v>11</v>
      </c>
    </row>
    <row r="2035" spans="1:8" ht="14.25">
      <c r="A2035" s="11">
        <v>43891</v>
      </c>
      <c r="B2035" s="10" t="s">
        <v>2420</v>
      </c>
      <c r="C2035" s="12">
        <v>0.16666666666666666</v>
      </c>
      <c r="D2035" s="13">
        <v>43915</v>
      </c>
      <c r="E2035" s="7" t="s">
        <v>402</v>
      </c>
      <c r="F2035" s="65">
        <v>31.1</v>
      </c>
      <c r="G2035" t="s">
        <v>5</v>
      </c>
      <c r="H2035">
        <f>+VLOOKUP(G2035,'Legenda Tecnologias'!$A$1:$C$26,3)</f>
        <v>11</v>
      </c>
    </row>
    <row r="2036" spans="1:8" ht="14.25">
      <c r="A2036" s="11">
        <v>43891</v>
      </c>
      <c r="B2036" s="10" t="s">
        <v>2421</v>
      </c>
      <c r="C2036" s="12">
        <v>0.20833333333333334</v>
      </c>
      <c r="D2036" s="13">
        <v>43915</v>
      </c>
      <c r="E2036" s="7" t="s">
        <v>402</v>
      </c>
      <c r="F2036" s="65">
        <v>31.55</v>
      </c>
      <c r="G2036" t="s">
        <v>5</v>
      </c>
      <c r="H2036">
        <f>+VLOOKUP(G2036,'Legenda Tecnologias'!$A$1:$C$26,3)</f>
        <v>11</v>
      </c>
    </row>
    <row r="2037" spans="1:8" ht="14.25">
      <c r="A2037" s="11">
        <v>43891</v>
      </c>
      <c r="B2037" s="10" t="s">
        <v>2422</v>
      </c>
      <c r="C2037" s="12">
        <v>0.25</v>
      </c>
      <c r="D2037" s="13">
        <v>43915</v>
      </c>
      <c r="E2037" s="7" t="s">
        <v>402</v>
      </c>
      <c r="F2037" s="65">
        <v>32.72</v>
      </c>
      <c r="G2037" t="s">
        <v>5</v>
      </c>
      <c r="H2037">
        <f>+VLOOKUP(G2037,'Legenda Tecnologias'!$A$1:$C$26,3)</f>
        <v>11</v>
      </c>
    </row>
    <row r="2038" spans="1:8" ht="14.25">
      <c r="A2038" s="11">
        <v>43891</v>
      </c>
      <c r="B2038" s="10" t="s">
        <v>2423</v>
      </c>
      <c r="C2038" s="12">
        <v>0.29166666666666669</v>
      </c>
      <c r="D2038" s="13">
        <v>43915</v>
      </c>
      <c r="E2038" s="7" t="s">
        <v>402</v>
      </c>
      <c r="F2038" s="65">
        <v>32.049999999999997</v>
      </c>
      <c r="G2038" t="s">
        <v>5</v>
      </c>
      <c r="H2038">
        <f>+VLOOKUP(G2038,'Legenda Tecnologias'!$A$1:$C$26,3)</f>
        <v>11</v>
      </c>
    </row>
    <row r="2039" spans="1:8" ht="14.25">
      <c r="A2039" s="11">
        <v>43891</v>
      </c>
      <c r="B2039" s="10" t="s">
        <v>2424</v>
      </c>
      <c r="C2039" s="12">
        <v>0.33333333333333331</v>
      </c>
      <c r="D2039" s="13">
        <v>43915</v>
      </c>
      <c r="E2039" s="7" t="s">
        <v>402</v>
      </c>
      <c r="F2039" s="65">
        <v>32.049999999999997</v>
      </c>
      <c r="G2039" t="s">
        <v>5</v>
      </c>
      <c r="H2039">
        <f>+VLOOKUP(G2039,'Legenda Tecnologias'!$A$1:$C$26,3)</f>
        <v>11</v>
      </c>
    </row>
    <row r="2040" spans="1:8" ht="14.25">
      <c r="A2040" s="11">
        <v>43891</v>
      </c>
      <c r="B2040" s="10" t="s">
        <v>2425</v>
      </c>
      <c r="C2040" s="12">
        <v>0.375</v>
      </c>
      <c r="D2040" s="13">
        <v>43915</v>
      </c>
      <c r="E2040" s="7" t="s">
        <v>402</v>
      </c>
      <c r="F2040" s="65">
        <v>31.62</v>
      </c>
      <c r="G2040" t="s">
        <v>5</v>
      </c>
      <c r="H2040">
        <f>+VLOOKUP(G2040,'Legenda Tecnologias'!$A$1:$C$26,3)</f>
        <v>11</v>
      </c>
    </row>
    <row r="2041" spans="1:8" ht="14.25">
      <c r="A2041" s="11">
        <v>43891</v>
      </c>
      <c r="B2041" s="10" t="s">
        <v>2439</v>
      </c>
      <c r="C2041" s="12">
        <v>0</v>
      </c>
      <c r="D2041" s="13">
        <v>43916</v>
      </c>
      <c r="E2041" s="7" t="s">
        <v>402</v>
      </c>
      <c r="F2041" s="65">
        <v>28.01</v>
      </c>
      <c r="G2041" t="s">
        <v>5</v>
      </c>
      <c r="H2041">
        <f>+VLOOKUP(G2041,'Legenda Tecnologias'!$A$1:$C$26,3)</f>
        <v>11</v>
      </c>
    </row>
    <row r="2042" spans="1:8" ht="14.25">
      <c r="A2042" s="11">
        <v>43891</v>
      </c>
      <c r="B2042" s="10" t="s">
        <v>2440</v>
      </c>
      <c r="C2042" s="12">
        <v>4.1666666666666664E-2</v>
      </c>
      <c r="D2042" s="13">
        <v>43916</v>
      </c>
      <c r="E2042" s="7" t="s">
        <v>402</v>
      </c>
      <c r="F2042" s="65">
        <v>21</v>
      </c>
      <c r="G2042" t="s">
        <v>12</v>
      </c>
      <c r="H2042">
        <f>+VLOOKUP(G2042,'Legenda Tecnologias'!$A$1:$C$26,3)</f>
        <v>22</v>
      </c>
    </row>
    <row r="2043" spans="1:8" ht="14.25">
      <c r="A2043" s="11">
        <v>43891</v>
      </c>
      <c r="B2043" s="10" t="s">
        <v>2449</v>
      </c>
      <c r="C2043" s="12">
        <v>0.41666666666666669</v>
      </c>
      <c r="D2043" s="13">
        <v>43916</v>
      </c>
      <c r="E2043" s="7" t="s">
        <v>402</v>
      </c>
      <c r="F2043" s="65">
        <v>19.5</v>
      </c>
      <c r="G2043" t="s">
        <v>6</v>
      </c>
      <c r="H2043">
        <f>+VLOOKUP(G2043,'Legenda Tecnologias'!$A$1:$C$26,3)</f>
        <v>18</v>
      </c>
    </row>
    <row r="2044" spans="1:8" ht="14.25">
      <c r="A2044" s="11">
        <v>43891</v>
      </c>
      <c r="B2044" s="10" t="s">
        <v>2450</v>
      </c>
      <c r="C2044" s="12">
        <v>0.45833333333333331</v>
      </c>
      <c r="D2044" s="13">
        <v>43916</v>
      </c>
      <c r="E2044" s="7" t="s">
        <v>402</v>
      </c>
      <c r="F2044" s="65">
        <v>19.5</v>
      </c>
      <c r="G2044" t="s">
        <v>6</v>
      </c>
      <c r="H2044">
        <f>+VLOOKUP(G2044,'Legenda Tecnologias'!$A$1:$C$26,3)</f>
        <v>18</v>
      </c>
    </row>
    <row r="2045" spans="1:8" ht="14.25">
      <c r="A2045" s="11">
        <v>43891</v>
      </c>
      <c r="B2045" s="10" t="s">
        <v>2451</v>
      </c>
      <c r="C2045" s="12">
        <v>0.5</v>
      </c>
      <c r="D2045" s="13">
        <v>43916</v>
      </c>
      <c r="E2045" s="7" t="s">
        <v>402</v>
      </c>
      <c r="F2045" s="65">
        <v>19.5</v>
      </c>
      <c r="G2045" t="s">
        <v>6</v>
      </c>
      <c r="H2045">
        <f>+VLOOKUP(G2045,'Legenda Tecnologias'!$A$1:$C$26,3)</f>
        <v>18</v>
      </c>
    </row>
    <row r="2046" spans="1:8" ht="14.25">
      <c r="A2046" s="11">
        <v>43891</v>
      </c>
      <c r="B2046" s="10" t="s">
        <v>2452</v>
      </c>
      <c r="C2046" s="12">
        <v>0.54166666666666663</v>
      </c>
      <c r="D2046" s="13">
        <v>43916</v>
      </c>
      <c r="E2046" s="7" t="s">
        <v>402</v>
      </c>
      <c r="F2046" s="65">
        <v>19.5</v>
      </c>
      <c r="G2046" t="s">
        <v>6</v>
      </c>
      <c r="H2046">
        <f>+VLOOKUP(G2046,'Legenda Tecnologias'!$A$1:$C$26,3)</f>
        <v>18</v>
      </c>
    </row>
    <row r="2047" spans="1:8" ht="14.25">
      <c r="A2047" s="11">
        <v>43891</v>
      </c>
      <c r="B2047" s="10" t="s">
        <v>2453</v>
      </c>
      <c r="C2047" s="12">
        <v>0.58333333333333337</v>
      </c>
      <c r="D2047" s="13">
        <v>43916</v>
      </c>
      <c r="E2047" s="7" t="s">
        <v>402</v>
      </c>
      <c r="F2047" s="65">
        <v>16.82</v>
      </c>
      <c r="G2047" t="s">
        <v>6</v>
      </c>
      <c r="H2047">
        <f>+VLOOKUP(G2047,'Legenda Tecnologias'!$A$1:$C$26,3)</f>
        <v>18</v>
      </c>
    </row>
    <row r="2048" spans="1:8" ht="14.25">
      <c r="A2048" s="11">
        <v>43891</v>
      </c>
      <c r="B2048" s="10" t="s">
        <v>2454</v>
      </c>
      <c r="C2048" s="12">
        <v>0.625</v>
      </c>
      <c r="D2048" s="13">
        <v>43916</v>
      </c>
      <c r="E2048" s="7" t="s">
        <v>402</v>
      </c>
      <c r="F2048" s="65">
        <v>18.190000000000001</v>
      </c>
      <c r="G2048" t="s">
        <v>6</v>
      </c>
      <c r="H2048">
        <f>+VLOOKUP(G2048,'Legenda Tecnologias'!$A$1:$C$26,3)</f>
        <v>18</v>
      </c>
    </row>
    <row r="2049" spans="1:8" ht="14.25">
      <c r="A2049" s="11">
        <v>43891</v>
      </c>
      <c r="B2049" s="10" t="s">
        <v>2455</v>
      </c>
      <c r="C2049" s="12">
        <v>0.66666666666666663</v>
      </c>
      <c r="D2049" s="13">
        <v>43916</v>
      </c>
      <c r="E2049" s="7" t="s">
        <v>402</v>
      </c>
      <c r="F2049" s="65">
        <v>18.899999999999999</v>
      </c>
      <c r="G2049" t="s">
        <v>6</v>
      </c>
      <c r="H2049">
        <f>+VLOOKUP(G2049,'Legenda Tecnologias'!$A$1:$C$26,3)</f>
        <v>18</v>
      </c>
    </row>
    <row r="2050" spans="1:8" ht="14.25">
      <c r="A2050" s="11">
        <v>43891</v>
      </c>
      <c r="B2050" s="10" t="s">
        <v>2456</v>
      </c>
      <c r="C2050" s="12">
        <v>0.70833333333333337</v>
      </c>
      <c r="D2050" s="13">
        <v>43916</v>
      </c>
      <c r="E2050" s="7" t="s">
        <v>402</v>
      </c>
      <c r="F2050" s="65">
        <v>19.5</v>
      </c>
      <c r="G2050" t="s">
        <v>6</v>
      </c>
      <c r="H2050">
        <f>+VLOOKUP(G2050,'Legenda Tecnologias'!$A$1:$C$26,3)</f>
        <v>18</v>
      </c>
    </row>
    <row r="2051" spans="1:8" ht="14.25">
      <c r="A2051" s="11">
        <v>43891</v>
      </c>
      <c r="B2051" s="10" t="s">
        <v>2457</v>
      </c>
      <c r="C2051" s="12">
        <v>0.75</v>
      </c>
      <c r="D2051" s="13">
        <v>43916</v>
      </c>
      <c r="E2051" s="7" t="s">
        <v>402</v>
      </c>
      <c r="F2051" s="65">
        <v>21.33</v>
      </c>
      <c r="G2051" t="s">
        <v>6</v>
      </c>
      <c r="H2051">
        <f>+VLOOKUP(G2051,'Legenda Tecnologias'!$A$1:$C$26,3)</f>
        <v>18</v>
      </c>
    </row>
    <row r="2052" spans="1:8" ht="14.25">
      <c r="A2052" s="11">
        <v>43891</v>
      </c>
      <c r="B2052" s="10" t="s">
        <v>2458</v>
      </c>
      <c r="C2052" s="12">
        <v>0.79166666666666663</v>
      </c>
      <c r="D2052" s="13">
        <v>43916</v>
      </c>
      <c r="E2052" s="7" t="s">
        <v>402</v>
      </c>
      <c r="F2052" s="65">
        <v>32.46</v>
      </c>
      <c r="G2052" t="s">
        <v>6</v>
      </c>
      <c r="H2052">
        <f>+VLOOKUP(G2052,'Legenda Tecnologias'!$A$1:$C$26,3)</f>
        <v>18</v>
      </c>
    </row>
    <row r="2053" spans="1:8" ht="14.25">
      <c r="A2053" s="11">
        <v>43891</v>
      </c>
      <c r="B2053" s="10" t="s">
        <v>2441</v>
      </c>
      <c r="C2053" s="12">
        <v>8.3333333333333329E-2</v>
      </c>
      <c r="D2053" s="13">
        <v>43916</v>
      </c>
      <c r="E2053" s="7" t="s">
        <v>402</v>
      </c>
      <c r="F2053" s="65">
        <v>20.46</v>
      </c>
      <c r="G2053" t="s">
        <v>6</v>
      </c>
      <c r="H2053">
        <f>+VLOOKUP(G2053,'Legenda Tecnologias'!$A$1:$C$26,3)</f>
        <v>18</v>
      </c>
    </row>
    <row r="2054" spans="1:8" ht="14.25">
      <c r="A2054" s="11">
        <v>43891</v>
      </c>
      <c r="B2054" s="10" t="s">
        <v>2459</v>
      </c>
      <c r="C2054" s="12">
        <v>0.83333333333333337</v>
      </c>
      <c r="D2054" s="13">
        <v>43916</v>
      </c>
      <c r="E2054" s="7" t="s">
        <v>402</v>
      </c>
      <c r="F2054" s="65">
        <v>30.21</v>
      </c>
      <c r="G2054" t="s">
        <v>5</v>
      </c>
      <c r="H2054">
        <f>+VLOOKUP(G2054,'Legenda Tecnologias'!$A$1:$C$26,3)</f>
        <v>11</v>
      </c>
    </row>
    <row r="2055" spans="1:8" ht="14.25">
      <c r="A2055" s="11">
        <v>43891</v>
      </c>
      <c r="B2055" s="10" t="s">
        <v>2460</v>
      </c>
      <c r="C2055" s="12">
        <v>0.875</v>
      </c>
      <c r="D2055" s="13">
        <v>43916</v>
      </c>
      <c r="E2055" s="7" t="s">
        <v>402</v>
      </c>
      <c r="F2055" s="65">
        <v>31</v>
      </c>
      <c r="G2055" t="s">
        <v>5</v>
      </c>
      <c r="H2055">
        <f>+VLOOKUP(G2055,'Legenda Tecnologias'!$A$1:$C$26,3)</f>
        <v>11</v>
      </c>
    </row>
    <row r="2056" spans="1:8" ht="14.25">
      <c r="A2056" s="11">
        <v>43891</v>
      </c>
      <c r="B2056" s="10" t="s">
        <v>2461</v>
      </c>
      <c r="C2056" s="12">
        <v>0.91666666666666663</v>
      </c>
      <c r="D2056" s="13">
        <v>43916</v>
      </c>
      <c r="E2056" s="7" t="s">
        <v>402</v>
      </c>
      <c r="F2056" s="65">
        <v>30.02</v>
      </c>
      <c r="G2056" t="s">
        <v>20</v>
      </c>
      <c r="H2056">
        <f>+VLOOKUP(G2056,'Legenda Tecnologias'!$A$1:$C$26,3)</f>
        <v>12</v>
      </c>
    </row>
    <row r="2057" spans="1:8" ht="14.25">
      <c r="A2057" s="11">
        <v>43891</v>
      </c>
      <c r="B2057" s="10" t="s">
        <v>2462</v>
      </c>
      <c r="C2057" s="12">
        <v>0.95833333333333337</v>
      </c>
      <c r="D2057" s="13">
        <v>43916</v>
      </c>
      <c r="E2057" s="7" t="s">
        <v>402</v>
      </c>
      <c r="F2057" s="65">
        <v>28.51</v>
      </c>
      <c r="G2057" t="s">
        <v>20</v>
      </c>
      <c r="H2057">
        <f>+VLOOKUP(G2057,'Legenda Tecnologias'!$A$1:$C$26,3)</f>
        <v>12</v>
      </c>
    </row>
    <row r="2058" spans="1:8" ht="14.25">
      <c r="A2058" s="11">
        <v>43891</v>
      </c>
      <c r="B2058" s="10" t="s">
        <v>2442</v>
      </c>
      <c r="C2058" s="12">
        <v>0.125</v>
      </c>
      <c r="D2058" s="13">
        <v>43916</v>
      </c>
      <c r="E2058" s="7" t="s">
        <v>402</v>
      </c>
      <c r="F2058" s="65">
        <v>19.899999999999999</v>
      </c>
      <c r="G2058" t="s">
        <v>6</v>
      </c>
      <c r="H2058">
        <f>+VLOOKUP(G2058,'Legenda Tecnologias'!$A$1:$C$26,3)</f>
        <v>18</v>
      </c>
    </row>
    <row r="2059" spans="1:8" ht="14.25">
      <c r="A2059" s="11">
        <v>43891</v>
      </c>
      <c r="B2059" s="10" t="s">
        <v>2443</v>
      </c>
      <c r="C2059" s="12">
        <v>0.16666666666666666</v>
      </c>
      <c r="D2059" s="13">
        <v>43916</v>
      </c>
      <c r="E2059" s="7" t="s">
        <v>402</v>
      </c>
      <c r="F2059" s="65">
        <v>19.600000000000001</v>
      </c>
      <c r="G2059" t="s">
        <v>20</v>
      </c>
      <c r="H2059">
        <f>+VLOOKUP(G2059,'Legenda Tecnologias'!$A$1:$C$26,3)</f>
        <v>12</v>
      </c>
    </row>
    <row r="2060" spans="1:8" ht="14.25">
      <c r="A2060" s="11">
        <v>43891</v>
      </c>
      <c r="B2060" s="10" t="s">
        <v>2444</v>
      </c>
      <c r="C2060" s="12">
        <v>0.20833333333333334</v>
      </c>
      <c r="D2060" s="13">
        <v>43916</v>
      </c>
      <c r="E2060" s="7" t="s">
        <v>402</v>
      </c>
      <c r="F2060" s="65">
        <v>19.8</v>
      </c>
      <c r="G2060" t="s">
        <v>6</v>
      </c>
      <c r="H2060">
        <f>+VLOOKUP(G2060,'Legenda Tecnologias'!$A$1:$C$26,3)</f>
        <v>18</v>
      </c>
    </row>
    <row r="2061" spans="1:8" ht="14.25">
      <c r="A2061" s="11">
        <v>43891</v>
      </c>
      <c r="B2061" s="10" t="s">
        <v>2445</v>
      </c>
      <c r="C2061" s="12">
        <v>0.25</v>
      </c>
      <c r="D2061" s="13">
        <v>43916</v>
      </c>
      <c r="E2061" s="7" t="s">
        <v>402</v>
      </c>
      <c r="F2061" s="65">
        <v>22.2</v>
      </c>
      <c r="G2061" t="s">
        <v>12</v>
      </c>
      <c r="H2061">
        <f>+VLOOKUP(G2061,'Legenda Tecnologias'!$A$1:$C$26,3)</f>
        <v>22</v>
      </c>
    </row>
    <row r="2062" spans="1:8" ht="14.25">
      <c r="A2062" s="11">
        <v>43891</v>
      </c>
      <c r="B2062" s="10" t="s">
        <v>2446</v>
      </c>
      <c r="C2062" s="12">
        <v>0.29166666666666669</v>
      </c>
      <c r="D2062" s="13">
        <v>43916</v>
      </c>
      <c r="E2062" s="7" t="s">
        <v>402</v>
      </c>
      <c r="F2062" s="65">
        <v>25.53</v>
      </c>
      <c r="G2062" t="s">
        <v>6</v>
      </c>
      <c r="H2062">
        <f>+VLOOKUP(G2062,'Legenda Tecnologias'!$A$1:$C$26,3)</f>
        <v>18</v>
      </c>
    </row>
    <row r="2063" spans="1:8" ht="14.25">
      <c r="A2063" s="11">
        <v>43891</v>
      </c>
      <c r="B2063" s="10" t="s">
        <v>2447</v>
      </c>
      <c r="C2063" s="12">
        <v>0.33333333333333331</v>
      </c>
      <c r="D2063" s="13">
        <v>43916</v>
      </c>
      <c r="E2063" s="7" t="s">
        <v>402</v>
      </c>
      <c r="F2063" s="65">
        <v>25</v>
      </c>
      <c r="G2063" t="s">
        <v>12</v>
      </c>
      <c r="H2063">
        <f>+VLOOKUP(G2063,'Legenda Tecnologias'!$A$1:$C$26,3)</f>
        <v>22</v>
      </c>
    </row>
    <row r="2064" spans="1:8" ht="14.25">
      <c r="A2064" s="11">
        <v>43891</v>
      </c>
      <c r="B2064" s="10" t="s">
        <v>2448</v>
      </c>
      <c r="C2064" s="12">
        <v>0.375</v>
      </c>
      <c r="D2064" s="13">
        <v>43916</v>
      </c>
      <c r="E2064" s="7" t="s">
        <v>402</v>
      </c>
      <c r="F2064" s="65">
        <v>21.32</v>
      </c>
      <c r="G2064" t="s">
        <v>108</v>
      </c>
      <c r="H2064">
        <f>+VLOOKUP(G2064,'Legenda Tecnologias'!$A$1:$C$26,3)</f>
        <v>4</v>
      </c>
    </row>
    <row r="2065" spans="1:8" ht="14.25">
      <c r="A2065" s="11">
        <v>43891</v>
      </c>
      <c r="B2065" s="10" t="s">
        <v>2463</v>
      </c>
      <c r="C2065" s="12">
        <v>0</v>
      </c>
      <c r="D2065" s="13">
        <v>43917</v>
      </c>
      <c r="E2065" s="7" t="s">
        <v>402</v>
      </c>
      <c r="F2065" s="65">
        <v>22.49</v>
      </c>
      <c r="G2065" t="s">
        <v>5</v>
      </c>
      <c r="H2065">
        <f>+VLOOKUP(G2065,'Legenda Tecnologias'!$A$1:$C$26,3)</f>
        <v>11</v>
      </c>
    </row>
    <row r="2066" spans="1:8" ht="14.25">
      <c r="A2066" s="11">
        <v>43891</v>
      </c>
      <c r="B2066" s="10" t="s">
        <v>2464</v>
      </c>
      <c r="C2066" s="12">
        <v>4.1666666666666664E-2</v>
      </c>
      <c r="D2066" s="13">
        <v>43917</v>
      </c>
      <c r="E2066" s="7" t="s">
        <v>402</v>
      </c>
      <c r="F2066" s="65">
        <v>19</v>
      </c>
      <c r="G2066" t="s">
        <v>6</v>
      </c>
      <c r="H2066">
        <f>+VLOOKUP(G2066,'Legenda Tecnologias'!$A$1:$C$26,3)</f>
        <v>18</v>
      </c>
    </row>
    <row r="2067" spans="1:8" ht="14.25">
      <c r="A2067" s="11">
        <v>43891</v>
      </c>
      <c r="B2067" s="10" t="s">
        <v>2473</v>
      </c>
      <c r="C2067" s="12">
        <v>0.41666666666666669</v>
      </c>
      <c r="D2067" s="13">
        <v>43917</v>
      </c>
      <c r="E2067" s="7" t="s">
        <v>402</v>
      </c>
      <c r="F2067" s="65">
        <v>22</v>
      </c>
      <c r="G2067" t="s">
        <v>5</v>
      </c>
      <c r="H2067">
        <f>+VLOOKUP(G2067,'Legenda Tecnologias'!$A$1:$C$26,3)</f>
        <v>11</v>
      </c>
    </row>
    <row r="2068" spans="1:8" ht="14.25">
      <c r="A2068" s="11">
        <v>43891</v>
      </c>
      <c r="B2068" s="10" t="s">
        <v>2474</v>
      </c>
      <c r="C2068" s="12">
        <v>0.45833333333333331</v>
      </c>
      <c r="D2068" s="13">
        <v>43917</v>
      </c>
      <c r="E2068" s="7" t="s">
        <v>402</v>
      </c>
      <c r="F2068" s="65">
        <v>25.23</v>
      </c>
      <c r="G2068" t="s">
        <v>6</v>
      </c>
      <c r="H2068">
        <f>+VLOOKUP(G2068,'Legenda Tecnologias'!$A$1:$C$26,3)</f>
        <v>18</v>
      </c>
    </row>
    <row r="2069" spans="1:8" ht="14.25">
      <c r="A2069" s="11">
        <v>43891</v>
      </c>
      <c r="B2069" s="10" t="s">
        <v>2475</v>
      </c>
      <c r="C2069" s="12">
        <v>0.5</v>
      </c>
      <c r="D2069" s="13">
        <v>43917</v>
      </c>
      <c r="E2069" s="7" t="s">
        <v>402</v>
      </c>
      <c r="F2069" s="65">
        <v>27.23</v>
      </c>
      <c r="G2069" t="s">
        <v>6</v>
      </c>
      <c r="H2069">
        <f>+VLOOKUP(G2069,'Legenda Tecnologias'!$A$1:$C$26,3)</f>
        <v>18</v>
      </c>
    </row>
    <row r="2070" spans="1:8" ht="14.25">
      <c r="A2070" s="11">
        <v>43891</v>
      </c>
      <c r="B2070" s="10" t="s">
        <v>2476</v>
      </c>
      <c r="C2070" s="12">
        <v>0.54166666666666663</v>
      </c>
      <c r="D2070" s="13">
        <v>43917</v>
      </c>
      <c r="E2070" s="7" t="s">
        <v>402</v>
      </c>
      <c r="F2070" s="65">
        <v>27.75</v>
      </c>
      <c r="G2070" t="s">
        <v>12</v>
      </c>
      <c r="H2070">
        <f>+VLOOKUP(G2070,'Legenda Tecnologias'!$A$1:$C$26,3)</f>
        <v>22</v>
      </c>
    </row>
    <row r="2071" spans="1:8" ht="14.25">
      <c r="A2071" s="11">
        <v>43891</v>
      </c>
      <c r="B2071" s="10" t="s">
        <v>2477</v>
      </c>
      <c r="C2071" s="12">
        <v>0.58333333333333337</v>
      </c>
      <c r="D2071" s="13">
        <v>43917</v>
      </c>
      <c r="E2071" s="7" t="s">
        <v>402</v>
      </c>
      <c r="F2071" s="65">
        <v>27.51</v>
      </c>
      <c r="G2071" t="s">
        <v>5</v>
      </c>
      <c r="H2071">
        <f>+VLOOKUP(G2071,'Legenda Tecnologias'!$A$1:$C$26,3)</f>
        <v>11</v>
      </c>
    </row>
    <row r="2072" spans="1:8" ht="14.25">
      <c r="A2072" s="11">
        <v>43891</v>
      </c>
      <c r="B2072" s="10" t="s">
        <v>2478</v>
      </c>
      <c r="C2072" s="12">
        <v>0.625</v>
      </c>
      <c r="D2072" s="13">
        <v>43917</v>
      </c>
      <c r="E2072" s="7" t="s">
        <v>402</v>
      </c>
      <c r="F2072" s="65">
        <v>27.2</v>
      </c>
      <c r="G2072" t="s">
        <v>12</v>
      </c>
      <c r="H2072">
        <f>+VLOOKUP(G2072,'Legenda Tecnologias'!$A$1:$C$26,3)</f>
        <v>22</v>
      </c>
    </row>
    <row r="2073" spans="1:8" ht="14.25">
      <c r="A2073" s="11">
        <v>43891</v>
      </c>
      <c r="B2073" s="10" t="s">
        <v>2479</v>
      </c>
      <c r="C2073" s="12">
        <v>0.66666666666666663</v>
      </c>
      <c r="D2073" s="13">
        <v>43917</v>
      </c>
      <c r="E2073" s="7" t="s">
        <v>402</v>
      </c>
      <c r="F2073" s="65">
        <v>25.92</v>
      </c>
      <c r="G2073" t="s">
        <v>5</v>
      </c>
      <c r="H2073">
        <f>+VLOOKUP(G2073,'Legenda Tecnologias'!$A$1:$C$26,3)</f>
        <v>11</v>
      </c>
    </row>
    <row r="2074" spans="1:8" ht="14.25">
      <c r="A2074" s="11">
        <v>43891</v>
      </c>
      <c r="B2074" s="10" t="s">
        <v>2480</v>
      </c>
      <c r="C2074" s="12">
        <v>0.70833333333333337</v>
      </c>
      <c r="D2074" s="13">
        <v>43917</v>
      </c>
      <c r="E2074" s="7" t="s">
        <v>402</v>
      </c>
      <c r="F2074" s="65">
        <v>26.56</v>
      </c>
      <c r="G2074" t="s">
        <v>6</v>
      </c>
      <c r="H2074">
        <f>+VLOOKUP(G2074,'Legenda Tecnologias'!$A$1:$C$26,3)</f>
        <v>18</v>
      </c>
    </row>
    <row r="2075" spans="1:8" ht="14.25">
      <c r="A2075" s="11">
        <v>43891</v>
      </c>
      <c r="B2075" s="10" t="s">
        <v>2481</v>
      </c>
      <c r="C2075" s="12">
        <v>0.75</v>
      </c>
      <c r="D2075" s="13">
        <v>43917</v>
      </c>
      <c r="E2075" s="7" t="s">
        <v>402</v>
      </c>
      <c r="F2075" s="65">
        <v>28</v>
      </c>
      <c r="G2075" t="s">
        <v>5</v>
      </c>
      <c r="H2075">
        <f>+VLOOKUP(G2075,'Legenda Tecnologias'!$A$1:$C$26,3)</f>
        <v>11</v>
      </c>
    </row>
    <row r="2076" spans="1:8" ht="14.25">
      <c r="A2076" s="11">
        <v>43891</v>
      </c>
      <c r="B2076" s="10" t="s">
        <v>2482</v>
      </c>
      <c r="C2076" s="12">
        <v>0.79166666666666663</v>
      </c>
      <c r="D2076" s="13">
        <v>43917</v>
      </c>
      <c r="E2076" s="7" t="s">
        <v>402</v>
      </c>
      <c r="F2076" s="65">
        <v>30</v>
      </c>
      <c r="G2076" t="s">
        <v>15</v>
      </c>
      <c r="H2076">
        <f>+VLOOKUP(G2076,'Legenda Tecnologias'!$A$1:$C$26,3)</f>
        <v>9</v>
      </c>
    </row>
    <row r="2077" spans="1:8" ht="14.25">
      <c r="A2077" s="11">
        <v>43891</v>
      </c>
      <c r="B2077" s="10" t="s">
        <v>2465</v>
      </c>
      <c r="C2077" s="12">
        <v>8.3333333333333329E-2</v>
      </c>
      <c r="D2077" s="13">
        <v>43917</v>
      </c>
      <c r="E2077" s="7" t="s">
        <v>402</v>
      </c>
      <c r="F2077" s="65">
        <v>18.54</v>
      </c>
      <c r="G2077" t="s">
        <v>5</v>
      </c>
      <c r="H2077">
        <f>+VLOOKUP(G2077,'Legenda Tecnologias'!$A$1:$C$26,3)</f>
        <v>11</v>
      </c>
    </row>
    <row r="2078" spans="1:8" ht="14.25">
      <c r="A2078" s="11">
        <v>43891</v>
      </c>
      <c r="B2078" s="10" t="s">
        <v>2483</v>
      </c>
      <c r="C2078" s="12">
        <v>0.83333333333333337</v>
      </c>
      <c r="D2078" s="13">
        <v>43917</v>
      </c>
      <c r="E2078" s="7" t="s">
        <v>402</v>
      </c>
      <c r="F2078" s="65">
        <v>30.75</v>
      </c>
      <c r="G2078" t="s">
        <v>20</v>
      </c>
      <c r="H2078">
        <f>+VLOOKUP(G2078,'Legenda Tecnologias'!$A$1:$C$26,3)</f>
        <v>12</v>
      </c>
    </row>
    <row r="2079" spans="1:8" ht="14.25">
      <c r="A2079" s="11">
        <v>43891</v>
      </c>
      <c r="B2079" s="10" t="s">
        <v>2484</v>
      </c>
      <c r="C2079" s="12">
        <v>0.875</v>
      </c>
      <c r="D2079" s="13">
        <v>43917</v>
      </c>
      <c r="E2079" s="7" t="s">
        <v>402</v>
      </c>
      <c r="F2079" s="65">
        <v>30.5</v>
      </c>
      <c r="G2079" t="s">
        <v>5</v>
      </c>
      <c r="H2079">
        <f>+VLOOKUP(G2079,'Legenda Tecnologias'!$A$1:$C$26,3)</f>
        <v>11</v>
      </c>
    </row>
    <row r="2080" spans="1:8" ht="14.25">
      <c r="A2080" s="11">
        <v>43891</v>
      </c>
      <c r="B2080" s="10" t="s">
        <v>2485</v>
      </c>
      <c r="C2080" s="12">
        <v>0.91666666666666663</v>
      </c>
      <c r="D2080" s="13">
        <v>43917</v>
      </c>
      <c r="E2080" s="7" t="s">
        <v>402</v>
      </c>
      <c r="F2080" s="65">
        <v>29.51</v>
      </c>
      <c r="G2080" t="s">
        <v>10</v>
      </c>
      <c r="H2080">
        <f>+VLOOKUP(G2080,'Legenda Tecnologias'!$A$1:$C$26,3)</f>
        <v>1</v>
      </c>
    </row>
    <row r="2081" spans="1:8" ht="14.25">
      <c r="A2081" s="11">
        <v>43891</v>
      </c>
      <c r="B2081" s="10" t="s">
        <v>2486</v>
      </c>
      <c r="C2081" s="12">
        <v>0.95833333333333337</v>
      </c>
      <c r="D2081" s="13">
        <v>43917</v>
      </c>
      <c r="E2081" s="7" t="s">
        <v>402</v>
      </c>
      <c r="F2081" s="65">
        <v>26.01</v>
      </c>
      <c r="G2081" t="s">
        <v>5</v>
      </c>
      <c r="H2081">
        <f>+VLOOKUP(G2081,'Legenda Tecnologias'!$A$1:$C$26,3)</f>
        <v>11</v>
      </c>
    </row>
    <row r="2082" spans="1:8" ht="14.25">
      <c r="A2082" s="11">
        <v>43891</v>
      </c>
      <c r="B2082" s="10" t="s">
        <v>2466</v>
      </c>
      <c r="C2082" s="12">
        <v>0.125</v>
      </c>
      <c r="D2082" s="13">
        <v>43917</v>
      </c>
      <c r="E2082" s="7" t="s">
        <v>402</v>
      </c>
      <c r="F2082" s="65">
        <v>18.25</v>
      </c>
      <c r="G2082" t="s">
        <v>5</v>
      </c>
      <c r="H2082">
        <f>+VLOOKUP(G2082,'Legenda Tecnologias'!$A$1:$C$26,3)</f>
        <v>11</v>
      </c>
    </row>
    <row r="2083" spans="1:8" ht="14.25">
      <c r="A2083" s="11">
        <v>43891</v>
      </c>
      <c r="B2083" s="10" t="s">
        <v>2467</v>
      </c>
      <c r="C2083" s="12">
        <v>0.16666666666666666</v>
      </c>
      <c r="D2083" s="13">
        <v>43917</v>
      </c>
      <c r="E2083" s="7" t="s">
        <v>402</v>
      </c>
      <c r="F2083" s="65">
        <v>18.5</v>
      </c>
      <c r="G2083" t="s">
        <v>5</v>
      </c>
      <c r="H2083">
        <f>+VLOOKUP(G2083,'Legenda Tecnologias'!$A$1:$C$26,3)</f>
        <v>11</v>
      </c>
    </row>
    <row r="2084" spans="1:8" ht="14.25">
      <c r="A2084" s="11">
        <v>43891</v>
      </c>
      <c r="B2084" s="10" t="s">
        <v>2468</v>
      </c>
      <c r="C2084" s="12">
        <v>0.20833333333333334</v>
      </c>
      <c r="D2084" s="13">
        <v>43917</v>
      </c>
      <c r="E2084" s="7" t="s">
        <v>402</v>
      </c>
      <c r="F2084" s="65">
        <v>20.6</v>
      </c>
      <c r="G2084" t="s">
        <v>5</v>
      </c>
      <c r="H2084">
        <f>+VLOOKUP(G2084,'Legenda Tecnologias'!$A$1:$C$26,3)</f>
        <v>11</v>
      </c>
    </row>
    <row r="2085" spans="1:8" ht="14.25">
      <c r="A2085" s="11">
        <v>43891</v>
      </c>
      <c r="B2085" s="10" t="s">
        <v>2469</v>
      </c>
      <c r="C2085" s="12">
        <v>0.25</v>
      </c>
      <c r="D2085" s="13">
        <v>43917</v>
      </c>
      <c r="E2085" s="7" t="s">
        <v>402</v>
      </c>
      <c r="F2085" s="65">
        <v>24.65</v>
      </c>
      <c r="G2085" t="s">
        <v>6</v>
      </c>
      <c r="H2085">
        <f>+VLOOKUP(G2085,'Legenda Tecnologias'!$A$1:$C$26,3)</f>
        <v>18</v>
      </c>
    </row>
    <row r="2086" spans="1:8" ht="14.25">
      <c r="A2086" s="11">
        <v>43891</v>
      </c>
      <c r="B2086" s="10" t="s">
        <v>2470</v>
      </c>
      <c r="C2086" s="12">
        <v>0.29166666666666669</v>
      </c>
      <c r="D2086" s="13">
        <v>43917</v>
      </c>
      <c r="E2086" s="7" t="s">
        <v>402</v>
      </c>
      <c r="F2086" s="65">
        <v>26.95</v>
      </c>
      <c r="G2086" t="s">
        <v>12</v>
      </c>
      <c r="H2086">
        <f>+VLOOKUP(G2086,'Legenda Tecnologias'!$A$1:$C$26,3)</f>
        <v>22</v>
      </c>
    </row>
    <row r="2087" spans="1:8" ht="14.25">
      <c r="A2087" s="11">
        <v>43891</v>
      </c>
      <c r="B2087" s="10" t="s">
        <v>2471</v>
      </c>
      <c r="C2087" s="12">
        <v>0.33333333333333331</v>
      </c>
      <c r="D2087" s="13">
        <v>43917</v>
      </c>
      <c r="E2087" s="7" t="s">
        <v>402</v>
      </c>
      <c r="F2087" s="65">
        <v>25.91</v>
      </c>
      <c r="G2087" t="s">
        <v>5</v>
      </c>
      <c r="H2087">
        <f>+VLOOKUP(G2087,'Legenda Tecnologias'!$A$1:$C$26,3)</f>
        <v>11</v>
      </c>
    </row>
    <row r="2088" spans="1:8" ht="14.25">
      <c r="A2088" s="11">
        <v>43891</v>
      </c>
      <c r="B2088" s="10" t="s">
        <v>2472</v>
      </c>
      <c r="C2088" s="12">
        <v>0.375</v>
      </c>
      <c r="D2088" s="13">
        <v>43917</v>
      </c>
      <c r="E2088" s="7" t="s">
        <v>402</v>
      </c>
      <c r="F2088" s="65">
        <v>22.67</v>
      </c>
      <c r="G2088" t="s">
        <v>6</v>
      </c>
      <c r="H2088">
        <f>+VLOOKUP(G2088,'Legenda Tecnologias'!$A$1:$C$26,3)</f>
        <v>18</v>
      </c>
    </row>
    <row r="2089" spans="1:8" ht="14.25">
      <c r="A2089" s="11">
        <v>43891</v>
      </c>
      <c r="B2089" s="10" t="s">
        <v>2487</v>
      </c>
      <c r="C2089" s="12">
        <v>0</v>
      </c>
      <c r="D2089" s="13">
        <v>43918</v>
      </c>
      <c r="E2089" s="7" t="s">
        <v>402</v>
      </c>
      <c r="F2089" s="65">
        <v>28.85</v>
      </c>
      <c r="G2089" t="s">
        <v>20</v>
      </c>
      <c r="H2089">
        <f>+VLOOKUP(G2089,'Legenda Tecnologias'!$A$1:$C$26,3)</f>
        <v>12</v>
      </c>
    </row>
    <row r="2090" spans="1:8" ht="14.25">
      <c r="A2090" s="11">
        <v>43891</v>
      </c>
      <c r="B2090" s="10" t="s">
        <v>2488</v>
      </c>
      <c r="C2090" s="12">
        <v>4.1666666666666664E-2</v>
      </c>
      <c r="D2090" s="13">
        <v>43918</v>
      </c>
      <c r="E2090" s="7" t="s">
        <v>402</v>
      </c>
      <c r="F2090" s="65">
        <v>27.75</v>
      </c>
      <c r="G2090" t="s">
        <v>5</v>
      </c>
      <c r="H2090">
        <f>+VLOOKUP(G2090,'Legenda Tecnologias'!$A$1:$C$26,3)</f>
        <v>11</v>
      </c>
    </row>
    <row r="2091" spans="1:8" ht="14.25">
      <c r="A2091" s="11">
        <v>43891</v>
      </c>
      <c r="B2091" s="10" t="s">
        <v>2497</v>
      </c>
      <c r="C2091" s="12">
        <v>0.41666666666666669</v>
      </c>
      <c r="D2091" s="13">
        <v>43918</v>
      </c>
      <c r="E2091" s="7" t="s">
        <v>402</v>
      </c>
      <c r="F2091" s="65">
        <v>27.11</v>
      </c>
      <c r="G2091" t="s">
        <v>15</v>
      </c>
      <c r="H2091">
        <f>+VLOOKUP(G2091,'Legenda Tecnologias'!$A$1:$C$26,3)</f>
        <v>9</v>
      </c>
    </row>
    <row r="2092" spans="1:8" ht="14.25">
      <c r="A2092" s="11">
        <v>43891</v>
      </c>
      <c r="B2092" s="10" t="s">
        <v>2498</v>
      </c>
      <c r="C2092" s="12">
        <v>0.45833333333333331</v>
      </c>
      <c r="D2092" s="13">
        <v>43918</v>
      </c>
      <c r="E2092" s="7" t="s">
        <v>402</v>
      </c>
      <c r="F2092" s="65">
        <v>27.75</v>
      </c>
      <c r="G2092" t="s">
        <v>7</v>
      </c>
      <c r="H2092">
        <f>+VLOOKUP(G2092,'Legenda Tecnologias'!$A$1:$C$26,3)</f>
        <v>19</v>
      </c>
    </row>
    <row r="2093" spans="1:8" ht="14.25">
      <c r="A2093" s="11">
        <v>43891</v>
      </c>
      <c r="B2093" s="10" t="s">
        <v>2499</v>
      </c>
      <c r="C2093" s="12">
        <v>0.5</v>
      </c>
      <c r="D2093" s="13">
        <v>43918</v>
      </c>
      <c r="E2093" s="7" t="s">
        <v>402</v>
      </c>
      <c r="F2093" s="65">
        <v>28.85</v>
      </c>
      <c r="G2093" t="s">
        <v>21</v>
      </c>
      <c r="H2093">
        <f>+VLOOKUP(G2093,'Legenda Tecnologias'!$A$1:$C$26,3)</f>
        <v>2</v>
      </c>
    </row>
    <row r="2094" spans="1:8" ht="14.25">
      <c r="A2094" s="11">
        <v>43891</v>
      </c>
      <c r="B2094" s="10" t="s">
        <v>2500</v>
      </c>
      <c r="C2094" s="12">
        <v>0.54166666666666663</v>
      </c>
      <c r="D2094" s="13">
        <v>43918</v>
      </c>
      <c r="E2094" s="7" t="s">
        <v>402</v>
      </c>
      <c r="F2094" s="65">
        <v>29.95</v>
      </c>
      <c r="G2094" t="s">
        <v>5</v>
      </c>
      <c r="H2094">
        <f>+VLOOKUP(G2094,'Legenda Tecnologias'!$A$1:$C$26,3)</f>
        <v>11</v>
      </c>
    </row>
    <row r="2095" spans="1:8" ht="14.25">
      <c r="A2095" s="11">
        <v>43891</v>
      </c>
      <c r="B2095" s="10" t="s">
        <v>2501</v>
      </c>
      <c r="C2095" s="12">
        <v>0.58333333333333337</v>
      </c>
      <c r="D2095" s="13">
        <v>43918</v>
      </c>
      <c r="E2095" s="7" t="s">
        <v>402</v>
      </c>
      <c r="F2095" s="65">
        <v>30.01</v>
      </c>
      <c r="G2095" t="s">
        <v>5</v>
      </c>
      <c r="H2095">
        <f>+VLOOKUP(G2095,'Legenda Tecnologias'!$A$1:$C$26,3)</f>
        <v>11</v>
      </c>
    </row>
    <row r="2096" spans="1:8" ht="14.25">
      <c r="A2096" s="11">
        <v>43891</v>
      </c>
      <c r="B2096" s="10" t="s">
        <v>2502</v>
      </c>
      <c r="C2096" s="12">
        <v>0.625</v>
      </c>
      <c r="D2096" s="13">
        <v>43918</v>
      </c>
      <c r="E2096" s="7" t="s">
        <v>402</v>
      </c>
      <c r="F2096" s="65">
        <v>29.5</v>
      </c>
      <c r="G2096" t="s">
        <v>21</v>
      </c>
      <c r="H2096">
        <f>+VLOOKUP(G2096,'Legenda Tecnologias'!$A$1:$C$26,3)</f>
        <v>2</v>
      </c>
    </row>
    <row r="2097" spans="1:8" ht="14.25">
      <c r="A2097" s="11">
        <v>43891</v>
      </c>
      <c r="B2097" s="10" t="s">
        <v>2503</v>
      </c>
      <c r="C2097" s="12">
        <v>0.66666666666666663</v>
      </c>
      <c r="D2097" s="13">
        <v>43918</v>
      </c>
      <c r="E2097" s="7" t="s">
        <v>402</v>
      </c>
      <c r="F2097" s="65">
        <v>28.5</v>
      </c>
      <c r="G2097" t="s">
        <v>5</v>
      </c>
      <c r="H2097">
        <f>+VLOOKUP(G2097,'Legenda Tecnologias'!$A$1:$C$26,3)</f>
        <v>11</v>
      </c>
    </row>
    <row r="2098" spans="1:8" ht="14.25">
      <c r="A2098" s="11">
        <v>43891</v>
      </c>
      <c r="B2098" s="10" t="s">
        <v>2504</v>
      </c>
      <c r="C2098" s="12">
        <v>0.70833333333333337</v>
      </c>
      <c r="D2098" s="13">
        <v>43918</v>
      </c>
      <c r="E2098" s="7" t="s">
        <v>402</v>
      </c>
      <c r="F2098" s="65">
        <v>28.85</v>
      </c>
      <c r="G2098" t="s">
        <v>10</v>
      </c>
      <c r="H2098">
        <f>+VLOOKUP(G2098,'Legenda Tecnologias'!$A$1:$C$26,3)</f>
        <v>1</v>
      </c>
    </row>
    <row r="2099" spans="1:8" ht="14.25">
      <c r="A2099" s="11">
        <v>43891</v>
      </c>
      <c r="B2099" s="10" t="s">
        <v>2505</v>
      </c>
      <c r="C2099" s="12">
        <v>0.75</v>
      </c>
      <c r="D2099" s="13">
        <v>43918</v>
      </c>
      <c r="E2099" s="7" t="s">
        <v>402</v>
      </c>
      <c r="F2099" s="65">
        <v>29.9</v>
      </c>
      <c r="G2099" t="s">
        <v>5</v>
      </c>
      <c r="H2099">
        <f>+VLOOKUP(G2099,'Legenda Tecnologias'!$A$1:$C$26,3)</f>
        <v>11</v>
      </c>
    </row>
    <row r="2100" spans="1:8" ht="14.25">
      <c r="A2100" s="11">
        <v>43891</v>
      </c>
      <c r="B2100" s="10" t="s">
        <v>2506</v>
      </c>
      <c r="C2100" s="12">
        <v>0.79166666666666663</v>
      </c>
      <c r="D2100" s="13">
        <v>43918</v>
      </c>
      <c r="E2100" s="7" t="s">
        <v>402</v>
      </c>
      <c r="F2100" s="65">
        <v>30.01</v>
      </c>
      <c r="G2100" t="s">
        <v>20</v>
      </c>
      <c r="H2100">
        <f>+VLOOKUP(G2100,'Legenda Tecnologias'!$A$1:$C$26,3)</f>
        <v>12</v>
      </c>
    </row>
    <row r="2101" spans="1:8" ht="14.25">
      <c r="A2101" s="11">
        <v>43891</v>
      </c>
      <c r="B2101" s="10" t="s">
        <v>2489</v>
      </c>
      <c r="C2101" s="12">
        <v>8.3333333333333329E-2</v>
      </c>
      <c r="D2101" s="13">
        <v>43918</v>
      </c>
      <c r="E2101" s="7" t="s">
        <v>402</v>
      </c>
      <c r="F2101" s="65">
        <v>26.1</v>
      </c>
      <c r="G2101" t="s">
        <v>21</v>
      </c>
      <c r="H2101">
        <f>+VLOOKUP(G2101,'Legenda Tecnologias'!$A$1:$C$26,3)</f>
        <v>2</v>
      </c>
    </row>
    <row r="2102" spans="1:8" ht="14.25">
      <c r="A2102" s="11">
        <v>43891</v>
      </c>
      <c r="B2102" s="10" t="s">
        <v>2507</v>
      </c>
      <c r="C2102" s="12">
        <v>0.83333333333333337</v>
      </c>
      <c r="D2102" s="13">
        <v>43918</v>
      </c>
      <c r="E2102" s="7" t="s">
        <v>402</v>
      </c>
      <c r="F2102" s="65">
        <v>31.48</v>
      </c>
      <c r="G2102" t="s">
        <v>21</v>
      </c>
      <c r="H2102">
        <f>+VLOOKUP(G2102,'Legenda Tecnologias'!$A$1:$C$26,3)</f>
        <v>2</v>
      </c>
    </row>
    <row r="2103" spans="1:8" ht="14.25">
      <c r="A2103" s="11">
        <v>43891</v>
      </c>
      <c r="B2103" s="10" t="s">
        <v>2508</v>
      </c>
      <c r="C2103" s="12">
        <v>0.875</v>
      </c>
      <c r="D2103" s="13">
        <v>43918</v>
      </c>
      <c r="E2103" s="7" t="s">
        <v>402</v>
      </c>
      <c r="F2103" s="65">
        <v>31.12</v>
      </c>
      <c r="G2103" t="s">
        <v>10</v>
      </c>
      <c r="H2103">
        <f>+VLOOKUP(G2103,'Legenda Tecnologias'!$A$1:$C$26,3)</f>
        <v>1</v>
      </c>
    </row>
    <row r="2104" spans="1:8" ht="14.25">
      <c r="A2104" s="11">
        <v>43891</v>
      </c>
      <c r="B2104" s="10" t="s">
        <v>2509</v>
      </c>
      <c r="C2104" s="12">
        <v>0.91666666666666663</v>
      </c>
      <c r="D2104" s="13">
        <v>43918</v>
      </c>
      <c r="E2104" s="7" t="s">
        <v>402</v>
      </c>
      <c r="F2104" s="65">
        <v>30.05</v>
      </c>
      <c r="G2104" t="s">
        <v>5</v>
      </c>
      <c r="H2104">
        <f>+VLOOKUP(G2104,'Legenda Tecnologias'!$A$1:$C$26,3)</f>
        <v>11</v>
      </c>
    </row>
    <row r="2105" spans="1:8" ht="14.25">
      <c r="A2105" s="11">
        <v>43891</v>
      </c>
      <c r="B2105" s="10" t="s">
        <v>2510</v>
      </c>
      <c r="C2105" s="12">
        <v>0.95833333333333337</v>
      </c>
      <c r="D2105" s="13">
        <v>43918</v>
      </c>
      <c r="E2105" s="7" t="s">
        <v>402</v>
      </c>
      <c r="F2105" s="65">
        <v>29.4</v>
      </c>
      <c r="G2105" t="s">
        <v>12</v>
      </c>
      <c r="H2105">
        <f>+VLOOKUP(G2105,'Legenda Tecnologias'!$A$1:$C$26,3)</f>
        <v>22</v>
      </c>
    </row>
    <row r="2106" spans="1:8" ht="14.25">
      <c r="A2106" s="11">
        <v>43891</v>
      </c>
      <c r="B2106" s="10" t="s">
        <v>2490</v>
      </c>
      <c r="C2106" s="12">
        <v>0.125</v>
      </c>
      <c r="D2106" s="13">
        <v>43918</v>
      </c>
      <c r="E2106" s="7" t="s">
        <v>402</v>
      </c>
      <c r="F2106" s="65">
        <v>25</v>
      </c>
      <c r="G2106" t="s">
        <v>6</v>
      </c>
      <c r="H2106">
        <f>+VLOOKUP(G2106,'Legenda Tecnologias'!$A$1:$C$26,3)</f>
        <v>18</v>
      </c>
    </row>
    <row r="2107" spans="1:8" ht="14.25">
      <c r="A2107" s="11">
        <v>43891</v>
      </c>
      <c r="B2107" s="10" t="s">
        <v>2491</v>
      </c>
      <c r="C2107" s="12">
        <v>0.16666666666666666</v>
      </c>
      <c r="D2107" s="13">
        <v>43918</v>
      </c>
      <c r="E2107" s="7" t="s">
        <v>402</v>
      </c>
      <c r="F2107" s="65">
        <v>24</v>
      </c>
      <c r="G2107" t="s">
        <v>20</v>
      </c>
      <c r="H2107">
        <f>+VLOOKUP(G2107,'Legenda Tecnologias'!$A$1:$C$26,3)</f>
        <v>12</v>
      </c>
    </row>
    <row r="2108" spans="1:8" ht="14.25">
      <c r="A2108" s="11">
        <v>43891</v>
      </c>
      <c r="B2108" s="10" t="s">
        <v>2492</v>
      </c>
      <c r="C2108" s="12">
        <v>0.20833333333333334</v>
      </c>
      <c r="D2108" s="13">
        <v>43918</v>
      </c>
      <c r="E2108" s="7" t="s">
        <v>402</v>
      </c>
      <c r="F2108" s="65">
        <v>24.9</v>
      </c>
      <c r="G2108" t="s">
        <v>6</v>
      </c>
      <c r="H2108">
        <f>+VLOOKUP(G2108,'Legenda Tecnologias'!$A$1:$C$26,3)</f>
        <v>18</v>
      </c>
    </row>
    <row r="2109" spans="1:8" ht="14.25">
      <c r="A2109" s="11">
        <v>43891</v>
      </c>
      <c r="B2109" s="10" t="s">
        <v>2493</v>
      </c>
      <c r="C2109" s="12">
        <v>0.25</v>
      </c>
      <c r="D2109" s="13">
        <v>43918</v>
      </c>
      <c r="E2109" s="7" t="s">
        <v>402</v>
      </c>
      <c r="F2109" s="65">
        <v>26.51</v>
      </c>
      <c r="G2109" t="s">
        <v>6</v>
      </c>
      <c r="H2109">
        <f>+VLOOKUP(G2109,'Legenda Tecnologias'!$A$1:$C$26,3)</f>
        <v>18</v>
      </c>
    </row>
    <row r="2110" spans="1:8" ht="14.25">
      <c r="A2110" s="11">
        <v>43891</v>
      </c>
      <c r="B2110" s="10" t="s">
        <v>2494</v>
      </c>
      <c r="C2110" s="12">
        <v>0.29166666666666669</v>
      </c>
      <c r="D2110" s="13">
        <v>43918</v>
      </c>
      <c r="E2110" s="7" t="s">
        <v>402</v>
      </c>
      <c r="F2110" s="65">
        <v>24</v>
      </c>
      <c r="G2110" t="s">
        <v>5</v>
      </c>
      <c r="H2110">
        <f>+VLOOKUP(G2110,'Legenda Tecnologias'!$A$1:$C$26,3)</f>
        <v>11</v>
      </c>
    </row>
    <row r="2111" spans="1:8" ht="14.25">
      <c r="A2111" s="11">
        <v>43891</v>
      </c>
      <c r="B2111" s="10" t="s">
        <v>2495</v>
      </c>
      <c r="C2111" s="12">
        <v>0.33333333333333331</v>
      </c>
      <c r="D2111" s="13">
        <v>43918</v>
      </c>
      <c r="E2111" s="7" t="s">
        <v>402</v>
      </c>
      <c r="F2111" s="65">
        <v>25</v>
      </c>
      <c r="G2111" t="s">
        <v>8</v>
      </c>
      <c r="H2111">
        <f>+VLOOKUP(G2111,'Legenda Tecnologias'!$A$1:$C$26,3)</f>
        <v>6</v>
      </c>
    </row>
    <row r="2112" spans="1:8" ht="14.25">
      <c r="A2112" s="11">
        <v>43891</v>
      </c>
      <c r="B2112" s="10" t="s">
        <v>2496</v>
      </c>
      <c r="C2112" s="12">
        <v>0.375</v>
      </c>
      <c r="D2112" s="13">
        <v>43918</v>
      </c>
      <c r="E2112" s="7" t="s">
        <v>402</v>
      </c>
      <c r="F2112" s="65">
        <v>26</v>
      </c>
      <c r="G2112" t="s">
        <v>20</v>
      </c>
      <c r="H2112">
        <f>+VLOOKUP(G2112,'Legenda Tecnologias'!$A$1:$C$26,3)</f>
        <v>12</v>
      </c>
    </row>
    <row r="2113" spans="1:8" ht="14.25">
      <c r="A2113" s="11">
        <v>43891</v>
      </c>
      <c r="B2113" s="10" t="s">
        <v>2511</v>
      </c>
      <c r="C2113" s="12">
        <v>0</v>
      </c>
      <c r="D2113" s="13">
        <v>43919</v>
      </c>
      <c r="E2113" s="7" t="s">
        <v>402</v>
      </c>
      <c r="F2113" s="65">
        <v>27.13</v>
      </c>
      <c r="G2113" t="s">
        <v>5</v>
      </c>
      <c r="H2113">
        <f>+VLOOKUP(G2113,'Legenda Tecnologias'!$A$1:$C$26,3)</f>
        <v>11</v>
      </c>
    </row>
    <row r="2114" spans="1:8" ht="14.25">
      <c r="A2114" s="11">
        <v>43891</v>
      </c>
      <c r="B2114" s="10" t="s">
        <v>2512</v>
      </c>
      <c r="C2114" s="12">
        <v>4.1666666666666664E-2</v>
      </c>
      <c r="D2114" s="13">
        <v>43919</v>
      </c>
      <c r="E2114" s="7" t="s">
        <v>402</v>
      </c>
      <c r="F2114" s="65">
        <v>23.77</v>
      </c>
      <c r="G2114" t="s">
        <v>10</v>
      </c>
      <c r="H2114">
        <f>+VLOOKUP(G2114,'Legenda Tecnologias'!$A$1:$C$26,3)</f>
        <v>1</v>
      </c>
    </row>
    <row r="2115" spans="1:8" ht="14.25">
      <c r="A2115" s="11">
        <v>43891</v>
      </c>
      <c r="B2115" s="10" t="s">
        <v>2521</v>
      </c>
      <c r="C2115" s="12">
        <v>0.41666666666666669</v>
      </c>
      <c r="D2115" s="13">
        <v>43919</v>
      </c>
      <c r="E2115" s="7" t="s">
        <v>402</v>
      </c>
      <c r="F2115" s="65">
        <v>18</v>
      </c>
      <c r="G2115" t="s">
        <v>6</v>
      </c>
      <c r="H2115">
        <f>+VLOOKUP(G2115,'Legenda Tecnologias'!$A$1:$C$26,3)</f>
        <v>18</v>
      </c>
    </row>
    <row r="2116" spans="1:8" ht="14.25">
      <c r="A2116" s="11">
        <v>43891</v>
      </c>
      <c r="B2116" s="10" t="s">
        <v>2522</v>
      </c>
      <c r="C2116" s="12">
        <v>0.45833333333333331</v>
      </c>
      <c r="D2116" s="13">
        <v>43919</v>
      </c>
      <c r="E2116" s="7" t="s">
        <v>402</v>
      </c>
      <c r="F2116" s="65">
        <v>19.5</v>
      </c>
      <c r="G2116" t="s">
        <v>10</v>
      </c>
      <c r="H2116">
        <f>+VLOOKUP(G2116,'Legenda Tecnologias'!$A$1:$C$26,3)</f>
        <v>1</v>
      </c>
    </row>
    <row r="2117" spans="1:8" ht="14.25">
      <c r="A2117" s="11">
        <v>43891</v>
      </c>
      <c r="B2117" s="10" t="s">
        <v>2523</v>
      </c>
      <c r="C2117" s="12">
        <v>0.5</v>
      </c>
      <c r="D2117" s="13">
        <v>43919</v>
      </c>
      <c r="E2117" s="7" t="s">
        <v>402</v>
      </c>
      <c r="F2117" s="65">
        <v>23.35</v>
      </c>
      <c r="G2117" t="s">
        <v>6</v>
      </c>
      <c r="H2117">
        <f>+VLOOKUP(G2117,'Legenda Tecnologias'!$A$1:$C$26,3)</f>
        <v>18</v>
      </c>
    </row>
    <row r="2118" spans="1:8" ht="14.25">
      <c r="A2118" s="11">
        <v>43891</v>
      </c>
      <c r="B2118" s="10" t="s">
        <v>2524</v>
      </c>
      <c r="C2118" s="12">
        <v>0.54166666666666663</v>
      </c>
      <c r="D2118" s="13">
        <v>43919</v>
      </c>
      <c r="E2118" s="7" t="s">
        <v>402</v>
      </c>
      <c r="F2118" s="65">
        <v>24</v>
      </c>
      <c r="G2118" t="s">
        <v>5</v>
      </c>
      <c r="H2118">
        <f>+VLOOKUP(G2118,'Legenda Tecnologias'!$A$1:$C$26,3)</f>
        <v>11</v>
      </c>
    </row>
    <row r="2119" spans="1:8" ht="14.25">
      <c r="A2119" s="11">
        <v>43891</v>
      </c>
      <c r="B2119" s="10" t="s">
        <v>2525</v>
      </c>
      <c r="C2119" s="12">
        <v>0.58333333333333337</v>
      </c>
      <c r="D2119" s="13">
        <v>43919</v>
      </c>
      <c r="E2119" s="7" t="s">
        <v>402</v>
      </c>
      <c r="F2119" s="65">
        <v>18</v>
      </c>
      <c r="G2119" t="s">
        <v>6</v>
      </c>
      <c r="H2119">
        <f>+VLOOKUP(G2119,'Legenda Tecnologias'!$A$1:$C$26,3)</f>
        <v>18</v>
      </c>
    </row>
    <row r="2120" spans="1:8" ht="14.25">
      <c r="A2120" s="11">
        <v>43891</v>
      </c>
      <c r="B2120" s="10" t="s">
        <v>2526</v>
      </c>
      <c r="C2120" s="12">
        <v>0.625</v>
      </c>
      <c r="D2120" s="13">
        <v>43919</v>
      </c>
      <c r="E2120" s="7" t="s">
        <v>402</v>
      </c>
      <c r="F2120" s="65">
        <v>15.82</v>
      </c>
      <c r="G2120" t="s">
        <v>6</v>
      </c>
      <c r="H2120">
        <f>+VLOOKUP(G2120,'Legenda Tecnologias'!$A$1:$C$26,3)</f>
        <v>18</v>
      </c>
    </row>
    <row r="2121" spans="1:8" ht="14.25">
      <c r="A2121" s="11">
        <v>43891</v>
      </c>
      <c r="B2121" s="10" t="s">
        <v>2527</v>
      </c>
      <c r="C2121" s="12">
        <v>0.66666666666666663</v>
      </c>
      <c r="D2121" s="13">
        <v>43919</v>
      </c>
      <c r="E2121" s="7" t="s">
        <v>402</v>
      </c>
      <c r="F2121" s="65">
        <v>15</v>
      </c>
      <c r="G2121" t="s">
        <v>6</v>
      </c>
      <c r="H2121">
        <f>+VLOOKUP(G2121,'Legenda Tecnologias'!$A$1:$C$26,3)</f>
        <v>18</v>
      </c>
    </row>
    <row r="2122" spans="1:8" ht="14.25">
      <c r="A2122" s="11">
        <v>43891</v>
      </c>
      <c r="B2122" s="10" t="s">
        <v>2528</v>
      </c>
      <c r="C2122" s="12">
        <v>0.70833333333333337</v>
      </c>
      <c r="D2122" s="13">
        <v>43919</v>
      </c>
      <c r="E2122" s="7" t="s">
        <v>402</v>
      </c>
      <c r="F2122" s="65">
        <v>14</v>
      </c>
      <c r="G2122" t="s">
        <v>20</v>
      </c>
      <c r="H2122">
        <f>+VLOOKUP(G2122,'Legenda Tecnologias'!$A$1:$C$26,3)</f>
        <v>12</v>
      </c>
    </row>
    <row r="2123" spans="1:8" ht="14.25">
      <c r="A2123" s="11">
        <v>43891</v>
      </c>
      <c r="B2123" s="10" t="s">
        <v>2529</v>
      </c>
      <c r="C2123" s="12">
        <v>0.75</v>
      </c>
      <c r="D2123" s="13">
        <v>43919</v>
      </c>
      <c r="E2123" s="7" t="s">
        <v>402</v>
      </c>
      <c r="F2123" s="65">
        <v>16.989999999999998</v>
      </c>
      <c r="G2123" t="s">
        <v>6</v>
      </c>
      <c r="H2123">
        <f>+VLOOKUP(G2123,'Legenda Tecnologias'!$A$1:$C$26,3)</f>
        <v>18</v>
      </c>
    </row>
    <row r="2124" spans="1:8" ht="14.25">
      <c r="A2124" s="11">
        <v>43891</v>
      </c>
      <c r="B2124" s="10" t="s">
        <v>2530</v>
      </c>
      <c r="C2124" s="12">
        <v>0.79166666666666663</v>
      </c>
      <c r="D2124" s="13">
        <v>43919</v>
      </c>
      <c r="E2124" s="7" t="s">
        <v>402</v>
      </c>
      <c r="F2124" s="65">
        <v>17.899999999999999</v>
      </c>
      <c r="G2124" t="s">
        <v>6</v>
      </c>
      <c r="H2124">
        <f>+VLOOKUP(G2124,'Legenda Tecnologias'!$A$1:$C$26,3)</f>
        <v>18</v>
      </c>
    </row>
    <row r="2125" spans="1:8" ht="14.25">
      <c r="A2125" s="11">
        <v>43891</v>
      </c>
      <c r="B2125" s="10" t="s">
        <v>2513</v>
      </c>
      <c r="C2125" s="12">
        <v>8.3333333333333329E-2</v>
      </c>
      <c r="D2125" s="13">
        <v>43919</v>
      </c>
      <c r="E2125" s="7" t="s">
        <v>402</v>
      </c>
      <c r="F2125" s="65">
        <v>18.84</v>
      </c>
      <c r="G2125" t="s">
        <v>12</v>
      </c>
      <c r="H2125">
        <f>+VLOOKUP(G2125,'Legenda Tecnologias'!$A$1:$C$26,3)</f>
        <v>22</v>
      </c>
    </row>
    <row r="2126" spans="1:8" ht="14.25">
      <c r="A2126" s="11">
        <v>43891</v>
      </c>
      <c r="B2126" s="10" t="s">
        <v>2531</v>
      </c>
      <c r="C2126" s="12">
        <v>0.83333333333333337</v>
      </c>
      <c r="D2126" s="13">
        <v>43919</v>
      </c>
      <c r="E2126" s="7" t="s">
        <v>402</v>
      </c>
      <c r="F2126" s="65">
        <v>26.1</v>
      </c>
      <c r="G2126" t="s">
        <v>6</v>
      </c>
      <c r="H2126">
        <f>+VLOOKUP(G2126,'Legenda Tecnologias'!$A$1:$C$26,3)</f>
        <v>18</v>
      </c>
    </row>
    <row r="2127" spans="1:8" ht="14.25">
      <c r="A2127" s="11">
        <v>43891</v>
      </c>
      <c r="B2127" s="10" t="s">
        <v>2532</v>
      </c>
      <c r="C2127" s="12">
        <v>0.875</v>
      </c>
      <c r="D2127" s="13">
        <v>43919</v>
      </c>
      <c r="E2127" s="7" t="s">
        <v>402</v>
      </c>
      <c r="F2127" s="65">
        <v>20.14</v>
      </c>
      <c r="G2127" t="s">
        <v>5</v>
      </c>
      <c r="H2127">
        <f>+VLOOKUP(G2127,'Legenda Tecnologias'!$A$1:$C$26,3)</f>
        <v>11</v>
      </c>
    </row>
    <row r="2128" spans="1:8" ht="14.25">
      <c r="A2128" s="11">
        <v>43891</v>
      </c>
      <c r="B2128" s="10" t="s">
        <v>2533</v>
      </c>
      <c r="C2128" s="12">
        <v>0.91666666666666663</v>
      </c>
      <c r="D2128" s="13">
        <v>43919</v>
      </c>
      <c r="E2128" s="7" t="s">
        <v>402</v>
      </c>
      <c r="F2128" s="65">
        <v>20.59</v>
      </c>
      <c r="G2128" t="s">
        <v>5</v>
      </c>
      <c r="H2128">
        <f>+VLOOKUP(G2128,'Legenda Tecnologias'!$A$1:$C$26,3)</f>
        <v>11</v>
      </c>
    </row>
    <row r="2129" spans="1:8" ht="14.25">
      <c r="A2129" s="11">
        <v>43891</v>
      </c>
      <c r="B2129" s="10" t="s">
        <v>2534</v>
      </c>
      <c r="C2129" s="12">
        <v>0.95833333333333337</v>
      </c>
      <c r="D2129" s="13">
        <v>43919</v>
      </c>
      <c r="E2129" s="7" t="s">
        <v>402</v>
      </c>
      <c r="F2129" s="65">
        <v>20.59</v>
      </c>
      <c r="G2129" t="s">
        <v>6</v>
      </c>
      <c r="H2129">
        <f>+VLOOKUP(G2129,'Legenda Tecnologias'!$A$1:$C$26,3)</f>
        <v>18</v>
      </c>
    </row>
    <row r="2130" spans="1:8" ht="14.25">
      <c r="A2130" s="11">
        <v>43891</v>
      </c>
      <c r="B2130" s="10" t="s">
        <v>2514</v>
      </c>
      <c r="C2130" s="12">
        <v>0.125</v>
      </c>
      <c r="D2130" s="13">
        <v>43919</v>
      </c>
      <c r="E2130" s="7" t="s">
        <v>402</v>
      </c>
      <c r="F2130" s="65">
        <v>18</v>
      </c>
      <c r="G2130" t="s">
        <v>6</v>
      </c>
      <c r="H2130">
        <f>+VLOOKUP(G2130,'Legenda Tecnologias'!$A$1:$C$26,3)</f>
        <v>18</v>
      </c>
    </row>
    <row r="2131" spans="1:8" ht="14.25">
      <c r="A2131" s="11">
        <v>43891</v>
      </c>
      <c r="B2131" s="10" t="s">
        <v>2515</v>
      </c>
      <c r="C2131" s="12">
        <v>0.16666666666666666</v>
      </c>
      <c r="D2131" s="13">
        <v>43919</v>
      </c>
      <c r="E2131" s="7" t="s">
        <v>402</v>
      </c>
      <c r="F2131" s="65">
        <v>18</v>
      </c>
      <c r="G2131" t="s">
        <v>6</v>
      </c>
      <c r="H2131">
        <f>+VLOOKUP(G2131,'Legenda Tecnologias'!$A$1:$C$26,3)</f>
        <v>18</v>
      </c>
    </row>
    <row r="2132" spans="1:8" ht="14.25">
      <c r="A2132" s="11">
        <v>43891</v>
      </c>
      <c r="B2132" s="10" t="s">
        <v>2516</v>
      </c>
      <c r="C2132" s="12">
        <v>0.20833333333333334</v>
      </c>
      <c r="D2132" s="13">
        <v>43919</v>
      </c>
      <c r="E2132" s="7" t="s">
        <v>402</v>
      </c>
      <c r="F2132" s="65">
        <v>18.84</v>
      </c>
      <c r="G2132" t="s">
        <v>6</v>
      </c>
      <c r="H2132">
        <f>+VLOOKUP(G2132,'Legenda Tecnologias'!$A$1:$C$26,3)</f>
        <v>18</v>
      </c>
    </row>
    <row r="2133" spans="1:8" ht="14.25">
      <c r="A2133" s="11">
        <v>43891</v>
      </c>
      <c r="B2133" s="10" t="s">
        <v>2517</v>
      </c>
      <c r="C2133" s="12">
        <v>0.25</v>
      </c>
      <c r="D2133" s="13">
        <v>43919</v>
      </c>
      <c r="E2133" s="7" t="s">
        <v>402</v>
      </c>
      <c r="F2133" s="65">
        <v>18.84</v>
      </c>
      <c r="G2133" t="s">
        <v>6</v>
      </c>
      <c r="H2133">
        <f>+VLOOKUP(G2133,'Legenda Tecnologias'!$A$1:$C$26,3)</f>
        <v>18</v>
      </c>
    </row>
    <row r="2134" spans="1:8" ht="14.25">
      <c r="A2134" s="11">
        <v>43891</v>
      </c>
      <c r="B2134" s="10" t="s">
        <v>2518</v>
      </c>
      <c r="C2134" s="12">
        <v>0.29166666666666669</v>
      </c>
      <c r="D2134" s="13">
        <v>43919</v>
      </c>
      <c r="E2134" s="7" t="s">
        <v>402</v>
      </c>
      <c r="F2134" s="65">
        <v>17.8</v>
      </c>
      <c r="G2134" t="s">
        <v>6</v>
      </c>
      <c r="H2134">
        <f>+VLOOKUP(G2134,'Legenda Tecnologias'!$A$1:$C$26,3)</f>
        <v>18</v>
      </c>
    </row>
    <row r="2135" spans="1:8" ht="14.25">
      <c r="A2135" s="11">
        <v>43891</v>
      </c>
      <c r="B2135" s="10" t="s">
        <v>2519</v>
      </c>
      <c r="C2135" s="12">
        <v>0.33333333333333331</v>
      </c>
      <c r="D2135" s="13">
        <v>43919</v>
      </c>
      <c r="E2135" s="7" t="s">
        <v>402</v>
      </c>
      <c r="F2135" s="65">
        <v>17.399999999999999</v>
      </c>
      <c r="G2135" t="s">
        <v>6</v>
      </c>
      <c r="H2135">
        <f>+VLOOKUP(G2135,'Legenda Tecnologias'!$A$1:$C$26,3)</f>
        <v>18</v>
      </c>
    </row>
    <row r="2136" spans="1:8" ht="14.25">
      <c r="A2136" s="11">
        <v>43891</v>
      </c>
      <c r="B2136" s="10" t="s">
        <v>2520</v>
      </c>
      <c r="C2136" s="12">
        <v>0.375</v>
      </c>
      <c r="D2136" s="13">
        <v>43919</v>
      </c>
      <c r="E2136" s="7" t="s">
        <v>402</v>
      </c>
      <c r="F2136" s="65">
        <v>17.55</v>
      </c>
      <c r="G2136" t="s">
        <v>6</v>
      </c>
      <c r="H2136">
        <f>+VLOOKUP(G2136,'Legenda Tecnologias'!$A$1:$C$26,3)</f>
        <v>18</v>
      </c>
    </row>
    <row r="2137" spans="1:8" ht="14.25">
      <c r="A2137" s="11">
        <v>43891</v>
      </c>
      <c r="B2137" s="10" t="s">
        <v>2535</v>
      </c>
      <c r="C2137" s="12">
        <v>0</v>
      </c>
      <c r="D2137" s="13">
        <v>43920</v>
      </c>
      <c r="E2137" s="7" t="s">
        <v>402</v>
      </c>
      <c r="F2137" s="65">
        <v>17</v>
      </c>
      <c r="G2137" t="s">
        <v>1</v>
      </c>
      <c r="H2137" t="e">
        <f>+VLOOKUP(G2137,'Legenda Tecnologias'!$A$1:$C$26,3)</f>
        <v>#N/A</v>
      </c>
    </row>
    <row r="2138" spans="1:8" ht="14.25">
      <c r="A2138" s="11">
        <v>43891</v>
      </c>
      <c r="B2138" s="10" t="s">
        <v>2536</v>
      </c>
      <c r="C2138" s="12">
        <v>4.1666666666666664E-2</v>
      </c>
      <c r="D2138" s="13">
        <v>43920</v>
      </c>
      <c r="E2138" s="7" t="s">
        <v>402</v>
      </c>
      <c r="F2138" s="65">
        <v>15.8</v>
      </c>
      <c r="G2138" t="s">
        <v>20</v>
      </c>
      <c r="H2138">
        <f>+VLOOKUP(G2138,'Legenda Tecnologias'!$A$1:$C$26,3)</f>
        <v>12</v>
      </c>
    </row>
    <row r="2139" spans="1:8" ht="14.25">
      <c r="A2139" s="11">
        <v>43891</v>
      </c>
      <c r="B2139" s="10" t="s">
        <v>2545</v>
      </c>
      <c r="C2139" s="12">
        <v>0.41666666666666669</v>
      </c>
      <c r="D2139" s="13">
        <v>43920</v>
      </c>
      <c r="E2139" s="7" t="s">
        <v>402</v>
      </c>
      <c r="F2139" s="65">
        <v>22.4</v>
      </c>
      <c r="G2139" t="s">
        <v>5</v>
      </c>
      <c r="H2139">
        <f>+VLOOKUP(G2139,'Legenda Tecnologias'!$A$1:$C$26,3)</f>
        <v>11</v>
      </c>
    </row>
    <row r="2140" spans="1:8" ht="14.25">
      <c r="A2140" s="11">
        <v>43891</v>
      </c>
      <c r="B2140" s="10" t="s">
        <v>2546</v>
      </c>
      <c r="C2140" s="12">
        <v>0.45833333333333331</v>
      </c>
      <c r="D2140" s="13">
        <v>43920</v>
      </c>
      <c r="E2140" s="7" t="s">
        <v>402</v>
      </c>
      <c r="F2140" s="65">
        <v>21.09</v>
      </c>
      <c r="G2140" t="s">
        <v>6</v>
      </c>
      <c r="H2140">
        <f>+VLOOKUP(G2140,'Legenda Tecnologias'!$A$1:$C$26,3)</f>
        <v>18</v>
      </c>
    </row>
    <row r="2141" spans="1:8" ht="14.25">
      <c r="A2141" s="11">
        <v>43891</v>
      </c>
      <c r="B2141" s="10" t="s">
        <v>2547</v>
      </c>
      <c r="C2141" s="12">
        <v>0.5</v>
      </c>
      <c r="D2141" s="13">
        <v>43920</v>
      </c>
      <c r="E2141" s="7" t="s">
        <v>402</v>
      </c>
      <c r="F2141" s="65">
        <v>21.09</v>
      </c>
      <c r="G2141" t="s">
        <v>5</v>
      </c>
      <c r="H2141">
        <f>+VLOOKUP(G2141,'Legenda Tecnologias'!$A$1:$C$26,3)</f>
        <v>11</v>
      </c>
    </row>
    <row r="2142" spans="1:8" ht="14.25">
      <c r="A2142" s="11">
        <v>43891</v>
      </c>
      <c r="B2142" s="10" t="s">
        <v>2548</v>
      </c>
      <c r="C2142" s="12">
        <v>0.54166666666666663</v>
      </c>
      <c r="D2142" s="13">
        <v>43920</v>
      </c>
      <c r="E2142" s="7" t="s">
        <v>402</v>
      </c>
      <c r="F2142" s="65">
        <v>19.12</v>
      </c>
      <c r="G2142" t="s">
        <v>5</v>
      </c>
      <c r="H2142">
        <f>+VLOOKUP(G2142,'Legenda Tecnologias'!$A$1:$C$26,3)</f>
        <v>11</v>
      </c>
    </row>
    <row r="2143" spans="1:8" ht="14.25">
      <c r="A2143" s="11">
        <v>43891</v>
      </c>
      <c r="B2143" s="10" t="s">
        <v>2549</v>
      </c>
      <c r="C2143" s="12">
        <v>0.58333333333333337</v>
      </c>
      <c r="D2143" s="13">
        <v>43920</v>
      </c>
      <c r="E2143" s="7" t="s">
        <v>402</v>
      </c>
      <c r="F2143" s="65">
        <v>17.07</v>
      </c>
      <c r="G2143" t="s">
        <v>6</v>
      </c>
      <c r="H2143">
        <f>+VLOOKUP(G2143,'Legenda Tecnologias'!$A$1:$C$26,3)</f>
        <v>18</v>
      </c>
    </row>
    <row r="2144" spans="1:8" ht="14.25">
      <c r="A2144" s="11">
        <v>43891</v>
      </c>
      <c r="B2144" s="10" t="s">
        <v>2550</v>
      </c>
      <c r="C2144" s="12">
        <v>0.625</v>
      </c>
      <c r="D2144" s="13">
        <v>43920</v>
      </c>
      <c r="E2144" s="7" t="s">
        <v>402</v>
      </c>
      <c r="F2144" s="65">
        <v>15.8</v>
      </c>
      <c r="G2144" t="s">
        <v>6</v>
      </c>
      <c r="H2144">
        <f>+VLOOKUP(G2144,'Legenda Tecnologias'!$A$1:$C$26,3)</f>
        <v>18</v>
      </c>
    </row>
    <row r="2145" spans="1:8" ht="14.25">
      <c r="A2145" s="11">
        <v>43891</v>
      </c>
      <c r="B2145" s="10" t="s">
        <v>2551</v>
      </c>
      <c r="C2145" s="12">
        <v>0.66666666666666663</v>
      </c>
      <c r="D2145" s="13">
        <v>43920</v>
      </c>
      <c r="E2145" s="7" t="s">
        <v>402</v>
      </c>
      <c r="F2145" s="65">
        <v>15.5</v>
      </c>
      <c r="G2145" t="s">
        <v>6</v>
      </c>
      <c r="H2145">
        <f>+VLOOKUP(G2145,'Legenda Tecnologias'!$A$1:$C$26,3)</f>
        <v>18</v>
      </c>
    </row>
    <row r="2146" spans="1:8" ht="14.25">
      <c r="A2146" s="11">
        <v>43891</v>
      </c>
      <c r="B2146" s="10" t="s">
        <v>2552</v>
      </c>
      <c r="C2146" s="12">
        <v>0.70833333333333337</v>
      </c>
      <c r="D2146" s="13">
        <v>43920</v>
      </c>
      <c r="E2146" s="7" t="s">
        <v>402</v>
      </c>
      <c r="F2146" s="65">
        <v>14.99</v>
      </c>
      <c r="G2146" t="s">
        <v>6</v>
      </c>
      <c r="H2146">
        <f>+VLOOKUP(G2146,'Legenda Tecnologias'!$A$1:$C$26,3)</f>
        <v>18</v>
      </c>
    </row>
    <row r="2147" spans="1:8" ht="14.25">
      <c r="A2147" s="11">
        <v>43891</v>
      </c>
      <c r="B2147" s="10" t="s">
        <v>2553</v>
      </c>
      <c r="C2147" s="12">
        <v>0.75</v>
      </c>
      <c r="D2147" s="13">
        <v>43920</v>
      </c>
      <c r="E2147" s="7" t="s">
        <v>402</v>
      </c>
      <c r="F2147" s="65">
        <v>18</v>
      </c>
      <c r="G2147" t="s">
        <v>6</v>
      </c>
      <c r="H2147">
        <f>+VLOOKUP(G2147,'Legenda Tecnologias'!$A$1:$C$26,3)</f>
        <v>18</v>
      </c>
    </row>
    <row r="2148" spans="1:8" ht="14.25">
      <c r="A2148" s="11">
        <v>43891</v>
      </c>
      <c r="B2148" s="10" t="s">
        <v>2554</v>
      </c>
      <c r="C2148" s="12">
        <v>0.79166666666666663</v>
      </c>
      <c r="D2148" s="13">
        <v>43920</v>
      </c>
      <c r="E2148" s="7" t="s">
        <v>402</v>
      </c>
      <c r="F2148" s="65">
        <v>26.18</v>
      </c>
      <c r="G2148" t="s">
        <v>21</v>
      </c>
      <c r="H2148">
        <f>+VLOOKUP(G2148,'Legenda Tecnologias'!$A$1:$C$26,3)</f>
        <v>2</v>
      </c>
    </row>
    <row r="2149" spans="1:8" ht="14.25">
      <c r="A2149" s="11">
        <v>43891</v>
      </c>
      <c r="B2149" s="10" t="s">
        <v>2537</v>
      </c>
      <c r="C2149" s="12">
        <v>8.3333333333333329E-2</v>
      </c>
      <c r="D2149" s="13">
        <v>43920</v>
      </c>
      <c r="E2149" s="7" t="s">
        <v>402</v>
      </c>
      <c r="F2149" s="65">
        <v>15.25</v>
      </c>
      <c r="G2149" t="s">
        <v>6</v>
      </c>
      <c r="H2149">
        <f>+VLOOKUP(G2149,'Legenda Tecnologias'!$A$1:$C$26,3)</f>
        <v>18</v>
      </c>
    </row>
    <row r="2150" spans="1:8" ht="14.25">
      <c r="A2150" s="11">
        <v>43891</v>
      </c>
      <c r="B2150" s="10" t="s">
        <v>2555</v>
      </c>
      <c r="C2150" s="12">
        <v>0.83333333333333337</v>
      </c>
      <c r="D2150" s="13">
        <v>43920</v>
      </c>
      <c r="E2150" s="7" t="s">
        <v>402</v>
      </c>
      <c r="F2150" s="65">
        <v>28.98</v>
      </c>
      <c r="G2150" t="s">
        <v>10</v>
      </c>
      <c r="H2150">
        <f>+VLOOKUP(G2150,'Legenda Tecnologias'!$A$1:$C$26,3)</f>
        <v>1</v>
      </c>
    </row>
    <row r="2151" spans="1:8" ht="14.25">
      <c r="A2151" s="11">
        <v>43891</v>
      </c>
      <c r="B2151" s="10" t="s">
        <v>2556</v>
      </c>
      <c r="C2151" s="12">
        <v>0.875</v>
      </c>
      <c r="D2151" s="13">
        <v>43920</v>
      </c>
      <c r="E2151" s="7" t="s">
        <v>402</v>
      </c>
      <c r="F2151" s="65">
        <v>28.6</v>
      </c>
      <c r="G2151" t="s">
        <v>10</v>
      </c>
      <c r="H2151">
        <f>+VLOOKUP(G2151,'Legenda Tecnologias'!$A$1:$C$26,3)</f>
        <v>1</v>
      </c>
    </row>
    <row r="2152" spans="1:8" ht="14.25">
      <c r="A2152" s="11">
        <v>43891</v>
      </c>
      <c r="B2152" s="10" t="s">
        <v>2557</v>
      </c>
      <c r="C2152" s="12">
        <v>0.91666666666666663</v>
      </c>
      <c r="D2152" s="13">
        <v>43920</v>
      </c>
      <c r="E2152" s="7" t="s">
        <v>402</v>
      </c>
      <c r="F2152" s="65">
        <v>27.01</v>
      </c>
      <c r="G2152" t="s">
        <v>6</v>
      </c>
      <c r="H2152">
        <f>+VLOOKUP(G2152,'Legenda Tecnologias'!$A$1:$C$26,3)</f>
        <v>18</v>
      </c>
    </row>
    <row r="2153" spans="1:8" ht="14.25">
      <c r="A2153" s="11">
        <v>43891</v>
      </c>
      <c r="B2153" s="10" t="s">
        <v>2558</v>
      </c>
      <c r="C2153" s="12">
        <v>0.95833333333333337</v>
      </c>
      <c r="D2153" s="13">
        <v>43920</v>
      </c>
      <c r="E2153" s="7" t="s">
        <v>402</v>
      </c>
      <c r="F2153" s="65">
        <v>23</v>
      </c>
      <c r="G2153" t="s">
        <v>10</v>
      </c>
      <c r="H2153">
        <f>+VLOOKUP(G2153,'Legenda Tecnologias'!$A$1:$C$26,3)</f>
        <v>1</v>
      </c>
    </row>
    <row r="2154" spans="1:8" ht="14.25">
      <c r="A2154" s="11">
        <v>43891</v>
      </c>
      <c r="B2154" s="10" t="s">
        <v>2538</v>
      </c>
      <c r="C2154" s="12">
        <v>0.125</v>
      </c>
      <c r="D2154" s="13">
        <v>43920</v>
      </c>
      <c r="E2154" s="7" t="s">
        <v>402</v>
      </c>
      <c r="F2154" s="65">
        <v>14</v>
      </c>
      <c r="G2154" t="s">
        <v>6</v>
      </c>
      <c r="H2154">
        <f>+VLOOKUP(G2154,'Legenda Tecnologias'!$A$1:$C$26,3)</f>
        <v>18</v>
      </c>
    </row>
    <row r="2155" spans="1:8" ht="14.25">
      <c r="A2155" s="11">
        <v>43891</v>
      </c>
      <c r="B2155" s="10" t="s">
        <v>2539</v>
      </c>
      <c r="C2155" s="12">
        <v>0.16666666666666666</v>
      </c>
      <c r="D2155" s="13">
        <v>43920</v>
      </c>
      <c r="E2155" s="7" t="s">
        <v>402</v>
      </c>
      <c r="F2155" s="65">
        <v>13.25</v>
      </c>
      <c r="G2155" t="s">
        <v>6</v>
      </c>
      <c r="H2155">
        <f>+VLOOKUP(G2155,'Legenda Tecnologias'!$A$1:$C$26,3)</f>
        <v>18</v>
      </c>
    </row>
    <row r="2156" spans="1:8" ht="14.25">
      <c r="A2156" s="11">
        <v>43891</v>
      </c>
      <c r="B2156" s="10" t="s">
        <v>2540</v>
      </c>
      <c r="C2156" s="12">
        <v>0.20833333333333334</v>
      </c>
      <c r="D2156" s="13">
        <v>43920</v>
      </c>
      <c r="E2156" s="7" t="s">
        <v>402</v>
      </c>
      <c r="F2156" s="65">
        <v>13</v>
      </c>
      <c r="G2156" t="s">
        <v>6</v>
      </c>
      <c r="H2156">
        <f>+VLOOKUP(G2156,'Legenda Tecnologias'!$A$1:$C$26,3)</f>
        <v>18</v>
      </c>
    </row>
    <row r="2157" spans="1:8" ht="14.25">
      <c r="A2157" s="11">
        <v>43891</v>
      </c>
      <c r="B2157" s="10" t="s">
        <v>2541</v>
      </c>
      <c r="C2157" s="12">
        <v>0.25</v>
      </c>
      <c r="D2157" s="13">
        <v>43920</v>
      </c>
      <c r="E2157" s="7" t="s">
        <v>402</v>
      </c>
      <c r="F2157" s="65">
        <v>15.25</v>
      </c>
      <c r="G2157" t="s">
        <v>6</v>
      </c>
      <c r="H2157">
        <f>+VLOOKUP(G2157,'Legenda Tecnologias'!$A$1:$C$26,3)</f>
        <v>18</v>
      </c>
    </row>
    <row r="2158" spans="1:8" ht="14.25">
      <c r="A2158" s="11">
        <v>43891</v>
      </c>
      <c r="B2158" s="10" t="s">
        <v>2542</v>
      </c>
      <c r="C2158" s="12">
        <v>0.29166666666666669</v>
      </c>
      <c r="D2158" s="13">
        <v>43920</v>
      </c>
      <c r="E2158" s="7" t="s">
        <v>402</v>
      </c>
      <c r="F2158" s="65">
        <v>15.56</v>
      </c>
      <c r="G2158" t="s">
        <v>5</v>
      </c>
      <c r="H2158">
        <f>+VLOOKUP(G2158,'Legenda Tecnologias'!$A$1:$C$26,3)</f>
        <v>11</v>
      </c>
    </row>
    <row r="2159" spans="1:8" ht="14.25">
      <c r="A2159" s="11">
        <v>43891</v>
      </c>
      <c r="B2159" s="10" t="s">
        <v>2543</v>
      </c>
      <c r="C2159" s="12">
        <v>0.33333333333333331</v>
      </c>
      <c r="D2159" s="13">
        <v>43920</v>
      </c>
      <c r="E2159" s="7" t="s">
        <v>402</v>
      </c>
      <c r="F2159" s="65">
        <v>18</v>
      </c>
      <c r="G2159" t="s">
        <v>6</v>
      </c>
      <c r="H2159">
        <f>+VLOOKUP(G2159,'Legenda Tecnologias'!$A$1:$C$26,3)</f>
        <v>18</v>
      </c>
    </row>
    <row r="2160" spans="1:8" ht="14.25">
      <c r="A2160" s="11">
        <v>43891</v>
      </c>
      <c r="B2160" s="10" t="s">
        <v>2544</v>
      </c>
      <c r="C2160" s="12">
        <v>0.375</v>
      </c>
      <c r="D2160" s="13">
        <v>43920</v>
      </c>
      <c r="E2160" s="7" t="s">
        <v>402</v>
      </c>
      <c r="F2160" s="65">
        <v>21.25</v>
      </c>
      <c r="G2160" t="s">
        <v>21</v>
      </c>
      <c r="H2160">
        <f>+VLOOKUP(G2160,'Legenda Tecnologias'!$A$1:$C$26,3)</f>
        <v>2</v>
      </c>
    </row>
    <row r="2161" spans="1:8" ht="14.25">
      <c r="A2161" s="11">
        <v>43891</v>
      </c>
      <c r="B2161" s="10" t="s">
        <v>2559</v>
      </c>
      <c r="C2161" s="12">
        <v>0</v>
      </c>
      <c r="D2161" s="13">
        <v>43921</v>
      </c>
      <c r="E2161" s="7" t="s">
        <v>402</v>
      </c>
      <c r="F2161" s="65">
        <v>15.7</v>
      </c>
      <c r="G2161" t="s">
        <v>8</v>
      </c>
      <c r="H2161">
        <f>+VLOOKUP(G2161,'Legenda Tecnologias'!$A$1:$C$26,3)</f>
        <v>6</v>
      </c>
    </row>
    <row r="2162" spans="1:8" ht="14.25">
      <c r="A2162" s="11">
        <v>43891</v>
      </c>
      <c r="B2162" s="10" t="s">
        <v>2560</v>
      </c>
      <c r="C2162" s="12">
        <v>4.1666666666666664E-2</v>
      </c>
      <c r="D2162" s="13">
        <v>43921</v>
      </c>
      <c r="E2162" s="7" t="s">
        <v>402</v>
      </c>
      <c r="F2162" s="65">
        <v>15</v>
      </c>
      <c r="G2162" t="s">
        <v>6</v>
      </c>
      <c r="H2162">
        <f>+VLOOKUP(G2162,'Legenda Tecnologias'!$A$1:$C$26,3)</f>
        <v>18</v>
      </c>
    </row>
    <row r="2163" spans="1:8" ht="14.25">
      <c r="A2163" s="11">
        <v>43891</v>
      </c>
      <c r="B2163" s="10" t="s">
        <v>2569</v>
      </c>
      <c r="C2163" s="12">
        <v>0.41666666666666669</v>
      </c>
      <c r="D2163" s="13">
        <v>43921</v>
      </c>
      <c r="E2163" s="7" t="s">
        <v>402</v>
      </c>
      <c r="F2163" s="65">
        <v>23.94</v>
      </c>
      <c r="G2163" t="s">
        <v>6</v>
      </c>
      <c r="H2163">
        <f>+VLOOKUP(G2163,'Legenda Tecnologias'!$A$1:$C$26,3)</f>
        <v>18</v>
      </c>
    </row>
    <row r="2164" spans="1:8" ht="14.25">
      <c r="A2164" s="11">
        <v>43891</v>
      </c>
      <c r="B2164" s="10" t="s">
        <v>2570</v>
      </c>
      <c r="C2164" s="12">
        <v>0.45833333333333331</v>
      </c>
      <c r="D2164" s="13">
        <v>43921</v>
      </c>
      <c r="E2164" s="7" t="s">
        <v>402</v>
      </c>
      <c r="F2164" s="65">
        <v>20.45</v>
      </c>
      <c r="G2164" t="s">
        <v>6</v>
      </c>
      <c r="H2164">
        <f>+VLOOKUP(G2164,'Legenda Tecnologias'!$A$1:$C$26,3)</f>
        <v>18</v>
      </c>
    </row>
    <row r="2165" spans="1:8" ht="14.25">
      <c r="A2165" s="11">
        <v>43891</v>
      </c>
      <c r="B2165" s="10" t="s">
        <v>2571</v>
      </c>
      <c r="C2165" s="12">
        <v>0.5</v>
      </c>
      <c r="D2165" s="13">
        <v>43921</v>
      </c>
      <c r="E2165" s="7" t="s">
        <v>402</v>
      </c>
      <c r="F2165" s="65">
        <v>22.5</v>
      </c>
      <c r="G2165" t="s">
        <v>6</v>
      </c>
      <c r="H2165">
        <f>+VLOOKUP(G2165,'Legenda Tecnologias'!$A$1:$C$26,3)</f>
        <v>18</v>
      </c>
    </row>
    <row r="2166" spans="1:8" ht="14.25">
      <c r="A2166" s="11">
        <v>43891</v>
      </c>
      <c r="B2166" s="10" t="s">
        <v>2572</v>
      </c>
      <c r="C2166" s="12">
        <v>0.54166666666666663</v>
      </c>
      <c r="D2166" s="13">
        <v>43921</v>
      </c>
      <c r="E2166" s="7" t="s">
        <v>402</v>
      </c>
      <c r="F2166" s="65">
        <v>25.99</v>
      </c>
      <c r="G2166" t="s">
        <v>5</v>
      </c>
      <c r="H2166">
        <f>+VLOOKUP(G2166,'Legenda Tecnologias'!$A$1:$C$26,3)</f>
        <v>11</v>
      </c>
    </row>
    <row r="2167" spans="1:8" ht="14.25">
      <c r="A2167" s="11">
        <v>43891</v>
      </c>
      <c r="B2167" s="10" t="s">
        <v>2573</v>
      </c>
      <c r="C2167" s="12">
        <v>0.58333333333333337</v>
      </c>
      <c r="D2167" s="13">
        <v>43921</v>
      </c>
      <c r="E2167" s="7" t="s">
        <v>402</v>
      </c>
      <c r="F2167" s="65">
        <v>25.76</v>
      </c>
      <c r="G2167" t="s">
        <v>10</v>
      </c>
      <c r="H2167">
        <f>+VLOOKUP(G2167,'Legenda Tecnologias'!$A$1:$C$26,3)</f>
        <v>1</v>
      </c>
    </row>
    <row r="2168" spans="1:8" ht="14.25">
      <c r="A2168" s="11">
        <v>43891</v>
      </c>
      <c r="B2168" s="10" t="s">
        <v>2574</v>
      </c>
      <c r="C2168" s="12">
        <v>0.625</v>
      </c>
      <c r="D2168" s="13">
        <v>43921</v>
      </c>
      <c r="E2168" s="7" t="s">
        <v>402</v>
      </c>
      <c r="F2168" s="65">
        <v>22.5</v>
      </c>
      <c r="G2168" t="s">
        <v>10</v>
      </c>
      <c r="H2168">
        <f>+VLOOKUP(G2168,'Legenda Tecnologias'!$A$1:$C$26,3)</f>
        <v>1</v>
      </c>
    </row>
    <row r="2169" spans="1:8" ht="14.25">
      <c r="A2169" s="11">
        <v>43891</v>
      </c>
      <c r="B2169" s="10" t="s">
        <v>2575</v>
      </c>
      <c r="C2169" s="12">
        <v>0.66666666666666663</v>
      </c>
      <c r="D2169" s="13">
        <v>43921</v>
      </c>
      <c r="E2169" s="7" t="s">
        <v>402</v>
      </c>
      <c r="F2169" s="65">
        <v>20.46</v>
      </c>
      <c r="G2169" t="s">
        <v>5</v>
      </c>
      <c r="H2169">
        <f>+VLOOKUP(G2169,'Legenda Tecnologias'!$A$1:$C$26,3)</f>
        <v>11</v>
      </c>
    </row>
    <row r="2170" spans="1:8" ht="14.25">
      <c r="A2170" s="11">
        <v>43891</v>
      </c>
      <c r="B2170" s="10" t="s">
        <v>2576</v>
      </c>
      <c r="C2170" s="12">
        <v>0.70833333333333337</v>
      </c>
      <c r="D2170" s="13">
        <v>43921</v>
      </c>
      <c r="E2170" s="7" t="s">
        <v>402</v>
      </c>
      <c r="F2170" s="65">
        <v>22.5</v>
      </c>
      <c r="G2170" t="s">
        <v>6</v>
      </c>
      <c r="H2170">
        <f>+VLOOKUP(G2170,'Legenda Tecnologias'!$A$1:$C$26,3)</f>
        <v>18</v>
      </c>
    </row>
    <row r="2171" spans="1:8" ht="14.25">
      <c r="A2171" s="11">
        <v>43891</v>
      </c>
      <c r="B2171" s="10" t="s">
        <v>2577</v>
      </c>
      <c r="C2171" s="12">
        <v>0.75</v>
      </c>
      <c r="D2171" s="13">
        <v>43921</v>
      </c>
      <c r="E2171" s="7" t="s">
        <v>402</v>
      </c>
      <c r="F2171" s="65">
        <v>20.2</v>
      </c>
      <c r="G2171" t="s">
        <v>5</v>
      </c>
      <c r="H2171">
        <f>+VLOOKUP(G2171,'Legenda Tecnologias'!$A$1:$C$26,3)</f>
        <v>11</v>
      </c>
    </row>
    <row r="2172" spans="1:8" ht="14.25">
      <c r="A2172" s="11">
        <v>43891</v>
      </c>
      <c r="B2172" s="10" t="s">
        <v>2578</v>
      </c>
      <c r="C2172" s="12">
        <v>0.79166666666666663</v>
      </c>
      <c r="D2172" s="13">
        <v>43921</v>
      </c>
      <c r="E2172" s="7" t="s">
        <v>402</v>
      </c>
      <c r="F2172" s="65">
        <v>26</v>
      </c>
      <c r="G2172" t="s">
        <v>5</v>
      </c>
      <c r="H2172">
        <f>+VLOOKUP(G2172,'Legenda Tecnologias'!$A$1:$C$26,3)</f>
        <v>11</v>
      </c>
    </row>
    <row r="2173" spans="1:8" ht="14.25">
      <c r="A2173" s="11">
        <v>43891</v>
      </c>
      <c r="B2173" s="10" t="s">
        <v>2561</v>
      </c>
      <c r="C2173" s="12">
        <v>8.3333333333333329E-2</v>
      </c>
      <c r="D2173" s="13">
        <v>43921</v>
      </c>
      <c r="E2173" s="7" t="s">
        <v>402</v>
      </c>
      <c r="F2173" s="65">
        <v>12.5</v>
      </c>
      <c r="G2173" t="s">
        <v>20</v>
      </c>
      <c r="H2173">
        <f>+VLOOKUP(G2173,'Legenda Tecnologias'!$A$1:$C$26,3)</f>
        <v>12</v>
      </c>
    </row>
    <row r="2174" spans="1:8" ht="14.25">
      <c r="A2174" s="11">
        <v>43891</v>
      </c>
      <c r="B2174" s="10" t="s">
        <v>2579</v>
      </c>
      <c r="C2174" s="12">
        <v>0.83333333333333337</v>
      </c>
      <c r="D2174" s="13">
        <v>43921</v>
      </c>
      <c r="E2174" s="7" t="s">
        <v>402</v>
      </c>
      <c r="F2174" s="65">
        <v>29.02</v>
      </c>
      <c r="G2174" t="s">
        <v>10</v>
      </c>
      <c r="H2174">
        <f>+VLOOKUP(G2174,'Legenda Tecnologias'!$A$1:$C$26,3)</f>
        <v>1</v>
      </c>
    </row>
    <row r="2175" spans="1:8" ht="14.25">
      <c r="A2175" s="11">
        <v>43891</v>
      </c>
      <c r="B2175" s="10" t="s">
        <v>2580</v>
      </c>
      <c r="C2175" s="12">
        <v>0.875</v>
      </c>
      <c r="D2175" s="13">
        <v>43921</v>
      </c>
      <c r="E2175" s="7" t="s">
        <v>402</v>
      </c>
      <c r="F2175" s="65">
        <v>30.01</v>
      </c>
      <c r="G2175" t="s">
        <v>5</v>
      </c>
      <c r="H2175">
        <f>+VLOOKUP(G2175,'Legenda Tecnologias'!$A$1:$C$26,3)</f>
        <v>11</v>
      </c>
    </row>
    <row r="2176" spans="1:8" ht="14.25">
      <c r="A2176" s="11">
        <v>43891</v>
      </c>
      <c r="B2176" s="10" t="s">
        <v>2581</v>
      </c>
      <c r="C2176" s="12">
        <v>0.91666666666666663</v>
      </c>
      <c r="D2176" s="13">
        <v>43921</v>
      </c>
      <c r="E2176" s="7" t="s">
        <v>402</v>
      </c>
      <c r="F2176" s="65">
        <v>27.75</v>
      </c>
      <c r="G2176" t="s">
        <v>21</v>
      </c>
      <c r="H2176">
        <f>+VLOOKUP(G2176,'Legenda Tecnologias'!$A$1:$C$26,3)</f>
        <v>2</v>
      </c>
    </row>
    <row r="2177" spans="1:8" ht="14.25">
      <c r="A2177" s="11">
        <v>43891</v>
      </c>
      <c r="B2177" s="10" t="s">
        <v>2582</v>
      </c>
      <c r="C2177" s="12">
        <v>0.95833333333333337</v>
      </c>
      <c r="D2177" s="13">
        <v>43921</v>
      </c>
      <c r="E2177" s="7" t="s">
        <v>402</v>
      </c>
      <c r="F2177" s="65">
        <v>24.1</v>
      </c>
      <c r="G2177" t="s">
        <v>5</v>
      </c>
      <c r="H2177">
        <f>+VLOOKUP(G2177,'Legenda Tecnologias'!$A$1:$C$26,3)</f>
        <v>11</v>
      </c>
    </row>
    <row r="2178" spans="1:8" ht="14.25">
      <c r="A2178" s="11">
        <v>43891</v>
      </c>
      <c r="B2178" s="10" t="s">
        <v>2562</v>
      </c>
      <c r="C2178" s="12">
        <v>0.125</v>
      </c>
      <c r="D2178" s="13">
        <v>43921</v>
      </c>
      <c r="E2178" s="7" t="s">
        <v>402</v>
      </c>
      <c r="F2178" s="65">
        <v>11</v>
      </c>
      <c r="G2178" t="s">
        <v>6</v>
      </c>
      <c r="H2178">
        <f>+VLOOKUP(G2178,'Legenda Tecnologias'!$A$1:$C$26,3)</f>
        <v>18</v>
      </c>
    </row>
    <row r="2179" spans="1:8" ht="14.25">
      <c r="A2179" s="11">
        <v>43891</v>
      </c>
      <c r="B2179" s="10" t="s">
        <v>2563</v>
      </c>
      <c r="C2179" s="12">
        <v>0.16666666666666666</v>
      </c>
      <c r="D2179" s="13">
        <v>43921</v>
      </c>
      <c r="E2179" s="7" t="s">
        <v>402</v>
      </c>
      <c r="F2179" s="65">
        <v>10.7</v>
      </c>
      <c r="G2179" t="s">
        <v>6</v>
      </c>
      <c r="H2179">
        <f>+VLOOKUP(G2179,'Legenda Tecnologias'!$A$1:$C$26,3)</f>
        <v>18</v>
      </c>
    </row>
    <row r="2180" spans="1:8" ht="14.25">
      <c r="A2180" s="11">
        <v>43891</v>
      </c>
      <c r="B2180" s="10" t="s">
        <v>2564</v>
      </c>
      <c r="C2180" s="12">
        <v>0.20833333333333334</v>
      </c>
      <c r="D2180" s="13">
        <v>43921</v>
      </c>
      <c r="E2180" s="7" t="s">
        <v>402</v>
      </c>
      <c r="F2180" s="65">
        <v>10.7</v>
      </c>
      <c r="G2180" t="s">
        <v>20</v>
      </c>
      <c r="H2180">
        <f>+VLOOKUP(G2180,'Legenda Tecnologias'!$A$1:$C$26,3)</f>
        <v>12</v>
      </c>
    </row>
    <row r="2181" spans="1:8" ht="14.25">
      <c r="A2181" s="11">
        <v>43891</v>
      </c>
      <c r="B2181" s="10" t="s">
        <v>2565</v>
      </c>
      <c r="C2181" s="12">
        <v>0.25</v>
      </c>
      <c r="D2181" s="13">
        <v>43921</v>
      </c>
      <c r="E2181" s="7" t="s">
        <v>402</v>
      </c>
      <c r="F2181" s="65">
        <v>15.05</v>
      </c>
      <c r="G2181" t="s">
        <v>6</v>
      </c>
      <c r="H2181">
        <f>+VLOOKUP(G2181,'Legenda Tecnologias'!$A$1:$C$26,3)</f>
        <v>18</v>
      </c>
    </row>
    <row r="2182" spans="1:8" ht="14.25">
      <c r="A2182" s="11">
        <v>43891</v>
      </c>
      <c r="B2182" s="10" t="s">
        <v>2566</v>
      </c>
      <c r="C2182" s="12">
        <v>0.29166666666666669</v>
      </c>
      <c r="D2182" s="13">
        <v>43921</v>
      </c>
      <c r="E2182" s="7" t="s">
        <v>402</v>
      </c>
      <c r="F2182" s="65">
        <v>15.6</v>
      </c>
      <c r="G2182" t="s">
        <v>20</v>
      </c>
      <c r="H2182">
        <f>+VLOOKUP(G2182,'Legenda Tecnologias'!$A$1:$C$26,3)</f>
        <v>12</v>
      </c>
    </row>
    <row r="2183" spans="1:8" ht="14.25">
      <c r="A2183" s="11">
        <v>43891</v>
      </c>
      <c r="B2183" s="10" t="s">
        <v>2567</v>
      </c>
      <c r="C2183" s="12">
        <v>0.33333333333333331</v>
      </c>
      <c r="D2183" s="13">
        <v>43921</v>
      </c>
      <c r="E2183" s="7" t="s">
        <v>402</v>
      </c>
      <c r="F2183" s="65">
        <v>20.02</v>
      </c>
      <c r="G2183" t="s">
        <v>6</v>
      </c>
      <c r="H2183">
        <f>+VLOOKUP(G2183,'Legenda Tecnologias'!$A$1:$C$26,3)</f>
        <v>18</v>
      </c>
    </row>
    <row r="2184" spans="1:8" ht="14.25">
      <c r="A2184" s="11">
        <v>43891</v>
      </c>
      <c r="B2184" s="10" t="s">
        <v>2568</v>
      </c>
      <c r="C2184" s="12">
        <v>0.375</v>
      </c>
      <c r="D2184" s="13">
        <v>43921</v>
      </c>
      <c r="E2184" s="7" t="s">
        <v>402</v>
      </c>
      <c r="F2184" s="65">
        <v>25.75</v>
      </c>
      <c r="G2184" t="s">
        <v>5</v>
      </c>
      <c r="H2184">
        <f>+VLOOKUP(G2184,'Legenda Tecnologias'!$A$1:$C$26,3)</f>
        <v>11</v>
      </c>
    </row>
    <row r="2185" spans="1:8" ht="14.25">
      <c r="A2185" s="11">
        <v>43922</v>
      </c>
      <c r="B2185" s="10" t="s">
        <v>2583</v>
      </c>
      <c r="C2185" s="12">
        <v>0</v>
      </c>
      <c r="D2185" s="13">
        <v>43922</v>
      </c>
      <c r="E2185" s="7" t="s">
        <v>2584</v>
      </c>
      <c r="F2185" s="65">
        <v>22.26</v>
      </c>
      <c r="G2185" t="s">
        <v>5</v>
      </c>
      <c r="H2185">
        <f>+VLOOKUP(G2185,'Legenda Tecnologias'!$A$1:$C$26,3)</f>
        <v>11</v>
      </c>
    </row>
    <row r="2186" spans="1:8" ht="14.25">
      <c r="A2186" s="11">
        <v>43922</v>
      </c>
      <c r="B2186" s="10" t="s">
        <v>2585</v>
      </c>
      <c r="C2186" s="12">
        <v>4.1666666666666664E-2</v>
      </c>
      <c r="D2186" s="13">
        <v>43922</v>
      </c>
      <c r="E2186" s="7" t="s">
        <v>2584</v>
      </c>
      <c r="F2186" s="65">
        <v>20.22</v>
      </c>
      <c r="G2186" t="s">
        <v>6</v>
      </c>
      <c r="H2186">
        <f>+VLOOKUP(G2186,'Legenda Tecnologias'!$A$1:$C$26,3)</f>
        <v>18</v>
      </c>
    </row>
    <row r="2187" spans="1:8" ht="14.25">
      <c r="A2187" s="11">
        <v>43922</v>
      </c>
      <c r="B2187" s="10" t="s">
        <v>2594</v>
      </c>
      <c r="C2187" s="12">
        <v>0.41666666666666669</v>
      </c>
      <c r="D2187" s="13">
        <v>43922</v>
      </c>
      <c r="E2187" s="7" t="s">
        <v>2584</v>
      </c>
      <c r="F2187" s="65">
        <v>29.07</v>
      </c>
      <c r="G2187" t="s">
        <v>20</v>
      </c>
      <c r="H2187">
        <f>+VLOOKUP(G2187,'Legenda Tecnologias'!$A$1:$C$26,3)</f>
        <v>12</v>
      </c>
    </row>
    <row r="2188" spans="1:8" ht="14.25">
      <c r="A2188" s="11">
        <v>43922</v>
      </c>
      <c r="B2188" s="10" t="s">
        <v>2595</v>
      </c>
      <c r="C2188" s="12">
        <v>0.45833333333333331</v>
      </c>
      <c r="D2188" s="13">
        <v>43922</v>
      </c>
      <c r="E2188" s="7" t="s">
        <v>2584</v>
      </c>
      <c r="F2188" s="65">
        <v>28.99</v>
      </c>
      <c r="G2188" t="s">
        <v>10</v>
      </c>
      <c r="H2188">
        <f>+VLOOKUP(G2188,'Legenda Tecnologias'!$A$1:$C$26,3)</f>
        <v>1</v>
      </c>
    </row>
    <row r="2189" spans="1:8" ht="14.25">
      <c r="A2189" s="11">
        <v>43922</v>
      </c>
      <c r="B2189" s="10" t="s">
        <v>2596</v>
      </c>
      <c r="C2189" s="12">
        <v>0.5</v>
      </c>
      <c r="D2189" s="13">
        <v>43922</v>
      </c>
      <c r="E2189" s="7" t="s">
        <v>2584</v>
      </c>
      <c r="F2189" s="65">
        <v>28.51</v>
      </c>
      <c r="G2189" t="s">
        <v>6</v>
      </c>
      <c r="H2189">
        <f>+VLOOKUP(G2189,'Legenda Tecnologias'!$A$1:$C$26,3)</f>
        <v>18</v>
      </c>
    </row>
    <row r="2190" spans="1:8" ht="14.25">
      <c r="A2190" s="11">
        <v>43922</v>
      </c>
      <c r="B2190" s="10" t="s">
        <v>2597</v>
      </c>
      <c r="C2190" s="12">
        <v>0.54166666666666663</v>
      </c>
      <c r="D2190" s="13">
        <v>43922</v>
      </c>
      <c r="E2190" s="7" t="s">
        <v>2584</v>
      </c>
      <c r="F2190" s="65">
        <v>28</v>
      </c>
      <c r="G2190" t="s">
        <v>5</v>
      </c>
      <c r="H2190">
        <f>+VLOOKUP(G2190,'Legenda Tecnologias'!$A$1:$C$26,3)</f>
        <v>11</v>
      </c>
    </row>
    <row r="2191" spans="1:8" ht="14.25">
      <c r="A2191" s="11">
        <v>43922</v>
      </c>
      <c r="B2191" s="10" t="s">
        <v>2598</v>
      </c>
      <c r="C2191" s="12">
        <v>0.58333333333333337</v>
      </c>
      <c r="D2191" s="13">
        <v>43922</v>
      </c>
      <c r="E2191" s="7" t="s">
        <v>2584</v>
      </c>
      <c r="F2191" s="65">
        <v>27.38</v>
      </c>
      <c r="G2191" t="s">
        <v>20</v>
      </c>
      <c r="H2191">
        <f>+VLOOKUP(G2191,'Legenda Tecnologias'!$A$1:$C$26,3)</f>
        <v>12</v>
      </c>
    </row>
    <row r="2192" spans="1:8" ht="14.25">
      <c r="A2192" s="11">
        <v>43922</v>
      </c>
      <c r="B2192" s="10" t="s">
        <v>2599</v>
      </c>
      <c r="C2192" s="12">
        <v>0.625</v>
      </c>
      <c r="D2192" s="13">
        <v>43922</v>
      </c>
      <c r="E2192" s="7" t="s">
        <v>2584</v>
      </c>
      <c r="F2192" s="65">
        <v>27.01</v>
      </c>
      <c r="G2192" t="s">
        <v>12</v>
      </c>
      <c r="H2192">
        <f>+VLOOKUP(G2192,'Legenda Tecnologias'!$A$1:$C$26,3)</f>
        <v>22</v>
      </c>
    </row>
    <row r="2193" spans="1:8" ht="14.25">
      <c r="A2193" s="11">
        <v>43922</v>
      </c>
      <c r="B2193" s="10" t="s">
        <v>2600</v>
      </c>
      <c r="C2193" s="12">
        <v>0.66666666666666663</v>
      </c>
      <c r="D2193" s="13">
        <v>43922</v>
      </c>
      <c r="E2193" s="7" t="s">
        <v>2584</v>
      </c>
      <c r="F2193" s="65">
        <v>26.1</v>
      </c>
      <c r="G2193" t="s">
        <v>12</v>
      </c>
      <c r="H2193">
        <f>+VLOOKUP(G2193,'Legenda Tecnologias'!$A$1:$C$26,3)</f>
        <v>22</v>
      </c>
    </row>
    <row r="2194" spans="1:8" ht="14.25">
      <c r="A2194" s="11">
        <v>43922</v>
      </c>
      <c r="B2194" s="10" t="s">
        <v>2601</v>
      </c>
      <c r="C2194" s="12">
        <v>0.70833333333333337</v>
      </c>
      <c r="D2194" s="13">
        <v>43922</v>
      </c>
      <c r="E2194" s="7" t="s">
        <v>2584</v>
      </c>
      <c r="F2194" s="65">
        <v>26.61</v>
      </c>
      <c r="G2194" t="s">
        <v>5</v>
      </c>
      <c r="H2194">
        <f>+VLOOKUP(G2194,'Legenda Tecnologias'!$A$1:$C$26,3)</f>
        <v>11</v>
      </c>
    </row>
    <row r="2195" spans="1:8" ht="14.25">
      <c r="A2195" s="11">
        <v>43922</v>
      </c>
      <c r="B2195" s="10" t="s">
        <v>2602</v>
      </c>
      <c r="C2195" s="12">
        <v>0.75</v>
      </c>
      <c r="D2195" s="13">
        <v>43922</v>
      </c>
      <c r="E2195" s="7" t="s">
        <v>2584</v>
      </c>
      <c r="F2195" s="65">
        <v>27.4</v>
      </c>
      <c r="G2195" t="s">
        <v>5</v>
      </c>
      <c r="H2195">
        <f>+VLOOKUP(G2195,'Legenda Tecnologias'!$A$1:$C$26,3)</f>
        <v>11</v>
      </c>
    </row>
    <row r="2196" spans="1:8" ht="14.25">
      <c r="A2196" s="11">
        <v>43922</v>
      </c>
      <c r="B2196" s="10" t="s">
        <v>2603</v>
      </c>
      <c r="C2196" s="12">
        <v>0.79166666666666663</v>
      </c>
      <c r="D2196" s="13">
        <v>43922</v>
      </c>
      <c r="E2196" s="7" t="s">
        <v>2584</v>
      </c>
      <c r="F2196" s="65">
        <v>29.22</v>
      </c>
      <c r="G2196" t="s">
        <v>12</v>
      </c>
      <c r="H2196">
        <f>+VLOOKUP(G2196,'Legenda Tecnologias'!$A$1:$C$26,3)</f>
        <v>22</v>
      </c>
    </row>
    <row r="2197" spans="1:8" ht="14.25">
      <c r="A2197" s="11">
        <v>43922</v>
      </c>
      <c r="B2197" s="10" t="s">
        <v>2586</v>
      </c>
      <c r="C2197" s="12">
        <v>8.3333333333333329E-2</v>
      </c>
      <c r="D2197" s="13">
        <v>43922</v>
      </c>
      <c r="E2197" s="7" t="s">
        <v>2584</v>
      </c>
      <c r="F2197" s="65">
        <v>19.670000000000002</v>
      </c>
      <c r="G2197" t="s">
        <v>6</v>
      </c>
      <c r="H2197">
        <f>+VLOOKUP(G2197,'Legenda Tecnologias'!$A$1:$C$26,3)</f>
        <v>18</v>
      </c>
    </row>
    <row r="2198" spans="1:8" ht="14.25">
      <c r="A2198" s="11">
        <v>43922</v>
      </c>
      <c r="B2198" s="10" t="s">
        <v>2604</v>
      </c>
      <c r="C2198" s="12">
        <v>0.83333333333333337</v>
      </c>
      <c r="D2198" s="13">
        <v>43922</v>
      </c>
      <c r="E2198" s="7" t="s">
        <v>2584</v>
      </c>
      <c r="F2198" s="65">
        <v>30.05</v>
      </c>
      <c r="G2198" t="s">
        <v>10</v>
      </c>
      <c r="H2198">
        <f>+VLOOKUP(G2198,'Legenda Tecnologias'!$A$1:$C$26,3)</f>
        <v>1</v>
      </c>
    </row>
    <row r="2199" spans="1:8" ht="14.25">
      <c r="A2199" s="11">
        <v>43922</v>
      </c>
      <c r="B2199" s="10" t="s">
        <v>2605</v>
      </c>
      <c r="C2199" s="12">
        <v>0.875</v>
      </c>
      <c r="D2199" s="13">
        <v>43922</v>
      </c>
      <c r="E2199" s="7" t="s">
        <v>2584</v>
      </c>
      <c r="F2199" s="65">
        <v>31.01</v>
      </c>
      <c r="G2199" t="s">
        <v>5</v>
      </c>
      <c r="H2199">
        <f>+VLOOKUP(G2199,'Legenda Tecnologias'!$A$1:$C$26,3)</f>
        <v>11</v>
      </c>
    </row>
    <row r="2200" spans="1:8" ht="14.25">
      <c r="A2200" s="11">
        <v>43922</v>
      </c>
      <c r="B2200" s="10" t="s">
        <v>2606</v>
      </c>
      <c r="C2200" s="12">
        <v>0.91666666666666663</v>
      </c>
      <c r="D2200" s="13">
        <v>43922</v>
      </c>
      <c r="E2200" s="7" t="s">
        <v>2584</v>
      </c>
      <c r="F2200" s="65">
        <v>29.85</v>
      </c>
      <c r="G2200" t="s">
        <v>21</v>
      </c>
      <c r="H2200">
        <f>+VLOOKUP(G2200,'Legenda Tecnologias'!$A$1:$C$26,3)</f>
        <v>2</v>
      </c>
    </row>
    <row r="2201" spans="1:8" ht="14.25">
      <c r="A2201" s="11">
        <v>43922</v>
      </c>
      <c r="B2201" s="10" t="s">
        <v>2607</v>
      </c>
      <c r="C2201" s="12">
        <v>0.95833333333333337</v>
      </c>
      <c r="D2201" s="13">
        <v>43922</v>
      </c>
      <c r="E2201" s="7" t="s">
        <v>2584</v>
      </c>
      <c r="F2201" s="65">
        <v>29.07</v>
      </c>
      <c r="G2201" t="s">
        <v>10</v>
      </c>
      <c r="H2201">
        <f>+VLOOKUP(G2201,'Legenda Tecnologias'!$A$1:$C$26,3)</f>
        <v>1</v>
      </c>
    </row>
    <row r="2202" spans="1:8" ht="14.25">
      <c r="A2202" s="11">
        <v>43922</v>
      </c>
      <c r="B2202" s="10" t="s">
        <v>2587</v>
      </c>
      <c r="C2202" s="12">
        <v>0.125</v>
      </c>
      <c r="D2202" s="13">
        <v>43922</v>
      </c>
      <c r="E2202" s="7" t="s">
        <v>2584</v>
      </c>
      <c r="F2202" s="65">
        <v>19.25</v>
      </c>
      <c r="G2202" t="s">
        <v>6</v>
      </c>
      <c r="H2202">
        <f>+VLOOKUP(G2202,'Legenda Tecnologias'!$A$1:$C$26,3)</f>
        <v>18</v>
      </c>
    </row>
    <row r="2203" spans="1:8" ht="14.25">
      <c r="A2203" s="11">
        <v>43922</v>
      </c>
      <c r="B2203" s="10" t="s">
        <v>2588</v>
      </c>
      <c r="C2203" s="12">
        <v>0.16666666666666666</v>
      </c>
      <c r="D2203" s="13">
        <v>43922</v>
      </c>
      <c r="E2203" s="7" t="s">
        <v>2584</v>
      </c>
      <c r="F2203" s="65">
        <v>19.309999999999999</v>
      </c>
      <c r="G2203" t="s">
        <v>6</v>
      </c>
      <c r="H2203">
        <f>+VLOOKUP(G2203,'Legenda Tecnologias'!$A$1:$C$26,3)</f>
        <v>18</v>
      </c>
    </row>
    <row r="2204" spans="1:8" ht="14.25">
      <c r="A2204" s="11">
        <v>43922</v>
      </c>
      <c r="B2204" s="10" t="s">
        <v>2589</v>
      </c>
      <c r="C2204" s="12">
        <v>0.20833333333333334</v>
      </c>
      <c r="D2204" s="13">
        <v>43922</v>
      </c>
      <c r="E2204" s="7" t="s">
        <v>2584</v>
      </c>
      <c r="F2204" s="65">
        <v>20.76</v>
      </c>
      <c r="G2204" t="s">
        <v>6</v>
      </c>
      <c r="H2204">
        <f>+VLOOKUP(G2204,'Legenda Tecnologias'!$A$1:$C$26,3)</f>
        <v>18</v>
      </c>
    </row>
    <row r="2205" spans="1:8" ht="14.25">
      <c r="A2205" s="11">
        <v>43922</v>
      </c>
      <c r="B2205" s="10" t="s">
        <v>2590</v>
      </c>
      <c r="C2205" s="12">
        <v>0.25</v>
      </c>
      <c r="D2205" s="13">
        <v>43922</v>
      </c>
      <c r="E2205" s="7" t="s">
        <v>2584</v>
      </c>
      <c r="F2205" s="65">
        <v>25.43</v>
      </c>
      <c r="G2205" t="s">
        <v>6</v>
      </c>
      <c r="H2205">
        <f>+VLOOKUP(G2205,'Legenda Tecnologias'!$A$1:$C$26,3)</f>
        <v>18</v>
      </c>
    </row>
    <row r="2206" spans="1:8" ht="14.25">
      <c r="A2206" s="11">
        <v>43922</v>
      </c>
      <c r="B2206" s="10" t="s">
        <v>2591</v>
      </c>
      <c r="C2206" s="12">
        <v>0.29166666666666669</v>
      </c>
      <c r="D2206" s="13">
        <v>43922</v>
      </c>
      <c r="E2206" s="7" t="s">
        <v>2584</v>
      </c>
      <c r="F2206" s="65">
        <v>27.21</v>
      </c>
      <c r="G2206" t="s">
        <v>6</v>
      </c>
      <c r="H2206">
        <f>+VLOOKUP(G2206,'Legenda Tecnologias'!$A$1:$C$26,3)</f>
        <v>18</v>
      </c>
    </row>
    <row r="2207" spans="1:8" ht="14.25">
      <c r="A2207" s="11">
        <v>43922</v>
      </c>
      <c r="B2207" s="10" t="s">
        <v>2592</v>
      </c>
      <c r="C2207" s="12">
        <v>0.33333333333333331</v>
      </c>
      <c r="D2207" s="13">
        <v>43922</v>
      </c>
      <c r="E2207" s="7" t="s">
        <v>2584</v>
      </c>
      <c r="F2207" s="65">
        <v>27.96</v>
      </c>
      <c r="G2207" t="s">
        <v>5</v>
      </c>
      <c r="H2207">
        <f>+VLOOKUP(G2207,'Legenda Tecnologias'!$A$1:$C$26,3)</f>
        <v>11</v>
      </c>
    </row>
    <row r="2208" spans="1:8" ht="14.25">
      <c r="A2208" s="11">
        <v>43922</v>
      </c>
      <c r="B2208" s="10" t="s">
        <v>2593</v>
      </c>
      <c r="C2208" s="12">
        <v>0.375</v>
      </c>
      <c r="D2208" s="13">
        <v>43922</v>
      </c>
      <c r="E2208" s="7" t="s">
        <v>2584</v>
      </c>
      <c r="F2208" s="65">
        <v>28.5</v>
      </c>
      <c r="G2208" t="s">
        <v>6</v>
      </c>
      <c r="H2208">
        <f>+VLOOKUP(G2208,'Legenda Tecnologias'!$A$1:$C$26,3)</f>
        <v>18</v>
      </c>
    </row>
    <row r="2209" spans="1:8" ht="14.25">
      <c r="A2209" s="11">
        <v>43922</v>
      </c>
      <c r="B2209" s="10" t="s">
        <v>2608</v>
      </c>
      <c r="C2209" s="12">
        <v>0</v>
      </c>
      <c r="D2209" s="13">
        <v>43923</v>
      </c>
      <c r="E2209" s="7" t="s">
        <v>2584</v>
      </c>
      <c r="F2209" s="65">
        <v>24.5</v>
      </c>
      <c r="G2209" t="s">
        <v>10</v>
      </c>
      <c r="H2209">
        <f>+VLOOKUP(G2209,'Legenda Tecnologias'!$A$1:$C$26,3)</f>
        <v>1</v>
      </c>
    </row>
    <row r="2210" spans="1:8" ht="14.25">
      <c r="A2210" s="11">
        <v>43922</v>
      </c>
      <c r="B2210" s="10" t="s">
        <v>2609</v>
      </c>
      <c r="C2210" s="12">
        <v>4.1666666666666664E-2</v>
      </c>
      <c r="D2210" s="13">
        <v>43923</v>
      </c>
      <c r="E2210" s="7" t="s">
        <v>2584</v>
      </c>
      <c r="F2210" s="65">
        <v>22.93</v>
      </c>
      <c r="G2210" t="s">
        <v>5</v>
      </c>
      <c r="H2210">
        <f>+VLOOKUP(G2210,'Legenda Tecnologias'!$A$1:$C$26,3)</f>
        <v>11</v>
      </c>
    </row>
    <row r="2211" spans="1:8" ht="14.25">
      <c r="A2211" s="11">
        <v>43922</v>
      </c>
      <c r="B2211" s="10" t="s">
        <v>2618</v>
      </c>
      <c r="C2211" s="12">
        <v>0.41666666666666669</v>
      </c>
      <c r="D2211" s="13">
        <v>43923</v>
      </c>
      <c r="E2211" s="7" t="s">
        <v>2584</v>
      </c>
      <c r="F2211" s="65">
        <v>24.51</v>
      </c>
      <c r="G2211" t="s">
        <v>5</v>
      </c>
      <c r="H2211">
        <f>+VLOOKUP(G2211,'Legenda Tecnologias'!$A$1:$C$26,3)</f>
        <v>11</v>
      </c>
    </row>
    <row r="2212" spans="1:8" ht="14.25">
      <c r="A2212" s="11">
        <v>43922</v>
      </c>
      <c r="B2212" s="10" t="s">
        <v>2619</v>
      </c>
      <c r="C2212" s="12">
        <v>0.45833333333333331</v>
      </c>
      <c r="D2212" s="13">
        <v>43923</v>
      </c>
      <c r="E2212" s="7" t="s">
        <v>2584</v>
      </c>
      <c r="F2212" s="65">
        <v>24.51</v>
      </c>
      <c r="G2212" t="s">
        <v>12</v>
      </c>
      <c r="H2212">
        <f>+VLOOKUP(G2212,'Legenda Tecnologias'!$A$1:$C$26,3)</f>
        <v>22</v>
      </c>
    </row>
    <row r="2213" spans="1:8" ht="14.25">
      <c r="A2213" s="11">
        <v>43922</v>
      </c>
      <c r="B2213" s="10" t="s">
        <v>2620</v>
      </c>
      <c r="C2213" s="12">
        <v>0.5</v>
      </c>
      <c r="D2213" s="13">
        <v>43923</v>
      </c>
      <c r="E2213" s="7" t="s">
        <v>2584</v>
      </c>
      <c r="F2213" s="65">
        <v>24.84</v>
      </c>
      <c r="G2213" t="s">
        <v>28</v>
      </c>
      <c r="H2213">
        <f>+VLOOKUP(G2213,'Legenda Tecnologias'!$A$1:$C$26,3)</f>
        <v>15</v>
      </c>
    </row>
    <row r="2214" spans="1:8" ht="14.25">
      <c r="A2214" s="11">
        <v>43922</v>
      </c>
      <c r="B2214" s="10" t="s">
        <v>2621</v>
      </c>
      <c r="C2214" s="12">
        <v>0.54166666666666663</v>
      </c>
      <c r="D2214" s="13">
        <v>43923</v>
      </c>
      <c r="E2214" s="7" t="s">
        <v>2584</v>
      </c>
      <c r="F2214" s="65">
        <v>25</v>
      </c>
      <c r="G2214" t="s">
        <v>12</v>
      </c>
      <c r="H2214">
        <f>+VLOOKUP(G2214,'Legenda Tecnologias'!$A$1:$C$26,3)</f>
        <v>22</v>
      </c>
    </row>
    <row r="2215" spans="1:8" ht="14.25">
      <c r="A2215" s="11">
        <v>43922</v>
      </c>
      <c r="B2215" s="10" t="s">
        <v>2622</v>
      </c>
      <c r="C2215" s="12">
        <v>0.58333333333333337</v>
      </c>
      <c r="D2215" s="13">
        <v>43923</v>
      </c>
      <c r="E2215" s="7" t="s">
        <v>2584</v>
      </c>
      <c r="F2215" s="65">
        <v>24.5</v>
      </c>
      <c r="G2215" t="s">
        <v>5</v>
      </c>
      <c r="H2215">
        <f>+VLOOKUP(G2215,'Legenda Tecnologias'!$A$1:$C$26,3)</f>
        <v>11</v>
      </c>
    </row>
    <row r="2216" spans="1:8" ht="14.25">
      <c r="A2216" s="11">
        <v>43922</v>
      </c>
      <c r="B2216" s="10" t="s">
        <v>2623</v>
      </c>
      <c r="C2216" s="12">
        <v>0.625</v>
      </c>
      <c r="D2216" s="13">
        <v>43923</v>
      </c>
      <c r="E2216" s="7" t="s">
        <v>2584</v>
      </c>
      <c r="F2216" s="65">
        <v>22.01</v>
      </c>
      <c r="G2216" t="s">
        <v>5</v>
      </c>
      <c r="H2216">
        <f>+VLOOKUP(G2216,'Legenda Tecnologias'!$A$1:$C$26,3)</f>
        <v>11</v>
      </c>
    </row>
    <row r="2217" spans="1:8" ht="14.25">
      <c r="A2217" s="11">
        <v>43922</v>
      </c>
      <c r="B2217" s="10" t="s">
        <v>2624</v>
      </c>
      <c r="C2217" s="12">
        <v>0.66666666666666663</v>
      </c>
      <c r="D2217" s="13">
        <v>43923</v>
      </c>
      <c r="E2217" s="7" t="s">
        <v>2584</v>
      </c>
      <c r="F2217" s="65">
        <v>17.07</v>
      </c>
      <c r="G2217" t="s">
        <v>6</v>
      </c>
      <c r="H2217">
        <f>+VLOOKUP(G2217,'Legenda Tecnologias'!$A$1:$C$26,3)</f>
        <v>18</v>
      </c>
    </row>
    <row r="2218" spans="1:8" ht="14.25">
      <c r="A2218" s="11">
        <v>43922</v>
      </c>
      <c r="B2218" s="10" t="s">
        <v>2625</v>
      </c>
      <c r="C2218" s="12">
        <v>0.70833333333333337</v>
      </c>
      <c r="D2218" s="13">
        <v>43923</v>
      </c>
      <c r="E2218" s="7" t="s">
        <v>2584</v>
      </c>
      <c r="F2218" s="65">
        <v>17.2</v>
      </c>
      <c r="G2218" t="s">
        <v>6</v>
      </c>
      <c r="H2218">
        <f>+VLOOKUP(G2218,'Legenda Tecnologias'!$A$1:$C$26,3)</f>
        <v>18</v>
      </c>
    </row>
    <row r="2219" spans="1:8" ht="14.25">
      <c r="A2219" s="11">
        <v>43922</v>
      </c>
      <c r="B2219" s="10" t="s">
        <v>2626</v>
      </c>
      <c r="C2219" s="12">
        <v>0.75</v>
      </c>
      <c r="D2219" s="13">
        <v>43923</v>
      </c>
      <c r="E2219" s="7" t="s">
        <v>2584</v>
      </c>
      <c r="F2219" s="65">
        <v>22.71</v>
      </c>
      <c r="G2219" t="s">
        <v>6</v>
      </c>
      <c r="H2219">
        <f>+VLOOKUP(G2219,'Legenda Tecnologias'!$A$1:$C$26,3)</f>
        <v>18</v>
      </c>
    </row>
    <row r="2220" spans="1:8" ht="14.25">
      <c r="A2220" s="11">
        <v>43922</v>
      </c>
      <c r="B2220" s="10" t="s">
        <v>2627</v>
      </c>
      <c r="C2220" s="12">
        <v>0.79166666666666663</v>
      </c>
      <c r="D2220" s="13">
        <v>43923</v>
      </c>
      <c r="E2220" s="7" t="s">
        <v>2584</v>
      </c>
      <c r="F2220" s="65">
        <v>25.82</v>
      </c>
      <c r="G2220" t="s">
        <v>12</v>
      </c>
      <c r="H2220">
        <f>+VLOOKUP(G2220,'Legenda Tecnologias'!$A$1:$C$26,3)</f>
        <v>22</v>
      </c>
    </row>
    <row r="2221" spans="1:8" ht="14.25">
      <c r="A2221" s="11">
        <v>43922</v>
      </c>
      <c r="B2221" s="10" t="s">
        <v>2610</v>
      </c>
      <c r="C2221" s="12">
        <v>8.3333333333333329E-2</v>
      </c>
      <c r="D2221" s="13">
        <v>43923</v>
      </c>
      <c r="E2221" s="7" t="s">
        <v>2584</v>
      </c>
      <c r="F2221" s="65">
        <v>21.8</v>
      </c>
      <c r="G2221" t="s">
        <v>12</v>
      </c>
      <c r="H2221">
        <f>+VLOOKUP(G2221,'Legenda Tecnologias'!$A$1:$C$26,3)</f>
        <v>22</v>
      </c>
    </row>
    <row r="2222" spans="1:8" ht="14.25">
      <c r="A2222" s="11">
        <v>43922</v>
      </c>
      <c r="B2222" s="10" t="s">
        <v>2628</v>
      </c>
      <c r="C2222" s="12">
        <v>0.83333333333333337</v>
      </c>
      <c r="D2222" s="13">
        <v>43923</v>
      </c>
      <c r="E2222" s="7" t="s">
        <v>2584</v>
      </c>
      <c r="F2222" s="65">
        <v>27.3</v>
      </c>
      <c r="G2222" t="s">
        <v>5</v>
      </c>
      <c r="H2222">
        <f>+VLOOKUP(G2222,'Legenda Tecnologias'!$A$1:$C$26,3)</f>
        <v>11</v>
      </c>
    </row>
    <row r="2223" spans="1:8" ht="14.25">
      <c r="A2223" s="11">
        <v>43922</v>
      </c>
      <c r="B2223" s="10" t="s">
        <v>2629</v>
      </c>
      <c r="C2223" s="12">
        <v>0.875</v>
      </c>
      <c r="D2223" s="13">
        <v>43923</v>
      </c>
      <c r="E2223" s="7" t="s">
        <v>2584</v>
      </c>
      <c r="F2223" s="65">
        <v>28.1</v>
      </c>
      <c r="G2223" t="s">
        <v>12</v>
      </c>
      <c r="H2223">
        <f>+VLOOKUP(G2223,'Legenda Tecnologias'!$A$1:$C$26,3)</f>
        <v>22</v>
      </c>
    </row>
    <row r="2224" spans="1:8" ht="14.25">
      <c r="A2224" s="11">
        <v>43922</v>
      </c>
      <c r="B2224" s="10" t="s">
        <v>2630</v>
      </c>
      <c r="C2224" s="12">
        <v>0.91666666666666663</v>
      </c>
      <c r="D2224" s="13">
        <v>43923</v>
      </c>
      <c r="E2224" s="7" t="s">
        <v>2584</v>
      </c>
      <c r="F2224" s="65">
        <v>25.5</v>
      </c>
      <c r="G2224" t="s">
        <v>5</v>
      </c>
      <c r="H2224">
        <f>+VLOOKUP(G2224,'Legenda Tecnologias'!$A$1:$C$26,3)</f>
        <v>11</v>
      </c>
    </row>
    <row r="2225" spans="1:8" ht="14.25">
      <c r="A2225" s="11">
        <v>43922</v>
      </c>
      <c r="B2225" s="10" t="s">
        <v>2631</v>
      </c>
      <c r="C2225" s="12">
        <v>0.95833333333333337</v>
      </c>
      <c r="D2225" s="13">
        <v>43923</v>
      </c>
      <c r="E2225" s="7" t="s">
        <v>2584</v>
      </c>
      <c r="F2225" s="65">
        <v>24.5</v>
      </c>
      <c r="G2225" t="s">
        <v>5</v>
      </c>
      <c r="H2225">
        <f>+VLOOKUP(G2225,'Legenda Tecnologias'!$A$1:$C$26,3)</f>
        <v>11</v>
      </c>
    </row>
    <row r="2226" spans="1:8" ht="14.25">
      <c r="A2226" s="11">
        <v>43922</v>
      </c>
      <c r="B2226" s="10" t="s">
        <v>2611</v>
      </c>
      <c r="C2226" s="12">
        <v>0.125</v>
      </c>
      <c r="D2226" s="13">
        <v>43923</v>
      </c>
      <c r="E2226" s="7" t="s">
        <v>2584</v>
      </c>
      <c r="F2226" s="65">
        <v>20.96</v>
      </c>
      <c r="G2226" t="s">
        <v>12</v>
      </c>
      <c r="H2226">
        <f>+VLOOKUP(G2226,'Legenda Tecnologias'!$A$1:$C$26,3)</f>
        <v>22</v>
      </c>
    </row>
    <row r="2227" spans="1:8" ht="14.25">
      <c r="A2227" s="11">
        <v>43922</v>
      </c>
      <c r="B2227" s="10" t="s">
        <v>2612</v>
      </c>
      <c r="C2227" s="12">
        <v>0.16666666666666666</v>
      </c>
      <c r="D2227" s="13">
        <v>43923</v>
      </c>
      <c r="E2227" s="7" t="s">
        <v>2584</v>
      </c>
      <c r="F2227" s="65">
        <v>20.8</v>
      </c>
      <c r="G2227" t="s">
        <v>5</v>
      </c>
      <c r="H2227">
        <f>+VLOOKUP(G2227,'Legenda Tecnologias'!$A$1:$C$26,3)</f>
        <v>11</v>
      </c>
    </row>
    <row r="2228" spans="1:8" ht="14.25">
      <c r="A2228" s="11">
        <v>43922</v>
      </c>
      <c r="B2228" s="10" t="s">
        <v>2613</v>
      </c>
      <c r="C2228" s="12">
        <v>0.20833333333333334</v>
      </c>
      <c r="D2228" s="13">
        <v>43923</v>
      </c>
      <c r="E2228" s="7" t="s">
        <v>2584</v>
      </c>
      <c r="F2228" s="65">
        <v>22.56</v>
      </c>
      <c r="G2228" t="s">
        <v>5</v>
      </c>
      <c r="H2228">
        <f>+VLOOKUP(G2228,'Legenda Tecnologias'!$A$1:$C$26,3)</f>
        <v>11</v>
      </c>
    </row>
    <row r="2229" spans="1:8" ht="14.25">
      <c r="A2229" s="11">
        <v>43922</v>
      </c>
      <c r="B2229" s="10" t="s">
        <v>2614</v>
      </c>
      <c r="C2229" s="12">
        <v>0.25</v>
      </c>
      <c r="D2229" s="13">
        <v>43923</v>
      </c>
      <c r="E2229" s="7" t="s">
        <v>2584</v>
      </c>
      <c r="F2229" s="65">
        <v>25.31</v>
      </c>
      <c r="G2229" t="s">
        <v>6</v>
      </c>
      <c r="H2229">
        <f>+VLOOKUP(G2229,'Legenda Tecnologias'!$A$1:$C$26,3)</f>
        <v>18</v>
      </c>
    </row>
    <row r="2230" spans="1:8" ht="14.25">
      <c r="A2230" s="11">
        <v>43922</v>
      </c>
      <c r="B2230" s="10" t="s">
        <v>2615</v>
      </c>
      <c r="C2230" s="12">
        <v>0.29166666666666669</v>
      </c>
      <c r="D2230" s="13">
        <v>43923</v>
      </c>
      <c r="E2230" s="7" t="s">
        <v>2584</v>
      </c>
      <c r="F2230" s="65">
        <v>27.31</v>
      </c>
      <c r="G2230" t="s">
        <v>5</v>
      </c>
      <c r="H2230">
        <f>+VLOOKUP(G2230,'Legenda Tecnologias'!$A$1:$C$26,3)</f>
        <v>11</v>
      </c>
    </row>
    <row r="2231" spans="1:8" ht="14.25">
      <c r="A2231" s="11">
        <v>43922</v>
      </c>
      <c r="B2231" s="10" t="s">
        <v>2616</v>
      </c>
      <c r="C2231" s="12">
        <v>0.33333333333333331</v>
      </c>
      <c r="D2231" s="13">
        <v>43923</v>
      </c>
      <c r="E2231" s="7" t="s">
        <v>2584</v>
      </c>
      <c r="F2231" s="65">
        <v>27.8</v>
      </c>
      <c r="G2231" t="s">
        <v>12</v>
      </c>
      <c r="H2231">
        <f>+VLOOKUP(G2231,'Legenda Tecnologias'!$A$1:$C$26,3)</f>
        <v>22</v>
      </c>
    </row>
    <row r="2232" spans="1:8" ht="14.25">
      <c r="A2232" s="11">
        <v>43922</v>
      </c>
      <c r="B2232" s="10" t="s">
        <v>2617</v>
      </c>
      <c r="C2232" s="12">
        <v>0.375</v>
      </c>
      <c r="D2232" s="13">
        <v>43923</v>
      </c>
      <c r="E2232" s="7" t="s">
        <v>2584</v>
      </c>
      <c r="F2232" s="65">
        <v>26</v>
      </c>
      <c r="G2232" t="s">
        <v>5</v>
      </c>
      <c r="H2232">
        <f>+VLOOKUP(G2232,'Legenda Tecnologias'!$A$1:$C$26,3)</f>
        <v>11</v>
      </c>
    </row>
    <row r="2233" spans="1:8" ht="14.25">
      <c r="A2233" s="11">
        <v>43922</v>
      </c>
      <c r="B2233" s="10" t="s">
        <v>2632</v>
      </c>
      <c r="C2233" s="12">
        <v>0</v>
      </c>
      <c r="D2233" s="13">
        <v>43924</v>
      </c>
      <c r="E2233" s="7" t="s">
        <v>2584</v>
      </c>
      <c r="F2233" s="65">
        <v>21.88</v>
      </c>
      <c r="G2233" t="s">
        <v>5</v>
      </c>
      <c r="H2233">
        <f>+VLOOKUP(G2233,'Legenda Tecnologias'!$A$1:$C$26,3)</f>
        <v>11</v>
      </c>
    </row>
    <row r="2234" spans="1:8" ht="14.25">
      <c r="A2234" s="11">
        <v>43922</v>
      </c>
      <c r="B2234" s="10" t="s">
        <v>2633</v>
      </c>
      <c r="C2234" s="12">
        <v>4.1666666666666664E-2</v>
      </c>
      <c r="D2234" s="13">
        <v>43924</v>
      </c>
      <c r="E2234" s="7" t="s">
        <v>2584</v>
      </c>
      <c r="F2234" s="65">
        <v>18.93</v>
      </c>
      <c r="G2234" t="s">
        <v>6</v>
      </c>
      <c r="H2234">
        <f>+VLOOKUP(G2234,'Legenda Tecnologias'!$A$1:$C$26,3)</f>
        <v>18</v>
      </c>
    </row>
    <row r="2235" spans="1:8" ht="14.25">
      <c r="A2235" s="11">
        <v>43922</v>
      </c>
      <c r="B2235" s="10" t="s">
        <v>2642</v>
      </c>
      <c r="C2235" s="12">
        <v>0.41666666666666669</v>
      </c>
      <c r="D2235" s="13">
        <v>43924</v>
      </c>
      <c r="E2235" s="7" t="s">
        <v>2584</v>
      </c>
      <c r="F2235" s="65">
        <v>23.03</v>
      </c>
      <c r="G2235" t="s">
        <v>5</v>
      </c>
      <c r="H2235">
        <f>+VLOOKUP(G2235,'Legenda Tecnologias'!$A$1:$C$26,3)</f>
        <v>11</v>
      </c>
    </row>
    <row r="2236" spans="1:8" ht="14.25">
      <c r="A2236" s="11">
        <v>43922</v>
      </c>
      <c r="B2236" s="10" t="s">
        <v>2643</v>
      </c>
      <c r="C2236" s="12">
        <v>0.45833333333333331</v>
      </c>
      <c r="D2236" s="13">
        <v>43924</v>
      </c>
      <c r="E2236" s="7" t="s">
        <v>2584</v>
      </c>
      <c r="F2236" s="65">
        <v>23</v>
      </c>
      <c r="G2236" t="s">
        <v>10</v>
      </c>
      <c r="H2236">
        <f>+VLOOKUP(G2236,'Legenda Tecnologias'!$A$1:$C$26,3)</f>
        <v>1</v>
      </c>
    </row>
    <row r="2237" spans="1:8" ht="14.25">
      <c r="A2237" s="11">
        <v>43922</v>
      </c>
      <c r="B2237" s="10" t="s">
        <v>2644</v>
      </c>
      <c r="C2237" s="12">
        <v>0.5</v>
      </c>
      <c r="D2237" s="13">
        <v>43924</v>
      </c>
      <c r="E2237" s="7" t="s">
        <v>2584</v>
      </c>
      <c r="F2237" s="65">
        <v>24.09</v>
      </c>
      <c r="G2237" t="s">
        <v>13</v>
      </c>
      <c r="H2237">
        <f>+VLOOKUP(G2237,'Legenda Tecnologias'!$A$1:$C$26,3)</f>
        <v>24</v>
      </c>
    </row>
    <row r="2238" spans="1:8" ht="14.25">
      <c r="A2238" s="11">
        <v>43922</v>
      </c>
      <c r="B2238" s="10" t="s">
        <v>2645</v>
      </c>
      <c r="C2238" s="12">
        <v>0.54166666666666663</v>
      </c>
      <c r="D2238" s="13">
        <v>43924</v>
      </c>
      <c r="E2238" s="7" t="s">
        <v>2584</v>
      </c>
      <c r="F2238" s="65">
        <v>25.5</v>
      </c>
      <c r="G2238" t="s">
        <v>12</v>
      </c>
      <c r="H2238">
        <f>+VLOOKUP(G2238,'Legenda Tecnologias'!$A$1:$C$26,3)</f>
        <v>22</v>
      </c>
    </row>
    <row r="2239" spans="1:8" ht="14.25">
      <c r="A2239" s="11">
        <v>43922</v>
      </c>
      <c r="B2239" s="10" t="s">
        <v>2646</v>
      </c>
      <c r="C2239" s="12">
        <v>0.58333333333333337</v>
      </c>
      <c r="D2239" s="13">
        <v>43924</v>
      </c>
      <c r="E2239" s="7" t="s">
        <v>2584</v>
      </c>
      <c r="F2239" s="65">
        <v>25.5</v>
      </c>
      <c r="G2239" t="s">
        <v>5</v>
      </c>
      <c r="H2239">
        <f>+VLOOKUP(G2239,'Legenda Tecnologias'!$A$1:$C$26,3)</f>
        <v>11</v>
      </c>
    </row>
    <row r="2240" spans="1:8" ht="14.25">
      <c r="A2240" s="11">
        <v>43922</v>
      </c>
      <c r="B2240" s="10" t="s">
        <v>2647</v>
      </c>
      <c r="C2240" s="12">
        <v>0.625</v>
      </c>
      <c r="D2240" s="13">
        <v>43924</v>
      </c>
      <c r="E2240" s="7" t="s">
        <v>2584</v>
      </c>
      <c r="F2240" s="65">
        <v>24.5</v>
      </c>
      <c r="G2240" t="s">
        <v>5</v>
      </c>
      <c r="H2240">
        <f>+VLOOKUP(G2240,'Legenda Tecnologias'!$A$1:$C$26,3)</f>
        <v>11</v>
      </c>
    </row>
    <row r="2241" spans="1:8" ht="14.25">
      <c r="A2241" s="11">
        <v>43922</v>
      </c>
      <c r="B2241" s="10" t="s">
        <v>2648</v>
      </c>
      <c r="C2241" s="12">
        <v>0.66666666666666663</v>
      </c>
      <c r="D2241" s="13">
        <v>43924</v>
      </c>
      <c r="E2241" s="7" t="s">
        <v>2584</v>
      </c>
      <c r="F2241" s="65">
        <v>22.22</v>
      </c>
      <c r="G2241" t="s">
        <v>5</v>
      </c>
      <c r="H2241">
        <f>+VLOOKUP(G2241,'Legenda Tecnologias'!$A$1:$C$26,3)</f>
        <v>11</v>
      </c>
    </row>
    <row r="2242" spans="1:8" ht="14.25">
      <c r="A2242" s="11">
        <v>43922</v>
      </c>
      <c r="B2242" s="10" t="s">
        <v>2649</v>
      </c>
      <c r="C2242" s="12">
        <v>0.70833333333333337</v>
      </c>
      <c r="D2242" s="13">
        <v>43924</v>
      </c>
      <c r="E2242" s="7" t="s">
        <v>2584</v>
      </c>
      <c r="F2242" s="65">
        <v>21.01</v>
      </c>
      <c r="G2242" t="s">
        <v>5</v>
      </c>
      <c r="H2242">
        <f>+VLOOKUP(G2242,'Legenda Tecnologias'!$A$1:$C$26,3)</f>
        <v>11</v>
      </c>
    </row>
    <row r="2243" spans="1:8" ht="14.25">
      <c r="A2243" s="11">
        <v>43922</v>
      </c>
      <c r="B2243" s="10" t="s">
        <v>2650</v>
      </c>
      <c r="C2243" s="12">
        <v>0.75</v>
      </c>
      <c r="D2243" s="13">
        <v>43924</v>
      </c>
      <c r="E2243" s="7" t="s">
        <v>2584</v>
      </c>
      <c r="F2243" s="65">
        <v>23</v>
      </c>
      <c r="G2243" t="s">
        <v>6</v>
      </c>
      <c r="H2243">
        <f>+VLOOKUP(G2243,'Legenda Tecnologias'!$A$1:$C$26,3)</f>
        <v>18</v>
      </c>
    </row>
    <row r="2244" spans="1:8" ht="14.25">
      <c r="A2244" s="11">
        <v>43922</v>
      </c>
      <c r="B2244" s="10" t="s">
        <v>2651</v>
      </c>
      <c r="C2244" s="12">
        <v>0.79166666666666663</v>
      </c>
      <c r="D2244" s="13">
        <v>43924</v>
      </c>
      <c r="E2244" s="7" t="s">
        <v>2584</v>
      </c>
      <c r="F2244" s="65">
        <v>26</v>
      </c>
      <c r="G2244" t="s">
        <v>117</v>
      </c>
      <c r="H2244">
        <f>+VLOOKUP(G2244,'Legenda Tecnologias'!$A$1:$C$26,3)</f>
        <v>23</v>
      </c>
    </row>
    <row r="2245" spans="1:8" ht="14.25">
      <c r="A2245" s="11">
        <v>43922</v>
      </c>
      <c r="B2245" s="10" t="s">
        <v>2634</v>
      </c>
      <c r="C2245" s="12">
        <v>8.3333333333333329E-2</v>
      </c>
      <c r="D2245" s="13">
        <v>43924</v>
      </c>
      <c r="E2245" s="7" t="s">
        <v>2584</v>
      </c>
      <c r="F2245" s="65">
        <v>18.149999999999999</v>
      </c>
      <c r="G2245" t="s">
        <v>12</v>
      </c>
      <c r="H2245">
        <f>+VLOOKUP(G2245,'Legenda Tecnologias'!$A$1:$C$26,3)</f>
        <v>22</v>
      </c>
    </row>
    <row r="2246" spans="1:8" ht="14.25">
      <c r="A2246" s="11">
        <v>43922</v>
      </c>
      <c r="B2246" s="10" t="s">
        <v>2652</v>
      </c>
      <c r="C2246" s="12">
        <v>0.83333333333333337</v>
      </c>
      <c r="D2246" s="13">
        <v>43924</v>
      </c>
      <c r="E2246" s="7" t="s">
        <v>2584</v>
      </c>
      <c r="F2246" s="65">
        <v>28.5</v>
      </c>
      <c r="G2246" t="s">
        <v>10</v>
      </c>
      <c r="H2246">
        <f>+VLOOKUP(G2246,'Legenda Tecnologias'!$A$1:$C$26,3)</f>
        <v>1</v>
      </c>
    </row>
    <row r="2247" spans="1:8" ht="14.25">
      <c r="A2247" s="11">
        <v>43922</v>
      </c>
      <c r="B2247" s="10" t="s">
        <v>2653</v>
      </c>
      <c r="C2247" s="12">
        <v>0.875</v>
      </c>
      <c r="D2247" s="13">
        <v>43924</v>
      </c>
      <c r="E2247" s="7" t="s">
        <v>2584</v>
      </c>
      <c r="F2247" s="65">
        <v>30.11</v>
      </c>
      <c r="G2247" t="s">
        <v>28</v>
      </c>
      <c r="H2247">
        <f>+VLOOKUP(G2247,'Legenda Tecnologias'!$A$1:$C$26,3)</f>
        <v>15</v>
      </c>
    </row>
    <row r="2248" spans="1:8" ht="14.25">
      <c r="A2248" s="11">
        <v>43922</v>
      </c>
      <c r="B2248" s="10" t="s">
        <v>2654</v>
      </c>
      <c r="C2248" s="12">
        <v>0.91666666666666663</v>
      </c>
      <c r="D2248" s="13">
        <v>43924</v>
      </c>
      <c r="E2248" s="7" t="s">
        <v>2584</v>
      </c>
      <c r="F2248" s="65">
        <v>29.15</v>
      </c>
      <c r="G2248" t="s">
        <v>5</v>
      </c>
      <c r="H2248">
        <f>+VLOOKUP(G2248,'Legenda Tecnologias'!$A$1:$C$26,3)</f>
        <v>11</v>
      </c>
    </row>
    <row r="2249" spans="1:8" ht="14.25">
      <c r="A2249" s="11">
        <v>43922</v>
      </c>
      <c r="B2249" s="10" t="s">
        <v>2655</v>
      </c>
      <c r="C2249" s="12">
        <v>0.95833333333333337</v>
      </c>
      <c r="D2249" s="13">
        <v>43924</v>
      </c>
      <c r="E2249" s="7" t="s">
        <v>2584</v>
      </c>
      <c r="F2249" s="65">
        <v>28</v>
      </c>
      <c r="G2249" t="s">
        <v>10</v>
      </c>
      <c r="H2249">
        <f>+VLOOKUP(G2249,'Legenda Tecnologias'!$A$1:$C$26,3)</f>
        <v>1</v>
      </c>
    </row>
    <row r="2250" spans="1:8" ht="14.25">
      <c r="A2250" s="11">
        <v>43922</v>
      </c>
      <c r="B2250" s="10" t="s">
        <v>2635</v>
      </c>
      <c r="C2250" s="12">
        <v>0.125</v>
      </c>
      <c r="D2250" s="13">
        <v>43924</v>
      </c>
      <c r="E2250" s="7" t="s">
        <v>2584</v>
      </c>
      <c r="F2250" s="65">
        <v>18.190000000000001</v>
      </c>
      <c r="G2250" t="s">
        <v>6</v>
      </c>
      <c r="H2250">
        <f>+VLOOKUP(G2250,'Legenda Tecnologias'!$A$1:$C$26,3)</f>
        <v>18</v>
      </c>
    </row>
    <row r="2251" spans="1:8" ht="14.25">
      <c r="A2251" s="11">
        <v>43922</v>
      </c>
      <c r="B2251" s="10" t="s">
        <v>2636</v>
      </c>
      <c r="C2251" s="12">
        <v>0.16666666666666666</v>
      </c>
      <c r="D2251" s="13">
        <v>43924</v>
      </c>
      <c r="E2251" s="7" t="s">
        <v>2584</v>
      </c>
      <c r="F2251" s="65">
        <v>18.47</v>
      </c>
      <c r="G2251" t="s">
        <v>6</v>
      </c>
      <c r="H2251">
        <f>+VLOOKUP(G2251,'Legenda Tecnologias'!$A$1:$C$26,3)</f>
        <v>18</v>
      </c>
    </row>
    <row r="2252" spans="1:8" ht="14.25">
      <c r="A2252" s="11">
        <v>43922</v>
      </c>
      <c r="B2252" s="10" t="s">
        <v>2637</v>
      </c>
      <c r="C2252" s="12">
        <v>0.20833333333333334</v>
      </c>
      <c r="D2252" s="13">
        <v>43924</v>
      </c>
      <c r="E2252" s="7" t="s">
        <v>2584</v>
      </c>
      <c r="F2252" s="65">
        <v>18.45</v>
      </c>
      <c r="G2252" t="s">
        <v>12</v>
      </c>
      <c r="H2252">
        <f>+VLOOKUP(G2252,'Legenda Tecnologias'!$A$1:$C$26,3)</f>
        <v>22</v>
      </c>
    </row>
    <row r="2253" spans="1:8" ht="14.25">
      <c r="A2253" s="11">
        <v>43922</v>
      </c>
      <c r="B2253" s="10" t="s">
        <v>2638</v>
      </c>
      <c r="C2253" s="12">
        <v>0.25</v>
      </c>
      <c r="D2253" s="13">
        <v>43924</v>
      </c>
      <c r="E2253" s="7" t="s">
        <v>2584</v>
      </c>
      <c r="F2253" s="65">
        <v>23.76</v>
      </c>
      <c r="G2253" t="s">
        <v>5</v>
      </c>
      <c r="H2253">
        <f>+VLOOKUP(G2253,'Legenda Tecnologias'!$A$1:$C$26,3)</f>
        <v>11</v>
      </c>
    </row>
    <row r="2254" spans="1:8" ht="14.25">
      <c r="A2254" s="11">
        <v>43922</v>
      </c>
      <c r="B2254" s="10" t="s">
        <v>2639</v>
      </c>
      <c r="C2254" s="12">
        <v>0.29166666666666669</v>
      </c>
      <c r="D2254" s="13">
        <v>43924</v>
      </c>
      <c r="E2254" s="7" t="s">
        <v>2584</v>
      </c>
      <c r="F2254" s="65">
        <v>26.1</v>
      </c>
      <c r="G2254" t="s">
        <v>6</v>
      </c>
      <c r="H2254">
        <f>+VLOOKUP(G2254,'Legenda Tecnologias'!$A$1:$C$26,3)</f>
        <v>18</v>
      </c>
    </row>
    <row r="2255" spans="1:8" ht="14.25">
      <c r="A2255" s="11">
        <v>43922</v>
      </c>
      <c r="B2255" s="10" t="s">
        <v>2640</v>
      </c>
      <c r="C2255" s="12">
        <v>0.33333333333333331</v>
      </c>
      <c r="D2255" s="13">
        <v>43924</v>
      </c>
      <c r="E2255" s="7" t="s">
        <v>2584</v>
      </c>
      <c r="F2255" s="65">
        <v>26.45</v>
      </c>
      <c r="G2255" t="s">
        <v>5</v>
      </c>
      <c r="H2255">
        <f>+VLOOKUP(G2255,'Legenda Tecnologias'!$A$1:$C$26,3)</f>
        <v>11</v>
      </c>
    </row>
    <row r="2256" spans="1:8" ht="14.25">
      <c r="A2256" s="11">
        <v>43922</v>
      </c>
      <c r="B2256" s="10" t="s">
        <v>2641</v>
      </c>
      <c r="C2256" s="12">
        <v>0.375</v>
      </c>
      <c r="D2256" s="13">
        <v>43924</v>
      </c>
      <c r="E2256" s="7" t="s">
        <v>2584</v>
      </c>
      <c r="F2256" s="65">
        <v>25.5</v>
      </c>
      <c r="G2256" t="s">
        <v>6</v>
      </c>
      <c r="H2256">
        <f>+VLOOKUP(G2256,'Legenda Tecnologias'!$A$1:$C$26,3)</f>
        <v>18</v>
      </c>
    </row>
    <row r="2257" spans="1:8" ht="14.25">
      <c r="A2257" s="11">
        <v>43922</v>
      </c>
      <c r="B2257" s="10" t="s">
        <v>2656</v>
      </c>
      <c r="C2257" s="12">
        <v>0</v>
      </c>
      <c r="D2257" s="13">
        <v>43925</v>
      </c>
      <c r="E2257" s="7" t="s">
        <v>2584</v>
      </c>
      <c r="F2257" s="65">
        <v>25.1</v>
      </c>
      <c r="G2257" t="s">
        <v>6</v>
      </c>
      <c r="H2257">
        <f>+VLOOKUP(G2257,'Legenda Tecnologias'!$A$1:$C$26,3)</f>
        <v>18</v>
      </c>
    </row>
    <row r="2258" spans="1:8" ht="14.25">
      <c r="A2258" s="11">
        <v>43922</v>
      </c>
      <c r="B2258" s="10" t="s">
        <v>2657</v>
      </c>
      <c r="C2258" s="12">
        <v>4.1666666666666664E-2</v>
      </c>
      <c r="D2258" s="13">
        <v>43925</v>
      </c>
      <c r="E2258" s="7" t="s">
        <v>2584</v>
      </c>
      <c r="F2258" s="65">
        <v>22.99</v>
      </c>
      <c r="G2258" t="s">
        <v>6</v>
      </c>
      <c r="H2258">
        <f>+VLOOKUP(G2258,'Legenda Tecnologias'!$A$1:$C$26,3)</f>
        <v>18</v>
      </c>
    </row>
    <row r="2259" spans="1:8" ht="14.25">
      <c r="A2259" s="11">
        <v>43922</v>
      </c>
      <c r="B2259" s="10" t="s">
        <v>2666</v>
      </c>
      <c r="C2259" s="12">
        <v>0.41666666666666669</v>
      </c>
      <c r="D2259" s="13">
        <v>43925</v>
      </c>
      <c r="E2259" s="7" t="s">
        <v>2584</v>
      </c>
      <c r="F2259" s="65">
        <v>14.98</v>
      </c>
      <c r="G2259" t="s">
        <v>6</v>
      </c>
      <c r="H2259">
        <f>+VLOOKUP(G2259,'Legenda Tecnologias'!$A$1:$C$26,3)</f>
        <v>18</v>
      </c>
    </row>
    <row r="2260" spans="1:8" ht="14.25">
      <c r="A2260" s="11">
        <v>43922</v>
      </c>
      <c r="B2260" s="10" t="s">
        <v>2667</v>
      </c>
      <c r="C2260" s="12">
        <v>0.45833333333333331</v>
      </c>
      <c r="D2260" s="13">
        <v>43925</v>
      </c>
      <c r="E2260" s="7" t="s">
        <v>2584</v>
      </c>
      <c r="F2260" s="65">
        <v>13.06</v>
      </c>
      <c r="G2260" t="s">
        <v>6</v>
      </c>
      <c r="H2260">
        <f>+VLOOKUP(G2260,'Legenda Tecnologias'!$A$1:$C$26,3)</f>
        <v>18</v>
      </c>
    </row>
    <row r="2261" spans="1:8" ht="14.25">
      <c r="A2261" s="11">
        <v>43922</v>
      </c>
      <c r="B2261" s="10" t="s">
        <v>2668</v>
      </c>
      <c r="C2261" s="12">
        <v>0.5</v>
      </c>
      <c r="D2261" s="13">
        <v>43925</v>
      </c>
      <c r="E2261" s="7" t="s">
        <v>2584</v>
      </c>
      <c r="F2261" s="65">
        <v>14.28</v>
      </c>
      <c r="G2261" t="s">
        <v>6</v>
      </c>
      <c r="H2261">
        <f>+VLOOKUP(G2261,'Legenda Tecnologias'!$A$1:$C$26,3)</f>
        <v>18</v>
      </c>
    </row>
    <row r="2262" spans="1:8" ht="14.25">
      <c r="A2262" s="11">
        <v>43922</v>
      </c>
      <c r="B2262" s="10" t="s">
        <v>2669</v>
      </c>
      <c r="C2262" s="12">
        <v>0.54166666666666663</v>
      </c>
      <c r="D2262" s="13">
        <v>43925</v>
      </c>
      <c r="E2262" s="7" t="s">
        <v>2584</v>
      </c>
      <c r="F2262" s="65">
        <v>10.82</v>
      </c>
      <c r="G2262" t="s">
        <v>6</v>
      </c>
      <c r="H2262">
        <f>+VLOOKUP(G2262,'Legenda Tecnologias'!$A$1:$C$26,3)</f>
        <v>18</v>
      </c>
    </row>
    <row r="2263" spans="1:8" ht="14.25">
      <c r="A2263" s="11">
        <v>43922</v>
      </c>
      <c r="B2263" s="10" t="s">
        <v>2670</v>
      </c>
      <c r="C2263" s="12">
        <v>0.58333333333333337</v>
      </c>
      <c r="D2263" s="13">
        <v>43925</v>
      </c>
      <c r="E2263" s="7" t="s">
        <v>2584</v>
      </c>
      <c r="F2263" s="65">
        <v>10</v>
      </c>
      <c r="G2263" t="s">
        <v>12</v>
      </c>
      <c r="H2263">
        <f>+VLOOKUP(G2263,'Legenda Tecnologias'!$A$1:$C$26,3)</f>
        <v>22</v>
      </c>
    </row>
    <row r="2264" spans="1:8" ht="14.25">
      <c r="A2264" s="11">
        <v>43922</v>
      </c>
      <c r="B2264" s="10" t="s">
        <v>2671</v>
      </c>
      <c r="C2264" s="12">
        <v>0.625</v>
      </c>
      <c r="D2264" s="13">
        <v>43925</v>
      </c>
      <c r="E2264" s="7" t="s">
        <v>2584</v>
      </c>
      <c r="F2264" s="65">
        <v>9.8800000000000008</v>
      </c>
      <c r="G2264" t="s">
        <v>20</v>
      </c>
      <c r="H2264">
        <f>+VLOOKUP(G2264,'Legenda Tecnologias'!$A$1:$C$26,3)</f>
        <v>12</v>
      </c>
    </row>
    <row r="2265" spans="1:8" ht="14.25">
      <c r="A2265" s="11">
        <v>43922</v>
      </c>
      <c r="B2265" s="10" t="s">
        <v>2672</v>
      </c>
      <c r="C2265" s="12">
        <v>0.66666666666666663</v>
      </c>
      <c r="D2265" s="13">
        <v>43925</v>
      </c>
      <c r="E2265" s="7" t="s">
        <v>2584</v>
      </c>
      <c r="F2265" s="65">
        <v>9</v>
      </c>
      <c r="G2265" t="s">
        <v>12</v>
      </c>
      <c r="H2265">
        <f>+VLOOKUP(G2265,'Legenda Tecnologias'!$A$1:$C$26,3)</f>
        <v>22</v>
      </c>
    </row>
    <row r="2266" spans="1:8" ht="14.25">
      <c r="A2266" s="11">
        <v>43922</v>
      </c>
      <c r="B2266" s="10" t="s">
        <v>2673</v>
      </c>
      <c r="C2266" s="12">
        <v>0.70833333333333337</v>
      </c>
      <c r="D2266" s="13">
        <v>43925</v>
      </c>
      <c r="E2266" s="7" t="s">
        <v>2584</v>
      </c>
      <c r="F2266" s="65">
        <v>8.6</v>
      </c>
      <c r="G2266" t="s">
        <v>12</v>
      </c>
      <c r="H2266">
        <f>+VLOOKUP(G2266,'Legenda Tecnologias'!$A$1:$C$26,3)</f>
        <v>22</v>
      </c>
    </row>
    <row r="2267" spans="1:8" ht="14.25">
      <c r="A2267" s="11">
        <v>43922</v>
      </c>
      <c r="B2267" s="10" t="s">
        <v>2674</v>
      </c>
      <c r="C2267" s="12">
        <v>0.75</v>
      </c>
      <c r="D2267" s="13">
        <v>43925</v>
      </c>
      <c r="E2267" s="7" t="s">
        <v>2584</v>
      </c>
      <c r="F2267" s="65">
        <v>10.9</v>
      </c>
      <c r="G2267" t="s">
        <v>6</v>
      </c>
      <c r="H2267">
        <f>+VLOOKUP(G2267,'Legenda Tecnologias'!$A$1:$C$26,3)</f>
        <v>18</v>
      </c>
    </row>
    <row r="2268" spans="1:8" ht="14.25">
      <c r="A2268" s="11">
        <v>43922</v>
      </c>
      <c r="B2268" s="10" t="s">
        <v>2675</v>
      </c>
      <c r="C2268" s="12">
        <v>0.79166666666666663</v>
      </c>
      <c r="D2268" s="13">
        <v>43925</v>
      </c>
      <c r="E2268" s="7" t="s">
        <v>2584</v>
      </c>
      <c r="F2268" s="65">
        <v>13</v>
      </c>
      <c r="G2268" t="s">
        <v>10</v>
      </c>
      <c r="H2268">
        <f>+VLOOKUP(G2268,'Legenda Tecnologias'!$A$1:$C$26,3)</f>
        <v>1</v>
      </c>
    </row>
    <row r="2269" spans="1:8" ht="14.25">
      <c r="A2269" s="11">
        <v>43922</v>
      </c>
      <c r="B2269" s="10" t="s">
        <v>2658</v>
      </c>
      <c r="C2269" s="12">
        <v>8.3333333333333329E-2</v>
      </c>
      <c r="D2269" s="13">
        <v>43925</v>
      </c>
      <c r="E2269" s="7" t="s">
        <v>2584</v>
      </c>
      <c r="F2269" s="65">
        <v>21.1</v>
      </c>
      <c r="G2269" t="s">
        <v>5</v>
      </c>
      <c r="H2269">
        <f>+VLOOKUP(G2269,'Legenda Tecnologias'!$A$1:$C$26,3)</f>
        <v>11</v>
      </c>
    </row>
    <row r="2270" spans="1:8" ht="14.25">
      <c r="A2270" s="11">
        <v>43922</v>
      </c>
      <c r="B2270" s="10" t="s">
        <v>2676</v>
      </c>
      <c r="C2270" s="12">
        <v>0.83333333333333337</v>
      </c>
      <c r="D2270" s="13">
        <v>43925</v>
      </c>
      <c r="E2270" s="7" t="s">
        <v>2584</v>
      </c>
      <c r="F2270" s="65">
        <v>18.78</v>
      </c>
      <c r="G2270" t="s">
        <v>6</v>
      </c>
      <c r="H2270">
        <f>+VLOOKUP(G2270,'Legenda Tecnologias'!$A$1:$C$26,3)</f>
        <v>18</v>
      </c>
    </row>
    <row r="2271" spans="1:8" ht="14.25">
      <c r="A2271" s="11">
        <v>43922</v>
      </c>
      <c r="B2271" s="10" t="s">
        <v>2677</v>
      </c>
      <c r="C2271" s="12">
        <v>0.875</v>
      </c>
      <c r="D2271" s="13">
        <v>43925</v>
      </c>
      <c r="E2271" s="7" t="s">
        <v>2584</v>
      </c>
      <c r="F2271" s="65">
        <v>18.12</v>
      </c>
      <c r="G2271" t="s">
        <v>10</v>
      </c>
      <c r="H2271">
        <f>+VLOOKUP(G2271,'Legenda Tecnologias'!$A$1:$C$26,3)</f>
        <v>1</v>
      </c>
    </row>
    <row r="2272" spans="1:8" ht="14.25">
      <c r="A2272" s="11">
        <v>43922</v>
      </c>
      <c r="B2272" s="10" t="s">
        <v>2678</v>
      </c>
      <c r="C2272" s="12">
        <v>0.91666666666666663</v>
      </c>
      <c r="D2272" s="13">
        <v>43925</v>
      </c>
      <c r="E2272" s="7" t="s">
        <v>2584</v>
      </c>
      <c r="F2272" s="65">
        <v>17.239999999999998</v>
      </c>
      <c r="G2272" t="s">
        <v>8</v>
      </c>
      <c r="H2272">
        <f>+VLOOKUP(G2272,'Legenda Tecnologias'!$A$1:$C$26,3)</f>
        <v>6</v>
      </c>
    </row>
    <row r="2273" spans="1:8" ht="14.25">
      <c r="A2273" s="11">
        <v>43922</v>
      </c>
      <c r="B2273" s="10" t="s">
        <v>2679</v>
      </c>
      <c r="C2273" s="12">
        <v>0.95833333333333337</v>
      </c>
      <c r="D2273" s="13">
        <v>43925</v>
      </c>
      <c r="E2273" s="7" t="s">
        <v>2584</v>
      </c>
      <c r="F2273" s="65">
        <v>14</v>
      </c>
      <c r="G2273" t="s">
        <v>6</v>
      </c>
      <c r="H2273">
        <f>+VLOOKUP(G2273,'Legenda Tecnologias'!$A$1:$C$26,3)</f>
        <v>18</v>
      </c>
    </row>
    <row r="2274" spans="1:8" ht="14.25">
      <c r="A2274" s="11">
        <v>43922</v>
      </c>
      <c r="B2274" s="10" t="s">
        <v>2659</v>
      </c>
      <c r="C2274" s="12">
        <v>0.125</v>
      </c>
      <c r="D2274" s="13">
        <v>43925</v>
      </c>
      <c r="E2274" s="7" t="s">
        <v>2584</v>
      </c>
      <c r="F2274" s="65">
        <v>20.100000000000001</v>
      </c>
      <c r="G2274" t="s">
        <v>5</v>
      </c>
      <c r="H2274">
        <f>+VLOOKUP(G2274,'Legenda Tecnologias'!$A$1:$C$26,3)</f>
        <v>11</v>
      </c>
    </row>
    <row r="2275" spans="1:8" ht="14.25">
      <c r="A2275" s="11">
        <v>43922</v>
      </c>
      <c r="B2275" s="10" t="s">
        <v>2660</v>
      </c>
      <c r="C2275" s="12">
        <v>0.16666666666666666</v>
      </c>
      <c r="D2275" s="13">
        <v>43925</v>
      </c>
      <c r="E2275" s="7" t="s">
        <v>2584</v>
      </c>
      <c r="F2275" s="65">
        <v>19.8</v>
      </c>
      <c r="G2275" t="s">
        <v>5</v>
      </c>
      <c r="H2275">
        <f>+VLOOKUP(G2275,'Legenda Tecnologias'!$A$1:$C$26,3)</f>
        <v>11</v>
      </c>
    </row>
    <row r="2276" spans="1:8" ht="14.25">
      <c r="A2276" s="11">
        <v>43922</v>
      </c>
      <c r="B2276" s="10" t="s">
        <v>2661</v>
      </c>
      <c r="C2276" s="12">
        <v>0.20833333333333334</v>
      </c>
      <c r="D2276" s="13">
        <v>43925</v>
      </c>
      <c r="E2276" s="7" t="s">
        <v>2584</v>
      </c>
      <c r="F2276" s="65">
        <v>19.600000000000001</v>
      </c>
      <c r="G2276" t="s">
        <v>13</v>
      </c>
      <c r="H2276">
        <f>+VLOOKUP(G2276,'Legenda Tecnologias'!$A$1:$C$26,3)</f>
        <v>24</v>
      </c>
    </row>
    <row r="2277" spans="1:8" ht="14.25">
      <c r="A2277" s="11">
        <v>43922</v>
      </c>
      <c r="B2277" s="10" t="s">
        <v>2662</v>
      </c>
      <c r="C2277" s="12">
        <v>0.25</v>
      </c>
      <c r="D2277" s="13">
        <v>43925</v>
      </c>
      <c r="E2277" s="7" t="s">
        <v>2584</v>
      </c>
      <c r="F2277" s="65">
        <v>20.3</v>
      </c>
      <c r="G2277" t="s">
        <v>6</v>
      </c>
      <c r="H2277">
        <f>+VLOOKUP(G2277,'Legenda Tecnologias'!$A$1:$C$26,3)</f>
        <v>18</v>
      </c>
    </row>
    <row r="2278" spans="1:8" ht="14.25">
      <c r="A2278" s="11">
        <v>43922</v>
      </c>
      <c r="B2278" s="10" t="s">
        <v>2663</v>
      </c>
      <c r="C2278" s="12">
        <v>0.29166666666666669</v>
      </c>
      <c r="D2278" s="13">
        <v>43925</v>
      </c>
      <c r="E2278" s="7" t="s">
        <v>2584</v>
      </c>
      <c r="F2278" s="65">
        <v>19.8</v>
      </c>
      <c r="G2278" t="s">
        <v>13</v>
      </c>
      <c r="H2278">
        <f>+VLOOKUP(G2278,'Legenda Tecnologias'!$A$1:$C$26,3)</f>
        <v>24</v>
      </c>
    </row>
    <row r="2279" spans="1:8" ht="14.25">
      <c r="A2279" s="11">
        <v>43922</v>
      </c>
      <c r="B2279" s="10" t="s">
        <v>2664</v>
      </c>
      <c r="C2279" s="12">
        <v>0.33333333333333331</v>
      </c>
      <c r="D2279" s="13">
        <v>43925</v>
      </c>
      <c r="E2279" s="7" t="s">
        <v>2584</v>
      </c>
      <c r="F2279" s="65">
        <v>19.309999999999999</v>
      </c>
      <c r="G2279" t="s">
        <v>13</v>
      </c>
      <c r="H2279">
        <f>+VLOOKUP(G2279,'Legenda Tecnologias'!$A$1:$C$26,3)</f>
        <v>24</v>
      </c>
    </row>
    <row r="2280" spans="1:8" ht="14.25">
      <c r="A2280" s="11">
        <v>43922</v>
      </c>
      <c r="B2280" s="10" t="s">
        <v>2665</v>
      </c>
      <c r="C2280" s="12">
        <v>0.375</v>
      </c>
      <c r="D2280" s="13">
        <v>43925</v>
      </c>
      <c r="E2280" s="7" t="s">
        <v>2584</v>
      </c>
      <c r="F2280" s="65">
        <v>19</v>
      </c>
      <c r="G2280" t="s">
        <v>6</v>
      </c>
      <c r="H2280">
        <f>+VLOOKUP(G2280,'Legenda Tecnologias'!$A$1:$C$26,3)</f>
        <v>18</v>
      </c>
    </row>
    <row r="2281" spans="1:8" ht="14.25">
      <c r="A2281" s="11">
        <v>43922</v>
      </c>
      <c r="B2281" s="10" t="s">
        <v>2680</v>
      </c>
      <c r="C2281" s="12">
        <v>0</v>
      </c>
      <c r="D2281" s="13">
        <v>43926</v>
      </c>
      <c r="E2281" s="7" t="s">
        <v>2584</v>
      </c>
      <c r="F2281" s="65">
        <v>8.51</v>
      </c>
      <c r="G2281" t="s">
        <v>6</v>
      </c>
      <c r="H2281">
        <f>+VLOOKUP(G2281,'Legenda Tecnologias'!$A$1:$C$26,3)</f>
        <v>18</v>
      </c>
    </row>
    <row r="2282" spans="1:8" ht="14.25">
      <c r="A2282" s="11">
        <v>43922</v>
      </c>
      <c r="B2282" s="10" t="s">
        <v>2681</v>
      </c>
      <c r="C2282" s="12">
        <v>4.1666666666666664E-2</v>
      </c>
      <c r="D2282" s="13">
        <v>43926</v>
      </c>
      <c r="E2282" s="7" t="s">
        <v>2584</v>
      </c>
      <c r="F2282" s="65">
        <v>5.5</v>
      </c>
      <c r="G2282" t="s">
        <v>6</v>
      </c>
      <c r="H2282">
        <f>+VLOOKUP(G2282,'Legenda Tecnologias'!$A$1:$C$26,3)</f>
        <v>18</v>
      </c>
    </row>
    <row r="2283" spans="1:8" ht="14.25">
      <c r="A2283" s="11">
        <v>43922</v>
      </c>
      <c r="B2283" s="10" t="s">
        <v>2690</v>
      </c>
      <c r="C2283" s="12">
        <v>0.41666666666666669</v>
      </c>
      <c r="D2283" s="13">
        <v>43926</v>
      </c>
      <c r="E2283" s="7" t="s">
        <v>2584</v>
      </c>
      <c r="F2283" s="65">
        <v>4.63</v>
      </c>
      <c r="G2283" t="s">
        <v>6</v>
      </c>
      <c r="H2283">
        <f>+VLOOKUP(G2283,'Legenda Tecnologias'!$A$1:$C$26,3)</f>
        <v>18</v>
      </c>
    </row>
    <row r="2284" spans="1:8" ht="14.25">
      <c r="A2284" s="11">
        <v>43922</v>
      </c>
      <c r="B2284" s="10" t="s">
        <v>2691</v>
      </c>
      <c r="C2284" s="12">
        <v>0.45833333333333331</v>
      </c>
      <c r="D2284" s="13">
        <v>43926</v>
      </c>
      <c r="E2284" s="7" t="s">
        <v>2584</v>
      </c>
      <c r="F2284" s="65">
        <v>3.5</v>
      </c>
      <c r="G2284" t="s">
        <v>6</v>
      </c>
      <c r="H2284">
        <f>+VLOOKUP(G2284,'Legenda Tecnologias'!$A$1:$C$26,3)</f>
        <v>18</v>
      </c>
    </row>
    <row r="2285" spans="1:8" ht="14.25">
      <c r="A2285" s="11">
        <v>43922</v>
      </c>
      <c r="B2285" s="10" t="s">
        <v>2692</v>
      </c>
      <c r="C2285" s="12">
        <v>0.5</v>
      </c>
      <c r="D2285" s="13">
        <v>43926</v>
      </c>
      <c r="E2285" s="7" t="s">
        <v>2584</v>
      </c>
      <c r="F2285" s="65">
        <v>3.86</v>
      </c>
      <c r="G2285" t="s">
        <v>6</v>
      </c>
      <c r="H2285">
        <f>+VLOOKUP(G2285,'Legenda Tecnologias'!$A$1:$C$26,3)</f>
        <v>18</v>
      </c>
    </row>
    <row r="2286" spans="1:8" ht="14.25">
      <c r="A2286" s="11">
        <v>43922</v>
      </c>
      <c r="B2286" s="10" t="s">
        <v>2693</v>
      </c>
      <c r="C2286" s="12">
        <v>0.54166666666666663</v>
      </c>
      <c r="D2286" s="13">
        <v>43926</v>
      </c>
      <c r="E2286" s="7" t="s">
        <v>2584</v>
      </c>
      <c r="F2286" s="65">
        <v>5.5</v>
      </c>
      <c r="G2286" t="s">
        <v>6</v>
      </c>
      <c r="H2286">
        <f>+VLOOKUP(G2286,'Legenda Tecnologias'!$A$1:$C$26,3)</f>
        <v>18</v>
      </c>
    </row>
    <row r="2287" spans="1:8" ht="14.25">
      <c r="A2287" s="11">
        <v>43922</v>
      </c>
      <c r="B2287" s="10" t="s">
        <v>2694</v>
      </c>
      <c r="C2287" s="12">
        <v>0.58333333333333337</v>
      </c>
      <c r="D2287" s="13">
        <v>43926</v>
      </c>
      <c r="E2287" s="7" t="s">
        <v>2584</v>
      </c>
      <c r="F2287" s="65">
        <v>5.5</v>
      </c>
      <c r="G2287" t="s">
        <v>6</v>
      </c>
      <c r="H2287">
        <f>+VLOOKUP(G2287,'Legenda Tecnologias'!$A$1:$C$26,3)</f>
        <v>18</v>
      </c>
    </row>
    <row r="2288" spans="1:8" ht="14.25">
      <c r="A2288" s="11">
        <v>43922</v>
      </c>
      <c r="B2288" s="10" t="s">
        <v>2695</v>
      </c>
      <c r="C2288" s="12">
        <v>0.625</v>
      </c>
      <c r="D2288" s="13">
        <v>43926</v>
      </c>
      <c r="E2288" s="7" t="s">
        <v>2584</v>
      </c>
      <c r="F2288" s="65">
        <v>3</v>
      </c>
      <c r="G2288" t="s">
        <v>6</v>
      </c>
      <c r="H2288">
        <f>+VLOOKUP(G2288,'Legenda Tecnologias'!$A$1:$C$26,3)</f>
        <v>18</v>
      </c>
    </row>
    <row r="2289" spans="1:8" ht="14.25">
      <c r="A2289" s="11">
        <v>43922</v>
      </c>
      <c r="B2289" s="10" t="s">
        <v>2696</v>
      </c>
      <c r="C2289" s="12">
        <v>0.66666666666666663</v>
      </c>
      <c r="D2289" s="13">
        <v>43926</v>
      </c>
      <c r="E2289" s="7" t="s">
        <v>2584</v>
      </c>
      <c r="F2289" s="65">
        <v>1.95</v>
      </c>
      <c r="G2289" t="s">
        <v>6</v>
      </c>
      <c r="H2289">
        <f>+VLOOKUP(G2289,'Legenda Tecnologias'!$A$1:$C$26,3)</f>
        <v>18</v>
      </c>
    </row>
    <row r="2290" spans="1:8" ht="14.25">
      <c r="A2290" s="11">
        <v>43922</v>
      </c>
      <c r="B2290" s="10" t="s">
        <v>2697</v>
      </c>
      <c r="C2290" s="12">
        <v>0.70833333333333337</v>
      </c>
      <c r="D2290" s="13">
        <v>43926</v>
      </c>
      <c r="E2290" s="7" t="s">
        <v>2584</v>
      </c>
      <c r="F2290" s="65">
        <v>4.4800000000000004</v>
      </c>
      <c r="G2290" t="s">
        <v>6</v>
      </c>
      <c r="H2290">
        <f>+VLOOKUP(G2290,'Legenda Tecnologias'!$A$1:$C$26,3)</f>
        <v>18</v>
      </c>
    </row>
    <row r="2291" spans="1:8" ht="14.25">
      <c r="A2291" s="11">
        <v>43922</v>
      </c>
      <c r="B2291" s="10" t="s">
        <v>2698</v>
      </c>
      <c r="C2291" s="12">
        <v>0.75</v>
      </c>
      <c r="D2291" s="13">
        <v>43926</v>
      </c>
      <c r="E2291" s="7" t="s">
        <v>2584</v>
      </c>
      <c r="F2291" s="65">
        <v>12.88</v>
      </c>
      <c r="G2291" t="s">
        <v>12</v>
      </c>
      <c r="H2291">
        <f>+VLOOKUP(G2291,'Legenda Tecnologias'!$A$1:$C$26,3)</f>
        <v>22</v>
      </c>
    </row>
    <row r="2292" spans="1:8" ht="14.25">
      <c r="A2292" s="11">
        <v>43922</v>
      </c>
      <c r="B2292" s="10" t="s">
        <v>2699</v>
      </c>
      <c r="C2292" s="12">
        <v>0.79166666666666663</v>
      </c>
      <c r="D2292" s="13">
        <v>43926</v>
      </c>
      <c r="E2292" s="7" t="s">
        <v>2584</v>
      </c>
      <c r="F2292" s="65">
        <v>15.1</v>
      </c>
      <c r="G2292" t="s">
        <v>6</v>
      </c>
      <c r="H2292">
        <f>+VLOOKUP(G2292,'Legenda Tecnologias'!$A$1:$C$26,3)</f>
        <v>18</v>
      </c>
    </row>
    <row r="2293" spans="1:8" ht="14.25">
      <c r="A2293" s="11">
        <v>43922</v>
      </c>
      <c r="B2293" s="10" t="s">
        <v>2682</v>
      </c>
      <c r="C2293" s="12">
        <v>8.3333333333333329E-2</v>
      </c>
      <c r="D2293" s="13">
        <v>43926</v>
      </c>
      <c r="E2293" s="7" t="s">
        <v>2584</v>
      </c>
      <c r="F2293" s="65">
        <v>5.26</v>
      </c>
      <c r="G2293" t="s">
        <v>20</v>
      </c>
      <c r="H2293">
        <f>+VLOOKUP(G2293,'Legenda Tecnologias'!$A$1:$C$26,3)</f>
        <v>12</v>
      </c>
    </row>
    <row r="2294" spans="1:8" ht="14.25">
      <c r="A2294" s="11">
        <v>43922</v>
      </c>
      <c r="B2294" s="10" t="s">
        <v>2700</v>
      </c>
      <c r="C2294" s="12">
        <v>0.83333333333333337</v>
      </c>
      <c r="D2294" s="13">
        <v>43926</v>
      </c>
      <c r="E2294" s="7" t="s">
        <v>2584</v>
      </c>
      <c r="F2294" s="65">
        <v>19.079999999999998</v>
      </c>
      <c r="G2294" t="s">
        <v>8</v>
      </c>
      <c r="H2294">
        <f>+VLOOKUP(G2294,'Legenda Tecnologias'!$A$1:$C$26,3)</f>
        <v>6</v>
      </c>
    </row>
    <row r="2295" spans="1:8" ht="14.25">
      <c r="A2295" s="11">
        <v>43922</v>
      </c>
      <c r="B2295" s="10" t="s">
        <v>2701</v>
      </c>
      <c r="C2295" s="12">
        <v>0.875</v>
      </c>
      <c r="D2295" s="13">
        <v>43926</v>
      </c>
      <c r="E2295" s="7" t="s">
        <v>2584</v>
      </c>
      <c r="F2295" s="65">
        <v>22.65</v>
      </c>
      <c r="G2295" t="s">
        <v>6</v>
      </c>
      <c r="H2295">
        <f>+VLOOKUP(G2295,'Legenda Tecnologias'!$A$1:$C$26,3)</f>
        <v>18</v>
      </c>
    </row>
    <row r="2296" spans="1:8" ht="14.25">
      <c r="A2296" s="11">
        <v>43922</v>
      </c>
      <c r="B2296" s="10" t="s">
        <v>2702</v>
      </c>
      <c r="C2296" s="12">
        <v>0.91666666666666663</v>
      </c>
      <c r="D2296" s="13">
        <v>43926</v>
      </c>
      <c r="E2296" s="7" t="s">
        <v>2584</v>
      </c>
      <c r="F2296" s="65">
        <v>20.63</v>
      </c>
      <c r="G2296" t="s">
        <v>10</v>
      </c>
      <c r="H2296">
        <f>+VLOOKUP(G2296,'Legenda Tecnologias'!$A$1:$C$26,3)</f>
        <v>1</v>
      </c>
    </row>
    <row r="2297" spans="1:8" ht="14.25">
      <c r="A2297" s="11">
        <v>43922</v>
      </c>
      <c r="B2297" s="10" t="s">
        <v>2703</v>
      </c>
      <c r="C2297" s="12">
        <v>0.95833333333333337</v>
      </c>
      <c r="D2297" s="13">
        <v>43926</v>
      </c>
      <c r="E2297" s="7" t="s">
        <v>2584</v>
      </c>
      <c r="F2297" s="65">
        <v>16.13</v>
      </c>
      <c r="G2297" t="s">
        <v>6</v>
      </c>
      <c r="H2297">
        <f>+VLOOKUP(G2297,'Legenda Tecnologias'!$A$1:$C$26,3)</f>
        <v>18</v>
      </c>
    </row>
    <row r="2298" spans="1:8" ht="14.25">
      <c r="A2298" s="11">
        <v>43922</v>
      </c>
      <c r="B2298" s="10" t="s">
        <v>2683</v>
      </c>
      <c r="C2298" s="12">
        <v>0.125</v>
      </c>
      <c r="D2298" s="13">
        <v>43926</v>
      </c>
      <c r="E2298" s="7" t="s">
        <v>2584</v>
      </c>
      <c r="F2298" s="65">
        <v>5.01</v>
      </c>
      <c r="G2298" t="s">
        <v>6</v>
      </c>
      <c r="H2298">
        <f>+VLOOKUP(G2298,'Legenda Tecnologias'!$A$1:$C$26,3)</f>
        <v>18</v>
      </c>
    </row>
    <row r="2299" spans="1:8" ht="14.25">
      <c r="A2299" s="11">
        <v>43922</v>
      </c>
      <c r="B2299" s="10" t="s">
        <v>2684</v>
      </c>
      <c r="C2299" s="12">
        <v>0.16666666666666666</v>
      </c>
      <c r="D2299" s="13">
        <v>43926</v>
      </c>
      <c r="E2299" s="7" t="s">
        <v>2584</v>
      </c>
      <c r="F2299" s="65">
        <v>5</v>
      </c>
      <c r="G2299" t="s">
        <v>6</v>
      </c>
      <c r="H2299">
        <f>+VLOOKUP(G2299,'Legenda Tecnologias'!$A$1:$C$26,3)</f>
        <v>18</v>
      </c>
    </row>
    <row r="2300" spans="1:8" ht="14.25">
      <c r="A2300" s="11">
        <v>43922</v>
      </c>
      <c r="B2300" s="10" t="s">
        <v>2685</v>
      </c>
      <c r="C2300" s="12">
        <v>0.20833333333333334</v>
      </c>
      <c r="D2300" s="13">
        <v>43926</v>
      </c>
      <c r="E2300" s="7" t="s">
        <v>2584</v>
      </c>
      <c r="F2300" s="65">
        <v>5.26</v>
      </c>
      <c r="G2300" t="s">
        <v>6</v>
      </c>
      <c r="H2300">
        <f>+VLOOKUP(G2300,'Legenda Tecnologias'!$A$1:$C$26,3)</f>
        <v>18</v>
      </c>
    </row>
    <row r="2301" spans="1:8" ht="14.25">
      <c r="A2301" s="11">
        <v>43922</v>
      </c>
      <c r="B2301" s="10" t="s">
        <v>2686</v>
      </c>
      <c r="C2301" s="12">
        <v>0.25</v>
      </c>
      <c r="D2301" s="13">
        <v>43926</v>
      </c>
      <c r="E2301" s="7" t="s">
        <v>2584</v>
      </c>
      <c r="F2301" s="65">
        <v>5.5</v>
      </c>
      <c r="G2301" t="s">
        <v>6</v>
      </c>
      <c r="H2301">
        <f>+VLOOKUP(G2301,'Legenda Tecnologias'!$A$1:$C$26,3)</f>
        <v>18</v>
      </c>
    </row>
    <row r="2302" spans="1:8" ht="14.25">
      <c r="A2302" s="11">
        <v>43922</v>
      </c>
      <c r="B2302" s="10" t="s">
        <v>2687</v>
      </c>
      <c r="C2302" s="12">
        <v>0.29166666666666669</v>
      </c>
      <c r="D2302" s="13">
        <v>43926</v>
      </c>
      <c r="E2302" s="7" t="s">
        <v>2584</v>
      </c>
      <c r="F2302" s="65">
        <v>5.5</v>
      </c>
      <c r="G2302" t="s">
        <v>20</v>
      </c>
      <c r="H2302">
        <f>+VLOOKUP(G2302,'Legenda Tecnologias'!$A$1:$C$26,3)</f>
        <v>12</v>
      </c>
    </row>
    <row r="2303" spans="1:8" ht="14.25">
      <c r="A2303" s="11">
        <v>43922</v>
      </c>
      <c r="B2303" s="10" t="s">
        <v>2688</v>
      </c>
      <c r="C2303" s="12">
        <v>0.33333333333333331</v>
      </c>
      <c r="D2303" s="13">
        <v>43926</v>
      </c>
      <c r="E2303" s="7" t="s">
        <v>2584</v>
      </c>
      <c r="F2303" s="65">
        <v>5.74</v>
      </c>
      <c r="G2303" t="s">
        <v>20</v>
      </c>
      <c r="H2303">
        <f>+VLOOKUP(G2303,'Legenda Tecnologias'!$A$1:$C$26,3)</f>
        <v>12</v>
      </c>
    </row>
    <row r="2304" spans="1:8" ht="14.25">
      <c r="A2304" s="11">
        <v>43922</v>
      </c>
      <c r="B2304" s="10" t="s">
        <v>2689</v>
      </c>
      <c r="C2304" s="12">
        <v>0.375</v>
      </c>
      <c r="D2304" s="13">
        <v>43926</v>
      </c>
      <c r="E2304" s="7" t="s">
        <v>2584</v>
      </c>
      <c r="F2304" s="65">
        <v>5.77</v>
      </c>
      <c r="G2304" t="s">
        <v>6</v>
      </c>
      <c r="H2304">
        <f>+VLOOKUP(G2304,'Legenda Tecnologias'!$A$1:$C$26,3)</f>
        <v>18</v>
      </c>
    </row>
    <row r="2305" spans="1:8" ht="14.25">
      <c r="A2305" s="11">
        <v>43922</v>
      </c>
      <c r="B2305" s="10" t="s">
        <v>2704</v>
      </c>
      <c r="C2305" s="12">
        <v>0</v>
      </c>
      <c r="D2305" s="13">
        <v>43927</v>
      </c>
      <c r="E2305" s="7" t="s">
        <v>2584</v>
      </c>
      <c r="F2305" s="65">
        <v>22.52</v>
      </c>
      <c r="G2305" t="s">
        <v>12</v>
      </c>
      <c r="H2305">
        <f>+VLOOKUP(G2305,'Legenda Tecnologias'!$A$1:$C$26,3)</f>
        <v>22</v>
      </c>
    </row>
    <row r="2306" spans="1:8" ht="14.25">
      <c r="A2306" s="11">
        <v>43922</v>
      </c>
      <c r="B2306" s="10" t="s">
        <v>2705</v>
      </c>
      <c r="C2306" s="12">
        <v>4.1666666666666664E-2</v>
      </c>
      <c r="D2306" s="13">
        <v>43927</v>
      </c>
      <c r="E2306" s="7" t="s">
        <v>2584</v>
      </c>
      <c r="F2306" s="65">
        <v>18</v>
      </c>
      <c r="G2306" t="s">
        <v>20</v>
      </c>
      <c r="H2306">
        <f>+VLOOKUP(G2306,'Legenda Tecnologias'!$A$1:$C$26,3)</f>
        <v>12</v>
      </c>
    </row>
    <row r="2307" spans="1:8" ht="14.25">
      <c r="A2307" s="11">
        <v>43922</v>
      </c>
      <c r="B2307" s="10" t="s">
        <v>2714</v>
      </c>
      <c r="C2307" s="12">
        <v>0.41666666666666669</v>
      </c>
      <c r="D2307" s="13">
        <v>43927</v>
      </c>
      <c r="E2307" s="7" t="s">
        <v>2584</v>
      </c>
      <c r="F2307" s="65">
        <v>27.69</v>
      </c>
      <c r="G2307" t="s">
        <v>21</v>
      </c>
      <c r="H2307">
        <f>+VLOOKUP(G2307,'Legenda Tecnologias'!$A$1:$C$26,3)</f>
        <v>2</v>
      </c>
    </row>
    <row r="2308" spans="1:8" ht="14.25">
      <c r="A2308" s="11">
        <v>43922</v>
      </c>
      <c r="B2308" s="10" t="s">
        <v>2715</v>
      </c>
      <c r="C2308" s="12">
        <v>0.45833333333333331</v>
      </c>
      <c r="D2308" s="13">
        <v>43927</v>
      </c>
      <c r="E2308" s="7" t="s">
        <v>2584</v>
      </c>
      <c r="F2308" s="65">
        <v>28.6</v>
      </c>
      <c r="G2308" t="s">
        <v>5</v>
      </c>
      <c r="H2308">
        <f>+VLOOKUP(G2308,'Legenda Tecnologias'!$A$1:$C$26,3)</f>
        <v>11</v>
      </c>
    </row>
    <row r="2309" spans="1:8" ht="14.25">
      <c r="A2309" s="11">
        <v>43922</v>
      </c>
      <c r="B2309" s="10" t="s">
        <v>2716</v>
      </c>
      <c r="C2309" s="12">
        <v>0.5</v>
      </c>
      <c r="D2309" s="13">
        <v>43927</v>
      </c>
      <c r="E2309" s="7" t="s">
        <v>2584</v>
      </c>
      <c r="F2309" s="65">
        <v>28.1</v>
      </c>
      <c r="G2309" t="s">
        <v>5</v>
      </c>
      <c r="H2309">
        <f>+VLOOKUP(G2309,'Legenda Tecnologias'!$A$1:$C$26,3)</f>
        <v>11</v>
      </c>
    </row>
    <row r="2310" spans="1:8" ht="14.25">
      <c r="A2310" s="11">
        <v>43922</v>
      </c>
      <c r="B2310" s="10" t="s">
        <v>2717</v>
      </c>
      <c r="C2310" s="12">
        <v>0.54166666666666663</v>
      </c>
      <c r="D2310" s="13">
        <v>43927</v>
      </c>
      <c r="E2310" s="7" t="s">
        <v>2584</v>
      </c>
      <c r="F2310" s="65">
        <v>28.7</v>
      </c>
      <c r="G2310" t="s">
        <v>10</v>
      </c>
      <c r="H2310">
        <f>+VLOOKUP(G2310,'Legenda Tecnologias'!$A$1:$C$26,3)</f>
        <v>1</v>
      </c>
    </row>
    <row r="2311" spans="1:8" ht="14.25">
      <c r="A2311" s="11">
        <v>43922</v>
      </c>
      <c r="B2311" s="10" t="s">
        <v>2718</v>
      </c>
      <c r="C2311" s="12">
        <v>0.58333333333333337</v>
      </c>
      <c r="D2311" s="13">
        <v>43927</v>
      </c>
      <c r="E2311" s="7" t="s">
        <v>2584</v>
      </c>
      <c r="F2311" s="65">
        <v>28.51</v>
      </c>
      <c r="G2311" t="s">
        <v>5</v>
      </c>
      <c r="H2311">
        <f>+VLOOKUP(G2311,'Legenda Tecnologias'!$A$1:$C$26,3)</f>
        <v>11</v>
      </c>
    </row>
    <row r="2312" spans="1:8" ht="14.25">
      <c r="A2312" s="11">
        <v>43922</v>
      </c>
      <c r="B2312" s="10" t="s">
        <v>2719</v>
      </c>
      <c r="C2312" s="12">
        <v>0.625</v>
      </c>
      <c r="D2312" s="13">
        <v>43927</v>
      </c>
      <c r="E2312" s="7" t="s">
        <v>2584</v>
      </c>
      <c r="F2312" s="65">
        <v>27.1</v>
      </c>
      <c r="G2312" t="s">
        <v>5</v>
      </c>
      <c r="H2312">
        <f>+VLOOKUP(G2312,'Legenda Tecnologias'!$A$1:$C$26,3)</f>
        <v>11</v>
      </c>
    </row>
    <row r="2313" spans="1:8" ht="14.25">
      <c r="A2313" s="11">
        <v>43922</v>
      </c>
      <c r="B2313" s="10" t="s">
        <v>2720</v>
      </c>
      <c r="C2313" s="12">
        <v>0.66666666666666663</v>
      </c>
      <c r="D2313" s="13">
        <v>43927</v>
      </c>
      <c r="E2313" s="7" t="s">
        <v>2584</v>
      </c>
      <c r="F2313" s="65">
        <v>27</v>
      </c>
      <c r="G2313" t="s">
        <v>21</v>
      </c>
      <c r="H2313">
        <f>+VLOOKUP(G2313,'Legenda Tecnologias'!$A$1:$C$26,3)</f>
        <v>2</v>
      </c>
    </row>
    <row r="2314" spans="1:8" ht="14.25">
      <c r="A2314" s="11">
        <v>43922</v>
      </c>
      <c r="B2314" s="10" t="s">
        <v>2721</v>
      </c>
      <c r="C2314" s="12">
        <v>0.70833333333333337</v>
      </c>
      <c r="D2314" s="13">
        <v>43927</v>
      </c>
      <c r="E2314" s="7" t="s">
        <v>2584</v>
      </c>
      <c r="F2314" s="65">
        <v>27</v>
      </c>
      <c r="G2314" t="s">
        <v>10</v>
      </c>
      <c r="H2314">
        <f>+VLOOKUP(G2314,'Legenda Tecnologias'!$A$1:$C$26,3)</f>
        <v>1</v>
      </c>
    </row>
    <row r="2315" spans="1:8" ht="14.25">
      <c r="A2315" s="11">
        <v>43922</v>
      </c>
      <c r="B2315" s="10" t="s">
        <v>2722</v>
      </c>
      <c r="C2315" s="12">
        <v>0.75</v>
      </c>
      <c r="D2315" s="13">
        <v>43927</v>
      </c>
      <c r="E2315" s="7" t="s">
        <v>2584</v>
      </c>
      <c r="F2315" s="65">
        <v>27.1</v>
      </c>
      <c r="G2315" t="s">
        <v>10</v>
      </c>
      <c r="H2315">
        <f>+VLOOKUP(G2315,'Legenda Tecnologias'!$A$1:$C$26,3)</f>
        <v>1</v>
      </c>
    </row>
    <row r="2316" spans="1:8" ht="14.25">
      <c r="A2316" s="11">
        <v>43922</v>
      </c>
      <c r="B2316" s="10" t="s">
        <v>2723</v>
      </c>
      <c r="C2316" s="12">
        <v>0.79166666666666663</v>
      </c>
      <c r="D2316" s="13">
        <v>43927</v>
      </c>
      <c r="E2316" s="7" t="s">
        <v>2584</v>
      </c>
      <c r="F2316" s="65">
        <v>27.02</v>
      </c>
      <c r="G2316" t="s">
        <v>21</v>
      </c>
      <c r="H2316">
        <f>+VLOOKUP(G2316,'Legenda Tecnologias'!$A$1:$C$26,3)</f>
        <v>2</v>
      </c>
    </row>
    <row r="2317" spans="1:8" ht="14.25">
      <c r="A2317" s="11">
        <v>43922</v>
      </c>
      <c r="B2317" s="10" t="s">
        <v>2706</v>
      </c>
      <c r="C2317" s="12">
        <v>8.3333333333333329E-2</v>
      </c>
      <c r="D2317" s="13">
        <v>43927</v>
      </c>
      <c r="E2317" s="7" t="s">
        <v>2584</v>
      </c>
      <c r="F2317" s="65">
        <v>15</v>
      </c>
      <c r="G2317" t="s">
        <v>6</v>
      </c>
      <c r="H2317">
        <f>+VLOOKUP(G2317,'Legenda Tecnologias'!$A$1:$C$26,3)</f>
        <v>18</v>
      </c>
    </row>
    <row r="2318" spans="1:8" ht="14.25">
      <c r="A2318" s="11">
        <v>43922</v>
      </c>
      <c r="B2318" s="10" t="s">
        <v>2724</v>
      </c>
      <c r="C2318" s="12">
        <v>0.83333333333333337</v>
      </c>
      <c r="D2318" s="13">
        <v>43927</v>
      </c>
      <c r="E2318" s="7" t="s">
        <v>2584</v>
      </c>
      <c r="F2318" s="65">
        <v>28.5</v>
      </c>
      <c r="G2318" t="s">
        <v>21</v>
      </c>
      <c r="H2318">
        <f>+VLOOKUP(G2318,'Legenda Tecnologias'!$A$1:$C$26,3)</f>
        <v>2</v>
      </c>
    </row>
    <row r="2319" spans="1:8" ht="14.25">
      <c r="A2319" s="11">
        <v>43922</v>
      </c>
      <c r="B2319" s="10" t="s">
        <v>2725</v>
      </c>
      <c r="C2319" s="12">
        <v>0.875</v>
      </c>
      <c r="D2319" s="13">
        <v>43927</v>
      </c>
      <c r="E2319" s="7" t="s">
        <v>2584</v>
      </c>
      <c r="F2319" s="65">
        <v>30.19</v>
      </c>
      <c r="G2319" t="s">
        <v>6</v>
      </c>
      <c r="H2319">
        <f>+VLOOKUP(G2319,'Legenda Tecnologias'!$A$1:$C$26,3)</f>
        <v>18</v>
      </c>
    </row>
    <row r="2320" spans="1:8" ht="14.25">
      <c r="A2320" s="11">
        <v>43922</v>
      </c>
      <c r="B2320" s="10" t="s">
        <v>2726</v>
      </c>
      <c r="C2320" s="12">
        <v>0.91666666666666663</v>
      </c>
      <c r="D2320" s="13">
        <v>43927</v>
      </c>
      <c r="E2320" s="7" t="s">
        <v>2584</v>
      </c>
      <c r="F2320" s="65">
        <v>27.6</v>
      </c>
      <c r="G2320" t="s">
        <v>5</v>
      </c>
      <c r="H2320">
        <f>+VLOOKUP(G2320,'Legenda Tecnologias'!$A$1:$C$26,3)</f>
        <v>11</v>
      </c>
    </row>
    <row r="2321" spans="1:8" ht="14.25">
      <c r="A2321" s="11">
        <v>43922</v>
      </c>
      <c r="B2321" s="10" t="s">
        <v>2727</v>
      </c>
      <c r="C2321" s="12">
        <v>0.95833333333333337</v>
      </c>
      <c r="D2321" s="13">
        <v>43927</v>
      </c>
      <c r="E2321" s="7" t="s">
        <v>2584</v>
      </c>
      <c r="F2321" s="65">
        <v>25.51</v>
      </c>
      <c r="G2321" t="s">
        <v>21</v>
      </c>
      <c r="H2321">
        <f>+VLOOKUP(G2321,'Legenda Tecnologias'!$A$1:$C$26,3)</f>
        <v>2</v>
      </c>
    </row>
    <row r="2322" spans="1:8" ht="14.25">
      <c r="A2322" s="11">
        <v>43922</v>
      </c>
      <c r="B2322" s="10" t="s">
        <v>2707</v>
      </c>
      <c r="C2322" s="12">
        <v>0.125</v>
      </c>
      <c r="D2322" s="13">
        <v>43927</v>
      </c>
      <c r="E2322" s="7" t="s">
        <v>2584</v>
      </c>
      <c r="F2322" s="65">
        <v>15</v>
      </c>
      <c r="G2322" t="s">
        <v>6</v>
      </c>
      <c r="H2322">
        <f>+VLOOKUP(G2322,'Legenda Tecnologias'!$A$1:$C$26,3)</f>
        <v>18</v>
      </c>
    </row>
    <row r="2323" spans="1:8" ht="14.25">
      <c r="A2323" s="11">
        <v>43922</v>
      </c>
      <c r="B2323" s="10" t="s">
        <v>2708</v>
      </c>
      <c r="C2323" s="12">
        <v>0.16666666666666666</v>
      </c>
      <c r="D2323" s="13">
        <v>43927</v>
      </c>
      <c r="E2323" s="7" t="s">
        <v>2584</v>
      </c>
      <c r="F2323" s="65">
        <v>15</v>
      </c>
      <c r="G2323" t="s">
        <v>6</v>
      </c>
      <c r="H2323">
        <f>+VLOOKUP(G2323,'Legenda Tecnologias'!$A$1:$C$26,3)</f>
        <v>18</v>
      </c>
    </row>
    <row r="2324" spans="1:8" ht="14.25">
      <c r="A2324" s="11">
        <v>43922</v>
      </c>
      <c r="B2324" s="10" t="s">
        <v>2709</v>
      </c>
      <c r="C2324" s="12">
        <v>0.20833333333333334</v>
      </c>
      <c r="D2324" s="13">
        <v>43927</v>
      </c>
      <c r="E2324" s="7" t="s">
        <v>2584</v>
      </c>
      <c r="F2324" s="65">
        <v>19.8</v>
      </c>
      <c r="G2324" t="s">
        <v>6</v>
      </c>
      <c r="H2324">
        <f>+VLOOKUP(G2324,'Legenda Tecnologias'!$A$1:$C$26,3)</f>
        <v>18</v>
      </c>
    </row>
    <row r="2325" spans="1:8" ht="14.25">
      <c r="A2325" s="11">
        <v>43922</v>
      </c>
      <c r="B2325" s="10" t="s">
        <v>2710</v>
      </c>
      <c r="C2325" s="12">
        <v>0.25</v>
      </c>
      <c r="D2325" s="13">
        <v>43927</v>
      </c>
      <c r="E2325" s="7" t="s">
        <v>2584</v>
      </c>
      <c r="F2325" s="65">
        <v>23</v>
      </c>
      <c r="G2325" t="s">
        <v>13</v>
      </c>
      <c r="H2325">
        <f>+VLOOKUP(G2325,'Legenda Tecnologias'!$A$1:$C$26,3)</f>
        <v>24</v>
      </c>
    </row>
    <row r="2326" spans="1:8" ht="14.25">
      <c r="A2326" s="11">
        <v>43922</v>
      </c>
      <c r="B2326" s="10" t="s">
        <v>2711</v>
      </c>
      <c r="C2326" s="12">
        <v>0.29166666666666669</v>
      </c>
      <c r="D2326" s="13">
        <v>43927</v>
      </c>
      <c r="E2326" s="7" t="s">
        <v>2584</v>
      </c>
      <c r="F2326" s="65">
        <v>25.51</v>
      </c>
      <c r="G2326" t="s">
        <v>13</v>
      </c>
      <c r="H2326">
        <f>+VLOOKUP(G2326,'Legenda Tecnologias'!$A$1:$C$26,3)</f>
        <v>24</v>
      </c>
    </row>
    <row r="2327" spans="1:8" ht="14.25">
      <c r="A2327" s="11">
        <v>43922</v>
      </c>
      <c r="B2327" s="10" t="s">
        <v>2712</v>
      </c>
      <c r="C2327" s="12">
        <v>0.33333333333333331</v>
      </c>
      <c r="D2327" s="13">
        <v>43927</v>
      </c>
      <c r="E2327" s="7" t="s">
        <v>2584</v>
      </c>
      <c r="F2327" s="65">
        <v>26.4</v>
      </c>
      <c r="G2327" t="s">
        <v>5</v>
      </c>
      <c r="H2327">
        <f>+VLOOKUP(G2327,'Legenda Tecnologias'!$A$1:$C$26,3)</f>
        <v>11</v>
      </c>
    </row>
    <row r="2328" spans="1:8" ht="14.25">
      <c r="A2328" s="11">
        <v>43922</v>
      </c>
      <c r="B2328" s="10" t="s">
        <v>2713</v>
      </c>
      <c r="C2328" s="12">
        <v>0.375</v>
      </c>
      <c r="D2328" s="13">
        <v>43927</v>
      </c>
      <c r="E2328" s="7" t="s">
        <v>2584</v>
      </c>
      <c r="F2328" s="65">
        <v>27.1</v>
      </c>
      <c r="G2328" t="s">
        <v>28</v>
      </c>
      <c r="H2328">
        <f>+VLOOKUP(G2328,'Legenda Tecnologias'!$A$1:$C$26,3)</f>
        <v>15</v>
      </c>
    </row>
    <row r="2329" spans="1:8" ht="14.25">
      <c r="A2329" s="11">
        <v>43922</v>
      </c>
      <c r="B2329" s="10" t="s">
        <v>2728</v>
      </c>
      <c r="C2329" s="12">
        <v>0</v>
      </c>
      <c r="D2329" s="13">
        <v>43928</v>
      </c>
      <c r="E2329" s="7" t="s">
        <v>2584</v>
      </c>
      <c r="F2329" s="65">
        <v>23.8</v>
      </c>
      <c r="G2329" t="s">
        <v>5</v>
      </c>
      <c r="H2329">
        <f>+VLOOKUP(G2329,'Legenda Tecnologias'!$A$1:$C$26,3)</f>
        <v>11</v>
      </c>
    </row>
    <row r="2330" spans="1:8" ht="14.25">
      <c r="A2330" s="11">
        <v>43922</v>
      </c>
      <c r="B2330" s="10" t="s">
        <v>2729</v>
      </c>
      <c r="C2330" s="12">
        <v>4.1666666666666664E-2</v>
      </c>
      <c r="D2330" s="13">
        <v>43928</v>
      </c>
      <c r="E2330" s="7" t="s">
        <v>2584</v>
      </c>
      <c r="F2330" s="65">
        <v>23.8</v>
      </c>
      <c r="G2330" t="s">
        <v>10</v>
      </c>
      <c r="H2330">
        <f>+VLOOKUP(G2330,'Legenda Tecnologias'!$A$1:$C$26,3)</f>
        <v>1</v>
      </c>
    </row>
    <row r="2331" spans="1:8" ht="14.25">
      <c r="A2331" s="11">
        <v>43922</v>
      </c>
      <c r="B2331" s="10" t="s">
        <v>2738</v>
      </c>
      <c r="C2331" s="12">
        <v>0.41666666666666669</v>
      </c>
      <c r="D2331" s="13">
        <v>43928</v>
      </c>
      <c r="E2331" s="7" t="s">
        <v>2584</v>
      </c>
      <c r="F2331" s="65">
        <v>23.8</v>
      </c>
      <c r="G2331" t="s">
        <v>5</v>
      </c>
      <c r="H2331">
        <f>+VLOOKUP(G2331,'Legenda Tecnologias'!$A$1:$C$26,3)</f>
        <v>11</v>
      </c>
    </row>
    <row r="2332" spans="1:8" ht="14.25">
      <c r="A2332" s="11">
        <v>43922</v>
      </c>
      <c r="B2332" s="10" t="s">
        <v>2739</v>
      </c>
      <c r="C2332" s="12">
        <v>0.45833333333333331</v>
      </c>
      <c r="D2332" s="13">
        <v>43928</v>
      </c>
      <c r="E2332" s="7" t="s">
        <v>2584</v>
      </c>
      <c r="F2332" s="65">
        <v>23.19</v>
      </c>
      <c r="G2332" t="s">
        <v>10</v>
      </c>
      <c r="H2332">
        <f>+VLOOKUP(G2332,'Legenda Tecnologias'!$A$1:$C$26,3)</f>
        <v>1</v>
      </c>
    </row>
    <row r="2333" spans="1:8" ht="14.25">
      <c r="A2333" s="11">
        <v>43922</v>
      </c>
      <c r="B2333" s="10" t="s">
        <v>2740</v>
      </c>
      <c r="C2333" s="12">
        <v>0.5</v>
      </c>
      <c r="D2333" s="13">
        <v>43928</v>
      </c>
      <c r="E2333" s="7" t="s">
        <v>2584</v>
      </c>
      <c r="F2333" s="65">
        <v>23</v>
      </c>
      <c r="G2333" t="s">
        <v>5</v>
      </c>
      <c r="H2333">
        <f>+VLOOKUP(G2333,'Legenda Tecnologias'!$A$1:$C$26,3)</f>
        <v>11</v>
      </c>
    </row>
    <row r="2334" spans="1:8" ht="14.25">
      <c r="A2334" s="11">
        <v>43922</v>
      </c>
      <c r="B2334" s="10" t="s">
        <v>2741</v>
      </c>
      <c r="C2334" s="12">
        <v>0.54166666666666663</v>
      </c>
      <c r="D2334" s="13">
        <v>43928</v>
      </c>
      <c r="E2334" s="7" t="s">
        <v>2584</v>
      </c>
      <c r="F2334" s="65">
        <v>20.3</v>
      </c>
      <c r="G2334" t="s">
        <v>122</v>
      </c>
      <c r="H2334">
        <f>+VLOOKUP(G2334,'Legenda Tecnologias'!$A$1:$C$26,3)</f>
        <v>10</v>
      </c>
    </row>
    <row r="2335" spans="1:8" ht="14.25">
      <c r="A2335" s="11">
        <v>43922</v>
      </c>
      <c r="B2335" s="10" t="s">
        <v>2742</v>
      </c>
      <c r="C2335" s="12">
        <v>0.58333333333333337</v>
      </c>
      <c r="D2335" s="13">
        <v>43928</v>
      </c>
      <c r="E2335" s="7" t="s">
        <v>2584</v>
      </c>
      <c r="F2335" s="65">
        <v>19.8</v>
      </c>
      <c r="G2335" t="s">
        <v>13</v>
      </c>
      <c r="H2335">
        <f>+VLOOKUP(G2335,'Legenda Tecnologias'!$A$1:$C$26,3)</f>
        <v>24</v>
      </c>
    </row>
    <row r="2336" spans="1:8" ht="14.25">
      <c r="A2336" s="11">
        <v>43922</v>
      </c>
      <c r="B2336" s="10" t="s">
        <v>2743</v>
      </c>
      <c r="C2336" s="12">
        <v>0.625</v>
      </c>
      <c r="D2336" s="13">
        <v>43928</v>
      </c>
      <c r="E2336" s="7" t="s">
        <v>2584</v>
      </c>
      <c r="F2336" s="65">
        <v>19.59</v>
      </c>
      <c r="G2336" t="s">
        <v>13</v>
      </c>
      <c r="H2336">
        <f>+VLOOKUP(G2336,'Legenda Tecnologias'!$A$1:$C$26,3)</f>
        <v>24</v>
      </c>
    </row>
    <row r="2337" spans="1:8" ht="14.25">
      <c r="A2337" s="11">
        <v>43922</v>
      </c>
      <c r="B2337" s="10" t="s">
        <v>2744</v>
      </c>
      <c r="C2337" s="12">
        <v>0.66666666666666663</v>
      </c>
      <c r="D2337" s="13">
        <v>43928</v>
      </c>
      <c r="E2337" s="7" t="s">
        <v>2584</v>
      </c>
      <c r="F2337" s="65">
        <v>16.25</v>
      </c>
      <c r="G2337" t="s">
        <v>6</v>
      </c>
      <c r="H2337">
        <f>+VLOOKUP(G2337,'Legenda Tecnologias'!$A$1:$C$26,3)</f>
        <v>18</v>
      </c>
    </row>
    <row r="2338" spans="1:8" ht="14.25">
      <c r="A2338" s="11">
        <v>43922</v>
      </c>
      <c r="B2338" s="10" t="s">
        <v>2745</v>
      </c>
      <c r="C2338" s="12">
        <v>0.70833333333333337</v>
      </c>
      <c r="D2338" s="13">
        <v>43928</v>
      </c>
      <c r="E2338" s="7" t="s">
        <v>2584</v>
      </c>
      <c r="F2338" s="65">
        <v>18.5</v>
      </c>
      <c r="G2338" t="s">
        <v>6</v>
      </c>
      <c r="H2338">
        <f>+VLOOKUP(G2338,'Legenda Tecnologias'!$A$1:$C$26,3)</f>
        <v>18</v>
      </c>
    </row>
    <row r="2339" spans="1:8" ht="14.25">
      <c r="A2339" s="11">
        <v>43922</v>
      </c>
      <c r="B2339" s="10" t="s">
        <v>2746</v>
      </c>
      <c r="C2339" s="12">
        <v>0.75</v>
      </c>
      <c r="D2339" s="13">
        <v>43928</v>
      </c>
      <c r="E2339" s="7" t="s">
        <v>2584</v>
      </c>
      <c r="F2339" s="65">
        <v>21.2</v>
      </c>
      <c r="G2339" t="s">
        <v>10</v>
      </c>
      <c r="H2339">
        <f>+VLOOKUP(G2339,'Legenda Tecnologias'!$A$1:$C$26,3)</f>
        <v>1</v>
      </c>
    </row>
    <row r="2340" spans="1:8" ht="14.25">
      <c r="A2340" s="11">
        <v>43922</v>
      </c>
      <c r="B2340" s="10" t="s">
        <v>2747</v>
      </c>
      <c r="C2340" s="12">
        <v>0.79166666666666663</v>
      </c>
      <c r="D2340" s="13">
        <v>43928</v>
      </c>
      <c r="E2340" s="7" t="s">
        <v>2584</v>
      </c>
      <c r="F2340" s="65">
        <v>23.19</v>
      </c>
      <c r="G2340" t="s">
        <v>6</v>
      </c>
      <c r="H2340">
        <f>+VLOOKUP(G2340,'Legenda Tecnologias'!$A$1:$C$26,3)</f>
        <v>18</v>
      </c>
    </row>
    <row r="2341" spans="1:8" ht="14.25">
      <c r="A2341" s="11">
        <v>43922</v>
      </c>
      <c r="B2341" s="10" t="s">
        <v>2730</v>
      </c>
      <c r="C2341" s="12">
        <v>8.3333333333333329E-2</v>
      </c>
      <c r="D2341" s="13">
        <v>43928</v>
      </c>
      <c r="E2341" s="7" t="s">
        <v>2584</v>
      </c>
      <c r="F2341" s="65">
        <v>23</v>
      </c>
      <c r="G2341" t="s">
        <v>10</v>
      </c>
      <c r="H2341">
        <f>+VLOOKUP(G2341,'Legenda Tecnologias'!$A$1:$C$26,3)</f>
        <v>1</v>
      </c>
    </row>
    <row r="2342" spans="1:8" ht="14.25">
      <c r="A2342" s="11">
        <v>43922</v>
      </c>
      <c r="B2342" s="10" t="s">
        <v>2748</v>
      </c>
      <c r="C2342" s="12">
        <v>0.83333333333333337</v>
      </c>
      <c r="D2342" s="13">
        <v>43928</v>
      </c>
      <c r="E2342" s="7" t="s">
        <v>2584</v>
      </c>
      <c r="F2342" s="65">
        <v>25</v>
      </c>
      <c r="G2342" t="s">
        <v>5</v>
      </c>
      <c r="H2342">
        <f>+VLOOKUP(G2342,'Legenda Tecnologias'!$A$1:$C$26,3)</f>
        <v>11</v>
      </c>
    </row>
    <row r="2343" spans="1:8" ht="14.25">
      <c r="A2343" s="11">
        <v>43922</v>
      </c>
      <c r="B2343" s="10" t="s">
        <v>2749</v>
      </c>
      <c r="C2343" s="12">
        <v>0.875</v>
      </c>
      <c r="D2343" s="13">
        <v>43928</v>
      </c>
      <c r="E2343" s="7" t="s">
        <v>2584</v>
      </c>
      <c r="F2343" s="65">
        <v>28.51</v>
      </c>
      <c r="G2343" t="s">
        <v>42</v>
      </c>
      <c r="H2343">
        <f>+VLOOKUP(G2343,'Legenda Tecnologias'!$A$1:$C$26,3)</f>
        <v>3</v>
      </c>
    </row>
    <row r="2344" spans="1:8" ht="14.25">
      <c r="A2344" s="11">
        <v>43922</v>
      </c>
      <c r="B2344" s="10" t="s">
        <v>2750</v>
      </c>
      <c r="C2344" s="12">
        <v>0.91666666666666663</v>
      </c>
      <c r="D2344" s="13">
        <v>43928</v>
      </c>
      <c r="E2344" s="7" t="s">
        <v>2584</v>
      </c>
      <c r="F2344" s="65">
        <v>25</v>
      </c>
      <c r="G2344" t="s">
        <v>5</v>
      </c>
      <c r="H2344">
        <f>+VLOOKUP(G2344,'Legenda Tecnologias'!$A$1:$C$26,3)</f>
        <v>11</v>
      </c>
    </row>
    <row r="2345" spans="1:8" ht="14.25">
      <c r="A2345" s="11">
        <v>43922</v>
      </c>
      <c r="B2345" s="10" t="s">
        <v>2751</v>
      </c>
      <c r="C2345" s="12">
        <v>0.95833333333333337</v>
      </c>
      <c r="D2345" s="13">
        <v>43928</v>
      </c>
      <c r="E2345" s="7" t="s">
        <v>2584</v>
      </c>
      <c r="F2345" s="65">
        <v>24.61</v>
      </c>
      <c r="G2345" t="s">
        <v>42</v>
      </c>
      <c r="H2345">
        <f>+VLOOKUP(G2345,'Legenda Tecnologias'!$A$1:$C$26,3)</f>
        <v>3</v>
      </c>
    </row>
    <row r="2346" spans="1:8" ht="14.25">
      <c r="A2346" s="11">
        <v>43922</v>
      </c>
      <c r="B2346" s="10" t="s">
        <v>2731</v>
      </c>
      <c r="C2346" s="12">
        <v>0.125</v>
      </c>
      <c r="D2346" s="13">
        <v>43928</v>
      </c>
      <c r="E2346" s="7" t="s">
        <v>2584</v>
      </c>
      <c r="F2346" s="65">
        <v>20.3</v>
      </c>
      <c r="G2346" t="s">
        <v>13</v>
      </c>
      <c r="H2346">
        <f>+VLOOKUP(G2346,'Legenda Tecnologias'!$A$1:$C$26,3)</f>
        <v>24</v>
      </c>
    </row>
    <row r="2347" spans="1:8" ht="14.25">
      <c r="A2347" s="11">
        <v>43922</v>
      </c>
      <c r="B2347" s="10" t="s">
        <v>2732</v>
      </c>
      <c r="C2347" s="12">
        <v>0.16666666666666666</v>
      </c>
      <c r="D2347" s="13">
        <v>43928</v>
      </c>
      <c r="E2347" s="7" t="s">
        <v>2584</v>
      </c>
      <c r="F2347" s="65">
        <v>20.3</v>
      </c>
      <c r="G2347" t="s">
        <v>13</v>
      </c>
      <c r="H2347">
        <f>+VLOOKUP(G2347,'Legenda Tecnologias'!$A$1:$C$26,3)</f>
        <v>24</v>
      </c>
    </row>
    <row r="2348" spans="1:8" ht="14.25">
      <c r="A2348" s="11">
        <v>43922</v>
      </c>
      <c r="B2348" s="10" t="s">
        <v>2733</v>
      </c>
      <c r="C2348" s="12">
        <v>0.20833333333333334</v>
      </c>
      <c r="D2348" s="13">
        <v>43928</v>
      </c>
      <c r="E2348" s="7" t="s">
        <v>2584</v>
      </c>
      <c r="F2348" s="65">
        <v>20.54</v>
      </c>
      <c r="G2348" t="s">
        <v>13</v>
      </c>
      <c r="H2348">
        <f>+VLOOKUP(G2348,'Legenda Tecnologias'!$A$1:$C$26,3)</f>
        <v>24</v>
      </c>
    </row>
    <row r="2349" spans="1:8" ht="14.25">
      <c r="A2349" s="11">
        <v>43922</v>
      </c>
      <c r="B2349" s="10" t="s">
        <v>2734</v>
      </c>
      <c r="C2349" s="12">
        <v>0.25</v>
      </c>
      <c r="D2349" s="13">
        <v>43928</v>
      </c>
      <c r="E2349" s="7" t="s">
        <v>2584</v>
      </c>
      <c r="F2349" s="65">
        <v>23.2</v>
      </c>
      <c r="G2349" t="s">
        <v>6</v>
      </c>
      <c r="H2349">
        <f>+VLOOKUP(G2349,'Legenda Tecnologias'!$A$1:$C$26,3)</f>
        <v>18</v>
      </c>
    </row>
    <row r="2350" spans="1:8" ht="14.25">
      <c r="A2350" s="11">
        <v>43922</v>
      </c>
      <c r="B2350" s="10" t="s">
        <v>2735</v>
      </c>
      <c r="C2350" s="12">
        <v>0.29166666666666669</v>
      </c>
      <c r="D2350" s="13">
        <v>43928</v>
      </c>
      <c r="E2350" s="7" t="s">
        <v>2584</v>
      </c>
      <c r="F2350" s="65">
        <v>24.19</v>
      </c>
      <c r="G2350" t="s">
        <v>5</v>
      </c>
      <c r="H2350">
        <f>+VLOOKUP(G2350,'Legenda Tecnologias'!$A$1:$C$26,3)</f>
        <v>11</v>
      </c>
    </row>
    <row r="2351" spans="1:8" ht="14.25">
      <c r="A2351" s="11">
        <v>43922</v>
      </c>
      <c r="B2351" s="10" t="s">
        <v>2736</v>
      </c>
      <c r="C2351" s="12">
        <v>0.33333333333333331</v>
      </c>
      <c r="D2351" s="13">
        <v>43928</v>
      </c>
      <c r="E2351" s="7" t="s">
        <v>2584</v>
      </c>
      <c r="F2351" s="65">
        <v>23.65</v>
      </c>
      <c r="G2351" t="s">
        <v>5</v>
      </c>
      <c r="H2351">
        <f>+VLOOKUP(G2351,'Legenda Tecnologias'!$A$1:$C$26,3)</f>
        <v>11</v>
      </c>
    </row>
    <row r="2352" spans="1:8" ht="14.25">
      <c r="A2352" s="11">
        <v>43922</v>
      </c>
      <c r="B2352" s="10" t="s">
        <v>2737</v>
      </c>
      <c r="C2352" s="12">
        <v>0.375</v>
      </c>
      <c r="D2352" s="13">
        <v>43928</v>
      </c>
      <c r="E2352" s="7" t="s">
        <v>2584</v>
      </c>
      <c r="F2352" s="65">
        <v>24.19</v>
      </c>
      <c r="G2352" t="s">
        <v>10</v>
      </c>
      <c r="H2352">
        <f>+VLOOKUP(G2352,'Legenda Tecnologias'!$A$1:$C$26,3)</f>
        <v>1</v>
      </c>
    </row>
    <row r="2353" spans="1:8" ht="14.25">
      <c r="A2353" s="11">
        <v>43922</v>
      </c>
      <c r="B2353" s="10" t="s">
        <v>2752</v>
      </c>
      <c r="C2353" s="12">
        <v>0</v>
      </c>
      <c r="D2353" s="13">
        <v>43929</v>
      </c>
      <c r="E2353" s="7" t="s">
        <v>2584</v>
      </c>
      <c r="F2353" s="65">
        <v>25</v>
      </c>
      <c r="G2353" t="s">
        <v>6</v>
      </c>
      <c r="H2353">
        <f>+VLOOKUP(G2353,'Legenda Tecnologias'!$A$1:$C$26,3)</f>
        <v>18</v>
      </c>
    </row>
    <row r="2354" spans="1:8" ht="14.25">
      <c r="A2354" s="11">
        <v>43922</v>
      </c>
      <c r="B2354" s="10" t="s">
        <v>2753</v>
      </c>
      <c r="C2354" s="12">
        <v>4.1666666666666664E-2</v>
      </c>
      <c r="D2354" s="13">
        <v>43929</v>
      </c>
      <c r="E2354" s="7" t="s">
        <v>2584</v>
      </c>
      <c r="F2354" s="65">
        <v>23</v>
      </c>
      <c r="G2354" t="s">
        <v>20</v>
      </c>
      <c r="H2354">
        <f>+VLOOKUP(G2354,'Legenda Tecnologias'!$A$1:$C$26,3)</f>
        <v>12</v>
      </c>
    </row>
    <row r="2355" spans="1:8" ht="14.25">
      <c r="A2355" s="11">
        <v>43922</v>
      </c>
      <c r="B2355" s="10" t="s">
        <v>2762</v>
      </c>
      <c r="C2355" s="12">
        <v>0.41666666666666669</v>
      </c>
      <c r="D2355" s="13">
        <v>43929</v>
      </c>
      <c r="E2355" s="7" t="s">
        <v>2584</v>
      </c>
      <c r="F2355" s="65">
        <v>24.19</v>
      </c>
      <c r="G2355" t="s">
        <v>5</v>
      </c>
      <c r="H2355">
        <f>+VLOOKUP(G2355,'Legenda Tecnologias'!$A$1:$C$26,3)</f>
        <v>11</v>
      </c>
    </row>
    <row r="2356" spans="1:8" ht="14.25">
      <c r="A2356" s="11">
        <v>43922</v>
      </c>
      <c r="B2356" s="10" t="s">
        <v>2763</v>
      </c>
      <c r="C2356" s="12">
        <v>0.45833333333333331</v>
      </c>
      <c r="D2356" s="13">
        <v>43929</v>
      </c>
      <c r="E2356" s="7" t="s">
        <v>2584</v>
      </c>
      <c r="F2356" s="65">
        <v>23</v>
      </c>
      <c r="G2356" t="s">
        <v>5</v>
      </c>
      <c r="H2356">
        <f>+VLOOKUP(G2356,'Legenda Tecnologias'!$A$1:$C$26,3)</f>
        <v>11</v>
      </c>
    </row>
    <row r="2357" spans="1:8" ht="14.25">
      <c r="A2357" s="11">
        <v>43922</v>
      </c>
      <c r="B2357" s="10" t="s">
        <v>2764</v>
      </c>
      <c r="C2357" s="12">
        <v>0.5</v>
      </c>
      <c r="D2357" s="13">
        <v>43929</v>
      </c>
      <c r="E2357" s="7" t="s">
        <v>2584</v>
      </c>
      <c r="F2357" s="65">
        <v>23</v>
      </c>
      <c r="G2357" t="s">
        <v>124</v>
      </c>
      <c r="H2357">
        <f>+VLOOKUP(G2357,'Legenda Tecnologias'!$A$1:$C$26,3)</f>
        <v>14</v>
      </c>
    </row>
    <row r="2358" spans="1:8" ht="14.25">
      <c r="A2358" s="11">
        <v>43922</v>
      </c>
      <c r="B2358" s="10" t="s">
        <v>2765</v>
      </c>
      <c r="C2358" s="12">
        <v>0.54166666666666663</v>
      </c>
      <c r="D2358" s="13">
        <v>43929</v>
      </c>
      <c r="E2358" s="7" t="s">
        <v>2584</v>
      </c>
      <c r="F2358" s="65">
        <v>23</v>
      </c>
      <c r="G2358" t="s">
        <v>124</v>
      </c>
      <c r="H2358">
        <f>+VLOOKUP(G2358,'Legenda Tecnologias'!$A$1:$C$26,3)</f>
        <v>14</v>
      </c>
    </row>
    <row r="2359" spans="1:8" ht="14.25">
      <c r="A2359" s="11">
        <v>43922</v>
      </c>
      <c r="B2359" s="10" t="s">
        <v>2766</v>
      </c>
      <c r="C2359" s="12">
        <v>0.58333333333333337</v>
      </c>
      <c r="D2359" s="13">
        <v>43929</v>
      </c>
      <c r="E2359" s="7" t="s">
        <v>2584</v>
      </c>
      <c r="F2359" s="65">
        <v>23</v>
      </c>
      <c r="G2359" t="s">
        <v>124</v>
      </c>
      <c r="H2359">
        <f>+VLOOKUP(G2359,'Legenda Tecnologias'!$A$1:$C$26,3)</f>
        <v>14</v>
      </c>
    </row>
    <row r="2360" spans="1:8" ht="14.25">
      <c r="A2360" s="11">
        <v>43922</v>
      </c>
      <c r="B2360" s="10" t="s">
        <v>2767</v>
      </c>
      <c r="C2360" s="12">
        <v>0.625</v>
      </c>
      <c r="D2360" s="13">
        <v>43929</v>
      </c>
      <c r="E2360" s="7" t="s">
        <v>2584</v>
      </c>
      <c r="F2360" s="65">
        <v>22.51</v>
      </c>
      <c r="G2360" t="s">
        <v>124</v>
      </c>
      <c r="H2360">
        <f>+VLOOKUP(G2360,'Legenda Tecnologias'!$A$1:$C$26,3)</f>
        <v>14</v>
      </c>
    </row>
    <row r="2361" spans="1:8" ht="14.25">
      <c r="A2361" s="11">
        <v>43922</v>
      </c>
      <c r="B2361" s="10" t="s">
        <v>2768</v>
      </c>
      <c r="C2361" s="12">
        <v>0.66666666666666663</v>
      </c>
      <c r="D2361" s="13">
        <v>43929</v>
      </c>
      <c r="E2361" s="7" t="s">
        <v>2584</v>
      </c>
      <c r="F2361" s="65">
        <v>20</v>
      </c>
      <c r="G2361" t="s">
        <v>12</v>
      </c>
      <c r="H2361">
        <f>+VLOOKUP(G2361,'Legenda Tecnologias'!$A$1:$C$26,3)</f>
        <v>22</v>
      </c>
    </row>
    <row r="2362" spans="1:8" ht="14.25">
      <c r="A2362" s="11">
        <v>43922</v>
      </c>
      <c r="B2362" s="10" t="s">
        <v>2769</v>
      </c>
      <c r="C2362" s="12">
        <v>0.70833333333333337</v>
      </c>
      <c r="D2362" s="13">
        <v>43929</v>
      </c>
      <c r="E2362" s="7" t="s">
        <v>2584</v>
      </c>
      <c r="F2362" s="65">
        <v>22.52</v>
      </c>
      <c r="G2362" t="s">
        <v>6</v>
      </c>
      <c r="H2362">
        <f>+VLOOKUP(G2362,'Legenda Tecnologias'!$A$1:$C$26,3)</f>
        <v>18</v>
      </c>
    </row>
    <row r="2363" spans="1:8" ht="14.25">
      <c r="A2363" s="11">
        <v>43922</v>
      </c>
      <c r="B2363" s="10" t="s">
        <v>2770</v>
      </c>
      <c r="C2363" s="12">
        <v>0.75</v>
      </c>
      <c r="D2363" s="13">
        <v>43929</v>
      </c>
      <c r="E2363" s="7" t="s">
        <v>2584</v>
      </c>
      <c r="F2363" s="65">
        <v>24.8</v>
      </c>
      <c r="G2363" t="s">
        <v>20</v>
      </c>
      <c r="H2363">
        <f>+VLOOKUP(G2363,'Legenda Tecnologias'!$A$1:$C$26,3)</f>
        <v>12</v>
      </c>
    </row>
    <row r="2364" spans="1:8" ht="14.25">
      <c r="A2364" s="11">
        <v>43922</v>
      </c>
      <c r="B2364" s="10" t="s">
        <v>2771</v>
      </c>
      <c r="C2364" s="12">
        <v>0.79166666666666663</v>
      </c>
      <c r="D2364" s="13">
        <v>43929</v>
      </c>
      <c r="E2364" s="7" t="s">
        <v>2584</v>
      </c>
      <c r="F2364" s="65">
        <v>25.65</v>
      </c>
      <c r="G2364" t="s">
        <v>5</v>
      </c>
      <c r="H2364">
        <f>+VLOOKUP(G2364,'Legenda Tecnologias'!$A$1:$C$26,3)</f>
        <v>11</v>
      </c>
    </row>
    <row r="2365" spans="1:8" ht="14.25">
      <c r="A2365" s="11">
        <v>43922</v>
      </c>
      <c r="B2365" s="10" t="s">
        <v>2754</v>
      </c>
      <c r="C2365" s="12">
        <v>8.3333333333333329E-2</v>
      </c>
      <c r="D2365" s="13">
        <v>43929</v>
      </c>
      <c r="E2365" s="7" t="s">
        <v>2584</v>
      </c>
      <c r="F2365" s="65">
        <v>22.01</v>
      </c>
      <c r="G2365" t="s">
        <v>49</v>
      </c>
      <c r="H2365">
        <f>+VLOOKUP(G2365,'Legenda Tecnologias'!$A$1:$C$26,3)</f>
        <v>21</v>
      </c>
    </row>
    <row r="2366" spans="1:8" ht="14.25">
      <c r="A2366" s="11">
        <v>43922</v>
      </c>
      <c r="B2366" s="10" t="s">
        <v>2772</v>
      </c>
      <c r="C2366" s="12">
        <v>0.83333333333333337</v>
      </c>
      <c r="D2366" s="13">
        <v>43929</v>
      </c>
      <c r="E2366" s="7" t="s">
        <v>2584</v>
      </c>
      <c r="F2366" s="65">
        <v>27.01</v>
      </c>
      <c r="G2366" t="s">
        <v>5</v>
      </c>
      <c r="H2366">
        <f>+VLOOKUP(G2366,'Legenda Tecnologias'!$A$1:$C$26,3)</f>
        <v>11</v>
      </c>
    </row>
    <row r="2367" spans="1:8" ht="14.25">
      <c r="A2367" s="11">
        <v>43922</v>
      </c>
      <c r="B2367" s="10" t="s">
        <v>2773</v>
      </c>
      <c r="C2367" s="12">
        <v>0.875</v>
      </c>
      <c r="D2367" s="13">
        <v>43929</v>
      </c>
      <c r="E2367" s="7" t="s">
        <v>2584</v>
      </c>
      <c r="F2367" s="65">
        <v>30</v>
      </c>
      <c r="G2367" t="s">
        <v>5</v>
      </c>
      <c r="H2367">
        <f>+VLOOKUP(G2367,'Legenda Tecnologias'!$A$1:$C$26,3)</f>
        <v>11</v>
      </c>
    </row>
    <row r="2368" spans="1:8" ht="14.25">
      <c r="A2368" s="11">
        <v>43922</v>
      </c>
      <c r="B2368" s="10" t="s">
        <v>2774</v>
      </c>
      <c r="C2368" s="12">
        <v>0.91666666666666663</v>
      </c>
      <c r="D2368" s="13">
        <v>43929</v>
      </c>
      <c r="E2368" s="7" t="s">
        <v>2584</v>
      </c>
      <c r="F2368" s="65">
        <v>27.01</v>
      </c>
      <c r="G2368" t="s">
        <v>42</v>
      </c>
      <c r="H2368">
        <f>+VLOOKUP(G2368,'Legenda Tecnologias'!$A$1:$C$26,3)</f>
        <v>3</v>
      </c>
    </row>
    <row r="2369" spans="1:8" ht="14.25">
      <c r="A2369" s="11">
        <v>43922</v>
      </c>
      <c r="B2369" s="10" t="s">
        <v>2775</v>
      </c>
      <c r="C2369" s="12">
        <v>0.95833333333333337</v>
      </c>
      <c r="D2369" s="13">
        <v>43929</v>
      </c>
      <c r="E2369" s="7" t="s">
        <v>2584</v>
      </c>
      <c r="F2369" s="65">
        <v>25.9</v>
      </c>
      <c r="G2369" t="s">
        <v>5</v>
      </c>
      <c r="H2369">
        <f>+VLOOKUP(G2369,'Legenda Tecnologias'!$A$1:$C$26,3)</f>
        <v>11</v>
      </c>
    </row>
    <row r="2370" spans="1:8" ht="14.25">
      <c r="A2370" s="11">
        <v>43922</v>
      </c>
      <c r="B2370" s="10" t="s">
        <v>2755</v>
      </c>
      <c r="C2370" s="12">
        <v>0.125</v>
      </c>
      <c r="D2370" s="13">
        <v>43929</v>
      </c>
      <c r="E2370" s="7" t="s">
        <v>2584</v>
      </c>
      <c r="F2370" s="65">
        <v>20.53</v>
      </c>
      <c r="G2370" t="s">
        <v>6</v>
      </c>
      <c r="H2370">
        <f>+VLOOKUP(G2370,'Legenda Tecnologias'!$A$1:$C$26,3)</f>
        <v>18</v>
      </c>
    </row>
    <row r="2371" spans="1:8" ht="14.25">
      <c r="A2371" s="11">
        <v>43922</v>
      </c>
      <c r="B2371" s="10" t="s">
        <v>2756</v>
      </c>
      <c r="C2371" s="12">
        <v>0.16666666666666666</v>
      </c>
      <c r="D2371" s="13">
        <v>43929</v>
      </c>
      <c r="E2371" s="7" t="s">
        <v>2584</v>
      </c>
      <c r="F2371" s="65">
        <v>20.3</v>
      </c>
      <c r="G2371" t="s">
        <v>12</v>
      </c>
      <c r="H2371">
        <f>+VLOOKUP(G2371,'Legenda Tecnologias'!$A$1:$C$26,3)</f>
        <v>22</v>
      </c>
    </row>
    <row r="2372" spans="1:8" ht="14.25">
      <c r="A2372" s="11">
        <v>43922</v>
      </c>
      <c r="B2372" s="10" t="s">
        <v>2757</v>
      </c>
      <c r="C2372" s="12">
        <v>0.20833333333333334</v>
      </c>
      <c r="D2372" s="13">
        <v>43929</v>
      </c>
      <c r="E2372" s="7" t="s">
        <v>2584</v>
      </c>
      <c r="F2372" s="65">
        <v>21.18</v>
      </c>
      <c r="G2372" t="s">
        <v>13</v>
      </c>
      <c r="H2372">
        <f>+VLOOKUP(G2372,'Legenda Tecnologias'!$A$1:$C$26,3)</f>
        <v>24</v>
      </c>
    </row>
    <row r="2373" spans="1:8" ht="14.25">
      <c r="A2373" s="11">
        <v>43922</v>
      </c>
      <c r="B2373" s="10" t="s">
        <v>2758</v>
      </c>
      <c r="C2373" s="12">
        <v>0.25</v>
      </c>
      <c r="D2373" s="13">
        <v>43929</v>
      </c>
      <c r="E2373" s="7" t="s">
        <v>2584</v>
      </c>
      <c r="F2373" s="65">
        <v>23</v>
      </c>
      <c r="G2373" t="s">
        <v>12</v>
      </c>
      <c r="H2373">
        <f>+VLOOKUP(G2373,'Legenda Tecnologias'!$A$1:$C$26,3)</f>
        <v>22</v>
      </c>
    </row>
    <row r="2374" spans="1:8" ht="14.25">
      <c r="A2374" s="11">
        <v>43922</v>
      </c>
      <c r="B2374" s="10" t="s">
        <v>2759</v>
      </c>
      <c r="C2374" s="12">
        <v>0.29166666666666669</v>
      </c>
      <c r="D2374" s="13">
        <v>43929</v>
      </c>
      <c r="E2374" s="7" t="s">
        <v>2584</v>
      </c>
      <c r="F2374" s="65">
        <v>23.01</v>
      </c>
      <c r="G2374" t="s">
        <v>49</v>
      </c>
      <c r="H2374">
        <f>+VLOOKUP(G2374,'Legenda Tecnologias'!$A$1:$C$26,3)</f>
        <v>21</v>
      </c>
    </row>
    <row r="2375" spans="1:8" ht="14.25">
      <c r="A2375" s="11">
        <v>43922</v>
      </c>
      <c r="B2375" s="10" t="s">
        <v>2760</v>
      </c>
      <c r="C2375" s="12">
        <v>0.33333333333333331</v>
      </c>
      <c r="D2375" s="13">
        <v>43929</v>
      </c>
      <c r="E2375" s="7" t="s">
        <v>2584</v>
      </c>
      <c r="F2375" s="65">
        <v>23</v>
      </c>
      <c r="G2375" t="s">
        <v>5</v>
      </c>
      <c r="H2375">
        <f>+VLOOKUP(G2375,'Legenda Tecnologias'!$A$1:$C$26,3)</f>
        <v>11</v>
      </c>
    </row>
    <row r="2376" spans="1:8" ht="14.25">
      <c r="A2376" s="11">
        <v>43922</v>
      </c>
      <c r="B2376" s="10" t="s">
        <v>2761</v>
      </c>
      <c r="C2376" s="12">
        <v>0.375</v>
      </c>
      <c r="D2376" s="13">
        <v>43929</v>
      </c>
      <c r="E2376" s="7" t="s">
        <v>2584</v>
      </c>
      <c r="F2376" s="65">
        <v>24.19</v>
      </c>
      <c r="G2376" t="s">
        <v>49</v>
      </c>
      <c r="H2376">
        <f>+VLOOKUP(G2376,'Legenda Tecnologias'!$A$1:$C$26,3)</f>
        <v>21</v>
      </c>
    </row>
    <row r="2377" spans="1:8" ht="14.25">
      <c r="A2377" s="11">
        <v>43922</v>
      </c>
      <c r="B2377" s="10" t="s">
        <v>2776</v>
      </c>
      <c r="C2377" s="12">
        <v>0</v>
      </c>
      <c r="D2377" s="13">
        <v>43930</v>
      </c>
      <c r="E2377" s="7" t="s">
        <v>2584</v>
      </c>
      <c r="F2377" s="65">
        <v>22.66</v>
      </c>
      <c r="G2377" t="s">
        <v>21</v>
      </c>
      <c r="H2377">
        <f>+VLOOKUP(G2377,'Legenda Tecnologias'!$A$1:$C$26,3)</f>
        <v>2</v>
      </c>
    </row>
    <row r="2378" spans="1:8" ht="14.25">
      <c r="A2378" s="11">
        <v>43922</v>
      </c>
      <c r="B2378" s="10" t="s">
        <v>2777</v>
      </c>
      <c r="C2378" s="12">
        <v>4.1666666666666664E-2</v>
      </c>
      <c r="D2378" s="13">
        <v>43930</v>
      </c>
      <c r="E2378" s="7" t="s">
        <v>2584</v>
      </c>
      <c r="F2378" s="65">
        <v>21.3</v>
      </c>
      <c r="G2378" t="s">
        <v>5</v>
      </c>
      <c r="H2378">
        <f>+VLOOKUP(G2378,'Legenda Tecnologias'!$A$1:$C$26,3)</f>
        <v>11</v>
      </c>
    </row>
    <row r="2379" spans="1:8" ht="14.25">
      <c r="A2379" s="11">
        <v>43922</v>
      </c>
      <c r="B2379" s="10" t="s">
        <v>2786</v>
      </c>
      <c r="C2379" s="12">
        <v>0.41666666666666669</v>
      </c>
      <c r="D2379" s="13">
        <v>43930</v>
      </c>
      <c r="E2379" s="7" t="s">
        <v>2584</v>
      </c>
      <c r="F2379" s="65">
        <v>24.52</v>
      </c>
      <c r="G2379" t="s">
        <v>21</v>
      </c>
      <c r="H2379">
        <f>+VLOOKUP(G2379,'Legenda Tecnologias'!$A$1:$C$26,3)</f>
        <v>2</v>
      </c>
    </row>
    <row r="2380" spans="1:8" ht="14.25">
      <c r="A2380" s="11">
        <v>43922</v>
      </c>
      <c r="B2380" s="10" t="s">
        <v>2787</v>
      </c>
      <c r="C2380" s="12">
        <v>0.45833333333333331</v>
      </c>
      <c r="D2380" s="13">
        <v>43930</v>
      </c>
      <c r="E2380" s="7" t="s">
        <v>2584</v>
      </c>
      <c r="F2380" s="65">
        <v>23.66</v>
      </c>
      <c r="G2380" t="s">
        <v>20</v>
      </c>
      <c r="H2380">
        <f>+VLOOKUP(G2380,'Legenda Tecnologias'!$A$1:$C$26,3)</f>
        <v>12</v>
      </c>
    </row>
    <row r="2381" spans="1:8" ht="14.25">
      <c r="A2381" s="11">
        <v>43922</v>
      </c>
      <c r="B2381" s="10" t="s">
        <v>2788</v>
      </c>
      <c r="C2381" s="12">
        <v>0.5</v>
      </c>
      <c r="D2381" s="13">
        <v>43930</v>
      </c>
      <c r="E2381" s="7" t="s">
        <v>2584</v>
      </c>
      <c r="F2381" s="65">
        <v>23.72</v>
      </c>
      <c r="G2381" t="s">
        <v>5</v>
      </c>
      <c r="H2381">
        <f>+VLOOKUP(G2381,'Legenda Tecnologias'!$A$1:$C$26,3)</f>
        <v>11</v>
      </c>
    </row>
    <row r="2382" spans="1:8" ht="14.25">
      <c r="A2382" s="11">
        <v>43922</v>
      </c>
      <c r="B2382" s="10" t="s">
        <v>2789</v>
      </c>
      <c r="C2382" s="12">
        <v>0.54166666666666663</v>
      </c>
      <c r="D2382" s="13">
        <v>43930</v>
      </c>
      <c r="E2382" s="7" t="s">
        <v>2584</v>
      </c>
      <c r="F2382" s="65">
        <v>24.8</v>
      </c>
      <c r="G2382" t="s">
        <v>5</v>
      </c>
      <c r="H2382">
        <f>+VLOOKUP(G2382,'Legenda Tecnologias'!$A$1:$C$26,3)</f>
        <v>11</v>
      </c>
    </row>
    <row r="2383" spans="1:8" ht="14.25">
      <c r="A2383" s="11">
        <v>43922</v>
      </c>
      <c r="B2383" s="10" t="s">
        <v>2790</v>
      </c>
      <c r="C2383" s="12">
        <v>0.58333333333333337</v>
      </c>
      <c r="D2383" s="13">
        <v>43930</v>
      </c>
      <c r="E2383" s="7" t="s">
        <v>2584</v>
      </c>
      <c r="F2383" s="65">
        <v>24.5</v>
      </c>
      <c r="G2383" t="s">
        <v>5</v>
      </c>
      <c r="H2383">
        <f>+VLOOKUP(G2383,'Legenda Tecnologias'!$A$1:$C$26,3)</f>
        <v>11</v>
      </c>
    </row>
    <row r="2384" spans="1:8" ht="14.25">
      <c r="A2384" s="11">
        <v>43922</v>
      </c>
      <c r="B2384" s="10" t="s">
        <v>2791</v>
      </c>
      <c r="C2384" s="12">
        <v>0.625</v>
      </c>
      <c r="D2384" s="13">
        <v>43930</v>
      </c>
      <c r="E2384" s="7" t="s">
        <v>2584</v>
      </c>
      <c r="F2384" s="65">
        <v>21.78</v>
      </c>
      <c r="G2384" t="s">
        <v>5</v>
      </c>
      <c r="H2384">
        <f>+VLOOKUP(G2384,'Legenda Tecnologias'!$A$1:$C$26,3)</f>
        <v>11</v>
      </c>
    </row>
    <row r="2385" spans="1:8" ht="14.25">
      <c r="A2385" s="11">
        <v>43922</v>
      </c>
      <c r="B2385" s="10" t="s">
        <v>2792</v>
      </c>
      <c r="C2385" s="12">
        <v>0.66666666666666663</v>
      </c>
      <c r="D2385" s="13">
        <v>43930</v>
      </c>
      <c r="E2385" s="7" t="s">
        <v>2584</v>
      </c>
      <c r="F2385" s="65">
        <v>16.5</v>
      </c>
      <c r="G2385" t="s">
        <v>12</v>
      </c>
      <c r="H2385">
        <f>+VLOOKUP(G2385,'Legenda Tecnologias'!$A$1:$C$26,3)</f>
        <v>22</v>
      </c>
    </row>
    <row r="2386" spans="1:8" ht="14.25">
      <c r="A2386" s="11">
        <v>43922</v>
      </c>
      <c r="B2386" s="10" t="s">
        <v>2793</v>
      </c>
      <c r="C2386" s="12">
        <v>0.70833333333333337</v>
      </c>
      <c r="D2386" s="13">
        <v>43930</v>
      </c>
      <c r="E2386" s="7" t="s">
        <v>2584</v>
      </c>
      <c r="F2386" s="65">
        <v>21.02</v>
      </c>
      <c r="G2386" t="s">
        <v>10</v>
      </c>
      <c r="H2386">
        <f>+VLOOKUP(G2386,'Legenda Tecnologias'!$A$1:$C$26,3)</f>
        <v>1</v>
      </c>
    </row>
    <row r="2387" spans="1:8" ht="14.25">
      <c r="A2387" s="11">
        <v>43922</v>
      </c>
      <c r="B2387" s="10" t="s">
        <v>2794</v>
      </c>
      <c r="C2387" s="12">
        <v>0.75</v>
      </c>
      <c r="D2387" s="13">
        <v>43930</v>
      </c>
      <c r="E2387" s="7" t="s">
        <v>2584</v>
      </c>
      <c r="F2387" s="65">
        <v>22.66</v>
      </c>
      <c r="G2387" t="s">
        <v>5</v>
      </c>
      <c r="H2387">
        <f>+VLOOKUP(G2387,'Legenda Tecnologias'!$A$1:$C$26,3)</f>
        <v>11</v>
      </c>
    </row>
    <row r="2388" spans="1:8" ht="14.25">
      <c r="A2388" s="11">
        <v>43922</v>
      </c>
      <c r="B2388" s="10" t="s">
        <v>2795</v>
      </c>
      <c r="C2388" s="12">
        <v>0.79166666666666663</v>
      </c>
      <c r="D2388" s="13">
        <v>43930</v>
      </c>
      <c r="E2388" s="7" t="s">
        <v>2584</v>
      </c>
      <c r="F2388" s="65">
        <v>23</v>
      </c>
      <c r="G2388" t="s">
        <v>5</v>
      </c>
      <c r="H2388">
        <f>+VLOOKUP(G2388,'Legenda Tecnologias'!$A$1:$C$26,3)</f>
        <v>11</v>
      </c>
    </row>
    <row r="2389" spans="1:8" ht="14.25">
      <c r="A2389" s="11">
        <v>43922</v>
      </c>
      <c r="B2389" s="10" t="s">
        <v>2778</v>
      </c>
      <c r="C2389" s="12">
        <v>8.3333333333333329E-2</v>
      </c>
      <c r="D2389" s="13">
        <v>43930</v>
      </c>
      <c r="E2389" s="7" t="s">
        <v>2584</v>
      </c>
      <c r="F2389" s="65">
        <v>21.08</v>
      </c>
      <c r="G2389" t="s">
        <v>6</v>
      </c>
      <c r="H2389">
        <f>+VLOOKUP(G2389,'Legenda Tecnologias'!$A$1:$C$26,3)</f>
        <v>18</v>
      </c>
    </row>
    <row r="2390" spans="1:8" ht="14.25">
      <c r="A2390" s="11">
        <v>43922</v>
      </c>
      <c r="B2390" s="10" t="s">
        <v>2796</v>
      </c>
      <c r="C2390" s="12">
        <v>0.83333333333333337</v>
      </c>
      <c r="D2390" s="13">
        <v>43930</v>
      </c>
      <c r="E2390" s="7" t="s">
        <v>2584</v>
      </c>
      <c r="F2390" s="65">
        <v>26.2</v>
      </c>
      <c r="G2390" t="s">
        <v>12</v>
      </c>
      <c r="H2390">
        <f>+VLOOKUP(G2390,'Legenda Tecnologias'!$A$1:$C$26,3)</f>
        <v>22</v>
      </c>
    </row>
    <row r="2391" spans="1:8" ht="14.25">
      <c r="A2391" s="11">
        <v>43922</v>
      </c>
      <c r="B2391" s="10" t="s">
        <v>2797</v>
      </c>
      <c r="C2391" s="12">
        <v>0.875</v>
      </c>
      <c r="D2391" s="13">
        <v>43930</v>
      </c>
      <c r="E2391" s="7" t="s">
        <v>2584</v>
      </c>
      <c r="F2391" s="65">
        <v>27.99</v>
      </c>
      <c r="G2391" t="s">
        <v>10</v>
      </c>
      <c r="H2391">
        <f>+VLOOKUP(G2391,'Legenda Tecnologias'!$A$1:$C$26,3)</f>
        <v>1</v>
      </c>
    </row>
    <row r="2392" spans="1:8" ht="14.25">
      <c r="A2392" s="11">
        <v>43922</v>
      </c>
      <c r="B2392" s="10" t="s">
        <v>2798</v>
      </c>
      <c r="C2392" s="12">
        <v>0.91666666666666663</v>
      </c>
      <c r="D2392" s="13">
        <v>43930</v>
      </c>
      <c r="E2392" s="7" t="s">
        <v>2584</v>
      </c>
      <c r="F2392" s="65">
        <v>26.2</v>
      </c>
      <c r="G2392" t="s">
        <v>6</v>
      </c>
      <c r="H2392">
        <f>+VLOOKUP(G2392,'Legenda Tecnologias'!$A$1:$C$26,3)</f>
        <v>18</v>
      </c>
    </row>
    <row r="2393" spans="1:8" ht="14.25">
      <c r="A2393" s="11">
        <v>43922</v>
      </c>
      <c r="B2393" s="10" t="s">
        <v>2799</v>
      </c>
      <c r="C2393" s="12">
        <v>0.95833333333333337</v>
      </c>
      <c r="D2393" s="13">
        <v>43930</v>
      </c>
      <c r="E2393" s="7" t="s">
        <v>2584</v>
      </c>
      <c r="F2393" s="65">
        <v>23.52</v>
      </c>
      <c r="G2393" t="s">
        <v>10</v>
      </c>
      <c r="H2393">
        <f>+VLOOKUP(G2393,'Legenda Tecnologias'!$A$1:$C$26,3)</f>
        <v>1</v>
      </c>
    </row>
    <row r="2394" spans="1:8" ht="14.25">
      <c r="A2394" s="11">
        <v>43922</v>
      </c>
      <c r="B2394" s="10" t="s">
        <v>2779</v>
      </c>
      <c r="C2394" s="12">
        <v>0.125</v>
      </c>
      <c r="D2394" s="13">
        <v>43930</v>
      </c>
      <c r="E2394" s="7" t="s">
        <v>2584</v>
      </c>
      <c r="F2394" s="65">
        <v>20.9</v>
      </c>
      <c r="G2394" t="s">
        <v>5</v>
      </c>
      <c r="H2394">
        <f>+VLOOKUP(G2394,'Legenda Tecnologias'!$A$1:$C$26,3)</f>
        <v>11</v>
      </c>
    </row>
    <row r="2395" spans="1:8" ht="14.25">
      <c r="A2395" s="11">
        <v>43922</v>
      </c>
      <c r="B2395" s="10" t="s">
        <v>2780</v>
      </c>
      <c r="C2395" s="12">
        <v>0.16666666666666666</v>
      </c>
      <c r="D2395" s="13">
        <v>43930</v>
      </c>
      <c r="E2395" s="7" t="s">
        <v>2584</v>
      </c>
      <c r="F2395" s="65">
        <v>17.34</v>
      </c>
      <c r="G2395" t="s">
        <v>6</v>
      </c>
      <c r="H2395">
        <f>+VLOOKUP(G2395,'Legenda Tecnologias'!$A$1:$C$26,3)</f>
        <v>18</v>
      </c>
    </row>
    <row r="2396" spans="1:8" ht="14.25">
      <c r="A2396" s="11">
        <v>43922</v>
      </c>
      <c r="B2396" s="10" t="s">
        <v>2781</v>
      </c>
      <c r="C2396" s="12">
        <v>0.20833333333333334</v>
      </c>
      <c r="D2396" s="13">
        <v>43930</v>
      </c>
      <c r="E2396" s="7" t="s">
        <v>2584</v>
      </c>
      <c r="F2396" s="65">
        <v>15.59</v>
      </c>
      <c r="G2396" t="s">
        <v>6</v>
      </c>
      <c r="H2396">
        <f>+VLOOKUP(G2396,'Legenda Tecnologias'!$A$1:$C$26,3)</f>
        <v>18</v>
      </c>
    </row>
    <row r="2397" spans="1:8" ht="14.25">
      <c r="A2397" s="11">
        <v>43922</v>
      </c>
      <c r="B2397" s="10" t="s">
        <v>2782</v>
      </c>
      <c r="C2397" s="12">
        <v>0.25</v>
      </c>
      <c r="D2397" s="13">
        <v>43930</v>
      </c>
      <c r="E2397" s="7" t="s">
        <v>2584</v>
      </c>
      <c r="F2397" s="65">
        <v>19.97</v>
      </c>
      <c r="G2397" t="s">
        <v>6</v>
      </c>
      <c r="H2397">
        <f>+VLOOKUP(G2397,'Legenda Tecnologias'!$A$1:$C$26,3)</f>
        <v>18</v>
      </c>
    </row>
    <row r="2398" spans="1:8" ht="14.25">
      <c r="A2398" s="11">
        <v>43922</v>
      </c>
      <c r="B2398" s="10" t="s">
        <v>2783</v>
      </c>
      <c r="C2398" s="12">
        <v>0.29166666666666669</v>
      </c>
      <c r="D2398" s="13">
        <v>43930</v>
      </c>
      <c r="E2398" s="7" t="s">
        <v>2584</v>
      </c>
      <c r="F2398" s="65">
        <v>21.02</v>
      </c>
      <c r="G2398" t="s">
        <v>6</v>
      </c>
      <c r="H2398">
        <f>+VLOOKUP(G2398,'Legenda Tecnologias'!$A$1:$C$26,3)</f>
        <v>18</v>
      </c>
    </row>
    <row r="2399" spans="1:8" ht="14.25">
      <c r="A2399" s="11">
        <v>43922</v>
      </c>
      <c r="B2399" s="10" t="s">
        <v>2784</v>
      </c>
      <c r="C2399" s="12">
        <v>0.33333333333333331</v>
      </c>
      <c r="D2399" s="13">
        <v>43930</v>
      </c>
      <c r="E2399" s="7" t="s">
        <v>2584</v>
      </c>
      <c r="F2399" s="65">
        <v>22.66</v>
      </c>
      <c r="G2399" t="s">
        <v>5</v>
      </c>
      <c r="H2399">
        <f>+VLOOKUP(G2399,'Legenda Tecnologias'!$A$1:$C$26,3)</f>
        <v>11</v>
      </c>
    </row>
    <row r="2400" spans="1:8" ht="14.25">
      <c r="A2400" s="11">
        <v>43922</v>
      </c>
      <c r="B2400" s="10" t="s">
        <v>2785</v>
      </c>
      <c r="C2400" s="12">
        <v>0.375</v>
      </c>
      <c r="D2400" s="13">
        <v>43930</v>
      </c>
      <c r="E2400" s="7" t="s">
        <v>2584</v>
      </c>
      <c r="F2400" s="65">
        <v>23</v>
      </c>
      <c r="G2400" t="s">
        <v>5</v>
      </c>
      <c r="H2400">
        <f>+VLOOKUP(G2400,'Legenda Tecnologias'!$A$1:$C$26,3)</f>
        <v>11</v>
      </c>
    </row>
    <row r="2401" spans="1:8" ht="14.25">
      <c r="A2401" s="11">
        <v>43922</v>
      </c>
      <c r="B2401" s="10" t="s">
        <v>2800</v>
      </c>
      <c r="C2401" s="12">
        <v>0</v>
      </c>
      <c r="D2401" s="13">
        <v>43931</v>
      </c>
      <c r="E2401" s="7" t="s">
        <v>2584</v>
      </c>
      <c r="F2401" s="65">
        <v>19.98</v>
      </c>
      <c r="G2401" t="s">
        <v>20</v>
      </c>
      <c r="H2401">
        <f>+VLOOKUP(G2401,'Legenda Tecnologias'!$A$1:$C$26,3)</f>
        <v>12</v>
      </c>
    </row>
    <row r="2402" spans="1:8" ht="14.25">
      <c r="A2402" s="11">
        <v>43922</v>
      </c>
      <c r="B2402" s="10" t="s">
        <v>2801</v>
      </c>
      <c r="C2402" s="12">
        <v>4.1666666666666664E-2</v>
      </c>
      <c r="D2402" s="13">
        <v>43931</v>
      </c>
      <c r="E2402" s="7" t="s">
        <v>2584</v>
      </c>
      <c r="F2402" s="65">
        <v>17.100000000000001</v>
      </c>
      <c r="G2402" t="s">
        <v>5</v>
      </c>
      <c r="H2402">
        <f>+VLOOKUP(G2402,'Legenda Tecnologias'!$A$1:$C$26,3)</f>
        <v>11</v>
      </c>
    </row>
    <row r="2403" spans="1:8" ht="14.25">
      <c r="A2403" s="11">
        <v>43922</v>
      </c>
      <c r="B2403" s="10" t="s">
        <v>2810</v>
      </c>
      <c r="C2403" s="12">
        <v>0.41666666666666669</v>
      </c>
      <c r="D2403" s="13">
        <v>43931</v>
      </c>
      <c r="E2403" s="7" t="s">
        <v>2584</v>
      </c>
      <c r="F2403" s="65">
        <v>18.559999999999999</v>
      </c>
      <c r="G2403" t="s">
        <v>10</v>
      </c>
      <c r="H2403">
        <f>+VLOOKUP(G2403,'Legenda Tecnologias'!$A$1:$C$26,3)</f>
        <v>1</v>
      </c>
    </row>
    <row r="2404" spans="1:8" ht="14.25">
      <c r="A2404" s="11">
        <v>43922</v>
      </c>
      <c r="B2404" s="10" t="s">
        <v>2811</v>
      </c>
      <c r="C2404" s="12">
        <v>0.45833333333333331</v>
      </c>
      <c r="D2404" s="13">
        <v>43931</v>
      </c>
      <c r="E2404" s="7" t="s">
        <v>2584</v>
      </c>
      <c r="F2404" s="65">
        <v>23</v>
      </c>
      <c r="G2404" t="s">
        <v>6</v>
      </c>
      <c r="H2404">
        <f>+VLOOKUP(G2404,'Legenda Tecnologias'!$A$1:$C$26,3)</f>
        <v>18</v>
      </c>
    </row>
    <row r="2405" spans="1:8" ht="14.25">
      <c r="A2405" s="11">
        <v>43922</v>
      </c>
      <c r="B2405" s="10" t="s">
        <v>2812</v>
      </c>
      <c r="C2405" s="12">
        <v>0.5</v>
      </c>
      <c r="D2405" s="13">
        <v>43931</v>
      </c>
      <c r="E2405" s="7" t="s">
        <v>2584</v>
      </c>
      <c r="F2405" s="65">
        <v>23.66</v>
      </c>
      <c r="G2405" t="s">
        <v>10</v>
      </c>
      <c r="H2405">
        <f>+VLOOKUP(G2405,'Legenda Tecnologias'!$A$1:$C$26,3)</f>
        <v>1</v>
      </c>
    </row>
    <row r="2406" spans="1:8" ht="14.25">
      <c r="A2406" s="11">
        <v>43922</v>
      </c>
      <c r="B2406" s="10" t="s">
        <v>2813</v>
      </c>
      <c r="C2406" s="12">
        <v>0.54166666666666663</v>
      </c>
      <c r="D2406" s="13">
        <v>43931</v>
      </c>
      <c r="E2406" s="7" t="s">
        <v>2584</v>
      </c>
      <c r="F2406" s="65">
        <v>24</v>
      </c>
      <c r="G2406" t="s">
        <v>5</v>
      </c>
      <c r="H2406">
        <f>+VLOOKUP(G2406,'Legenda Tecnologias'!$A$1:$C$26,3)</f>
        <v>11</v>
      </c>
    </row>
    <row r="2407" spans="1:8" ht="14.25">
      <c r="A2407" s="11">
        <v>43922</v>
      </c>
      <c r="B2407" s="10" t="s">
        <v>2814</v>
      </c>
      <c r="C2407" s="12">
        <v>0.58333333333333337</v>
      </c>
      <c r="D2407" s="13">
        <v>43931</v>
      </c>
      <c r="E2407" s="7" t="s">
        <v>2584</v>
      </c>
      <c r="F2407" s="65">
        <v>23.66</v>
      </c>
      <c r="G2407" t="s">
        <v>5</v>
      </c>
      <c r="H2407">
        <f>+VLOOKUP(G2407,'Legenda Tecnologias'!$A$1:$C$26,3)</f>
        <v>11</v>
      </c>
    </row>
    <row r="2408" spans="1:8" ht="14.25">
      <c r="A2408" s="11">
        <v>43922</v>
      </c>
      <c r="B2408" s="10" t="s">
        <v>2815</v>
      </c>
      <c r="C2408" s="12">
        <v>0.625</v>
      </c>
      <c r="D2408" s="13">
        <v>43931</v>
      </c>
      <c r="E2408" s="7" t="s">
        <v>2584</v>
      </c>
      <c r="F2408" s="65">
        <v>17.3</v>
      </c>
      <c r="G2408" t="s">
        <v>5</v>
      </c>
      <c r="H2408">
        <f>+VLOOKUP(G2408,'Legenda Tecnologias'!$A$1:$C$26,3)</f>
        <v>11</v>
      </c>
    </row>
    <row r="2409" spans="1:8" ht="14.25">
      <c r="A2409" s="11">
        <v>43922</v>
      </c>
      <c r="B2409" s="10" t="s">
        <v>2816</v>
      </c>
      <c r="C2409" s="12">
        <v>0.66666666666666663</v>
      </c>
      <c r="D2409" s="13">
        <v>43931</v>
      </c>
      <c r="E2409" s="7" t="s">
        <v>2584</v>
      </c>
      <c r="F2409" s="65">
        <v>14.9</v>
      </c>
      <c r="G2409" t="s">
        <v>12</v>
      </c>
      <c r="H2409">
        <f>+VLOOKUP(G2409,'Legenda Tecnologias'!$A$1:$C$26,3)</f>
        <v>22</v>
      </c>
    </row>
    <row r="2410" spans="1:8" ht="14.25">
      <c r="A2410" s="11">
        <v>43922</v>
      </c>
      <c r="B2410" s="10" t="s">
        <v>2817</v>
      </c>
      <c r="C2410" s="12">
        <v>0.70833333333333337</v>
      </c>
      <c r="D2410" s="13">
        <v>43931</v>
      </c>
      <c r="E2410" s="7" t="s">
        <v>2584</v>
      </c>
      <c r="F2410" s="65">
        <v>14.99</v>
      </c>
      <c r="G2410" t="s">
        <v>6</v>
      </c>
      <c r="H2410">
        <f>+VLOOKUP(G2410,'Legenda Tecnologias'!$A$1:$C$26,3)</f>
        <v>18</v>
      </c>
    </row>
    <row r="2411" spans="1:8" ht="14.25">
      <c r="A2411" s="11">
        <v>43922</v>
      </c>
      <c r="B2411" s="10" t="s">
        <v>2818</v>
      </c>
      <c r="C2411" s="12">
        <v>0.75</v>
      </c>
      <c r="D2411" s="13">
        <v>43931</v>
      </c>
      <c r="E2411" s="7" t="s">
        <v>2584</v>
      </c>
      <c r="F2411" s="65">
        <v>16.350000000000001</v>
      </c>
      <c r="G2411" t="s">
        <v>6</v>
      </c>
      <c r="H2411">
        <f>+VLOOKUP(G2411,'Legenda Tecnologias'!$A$1:$C$26,3)</f>
        <v>18</v>
      </c>
    </row>
    <row r="2412" spans="1:8" ht="14.25">
      <c r="A2412" s="11">
        <v>43922</v>
      </c>
      <c r="B2412" s="10" t="s">
        <v>2819</v>
      </c>
      <c r="C2412" s="12">
        <v>0.79166666666666663</v>
      </c>
      <c r="D2412" s="13">
        <v>43931</v>
      </c>
      <c r="E2412" s="7" t="s">
        <v>2584</v>
      </c>
      <c r="F2412" s="65">
        <v>18.100000000000001</v>
      </c>
      <c r="G2412" t="s">
        <v>6</v>
      </c>
      <c r="H2412">
        <f>+VLOOKUP(G2412,'Legenda Tecnologias'!$A$1:$C$26,3)</f>
        <v>18</v>
      </c>
    </row>
    <row r="2413" spans="1:8" ht="14.25">
      <c r="A2413" s="11">
        <v>43922</v>
      </c>
      <c r="B2413" s="10" t="s">
        <v>2802</v>
      </c>
      <c r="C2413" s="12">
        <v>8.3333333333333329E-2</v>
      </c>
      <c r="D2413" s="13">
        <v>43931</v>
      </c>
      <c r="E2413" s="7" t="s">
        <v>2584</v>
      </c>
      <c r="F2413" s="65">
        <v>14.99</v>
      </c>
      <c r="G2413" t="s">
        <v>6</v>
      </c>
      <c r="H2413">
        <f>+VLOOKUP(G2413,'Legenda Tecnologias'!$A$1:$C$26,3)</f>
        <v>18</v>
      </c>
    </row>
    <row r="2414" spans="1:8" ht="14.25">
      <c r="A2414" s="11">
        <v>43922</v>
      </c>
      <c r="B2414" s="10" t="s">
        <v>2820</v>
      </c>
      <c r="C2414" s="12">
        <v>0.83333333333333337</v>
      </c>
      <c r="D2414" s="13">
        <v>43931</v>
      </c>
      <c r="E2414" s="7" t="s">
        <v>2584</v>
      </c>
      <c r="F2414" s="65">
        <v>24.9</v>
      </c>
      <c r="G2414" t="s">
        <v>6</v>
      </c>
      <c r="H2414">
        <f>+VLOOKUP(G2414,'Legenda Tecnologias'!$A$1:$C$26,3)</f>
        <v>18</v>
      </c>
    </row>
    <row r="2415" spans="1:8" ht="14.25">
      <c r="A2415" s="11">
        <v>43922</v>
      </c>
      <c r="B2415" s="10" t="s">
        <v>2821</v>
      </c>
      <c r="C2415" s="12">
        <v>0.875</v>
      </c>
      <c r="D2415" s="13">
        <v>43931</v>
      </c>
      <c r="E2415" s="7" t="s">
        <v>2584</v>
      </c>
      <c r="F2415" s="65">
        <v>27.69</v>
      </c>
      <c r="G2415" t="s">
        <v>20</v>
      </c>
      <c r="H2415">
        <f>+VLOOKUP(G2415,'Legenda Tecnologias'!$A$1:$C$26,3)</f>
        <v>12</v>
      </c>
    </row>
    <row r="2416" spans="1:8" ht="14.25">
      <c r="A2416" s="11">
        <v>43922</v>
      </c>
      <c r="B2416" s="10" t="s">
        <v>2822</v>
      </c>
      <c r="C2416" s="12">
        <v>0.91666666666666663</v>
      </c>
      <c r="D2416" s="13">
        <v>43931</v>
      </c>
      <c r="E2416" s="7" t="s">
        <v>2584</v>
      </c>
      <c r="F2416" s="65">
        <v>25.65</v>
      </c>
      <c r="G2416" t="s">
        <v>10</v>
      </c>
      <c r="H2416">
        <f>+VLOOKUP(G2416,'Legenda Tecnologias'!$A$1:$C$26,3)</f>
        <v>1</v>
      </c>
    </row>
    <row r="2417" spans="1:8" ht="14.25">
      <c r="A2417" s="11">
        <v>43922</v>
      </c>
      <c r="B2417" s="10" t="s">
        <v>2823</v>
      </c>
      <c r="C2417" s="12">
        <v>0.95833333333333337</v>
      </c>
      <c r="D2417" s="13">
        <v>43931</v>
      </c>
      <c r="E2417" s="7" t="s">
        <v>2584</v>
      </c>
      <c r="F2417" s="65">
        <v>23.72</v>
      </c>
      <c r="G2417" t="s">
        <v>5</v>
      </c>
      <c r="H2417">
        <f>+VLOOKUP(G2417,'Legenda Tecnologias'!$A$1:$C$26,3)</f>
        <v>11</v>
      </c>
    </row>
    <row r="2418" spans="1:8" ht="14.25">
      <c r="A2418" s="11">
        <v>43922</v>
      </c>
      <c r="B2418" s="10" t="s">
        <v>2803</v>
      </c>
      <c r="C2418" s="12">
        <v>0.125</v>
      </c>
      <c r="D2418" s="13">
        <v>43931</v>
      </c>
      <c r="E2418" s="7" t="s">
        <v>2584</v>
      </c>
      <c r="F2418" s="65">
        <v>14.81</v>
      </c>
      <c r="G2418" t="s">
        <v>5</v>
      </c>
      <c r="H2418">
        <f>+VLOOKUP(G2418,'Legenda Tecnologias'!$A$1:$C$26,3)</f>
        <v>11</v>
      </c>
    </row>
    <row r="2419" spans="1:8" ht="14.25">
      <c r="A2419" s="11">
        <v>43922</v>
      </c>
      <c r="B2419" s="10" t="s">
        <v>2804</v>
      </c>
      <c r="C2419" s="12">
        <v>0.16666666666666666</v>
      </c>
      <c r="D2419" s="13">
        <v>43931</v>
      </c>
      <c r="E2419" s="7" t="s">
        <v>2584</v>
      </c>
      <c r="F2419" s="65">
        <v>14.99</v>
      </c>
      <c r="G2419" t="s">
        <v>6</v>
      </c>
      <c r="H2419">
        <f>+VLOOKUP(G2419,'Legenda Tecnologias'!$A$1:$C$26,3)</f>
        <v>18</v>
      </c>
    </row>
    <row r="2420" spans="1:8" ht="14.25">
      <c r="A2420" s="11">
        <v>43922</v>
      </c>
      <c r="B2420" s="10" t="s">
        <v>2805</v>
      </c>
      <c r="C2420" s="12">
        <v>0.20833333333333334</v>
      </c>
      <c r="D2420" s="13">
        <v>43931</v>
      </c>
      <c r="E2420" s="7" t="s">
        <v>2584</v>
      </c>
      <c r="F2420" s="65">
        <v>15</v>
      </c>
      <c r="G2420" t="s">
        <v>6</v>
      </c>
      <c r="H2420">
        <f>+VLOOKUP(G2420,'Legenda Tecnologias'!$A$1:$C$26,3)</f>
        <v>18</v>
      </c>
    </row>
    <row r="2421" spans="1:8" ht="14.25">
      <c r="A2421" s="11">
        <v>43922</v>
      </c>
      <c r="B2421" s="10" t="s">
        <v>2806</v>
      </c>
      <c r="C2421" s="12">
        <v>0.25</v>
      </c>
      <c r="D2421" s="13">
        <v>43931</v>
      </c>
      <c r="E2421" s="7" t="s">
        <v>2584</v>
      </c>
      <c r="F2421" s="65">
        <v>15</v>
      </c>
      <c r="G2421" t="s">
        <v>5</v>
      </c>
      <c r="H2421">
        <f>+VLOOKUP(G2421,'Legenda Tecnologias'!$A$1:$C$26,3)</f>
        <v>11</v>
      </c>
    </row>
    <row r="2422" spans="1:8" ht="14.25">
      <c r="A2422" s="11">
        <v>43922</v>
      </c>
      <c r="B2422" s="10" t="s">
        <v>2807</v>
      </c>
      <c r="C2422" s="12">
        <v>0.29166666666666669</v>
      </c>
      <c r="D2422" s="13">
        <v>43931</v>
      </c>
      <c r="E2422" s="7" t="s">
        <v>2584</v>
      </c>
      <c r="F2422" s="65">
        <v>15.54</v>
      </c>
      <c r="G2422" t="s">
        <v>5</v>
      </c>
      <c r="H2422">
        <f>+VLOOKUP(G2422,'Legenda Tecnologias'!$A$1:$C$26,3)</f>
        <v>11</v>
      </c>
    </row>
    <row r="2423" spans="1:8" ht="14.25">
      <c r="A2423" s="11">
        <v>43922</v>
      </c>
      <c r="B2423" s="10" t="s">
        <v>2808</v>
      </c>
      <c r="C2423" s="12">
        <v>0.33333333333333331</v>
      </c>
      <c r="D2423" s="13">
        <v>43931</v>
      </c>
      <c r="E2423" s="7" t="s">
        <v>2584</v>
      </c>
      <c r="F2423" s="65">
        <v>16.29</v>
      </c>
      <c r="G2423" t="s">
        <v>6</v>
      </c>
      <c r="H2423">
        <f>+VLOOKUP(G2423,'Legenda Tecnologias'!$A$1:$C$26,3)</f>
        <v>18</v>
      </c>
    </row>
    <row r="2424" spans="1:8" ht="14.25">
      <c r="A2424" s="11">
        <v>43922</v>
      </c>
      <c r="B2424" s="10" t="s">
        <v>2809</v>
      </c>
      <c r="C2424" s="12">
        <v>0.375</v>
      </c>
      <c r="D2424" s="13">
        <v>43931</v>
      </c>
      <c r="E2424" s="7" t="s">
        <v>2584</v>
      </c>
      <c r="F2424" s="65">
        <v>17.53</v>
      </c>
      <c r="G2424" t="s">
        <v>6</v>
      </c>
      <c r="H2424">
        <f>+VLOOKUP(G2424,'Legenda Tecnologias'!$A$1:$C$26,3)</f>
        <v>18</v>
      </c>
    </row>
    <row r="2425" spans="1:8" ht="14.25">
      <c r="A2425" s="11">
        <v>43922</v>
      </c>
      <c r="B2425" s="10" t="s">
        <v>2824</v>
      </c>
      <c r="C2425" s="12">
        <v>0</v>
      </c>
      <c r="D2425" s="13">
        <v>43932</v>
      </c>
      <c r="E2425" s="7" t="s">
        <v>2584</v>
      </c>
      <c r="F2425" s="65">
        <v>25.21</v>
      </c>
      <c r="G2425" t="s">
        <v>5</v>
      </c>
      <c r="H2425">
        <f>+VLOOKUP(G2425,'Legenda Tecnologias'!$A$1:$C$26,3)</f>
        <v>11</v>
      </c>
    </row>
    <row r="2426" spans="1:8" ht="14.25">
      <c r="A2426" s="11">
        <v>43922</v>
      </c>
      <c r="B2426" s="10" t="s">
        <v>2825</v>
      </c>
      <c r="C2426" s="12">
        <v>4.1666666666666664E-2</v>
      </c>
      <c r="D2426" s="13">
        <v>43932</v>
      </c>
      <c r="E2426" s="7" t="s">
        <v>2584</v>
      </c>
      <c r="F2426" s="65">
        <v>22.52</v>
      </c>
      <c r="G2426" t="s">
        <v>6</v>
      </c>
      <c r="H2426">
        <f>+VLOOKUP(G2426,'Legenda Tecnologias'!$A$1:$C$26,3)</f>
        <v>18</v>
      </c>
    </row>
    <row r="2427" spans="1:8" ht="14.25">
      <c r="A2427" s="11">
        <v>43922</v>
      </c>
      <c r="B2427" s="10" t="s">
        <v>2834</v>
      </c>
      <c r="C2427" s="12">
        <v>0.41666666666666669</v>
      </c>
      <c r="D2427" s="13">
        <v>43932</v>
      </c>
      <c r="E2427" s="7" t="s">
        <v>2584</v>
      </c>
      <c r="F2427" s="65">
        <v>24.3</v>
      </c>
      <c r="G2427" t="s">
        <v>21</v>
      </c>
      <c r="H2427">
        <f>+VLOOKUP(G2427,'Legenda Tecnologias'!$A$1:$C$26,3)</f>
        <v>2</v>
      </c>
    </row>
    <row r="2428" spans="1:8" ht="14.25">
      <c r="A2428" s="11">
        <v>43922</v>
      </c>
      <c r="B2428" s="10" t="s">
        <v>2835</v>
      </c>
      <c r="C2428" s="12">
        <v>0.45833333333333331</v>
      </c>
      <c r="D2428" s="13">
        <v>43932</v>
      </c>
      <c r="E2428" s="7" t="s">
        <v>2584</v>
      </c>
      <c r="F2428" s="65">
        <v>24.5</v>
      </c>
      <c r="G2428" t="s">
        <v>5</v>
      </c>
      <c r="H2428">
        <f>+VLOOKUP(G2428,'Legenda Tecnologias'!$A$1:$C$26,3)</f>
        <v>11</v>
      </c>
    </row>
    <row r="2429" spans="1:8" ht="14.25">
      <c r="A2429" s="11">
        <v>43922</v>
      </c>
      <c r="B2429" s="10" t="s">
        <v>2836</v>
      </c>
      <c r="C2429" s="12">
        <v>0.5</v>
      </c>
      <c r="D2429" s="13">
        <v>43932</v>
      </c>
      <c r="E2429" s="7" t="s">
        <v>2584</v>
      </c>
      <c r="F2429" s="65">
        <v>24.98</v>
      </c>
      <c r="G2429" t="s">
        <v>5</v>
      </c>
      <c r="H2429">
        <f>+VLOOKUP(G2429,'Legenda Tecnologias'!$A$1:$C$26,3)</f>
        <v>11</v>
      </c>
    </row>
    <row r="2430" spans="1:8" ht="14.25">
      <c r="A2430" s="11">
        <v>43922</v>
      </c>
      <c r="B2430" s="10" t="s">
        <v>2837</v>
      </c>
      <c r="C2430" s="12">
        <v>0.54166666666666663</v>
      </c>
      <c r="D2430" s="13">
        <v>43932</v>
      </c>
      <c r="E2430" s="7" t="s">
        <v>2584</v>
      </c>
      <c r="F2430" s="65">
        <v>26</v>
      </c>
      <c r="G2430" t="s">
        <v>5</v>
      </c>
      <c r="H2430">
        <f>+VLOOKUP(G2430,'Legenda Tecnologias'!$A$1:$C$26,3)</f>
        <v>11</v>
      </c>
    </row>
    <row r="2431" spans="1:8" ht="14.25">
      <c r="A2431" s="11">
        <v>43922</v>
      </c>
      <c r="B2431" s="10" t="s">
        <v>2838</v>
      </c>
      <c r="C2431" s="12">
        <v>0.58333333333333337</v>
      </c>
      <c r="D2431" s="13">
        <v>43932</v>
      </c>
      <c r="E2431" s="7" t="s">
        <v>2584</v>
      </c>
      <c r="F2431" s="65">
        <v>25.9</v>
      </c>
      <c r="G2431" t="s">
        <v>10</v>
      </c>
      <c r="H2431">
        <f>+VLOOKUP(G2431,'Legenda Tecnologias'!$A$1:$C$26,3)</f>
        <v>1</v>
      </c>
    </row>
    <row r="2432" spans="1:8" ht="14.25">
      <c r="A2432" s="11">
        <v>43922</v>
      </c>
      <c r="B2432" s="10" t="s">
        <v>2839</v>
      </c>
      <c r="C2432" s="12">
        <v>0.625</v>
      </c>
      <c r="D2432" s="13">
        <v>43932</v>
      </c>
      <c r="E2432" s="7" t="s">
        <v>2584</v>
      </c>
      <c r="F2432" s="65">
        <v>20.309999999999999</v>
      </c>
      <c r="G2432" t="s">
        <v>5</v>
      </c>
      <c r="H2432">
        <f>+VLOOKUP(G2432,'Legenda Tecnologias'!$A$1:$C$26,3)</f>
        <v>11</v>
      </c>
    </row>
    <row r="2433" spans="1:8" ht="14.25">
      <c r="A2433" s="11">
        <v>43922</v>
      </c>
      <c r="B2433" s="10" t="s">
        <v>2840</v>
      </c>
      <c r="C2433" s="12">
        <v>0.66666666666666663</v>
      </c>
      <c r="D2433" s="13">
        <v>43932</v>
      </c>
      <c r="E2433" s="7" t="s">
        <v>2584</v>
      </c>
      <c r="F2433" s="65">
        <v>18.100000000000001</v>
      </c>
      <c r="G2433" t="s">
        <v>6</v>
      </c>
      <c r="H2433">
        <f>+VLOOKUP(G2433,'Legenda Tecnologias'!$A$1:$C$26,3)</f>
        <v>18</v>
      </c>
    </row>
    <row r="2434" spans="1:8" ht="14.25">
      <c r="A2434" s="11">
        <v>43922</v>
      </c>
      <c r="B2434" s="10" t="s">
        <v>2841</v>
      </c>
      <c r="C2434" s="12">
        <v>0.70833333333333337</v>
      </c>
      <c r="D2434" s="13">
        <v>43932</v>
      </c>
      <c r="E2434" s="7" t="s">
        <v>2584</v>
      </c>
      <c r="F2434" s="65">
        <v>17.989999999999998</v>
      </c>
      <c r="G2434" t="s">
        <v>6</v>
      </c>
      <c r="H2434">
        <f>+VLOOKUP(G2434,'Legenda Tecnologias'!$A$1:$C$26,3)</f>
        <v>18</v>
      </c>
    </row>
    <row r="2435" spans="1:8" ht="14.25">
      <c r="A2435" s="11">
        <v>43922</v>
      </c>
      <c r="B2435" s="10" t="s">
        <v>2842</v>
      </c>
      <c r="C2435" s="12">
        <v>0.75</v>
      </c>
      <c r="D2435" s="13">
        <v>43932</v>
      </c>
      <c r="E2435" s="7" t="s">
        <v>2584</v>
      </c>
      <c r="F2435" s="65">
        <v>19.5</v>
      </c>
      <c r="G2435" t="s">
        <v>6</v>
      </c>
      <c r="H2435">
        <f>+VLOOKUP(G2435,'Legenda Tecnologias'!$A$1:$C$26,3)</f>
        <v>18</v>
      </c>
    </row>
    <row r="2436" spans="1:8" ht="14.25">
      <c r="A2436" s="11">
        <v>43922</v>
      </c>
      <c r="B2436" s="10" t="s">
        <v>2843</v>
      </c>
      <c r="C2436" s="12">
        <v>0.79166666666666663</v>
      </c>
      <c r="D2436" s="13">
        <v>43932</v>
      </c>
      <c r="E2436" s="7" t="s">
        <v>2584</v>
      </c>
      <c r="F2436" s="65">
        <v>21.11</v>
      </c>
      <c r="G2436" t="s">
        <v>12</v>
      </c>
      <c r="H2436">
        <f>+VLOOKUP(G2436,'Legenda Tecnologias'!$A$1:$C$26,3)</f>
        <v>22</v>
      </c>
    </row>
    <row r="2437" spans="1:8" ht="14.25">
      <c r="A2437" s="11">
        <v>43922</v>
      </c>
      <c r="B2437" s="10" t="s">
        <v>2826</v>
      </c>
      <c r="C2437" s="12">
        <v>8.3333333333333329E-2</v>
      </c>
      <c r="D2437" s="13">
        <v>43932</v>
      </c>
      <c r="E2437" s="7" t="s">
        <v>2584</v>
      </c>
      <c r="F2437" s="65">
        <v>18.100000000000001</v>
      </c>
      <c r="G2437" t="s">
        <v>5</v>
      </c>
      <c r="H2437">
        <f>+VLOOKUP(G2437,'Legenda Tecnologias'!$A$1:$C$26,3)</f>
        <v>11</v>
      </c>
    </row>
    <row r="2438" spans="1:8" ht="14.25">
      <c r="A2438" s="11">
        <v>43922</v>
      </c>
      <c r="B2438" s="10" t="s">
        <v>2844</v>
      </c>
      <c r="C2438" s="12">
        <v>0.83333333333333337</v>
      </c>
      <c r="D2438" s="13">
        <v>43932</v>
      </c>
      <c r="E2438" s="7" t="s">
        <v>2584</v>
      </c>
      <c r="F2438" s="65">
        <v>26.18</v>
      </c>
      <c r="G2438" t="s">
        <v>5</v>
      </c>
      <c r="H2438">
        <f>+VLOOKUP(G2438,'Legenda Tecnologias'!$A$1:$C$26,3)</f>
        <v>11</v>
      </c>
    </row>
    <row r="2439" spans="1:8" ht="14.25">
      <c r="A2439" s="11">
        <v>43922</v>
      </c>
      <c r="B2439" s="10" t="s">
        <v>2845</v>
      </c>
      <c r="C2439" s="12">
        <v>0.875</v>
      </c>
      <c r="D2439" s="13">
        <v>43932</v>
      </c>
      <c r="E2439" s="7" t="s">
        <v>2584</v>
      </c>
      <c r="F2439" s="65">
        <v>29</v>
      </c>
      <c r="G2439" t="s">
        <v>10</v>
      </c>
      <c r="H2439">
        <f>+VLOOKUP(G2439,'Legenda Tecnologias'!$A$1:$C$26,3)</f>
        <v>1</v>
      </c>
    </row>
    <row r="2440" spans="1:8" ht="14.25">
      <c r="A2440" s="11">
        <v>43922</v>
      </c>
      <c r="B2440" s="10" t="s">
        <v>2846</v>
      </c>
      <c r="C2440" s="12">
        <v>0.91666666666666663</v>
      </c>
      <c r="D2440" s="13">
        <v>43932</v>
      </c>
      <c r="E2440" s="7" t="s">
        <v>2584</v>
      </c>
      <c r="F2440" s="65">
        <v>26.45</v>
      </c>
      <c r="G2440" t="s">
        <v>6</v>
      </c>
      <c r="H2440">
        <f>+VLOOKUP(G2440,'Legenda Tecnologias'!$A$1:$C$26,3)</f>
        <v>18</v>
      </c>
    </row>
    <row r="2441" spans="1:8" ht="14.25">
      <c r="A2441" s="11">
        <v>43922</v>
      </c>
      <c r="B2441" s="10" t="s">
        <v>2847</v>
      </c>
      <c r="C2441" s="12">
        <v>0.95833333333333337</v>
      </c>
      <c r="D2441" s="13">
        <v>43932</v>
      </c>
      <c r="E2441" s="7" t="s">
        <v>2584</v>
      </c>
      <c r="F2441" s="65">
        <v>25.1</v>
      </c>
      <c r="G2441" t="s">
        <v>10</v>
      </c>
      <c r="H2441">
        <f>+VLOOKUP(G2441,'Legenda Tecnologias'!$A$1:$C$26,3)</f>
        <v>1</v>
      </c>
    </row>
    <row r="2442" spans="1:8" ht="14.25">
      <c r="A2442" s="11">
        <v>43922</v>
      </c>
      <c r="B2442" s="10" t="s">
        <v>2827</v>
      </c>
      <c r="C2442" s="12">
        <v>0.125</v>
      </c>
      <c r="D2442" s="13">
        <v>43932</v>
      </c>
      <c r="E2442" s="7" t="s">
        <v>2584</v>
      </c>
      <c r="F2442" s="65">
        <v>18.100000000000001</v>
      </c>
      <c r="G2442" t="s">
        <v>6</v>
      </c>
      <c r="H2442">
        <f>+VLOOKUP(G2442,'Legenda Tecnologias'!$A$1:$C$26,3)</f>
        <v>18</v>
      </c>
    </row>
    <row r="2443" spans="1:8" ht="14.25">
      <c r="A2443" s="11">
        <v>43922</v>
      </c>
      <c r="B2443" s="10" t="s">
        <v>2828</v>
      </c>
      <c r="C2443" s="12">
        <v>0.16666666666666666</v>
      </c>
      <c r="D2443" s="13">
        <v>43932</v>
      </c>
      <c r="E2443" s="7" t="s">
        <v>2584</v>
      </c>
      <c r="F2443" s="65">
        <v>18</v>
      </c>
      <c r="G2443" t="s">
        <v>6</v>
      </c>
      <c r="H2443">
        <f>+VLOOKUP(G2443,'Legenda Tecnologias'!$A$1:$C$26,3)</f>
        <v>18</v>
      </c>
    </row>
    <row r="2444" spans="1:8" ht="14.25">
      <c r="A2444" s="11">
        <v>43922</v>
      </c>
      <c r="B2444" s="10" t="s">
        <v>2829</v>
      </c>
      <c r="C2444" s="12">
        <v>0.20833333333333334</v>
      </c>
      <c r="D2444" s="13">
        <v>43932</v>
      </c>
      <c r="E2444" s="7" t="s">
        <v>2584</v>
      </c>
      <c r="F2444" s="65">
        <v>18.010000000000002</v>
      </c>
      <c r="G2444" t="s">
        <v>6</v>
      </c>
      <c r="H2444">
        <f>+VLOOKUP(G2444,'Legenda Tecnologias'!$A$1:$C$26,3)</f>
        <v>18</v>
      </c>
    </row>
    <row r="2445" spans="1:8" ht="14.25">
      <c r="A2445" s="11">
        <v>43922</v>
      </c>
      <c r="B2445" s="10" t="s">
        <v>2830</v>
      </c>
      <c r="C2445" s="12">
        <v>0.25</v>
      </c>
      <c r="D2445" s="13">
        <v>43932</v>
      </c>
      <c r="E2445" s="7" t="s">
        <v>2584</v>
      </c>
      <c r="F2445" s="65">
        <v>18.100000000000001</v>
      </c>
      <c r="G2445" t="s">
        <v>6</v>
      </c>
      <c r="H2445">
        <f>+VLOOKUP(G2445,'Legenda Tecnologias'!$A$1:$C$26,3)</f>
        <v>18</v>
      </c>
    </row>
    <row r="2446" spans="1:8" ht="14.25">
      <c r="A2446" s="11">
        <v>43922</v>
      </c>
      <c r="B2446" s="10" t="s">
        <v>2831</v>
      </c>
      <c r="C2446" s="12">
        <v>0.29166666666666669</v>
      </c>
      <c r="D2446" s="13">
        <v>43932</v>
      </c>
      <c r="E2446" s="7" t="s">
        <v>2584</v>
      </c>
      <c r="F2446" s="65">
        <v>21.02</v>
      </c>
      <c r="G2446" t="s">
        <v>6</v>
      </c>
      <c r="H2446">
        <f>+VLOOKUP(G2446,'Legenda Tecnologias'!$A$1:$C$26,3)</f>
        <v>18</v>
      </c>
    </row>
    <row r="2447" spans="1:8" ht="14.25">
      <c r="A2447" s="11">
        <v>43922</v>
      </c>
      <c r="B2447" s="10" t="s">
        <v>2832</v>
      </c>
      <c r="C2447" s="12">
        <v>0.33333333333333331</v>
      </c>
      <c r="D2447" s="13">
        <v>43932</v>
      </c>
      <c r="E2447" s="7" t="s">
        <v>2584</v>
      </c>
      <c r="F2447" s="65">
        <v>18.100000000000001</v>
      </c>
      <c r="G2447" t="s">
        <v>5</v>
      </c>
      <c r="H2447">
        <f>+VLOOKUP(G2447,'Legenda Tecnologias'!$A$1:$C$26,3)</f>
        <v>11</v>
      </c>
    </row>
    <row r="2448" spans="1:8" ht="14.25">
      <c r="A2448" s="11">
        <v>43922</v>
      </c>
      <c r="B2448" s="10" t="s">
        <v>2833</v>
      </c>
      <c r="C2448" s="12">
        <v>0.375</v>
      </c>
      <c r="D2448" s="13">
        <v>43932</v>
      </c>
      <c r="E2448" s="7" t="s">
        <v>2584</v>
      </c>
      <c r="F2448" s="65">
        <v>22</v>
      </c>
      <c r="G2448" t="s">
        <v>6</v>
      </c>
      <c r="H2448">
        <f>+VLOOKUP(G2448,'Legenda Tecnologias'!$A$1:$C$26,3)</f>
        <v>18</v>
      </c>
    </row>
    <row r="2449" spans="1:8" ht="14.25">
      <c r="A2449" s="11">
        <v>43922</v>
      </c>
      <c r="B2449" s="10" t="s">
        <v>2848</v>
      </c>
      <c r="C2449" s="12">
        <v>0</v>
      </c>
      <c r="D2449" s="13">
        <v>43933</v>
      </c>
      <c r="E2449" s="7" t="s">
        <v>2584</v>
      </c>
      <c r="F2449" s="65">
        <v>24.3</v>
      </c>
      <c r="G2449" t="s">
        <v>20</v>
      </c>
      <c r="H2449">
        <f>+VLOOKUP(G2449,'Legenda Tecnologias'!$A$1:$C$26,3)</f>
        <v>12</v>
      </c>
    </row>
    <row r="2450" spans="1:8" ht="14.25">
      <c r="A2450" s="11">
        <v>43922</v>
      </c>
      <c r="B2450" s="10" t="s">
        <v>2849</v>
      </c>
      <c r="C2450" s="12">
        <v>4.1666666666666664E-2</v>
      </c>
      <c r="D2450" s="13">
        <v>43933</v>
      </c>
      <c r="E2450" s="7" t="s">
        <v>2584</v>
      </c>
      <c r="F2450" s="65">
        <v>19.010000000000002</v>
      </c>
      <c r="G2450" t="s">
        <v>5</v>
      </c>
      <c r="H2450">
        <f>+VLOOKUP(G2450,'Legenda Tecnologias'!$A$1:$C$26,3)</f>
        <v>11</v>
      </c>
    </row>
    <row r="2451" spans="1:8" ht="14.25">
      <c r="A2451" s="11">
        <v>43922</v>
      </c>
      <c r="B2451" s="10" t="s">
        <v>2858</v>
      </c>
      <c r="C2451" s="12">
        <v>0.41666666666666669</v>
      </c>
      <c r="D2451" s="13">
        <v>43933</v>
      </c>
      <c r="E2451" s="7" t="s">
        <v>2584</v>
      </c>
      <c r="F2451" s="65">
        <v>15</v>
      </c>
      <c r="G2451" t="s">
        <v>6</v>
      </c>
      <c r="H2451">
        <f>+VLOOKUP(G2451,'Legenda Tecnologias'!$A$1:$C$26,3)</f>
        <v>18</v>
      </c>
    </row>
    <row r="2452" spans="1:8" ht="14.25">
      <c r="A2452" s="11">
        <v>43922</v>
      </c>
      <c r="B2452" s="10" t="s">
        <v>2859</v>
      </c>
      <c r="C2452" s="12">
        <v>0.45833333333333331</v>
      </c>
      <c r="D2452" s="13">
        <v>43933</v>
      </c>
      <c r="E2452" s="7" t="s">
        <v>2584</v>
      </c>
      <c r="F2452" s="65">
        <v>15</v>
      </c>
      <c r="G2452" t="s">
        <v>5</v>
      </c>
      <c r="H2452">
        <f>+VLOOKUP(G2452,'Legenda Tecnologias'!$A$1:$C$26,3)</f>
        <v>11</v>
      </c>
    </row>
    <row r="2453" spans="1:8" ht="14.25">
      <c r="A2453" s="11">
        <v>43922</v>
      </c>
      <c r="B2453" s="10" t="s">
        <v>2860</v>
      </c>
      <c r="C2453" s="12">
        <v>0.5</v>
      </c>
      <c r="D2453" s="13">
        <v>43933</v>
      </c>
      <c r="E2453" s="7" t="s">
        <v>2584</v>
      </c>
      <c r="F2453" s="65">
        <v>15</v>
      </c>
      <c r="G2453" t="s">
        <v>5</v>
      </c>
      <c r="H2453">
        <f>+VLOOKUP(G2453,'Legenda Tecnologias'!$A$1:$C$26,3)</f>
        <v>11</v>
      </c>
    </row>
    <row r="2454" spans="1:8" ht="14.25">
      <c r="A2454" s="11">
        <v>43922</v>
      </c>
      <c r="B2454" s="10" t="s">
        <v>2861</v>
      </c>
      <c r="C2454" s="12">
        <v>0.54166666666666663</v>
      </c>
      <c r="D2454" s="13">
        <v>43933</v>
      </c>
      <c r="E2454" s="7" t="s">
        <v>2584</v>
      </c>
      <c r="F2454" s="65">
        <v>16.8</v>
      </c>
      <c r="G2454" t="s">
        <v>5</v>
      </c>
      <c r="H2454">
        <f>+VLOOKUP(G2454,'Legenda Tecnologias'!$A$1:$C$26,3)</f>
        <v>11</v>
      </c>
    </row>
    <row r="2455" spans="1:8" ht="14.25">
      <c r="A2455" s="11">
        <v>43922</v>
      </c>
      <c r="B2455" s="10" t="s">
        <v>2862</v>
      </c>
      <c r="C2455" s="12">
        <v>0.58333333333333337</v>
      </c>
      <c r="D2455" s="13">
        <v>43933</v>
      </c>
      <c r="E2455" s="7" t="s">
        <v>2584</v>
      </c>
      <c r="F2455" s="65">
        <v>16.98</v>
      </c>
      <c r="G2455" t="s">
        <v>6</v>
      </c>
      <c r="H2455">
        <f>+VLOOKUP(G2455,'Legenda Tecnologias'!$A$1:$C$26,3)</f>
        <v>18</v>
      </c>
    </row>
    <row r="2456" spans="1:8" ht="14.25">
      <c r="A2456" s="11">
        <v>43922</v>
      </c>
      <c r="B2456" s="10" t="s">
        <v>2863</v>
      </c>
      <c r="C2456" s="12">
        <v>0.625</v>
      </c>
      <c r="D2456" s="13">
        <v>43933</v>
      </c>
      <c r="E2456" s="7" t="s">
        <v>2584</v>
      </c>
      <c r="F2456" s="65">
        <v>14.59</v>
      </c>
      <c r="G2456" t="s">
        <v>6</v>
      </c>
      <c r="H2456">
        <f>+VLOOKUP(G2456,'Legenda Tecnologias'!$A$1:$C$26,3)</f>
        <v>18</v>
      </c>
    </row>
    <row r="2457" spans="1:8" ht="14.25">
      <c r="A2457" s="11">
        <v>43922</v>
      </c>
      <c r="B2457" s="10" t="s">
        <v>2864</v>
      </c>
      <c r="C2457" s="12">
        <v>0.66666666666666663</v>
      </c>
      <c r="D2457" s="13">
        <v>43933</v>
      </c>
      <c r="E2457" s="7" t="s">
        <v>2584</v>
      </c>
      <c r="F2457" s="65">
        <v>13.9</v>
      </c>
      <c r="G2457" t="s">
        <v>6</v>
      </c>
      <c r="H2457">
        <f>+VLOOKUP(G2457,'Legenda Tecnologias'!$A$1:$C$26,3)</f>
        <v>18</v>
      </c>
    </row>
    <row r="2458" spans="1:8" ht="14.25">
      <c r="A2458" s="11">
        <v>43922</v>
      </c>
      <c r="B2458" s="10" t="s">
        <v>2865</v>
      </c>
      <c r="C2458" s="12">
        <v>0.70833333333333337</v>
      </c>
      <c r="D2458" s="13">
        <v>43933</v>
      </c>
      <c r="E2458" s="7" t="s">
        <v>2584</v>
      </c>
      <c r="F2458" s="65">
        <v>13.5</v>
      </c>
      <c r="G2458" t="s">
        <v>6</v>
      </c>
      <c r="H2458">
        <f>+VLOOKUP(G2458,'Legenda Tecnologias'!$A$1:$C$26,3)</f>
        <v>18</v>
      </c>
    </row>
    <row r="2459" spans="1:8" ht="14.25">
      <c r="A2459" s="11">
        <v>43922</v>
      </c>
      <c r="B2459" s="10" t="s">
        <v>2866</v>
      </c>
      <c r="C2459" s="12">
        <v>0.75</v>
      </c>
      <c r="D2459" s="13">
        <v>43933</v>
      </c>
      <c r="E2459" s="7" t="s">
        <v>2584</v>
      </c>
      <c r="F2459" s="65">
        <v>14.5</v>
      </c>
      <c r="G2459" t="s">
        <v>6</v>
      </c>
      <c r="H2459">
        <f>+VLOOKUP(G2459,'Legenda Tecnologias'!$A$1:$C$26,3)</f>
        <v>18</v>
      </c>
    </row>
    <row r="2460" spans="1:8" ht="14.25">
      <c r="A2460" s="11">
        <v>43922</v>
      </c>
      <c r="B2460" s="10" t="s">
        <v>2867</v>
      </c>
      <c r="C2460" s="12">
        <v>0.79166666666666663</v>
      </c>
      <c r="D2460" s="13">
        <v>43933</v>
      </c>
      <c r="E2460" s="7" t="s">
        <v>2584</v>
      </c>
      <c r="F2460" s="65">
        <v>16.98</v>
      </c>
      <c r="G2460" t="s">
        <v>6</v>
      </c>
      <c r="H2460">
        <f>+VLOOKUP(G2460,'Legenda Tecnologias'!$A$1:$C$26,3)</f>
        <v>18</v>
      </c>
    </row>
    <row r="2461" spans="1:8" ht="14.25">
      <c r="A2461" s="11">
        <v>43922</v>
      </c>
      <c r="B2461" s="10" t="s">
        <v>2850</v>
      </c>
      <c r="C2461" s="12">
        <v>8.3333333333333329E-2</v>
      </c>
      <c r="D2461" s="13">
        <v>43933</v>
      </c>
      <c r="E2461" s="7" t="s">
        <v>2584</v>
      </c>
      <c r="F2461" s="65">
        <v>16.8</v>
      </c>
      <c r="G2461" t="s">
        <v>6</v>
      </c>
      <c r="H2461">
        <f>+VLOOKUP(G2461,'Legenda Tecnologias'!$A$1:$C$26,3)</f>
        <v>18</v>
      </c>
    </row>
    <row r="2462" spans="1:8" ht="14.25">
      <c r="A2462" s="11">
        <v>43922</v>
      </c>
      <c r="B2462" s="10" t="s">
        <v>2868</v>
      </c>
      <c r="C2462" s="12">
        <v>0.83333333333333337</v>
      </c>
      <c r="D2462" s="13">
        <v>43933</v>
      </c>
      <c r="E2462" s="7" t="s">
        <v>2584</v>
      </c>
      <c r="F2462" s="65">
        <v>25.01</v>
      </c>
      <c r="G2462" t="s">
        <v>6</v>
      </c>
      <c r="H2462">
        <f>+VLOOKUP(G2462,'Legenda Tecnologias'!$A$1:$C$26,3)</f>
        <v>18</v>
      </c>
    </row>
    <row r="2463" spans="1:8" ht="14.25">
      <c r="A2463" s="11">
        <v>43922</v>
      </c>
      <c r="B2463" s="10" t="s">
        <v>2869</v>
      </c>
      <c r="C2463" s="12">
        <v>0.875</v>
      </c>
      <c r="D2463" s="13">
        <v>43933</v>
      </c>
      <c r="E2463" s="7" t="s">
        <v>2584</v>
      </c>
      <c r="F2463" s="65">
        <v>28.03</v>
      </c>
      <c r="G2463" t="s">
        <v>21</v>
      </c>
      <c r="H2463">
        <f>+VLOOKUP(G2463,'Legenda Tecnologias'!$A$1:$C$26,3)</f>
        <v>2</v>
      </c>
    </row>
    <row r="2464" spans="1:8" ht="14.25">
      <c r="A2464" s="11">
        <v>43922</v>
      </c>
      <c r="B2464" s="10" t="s">
        <v>2870</v>
      </c>
      <c r="C2464" s="12">
        <v>0.91666666666666663</v>
      </c>
      <c r="D2464" s="13">
        <v>43933</v>
      </c>
      <c r="E2464" s="7" t="s">
        <v>2584</v>
      </c>
      <c r="F2464" s="65">
        <v>26.1</v>
      </c>
      <c r="G2464" t="s">
        <v>5</v>
      </c>
      <c r="H2464">
        <f>+VLOOKUP(G2464,'Legenda Tecnologias'!$A$1:$C$26,3)</f>
        <v>11</v>
      </c>
    </row>
    <row r="2465" spans="1:8" ht="14.25">
      <c r="A2465" s="11">
        <v>43922</v>
      </c>
      <c r="B2465" s="10" t="s">
        <v>2871</v>
      </c>
      <c r="C2465" s="12">
        <v>0.95833333333333337</v>
      </c>
      <c r="D2465" s="13">
        <v>43933</v>
      </c>
      <c r="E2465" s="7" t="s">
        <v>2584</v>
      </c>
      <c r="F2465" s="65">
        <v>24.5</v>
      </c>
      <c r="G2465" t="s">
        <v>5</v>
      </c>
      <c r="H2465">
        <f>+VLOOKUP(G2465,'Legenda Tecnologias'!$A$1:$C$26,3)</f>
        <v>11</v>
      </c>
    </row>
    <row r="2466" spans="1:8" ht="14.25">
      <c r="A2466" s="11">
        <v>43922</v>
      </c>
      <c r="B2466" s="10" t="s">
        <v>2851</v>
      </c>
      <c r="C2466" s="12">
        <v>0.125</v>
      </c>
      <c r="D2466" s="13">
        <v>43933</v>
      </c>
      <c r="E2466" s="7" t="s">
        <v>2584</v>
      </c>
      <c r="F2466" s="65">
        <v>16</v>
      </c>
      <c r="G2466" t="s">
        <v>12</v>
      </c>
      <c r="H2466">
        <f>+VLOOKUP(G2466,'Legenda Tecnologias'!$A$1:$C$26,3)</f>
        <v>22</v>
      </c>
    </row>
    <row r="2467" spans="1:8" ht="14.25">
      <c r="A2467" s="11">
        <v>43922</v>
      </c>
      <c r="B2467" s="10" t="s">
        <v>2852</v>
      </c>
      <c r="C2467" s="12">
        <v>0.16666666666666666</v>
      </c>
      <c r="D2467" s="13">
        <v>43933</v>
      </c>
      <c r="E2467" s="7" t="s">
        <v>2584</v>
      </c>
      <c r="F2467" s="65">
        <v>15.99</v>
      </c>
      <c r="G2467" t="s">
        <v>6</v>
      </c>
      <c r="H2467">
        <f>+VLOOKUP(G2467,'Legenda Tecnologias'!$A$1:$C$26,3)</f>
        <v>18</v>
      </c>
    </row>
    <row r="2468" spans="1:8" ht="14.25">
      <c r="A2468" s="11">
        <v>43922</v>
      </c>
      <c r="B2468" s="10" t="s">
        <v>2853</v>
      </c>
      <c r="C2468" s="12">
        <v>0.20833333333333334</v>
      </c>
      <c r="D2468" s="13">
        <v>43933</v>
      </c>
      <c r="E2468" s="7" t="s">
        <v>2584</v>
      </c>
      <c r="F2468" s="65">
        <v>16</v>
      </c>
      <c r="G2468" t="s">
        <v>5</v>
      </c>
      <c r="H2468">
        <f>+VLOOKUP(G2468,'Legenda Tecnologias'!$A$1:$C$26,3)</f>
        <v>11</v>
      </c>
    </row>
    <row r="2469" spans="1:8" ht="14.25">
      <c r="A2469" s="11">
        <v>43922</v>
      </c>
      <c r="B2469" s="10" t="s">
        <v>2854</v>
      </c>
      <c r="C2469" s="12">
        <v>0.25</v>
      </c>
      <c r="D2469" s="13">
        <v>43933</v>
      </c>
      <c r="E2469" s="7" t="s">
        <v>2584</v>
      </c>
      <c r="F2469" s="65">
        <v>16.72</v>
      </c>
      <c r="G2469" t="s">
        <v>6</v>
      </c>
      <c r="H2469">
        <f>+VLOOKUP(G2469,'Legenda Tecnologias'!$A$1:$C$26,3)</f>
        <v>18</v>
      </c>
    </row>
    <row r="2470" spans="1:8" ht="14.25">
      <c r="A2470" s="11">
        <v>43922</v>
      </c>
      <c r="B2470" s="10" t="s">
        <v>2855</v>
      </c>
      <c r="C2470" s="12">
        <v>0.29166666666666669</v>
      </c>
      <c r="D2470" s="13">
        <v>43933</v>
      </c>
      <c r="E2470" s="7" t="s">
        <v>2584</v>
      </c>
      <c r="F2470" s="65">
        <v>16.72</v>
      </c>
      <c r="G2470" t="s">
        <v>12</v>
      </c>
      <c r="H2470">
        <f>+VLOOKUP(G2470,'Legenda Tecnologias'!$A$1:$C$26,3)</f>
        <v>22</v>
      </c>
    </row>
    <row r="2471" spans="1:8" ht="14.25">
      <c r="A2471" s="11">
        <v>43922</v>
      </c>
      <c r="B2471" s="10" t="s">
        <v>2856</v>
      </c>
      <c r="C2471" s="12">
        <v>0.33333333333333331</v>
      </c>
      <c r="D2471" s="13">
        <v>43933</v>
      </c>
      <c r="E2471" s="7" t="s">
        <v>2584</v>
      </c>
      <c r="F2471" s="65">
        <v>15.1</v>
      </c>
      <c r="G2471" t="s">
        <v>12</v>
      </c>
      <c r="H2471">
        <f>+VLOOKUP(G2471,'Legenda Tecnologias'!$A$1:$C$26,3)</f>
        <v>22</v>
      </c>
    </row>
    <row r="2472" spans="1:8" ht="14.25">
      <c r="A2472" s="11">
        <v>43922</v>
      </c>
      <c r="B2472" s="10" t="s">
        <v>2857</v>
      </c>
      <c r="C2472" s="12">
        <v>0.375</v>
      </c>
      <c r="D2472" s="13">
        <v>43933</v>
      </c>
      <c r="E2472" s="7" t="s">
        <v>2584</v>
      </c>
      <c r="F2472" s="65">
        <v>15.1</v>
      </c>
      <c r="G2472" t="s">
        <v>6</v>
      </c>
      <c r="H2472">
        <f>+VLOOKUP(G2472,'Legenda Tecnologias'!$A$1:$C$26,3)</f>
        <v>18</v>
      </c>
    </row>
    <row r="2473" spans="1:8" ht="14.25">
      <c r="A2473" s="11">
        <v>43922</v>
      </c>
      <c r="B2473" s="10" t="s">
        <v>2872</v>
      </c>
      <c r="C2473" s="12">
        <v>0</v>
      </c>
      <c r="D2473" s="13">
        <v>43934</v>
      </c>
      <c r="E2473" s="7" t="s">
        <v>2584</v>
      </c>
      <c r="F2473" s="65">
        <v>20.3</v>
      </c>
      <c r="G2473" t="s">
        <v>28</v>
      </c>
      <c r="H2473">
        <f>+VLOOKUP(G2473,'Legenda Tecnologias'!$A$1:$C$26,3)</f>
        <v>15</v>
      </c>
    </row>
    <row r="2474" spans="1:8" ht="14.25">
      <c r="A2474" s="11">
        <v>43922</v>
      </c>
      <c r="B2474" s="10" t="s">
        <v>2873</v>
      </c>
      <c r="C2474" s="12">
        <v>4.1666666666666664E-2</v>
      </c>
      <c r="D2474" s="13">
        <v>43934</v>
      </c>
      <c r="E2474" s="7" t="s">
        <v>2584</v>
      </c>
      <c r="F2474" s="65">
        <v>17</v>
      </c>
      <c r="G2474" t="s">
        <v>13</v>
      </c>
      <c r="H2474">
        <f>+VLOOKUP(G2474,'Legenda Tecnologias'!$A$1:$C$26,3)</f>
        <v>24</v>
      </c>
    </row>
    <row r="2475" spans="1:8" ht="14.25">
      <c r="A2475" s="11">
        <v>43922</v>
      </c>
      <c r="B2475" s="10" t="s">
        <v>2882</v>
      </c>
      <c r="C2475" s="12">
        <v>0.41666666666666669</v>
      </c>
      <c r="D2475" s="13">
        <v>43934</v>
      </c>
      <c r="E2475" s="7" t="s">
        <v>2584</v>
      </c>
      <c r="F2475" s="65">
        <v>25.5</v>
      </c>
      <c r="G2475" t="s">
        <v>42</v>
      </c>
      <c r="H2475">
        <f>+VLOOKUP(G2475,'Legenda Tecnologias'!$A$1:$C$26,3)</f>
        <v>3</v>
      </c>
    </row>
    <row r="2476" spans="1:8" ht="14.25">
      <c r="A2476" s="11">
        <v>43922</v>
      </c>
      <c r="B2476" s="10" t="s">
        <v>2883</v>
      </c>
      <c r="C2476" s="12">
        <v>0.45833333333333331</v>
      </c>
      <c r="D2476" s="13">
        <v>43934</v>
      </c>
      <c r="E2476" s="7" t="s">
        <v>2584</v>
      </c>
      <c r="F2476" s="65">
        <v>26.03</v>
      </c>
      <c r="G2476" t="s">
        <v>5</v>
      </c>
      <c r="H2476">
        <f>+VLOOKUP(G2476,'Legenda Tecnologias'!$A$1:$C$26,3)</f>
        <v>11</v>
      </c>
    </row>
    <row r="2477" spans="1:8" ht="14.25">
      <c r="A2477" s="11">
        <v>43922</v>
      </c>
      <c r="B2477" s="10" t="s">
        <v>2884</v>
      </c>
      <c r="C2477" s="12">
        <v>0.5</v>
      </c>
      <c r="D2477" s="13">
        <v>43934</v>
      </c>
      <c r="E2477" s="7" t="s">
        <v>2584</v>
      </c>
      <c r="F2477" s="65">
        <v>25.5</v>
      </c>
      <c r="G2477" t="s">
        <v>5</v>
      </c>
      <c r="H2477">
        <f>+VLOOKUP(G2477,'Legenda Tecnologias'!$A$1:$C$26,3)</f>
        <v>11</v>
      </c>
    </row>
    <row r="2478" spans="1:8" ht="14.25">
      <c r="A2478" s="11">
        <v>43922</v>
      </c>
      <c r="B2478" s="10" t="s">
        <v>2885</v>
      </c>
      <c r="C2478" s="12">
        <v>0.54166666666666663</v>
      </c>
      <c r="D2478" s="13">
        <v>43934</v>
      </c>
      <c r="E2478" s="7" t="s">
        <v>2584</v>
      </c>
      <c r="F2478" s="65">
        <v>26.29</v>
      </c>
      <c r="G2478" t="s">
        <v>5</v>
      </c>
      <c r="H2478">
        <f>+VLOOKUP(G2478,'Legenda Tecnologias'!$A$1:$C$26,3)</f>
        <v>11</v>
      </c>
    </row>
    <row r="2479" spans="1:8" ht="14.25">
      <c r="A2479" s="11">
        <v>43922</v>
      </c>
      <c r="B2479" s="10" t="s">
        <v>2886</v>
      </c>
      <c r="C2479" s="12">
        <v>0.58333333333333337</v>
      </c>
      <c r="D2479" s="13">
        <v>43934</v>
      </c>
      <c r="E2479" s="7" t="s">
        <v>2584</v>
      </c>
      <c r="F2479" s="65">
        <v>24.96</v>
      </c>
      <c r="G2479" t="s">
        <v>5</v>
      </c>
      <c r="H2479">
        <f>+VLOOKUP(G2479,'Legenda Tecnologias'!$A$1:$C$26,3)</f>
        <v>11</v>
      </c>
    </row>
    <row r="2480" spans="1:8" ht="14.25">
      <c r="A2480" s="11">
        <v>43922</v>
      </c>
      <c r="B2480" s="10" t="s">
        <v>2887</v>
      </c>
      <c r="C2480" s="12">
        <v>0.625</v>
      </c>
      <c r="D2480" s="13">
        <v>43934</v>
      </c>
      <c r="E2480" s="7" t="s">
        <v>2584</v>
      </c>
      <c r="F2480" s="65">
        <v>22.86</v>
      </c>
      <c r="G2480" t="s">
        <v>5</v>
      </c>
      <c r="H2480">
        <f>+VLOOKUP(G2480,'Legenda Tecnologias'!$A$1:$C$26,3)</f>
        <v>11</v>
      </c>
    </row>
    <row r="2481" spans="1:8" ht="14.25">
      <c r="A2481" s="11">
        <v>43922</v>
      </c>
      <c r="B2481" s="10" t="s">
        <v>2888</v>
      </c>
      <c r="C2481" s="12">
        <v>0.66666666666666663</v>
      </c>
      <c r="D2481" s="13">
        <v>43934</v>
      </c>
      <c r="E2481" s="7" t="s">
        <v>2584</v>
      </c>
      <c r="F2481" s="65">
        <v>18.989999999999998</v>
      </c>
      <c r="G2481" t="s">
        <v>10</v>
      </c>
      <c r="H2481">
        <f>+VLOOKUP(G2481,'Legenda Tecnologias'!$A$1:$C$26,3)</f>
        <v>1</v>
      </c>
    </row>
    <row r="2482" spans="1:8" ht="14.25">
      <c r="A2482" s="11">
        <v>43922</v>
      </c>
      <c r="B2482" s="10" t="s">
        <v>2889</v>
      </c>
      <c r="C2482" s="12">
        <v>0.70833333333333337</v>
      </c>
      <c r="D2482" s="13">
        <v>43934</v>
      </c>
      <c r="E2482" s="7" t="s">
        <v>2584</v>
      </c>
      <c r="F2482" s="65">
        <v>17</v>
      </c>
      <c r="G2482" t="s">
        <v>6</v>
      </c>
      <c r="H2482">
        <f>+VLOOKUP(G2482,'Legenda Tecnologias'!$A$1:$C$26,3)</f>
        <v>18</v>
      </c>
    </row>
    <row r="2483" spans="1:8" ht="14.25">
      <c r="A2483" s="11">
        <v>43922</v>
      </c>
      <c r="B2483" s="10" t="s">
        <v>2890</v>
      </c>
      <c r="C2483" s="12">
        <v>0.75</v>
      </c>
      <c r="D2483" s="13">
        <v>43934</v>
      </c>
      <c r="E2483" s="7" t="s">
        <v>2584</v>
      </c>
      <c r="F2483" s="65">
        <v>22.75</v>
      </c>
      <c r="G2483" t="s">
        <v>12</v>
      </c>
      <c r="H2483">
        <f>+VLOOKUP(G2483,'Legenda Tecnologias'!$A$1:$C$26,3)</f>
        <v>22</v>
      </c>
    </row>
    <row r="2484" spans="1:8" ht="14.25">
      <c r="A2484" s="11">
        <v>43922</v>
      </c>
      <c r="B2484" s="10" t="s">
        <v>2891</v>
      </c>
      <c r="C2484" s="12">
        <v>0.79166666666666663</v>
      </c>
      <c r="D2484" s="13">
        <v>43934</v>
      </c>
      <c r="E2484" s="7" t="s">
        <v>2584</v>
      </c>
      <c r="F2484" s="65">
        <v>23.51</v>
      </c>
      <c r="G2484" t="s">
        <v>5</v>
      </c>
      <c r="H2484">
        <f>+VLOOKUP(G2484,'Legenda Tecnologias'!$A$1:$C$26,3)</f>
        <v>11</v>
      </c>
    </row>
    <row r="2485" spans="1:8" ht="14.25">
      <c r="A2485" s="11">
        <v>43922</v>
      </c>
      <c r="B2485" s="10" t="s">
        <v>2874</v>
      </c>
      <c r="C2485" s="12">
        <v>8.3333333333333329E-2</v>
      </c>
      <c r="D2485" s="13">
        <v>43934</v>
      </c>
      <c r="E2485" s="7" t="s">
        <v>2584</v>
      </c>
      <c r="F2485" s="65">
        <v>16.399999999999999</v>
      </c>
      <c r="G2485" t="s">
        <v>12</v>
      </c>
      <c r="H2485">
        <f>+VLOOKUP(G2485,'Legenda Tecnologias'!$A$1:$C$26,3)</f>
        <v>22</v>
      </c>
    </row>
    <row r="2486" spans="1:8" ht="14.25">
      <c r="A2486" s="11">
        <v>43922</v>
      </c>
      <c r="B2486" s="10" t="s">
        <v>2892</v>
      </c>
      <c r="C2486" s="12">
        <v>0.83333333333333337</v>
      </c>
      <c r="D2486" s="13">
        <v>43934</v>
      </c>
      <c r="E2486" s="7" t="s">
        <v>2584</v>
      </c>
      <c r="F2486" s="65">
        <v>26.02</v>
      </c>
      <c r="G2486" t="s">
        <v>6</v>
      </c>
      <c r="H2486">
        <f>+VLOOKUP(G2486,'Legenda Tecnologias'!$A$1:$C$26,3)</f>
        <v>18</v>
      </c>
    </row>
    <row r="2487" spans="1:8" ht="14.25">
      <c r="A2487" s="11">
        <v>43922</v>
      </c>
      <c r="B2487" s="10" t="s">
        <v>2893</v>
      </c>
      <c r="C2487" s="12">
        <v>0.875</v>
      </c>
      <c r="D2487" s="13">
        <v>43934</v>
      </c>
      <c r="E2487" s="7" t="s">
        <v>2584</v>
      </c>
      <c r="F2487" s="65">
        <v>29.51</v>
      </c>
      <c r="G2487" t="s">
        <v>5</v>
      </c>
      <c r="H2487">
        <f>+VLOOKUP(G2487,'Legenda Tecnologias'!$A$1:$C$26,3)</f>
        <v>11</v>
      </c>
    </row>
    <row r="2488" spans="1:8" ht="14.25">
      <c r="A2488" s="11">
        <v>43922</v>
      </c>
      <c r="B2488" s="10" t="s">
        <v>2894</v>
      </c>
      <c r="C2488" s="12">
        <v>0.91666666666666663</v>
      </c>
      <c r="D2488" s="13">
        <v>43934</v>
      </c>
      <c r="E2488" s="7" t="s">
        <v>2584</v>
      </c>
      <c r="F2488" s="65">
        <v>26.5</v>
      </c>
      <c r="G2488" t="s">
        <v>5</v>
      </c>
      <c r="H2488">
        <f>+VLOOKUP(G2488,'Legenda Tecnologias'!$A$1:$C$26,3)</f>
        <v>11</v>
      </c>
    </row>
    <row r="2489" spans="1:8" ht="14.25">
      <c r="A2489" s="11">
        <v>43922</v>
      </c>
      <c r="B2489" s="10" t="s">
        <v>2895</v>
      </c>
      <c r="C2489" s="12">
        <v>0.95833333333333337</v>
      </c>
      <c r="D2489" s="13">
        <v>43934</v>
      </c>
      <c r="E2489" s="7" t="s">
        <v>2584</v>
      </c>
      <c r="F2489" s="65">
        <v>24.5</v>
      </c>
      <c r="G2489" t="s">
        <v>5</v>
      </c>
      <c r="H2489">
        <f>+VLOOKUP(G2489,'Legenda Tecnologias'!$A$1:$C$26,3)</f>
        <v>11</v>
      </c>
    </row>
    <row r="2490" spans="1:8" ht="14.25">
      <c r="A2490" s="11">
        <v>43922</v>
      </c>
      <c r="B2490" s="10" t="s">
        <v>2875</v>
      </c>
      <c r="C2490" s="12">
        <v>0.125</v>
      </c>
      <c r="D2490" s="13">
        <v>43934</v>
      </c>
      <c r="E2490" s="7" t="s">
        <v>2584</v>
      </c>
      <c r="F2490" s="65">
        <v>16.010000000000002</v>
      </c>
      <c r="G2490" t="s">
        <v>12</v>
      </c>
      <c r="H2490">
        <f>+VLOOKUP(G2490,'Legenda Tecnologias'!$A$1:$C$26,3)</f>
        <v>22</v>
      </c>
    </row>
    <row r="2491" spans="1:8" ht="14.25">
      <c r="A2491" s="11">
        <v>43922</v>
      </c>
      <c r="B2491" s="10" t="s">
        <v>2876</v>
      </c>
      <c r="C2491" s="12">
        <v>0.16666666666666666</v>
      </c>
      <c r="D2491" s="13">
        <v>43934</v>
      </c>
      <c r="E2491" s="7" t="s">
        <v>2584</v>
      </c>
      <c r="F2491" s="65">
        <v>16.010000000000002</v>
      </c>
      <c r="G2491" t="s">
        <v>12</v>
      </c>
      <c r="H2491">
        <f>+VLOOKUP(G2491,'Legenda Tecnologias'!$A$1:$C$26,3)</f>
        <v>22</v>
      </c>
    </row>
    <row r="2492" spans="1:8" ht="14.25">
      <c r="A2492" s="11">
        <v>43922</v>
      </c>
      <c r="B2492" s="10" t="s">
        <v>2877</v>
      </c>
      <c r="C2492" s="12">
        <v>0.20833333333333334</v>
      </c>
      <c r="D2492" s="13">
        <v>43934</v>
      </c>
      <c r="E2492" s="7" t="s">
        <v>2584</v>
      </c>
      <c r="F2492" s="65">
        <v>16.5</v>
      </c>
      <c r="G2492" t="s">
        <v>12</v>
      </c>
      <c r="H2492">
        <f>+VLOOKUP(G2492,'Legenda Tecnologias'!$A$1:$C$26,3)</f>
        <v>22</v>
      </c>
    </row>
    <row r="2493" spans="1:8" ht="14.25">
      <c r="A2493" s="11">
        <v>43922</v>
      </c>
      <c r="B2493" s="10" t="s">
        <v>2878</v>
      </c>
      <c r="C2493" s="12">
        <v>0.25</v>
      </c>
      <c r="D2493" s="13">
        <v>43934</v>
      </c>
      <c r="E2493" s="7" t="s">
        <v>2584</v>
      </c>
      <c r="F2493" s="65">
        <v>20.3</v>
      </c>
      <c r="G2493" t="s">
        <v>12</v>
      </c>
      <c r="H2493">
        <f>+VLOOKUP(G2493,'Legenda Tecnologias'!$A$1:$C$26,3)</f>
        <v>22</v>
      </c>
    </row>
    <row r="2494" spans="1:8" ht="14.25">
      <c r="A2494" s="11">
        <v>43922</v>
      </c>
      <c r="B2494" s="10" t="s">
        <v>2879</v>
      </c>
      <c r="C2494" s="12">
        <v>0.29166666666666669</v>
      </c>
      <c r="D2494" s="13">
        <v>43934</v>
      </c>
      <c r="E2494" s="7" t="s">
        <v>2584</v>
      </c>
      <c r="F2494" s="65">
        <v>23</v>
      </c>
      <c r="G2494" t="s">
        <v>13</v>
      </c>
      <c r="H2494">
        <f>+VLOOKUP(G2494,'Legenda Tecnologias'!$A$1:$C$26,3)</f>
        <v>24</v>
      </c>
    </row>
    <row r="2495" spans="1:8" ht="14.25">
      <c r="A2495" s="11">
        <v>43922</v>
      </c>
      <c r="B2495" s="10" t="s">
        <v>2880</v>
      </c>
      <c r="C2495" s="12">
        <v>0.33333333333333331</v>
      </c>
      <c r="D2495" s="13">
        <v>43934</v>
      </c>
      <c r="E2495" s="7" t="s">
        <v>2584</v>
      </c>
      <c r="F2495" s="65">
        <v>23.75</v>
      </c>
      <c r="G2495" t="s">
        <v>13</v>
      </c>
      <c r="H2495">
        <f>+VLOOKUP(G2495,'Legenda Tecnologias'!$A$1:$C$26,3)</f>
        <v>24</v>
      </c>
    </row>
    <row r="2496" spans="1:8" ht="14.25">
      <c r="A2496" s="11">
        <v>43922</v>
      </c>
      <c r="B2496" s="10" t="s">
        <v>2881</v>
      </c>
      <c r="C2496" s="12">
        <v>0.375</v>
      </c>
      <c r="D2496" s="13">
        <v>43934</v>
      </c>
      <c r="E2496" s="7" t="s">
        <v>2584</v>
      </c>
      <c r="F2496" s="65">
        <v>25</v>
      </c>
      <c r="G2496" t="s">
        <v>5</v>
      </c>
      <c r="H2496">
        <f>+VLOOKUP(G2496,'Legenda Tecnologias'!$A$1:$C$26,3)</f>
        <v>11</v>
      </c>
    </row>
    <row r="2497" spans="1:8" ht="14.25">
      <c r="A2497" s="11">
        <v>43922</v>
      </c>
      <c r="B2497" s="10" t="s">
        <v>2896</v>
      </c>
      <c r="C2497" s="12">
        <v>0</v>
      </c>
      <c r="D2497" s="13">
        <v>43935</v>
      </c>
      <c r="E2497" s="7" t="s">
        <v>2584</v>
      </c>
      <c r="F2497" s="65">
        <v>26.53</v>
      </c>
      <c r="G2497" t="s">
        <v>20</v>
      </c>
      <c r="H2497">
        <f>+VLOOKUP(G2497,'Legenda Tecnologias'!$A$1:$C$26,3)</f>
        <v>12</v>
      </c>
    </row>
    <row r="2498" spans="1:8" ht="14.25">
      <c r="A2498" s="11">
        <v>43922</v>
      </c>
      <c r="B2498" s="10" t="s">
        <v>2897</v>
      </c>
      <c r="C2498" s="12">
        <v>4.1666666666666664E-2</v>
      </c>
      <c r="D2498" s="13">
        <v>43935</v>
      </c>
      <c r="E2498" s="7" t="s">
        <v>2584</v>
      </c>
      <c r="F2498" s="65">
        <v>25.71</v>
      </c>
      <c r="G2498" t="s">
        <v>5</v>
      </c>
      <c r="H2498">
        <f>+VLOOKUP(G2498,'Legenda Tecnologias'!$A$1:$C$26,3)</f>
        <v>11</v>
      </c>
    </row>
    <row r="2499" spans="1:8" ht="14.25">
      <c r="A2499" s="11">
        <v>43922</v>
      </c>
      <c r="B2499" s="10" t="s">
        <v>2906</v>
      </c>
      <c r="C2499" s="12">
        <v>0.41666666666666669</v>
      </c>
      <c r="D2499" s="13">
        <v>43935</v>
      </c>
      <c r="E2499" s="7" t="s">
        <v>2584</v>
      </c>
      <c r="F2499" s="65">
        <v>25.01</v>
      </c>
      <c r="G2499" t="s">
        <v>5</v>
      </c>
      <c r="H2499">
        <f>+VLOOKUP(G2499,'Legenda Tecnologias'!$A$1:$C$26,3)</f>
        <v>11</v>
      </c>
    </row>
    <row r="2500" spans="1:8" ht="14.25">
      <c r="A2500" s="11">
        <v>43922</v>
      </c>
      <c r="B2500" s="10" t="s">
        <v>2907</v>
      </c>
      <c r="C2500" s="12">
        <v>0.45833333333333331</v>
      </c>
      <c r="D2500" s="13">
        <v>43935</v>
      </c>
      <c r="E2500" s="7" t="s">
        <v>2584</v>
      </c>
      <c r="F2500" s="65">
        <v>25.5</v>
      </c>
      <c r="G2500" t="s">
        <v>5</v>
      </c>
      <c r="H2500">
        <f>+VLOOKUP(G2500,'Legenda Tecnologias'!$A$1:$C$26,3)</f>
        <v>11</v>
      </c>
    </row>
    <row r="2501" spans="1:8" ht="14.25">
      <c r="A2501" s="11">
        <v>43922</v>
      </c>
      <c r="B2501" s="10" t="s">
        <v>2908</v>
      </c>
      <c r="C2501" s="12">
        <v>0.5</v>
      </c>
      <c r="D2501" s="13">
        <v>43935</v>
      </c>
      <c r="E2501" s="7" t="s">
        <v>2584</v>
      </c>
      <c r="F2501" s="65">
        <v>25.2</v>
      </c>
      <c r="G2501" t="s">
        <v>5</v>
      </c>
      <c r="H2501">
        <f>+VLOOKUP(G2501,'Legenda Tecnologias'!$A$1:$C$26,3)</f>
        <v>11</v>
      </c>
    </row>
    <row r="2502" spans="1:8" ht="14.25">
      <c r="A2502" s="11">
        <v>43922</v>
      </c>
      <c r="B2502" s="10" t="s">
        <v>2909</v>
      </c>
      <c r="C2502" s="12">
        <v>0.54166666666666663</v>
      </c>
      <c r="D2502" s="13">
        <v>43935</v>
      </c>
      <c r="E2502" s="7" t="s">
        <v>2584</v>
      </c>
      <c r="F2502" s="65">
        <v>25.25</v>
      </c>
      <c r="G2502" t="s">
        <v>5</v>
      </c>
      <c r="H2502">
        <f>+VLOOKUP(G2502,'Legenda Tecnologias'!$A$1:$C$26,3)</f>
        <v>11</v>
      </c>
    </row>
    <row r="2503" spans="1:8" ht="14.25">
      <c r="A2503" s="11">
        <v>43922</v>
      </c>
      <c r="B2503" s="10" t="s">
        <v>2910</v>
      </c>
      <c r="C2503" s="12">
        <v>0.58333333333333337</v>
      </c>
      <c r="D2503" s="13">
        <v>43935</v>
      </c>
      <c r="E2503" s="7" t="s">
        <v>2584</v>
      </c>
      <c r="F2503" s="65">
        <v>24.5</v>
      </c>
      <c r="G2503" t="s">
        <v>10</v>
      </c>
      <c r="H2503">
        <f>+VLOOKUP(G2503,'Legenda Tecnologias'!$A$1:$C$26,3)</f>
        <v>1</v>
      </c>
    </row>
    <row r="2504" spans="1:8" ht="14.25">
      <c r="A2504" s="11">
        <v>43922</v>
      </c>
      <c r="B2504" s="10" t="s">
        <v>2911</v>
      </c>
      <c r="C2504" s="12">
        <v>0.625</v>
      </c>
      <c r="D2504" s="13">
        <v>43935</v>
      </c>
      <c r="E2504" s="7" t="s">
        <v>2584</v>
      </c>
      <c r="F2504" s="65">
        <v>17.5</v>
      </c>
      <c r="G2504" t="s">
        <v>5</v>
      </c>
      <c r="H2504">
        <f>+VLOOKUP(G2504,'Legenda Tecnologias'!$A$1:$C$26,3)</f>
        <v>11</v>
      </c>
    </row>
    <row r="2505" spans="1:8" ht="14.25">
      <c r="A2505" s="11">
        <v>43922</v>
      </c>
      <c r="B2505" s="10" t="s">
        <v>2912</v>
      </c>
      <c r="C2505" s="12">
        <v>0.66666666666666663</v>
      </c>
      <c r="D2505" s="13">
        <v>43935</v>
      </c>
      <c r="E2505" s="7" t="s">
        <v>2584</v>
      </c>
      <c r="F2505" s="65">
        <v>16</v>
      </c>
      <c r="G2505" t="s">
        <v>6</v>
      </c>
      <c r="H2505">
        <f>+VLOOKUP(G2505,'Legenda Tecnologias'!$A$1:$C$26,3)</f>
        <v>18</v>
      </c>
    </row>
    <row r="2506" spans="1:8" ht="14.25">
      <c r="A2506" s="11">
        <v>43922</v>
      </c>
      <c r="B2506" s="10" t="s">
        <v>2913</v>
      </c>
      <c r="C2506" s="12">
        <v>0.70833333333333337</v>
      </c>
      <c r="D2506" s="13">
        <v>43935</v>
      </c>
      <c r="E2506" s="7" t="s">
        <v>2584</v>
      </c>
      <c r="F2506" s="65">
        <v>16</v>
      </c>
      <c r="G2506" t="s">
        <v>6</v>
      </c>
      <c r="H2506">
        <f>+VLOOKUP(G2506,'Legenda Tecnologias'!$A$1:$C$26,3)</f>
        <v>18</v>
      </c>
    </row>
    <row r="2507" spans="1:8" ht="14.25">
      <c r="A2507" s="11">
        <v>43922</v>
      </c>
      <c r="B2507" s="10" t="s">
        <v>2914</v>
      </c>
      <c r="C2507" s="12">
        <v>0.75</v>
      </c>
      <c r="D2507" s="13">
        <v>43935</v>
      </c>
      <c r="E2507" s="7" t="s">
        <v>2584</v>
      </c>
      <c r="F2507" s="65">
        <v>17.61</v>
      </c>
      <c r="G2507" t="s">
        <v>6</v>
      </c>
      <c r="H2507">
        <f>+VLOOKUP(G2507,'Legenda Tecnologias'!$A$1:$C$26,3)</f>
        <v>18</v>
      </c>
    </row>
    <row r="2508" spans="1:8" ht="14.25">
      <c r="A2508" s="11">
        <v>43922</v>
      </c>
      <c r="B2508" s="10" t="s">
        <v>2915</v>
      </c>
      <c r="C2508" s="12">
        <v>0.79166666666666663</v>
      </c>
      <c r="D2508" s="13">
        <v>43935</v>
      </c>
      <c r="E2508" s="7" t="s">
        <v>2584</v>
      </c>
      <c r="F2508" s="65">
        <v>22.51</v>
      </c>
      <c r="G2508" t="s">
        <v>6</v>
      </c>
      <c r="H2508">
        <f>+VLOOKUP(G2508,'Legenda Tecnologias'!$A$1:$C$26,3)</f>
        <v>18</v>
      </c>
    </row>
    <row r="2509" spans="1:8" ht="14.25">
      <c r="A2509" s="11">
        <v>43922</v>
      </c>
      <c r="B2509" s="10" t="s">
        <v>2898</v>
      </c>
      <c r="C2509" s="12">
        <v>8.3333333333333329E-2</v>
      </c>
      <c r="D2509" s="13">
        <v>43935</v>
      </c>
      <c r="E2509" s="7" t="s">
        <v>2584</v>
      </c>
      <c r="F2509" s="65">
        <v>20</v>
      </c>
      <c r="G2509" t="s">
        <v>5</v>
      </c>
      <c r="H2509">
        <f>+VLOOKUP(G2509,'Legenda Tecnologias'!$A$1:$C$26,3)</f>
        <v>11</v>
      </c>
    </row>
    <row r="2510" spans="1:8" ht="14.25">
      <c r="A2510" s="11">
        <v>43922</v>
      </c>
      <c r="B2510" s="10" t="s">
        <v>2916</v>
      </c>
      <c r="C2510" s="12">
        <v>0.83333333333333337</v>
      </c>
      <c r="D2510" s="13">
        <v>43935</v>
      </c>
      <c r="E2510" s="7" t="s">
        <v>2584</v>
      </c>
      <c r="F2510" s="65">
        <v>24.59</v>
      </c>
      <c r="G2510" t="s">
        <v>12</v>
      </c>
      <c r="H2510">
        <f>+VLOOKUP(G2510,'Legenda Tecnologias'!$A$1:$C$26,3)</f>
        <v>22</v>
      </c>
    </row>
    <row r="2511" spans="1:8" ht="14.25">
      <c r="A2511" s="11">
        <v>43922</v>
      </c>
      <c r="B2511" s="10" t="s">
        <v>2917</v>
      </c>
      <c r="C2511" s="12">
        <v>0.875</v>
      </c>
      <c r="D2511" s="13">
        <v>43935</v>
      </c>
      <c r="E2511" s="7" t="s">
        <v>2584</v>
      </c>
      <c r="F2511" s="65">
        <v>26.9</v>
      </c>
      <c r="G2511" t="s">
        <v>10</v>
      </c>
      <c r="H2511">
        <f>+VLOOKUP(G2511,'Legenda Tecnologias'!$A$1:$C$26,3)</f>
        <v>1</v>
      </c>
    </row>
    <row r="2512" spans="1:8" ht="14.25">
      <c r="A2512" s="11">
        <v>43922</v>
      </c>
      <c r="B2512" s="10" t="s">
        <v>2918</v>
      </c>
      <c r="C2512" s="12">
        <v>0.91666666666666663</v>
      </c>
      <c r="D2512" s="13">
        <v>43935</v>
      </c>
      <c r="E2512" s="7" t="s">
        <v>2584</v>
      </c>
      <c r="F2512" s="65">
        <v>23.85</v>
      </c>
      <c r="G2512" t="s">
        <v>5</v>
      </c>
      <c r="H2512">
        <f>+VLOOKUP(G2512,'Legenda Tecnologias'!$A$1:$C$26,3)</f>
        <v>11</v>
      </c>
    </row>
    <row r="2513" spans="1:8" ht="14.25">
      <c r="A2513" s="11">
        <v>43922</v>
      </c>
      <c r="B2513" s="10" t="s">
        <v>2919</v>
      </c>
      <c r="C2513" s="12">
        <v>0.95833333333333337</v>
      </c>
      <c r="D2513" s="13">
        <v>43935</v>
      </c>
      <c r="E2513" s="7" t="s">
        <v>2584</v>
      </c>
      <c r="F2513" s="65">
        <v>20.69</v>
      </c>
      <c r="G2513" t="s">
        <v>10</v>
      </c>
      <c r="H2513">
        <f>+VLOOKUP(G2513,'Legenda Tecnologias'!$A$1:$C$26,3)</f>
        <v>1</v>
      </c>
    </row>
    <row r="2514" spans="1:8" ht="14.25">
      <c r="A2514" s="11">
        <v>43922</v>
      </c>
      <c r="B2514" s="10" t="s">
        <v>2899</v>
      </c>
      <c r="C2514" s="12">
        <v>0.125</v>
      </c>
      <c r="D2514" s="13">
        <v>43935</v>
      </c>
      <c r="E2514" s="7" t="s">
        <v>2584</v>
      </c>
      <c r="F2514" s="65">
        <v>18.600000000000001</v>
      </c>
      <c r="G2514" t="s">
        <v>35</v>
      </c>
      <c r="H2514">
        <f>+VLOOKUP(G2514,'Legenda Tecnologias'!$A$1:$C$26,3)</f>
        <v>13</v>
      </c>
    </row>
    <row r="2515" spans="1:8" ht="14.25">
      <c r="A2515" s="11">
        <v>43922</v>
      </c>
      <c r="B2515" s="10" t="s">
        <v>2900</v>
      </c>
      <c r="C2515" s="12">
        <v>0.16666666666666666</v>
      </c>
      <c r="D2515" s="13">
        <v>43935</v>
      </c>
      <c r="E2515" s="7" t="s">
        <v>2584</v>
      </c>
      <c r="F2515" s="65">
        <v>17.5</v>
      </c>
      <c r="G2515" t="s">
        <v>12</v>
      </c>
      <c r="H2515">
        <f>+VLOOKUP(G2515,'Legenda Tecnologias'!$A$1:$C$26,3)</f>
        <v>22</v>
      </c>
    </row>
    <row r="2516" spans="1:8" ht="14.25">
      <c r="A2516" s="11">
        <v>43922</v>
      </c>
      <c r="B2516" s="10" t="s">
        <v>2901</v>
      </c>
      <c r="C2516" s="12">
        <v>0.20833333333333334</v>
      </c>
      <c r="D2516" s="13">
        <v>43935</v>
      </c>
      <c r="E2516" s="7" t="s">
        <v>2584</v>
      </c>
      <c r="F2516" s="65">
        <v>18</v>
      </c>
      <c r="G2516" t="s">
        <v>6</v>
      </c>
      <c r="H2516">
        <f>+VLOOKUP(G2516,'Legenda Tecnologias'!$A$1:$C$26,3)</f>
        <v>18</v>
      </c>
    </row>
    <row r="2517" spans="1:8" ht="14.25">
      <c r="A2517" s="11">
        <v>43922</v>
      </c>
      <c r="B2517" s="10" t="s">
        <v>2902</v>
      </c>
      <c r="C2517" s="12">
        <v>0.25</v>
      </c>
      <c r="D2517" s="13">
        <v>43935</v>
      </c>
      <c r="E2517" s="7" t="s">
        <v>2584</v>
      </c>
      <c r="F2517" s="65">
        <v>25</v>
      </c>
      <c r="G2517" t="s">
        <v>6</v>
      </c>
      <c r="H2517">
        <f>+VLOOKUP(G2517,'Legenda Tecnologias'!$A$1:$C$26,3)</f>
        <v>18</v>
      </c>
    </row>
    <row r="2518" spans="1:8" ht="14.25">
      <c r="A2518" s="11">
        <v>43922</v>
      </c>
      <c r="B2518" s="10" t="s">
        <v>2903</v>
      </c>
      <c r="C2518" s="12">
        <v>0.29166666666666669</v>
      </c>
      <c r="D2518" s="13">
        <v>43935</v>
      </c>
      <c r="E2518" s="7" t="s">
        <v>2584</v>
      </c>
      <c r="F2518" s="65">
        <v>18.760000000000002</v>
      </c>
      <c r="G2518" t="s">
        <v>42</v>
      </c>
      <c r="H2518">
        <f>+VLOOKUP(G2518,'Legenda Tecnologias'!$A$1:$C$26,3)</f>
        <v>3</v>
      </c>
    </row>
    <row r="2519" spans="1:8" ht="14.25">
      <c r="A2519" s="11">
        <v>43922</v>
      </c>
      <c r="B2519" s="10" t="s">
        <v>2904</v>
      </c>
      <c r="C2519" s="12">
        <v>0.33333333333333331</v>
      </c>
      <c r="D2519" s="13">
        <v>43935</v>
      </c>
      <c r="E2519" s="7" t="s">
        <v>2584</v>
      </c>
      <c r="F2519" s="65">
        <v>21.13</v>
      </c>
      <c r="G2519" t="s">
        <v>6</v>
      </c>
      <c r="H2519">
        <f>+VLOOKUP(G2519,'Legenda Tecnologias'!$A$1:$C$26,3)</f>
        <v>18</v>
      </c>
    </row>
    <row r="2520" spans="1:8" ht="14.25">
      <c r="A2520" s="11">
        <v>43922</v>
      </c>
      <c r="B2520" s="10" t="s">
        <v>2905</v>
      </c>
      <c r="C2520" s="12">
        <v>0.375</v>
      </c>
      <c r="D2520" s="13">
        <v>43935</v>
      </c>
      <c r="E2520" s="7" t="s">
        <v>2584</v>
      </c>
      <c r="F2520" s="65">
        <v>24.5</v>
      </c>
      <c r="G2520" t="s">
        <v>6</v>
      </c>
      <c r="H2520">
        <f>+VLOOKUP(G2520,'Legenda Tecnologias'!$A$1:$C$26,3)</f>
        <v>18</v>
      </c>
    </row>
    <row r="2521" spans="1:8" ht="14.25">
      <c r="A2521" s="11">
        <v>43922</v>
      </c>
      <c r="B2521" s="10" t="s">
        <v>2920</v>
      </c>
      <c r="C2521" s="12">
        <v>0</v>
      </c>
      <c r="D2521" s="13">
        <v>43936</v>
      </c>
      <c r="E2521" s="7" t="s">
        <v>2584</v>
      </c>
      <c r="F2521" s="65">
        <v>19.87</v>
      </c>
      <c r="G2521" t="s">
        <v>6</v>
      </c>
      <c r="H2521">
        <f>+VLOOKUP(G2521,'Legenda Tecnologias'!$A$1:$C$26,3)</f>
        <v>18</v>
      </c>
    </row>
    <row r="2522" spans="1:8" ht="14.25">
      <c r="A2522" s="11">
        <v>43922</v>
      </c>
      <c r="B2522" s="10" t="s">
        <v>2921</v>
      </c>
      <c r="C2522" s="12">
        <v>4.1666666666666664E-2</v>
      </c>
      <c r="D2522" s="13">
        <v>43936</v>
      </c>
      <c r="E2522" s="7" t="s">
        <v>2584</v>
      </c>
      <c r="F2522" s="65">
        <v>17.079999999999998</v>
      </c>
      <c r="G2522" t="s">
        <v>6</v>
      </c>
      <c r="H2522">
        <f>+VLOOKUP(G2522,'Legenda Tecnologias'!$A$1:$C$26,3)</f>
        <v>18</v>
      </c>
    </row>
    <row r="2523" spans="1:8" ht="14.25">
      <c r="A2523" s="11">
        <v>43922</v>
      </c>
      <c r="B2523" s="10" t="s">
        <v>2930</v>
      </c>
      <c r="C2523" s="12">
        <v>0.41666666666666669</v>
      </c>
      <c r="D2523" s="13">
        <v>43936</v>
      </c>
      <c r="E2523" s="7" t="s">
        <v>2584</v>
      </c>
      <c r="F2523" s="65">
        <v>19.010000000000002</v>
      </c>
      <c r="G2523" t="s">
        <v>6</v>
      </c>
      <c r="H2523">
        <f>+VLOOKUP(G2523,'Legenda Tecnologias'!$A$1:$C$26,3)</f>
        <v>18</v>
      </c>
    </row>
    <row r="2524" spans="1:8" ht="14.25">
      <c r="A2524" s="11">
        <v>43922</v>
      </c>
      <c r="B2524" s="10" t="s">
        <v>2931</v>
      </c>
      <c r="C2524" s="12">
        <v>0.45833333333333331</v>
      </c>
      <c r="D2524" s="13">
        <v>43936</v>
      </c>
      <c r="E2524" s="7" t="s">
        <v>2584</v>
      </c>
      <c r="F2524" s="65">
        <v>17.989999999999998</v>
      </c>
      <c r="G2524" t="s">
        <v>12</v>
      </c>
      <c r="H2524">
        <f>+VLOOKUP(G2524,'Legenda Tecnologias'!$A$1:$C$26,3)</f>
        <v>22</v>
      </c>
    </row>
    <row r="2525" spans="1:8" ht="14.25">
      <c r="A2525" s="11">
        <v>43922</v>
      </c>
      <c r="B2525" s="10" t="s">
        <v>2932</v>
      </c>
      <c r="C2525" s="12">
        <v>0.5</v>
      </c>
      <c r="D2525" s="13">
        <v>43936</v>
      </c>
      <c r="E2525" s="7" t="s">
        <v>2584</v>
      </c>
      <c r="F2525" s="65">
        <v>15.67</v>
      </c>
      <c r="G2525" t="s">
        <v>6</v>
      </c>
      <c r="H2525">
        <f>+VLOOKUP(G2525,'Legenda Tecnologias'!$A$1:$C$26,3)</f>
        <v>18</v>
      </c>
    </row>
    <row r="2526" spans="1:8" ht="14.25">
      <c r="A2526" s="11">
        <v>43922</v>
      </c>
      <c r="B2526" s="10" t="s">
        <v>2933</v>
      </c>
      <c r="C2526" s="12">
        <v>0.54166666666666663</v>
      </c>
      <c r="D2526" s="13">
        <v>43936</v>
      </c>
      <c r="E2526" s="7" t="s">
        <v>2584</v>
      </c>
      <c r="F2526" s="65">
        <v>15.67</v>
      </c>
      <c r="G2526" t="s">
        <v>6</v>
      </c>
      <c r="H2526">
        <f>+VLOOKUP(G2526,'Legenda Tecnologias'!$A$1:$C$26,3)</f>
        <v>18</v>
      </c>
    </row>
    <row r="2527" spans="1:8" ht="14.25">
      <c r="A2527" s="11">
        <v>43922</v>
      </c>
      <c r="B2527" s="10" t="s">
        <v>2934</v>
      </c>
      <c r="C2527" s="12">
        <v>0.58333333333333337</v>
      </c>
      <c r="D2527" s="13">
        <v>43936</v>
      </c>
      <c r="E2527" s="7" t="s">
        <v>2584</v>
      </c>
      <c r="F2527" s="65">
        <v>15.34</v>
      </c>
      <c r="G2527" t="s">
        <v>6</v>
      </c>
      <c r="H2527">
        <f>+VLOOKUP(G2527,'Legenda Tecnologias'!$A$1:$C$26,3)</f>
        <v>18</v>
      </c>
    </row>
    <row r="2528" spans="1:8" ht="14.25">
      <c r="A2528" s="11">
        <v>43922</v>
      </c>
      <c r="B2528" s="10" t="s">
        <v>2935</v>
      </c>
      <c r="C2528" s="12">
        <v>0.625</v>
      </c>
      <c r="D2528" s="13">
        <v>43936</v>
      </c>
      <c r="E2528" s="7" t="s">
        <v>2584</v>
      </c>
      <c r="F2528" s="65">
        <v>12.98</v>
      </c>
      <c r="G2528" t="s">
        <v>6</v>
      </c>
      <c r="H2528">
        <f>+VLOOKUP(G2528,'Legenda Tecnologias'!$A$1:$C$26,3)</f>
        <v>18</v>
      </c>
    </row>
    <row r="2529" spans="1:8" ht="14.25">
      <c r="A2529" s="11">
        <v>43922</v>
      </c>
      <c r="B2529" s="10" t="s">
        <v>2936</v>
      </c>
      <c r="C2529" s="12">
        <v>0.66666666666666663</v>
      </c>
      <c r="D2529" s="13">
        <v>43936</v>
      </c>
      <c r="E2529" s="7" t="s">
        <v>2584</v>
      </c>
      <c r="F2529" s="65">
        <v>12.13</v>
      </c>
      <c r="G2529" t="s">
        <v>6</v>
      </c>
      <c r="H2529">
        <f>+VLOOKUP(G2529,'Legenda Tecnologias'!$A$1:$C$26,3)</f>
        <v>18</v>
      </c>
    </row>
    <row r="2530" spans="1:8" ht="14.25">
      <c r="A2530" s="11">
        <v>43922</v>
      </c>
      <c r="B2530" s="10" t="s">
        <v>2937</v>
      </c>
      <c r="C2530" s="12">
        <v>0.70833333333333337</v>
      </c>
      <c r="D2530" s="13">
        <v>43936</v>
      </c>
      <c r="E2530" s="7" t="s">
        <v>2584</v>
      </c>
      <c r="F2530" s="65">
        <v>12.9</v>
      </c>
      <c r="G2530" t="s">
        <v>5</v>
      </c>
      <c r="H2530">
        <f>+VLOOKUP(G2530,'Legenda Tecnologias'!$A$1:$C$26,3)</f>
        <v>11</v>
      </c>
    </row>
    <row r="2531" spans="1:8" ht="14.25">
      <c r="A2531" s="11">
        <v>43922</v>
      </c>
      <c r="B2531" s="10" t="s">
        <v>2938</v>
      </c>
      <c r="C2531" s="12">
        <v>0.75</v>
      </c>
      <c r="D2531" s="13">
        <v>43936</v>
      </c>
      <c r="E2531" s="7" t="s">
        <v>2584</v>
      </c>
      <c r="F2531" s="65">
        <v>15</v>
      </c>
      <c r="G2531" t="s">
        <v>6</v>
      </c>
      <c r="H2531">
        <f>+VLOOKUP(G2531,'Legenda Tecnologias'!$A$1:$C$26,3)</f>
        <v>18</v>
      </c>
    </row>
    <row r="2532" spans="1:8" ht="14.25">
      <c r="A2532" s="11">
        <v>43922</v>
      </c>
      <c r="B2532" s="10" t="s">
        <v>2939</v>
      </c>
      <c r="C2532" s="12">
        <v>0.79166666666666663</v>
      </c>
      <c r="D2532" s="13">
        <v>43936</v>
      </c>
      <c r="E2532" s="7" t="s">
        <v>2584</v>
      </c>
      <c r="F2532" s="65">
        <v>17.010000000000002</v>
      </c>
      <c r="G2532" t="s">
        <v>5</v>
      </c>
      <c r="H2532">
        <f>+VLOOKUP(G2532,'Legenda Tecnologias'!$A$1:$C$26,3)</f>
        <v>11</v>
      </c>
    </row>
    <row r="2533" spans="1:8" ht="14.25">
      <c r="A2533" s="11">
        <v>43922</v>
      </c>
      <c r="B2533" s="10" t="s">
        <v>2922</v>
      </c>
      <c r="C2533" s="12">
        <v>8.3333333333333329E-2</v>
      </c>
      <c r="D2533" s="13">
        <v>43936</v>
      </c>
      <c r="E2533" s="7" t="s">
        <v>2584</v>
      </c>
      <c r="F2533" s="65">
        <v>16.010000000000002</v>
      </c>
      <c r="G2533" t="s">
        <v>6</v>
      </c>
      <c r="H2533">
        <f>+VLOOKUP(G2533,'Legenda Tecnologias'!$A$1:$C$26,3)</f>
        <v>18</v>
      </c>
    </row>
    <row r="2534" spans="1:8" ht="14.25">
      <c r="A2534" s="11">
        <v>43922</v>
      </c>
      <c r="B2534" s="10" t="s">
        <v>2940</v>
      </c>
      <c r="C2534" s="12">
        <v>0.83333333333333337</v>
      </c>
      <c r="D2534" s="13">
        <v>43936</v>
      </c>
      <c r="E2534" s="7" t="s">
        <v>2584</v>
      </c>
      <c r="F2534" s="65">
        <v>21.25</v>
      </c>
      <c r="G2534" t="s">
        <v>6</v>
      </c>
      <c r="H2534">
        <f>+VLOOKUP(G2534,'Legenda Tecnologias'!$A$1:$C$26,3)</f>
        <v>18</v>
      </c>
    </row>
    <row r="2535" spans="1:8" ht="14.25">
      <c r="A2535" s="11">
        <v>43922</v>
      </c>
      <c r="B2535" s="10" t="s">
        <v>2941</v>
      </c>
      <c r="C2535" s="12">
        <v>0.875</v>
      </c>
      <c r="D2535" s="13">
        <v>43936</v>
      </c>
      <c r="E2535" s="7" t="s">
        <v>2584</v>
      </c>
      <c r="F2535" s="65">
        <v>25.5</v>
      </c>
      <c r="G2535" t="s">
        <v>5</v>
      </c>
      <c r="H2535">
        <f>+VLOOKUP(G2535,'Legenda Tecnologias'!$A$1:$C$26,3)</f>
        <v>11</v>
      </c>
    </row>
    <row r="2536" spans="1:8" ht="14.25">
      <c r="A2536" s="11">
        <v>43922</v>
      </c>
      <c r="B2536" s="10" t="s">
        <v>2942</v>
      </c>
      <c r="C2536" s="12">
        <v>0.91666666666666663</v>
      </c>
      <c r="D2536" s="13">
        <v>43936</v>
      </c>
      <c r="E2536" s="7" t="s">
        <v>2584</v>
      </c>
      <c r="F2536" s="65">
        <v>21</v>
      </c>
      <c r="G2536" t="s">
        <v>5</v>
      </c>
      <c r="H2536">
        <f>+VLOOKUP(G2536,'Legenda Tecnologias'!$A$1:$C$26,3)</f>
        <v>11</v>
      </c>
    </row>
    <row r="2537" spans="1:8" ht="14.25">
      <c r="A2537" s="11">
        <v>43922</v>
      </c>
      <c r="B2537" s="10" t="s">
        <v>2943</v>
      </c>
      <c r="C2537" s="12">
        <v>0.95833333333333337</v>
      </c>
      <c r="D2537" s="13">
        <v>43936</v>
      </c>
      <c r="E2537" s="7" t="s">
        <v>2584</v>
      </c>
      <c r="F2537" s="65">
        <v>18.27</v>
      </c>
      <c r="G2537" t="s">
        <v>5</v>
      </c>
      <c r="H2537">
        <f>+VLOOKUP(G2537,'Legenda Tecnologias'!$A$1:$C$26,3)</f>
        <v>11</v>
      </c>
    </row>
    <row r="2538" spans="1:8" ht="14.25">
      <c r="A2538" s="11">
        <v>43922</v>
      </c>
      <c r="B2538" s="10" t="s">
        <v>2923</v>
      </c>
      <c r="C2538" s="12">
        <v>0.125</v>
      </c>
      <c r="D2538" s="13">
        <v>43936</v>
      </c>
      <c r="E2538" s="7" t="s">
        <v>2584</v>
      </c>
      <c r="F2538" s="65">
        <v>14.89</v>
      </c>
      <c r="G2538" t="s">
        <v>6</v>
      </c>
      <c r="H2538">
        <f>+VLOOKUP(G2538,'Legenda Tecnologias'!$A$1:$C$26,3)</f>
        <v>18</v>
      </c>
    </row>
    <row r="2539" spans="1:8" ht="14.25">
      <c r="A2539" s="11">
        <v>43922</v>
      </c>
      <c r="B2539" s="10" t="s">
        <v>2924</v>
      </c>
      <c r="C2539" s="12">
        <v>0.16666666666666666</v>
      </c>
      <c r="D2539" s="13">
        <v>43936</v>
      </c>
      <c r="E2539" s="7" t="s">
        <v>2584</v>
      </c>
      <c r="F2539" s="65">
        <v>14</v>
      </c>
      <c r="G2539" t="s">
        <v>12</v>
      </c>
      <c r="H2539">
        <f>+VLOOKUP(G2539,'Legenda Tecnologias'!$A$1:$C$26,3)</f>
        <v>22</v>
      </c>
    </row>
    <row r="2540" spans="1:8" ht="14.25">
      <c r="A2540" s="11">
        <v>43922</v>
      </c>
      <c r="B2540" s="10" t="s">
        <v>2925</v>
      </c>
      <c r="C2540" s="12">
        <v>0.20833333333333334</v>
      </c>
      <c r="D2540" s="13">
        <v>43936</v>
      </c>
      <c r="E2540" s="7" t="s">
        <v>2584</v>
      </c>
      <c r="F2540" s="65">
        <v>14</v>
      </c>
      <c r="G2540" t="s">
        <v>6</v>
      </c>
      <c r="H2540">
        <f>+VLOOKUP(G2540,'Legenda Tecnologias'!$A$1:$C$26,3)</f>
        <v>18</v>
      </c>
    </row>
    <row r="2541" spans="1:8" ht="14.25">
      <c r="A2541" s="11">
        <v>43922</v>
      </c>
      <c r="B2541" s="10" t="s">
        <v>2926</v>
      </c>
      <c r="C2541" s="12">
        <v>0.25</v>
      </c>
      <c r="D2541" s="13">
        <v>43936</v>
      </c>
      <c r="E2541" s="7" t="s">
        <v>2584</v>
      </c>
      <c r="F2541" s="65">
        <v>14.24</v>
      </c>
      <c r="G2541" t="s">
        <v>6</v>
      </c>
      <c r="H2541">
        <f>+VLOOKUP(G2541,'Legenda Tecnologias'!$A$1:$C$26,3)</f>
        <v>18</v>
      </c>
    </row>
    <row r="2542" spans="1:8" ht="14.25">
      <c r="A2542" s="11">
        <v>43922</v>
      </c>
      <c r="B2542" s="10" t="s">
        <v>2927</v>
      </c>
      <c r="C2542" s="12">
        <v>0.29166666666666669</v>
      </c>
      <c r="D2542" s="13">
        <v>43936</v>
      </c>
      <c r="E2542" s="7" t="s">
        <v>2584</v>
      </c>
      <c r="F2542" s="65">
        <v>15.34</v>
      </c>
      <c r="G2542" t="s">
        <v>6</v>
      </c>
      <c r="H2542">
        <f>+VLOOKUP(G2542,'Legenda Tecnologias'!$A$1:$C$26,3)</f>
        <v>18</v>
      </c>
    </row>
    <row r="2543" spans="1:8" ht="14.25">
      <c r="A2543" s="11">
        <v>43922</v>
      </c>
      <c r="B2543" s="10" t="s">
        <v>2928</v>
      </c>
      <c r="C2543" s="12">
        <v>0.33333333333333331</v>
      </c>
      <c r="D2543" s="13">
        <v>43936</v>
      </c>
      <c r="E2543" s="7" t="s">
        <v>2584</v>
      </c>
      <c r="F2543" s="65">
        <v>16.899999999999999</v>
      </c>
      <c r="G2543" t="s">
        <v>12</v>
      </c>
      <c r="H2543">
        <f>+VLOOKUP(G2543,'Legenda Tecnologias'!$A$1:$C$26,3)</f>
        <v>22</v>
      </c>
    </row>
    <row r="2544" spans="1:8" ht="14.25">
      <c r="A2544" s="11">
        <v>43922</v>
      </c>
      <c r="B2544" s="10" t="s">
        <v>2929</v>
      </c>
      <c r="C2544" s="12">
        <v>0.375</v>
      </c>
      <c r="D2544" s="13">
        <v>43936</v>
      </c>
      <c r="E2544" s="7" t="s">
        <v>2584</v>
      </c>
      <c r="F2544" s="65">
        <v>16.7</v>
      </c>
      <c r="G2544" t="s">
        <v>6</v>
      </c>
      <c r="H2544">
        <f>+VLOOKUP(G2544,'Legenda Tecnologias'!$A$1:$C$26,3)</f>
        <v>18</v>
      </c>
    </row>
    <row r="2545" spans="1:8" ht="14.25">
      <c r="A2545" s="11">
        <v>43922</v>
      </c>
      <c r="B2545" s="10" t="s">
        <v>2944</v>
      </c>
      <c r="C2545" s="12">
        <v>0</v>
      </c>
      <c r="D2545" s="13">
        <v>43937</v>
      </c>
      <c r="E2545" s="7" t="s">
        <v>2584</v>
      </c>
      <c r="F2545" s="65">
        <v>14.06</v>
      </c>
      <c r="G2545" t="s">
        <v>6</v>
      </c>
      <c r="H2545">
        <f>+VLOOKUP(G2545,'Legenda Tecnologias'!$A$1:$C$26,3)</f>
        <v>18</v>
      </c>
    </row>
    <row r="2546" spans="1:8" ht="14.25">
      <c r="A2546" s="11">
        <v>43922</v>
      </c>
      <c r="B2546" s="10" t="s">
        <v>2945</v>
      </c>
      <c r="C2546" s="12">
        <v>4.1666666666666664E-2</v>
      </c>
      <c r="D2546" s="13">
        <v>43937</v>
      </c>
      <c r="E2546" s="7" t="s">
        <v>2584</v>
      </c>
      <c r="F2546" s="65">
        <v>12.07</v>
      </c>
      <c r="G2546" t="s">
        <v>20</v>
      </c>
      <c r="H2546">
        <f>+VLOOKUP(G2546,'Legenda Tecnologias'!$A$1:$C$26,3)</f>
        <v>12</v>
      </c>
    </row>
    <row r="2547" spans="1:8" ht="14.25">
      <c r="A2547" s="11">
        <v>43922</v>
      </c>
      <c r="B2547" s="10" t="s">
        <v>2954</v>
      </c>
      <c r="C2547" s="12">
        <v>0.41666666666666669</v>
      </c>
      <c r="D2547" s="13">
        <v>43937</v>
      </c>
      <c r="E2547" s="7" t="s">
        <v>2584</v>
      </c>
      <c r="F2547" s="65">
        <v>11.77</v>
      </c>
      <c r="G2547" t="s">
        <v>6</v>
      </c>
      <c r="H2547">
        <f>+VLOOKUP(G2547,'Legenda Tecnologias'!$A$1:$C$26,3)</f>
        <v>18</v>
      </c>
    </row>
    <row r="2548" spans="1:8" ht="14.25">
      <c r="A2548" s="11">
        <v>43922</v>
      </c>
      <c r="B2548" s="10" t="s">
        <v>2955</v>
      </c>
      <c r="C2548" s="12">
        <v>0.45833333333333331</v>
      </c>
      <c r="D2548" s="13">
        <v>43937</v>
      </c>
      <c r="E2548" s="7" t="s">
        <v>2584</v>
      </c>
      <c r="F2548" s="65">
        <v>12.98</v>
      </c>
      <c r="G2548" t="s">
        <v>12</v>
      </c>
      <c r="H2548">
        <f>+VLOOKUP(G2548,'Legenda Tecnologias'!$A$1:$C$26,3)</f>
        <v>22</v>
      </c>
    </row>
    <row r="2549" spans="1:8" ht="14.25">
      <c r="A2549" s="11">
        <v>43922</v>
      </c>
      <c r="B2549" s="10" t="s">
        <v>2956</v>
      </c>
      <c r="C2549" s="12">
        <v>0.5</v>
      </c>
      <c r="D2549" s="13">
        <v>43937</v>
      </c>
      <c r="E2549" s="7" t="s">
        <v>2584</v>
      </c>
      <c r="F2549" s="65">
        <v>15.1</v>
      </c>
      <c r="G2549" t="s">
        <v>6</v>
      </c>
      <c r="H2549">
        <f>+VLOOKUP(G2549,'Legenda Tecnologias'!$A$1:$C$26,3)</f>
        <v>18</v>
      </c>
    </row>
    <row r="2550" spans="1:8" ht="14.25">
      <c r="A2550" s="11">
        <v>43922</v>
      </c>
      <c r="B2550" s="10" t="s">
        <v>2957</v>
      </c>
      <c r="C2550" s="12">
        <v>0.54166666666666663</v>
      </c>
      <c r="D2550" s="13">
        <v>43937</v>
      </c>
      <c r="E2550" s="7" t="s">
        <v>2584</v>
      </c>
      <c r="F2550" s="65">
        <v>12</v>
      </c>
      <c r="G2550" t="s">
        <v>5</v>
      </c>
      <c r="H2550">
        <f>+VLOOKUP(G2550,'Legenda Tecnologias'!$A$1:$C$26,3)</f>
        <v>11</v>
      </c>
    </row>
    <row r="2551" spans="1:8" ht="14.25">
      <c r="A2551" s="11">
        <v>43922</v>
      </c>
      <c r="B2551" s="10" t="s">
        <v>2958</v>
      </c>
      <c r="C2551" s="12">
        <v>0.58333333333333337</v>
      </c>
      <c r="D2551" s="13">
        <v>43937</v>
      </c>
      <c r="E2551" s="7" t="s">
        <v>2584</v>
      </c>
      <c r="F2551" s="65">
        <v>12</v>
      </c>
      <c r="G2551" t="s">
        <v>6</v>
      </c>
      <c r="H2551">
        <f>+VLOOKUP(G2551,'Legenda Tecnologias'!$A$1:$C$26,3)</f>
        <v>18</v>
      </c>
    </row>
    <row r="2552" spans="1:8" ht="14.25">
      <c r="A2552" s="11">
        <v>43922</v>
      </c>
      <c r="B2552" s="10" t="s">
        <v>2959</v>
      </c>
      <c r="C2552" s="12">
        <v>0.625</v>
      </c>
      <c r="D2552" s="13">
        <v>43937</v>
      </c>
      <c r="E2552" s="7" t="s">
        <v>2584</v>
      </c>
      <c r="F2552" s="65">
        <v>11.73</v>
      </c>
      <c r="G2552" t="s">
        <v>6</v>
      </c>
      <c r="H2552">
        <f>+VLOOKUP(G2552,'Legenda Tecnologias'!$A$1:$C$26,3)</f>
        <v>18</v>
      </c>
    </row>
    <row r="2553" spans="1:8" ht="14.25">
      <c r="A2553" s="11">
        <v>43922</v>
      </c>
      <c r="B2553" s="10" t="s">
        <v>2960</v>
      </c>
      <c r="C2553" s="12">
        <v>0.66666666666666663</v>
      </c>
      <c r="D2553" s="13">
        <v>43937</v>
      </c>
      <c r="E2553" s="7" t="s">
        <v>2584</v>
      </c>
      <c r="F2553" s="65">
        <v>11.39</v>
      </c>
      <c r="G2553" t="s">
        <v>6</v>
      </c>
      <c r="H2553">
        <f>+VLOOKUP(G2553,'Legenda Tecnologias'!$A$1:$C$26,3)</f>
        <v>18</v>
      </c>
    </row>
    <row r="2554" spans="1:8" ht="14.25">
      <c r="A2554" s="11">
        <v>43922</v>
      </c>
      <c r="B2554" s="10" t="s">
        <v>2961</v>
      </c>
      <c r="C2554" s="12">
        <v>0.70833333333333337</v>
      </c>
      <c r="D2554" s="13">
        <v>43937</v>
      </c>
      <c r="E2554" s="7" t="s">
        <v>2584</v>
      </c>
      <c r="F2554" s="65">
        <v>10</v>
      </c>
      <c r="G2554" t="s">
        <v>6</v>
      </c>
      <c r="H2554">
        <f>+VLOOKUP(G2554,'Legenda Tecnologias'!$A$1:$C$26,3)</f>
        <v>18</v>
      </c>
    </row>
    <row r="2555" spans="1:8" ht="14.25">
      <c r="A2555" s="11">
        <v>43922</v>
      </c>
      <c r="B2555" s="10" t="s">
        <v>2962</v>
      </c>
      <c r="C2555" s="12">
        <v>0.75</v>
      </c>
      <c r="D2555" s="13">
        <v>43937</v>
      </c>
      <c r="E2555" s="7" t="s">
        <v>2584</v>
      </c>
      <c r="F2555" s="65">
        <v>13</v>
      </c>
      <c r="G2555" t="s">
        <v>20</v>
      </c>
      <c r="H2555">
        <f>+VLOOKUP(G2555,'Legenda Tecnologias'!$A$1:$C$26,3)</f>
        <v>12</v>
      </c>
    </row>
    <row r="2556" spans="1:8" ht="14.25">
      <c r="A2556" s="11">
        <v>43922</v>
      </c>
      <c r="B2556" s="10" t="s">
        <v>2963</v>
      </c>
      <c r="C2556" s="12">
        <v>0.79166666666666663</v>
      </c>
      <c r="D2556" s="13">
        <v>43937</v>
      </c>
      <c r="E2556" s="7" t="s">
        <v>2584</v>
      </c>
      <c r="F2556" s="65">
        <v>14.4</v>
      </c>
      <c r="G2556" t="s">
        <v>20</v>
      </c>
      <c r="H2556">
        <f>+VLOOKUP(G2556,'Legenda Tecnologias'!$A$1:$C$26,3)</f>
        <v>12</v>
      </c>
    </row>
    <row r="2557" spans="1:8" ht="14.25">
      <c r="A2557" s="11">
        <v>43922</v>
      </c>
      <c r="B2557" s="10" t="s">
        <v>2946</v>
      </c>
      <c r="C2557" s="12">
        <v>8.3333333333333329E-2</v>
      </c>
      <c r="D2557" s="13">
        <v>43937</v>
      </c>
      <c r="E2557" s="7" t="s">
        <v>2584</v>
      </c>
      <c r="F2557" s="65">
        <v>10.66</v>
      </c>
      <c r="G2557" t="s">
        <v>6</v>
      </c>
      <c r="H2557">
        <f>+VLOOKUP(G2557,'Legenda Tecnologias'!$A$1:$C$26,3)</f>
        <v>18</v>
      </c>
    </row>
    <row r="2558" spans="1:8" ht="14.25">
      <c r="A2558" s="11">
        <v>43922</v>
      </c>
      <c r="B2558" s="10" t="s">
        <v>2964</v>
      </c>
      <c r="C2558" s="12">
        <v>0.83333333333333337</v>
      </c>
      <c r="D2558" s="13">
        <v>43937</v>
      </c>
      <c r="E2558" s="7" t="s">
        <v>2584</v>
      </c>
      <c r="F2558" s="65">
        <v>15</v>
      </c>
      <c r="G2558" t="s">
        <v>6</v>
      </c>
      <c r="H2558">
        <f>+VLOOKUP(G2558,'Legenda Tecnologias'!$A$1:$C$26,3)</f>
        <v>18</v>
      </c>
    </row>
    <row r="2559" spans="1:8" ht="14.25">
      <c r="A2559" s="11">
        <v>43922</v>
      </c>
      <c r="B2559" s="10" t="s">
        <v>2965</v>
      </c>
      <c r="C2559" s="12">
        <v>0.875</v>
      </c>
      <c r="D2559" s="13">
        <v>43937</v>
      </c>
      <c r="E2559" s="7" t="s">
        <v>2584</v>
      </c>
      <c r="F2559" s="65">
        <v>19.5</v>
      </c>
      <c r="G2559" t="s">
        <v>5</v>
      </c>
      <c r="H2559">
        <f>+VLOOKUP(G2559,'Legenda Tecnologias'!$A$1:$C$26,3)</f>
        <v>11</v>
      </c>
    </row>
    <row r="2560" spans="1:8" ht="14.25">
      <c r="A2560" s="11">
        <v>43922</v>
      </c>
      <c r="B2560" s="10" t="s">
        <v>2966</v>
      </c>
      <c r="C2560" s="12">
        <v>0.91666666666666663</v>
      </c>
      <c r="D2560" s="13">
        <v>43937</v>
      </c>
      <c r="E2560" s="7" t="s">
        <v>2584</v>
      </c>
      <c r="F2560" s="65">
        <v>17.34</v>
      </c>
      <c r="G2560" t="s">
        <v>5</v>
      </c>
      <c r="H2560">
        <f>+VLOOKUP(G2560,'Legenda Tecnologias'!$A$1:$C$26,3)</f>
        <v>11</v>
      </c>
    </row>
    <row r="2561" spans="1:8" ht="14.25">
      <c r="A2561" s="11">
        <v>43922</v>
      </c>
      <c r="B2561" s="10" t="s">
        <v>2967</v>
      </c>
      <c r="C2561" s="12">
        <v>0.95833333333333337</v>
      </c>
      <c r="D2561" s="13">
        <v>43937</v>
      </c>
      <c r="E2561" s="7" t="s">
        <v>2584</v>
      </c>
      <c r="F2561" s="65">
        <v>16</v>
      </c>
      <c r="G2561" t="s">
        <v>12</v>
      </c>
      <c r="H2561">
        <f>+VLOOKUP(G2561,'Legenda Tecnologias'!$A$1:$C$26,3)</f>
        <v>22</v>
      </c>
    </row>
    <row r="2562" spans="1:8" ht="14.25">
      <c r="A2562" s="11">
        <v>43922</v>
      </c>
      <c r="B2562" s="10" t="s">
        <v>2947</v>
      </c>
      <c r="C2562" s="12">
        <v>0.125</v>
      </c>
      <c r="D2562" s="13">
        <v>43937</v>
      </c>
      <c r="E2562" s="7" t="s">
        <v>2584</v>
      </c>
      <c r="F2562" s="65">
        <v>9.1999999999999993</v>
      </c>
      <c r="G2562" t="s">
        <v>6</v>
      </c>
      <c r="H2562">
        <f>+VLOOKUP(G2562,'Legenda Tecnologias'!$A$1:$C$26,3)</f>
        <v>18</v>
      </c>
    </row>
    <row r="2563" spans="1:8" ht="14.25">
      <c r="A2563" s="11">
        <v>43922</v>
      </c>
      <c r="B2563" s="10" t="s">
        <v>2948</v>
      </c>
      <c r="C2563" s="12">
        <v>0.16666666666666666</v>
      </c>
      <c r="D2563" s="13">
        <v>43937</v>
      </c>
      <c r="E2563" s="7" t="s">
        <v>2584</v>
      </c>
      <c r="F2563" s="65">
        <v>7.96</v>
      </c>
      <c r="G2563" t="s">
        <v>6</v>
      </c>
      <c r="H2563">
        <f>+VLOOKUP(G2563,'Legenda Tecnologias'!$A$1:$C$26,3)</f>
        <v>18</v>
      </c>
    </row>
    <row r="2564" spans="1:8" ht="14.25">
      <c r="A2564" s="11">
        <v>43922</v>
      </c>
      <c r="B2564" s="10" t="s">
        <v>2949</v>
      </c>
      <c r="C2564" s="12">
        <v>0.20833333333333334</v>
      </c>
      <c r="D2564" s="13">
        <v>43937</v>
      </c>
      <c r="E2564" s="7" t="s">
        <v>2584</v>
      </c>
      <c r="F2564" s="65">
        <v>8.89</v>
      </c>
      <c r="G2564" t="s">
        <v>6</v>
      </c>
      <c r="H2564">
        <f>+VLOOKUP(G2564,'Legenda Tecnologias'!$A$1:$C$26,3)</f>
        <v>18</v>
      </c>
    </row>
    <row r="2565" spans="1:8" ht="14.25">
      <c r="A2565" s="11">
        <v>43922</v>
      </c>
      <c r="B2565" s="10" t="s">
        <v>2950</v>
      </c>
      <c r="C2565" s="12">
        <v>0.25</v>
      </c>
      <c r="D2565" s="13">
        <v>43937</v>
      </c>
      <c r="E2565" s="7" t="s">
        <v>2584</v>
      </c>
      <c r="F2565" s="65">
        <v>10.199999999999999</v>
      </c>
      <c r="G2565" t="s">
        <v>6</v>
      </c>
      <c r="H2565">
        <f>+VLOOKUP(G2565,'Legenda Tecnologias'!$A$1:$C$26,3)</f>
        <v>18</v>
      </c>
    </row>
    <row r="2566" spans="1:8" ht="14.25">
      <c r="A2566" s="11">
        <v>43922</v>
      </c>
      <c r="B2566" s="10" t="s">
        <v>2951</v>
      </c>
      <c r="C2566" s="12">
        <v>0.29166666666666669</v>
      </c>
      <c r="D2566" s="13">
        <v>43937</v>
      </c>
      <c r="E2566" s="7" t="s">
        <v>2584</v>
      </c>
      <c r="F2566" s="65">
        <v>11.86</v>
      </c>
      <c r="G2566" t="s">
        <v>20</v>
      </c>
      <c r="H2566">
        <f>+VLOOKUP(G2566,'Legenda Tecnologias'!$A$1:$C$26,3)</f>
        <v>12</v>
      </c>
    </row>
    <row r="2567" spans="1:8" ht="14.25">
      <c r="A2567" s="11">
        <v>43922</v>
      </c>
      <c r="B2567" s="10" t="s">
        <v>2952</v>
      </c>
      <c r="C2567" s="12">
        <v>0.33333333333333331</v>
      </c>
      <c r="D2567" s="13">
        <v>43937</v>
      </c>
      <c r="E2567" s="7" t="s">
        <v>2584</v>
      </c>
      <c r="F2567" s="65">
        <v>14.23</v>
      </c>
      <c r="G2567" t="s">
        <v>6</v>
      </c>
      <c r="H2567">
        <f>+VLOOKUP(G2567,'Legenda Tecnologias'!$A$1:$C$26,3)</f>
        <v>18</v>
      </c>
    </row>
    <row r="2568" spans="1:8" ht="14.25">
      <c r="A2568" s="11">
        <v>43922</v>
      </c>
      <c r="B2568" s="10" t="s">
        <v>2953</v>
      </c>
      <c r="C2568" s="12">
        <v>0.375</v>
      </c>
      <c r="D2568" s="13">
        <v>43937</v>
      </c>
      <c r="E2568" s="7" t="s">
        <v>2584</v>
      </c>
      <c r="F2568" s="65">
        <v>14.27</v>
      </c>
      <c r="G2568" t="s">
        <v>20</v>
      </c>
      <c r="H2568">
        <f>+VLOOKUP(G2568,'Legenda Tecnologias'!$A$1:$C$26,3)</f>
        <v>12</v>
      </c>
    </row>
    <row r="2569" spans="1:8" ht="14.25">
      <c r="A2569" s="11">
        <v>43922</v>
      </c>
      <c r="B2569" s="10" t="s">
        <v>2968</v>
      </c>
      <c r="C2569" s="12">
        <v>0</v>
      </c>
      <c r="D2569" s="13">
        <v>43938</v>
      </c>
      <c r="E2569" s="7" t="s">
        <v>2584</v>
      </c>
      <c r="F2569" s="65">
        <v>15.22</v>
      </c>
      <c r="G2569" t="s">
        <v>20</v>
      </c>
      <c r="H2569">
        <f>+VLOOKUP(G2569,'Legenda Tecnologias'!$A$1:$C$26,3)</f>
        <v>12</v>
      </c>
    </row>
    <row r="2570" spans="1:8" ht="14.25">
      <c r="A2570" s="11">
        <v>43922</v>
      </c>
      <c r="B2570" s="10" t="s">
        <v>2969</v>
      </c>
      <c r="C2570" s="12">
        <v>4.1666666666666664E-2</v>
      </c>
      <c r="D2570" s="13">
        <v>43938</v>
      </c>
      <c r="E2570" s="7" t="s">
        <v>2584</v>
      </c>
      <c r="F2570" s="65">
        <v>13.4</v>
      </c>
      <c r="G2570" t="s">
        <v>5</v>
      </c>
      <c r="H2570">
        <f>+VLOOKUP(G2570,'Legenda Tecnologias'!$A$1:$C$26,3)</f>
        <v>11</v>
      </c>
    </row>
    <row r="2571" spans="1:8" ht="14.25">
      <c r="A2571" s="11">
        <v>43922</v>
      </c>
      <c r="B2571" s="10" t="s">
        <v>2978</v>
      </c>
      <c r="C2571" s="12">
        <v>0.41666666666666669</v>
      </c>
      <c r="D2571" s="13">
        <v>43938</v>
      </c>
      <c r="E2571" s="7" t="s">
        <v>2584</v>
      </c>
      <c r="F2571" s="65">
        <v>14.91</v>
      </c>
      <c r="G2571" t="s">
        <v>5</v>
      </c>
      <c r="H2571">
        <f>+VLOOKUP(G2571,'Legenda Tecnologias'!$A$1:$C$26,3)</f>
        <v>11</v>
      </c>
    </row>
    <row r="2572" spans="1:8" ht="14.25">
      <c r="A2572" s="11">
        <v>43922</v>
      </c>
      <c r="B2572" s="10" t="s">
        <v>2979</v>
      </c>
      <c r="C2572" s="12">
        <v>0.45833333333333331</v>
      </c>
      <c r="D2572" s="13">
        <v>43938</v>
      </c>
      <c r="E2572" s="7" t="s">
        <v>2584</v>
      </c>
      <c r="F2572" s="65">
        <v>15.48</v>
      </c>
      <c r="G2572" t="s">
        <v>5</v>
      </c>
      <c r="H2572">
        <f>+VLOOKUP(G2572,'Legenda Tecnologias'!$A$1:$C$26,3)</f>
        <v>11</v>
      </c>
    </row>
    <row r="2573" spans="1:8" ht="14.25">
      <c r="A2573" s="11">
        <v>43922</v>
      </c>
      <c r="B2573" s="10" t="s">
        <v>2980</v>
      </c>
      <c r="C2573" s="12">
        <v>0.5</v>
      </c>
      <c r="D2573" s="13">
        <v>43938</v>
      </c>
      <c r="E2573" s="7" t="s">
        <v>2584</v>
      </c>
      <c r="F2573" s="65">
        <v>16.05</v>
      </c>
      <c r="G2573" t="s">
        <v>5</v>
      </c>
      <c r="H2573">
        <f>+VLOOKUP(G2573,'Legenda Tecnologias'!$A$1:$C$26,3)</f>
        <v>11</v>
      </c>
    </row>
    <row r="2574" spans="1:8" ht="14.25">
      <c r="A2574" s="11">
        <v>43922</v>
      </c>
      <c r="B2574" s="10" t="s">
        <v>2981</v>
      </c>
      <c r="C2574" s="12">
        <v>0.54166666666666663</v>
      </c>
      <c r="D2574" s="13">
        <v>43938</v>
      </c>
      <c r="E2574" s="7" t="s">
        <v>2584</v>
      </c>
      <c r="F2574" s="65">
        <v>15.61</v>
      </c>
      <c r="G2574" t="s">
        <v>20</v>
      </c>
      <c r="H2574">
        <f>+VLOOKUP(G2574,'Legenda Tecnologias'!$A$1:$C$26,3)</f>
        <v>12</v>
      </c>
    </row>
    <row r="2575" spans="1:8" ht="14.25">
      <c r="A2575" s="11">
        <v>43922</v>
      </c>
      <c r="B2575" s="10" t="s">
        <v>2982</v>
      </c>
      <c r="C2575" s="12">
        <v>0.58333333333333337</v>
      </c>
      <c r="D2575" s="13">
        <v>43938</v>
      </c>
      <c r="E2575" s="7" t="s">
        <v>2584</v>
      </c>
      <c r="F2575" s="65">
        <v>14</v>
      </c>
      <c r="G2575" t="s">
        <v>5</v>
      </c>
      <c r="H2575">
        <f>+VLOOKUP(G2575,'Legenda Tecnologias'!$A$1:$C$26,3)</f>
        <v>11</v>
      </c>
    </row>
    <row r="2576" spans="1:8" ht="14.25">
      <c r="A2576" s="11">
        <v>43922</v>
      </c>
      <c r="B2576" s="10" t="s">
        <v>2983</v>
      </c>
      <c r="C2576" s="12">
        <v>0.625</v>
      </c>
      <c r="D2576" s="13">
        <v>43938</v>
      </c>
      <c r="E2576" s="7" t="s">
        <v>2584</v>
      </c>
      <c r="F2576" s="65">
        <v>11.93</v>
      </c>
      <c r="G2576" t="s">
        <v>20</v>
      </c>
      <c r="H2576">
        <f>+VLOOKUP(G2576,'Legenda Tecnologias'!$A$1:$C$26,3)</f>
        <v>12</v>
      </c>
    </row>
    <row r="2577" spans="1:8" ht="14.25">
      <c r="A2577" s="11">
        <v>43922</v>
      </c>
      <c r="B2577" s="10" t="s">
        <v>2984</v>
      </c>
      <c r="C2577" s="12">
        <v>0.66666666666666663</v>
      </c>
      <c r="D2577" s="13">
        <v>43938</v>
      </c>
      <c r="E2577" s="7" t="s">
        <v>2584</v>
      </c>
      <c r="F2577" s="65">
        <v>11.51</v>
      </c>
      <c r="G2577" t="s">
        <v>6</v>
      </c>
      <c r="H2577">
        <f>+VLOOKUP(G2577,'Legenda Tecnologias'!$A$1:$C$26,3)</f>
        <v>18</v>
      </c>
    </row>
    <row r="2578" spans="1:8" ht="14.25">
      <c r="A2578" s="11">
        <v>43922</v>
      </c>
      <c r="B2578" s="10" t="s">
        <v>2985</v>
      </c>
      <c r="C2578" s="12">
        <v>0.70833333333333337</v>
      </c>
      <c r="D2578" s="13">
        <v>43938</v>
      </c>
      <c r="E2578" s="7" t="s">
        <v>2584</v>
      </c>
      <c r="F2578" s="65">
        <v>11.81</v>
      </c>
      <c r="G2578" t="s">
        <v>6</v>
      </c>
      <c r="H2578">
        <f>+VLOOKUP(G2578,'Legenda Tecnologias'!$A$1:$C$26,3)</f>
        <v>18</v>
      </c>
    </row>
    <row r="2579" spans="1:8" ht="14.25">
      <c r="A2579" s="11">
        <v>43922</v>
      </c>
      <c r="B2579" s="10" t="s">
        <v>2986</v>
      </c>
      <c r="C2579" s="12">
        <v>0.75</v>
      </c>
      <c r="D2579" s="13">
        <v>43938</v>
      </c>
      <c r="E2579" s="7" t="s">
        <v>2584</v>
      </c>
      <c r="F2579" s="65">
        <v>13.93</v>
      </c>
      <c r="G2579" t="s">
        <v>6</v>
      </c>
      <c r="H2579">
        <f>+VLOOKUP(G2579,'Legenda Tecnologias'!$A$1:$C$26,3)</f>
        <v>18</v>
      </c>
    </row>
    <row r="2580" spans="1:8" ht="14.25">
      <c r="A2580" s="11">
        <v>43922</v>
      </c>
      <c r="B2580" s="10" t="s">
        <v>2987</v>
      </c>
      <c r="C2580" s="12">
        <v>0.79166666666666663</v>
      </c>
      <c r="D2580" s="13">
        <v>43938</v>
      </c>
      <c r="E2580" s="7" t="s">
        <v>2584</v>
      </c>
      <c r="F2580" s="65">
        <v>15.55</v>
      </c>
      <c r="G2580" t="s">
        <v>6</v>
      </c>
      <c r="H2580">
        <f>+VLOOKUP(G2580,'Legenda Tecnologias'!$A$1:$C$26,3)</f>
        <v>18</v>
      </c>
    </row>
    <row r="2581" spans="1:8" ht="14.25">
      <c r="A2581" s="11">
        <v>43922</v>
      </c>
      <c r="B2581" s="10" t="s">
        <v>2970</v>
      </c>
      <c r="C2581" s="12">
        <v>8.3333333333333329E-2</v>
      </c>
      <c r="D2581" s="13">
        <v>43938</v>
      </c>
      <c r="E2581" s="7" t="s">
        <v>2584</v>
      </c>
      <c r="F2581" s="65">
        <v>12.39</v>
      </c>
      <c r="G2581" t="s">
        <v>20</v>
      </c>
      <c r="H2581">
        <f>+VLOOKUP(G2581,'Legenda Tecnologias'!$A$1:$C$26,3)</f>
        <v>12</v>
      </c>
    </row>
    <row r="2582" spans="1:8" ht="14.25">
      <c r="A2582" s="11">
        <v>43922</v>
      </c>
      <c r="B2582" s="10" t="s">
        <v>2988</v>
      </c>
      <c r="C2582" s="12">
        <v>0.83333333333333337</v>
      </c>
      <c r="D2582" s="13">
        <v>43938</v>
      </c>
      <c r="E2582" s="7" t="s">
        <v>2584</v>
      </c>
      <c r="F2582" s="65">
        <v>19.309999999999999</v>
      </c>
      <c r="G2582" t="s">
        <v>5</v>
      </c>
      <c r="H2582">
        <f>+VLOOKUP(G2582,'Legenda Tecnologias'!$A$1:$C$26,3)</f>
        <v>11</v>
      </c>
    </row>
    <row r="2583" spans="1:8" ht="14.25">
      <c r="A2583" s="11">
        <v>43922</v>
      </c>
      <c r="B2583" s="10" t="s">
        <v>2989</v>
      </c>
      <c r="C2583" s="12">
        <v>0.875</v>
      </c>
      <c r="D2583" s="13">
        <v>43938</v>
      </c>
      <c r="E2583" s="7" t="s">
        <v>2584</v>
      </c>
      <c r="F2583" s="65">
        <v>24.67</v>
      </c>
      <c r="G2583" t="s">
        <v>6</v>
      </c>
      <c r="H2583">
        <f>+VLOOKUP(G2583,'Legenda Tecnologias'!$A$1:$C$26,3)</f>
        <v>18</v>
      </c>
    </row>
    <row r="2584" spans="1:8" ht="14.25">
      <c r="A2584" s="11">
        <v>43922</v>
      </c>
      <c r="B2584" s="10" t="s">
        <v>2990</v>
      </c>
      <c r="C2584" s="12">
        <v>0.91666666666666663</v>
      </c>
      <c r="D2584" s="13">
        <v>43938</v>
      </c>
      <c r="E2584" s="7" t="s">
        <v>2584</v>
      </c>
      <c r="F2584" s="65">
        <v>21.47</v>
      </c>
      <c r="G2584" t="s">
        <v>10</v>
      </c>
      <c r="H2584">
        <f>+VLOOKUP(G2584,'Legenda Tecnologias'!$A$1:$C$26,3)</f>
        <v>1</v>
      </c>
    </row>
    <row r="2585" spans="1:8" ht="14.25">
      <c r="A2585" s="11">
        <v>43922</v>
      </c>
      <c r="B2585" s="10" t="s">
        <v>2991</v>
      </c>
      <c r="C2585" s="12">
        <v>0.95833333333333337</v>
      </c>
      <c r="D2585" s="13">
        <v>43938</v>
      </c>
      <c r="E2585" s="7" t="s">
        <v>2584</v>
      </c>
      <c r="F2585" s="65">
        <v>20.76</v>
      </c>
      <c r="G2585" t="s">
        <v>12</v>
      </c>
      <c r="H2585">
        <f>+VLOOKUP(G2585,'Legenda Tecnologias'!$A$1:$C$26,3)</f>
        <v>22</v>
      </c>
    </row>
    <row r="2586" spans="1:8" ht="14.25">
      <c r="A2586" s="11">
        <v>43922</v>
      </c>
      <c r="B2586" s="10" t="s">
        <v>2971</v>
      </c>
      <c r="C2586" s="12">
        <v>0.125</v>
      </c>
      <c r="D2586" s="13">
        <v>43938</v>
      </c>
      <c r="E2586" s="7" t="s">
        <v>2584</v>
      </c>
      <c r="F2586" s="65">
        <v>10.220000000000001</v>
      </c>
      <c r="G2586" t="s">
        <v>6</v>
      </c>
      <c r="H2586">
        <f>+VLOOKUP(G2586,'Legenda Tecnologias'!$A$1:$C$26,3)</f>
        <v>18</v>
      </c>
    </row>
    <row r="2587" spans="1:8" ht="14.25">
      <c r="A2587" s="11">
        <v>43922</v>
      </c>
      <c r="B2587" s="10" t="s">
        <v>2972</v>
      </c>
      <c r="C2587" s="12">
        <v>0.16666666666666666</v>
      </c>
      <c r="D2587" s="13">
        <v>43938</v>
      </c>
      <c r="E2587" s="7" t="s">
        <v>2584</v>
      </c>
      <c r="F2587" s="65">
        <v>9.5500000000000007</v>
      </c>
      <c r="G2587" t="s">
        <v>20</v>
      </c>
      <c r="H2587">
        <f>+VLOOKUP(G2587,'Legenda Tecnologias'!$A$1:$C$26,3)</f>
        <v>12</v>
      </c>
    </row>
    <row r="2588" spans="1:8" ht="14.25">
      <c r="A2588" s="11">
        <v>43922</v>
      </c>
      <c r="B2588" s="10" t="s">
        <v>2973</v>
      </c>
      <c r="C2588" s="12">
        <v>0.20833333333333334</v>
      </c>
      <c r="D2588" s="13">
        <v>43938</v>
      </c>
      <c r="E2588" s="7" t="s">
        <v>2584</v>
      </c>
      <c r="F2588" s="65">
        <v>10.18</v>
      </c>
      <c r="G2588" t="s">
        <v>6</v>
      </c>
      <c r="H2588">
        <f>+VLOOKUP(G2588,'Legenda Tecnologias'!$A$1:$C$26,3)</f>
        <v>18</v>
      </c>
    </row>
    <row r="2589" spans="1:8" ht="14.25">
      <c r="A2589" s="11">
        <v>43922</v>
      </c>
      <c r="B2589" s="10" t="s">
        <v>2974</v>
      </c>
      <c r="C2589" s="12">
        <v>0.25</v>
      </c>
      <c r="D2589" s="13">
        <v>43938</v>
      </c>
      <c r="E2589" s="7" t="s">
        <v>2584</v>
      </c>
      <c r="F2589" s="65">
        <v>11.84</v>
      </c>
      <c r="G2589" t="s">
        <v>6</v>
      </c>
      <c r="H2589">
        <f>+VLOOKUP(G2589,'Legenda Tecnologias'!$A$1:$C$26,3)</f>
        <v>18</v>
      </c>
    </row>
    <row r="2590" spans="1:8" ht="14.25">
      <c r="A2590" s="11">
        <v>43922</v>
      </c>
      <c r="B2590" s="10" t="s">
        <v>2975</v>
      </c>
      <c r="C2590" s="12">
        <v>0.29166666666666669</v>
      </c>
      <c r="D2590" s="13">
        <v>43938</v>
      </c>
      <c r="E2590" s="7" t="s">
        <v>2584</v>
      </c>
      <c r="F2590" s="65">
        <v>12</v>
      </c>
      <c r="G2590" t="s">
        <v>6</v>
      </c>
      <c r="H2590">
        <f>+VLOOKUP(G2590,'Legenda Tecnologias'!$A$1:$C$26,3)</f>
        <v>18</v>
      </c>
    </row>
    <row r="2591" spans="1:8" ht="14.25">
      <c r="A2591" s="11">
        <v>43922</v>
      </c>
      <c r="B2591" s="10" t="s">
        <v>2976</v>
      </c>
      <c r="C2591" s="12">
        <v>0.33333333333333331</v>
      </c>
      <c r="D2591" s="13">
        <v>43938</v>
      </c>
      <c r="E2591" s="7" t="s">
        <v>2584</v>
      </c>
      <c r="F2591" s="65">
        <v>12.17</v>
      </c>
      <c r="G2591" t="s">
        <v>20</v>
      </c>
      <c r="H2591">
        <f>+VLOOKUP(G2591,'Legenda Tecnologias'!$A$1:$C$26,3)</f>
        <v>12</v>
      </c>
    </row>
    <row r="2592" spans="1:8" ht="14.25">
      <c r="A2592" s="11">
        <v>43922</v>
      </c>
      <c r="B2592" s="10" t="s">
        <v>2977</v>
      </c>
      <c r="C2592" s="12">
        <v>0.375</v>
      </c>
      <c r="D2592" s="13">
        <v>43938</v>
      </c>
      <c r="E2592" s="7" t="s">
        <v>2584</v>
      </c>
      <c r="F2592" s="65">
        <v>15</v>
      </c>
      <c r="G2592" t="s">
        <v>6</v>
      </c>
      <c r="H2592">
        <f>+VLOOKUP(G2592,'Legenda Tecnologias'!$A$1:$C$26,3)</f>
        <v>18</v>
      </c>
    </row>
    <row r="2593" spans="1:8" ht="14.25">
      <c r="A2593" s="11">
        <v>43922</v>
      </c>
      <c r="B2593" s="10" t="s">
        <v>2992</v>
      </c>
      <c r="C2593" s="12">
        <v>0</v>
      </c>
      <c r="D2593" s="13">
        <v>43939</v>
      </c>
      <c r="E2593" s="7" t="s">
        <v>2584</v>
      </c>
      <c r="F2593" s="65">
        <v>22.1</v>
      </c>
      <c r="G2593" t="s">
        <v>12</v>
      </c>
      <c r="H2593">
        <f>+VLOOKUP(G2593,'Legenda Tecnologias'!$A$1:$C$26,3)</f>
        <v>22</v>
      </c>
    </row>
    <row r="2594" spans="1:8" ht="14.25">
      <c r="A2594" s="11">
        <v>43922</v>
      </c>
      <c r="B2594" s="10" t="s">
        <v>2993</v>
      </c>
      <c r="C2594" s="12">
        <v>4.1666666666666664E-2</v>
      </c>
      <c r="D2594" s="13">
        <v>43939</v>
      </c>
      <c r="E2594" s="7" t="s">
        <v>2584</v>
      </c>
      <c r="F2594" s="65">
        <v>18.149999999999999</v>
      </c>
      <c r="G2594" t="s">
        <v>5</v>
      </c>
      <c r="H2594">
        <f>+VLOOKUP(G2594,'Legenda Tecnologias'!$A$1:$C$26,3)</f>
        <v>11</v>
      </c>
    </row>
    <row r="2595" spans="1:8" ht="14.25">
      <c r="A2595" s="11">
        <v>43922</v>
      </c>
      <c r="B2595" s="10" t="s">
        <v>3002</v>
      </c>
      <c r="C2595" s="12">
        <v>0.41666666666666669</v>
      </c>
      <c r="D2595" s="13">
        <v>43939</v>
      </c>
      <c r="E2595" s="7" t="s">
        <v>2584</v>
      </c>
      <c r="F2595" s="65">
        <v>20</v>
      </c>
      <c r="G2595" t="s">
        <v>6</v>
      </c>
      <c r="H2595">
        <f>+VLOOKUP(G2595,'Legenda Tecnologias'!$A$1:$C$26,3)</f>
        <v>18</v>
      </c>
    </row>
    <row r="2596" spans="1:8" ht="14.25">
      <c r="A2596" s="11">
        <v>43922</v>
      </c>
      <c r="B2596" s="10" t="s">
        <v>3003</v>
      </c>
      <c r="C2596" s="12">
        <v>0.45833333333333331</v>
      </c>
      <c r="D2596" s="13">
        <v>43939</v>
      </c>
      <c r="E2596" s="7" t="s">
        <v>2584</v>
      </c>
      <c r="F2596" s="65">
        <v>21.81</v>
      </c>
      <c r="G2596" t="s">
        <v>6</v>
      </c>
      <c r="H2596">
        <f>+VLOOKUP(G2596,'Legenda Tecnologias'!$A$1:$C$26,3)</f>
        <v>18</v>
      </c>
    </row>
    <row r="2597" spans="1:8" ht="14.25">
      <c r="A2597" s="11">
        <v>43922</v>
      </c>
      <c r="B2597" s="10" t="s">
        <v>3004</v>
      </c>
      <c r="C2597" s="12">
        <v>0.5</v>
      </c>
      <c r="D2597" s="13">
        <v>43939</v>
      </c>
      <c r="E2597" s="7" t="s">
        <v>2584</v>
      </c>
      <c r="F2597" s="65">
        <v>21.49</v>
      </c>
      <c r="G2597" t="s">
        <v>5</v>
      </c>
      <c r="H2597">
        <f>+VLOOKUP(G2597,'Legenda Tecnologias'!$A$1:$C$26,3)</f>
        <v>11</v>
      </c>
    </row>
    <row r="2598" spans="1:8" ht="14.25">
      <c r="A2598" s="11">
        <v>43922</v>
      </c>
      <c r="B2598" s="10" t="s">
        <v>3005</v>
      </c>
      <c r="C2598" s="12">
        <v>0.54166666666666663</v>
      </c>
      <c r="D2598" s="13">
        <v>43939</v>
      </c>
      <c r="E2598" s="7" t="s">
        <v>2584</v>
      </c>
      <c r="F2598" s="65">
        <v>23.46</v>
      </c>
      <c r="G2598" t="s">
        <v>6</v>
      </c>
      <c r="H2598">
        <f>+VLOOKUP(G2598,'Legenda Tecnologias'!$A$1:$C$26,3)</f>
        <v>18</v>
      </c>
    </row>
    <row r="2599" spans="1:8" ht="14.25">
      <c r="A2599" s="11">
        <v>43922</v>
      </c>
      <c r="B2599" s="10" t="s">
        <v>3006</v>
      </c>
      <c r="C2599" s="12">
        <v>0.58333333333333337</v>
      </c>
      <c r="D2599" s="13">
        <v>43939</v>
      </c>
      <c r="E2599" s="7" t="s">
        <v>2584</v>
      </c>
      <c r="F2599" s="65">
        <v>23.46</v>
      </c>
      <c r="G2599" t="s">
        <v>5</v>
      </c>
      <c r="H2599">
        <f>+VLOOKUP(G2599,'Legenda Tecnologias'!$A$1:$C$26,3)</f>
        <v>11</v>
      </c>
    </row>
    <row r="2600" spans="1:8" ht="14.25">
      <c r="A2600" s="11">
        <v>43922</v>
      </c>
      <c r="B2600" s="10" t="s">
        <v>3007</v>
      </c>
      <c r="C2600" s="12">
        <v>0.625</v>
      </c>
      <c r="D2600" s="13">
        <v>43939</v>
      </c>
      <c r="E2600" s="7" t="s">
        <v>2584</v>
      </c>
      <c r="F2600" s="65">
        <v>23.96</v>
      </c>
      <c r="G2600" t="s">
        <v>5</v>
      </c>
      <c r="H2600">
        <f>+VLOOKUP(G2600,'Legenda Tecnologias'!$A$1:$C$26,3)</f>
        <v>11</v>
      </c>
    </row>
    <row r="2601" spans="1:8" ht="14.25">
      <c r="A2601" s="11">
        <v>43922</v>
      </c>
      <c r="B2601" s="10" t="s">
        <v>3008</v>
      </c>
      <c r="C2601" s="12">
        <v>0.66666666666666663</v>
      </c>
      <c r="D2601" s="13">
        <v>43939</v>
      </c>
      <c r="E2601" s="7" t="s">
        <v>2584</v>
      </c>
      <c r="F2601" s="65">
        <v>20.52</v>
      </c>
      <c r="G2601" t="s">
        <v>5</v>
      </c>
      <c r="H2601">
        <f>+VLOOKUP(G2601,'Legenda Tecnologias'!$A$1:$C$26,3)</f>
        <v>11</v>
      </c>
    </row>
    <row r="2602" spans="1:8" ht="14.25">
      <c r="A2602" s="11">
        <v>43922</v>
      </c>
      <c r="B2602" s="10" t="s">
        <v>3009</v>
      </c>
      <c r="C2602" s="12">
        <v>0.70833333333333337</v>
      </c>
      <c r="D2602" s="13">
        <v>43939</v>
      </c>
      <c r="E2602" s="7" t="s">
        <v>2584</v>
      </c>
      <c r="F2602" s="65">
        <v>18.5</v>
      </c>
      <c r="G2602" t="s">
        <v>5</v>
      </c>
      <c r="H2602">
        <f>+VLOOKUP(G2602,'Legenda Tecnologias'!$A$1:$C$26,3)</f>
        <v>11</v>
      </c>
    </row>
    <row r="2603" spans="1:8" ht="14.25">
      <c r="A2603" s="11">
        <v>43922</v>
      </c>
      <c r="B2603" s="10" t="s">
        <v>3010</v>
      </c>
      <c r="C2603" s="12">
        <v>0.75</v>
      </c>
      <c r="D2603" s="13">
        <v>43939</v>
      </c>
      <c r="E2603" s="7" t="s">
        <v>2584</v>
      </c>
      <c r="F2603" s="65">
        <v>23</v>
      </c>
      <c r="G2603" t="s">
        <v>6</v>
      </c>
      <c r="H2603">
        <f>+VLOOKUP(G2603,'Legenda Tecnologias'!$A$1:$C$26,3)</f>
        <v>18</v>
      </c>
    </row>
    <row r="2604" spans="1:8" ht="14.25">
      <c r="A2604" s="11">
        <v>43922</v>
      </c>
      <c r="B2604" s="10" t="s">
        <v>3011</v>
      </c>
      <c r="C2604" s="12">
        <v>0.79166666666666663</v>
      </c>
      <c r="D2604" s="13">
        <v>43939</v>
      </c>
      <c r="E2604" s="7" t="s">
        <v>2584</v>
      </c>
      <c r="F2604" s="65">
        <v>24.21</v>
      </c>
      <c r="G2604" t="s">
        <v>10</v>
      </c>
      <c r="H2604">
        <f>+VLOOKUP(G2604,'Legenda Tecnologias'!$A$1:$C$26,3)</f>
        <v>1</v>
      </c>
    </row>
    <row r="2605" spans="1:8" ht="14.25">
      <c r="A2605" s="11">
        <v>43922</v>
      </c>
      <c r="B2605" s="10" t="s">
        <v>2994</v>
      </c>
      <c r="C2605" s="12">
        <v>8.3333333333333329E-2</v>
      </c>
      <c r="D2605" s="13">
        <v>43939</v>
      </c>
      <c r="E2605" s="7" t="s">
        <v>2584</v>
      </c>
      <c r="F2605" s="65">
        <v>18</v>
      </c>
      <c r="G2605" t="s">
        <v>6</v>
      </c>
      <c r="H2605">
        <f>+VLOOKUP(G2605,'Legenda Tecnologias'!$A$1:$C$26,3)</f>
        <v>18</v>
      </c>
    </row>
    <row r="2606" spans="1:8" ht="14.25">
      <c r="A2606" s="11">
        <v>43922</v>
      </c>
      <c r="B2606" s="10" t="s">
        <v>3012</v>
      </c>
      <c r="C2606" s="12">
        <v>0.83333333333333337</v>
      </c>
      <c r="D2606" s="13">
        <v>43939</v>
      </c>
      <c r="E2606" s="7" t="s">
        <v>2584</v>
      </c>
      <c r="F2606" s="65">
        <v>24.21</v>
      </c>
      <c r="G2606" t="s">
        <v>5</v>
      </c>
      <c r="H2606">
        <f>+VLOOKUP(G2606,'Legenda Tecnologias'!$A$1:$C$26,3)</f>
        <v>11</v>
      </c>
    </row>
    <row r="2607" spans="1:8" ht="14.25">
      <c r="A2607" s="11">
        <v>43922</v>
      </c>
      <c r="B2607" s="10" t="s">
        <v>3013</v>
      </c>
      <c r="C2607" s="12">
        <v>0.875</v>
      </c>
      <c r="D2607" s="13">
        <v>43939</v>
      </c>
      <c r="E2607" s="7" t="s">
        <v>2584</v>
      </c>
      <c r="F2607" s="65">
        <v>26.01</v>
      </c>
      <c r="G2607" t="s">
        <v>21</v>
      </c>
      <c r="H2607">
        <f>+VLOOKUP(G2607,'Legenda Tecnologias'!$A$1:$C$26,3)</f>
        <v>2</v>
      </c>
    </row>
    <row r="2608" spans="1:8" ht="14.25">
      <c r="A2608" s="11">
        <v>43922</v>
      </c>
      <c r="B2608" s="10" t="s">
        <v>3014</v>
      </c>
      <c r="C2608" s="12">
        <v>0.91666666666666663</v>
      </c>
      <c r="D2608" s="13">
        <v>43939</v>
      </c>
      <c r="E2608" s="7" t="s">
        <v>2584</v>
      </c>
      <c r="F2608" s="65">
        <v>24.58</v>
      </c>
      <c r="G2608" t="s">
        <v>5</v>
      </c>
      <c r="H2608">
        <f>+VLOOKUP(G2608,'Legenda Tecnologias'!$A$1:$C$26,3)</f>
        <v>11</v>
      </c>
    </row>
    <row r="2609" spans="1:8" ht="14.25">
      <c r="A2609" s="11">
        <v>43922</v>
      </c>
      <c r="B2609" s="10" t="s">
        <v>3015</v>
      </c>
      <c r="C2609" s="12">
        <v>0.95833333333333337</v>
      </c>
      <c r="D2609" s="13">
        <v>43939</v>
      </c>
      <c r="E2609" s="7" t="s">
        <v>2584</v>
      </c>
      <c r="F2609" s="65">
        <v>24.03</v>
      </c>
      <c r="G2609" t="s">
        <v>5</v>
      </c>
      <c r="H2609">
        <f>+VLOOKUP(G2609,'Legenda Tecnologias'!$A$1:$C$26,3)</f>
        <v>11</v>
      </c>
    </row>
    <row r="2610" spans="1:8" ht="14.25">
      <c r="A2610" s="11">
        <v>43922</v>
      </c>
      <c r="B2610" s="10" t="s">
        <v>2995</v>
      </c>
      <c r="C2610" s="12">
        <v>0.125</v>
      </c>
      <c r="D2610" s="13">
        <v>43939</v>
      </c>
      <c r="E2610" s="7" t="s">
        <v>2584</v>
      </c>
      <c r="F2610" s="65">
        <v>18</v>
      </c>
      <c r="G2610" t="s">
        <v>35</v>
      </c>
      <c r="H2610">
        <f>+VLOOKUP(G2610,'Legenda Tecnologias'!$A$1:$C$26,3)</f>
        <v>13</v>
      </c>
    </row>
    <row r="2611" spans="1:8" ht="14.25">
      <c r="A2611" s="11">
        <v>43922</v>
      </c>
      <c r="B2611" s="10" t="s">
        <v>2996</v>
      </c>
      <c r="C2611" s="12">
        <v>0.16666666666666666</v>
      </c>
      <c r="D2611" s="13">
        <v>43939</v>
      </c>
      <c r="E2611" s="7" t="s">
        <v>2584</v>
      </c>
      <c r="F2611" s="65">
        <v>18</v>
      </c>
      <c r="G2611" t="s">
        <v>35</v>
      </c>
      <c r="H2611">
        <f>+VLOOKUP(G2611,'Legenda Tecnologias'!$A$1:$C$26,3)</f>
        <v>13</v>
      </c>
    </row>
    <row r="2612" spans="1:8" ht="14.25">
      <c r="A2612" s="11">
        <v>43922</v>
      </c>
      <c r="B2612" s="10" t="s">
        <v>2997</v>
      </c>
      <c r="C2612" s="12">
        <v>0.20833333333333334</v>
      </c>
      <c r="D2612" s="13">
        <v>43939</v>
      </c>
      <c r="E2612" s="7" t="s">
        <v>2584</v>
      </c>
      <c r="F2612" s="65">
        <v>18</v>
      </c>
      <c r="G2612" t="s">
        <v>20</v>
      </c>
      <c r="H2612">
        <f>+VLOOKUP(G2612,'Legenda Tecnologias'!$A$1:$C$26,3)</f>
        <v>12</v>
      </c>
    </row>
    <row r="2613" spans="1:8" ht="14.25">
      <c r="A2613" s="11">
        <v>43922</v>
      </c>
      <c r="B2613" s="10" t="s">
        <v>2998</v>
      </c>
      <c r="C2613" s="12">
        <v>0.25</v>
      </c>
      <c r="D2613" s="13">
        <v>43939</v>
      </c>
      <c r="E2613" s="7" t="s">
        <v>2584</v>
      </c>
      <c r="F2613" s="65">
        <v>21.81</v>
      </c>
      <c r="G2613" t="s">
        <v>20</v>
      </c>
      <c r="H2613">
        <f>+VLOOKUP(G2613,'Legenda Tecnologias'!$A$1:$C$26,3)</f>
        <v>12</v>
      </c>
    </row>
    <row r="2614" spans="1:8" ht="14.25">
      <c r="A2614" s="11">
        <v>43922</v>
      </c>
      <c r="B2614" s="10" t="s">
        <v>2999</v>
      </c>
      <c r="C2614" s="12">
        <v>0.29166666666666669</v>
      </c>
      <c r="D2614" s="13">
        <v>43939</v>
      </c>
      <c r="E2614" s="7" t="s">
        <v>2584</v>
      </c>
      <c r="F2614" s="65">
        <v>17.5</v>
      </c>
      <c r="G2614" t="s">
        <v>5</v>
      </c>
      <c r="H2614">
        <f>+VLOOKUP(G2614,'Legenda Tecnologias'!$A$1:$C$26,3)</f>
        <v>11</v>
      </c>
    </row>
    <row r="2615" spans="1:8" ht="14.25">
      <c r="A2615" s="11">
        <v>43922</v>
      </c>
      <c r="B2615" s="10" t="s">
        <v>3000</v>
      </c>
      <c r="C2615" s="12">
        <v>0.33333333333333331</v>
      </c>
      <c r="D2615" s="13">
        <v>43939</v>
      </c>
      <c r="E2615" s="7" t="s">
        <v>2584</v>
      </c>
      <c r="F2615" s="65">
        <v>18</v>
      </c>
      <c r="G2615" t="s">
        <v>5</v>
      </c>
      <c r="H2615">
        <f>+VLOOKUP(G2615,'Legenda Tecnologias'!$A$1:$C$26,3)</f>
        <v>11</v>
      </c>
    </row>
    <row r="2616" spans="1:8" ht="14.25">
      <c r="A2616" s="11">
        <v>43922</v>
      </c>
      <c r="B2616" s="10" t="s">
        <v>3001</v>
      </c>
      <c r="C2616" s="12">
        <v>0.375</v>
      </c>
      <c r="D2616" s="13">
        <v>43939</v>
      </c>
      <c r="E2616" s="7" t="s">
        <v>2584</v>
      </c>
      <c r="F2616" s="65">
        <v>22</v>
      </c>
      <c r="G2616" t="s">
        <v>20</v>
      </c>
      <c r="H2616">
        <f>+VLOOKUP(G2616,'Legenda Tecnologias'!$A$1:$C$26,3)</f>
        <v>12</v>
      </c>
    </row>
    <row r="2617" spans="1:8" ht="14.25">
      <c r="A2617" s="11">
        <v>43922</v>
      </c>
      <c r="B2617" s="10" t="s">
        <v>3016</v>
      </c>
      <c r="C2617" s="12">
        <v>0</v>
      </c>
      <c r="D2617" s="13">
        <v>43940</v>
      </c>
      <c r="E2617" s="7" t="s">
        <v>2584</v>
      </c>
      <c r="F2617" s="65">
        <v>16.510000000000002</v>
      </c>
      <c r="G2617" t="s">
        <v>10</v>
      </c>
      <c r="H2617">
        <f>+VLOOKUP(G2617,'Legenda Tecnologias'!$A$1:$C$26,3)</f>
        <v>1</v>
      </c>
    </row>
    <row r="2618" spans="1:8" ht="14.25">
      <c r="A2618" s="11">
        <v>43922</v>
      </c>
      <c r="B2618" s="10" t="s">
        <v>3017</v>
      </c>
      <c r="C2618" s="12">
        <v>4.1666666666666664E-2</v>
      </c>
      <c r="D2618" s="13">
        <v>43940</v>
      </c>
      <c r="E2618" s="7" t="s">
        <v>2584</v>
      </c>
      <c r="F2618" s="65">
        <v>15</v>
      </c>
      <c r="G2618" t="s">
        <v>5</v>
      </c>
      <c r="H2618">
        <f>+VLOOKUP(G2618,'Legenda Tecnologias'!$A$1:$C$26,3)</f>
        <v>11</v>
      </c>
    </row>
    <row r="2619" spans="1:8" ht="14.25">
      <c r="A2619" s="11">
        <v>43922</v>
      </c>
      <c r="B2619" s="10" t="s">
        <v>3026</v>
      </c>
      <c r="C2619" s="12">
        <v>0.41666666666666669</v>
      </c>
      <c r="D2619" s="13">
        <v>43940</v>
      </c>
      <c r="E2619" s="7" t="s">
        <v>2584</v>
      </c>
      <c r="F2619" s="65">
        <v>14.23</v>
      </c>
      <c r="G2619" t="s">
        <v>5</v>
      </c>
      <c r="H2619">
        <f>+VLOOKUP(G2619,'Legenda Tecnologias'!$A$1:$C$26,3)</f>
        <v>11</v>
      </c>
    </row>
    <row r="2620" spans="1:8" ht="14.25">
      <c r="A2620" s="11">
        <v>43922</v>
      </c>
      <c r="B2620" s="10" t="s">
        <v>3027</v>
      </c>
      <c r="C2620" s="12">
        <v>0.45833333333333331</v>
      </c>
      <c r="D2620" s="13">
        <v>43940</v>
      </c>
      <c r="E2620" s="7" t="s">
        <v>2584</v>
      </c>
      <c r="F2620" s="65">
        <v>14.51</v>
      </c>
      <c r="G2620" t="s">
        <v>5</v>
      </c>
      <c r="H2620">
        <f>+VLOOKUP(G2620,'Legenda Tecnologias'!$A$1:$C$26,3)</f>
        <v>11</v>
      </c>
    </row>
    <row r="2621" spans="1:8" ht="14.25">
      <c r="A2621" s="11">
        <v>43922</v>
      </c>
      <c r="B2621" s="10" t="s">
        <v>3028</v>
      </c>
      <c r="C2621" s="12">
        <v>0.5</v>
      </c>
      <c r="D2621" s="13">
        <v>43940</v>
      </c>
      <c r="E2621" s="7" t="s">
        <v>2584</v>
      </c>
      <c r="F2621" s="65">
        <v>14.71</v>
      </c>
      <c r="G2621" t="s">
        <v>6</v>
      </c>
      <c r="H2621">
        <f>+VLOOKUP(G2621,'Legenda Tecnologias'!$A$1:$C$26,3)</f>
        <v>18</v>
      </c>
    </row>
    <row r="2622" spans="1:8" ht="14.25">
      <c r="A2622" s="11">
        <v>43922</v>
      </c>
      <c r="B2622" s="10" t="s">
        <v>3029</v>
      </c>
      <c r="C2622" s="12">
        <v>0.54166666666666663</v>
      </c>
      <c r="D2622" s="13">
        <v>43940</v>
      </c>
      <c r="E2622" s="7" t="s">
        <v>2584</v>
      </c>
      <c r="F2622" s="65">
        <v>15.01</v>
      </c>
      <c r="G2622" t="s">
        <v>6</v>
      </c>
      <c r="H2622">
        <f>+VLOOKUP(G2622,'Legenda Tecnologias'!$A$1:$C$26,3)</f>
        <v>18</v>
      </c>
    </row>
    <row r="2623" spans="1:8" ht="14.25">
      <c r="A2623" s="11">
        <v>43922</v>
      </c>
      <c r="B2623" s="10" t="s">
        <v>3030</v>
      </c>
      <c r="C2623" s="12">
        <v>0.58333333333333337</v>
      </c>
      <c r="D2623" s="13">
        <v>43940</v>
      </c>
      <c r="E2623" s="7" t="s">
        <v>2584</v>
      </c>
      <c r="F2623" s="65">
        <v>14.71</v>
      </c>
      <c r="G2623" t="s">
        <v>6</v>
      </c>
      <c r="H2623">
        <f>+VLOOKUP(G2623,'Legenda Tecnologias'!$A$1:$C$26,3)</f>
        <v>18</v>
      </c>
    </row>
    <row r="2624" spans="1:8" ht="14.25">
      <c r="A2624" s="11">
        <v>43922</v>
      </c>
      <c r="B2624" s="10" t="s">
        <v>3031</v>
      </c>
      <c r="C2624" s="12">
        <v>0.625</v>
      </c>
      <c r="D2624" s="13">
        <v>43940</v>
      </c>
      <c r="E2624" s="7" t="s">
        <v>2584</v>
      </c>
      <c r="F2624" s="65">
        <v>12.66</v>
      </c>
      <c r="G2624" t="s">
        <v>6</v>
      </c>
      <c r="H2624">
        <f>+VLOOKUP(G2624,'Legenda Tecnologias'!$A$1:$C$26,3)</f>
        <v>18</v>
      </c>
    </row>
    <row r="2625" spans="1:8" ht="14.25">
      <c r="A2625" s="11">
        <v>43922</v>
      </c>
      <c r="B2625" s="10" t="s">
        <v>3032</v>
      </c>
      <c r="C2625" s="12">
        <v>0.66666666666666663</v>
      </c>
      <c r="D2625" s="13">
        <v>43940</v>
      </c>
      <c r="E2625" s="7" t="s">
        <v>2584</v>
      </c>
      <c r="F2625" s="65">
        <v>8</v>
      </c>
      <c r="G2625" t="s">
        <v>6</v>
      </c>
      <c r="H2625">
        <f>+VLOOKUP(G2625,'Legenda Tecnologias'!$A$1:$C$26,3)</f>
        <v>18</v>
      </c>
    </row>
    <row r="2626" spans="1:8" ht="14.25">
      <c r="A2626" s="11">
        <v>43922</v>
      </c>
      <c r="B2626" s="10" t="s">
        <v>3033</v>
      </c>
      <c r="C2626" s="12">
        <v>0.70833333333333337</v>
      </c>
      <c r="D2626" s="13">
        <v>43940</v>
      </c>
      <c r="E2626" s="7" t="s">
        <v>2584</v>
      </c>
      <c r="F2626" s="65">
        <v>5.33</v>
      </c>
      <c r="G2626" t="s">
        <v>6</v>
      </c>
      <c r="H2626">
        <f>+VLOOKUP(G2626,'Legenda Tecnologias'!$A$1:$C$26,3)</f>
        <v>18</v>
      </c>
    </row>
    <row r="2627" spans="1:8" ht="14.25">
      <c r="A2627" s="11">
        <v>43922</v>
      </c>
      <c r="B2627" s="10" t="s">
        <v>3034</v>
      </c>
      <c r="C2627" s="12">
        <v>0.75</v>
      </c>
      <c r="D2627" s="13">
        <v>43940</v>
      </c>
      <c r="E2627" s="7" t="s">
        <v>2584</v>
      </c>
      <c r="F2627" s="65">
        <v>11.2</v>
      </c>
      <c r="G2627" t="s">
        <v>42</v>
      </c>
      <c r="H2627">
        <f>+VLOOKUP(G2627,'Legenda Tecnologias'!$A$1:$C$26,3)</f>
        <v>3</v>
      </c>
    </row>
    <row r="2628" spans="1:8" ht="14.25">
      <c r="A2628" s="11">
        <v>43922</v>
      </c>
      <c r="B2628" s="10" t="s">
        <v>3035</v>
      </c>
      <c r="C2628" s="12">
        <v>0.79166666666666663</v>
      </c>
      <c r="D2628" s="13">
        <v>43940</v>
      </c>
      <c r="E2628" s="7" t="s">
        <v>2584</v>
      </c>
      <c r="F2628" s="65">
        <v>9.93</v>
      </c>
      <c r="G2628" t="s">
        <v>6</v>
      </c>
      <c r="H2628">
        <f>+VLOOKUP(G2628,'Legenda Tecnologias'!$A$1:$C$26,3)</f>
        <v>18</v>
      </c>
    </row>
    <row r="2629" spans="1:8" ht="14.25">
      <c r="A2629" s="11">
        <v>43922</v>
      </c>
      <c r="B2629" s="10" t="s">
        <v>3018</v>
      </c>
      <c r="C2629" s="12">
        <v>8.3333333333333329E-2</v>
      </c>
      <c r="D2629" s="13">
        <v>43940</v>
      </c>
      <c r="E2629" s="7" t="s">
        <v>2584</v>
      </c>
      <c r="F2629" s="65">
        <v>14.51</v>
      </c>
      <c r="G2629" t="s">
        <v>6</v>
      </c>
      <c r="H2629">
        <f>+VLOOKUP(G2629,'Legenda Tecnologias'!$A$1:$C$26,3)</f>
        <v>18</v>
      </c>
    </row>
    <row r="2630" spans="1:8" ht="14.25">
      <c r="A2630" s="11">
        <v>43922</v>
      </c>
      <c r="B2630" s="10" t="s">
        <v>3036</v>
      </c>
      <c r="C2630" s="12">
        <v>0.83333333333333337</v>
      </c>
      <c r="D2630" s="13">
        <v>43940</v>
      </c>
      <c r="E2630" s="7" t="s">
        <v>2584</v>
      </c>
      <c r="F2630" s="65">
        <v>11.8</v>
      </c>
      <c r="G2630" t="s">
        <v>6</v>
      </c>
      <c r="H2630">
        <f>+VLOOKUP(G2630,'Legenda Tecnologias'!$A$1:$C$26,3)</f>
        <v>18</v>
      </c>
    </row>
    <row r="2631" spans="1:8" ht="14.25">
      <c r="A2631" s="11">
        <v>43922</v>
      </c>
      <c r="B2631" s="10" t="s">
        <v>3037</v>
      </c>
      <c r="C2631" s="12">
        <v>0.875</v>
      </c>
      <c r="D2631" s="13">
        <v>43940</v>
      </c>
      <c r="E2631" s="7" t="s">
        <v>2584</v>
      </c>
      <c r="F2631" s="65">
        <v>14.11</v>
      </c>
      <c r="G2631" t="s">
        <v>6</v>
      </c>
      <c r="H2631">
        <f>+VLOOKUP(G2631,'Legenda Tecnologias'!$A$1:$C$26,3)</f>
        <v>18</v>
      </c>
    </row>
    <row r="2632" spans="1:8" ht="14.25">
      <c r="A2632" s="11">
        <v>43922</v>
      </c>
      <c r="B2632" s="10" t="s">
        <v>3038</v>
      </c>
      <c r="C2632" s="12">
        <v>0.91666666666666663</v>
      </c>
      <c r="D2632" s="13">
        <v>43940</v>
      </c>
      <c r="E2632" s="7" t="s">
        <v>2584</v>
      </c>
      <c r="F2632" s="65">
        <v>14.11</v>
      </c>
      <c r="G2632" t="s">
        <v>5</v>
      </c>
      <c r="H2632">
        <f>+VLOOKUP(G2632,'Legenda Tecnologias'!$A$1:$C$26,3)</f>
        <v>11</v>
      </c>
    </row>
    <row r="2633" spans="1:8" ht="14.25">
      <c r="A2633" s="11">
        <v>43922</v>
      </c>
      <c r="B2633" s="10" t="s">
        <v>3039</v>
      </c>
      <c r="C2633" s="12">
        <v>0.95833333333333337</v>
      </c>
      <c r="D2633" s="13">
        <v>43940</v>
      </c>
      <c r="E2633" s="7" t="s">
        <v>2584</v>
      </c>
      <c r="F2633" s="65">
        <v>12.11</v>
      </c>
      <c r="G2633" t="s">
        <v>5</v>
      </c>
      <c r="H2633">
        <f>+VLOOKUP(G2633,'Legenda Tecnologias'!$A$1:$C$26,3)</f>
        <v>11</v>
      </c>
    </row>
    <row r="2634" spans="1:8" ht="14.25">
      <c r="A2634" s="11">
        <v>43922</v>
      </c>
      <c r="B2634" s="10" t="s">
        <v>3019</v>
      </c>
      <c r="C2634" s="12">
        <v>0.125</v>
      </c>
      <c r="D2634" s="13">
        <v>43940</v>
      </c>
      <c r="E2634" s="7" t="s">
        <v>2584</v>
      </c>
      <c r="F2634" s="65">
        <v>14.27</v>
      </c>
      <c r="G2634" t="s">
        <v>6</v>
      </c>
      <c r="H2634">
        <f>+VLOOKUP(G2634,'Legenda Tecnologias'!$A$1:$C$26,3)</f>
        <v>18</v>
      </c>
    </row>
    <row r="2635" spans="1:8" ht="14.25">
      <c r="A2635" s="11">
        <v>43922</v>
      </c>
      <c r="B2635" s="10" t="s">
        <v>3020</v>
      </c>
      <c r="C2635" s="12">
        <v>0.16666666666666666</v>
      </c>
      <c r="D2635" s="13">
        <v>43940</v>
      </c>
      <c r="E2635" s="7" t="s">
        <v>2584</v>
      </c>
      <c r="F2635" s="65">
        <v>14.71</v>
      </c>
      <c r="G2635" t="s">
        <v>6</v>
      </c>
      <c r="H2635">
        <f>+VLOOKUP(G2635,'Legenda Tecnologias'!$A$1:$C$26,3)</f>
        <v>18</v>
      </c>
    </row>
    <row r="2636" spans="1:8" ht="14.25">
      <c r="A2636" s="11">
        <v>43922</v>
      </c>
      <c r="B2636" s="10" t="s">
        <v>3021</v>
      </c>
      <c r="C2636" s="12">
        <v>0.20833333333333334</v>
      </c>
      <c r="D2636" s="13">
        <v>43940</v>
      </c>
      <c r="E2636" s="7" t="s">
        <v>2584</v>
      </c>
      <c r="F2636" s="65">
        <v>14.67</v>
      </c>
      <c r="G2636" t="s">
        <v>6</v>
      </c>
      <c r="H2636">
        <f>+VLOOKUP(G2636,'Legenda Tecnologias'!$A$1:$C$26,3)</f>
        <v>18</v>
      </c>
    </row>
    <row r="2637" spans="1:8" ht="14.25">
      <c r="A2637" s="11">
        <v>43922</v>
      </c>
      <c r="B2637" s="10" t="s">
        <v>3022</v>
      </c>
      <c r="C2637" s="12">
        <v>0.25</v>
      </c>
      <c r="D2637" s="13">
        <v>43940</v>
      </c>
      <c r="E2637" s="7" t="s">
        <v>2584</v>
      </c>
      <c r="F2637" s="65">
        <v>14.71</v>
      </c>
      <c r="G2637" t="s">
        <v>5</v>
      </c>
      <c r="H2637">
        <f>+VLOOKUP(G2637,'Legenda Tecnologias'!$A$1:$C$26,3)</f>
        <v>11</v>
      </c>
    </row>
    <row r="2638" spans="1:8" ht="14.25">
      <c r="A2638" s="11">
        <v>43922</v>
      </c>
      <c r="B2638" s="10" t="s">
        <v>3023</v>
      </c>
      <c r="C2638" s="12">
        <v>0.29166666666666669</v>
      </c>
      <c r="D2638" s="13">
        <v>43940</v>
      </c>
      <c r="E2638" s="7" t="s">
        <v>2584</v>
      </c>
      <c r="F2638" s="65">
        <v>14.23</v>
      </c>
      <c r="G2638" t="s">
        <v>6</v>
      </c>
      <c r="H2638">
        <f>+VLOOKUP(G2638,'Legenda Tecnologias'!$A$1:$C$26,3)</f>
        <v>18</v>
      </c>
    </row>
    <row r="2639" spans="1:8" ht="14.25">
      <c r="A2639" s="11">
        <v>43922</v>
      </c>
      <c r="B2639" s="10" t="s">
        <v>3024</v>
      </c>
      <c r="C2639" s="12">
        <v>0.33333333333333331</v>
      </c>
      <c r="D2639" s="13">
        <v>43940</v>
      </c>
      <c r="E2639" s="7" t="s">
        <v>2584</v>
      </c>
      <c r="F2639" s="65">
        <v>14.01</v>
      </c>
      <c r="G2639" t="s">
        <v>5</v>
      </c>
      <c r="H2639">
        <f>+VLOOKUP(G2639,'Legenda Tecnologias'!$A$1:$C$26,3)</f>
        <v>11</v>
      </c>
    </row>
    <row r="2640" spans="1:8" ht="14.25">
      <c r="A2640" s="11">
        <v>43922</v>
      </c>
      <c r="B2640" s="10" t="s">
        <v>3025</v>
      </c>
      <c r="C2640" s="12">
        <v>0.375</v>
      </c>
      <c r="D2640" s="13">
        <v>43940</v>
      </c>
      <c r="E2640" s="7" t="s">
        <v>2584</v>
      </c>
      <c r="F2640" s="65">
        <v>14.23</v>
      </c>
      <c r="G2640" t="s">
        <v>6</v>
      </c>
      <c r="H2640">
        <f>+VLOOKUP(G2640,'Legenda Tecnologias'!$A$1:$C$26,3)</f>
        <v>18</v>
      </c>
    </row>
    <row r="2641" spans="1:8" ht="14.25">
      <c r="A2641" s="11">
        <v>43922</v>
      </c>
      <c r="B2641" s="10" t="s">
        <v>3040</v>
      </c>
      <c r="C2641" s="12">
        <v>0</v>
      </c>
      <c r="D2641" s="13">
        <v>43941</v>
      </c>
      <c r="E2641" s="7" t="s">
        <v>2584</v>
      </c>
      <c r="F2641" s="65">
        <v>5.95</v>
      </c>
      <c r="G2641" t="s">
        <v>6</v>
      </c>
      <c r="H2641">
        <f>+VLOOKUP(G2641,'Legenda Tecnologias'!$A$1:$C$26,3)</f>
        <v>18</v>
      </c>
    </row>
    <row r="2642" spans="1:8" ht="14.25">
      <c r="A2642" s="11">
        <v>43922</v>
      </c>
      <c r="B2642" s="10" t="s">
        <v>3041</v>
      </c>
      <c r="C2642" s="12">
        <v>4.1666666666666664E-2</v>
      </c>
      <c r="D2642" s="13">
        <v>43941</v>
      </c>
      <c r="E2642" s="7" t="s">
        <v>2584</v>
      </c>
      <c r="F2642" s="65">
        <v>5.05</v>
      </c>
      <c r="G2642" t="s">
        <v>6</v>
      </c>
      <c r="H2642">
        <f>+VLOOKUP(G2642,'Legenda Tecnologias'!$A$1:$C$26,3)</f>
        <v>18</v>
      </c>
    </row>
    <row r="2643" spans="1:8" ht="14.25">
      <c r="A2643" s="11">
        <v>43922</v>
      </c>
      <c r="B2643" s="10" t="s">
        <v>3050</v>
      </c>
      <c r="C2643" s="12">
        <v>0.41666666666666669</v>
      </c>
      <c r="D2643" s="13">
        <v>43941</v>
      </c>
      <c r="E2643" s="7" t="s">
        <v>2584</v>
      </c>
      <c r="F2643" s="65">
        <v>12.02</v>
      </c>
      <c r="G2643" t="s">
        <v>5</v>
      </c>
      <c r="H2643">
        <f>+VLOOKUP(G2643,'Legenda Tecnologias'!$A$1:$C$26,3)</f>
        <v>11</v>
      </c>
    </row>
    <row r="2644" spans="1:8" ht="14.25">
      <c r="A2644" s="11">
        <v>43922</v>
      </c>
      <c r="B2644" s="10" t="s">
        <v>3051</v>
      </c>
      <c r="C2644" s="12">
        <v>0.45833333333333331</v>
      </c>
      <c r="D2644" s="13">
        <v>43941</v>
      </c>
      <c r="E2644" s="7" t="s">
        <v>2584</v>
      </c>
      <c r="F2644" s="65">
        <v>9.9499999999999993</v>
      </c>
      <c r="G2644" t="s">
        <v>5</v>
      </c>
      <c r="H2644">
        <f>+VLOOKUP(G2644,'Legenda Tecnologias'!$A$1:$C$26,3)</f>
        <v>11</v>
      </c>
    </row>
    <row r="2645" spans="1:8" ht="14.25">
      <c r="A2645" s="11">
        <v>43922</v>
      </c>
      <c r="B2645" s="10" t="s">
        <v>3052</v>
      </c>
      <c r="C2645" s="12">
        <v>0.5</v>
      </c>
      <c r="D2645" s="13">
        <v>43941</v>
      </c>
      <c r="E2645" s="7" t="s">
        <v>2584</v>
      </c>
      <c r="F2645" s="65">
        <v>13</v>
      </c>
      <c r="G2645" t="s">
        <v>12</v>
      </c>
      <c r="H2645">
        <f>+VLOOKUP(G2645,'Legenda Tecnologias'!$A$1:$C$26,3)</f>
        <v>22</v>
      </c>
    </row>
    <row r="2646" spans="1:8" ht="14.25">
      <c r="A2646" s="11">
        <v>43922</v>
      </c>
      <c r="B2646" s="10" t="s">
        <v>3053</v>
      </c>
      <c r="C2646" s="12">
        <v>0.54166666666666663</v>
      </c>
      <c r="D2646" s="13">
        <v>43941</v>
      </c>
      <c r="E2646" s="7" t="s">
        <v>2584</v>
      </c>
      <c r="F2646" s="65">
        <v>13.51</v>
      </c>
      <c r="G2646" t="s">
        <v>10</v>
      </c>
      <c r="H2646">
        <f>+VLOOKUP(G2646,'Legenda Tecnologias'!$A$1:$C$26,3)</f>
        <v>1</v>
      </c>
    </row>
    <row r="2647" spans="1:8" ht="14.25">
      <c r="A2647" s="11">
        <v>43922</v>
      </c>
      <c r="B2647" s="10" t="s">
        <v>3054</v>
      </c>
      <c r="C2647" s="12">
        <v>0.58333333333333337</v>
      </c>
      <c r="D2647" s="13">
        <v>43941</v>
      </c>
      <c r="E2647" s="7" t="s">
        <v>2584</v>
      </c>
      <c r="F2647" s="65">
        <v>12.99</v>
      </c>
      <c r="G2647" t="s">
        <v>6</v>
      </c>
      <c r="H2647">
        <f>+VLOOKUP(G2647,'Legenda Tecnologias'!$A$1:$C$26,3)</f>
        <v>18</v>
      </c>
    </row>
    <row r="2648" spans="1:8" ht="14.25">
      <c r="A2648" s="11">
        <v>43922</v>
      </c>
      <c r="B2648" s="10" t="s">
        <v>3055</v>
      </c>
      <c r="C2648" s="12">
        <v>0.625</v>
      </c>
      <c r="D2648" s="13">
        <v>43941</v>
      </c>
      <c r="E2648" s="7" t="s">
        <v>2584</v>
      </c>
      <c r="F2648" s="65">
        <v>10.27</v>
      </c>
      <c r="G2648" t="s">
        <v>6</v>
      </c>
      <c r="H2648">
        <f>+VLOOKUP(G2648,'Legenda Tecnologias'!$A$1:$C$26,3)</f>
        <v>18</v>
      </c>
    </row>
    <row r="2649" spans="1:8" ht="14.25">
      <c r="A2649" s="11">
        <v>43922</v>
      </c>
      <c r="B2649" s="10" t="s">
        <v>3056</v>
      </c>
      <c r="C2649" s="12">
        <v>0.66666666666666663</v>
      </c>
      <c r="D2649" s="13">
        <v>43941</v>
      </c>
      <c r="E2649" s="7" t="s">
        <v>2584</v>
      </c>
      <c r="F2649" s="65">
        <v>9.1</v>
      </c>
      <c r="G2649" t="s">
        <v>6</v>
      </c>
      <c r="H2649">
        <f>+VLOOKUP(G2649,'Legenda Tecnologias'!$A$1:$C$26,3)</f>
        <v>18</v>
      </c>
    </row>
    <row r="2650" spans="1:8" ht="14.25">
      <c r="A2650" s="11">
        <v>43922</v>
      </c>
      <c r="B2650" s="10" t="s">
        <v>3057</v>
      </c>
      <c r="C2650" s="12">
        <v>0.70833333333333337</v>
      </c>
      <c r="D2650" s="13">
        <v>43941</v>
      </c>
      <c r="E2650" s="7" t="s">
        <v>2584</v>
      </c>
      <c r="F2650" s="65">
        <v>11.74</v>
      </c>
      <c r="G2650" t="s">
        <v>6</v>
      </c>
      <c r="H2650">
        <f>+VLOOKUP(G2650,'Legenda Tecnologias'!$A$1:$C$26,3)</f>
        <v>18</v>
      </c>
    </row>
    <row r="2651" spans="1:8" ht="14.25">
      <c r="A2651" s="11">
        <v>43922</v>
      </c>
      <c r="B2651" s="10" t="s">
        <v>3058</v>
      </c>
      <c r="C2651" s="12">
        <v>0.75</v>
      </c>
      <c r="D2651" s="13">
        <v>43941</v>
      </c>
      <c r="E2651" s="7" t="s">
        <v>2584</v>
      </c>
      <c r="F2651" s="65">
        <v>14.23</v>
      </c>
      <c r="G2651" t="s">
        <v>6</v>
      </c>
      <c r="H2651">
        <f>+VLOOKUP(G2651,'Legenda Tecnologias'!$A$1:$C$26,3)</f>
        <v>18</v>
      </c>
    </row>
    <row r="2652" spans="1:8" ht="14.25">
      <c r="A2652" s="11">
        <v>43922</v>
      </c>
      <c r="B2652" s="10" t="s">
        <v>3059</v>
      </c>
      <c r="C2652" s="12">
        <v>0.79166666666666663</v>
      </c>
      <c r="D2652" s="13">
        <v>43941</v>
      </c>
      <c r="E2652" s="7" t="s">
        <v>2584</v>
      </c>
      <c r="F2652" s="65">
        <v>15.02</v>
      </c>
      <c r="G2652" t="s">
        <v>5</v>
      </c>
      <c r="H2652">
        <f>+VLOOKUP(G2652,'Legenda Tecnologias'!$A$1:$C$26,3)</f>
        <v>11</v>
      </c>
    </row>
    <row r="2653" spans="1:8" ht="14.25">
      <c r="A2653" s="11">
        <v>43922</v>
      </c>
      <c r="B2653" s="10" t="s">
        <v>3042</v>
      </c>
      <c r="C2653" s="12">
        <v>8.3333333333333329E-2</v>
      </c>
      <c r="D2653" s="13">
        <v>43941</v>
      </c>
      <c r="E2653" s="7" t="s">
        <v>2584</v>
      </c>
      <c r="F2653" s="65">
        <v>4</v>
      </c>
      <c r="G2653" t="s">
        <v>6</v>
      </c>
      <c r="H2653">
        <f>+VLOOKUP(G2653,'Legenda Tecnologias'!$A$1:$C$26,3)</f>
        <v>18</v>
      </c>
    </row>
    <row r="2654" spans="1:8" ht="14.25">
      <c r="A2654" s="11">
        <v>43922</v>
      </c>
      <c r="B2654" s="10" t="s">
        <v>3060</v>
      </c>
      <c r="C2654" s="12">
        <v>0.83333333333333337</v>
      </c>
      <c r="D2654" s="13">
        <v>43941</v>
      </c>
      <c r="E2654" s="7" t="s">
        <v>2584</v>
      </c>
      <c r="F2654" s="65">
        <v>15.81</v>
      </c>
      <c r="G2654" t="s">
        <v>5</v>
      </c>
      <c r="H2654">
        <f>+VLOOKUP(G2654,'Legenda Tecnologias'!$A$1:$C$26,3)</f>
        <v>11</v>
      </c>
    </row>
    <row r="2655" spans="1:8" ht="14.25">
      <c r="A2655" s="11">
        <v>43922</v>
      </c>
      <c r="B2655" s="10" t="s">
        <v>3061</v>
      </c>
      <c r="C2655" s="12">
        <v>0.875</v>
      </c>
      <c r="D2655" s="13">
        <v>43941</v>
      </c>
      <c r="E2655" s="7" t="s">
        <v>2584</v>
      </c>
      <c r="F2655" s="65">
        <v>18.329999999999998</v>
      </c>
      <c r="G2655" t="s">
        <v>5</v>
      </c>
      <c r="H2655">
        <f>+VLOOKUP(G2655,'Legenda Tecnologias'!$A$1:$C$26,3)</f>
        <v>11</v>
      </c>
    </row>
    <row r="2656" spans="1:8" ht="14.25">
      <c r="A2656" s="11">
        <v>43922</v>
      </c>
      <c r="B2656" s="10" t="s">
        <v>3062</v>
      </c>
      <c r="C2656" s="12">
        <v>0.91666666666666663</v>
      </c>
      <c r="D2656" s="13">
        <v>43941</v>
      </c>
      <c r="E2656" s="7" t="s">
        <v>2584</v>
      </c>
      <c r="F2656" s="65">
        <v>16</v>
      </c>
      <c r="G2656" t="s">
        <v>5</v>
      </c>
      <c r="H2656">
        <f>+VLOOKUP(G2656,'Legenda Tecnologias'!$A$1:$C$26,3)</f>
        <v>11</v>
      </c>
    </row>
    <row r="2657" spans="1:8" ht="14.25">
      <c r="A2657" s="11">
        <v>43922</v>
      </c>
      <c r="B2657" s="10" t="s">
        <v>3063</v>
      </c>
      <c r="C2657" s="12">
        <v>0.95833333333333337</v>
      </c>
      <c r="D2657" s="13">
        <v>43941</v>
      </c>
      <c r="E2657" s="7" t="s">
        <v>2584</v>
      </c>
      <c r="F2657" s="65">
        <v>14.33</v>
      </c>
      <c r="G2657" t="s">
        <v>10</v>
      </c>
      <c r="H2657">
        <f>+VLOOKUP(G2657,'Legenda Tecnologias'!$A$1:$C$26,3)</f>
        <v>1</v>
      </c>
    </row>
    <row r="2658" spans="1:8" ht="14.25">
      <c r="A2658" s="11">
        <v>43922</v>
      </c>
      <c r="B2658" s="10" t="s">
        <v>3043</v>
      </c>
      <c r="C2658" s="12">
        <v>0.125</v>
      </c>
      <c r="D2658" s="13">
        <v>43941</v>
      </c>
      <c r="E2658" s="7" t="s">
        <v>2584</v>
      </c>
      <c r="F2658" s="65">
        <v>4</v>
      </c>
      <c r="G2658" t="s">
        <v>6</v>
      </c>
      <c r="H2658">
        <f>+VLOOKUP(G2658,'Legenda Tecnologias'!$A$1:$C$26,3)</f>
        <v>18</v>
      </c>
    </row>
    <row r="2659" spans="1:8" ht="14.25">
      <c r="A2659" s="11">
        <v>43922</v>
      </c>
      <c r="B2659" s="10" t="s">
        <v>3044</v>
      </c>
      <c r="C2659" s="12">
        <v>0.16666666666666666</v>
      </c>
      <c r="D2659" s="13">
        <v>43941</v>
      </c>
      <c r="E2659" s="7" t="s">
        <v>2584</v>
      </c>
      <c r="F2659" s="65">
        <v>3.97</v>
      </c>
      <c r="G2659" t="s">
        <v>6</v>
      </c>
      <c r="H2659">
        <f>+VLOOKUP(G2659,'Legenda Tecnologias'!$A$1:$C$26,3)</f>
        <v>18</v>
      </c>
    </row>
    <row r="2660" spans="1:8" ht="14.25">
      <c r="A2660" s="11">
        <v>43922</v>
      </c>
      <c r="B2660" s="10" t="s">
        <v>3045</v>
      </c>
      <c r="C2660" s="12">
        <v>0.20833333333333334</v>
      </c>
      <c r="D2660" s="13">
        <v>43941</v>
      </c>
      <c r="E2660" s="7" t="s">
        <v>2584</v>
      </c>
      <c r="F2660" s="65">
        <v>5</v>
      </c>
      <c r="G2660" t="s">
        <v>6</v>
      </c>
      <c r="H2660">
        <f>+VLOOKUP(G2660,'Legenda Tecnologias'!$A$1:$C$26,3)</f>
        <v>18</v>
      </c>
    </row>
    <row r="2661" spans="1:8" ht="14.25">
      <c r="A2661" s="11">
        <v>43922</v>
      </c>
      <c r="B2661" s="10" t="s">
        <v>3046</v>
      </c>
      <c r="C2661" s="12">
        <v>0.25</v>
      </c>
      <c r="D2661" s="13">
        <v>43941</v>
      </c>
      <c r="E2661" s="7" t="s">
        <v>2584</v>
      </c>
      <c r="F2661" s="65">
        <v>10.81</v>
      </c>
      <c r="G2661" t="s">
        <v>6</v>
      </c>
      <c r="H2661">
        <f>+VLOOKUP(G2661,'Legenda Tecnologias'!$A$1:$C$26,3)</f>
        <v>18</v>
      </c>
    </row>
    <row r="2662" spans="1:8" ht="14.25">
      <c r="A2662" s="11">
        <v>43922</v>
      </c>
      <c r="B2662" s="10" t="s">
        <v>3047</v>
      </c>
      <c r="C2662" s="12">
        <v>0.29166666666666669</v>
      </c>
      <c r="D2662" s="13">
        <v>43941</v>
      </c>
      <c r="E2662" s="7" t="s">
        <v>2584</v>
      </c>
      <c r="F2662" s="65">
        <v>12.81</v>
      </c>
      <c r="G2662" t="s">
        <v>6</v>
      </c>
      <c r="H2662">
        <f>+VLOOKUP(G2662,'Legenda Tecnologias'!$A$1:$C$26,3)</f>
        <v>18</v>
      </c>
    </row>
    <row r="2663" spans="1:8" ht="14.25">
      <c r="A2663" s="11">
        <v>43922</v>
      </c>
      <c r="B2663" s="10" t="s">
        <v>3048</v>
      </c>
      <c r="C2663" s="12">
        <v>0.33333333333333331</v>
      </c>
      <c r="D2663" s="13">
        <v>43941</v>
      </c>
      <c r="E2663" s="7" t="s">
        <v>2584</v>
      </c>
      <c r="F2663" s="65">
        <v>15</v>
      </c>
      <c r="G2663" t="s">
        <v>6</v>
      </c>
      <c r="H2663">
        <f>+VLOOKUP(G2663,'Legenda Tecnologias'!$A$1:$C$26,3)</f>
        <v>18</v>
      </c>
    </row>
    <row r="2664" spans="1:8" ht="14.25">
      <c r="A2664" s="11">
        <v>43922</v>
      </c>
      <c r="B2664" s="10" t="s">
        <v>3049</v>
      </c>
      <c r="C2664" s="12">
        <v>0.375</v>
      </c>
      <c r="D2664" s="13">
        <v>43941</v>
      </c>
      <c r="E2664" s="7" t="s">
        <v>2584</v>
      </c>
      <c r="F2664" s="65">
        <v>13.97</v>
      </c>
      <c r="G2664" t="s">
        <v>7</v>
      </c>
      <c r="H2664">
        <f>+VLOOKUP(G2664,'Legenda Tecnologias'!$A$1:$C$26,3)</f>
        <v>19</v>
      </c>
    </row>
    <row r="2665" spans="1:8" ht="14.25">
      <c r="A2665" s="11">
        <v>43922</v>
      </c>
      <c r="B2665" s="10" t="s">
        <v>3064</v>
      </c>
      <c r="C2665" s="12">
        <v>0</v>
      </c>
      <c r="D2665" s="13">
        <v>43942</v>
      </c>
      <c r="E2665" s="7" t="s">
        <v>2584</v>
      </c>
      <c r="F2665" s="65">
        <v>10.1</v>
      </c>
      <c r="G2665" t="s">
        <v>5</v>
      </c>
      <c r="H2665">
        <f>+VLOOKUP(G2665,'Legenda Tecnologias'!$A$1:$C$26,3)</f>
        <v>11</v>
      </c>
    </row>
    <row r="2666" spans="1:8" ht="14.25">
      <c r="A2666" s="11">
        <v>43922</v>
      </c>
      <c r="B2666" s="10" t="s">
        <v>3065</v>
      </c>
      <c r="C2666" s="12">
        <v>4.1666666666666664E-2</v>
      </c>
      <c r="D2666" s="13">
        <v>43942</v>
      </c>
      <c r="E2666" s="7" t="s">
        <v>2584</v>
      </c>
      <c r="F2666" s="65">
        <v>9</v>
      </c>
      <c r="G2666" t="s">
        <v>6</v>
      </c>
      <c r="H2666">
        <f>+VLOOKUP(G2666,'Legenda Tecnologias'!$A$1:$C$26,3)</f>
        <v>18</v>
      </c>
    </row>
    <row r="2667" spans="1:8" ht="14.25">
      <c r="A2667" s="11">
        <v>43922</v>
      </c>
      <c r="B2667" s="10" t="s">
        <v>3074</v>
      </c>
      <c r="C2667" s="12">
        <v>0.41666666666666669</v>
      </c>
      <c r="D2667" s="13">
        <v>43942</v>
      </c>
      <c r="E2667" s="7" t="s">
        <v>2584</v>
      </c>
      <c r="F2667" s="65">
        <v>9.8699999999999992</v>
      </c>
      <c r="G2667" t="s">
        <v>6</v>
      </c>
      <c r="H2667">
        <f>+VLOOKUP(G2667,'Legenda Tecnologias'!$A$1:$C$26,3)</f>
        <v>18</v>
      </c>
    </row>
    <row r="2668" spans="1:8" ht="14.25">
      <c r="A2668" s="11">
        <v>43922</v>
      </c>
      <c r="B2668" s="10" t="s">
        <v>3075</v>
      </c>
      <c r="C2668" s="12">
        <v>0.45833333333333331</v>
      </c>
      <c r="D2668" s="13">
        <v>43942</v>
      </c>
      <c r="E2668" s="7" t="s">
        <v>2584</v>
      </c>
      <c r="F2668" s="65">
        <v>9.99</v>
      </c>
      <c r="G2668" t="s">
        <v>5</v>
      </c>
      <c r="H2668">
        <f>+VLOOKUP(G2668,'Legenda Tecnologias'!$A$1:$C$26,3)</f>
        <v>11</v>
      </c>
    </row>
    <row r="2669" spans="1:8" ht="14.25">
      <c r="A2669" s="11">
        <v>43922</v>
      </c>
      <c r="B2669" s="10" t="s">
        <v>3076</v>
      </c>
      <c r="C2669" s="12">
        <v>0.5</v>
      </c>
      <c r="D2669" s="13">
        <v>43942</v>
      </c>
      <c r="E2669" s="7" t="s">
        <v>2584</v>
      </c>
      <c r="F2669" s="65">
        <v>9.9700000000000006</v>
      </c>
      <c r="G2669" t="s">
        <v>6</v>
      </c>
      <c r="H2669">
        <f>+VLOOKUP(G2669,'Legenda Tecnologias'!$A$1:$C$26,3)</f>
        <v>18</v>
      </c>
    </row>
    <row r="2670" spans="1:8" ht="14.25">
      <c r="A2670" s="11">
        <v>43922</v>
      </c>
      <c r="B2670" s="10" t="s">
        <v>3077</v>
      </c>
      <c r="C2670" s="12">
        <v>0.54166666666666663</v>
      </c>
      <c r="D2670" s="13">
        <v>43942</v>
      </c>
      <c r="E2670" s="7" t="s">
        <v>2584</v>
      </c>
      <c r="F2670" s="65">
        <v>9.99</v>
      </c>
      <c r="G2670" t="s">
        <v>5</v>
      </c>
      <c r="H2670">
        <f>+VLOOKUP(G2670,'Legenda Tecnologias'!$A$1:$C$26,3)</f>
        <v>11</v>
      </c>
    </row>
    <row r="2671" spans="1:8" ht="14.25">
      <c r="A2671" s="11">
        <v>43922</v>
      </c>
      <c r="B2671" s="10" t="s">
        <v>3078</v>
      </c>
      <c r="C2671" s="12">
        <v>0.58333333333333337</v>
      </c>
      <c r="D2671" s="13">
        <v>43942</v>
      </c>
      <c r="E2671" s="7" t="s">
        <v>2584</v>
      </c>
      <c r="F2671" s="65">
        <v>9</v>
      </c>
      <c r="G2671" t="s">
        <v>6</v>
      </c>
      <c r="H2671">
        <f>+VLOOKUP(G2671,'Legenda Tecnologias'!$A$1:$C$26,3)</f>
        <v>18</v>
      </c>
    </row>
    <row r="2672" spans="1:8" ht="14.25">
      <c r="A2672" s="11">
        <v>43922</v>
      </c>
      <c r="B2672" s="10" t="s">
        <v>3079</v>
      </c>
      <c r="C2672" s="12">
        <v>0.625</v>
      </c>
      <c r="D2672" s="13">
        <v>43942</v>
      </c>
      <c r="E2672" s="7" t="s">
        <v>2584</v>
      </c>
      <c r="F2672" s="65">
        <v>7.57</v>
      </c>
      <c r="G2672" t="s">
        <v>20</v>
      </c>
      <c r="H2672">
        <f>+VLOOKUP(G2672,'Legenda Tecnologias'!$A$1:$C$26,3)</f>
        <v>12</v>
      </c>
    </row>
    <row r="2673" spans="1:8" ht="14.25">
      <c r="A2673" s="11">
        <v>43922</v>
      </c>
      <c r="B2673" s="10" t="s">
        <v>3080</v>
      </c>
      <c r="C2673" s="12">
        <v>0.66666666666666663</v>
      </c>
      <c r="D2673" s="13">
        <v>43942</v>
      </c>
      <c r="E2673" s="7" t="s">
        <v>2584</v>
      </c>
      <c r="F2673" s="65">
        <v>5</v>
      </c>
      <c r="G2673" t="s">
        <v>6</v>
      </c>
      <c r="H2673">
        <f>+VLOOKUP(G2673,'Legenda Tecnologias'!$A$1:$C$26,3)</f>
        <v>18</v>
      </c>
    </row>
    <row r="2674" spans="1:8" ht="14.25">
      <c r="A2674" s="11">
        <v>43922</v>
      </c>
      <c r="B2674" s="10" t="s">
        <v>3081</v>
      </c>
      <c r="C2674" s="12">
        <v>0.70833333333333337</v>
      </c>
      <c r="D2674" s="13">
        <v>43942</v>
      </c>
      <c r="E2674" s="7" t="s">
        <v>2584</v>
      </c>
      <c r="F2674" s="65">
        <v>5</v>
      </c>
      <c r="G2674" t="s">
        <v>6</v>
      </c>
      <c r="H2674">
        <f>+VLOOKUP(G2674,'Legenda Tecnologias'!$A$1:$C$26,3)</f>
        <v>18</v>
      </c>
    </row>
    <row r="2675" spans="1:8" ht="14.25">
      <c r="A2675" s="11">
        <v>43922</v>
      </c>
      <c r="B2675" s="10" t="s">
        <v>3082</v>
      </c>
      <c r="C2675" s="12">
        <v>0.75</v>
      </c>
      <c r="D2675" s="13">
        <v>43942</v>
      </c>
      <c r="E2675" s="7" t="s">
        <v>2584</v>
      </c>
      <c r="F2675" s="65">
        <v>8</v>
      </c>
      <c r="G2675" t="s">
        <v>6</v>
      </c>
      <c r="H2675">
        <f>+VLOOKUP(G2675,'Legenda Tecnologias'!$A$1:$C$26,3)</f>
        <v>18</v>
      </c>
    </row>
    <row r="2676" spans="1:8" ht="14.25">
      <c r="A2676" s="11">
        <v>43922</v>
      </c>
      <c r="B2676" s="10" t="s">
        <v>3083</v>
      </c>
      <c r="C2676" s="12">
        <v>0.79166666666666663</v>
      </c>
      <c r="D2676" s="13">
        <v>43942</v>
      </c>
      <c r="E2676" s="7" t="s">
        <v>2584</v>
      </c>
      <c r="F2676" s="65">
        <v>10.99</v>
      </c>
      <c r="G2676" t="s">
        <v>6</v>
      </c>
      <c r="H2676">
        <f>+VLOOKUP(G2676,'Legenda Tecnologias'!$A$1:$C$26,3)</f>
        <v>18</v>
      </c>
    </row>
    <row r="2677" spans="1:8" ht="14.25">
      <c r="A2677" s="11">
        <v>43922</v>
      </c>
      <c r="B2677" s="10" t="s">
        <v>3066</v>
      </c>
      <c r="C2677" s="12">
        <v>8.3333333333333329E-2</v>
      </c>
      <c r="D2677" s="13">
        <v>43942</v>
      </c>
      <c r="E2677" s="7" t="s">
        <v>2584</v>
      </c>
      <c r="F2677" s="65">
        <v>8</v>
      </c>
      <c r="G2677" t="s">
        <v>20</v>
      </c>
      <c r="H2677">
        <f>+VLOOKUP(G2677,'Legenda Tecnologias'!$A$1:$C$26,3)</f>
        <v>12</v>
      </c>
    </row>
    <row r="2678" spans="1:8" ht="14.25">
      <c r="A2678" s="11">
        <v>43922</v>
      </c>
      <c r="B2678" s="10" t="s">
        <v>3084</v>
      </c>
      <c r="C2678" s="12">
        <v>0.83333333333333337</v>
      </c>
      <c r="D2678" s="13">
        <v>43942</v>
      </c>
      <c r="E2678" s="7" t="s">
        <v>2584</v>
      </c>
      <c r="F2678" s="65">
        <v>10.99</v>
      </c>
      <c r="G2678" t="s">
        <v>5</v>
      </c>
      <c r="H2678">
        <f>+VLOOKUP(G2678,'Legenda Tecnologias'!$A$1:$C$26,3)</f>
        <v>11</v>
      </c>
    </row>
    <row r="2679" spans="1:8" ht="14.25">
      <c r="A2679" s="11">
        <v>43922</v>
      </c>
      <c r="B2679" s="10" t="s">
        <v>3085</v>
      </c>
      <c r="C2679" s="12">
        <v>0.875</v>
      </c>
      <c r="D2679" s="13">
        <v>43942</v>
      </c>
      <c r="E2679" s="7" t="s">
        <v>2584</v>
      </c>
      <c r="F2679" s="65">
        <v>11.17</v>
      </c>
      <c r="G2679" t="s">
        <v>5</v>
      </c>
      <c r="H2679">
        <f>+VLOOKUP(G2679,'Legenda Tecnologias'!$A$1:$C$26,3)</f>
        <v>11</v>
      </c>
    </row>
    <row r="2680" spans="1:8" ht="14.25">
      <c r="A2680" s="11">
        <v>43922</v>
      </c>
      <c r="B2680" s="10" t="s">
        <v>3086</v>
      </c>
      <c r="C2680" s="12">
        <v>0.91666666666666663</v>
      </c>
      <c r="D2680" s="13">
        <v>43942</v>
      </c>
      <c r="E2680" s="7" t="s">
        <v>2584</v>
      </c>
      <c r="F2680" s="65">
        <v>10.99</v>
      </c>
      <c r="G2680" t="s">
        <v>5</v>
      </c>
      <c r="H2680">
        <f>+VLOOKUP(G2680,'Legenda Tecnologias'!$A$1:$C$26,3)</f>
        <v>11</v>
      </c>
    </row>
    <row r="2681" spans="1:8" ht="14.25">
      <c r="A2681" s="11">
        <v>43922</v>
      </c>
      <c r="B2681" s="10" t="s">
        <v>3087</v>
      </c>
      <c r="C2681" s="12">
        <v>0.95833333333333337</v>
      </c>
      <c r="D2681" s="13">
        <v>43942</v>
      </c>
      <c r="E2681" s="7" t="s">
        <v>2584</v>
      </c>
      <c r="F2681" s="65">
        <v>9.99</v>
      </c>
      <c r="G2681" t="s">
        <v>5</v>
      </c>
      <c r="H2681">
        <f>+VLOOKUP(G2681,'Legenda Tecnologias'!$A$1:$C$26,3)</f>
        <v>11</v>
      </c>
    </row>
    <row r="2682" spans="1:8" ht="14.25">
      <c r="A2682" s="11">
        <v>43922</v>
      </c>
      <c r="B2682" s="10" t="s">
        <v>3067</v>
      </c>
      <c r="C2682" s="12">
        <v>0.125</v>
      </c>
      <c r="D2682" s="13">
        <v>43942</v>
      </c>
      <c r="E2682" s="7" t="s">
        <v>2584</v>
      </c>
      <c r="F2682" s="65">
        <v>8</v>
      </c>
      <c r="G2682" t="s">
        <v>6</v>
      </c>
      <c r="H2682">
        <f>+VLOOKUP(G2682,'Legenda Tecnologias'!$A$1:$C$26,3)</f>
        <v>18</v>
      </c>
    </row>
    <row r="2683" spans="1:8" ht="14.25">
      <c r="A2683" s="11">
        <v>43922</v>
      </c>
      <c r="B2683" s="10" t="s">
        <v>3068</v>
      </c>
      <c r="C2683" s="12">
        <v>0.16666666666666666</v>
      </c>
      <c r="D2683" s="13">
        <v>43942</v>
      </c>
      <c r="E2683" s="7" t="s">
        <v>2584</v>
      </c>
      <c r="F2683" s="65">
        <v>7.66</v>
      </c>
      <c r="G2683" t="s">
        <v>6</v>
      </c>
      <c r="H2683">
        <f>+VLOOKUP(G2683,'Legenda Tecnologias'!$A$1:$C$26,3)</f>
        <v>18</v>
      </c>
    </row>
    <row r="2684" spans="1:8" ht="14.25">
      <c r="A2684" s="11">
        <v>43922</v>
      </c>
      <c r="B2684" s="10" t="s">
        <v>3069</v>
      </c>
      <c r="C2684" s="12">
        <v>0.20833333333333334</v>
      </c>
      <c r="D2684" s="13">
        <v>43942</v>
      </c>
      <c r="E2684" s="7" t="s">
        <v>2584</v>
      </c>
      <c r="F2684" s="65">
        <v>8</v>
      </c>
      <c r="G2684" t="s">
        <v>6</v>
      </c>
      <c r="H2684">
        <f>+VLOOKUP(G2684,'Legenda Tecnologias'!$A$1:$C$26,3)</f>
        <v>18</v>
      </c>
    </row>
    <row r="2685" spans="1:8" ht="14.25">
      <c r="A2685" s="11">
        <v>43922</v>
      </c>
      <c r="B2685" s="10" t="s">
        <v>3070</v>
      </c>
      <c r="C2685" s="12">
        <v>0.25</v>
      </c>
      <c r="D2685" s="13">
        <v>43942</v>
      </c>
      <c r="E2685" s="7" t="s">
        <v>2584</v>
      </c>
      <c r="F2685" s="65">
        <v>9.8000000000000007</v>
      </c>
      <c r="G2685" t="s">
        <v>6</v>
      </c>
      <c r="H2685">
        <f>+VLOOKUP(G2685,'Legenda Tecnologias'!$A$1:$C$26,3)</f>
        <v>18</v>
      </c>
    </row>
    <row r="2686" spans="1:8" ht="14.25">
      <c r="A2686" s="11">
        <v>43922</v>
      </c>
      <c r="B2686" s="10" t="s">
        <v>3071</v>
      </c>
      <c r="C2686" s="12">
        <v>0.29166666666666669</v>
      </c>
      <c r="D2686" s="13">
        <v>43942</v>
      </c>
      <c r="E2686" s="7" t="s">
        <v>2584</v>
      </c>
      <c r="F2686" s="65">
        <v>11.43</v>
      </c>
      <c r="G2686" t="s">
        <v>5</v>
      </c>
      <c r="H2686">
        <f>+VLOOKUP(G2686,'Legenda Tecnologias'!$A$1:$C$26,3)</f>
        <v>11</v>
      </c>
    </row>
    <row r="2687" spans="1:8" ht="14.25">
      <c r="A2687" s="11">
        <v>43922</v>
      </c>
      <c r="B2687" s="10" t="s">
        <v>3072</v>
      </c>
      <c r="C2687" s="12">
        <v>0.33333333333333331</v>
      </c>
      <c r="D2687" s="13">
        <v>43942</v>
      </c>
      <c r="E2687" s="7" t="s">
        <v>2584</v>
      </c>
      <c r="F2687" s="65">
        <v>11.17</v>
      </c>
      <c r="G2687" t="s">
        <v>20</v>
      </c>
      <c r="H2687">
        <f>+VLOOKUP(G2687,'Legenda Tecnologias'!$A$1:$C$26,3)</f>
        <v>12</v>
      </c>
    </row>
    <row r="2688" spans="1:8" ht="14.25">
      <c r="A2688" s="11">
        <v>43922</v>
      </c>
      <c r="B2688" s="10" t="s">
        <v>3073</v>
      </c>
      <c r="C2688" s="12">
        <v>0.375</v>
      </c>
      <c r="D2688" s="13">
        <v>43942</v>
      </c>
      <c r="E2688" s="7" t="s">
        <v>2584</v>
      </c>
      <c r="F2688" s="65">
        <v>9.99</v>
      </c>
      <c r="G2688" t="s">
        <v>5</v>
      </c>
      <c r="H2688">
        <f>+VLOOKUP(G2688,'Legenda Tecnologias'!$A$1:$C$26,3)</f>
        <v>11</v>
      </c>
    </row>
    <row r="2689" spans="1:8" ht="14.25">
      <c r="A2689" s="11">
        <v>43922</v>
      </c>
      <c r="B2689" s="10" t="s">
        <v>3088</v>
      </c>
      <c r="C2689" s="12">
        <v>0</v>
      </c>
      <c r="D2689" s="13">
        <v>43943</v>
      </c>
      <c r="E2689" s="7" t="s">
        <v>2584</v>
      </c>
      <c r="F2689" s="65">
        <v>4.6399999999999997</v>
      </c>
      <c r="G2689" t="s">
        <v>5</v>
      </c>
      <c r="H2689">
        <f>+VLOOKUP(G2689,'Legenda Tecnologias'!$A$1:$C$26,3)</f>
        <v>11</v>
      </c>
    </row>
    <row r="2690" spans="1:8" ht="14.25">
      <c r="A2690" s="11">
        <v>43922</v>
      </c>
      <c r="B2690" s="10" t="s">
        <v>3089</v>
      </c>
      <c r="C2690" s="12">
        <v>4.1666666666666664E-2</v>
      </c>
      <c r="D2690" s="13">
        <v>43943</v>
      </c>
      <c r="E2690" s="7" t="s">
        <v>2584</v>
      </c>
      <c r="F2690" s="65">
        <v>4.12</v>
      </c>
      <c r="G2690" t="s">
        <v>6</v>
      </c>
      <c r="H2690">
        <f>+VLOOKUP(G2690,'Legenda Tecnologias'!$A$1:$C$26,3)</f>
        <v>18</v>
      </c>
    </row>
    <row r="2691" spans="1:8" ht="14.25">
      <c r="A2691" s="11">
        <v>43922</v>
      </c>
      <c r="B2691" s="10" t="s">
        <v>3098</v>
      </c>
      <c r="C2691" s="12">
        <v>0.41666666666666669</v>
      </c>
      <c r="D2691" s="13">
        <v>43943</v>
      </c>
      <c r="E2691" s="7" t="s">
        <v>2584</v>
      </c>
      <c r="F2691" s="65">
        <v>6.77</v>
      </c>
      <c r="G2691" t="s">
        <v>6</v>
      </c>
      <c r="H2691">
        <f>+VLOOKUP(G2691,'Legenda Tecnologias'!$A$1:$C$26,3)</f>
        <v>18</v>
      </c>
    </row>
    <row r="2692" spans="1:8" ht="14.25">
      <c r="A2692" s="11">
        <v>43922</v>
      </c>
      <c r="B2692" s="10" t="s">
        <v>3099</v>
      </c>
      <c r="C2692" s="12">
        <v>0.45833333333333331</v>
      </c>
      <c r="D2692" s="13">
        <v>43943</v>
      </c>
      <c r="E2692" s="7" t="s">
        <v>2584</v>
      </c>
      <c r="F2692" s="65">
        <v>6.1</v>
      </c>
      <c r="G2692" t="s">
        <v>6</v>
      </c>
      <c r="H2692">
        <f>+VLOOKUP(G2692,'Legenda Tecnologias'!$A$1:$C$26,3)</f>
        <v>18</v>
      </c>
    </row>
    <row r="2693" spans="1:8" ht="14.25">
      <c r="A2693" s="11">
        <v>43922</v>
      </c>
      <c r="B2693" s="10" t="s">
        <v>3100</v>
      </c>
      <c r="C2693" s="12">
        <v>0.5</v>
      </c>
      <c r="D2693" s="13">
        <v>43943</v>
      </c>
      <c r="E2693" s="7" t="s">
        <v>2584</v>
      </c>
      <c r="F2693" s="65">
        <v>7.9</v>
      </c>
      <c r="G2693" t="s">
        <v>6</v>
      </c>
      <c r="H2693">
        <f>+VLOOKUP(G2693,'Legenda Tecnologias'!$A$1:$C$26,3)</f>
        <v>18</v>
      </c>
    </row>
    <row r="2694" spans="1:8" ht="14.25">
      <c r="A2694" s="11">
        <v>43922</v>
      </c>
      <c r="B2694" s="10" t="s">
        <v>3101</v>
      </c>
      <c r="C2694" s="12">
        <v>0.54166666666666663</v>
      </c>
      <c r="D2694" s="13">
        <v>43943</v>
      </c>
      <c r="E2694" s="7" t="s">
        <v>2584</v>
      </c>
      <c r="F2694" s="65">
        <v>8.4</v>
      </c>
      <c r="G2694" t="s">
        <v>5</v>
      </c>
      <c r="H2694">
        <f>+VLOOKUP(G2694,'Legenda Tecnologias'!$A$1:$C$26,3)</f>
        <v>11</v>
      </c>
    </row>
    <row r="2695" spans="1:8" ht="14.25">
      <c r="A2695" s="11">
        <v>43922</v>
      </c>
      <c r="B2695" s="10" t="s">
        <v>3102</v>
      </c>
      <c r="C2695" s="12">
        <v>0.58333333333333337</v>
      </c>
      <c r="D2695" s="13">
        <v>43943</v>
      </c>
      <c r="E2695" s="7" t="s">
        <v>2584</v>
      </c>
      <c r="F2695" s="65">
        <v>8.49</v>
      </c>
      <c r="G2695" t="s">
        <v>5</v>
      </c>
      <c r="H2695">
        <f>+VLOOKUP(G2695,'Legenda Tecnologias'!$A$1:$C$26,3)</f>
        <v>11</v>
      </c>
    </row>
    <row r="2696" spans="1:8" ht="14.25">
      <c r="A2696" s="11">
        <v>43922</v>
      </c>
      <c r="B2696" s="10" t="s">
        <v>3103</v>
      </c>
      <c r="C2696" s="12">
        <v>0.625</v>
      </c>
      <c r="D2696" s="13">
        <v>43943</v>
      </c>
      <c r="E2696" s="7" t="s">
        <v>2584</v>
      </c>
      <c r="F2696" s="65">
        <v>8</v>
      </c>
      <c r="G2696" t="s">
        <v>5</v>
      </c>
      <c r="H2696">
        <f>+VLOOKUP(G2696,'Legenda Tecnologias'!$A$1:$C$26,3)</f>
        <v>11</v>
      </c>
    </row>
    <row r="2697" spans="1:8" ht="14.25">
      <c r="A2697" s="11">
        <v>43922</v>
      </c>
      <c r="B2697" s="10" t="s">
        <v>3104</v>
      </c>
      <c r="C2697" s="12">
        <v>0.66666666666666663</v>
      </c>
      <c r="D2697" s="13">
        <v>43943</v>
      </c>
      <c r="E2697" s="7" t="s">
        <v>2584</v>
      </c>
      <c r="F2697" s="65">
        <v>7.5</v>
      </c>
      <c r="G2697" t="s">
        <v>20</v>
      </c>
      <c r="H2697">
        <f>+VLOOKUP(G2697,'Legenda Tecnologias'!$A$1:$C$26,3)</f>
        <v>12</v>
      </c>
    </row>
    <row r="2698" spans="1:8" ht="14.25">
      <c r="A2698" s="11">
        <v>43922</v>
      </c>
      <c r="B2698" s="10" t="s">
        <v>3105</v>
      </c>
      <c r="C2698" s="12">
        <v>0.70833333333333337</v>
      </c>
      <c r="D2698" s="13">
        <v>43943</v>
      </c>
      <c r="E2698" s="7" t="s">
        <v>2584</v>
      </c>
      <c r="F2698" s="65">
        <v>8.59</v>
      </c>
      <c r="G2698" t="s">
        <v>5</v>
      </c>
      <c r="H2698">
        <f>+VLOOKUP(G2698,'Legenda Tecnologias'!$A$1:$C$26,3)</f>
        <v>11</v>
      </c>
    </row>
    <row r="2699" spans="1:8" ht="14.25">
      <c r="A2699" s="11">
        <v>43922</v>
      </c>
      <c r="B2699" s="10" t="s">
        <v>3106</v>
      </c>
      <c r="C2699" s="12">
        <v>0.75</v>
      </c>
      <c r="D2699" s="13">
        <v>43943</v>
      </c>
      <c r="E2699" s="7" t="s">
        <v>2584</v>
      </c>
      <c r="F2699" s="65">
        <v>12.14</v>
      </c>
      <c r="G2699" t="s">
        <v>5</v>
      </c>
      <c r="H2699">
        <f>+VLOOKUP(G2699,'Legenda Tecnologias'!$A$1:$C$26,3)</f>
        <v>11</v>
      </c>
    </row>
    <row r="2700" spans="1:8" ht="14.25">
      <c r="A2700" s="11">
        <v>43922</v>
      </c>
      <c r="B2700" s="10" t="s">
        <v>3107</v>
      </c>
      <c r="C2700" s="12">
        <v>0.79166666666666663</v>
      </c>
      <c r="D2700" s="13">
        <v>43943</v>
      </c>
      <c r="E2700" s="7" t="s">
        <v>2584</v>
      </c>
      <c r="F2700" s="65">
        <v>18.850000000000001</v>
      </c>
      <c r="G2700" t="s">
        <v>10</v>
      </c>
      <c r="H2700">
        <f>+VLOOKUP(G2700,'Legenda Tecnologias'!$A$1:$C$26,3)</f>
        <v>1</v>
      </c>
    </row>
    <row r="2701" spans="1:8" ht="14.25">
      <c r="A2701" s="11">
        <v>43922</v>
      </c>
      <c r="B2701" s="10" t="s">
        <v>3090</v>
      </c>
      <c r="C2701" s="12">
        <v>8.3333333333333329E-2</v>
      </c>
      <c r="D2701" s="13">
        <v>43943</v>
      </c>
      <c r="E2701" s="7" t="s">
        <v>2584</v>
      </c>
      <c r="F2701" s="65">
        <v>3.5</v>
      </c>
      <c r="G2701" t="s">
        <v>6</v>
      </c>
      <c r="H2701">
        <f>+VLOOKUP(G2701,'Legenda Tecnologias'!$A$1:$C$26,3)</f>
        <v>18</v>
      </c>
    </row>
    <row r="2702" spans="1:8" ht="14.25">
      <c r="A2702" s="11">
        <v>43922</v>
      </c>
      <c r="B2702" s="10" t="s">
        <v>3108</v>
      </c>
      <c r="C2702" s="12">
        <v>0.83333333333333337</v>
      </c>
      <c r="D2702" s="13">
        <v>43943</v>
      </c>
      <c r="E2702" s="7" t="s">
        <v>2584</v>
      </c>
      <c r="F2702" s="65">
        <v>20.03</v>
      </c>
      <c r="G2702" t="s">
        <v>10</v>
      </c>
      <c r="H2702">
        <f>+VLOOKUP(G2702,'Legenda Tecnologias'!$A$1:$C$26,3)</f>
        <v>1</v>
      </c>
    </row>
    <row r="2703" spans="1:8" ht="14.25">
      <c r="A2703" s="11">
        <v>43922</v>
      </c>
      <c r="B2703" s="10" t="s">
        <v>3109</v>
      </c>
      <c r="C2703" s="12">
        <v>0.875</v>
      </c>
      <c r="D2703" s="13">
        <v>43943</v>
      </c>
      <c r="E2703" s="7" t="s">
        <v>2584</v>
      </c>
      <c r="F2703" s="65">
        <v>22.19</v>
      </c>
      <c r="G2703" t="s">
        <v>5</v>
      </c>
      <c r="H2703">
        <f>+VLOOKUP(G2703,'Legenda Tecnologias'!$A$1:$C$26,3)</f>
        <v>11</v>
      </c>
    </row>
    <row r="2704" spans="1:8" ht="14.25">
      <c r="A2704" s="11">
        <v>43922</v>
      </c>
      <c r="B2704" s="10" t="s">
        <v>3110</v>
      </c>
      <c r="C2704" s="12">
        <v>0.91666666666666663</v>
      </c>
      <c r="D2704" s="13">
        <v>43943</v>
      </c>
      <c r="E2704" s="7" t="s">
        <v>2584</v>
      </c>
      <c r="F2704" s="65">
        <v>20.010000000000002</v>
      </c>
      <c r="G2704" t="s">
        <v>12</v>
      </c>
      <c r="H2704">
        <f>+VLOOKUP(G2704,'Legenda Tecnologias'!$A$1:$C$26,3)</f>
        <v>22</v>
      </c>
    </row>
    <row r="2705" spans="1:8" ht="14.25">
      <c r="A2705" s="11">
        <v>43922</v>
      </c>
      <c r="B2705" s="10" t="s">
        <v>3111</v>
      </c>
      <c r="C2705" s="12">
        <v>0.95833333333333337</v>
      </c>
      <c r="D2705" s="13">
        <v>43943</v>
      </c>
      <c r="E2705" s="7" t="s">
        <v>2584</v>
      </c>
      <c r="F2705" s="65">
        <v>19</v>
      </c>
      <c r="G2705" t="s">
        <v>5</v>
      </c>
      <c r="H2705">
        <f>+VLOOKUP(G2705,'Legenda Tecnologias'!$A$1:$C$26,3)</f>
        <v>11</v>
      </c>
    </row>
    <row r="2706" spans="1:8" ht="14.25">
      <c r="A2706" s="11">
        <v>43922</v>
      </c>
      <c r="B2706" s="10" t="s">
        <v>3091</v>
      </c>
      <c r="C2706" s="12">
        <v>0.125</v>
      </c>
      <c r="D2706" s="13">
        <v>43943</v>
      </c>
      <c r="E2706" s="7" t="s">
        <v>2584</v>
      </c>
      <c r="F2706" s="65">
        <v>4.1399999999999997</v>
      </c>
      <c r="G2706" t="s">
        <v>6</v>
      </c>
      <c r="H2706">
        <f>+VLOOKUP(G2706,'Legenda Tecnologias'!$A$1:$C$26,3)</f>
        <v>18</v>
      </c>
    </row>
    <row r="2707" spans="1:8" ht="14.25">
      <c r="A2707" s="11">
        <v>43922</v>
      </c>
      <c r="B2707" s="10" t="s">
        <v>3092</v>
      </c>
      <c r="C2707" s="12">
        <v>0.16666666666666666</v>
      </c>
      <c r="D2707" s="13">
        <v>43943</v>
      </c>
      <c r="E2707" s="7" t="s">
        <v>2584</v>
      </c>
      <c r="F2707" s="65">
        <v>4.57</v>
      </c>
      <c r="G2707" t="s">
        <v>20</v>
      </c>
      <c r="H2707">
        <f>+VLOOKUP(G2707,'Legenda Tecnologias'!$A$1:$C$26,3)</f>
        <v>12</v>
      </c>
    </row>
    <row r="2708" spans="1:8" ht="14.25">
      <c r="A2708" s="11">
        <v>43922</v>
      </c>
      <c r="B2708" s="10" t="s">
        <v>3093</v>
      </c>
      <c r="C2708" s="12">
        <v>0.20833333333333334</v>
      </c>
      <c r="D2708" s="13">
        <v>43943</v>
      </c>
      <c r="E2708" s="7" t="s">
        <v>2584</v>
      </c>
      <c r="F2708" s="65">
        <v>6</v>
      </c>
      <c r="G2708" t="s">
        <v>6</v>
      </c>
      <c r="H2708">
        <f>+VLOOKUP(G2708,'Legenda Tecnologias'!$A$1:$C$26,3)</f>
        <v>18</v>
      </c>
    </row>
    <row r="2709" spans="1:8" ht="14.25">
      <c r="A2709" s="11">
        <v>43922</v>
      </c>
      <c r="B2709" s="10" t="s">
        <v>3094</v>
      </c>
      <c r="C2709" s="12">
        <v>0.25</v>
      </c>
      <c r="D2709" s="13">
        <v>43943</v>
      </c>
      <c r="E2709" s="7" t="s">
        <v>2584</v>
      </c>
      <c r="F2709" s="65">
        <v>8</v>
      </c>
      <c r="G2709" t="s">
        <v>7</v>
      </c>
      <c r="H2709">
        <f>+VLOOKUP(G2709,'Legenda Tecnologias'!$A$1:$C$26,3)</f>
        <v>19</v>
      </c>
    </row>
    <row r="2710" spans="1:8" ht="14.25">
      <c r="A2710" s="11">
        <v>43922</v>
      </c>
      <c r="B2710" s="10" t="s">
        <v>3095</v>
      </c>
      <c r="C2710" s="12">
        <v>0.29166666666666669</v>
      </c>
      <c r="D2710" s="13">
        <v>43943</v>
      </c>
      <c r="E2710" s="7" t="s">
        <v>2584</v>
      </c>
      <c r="F2710" s="65">
        <v>8.49</v>
      </c>
      <c r="G2710" t="s">
        <v>20</v>
      </c>
      <c r="H2710">
        <f>+VLOOKUP(G2710,'Legenda Tecnologias'!$A$1:$C$26,3)</f>
        <v>12</v>
      </c>
    </row>
    <row r="2711" spans="1:8" ht="14.25">
      <c r="A2711" s="11">
        <v>43922</v>
      </c>
      <c r="B2711" s="10" t="s">
        <v>3096</v>
      </c>
      <c r="C2711" s="12">
        <v>0.33333333333333331</v>
      </c>
      <c r="D2711" s="13">
        <v>43943</v>
      </c>
      <c r="E2711" s="7" t="s">
        <v>2584</v>
      </c>
      <c r="F2711" s="65">
        <v>11.64</v>
      </c>
      <c r="G2711" t="s">
        <v>5</v>
      </c>
      <c r="H2711">
        <f>+VLOOKUP(G2711,'Legenda Tecnologias'!$A$1:$C$26,3)</f>
        <v>11</v>
      </c>
    </row>
    <row r="2712" spans="1:8" ht="14.25">
      <c r="A2712" s="11">
        <v>43922</v>
      </c>
      <c r="B2712" s="10" t="s">
        <v>3097</v>
      </c>
      <c r="C2712" s="12">
        <v>0.375</v>
      </c>
      <c r="D2712" s="13">
        <v>43943</v>
      </c>
      <c r="E2712" s="7" t="s">
        <v>2584</v>
      </c>
      <c r="F2712" s="65">
        <v>10.57</v>
      </c>
      <c r="G2712" t="s">
        <v>10</v>
      </c>
      <c r="H2712">
        <f>+VLOOKUP(G2712,'Legenda Tecnologias'!$A$1:$C$26,3)</f>
        <v>1</v>
      </c>
    </row>
    <row r="2713" spans="1:8" ht="14.25">
      <c r="A2713" s="11">
        <v>43922</v>
      </c>
      <c r="B2713" s="10" t="s">
        <v>3112</v>
      </c>
      <c r="C2713" s="12">
        <v>0</v>
      </c>
      <c r="D2713" s="13">
        <v>43944</v>
      </c>
      <c r="E2713" s="7" t="s">
        <v>2584</v>
      </c>
      <c r="F2713" s="65">
        <v>20.100000000000001</v>
      </c>
      <c r="G2713" t="s">
        <v>10</v>
      </c>
      <c r="H2713">
        <f>+VLOOKUP(G2713,'Legenda Tecnologias'!$A$1:$C$26,3)</f>
        <v>1</v>
      </c>
    </row>
    <row r="2714" spans="1:8" ht="14.25">
      <c r="A2714" s="11">
        <v>43922</v>
      </c>
      <c r="B2714" s="10" t="s">
        <v>3113</v>
      </c>
      <c r="C2714" s="12">
        <v>4.1666666666666664E-2</v>
      </c>
      <c r="D2714" s="13">
        <v>43944</v>
      </c>
      <c r="E2714" s="7" t="s">
        <v>2584</v>
      </c>
      <c r="F2714" s="65">
        <v>18.61</v>
      </c>
      <c r="G2714" t="s">
        <v>5</v>
      </c>
      <c r="H2714">
        <f>+VLOOKUP(G2714,'Legenda Tecnologias'!$A$1:$C$26,3)</f>
        <v>11</v>
      </c>
    </row>
    <row r="2715" spans="1:8" ht="14.25">
      <c r="A2715" s="11">
        <v>43922</v>
      </c>
      <c r="B2715" s="10" t="s">
        <v>3122</v>
      </c>
      <c r="C2715" s="12">
        <v>0.41666666666666669</v>
      </c>
      <c r="D2715" s="13">
        <v>43944</v>
      </c>
      <c r="E2715" s="7" t="s">
        <v>2584</v>
      </c>
      <c r="F2715" s="65">
        <v>18.18</v>
      </c>
      <c r="G2715" t="s">
        <v>5</v>
      </c>
      <c r="H2715">
        <f>+VLOOKUP(G2715,'Legenda Tecnologias'!$A$1:$C$26,3)</f>
        <v>11</v>
      </c>
    </row>
    <row r="2716" spans="1:8" ht="14.25">
      <c r="A2716" s="11">
        <v>43922</v>
      </c>
      <c r="B2716" s="10" t="s">
        <v>3123</v>
      </c>
      <c r="C2716" s="12">
        <v>0.45833333333333331</v>
      </c>
      <c r="D2716" s="13">
        <v>43944</v>
      </c>
      <c r="E2716" s="7" t="s">
        <v>2584</v>
      </c>
      <c r="F2716" s="65">
        <v>17.399999999999999</v>
      </c>
      <c r="G2716" t="s">
        <v>28</v>
      </c>
      <c r="H2716">
        <f>+VLOOKUP(G2716,'Legenda Tecnologias'!$A$1:$C$26,3)</f>
        <v>15</v>
      </c>
    </row>
    <row r="2717" spans="1:8" ht="14.25">
      <c r="A2717" s="11">
        <v>43922</v>
      </c>
      <c r="B2717" s="10" t="s">
        <v>3124</v>
      </c>
      <c r="C2717" s="12">
        <v>0.5</v>
      </c>
      <c r="D2717" s="13">
        <v>43944</v>
      </c>
      <c r="E2717" s="7" t="s">
        <v>2584</v>
      </c>
      <c r="F2717" s="65">
        <v>16.95</v>
      </c>
      <c r="G2717" t="s">
        <v>6</v>
      </c>
      <c r="H2717">
        <f>+VLOOKUP(G2717,'Legenda Tecnologias'!$A$1:$C$26,3)</f>
        <v>18</v>
      </c>
    </row>
    <row r="2718" spans="1:8" ht="14.25">
      <c r="A2718" s="11">
        <v>43922</v>
      </c>
      <c r="B2718" s="10" t="s">
        <v>3125</v>
      </c>
      <c r="C2718" s="12">
        <v>0.54166666666666663</v>
      </c>
      <c r="D2718" s="13">
        <v>43944</v>
      </c>
      <c r="E2718" s="7" t="s">
        <v>2584</v>
      </c>
      <c r="F2718" s="65">
        <v>16.63</v>
      </c>
      <c r="G2718" t="s">
        <v>5</v>
      </c>
      <c r="H2718">
        <f>+VLOOKUP(G2718,'Legenda Tecnologias'!$A$1:$C$26,3)</f>
        <v>11</v>
      </c>
    </row>
    <row r="2719" spans="1:8" ht="14.25">
      <c r="A2719" s="11">
        <v>43922</v>
      </c>
      <c r="B2719" s="10" t="s">
        <v>3126</v>
      </c>
      <c r="C2719" s="12">
        <v>0.58333333333333337</v>
      </c>
      <c r="D2719" s="13">
        <v>43944</v>
      </c>
      <c r="E2719" s="7" t="s">
        <v>2584</v>
      </c>
      <c r="F2719" s="65">
        <v>14.95</v>
      </c>
      <c r="G2719" t="s">
        <v>12</v>
      </c>
      <c r="H2719">
        <f>+VLOOKUP(G2719,'Legenda Tecnologias'!$A$1:$C$26,3)</f>
        <v>22</v>
      </c>
    </row>
    <row r="2720" spans="1:8" ht="14.25">
      <c r="A2720" s="11">
        <v>43922</v>
      </c>
      <c r="B2720" s="10" t="s">
        <v>3127</v>
      </c>
      <c r="C2720" s="12">
        <v>0.625</v>
      </c>
      <c r="D2720" s="13">
        <v>43944</v>
      </c>
      <c r="E2720" s="7" t="s">
        <v>2584</v>
      </c>
      <c r="F2720" s="65">
        <v>14.97</v>
      </c>
      <c r="G2720" t="s">
        <v>5</v>
      </c>
      <c r="H2720">
        <f>+VLOOKUP(G2720,'Legenda Tecnologias'!$A$1:$C$26,3)</f>
        <v>11</v>
      </c>
    </row>
    <row r="2721" spans="1:8" ht="14.25">
      <c r="A2721" s="11">
        <v>43922</v>
      </c>
      <c r="B2721" s="10" t="s">
        <v>3128</v>
      </c>
      <c r="C2721" s="12">
        <v>0.66666666666666663</v>
      </c>
      <c r="D2721" s="13">
        <v>43944</v>
      </c>
      <c r="E2721" s="7" t="s">
        <v>2584</v>
      </c>
      <c r="F2721" s="65">
        <v>14.79</v>
      </c>
      <c r="G2721" t="s">
        <v>12</v>
      </c>
      <c r="H2721">
        <f>+VLOOKUP(G2721,'Legenda Tecnologias'!$A$1:$C$26,3)</f>
        <v>22</v>
      </c>
    </row>
    <row r="2722" spans="1:8" ht="14.25">
      <c r="A2722" s="11">
        <v>43922</v>
      </c>
      <c r="B2722" s="10" t="s">
        <v>3129</v>
      </c>
      <c r="C2722" s="12">
        <v>0.70833333333333337</v>
      </c>
      <c r="D2722" s="13">
        <v>43944</v>
      </c>
      <c r="E2722" s="7" t="s">
        <v>2584</v>
      </c>
      <c r="F2722" s="65">
        <v>16.73</v>
      </c>
      <c r="G2722" t="s">
        <v>5</v>
      </c>
      <c r="H2722">
        <f>+VLOOKUP(G2722,'Legenda Tecnologias'!$A$1:$C$26,3)</f>
        <v>11</v>
      </c>
    </row>
    <row r="2723" spans="1:8" ht="14.25">
      <c r="A2723" s="11">
        <v>43922</v>
      </c>
      <c r="B2723" s="10" t="s">
        <v>3130</v>
      </c>
      <c r="C2723" s="12">
        <v>0.75</v>
      </c>
      <c r="D2723" s="13">
        <v>43944</v>
      </c>
      <c r="E2723" s="7" t="s">
        <v>2584</v>
      </c>
      <c r="F2723" s="65">
        <v>18.850000000000001</v>
      </c>
      <c r="G2723" t="s">
        <v>12</v>
      </c>
      <c r="H2723">
        <f>+VLOOKUP(G2723,'Legenda Tecnologias'!$A$1:$C$26,3)</f>
        <v>22</v>
      </c>
    </row>
    <row r="2724" spans="1:8" ht="14.25">
      <c r="A2724" s="11">
        <v>43922</v>
      </c>
      <c r="B2724" s="10" t="s">
        <v>3131</v>
      </c>
      <c r="C2724" s="12">
        <v>0.79166666666666663</v>
      </c>
      <c r="D2724" s="13">
        <v>43944</v>
      </c>
      <c r="E2724" s="7" t="s">
        <v>2584</v>
      </c>
      <c r="F2724" s="65">
        <v>21.33</v>
      </c>
      <c r="G2724" t="s">
        <v>10</v>
      </c>
      <c r="H2724">
        <f>+VLOOKUP(G2724,'Legenda Tecnologias'!$A$1:$C$26,3)</f>
        <v>1</v>
      </c>
    </row>
    <row r="2725" spans="1:8" ht="14.25">
      <c r="A2725" s="11">
        <v>43922</v>
      </c>
      <c r="B2725" s="10" t="s">
        <v>3114</v>
      </c>
      <c r="C2725" s="12">
        <v>8.3333333333333329E-2</v>
      </c>
      <c r="D2725" s="13">
        <v>43944</v>
      </c>
      <c r="E2725" s="7" t="s">
        <v>2584</v>
      </c>
      <c r="F2725" s="65">
        <v>16.11</v>
      </c>
      <c r="G2725" t="s">
        <v>10</v>
      </c>
      <c r="H2725">
        <f>+VLOOKUP(G2725,'Legenda Tecnologias'!$A$1:$C$26,3)</f>
        <v>1</v>
      </c>
    </row>
    <row r="2726" spans="1:8" ht="14.25">
      <c r="A2726" s="11">
        <v>43922</v>
      </c>
      <c r="B2726" s="10" t="s">
        <v>3132</v>
      </c>
      <c r="C2726" s="12">
        <v>0.83333333333333337</v>
      </c>
      <c r="D2726" s="13">
        <v>43944</v>
      </c>
      <c r="E2726" s="7" t="s">
        <v>2584</v>
      </c>
      <c r="F2726" s="65">
        <v>22.4</v>
      </c>
      <c r="G2726" t="s">
        <v>5</v>
      </c>
      <c r="H2726">
        <f>+VLOOKUP(G2726,'Legenda Tecnologias'!$A$1:$C$26,3)</f>
        <v>11</v>
      </c>
    </row>
    <row r="2727" spans="1:8" ht="14.25">
      <c r="A2727" s="11">
        <v>43922</v>
      </c>
      <c r="B2727" s="10" t="s">
        <v>3133</v>
      </c>
      <c r="C2727" s="12">
        <v>0.875</v>
      </c>
      <c r="D2727" s="13">
        <v>43944</v>
      </c>
      <c r="E2727" s="7" t="s">
        <v>2584</v>
      </c>
      <c r="F2727" s="65">
        <v>23.94</v>
      </c>
      <c r="G2727" t="s">
        <v>8</v>
      </c>
      <c r="H2727">
        <f>+VLOOKUP(G2727,'Legenda Tecnologias'!$A$1:$C$26,3)</f>
        <v>6</v>
      </c>
    </row>
    <row r="2728" spans="1:8" ht="14.25">
      <c r="A2728" s="11">
        <v>43922</v>
      </c>
      <c r="B2728" s="10" t="s">
        <v>3134</v>
      </c>
      <c r="C2728" s="12">
        <v>0.91666666666666663</v>
      </c>
      <c r="D2728" s="13">
        <v>43944</v>
      </c>
      <c r="E2728" s="7" t="s">
        <v>2584</v>
      </c>
      <c r="F2728" s="65">
        <v>22.31</v>
      </c>
      <c r="G2728" t="s">
        <v>10</v>
      </c>
      <c r="H2728">
        <f>+VLOOKUP(G2728,'Legenda Tecnologias'!$A$1:$C$26,3)</f>
        <v>1</v>
      </c>
    </row>
    <row r="2729" spans="1:8" ht="14.25">
      <c r="A2729" s="11">
        <v>43922</v>
      </c>
      <c r="B2729" s="10" t="s">
        <v>3135</v>
      </c>
      <c r="C2729" s="12">
        <v>0.95833333333333337</v>
      </c>
      <c r="D2729" s="13">
        <v>43944</v>
      </c>
      <c r="E2729" s="7" t="s">
        <v>2584</v>
      </c>
      <c r="F2729" s="65">
        <v>21.9</v>
      </c>
      <c r="G2729" t="s">
        <v>5</v>
      </c>
      <c r="H2729">
        <f>+VLOOKUP(G2729,'Legenda Tecnologias'!$A$1:$C$26,3)</f>
        <v>11</v>
      </c>
    </row>
    <row r="2730" spans="1:8" ht="14.25">
      <c r="A2730" s="11">
        <v>43922</v>
      </c>
      <c r="B2730" s="10" t="s">
        <v>3115</v>
      </c>
      <c r="C2730" s="12">
        <v>0.125</v>
      </c>
      <c r="D2730" s="13">
        <v>43944</v>
      </c>
      <c r="E2730" s="7" t="s">
        <v>2584</v>
      </c>
      <c r="F2730" s="65">
        <v>13.49</v>
      </c>
      <c r="G2730" t="s">
        <v>5</v>
      </c>
      <c r="H2730">
        <f>+VLOOKUP(G2730,'Legenda Tecnologias'!$A$1:$C$26,3)</f>
        <v>11</v>
      </c>
    </row>
    <row r="2731" spans="1:8" ht="14.25">
      <c r="A2731" s="11">
        <v>43922</v>
      </c>
      <c r="B2731" s="10" t="s">
        <v>3116</v>
      </c>
      <c r="C2731" s="12">
        <v>0.16666666666666666</v>
      </c>
      <c r="D2731" s="13">
        <v>43944</v>
      </c>
      <c r="E2731" s="7" t="s">
        <v>2584</v>
      </c>
      <c r="F2731" s="65">
        <v>12.69</v>
      </c>
      <c r="G2731" t="s">
        <v>12</v>
      </c>
      <c r="H2731">
        <f>+VLOOKUP(G2731,'Legenda Tecnologias'!$A$1:$C$26,3)</f>
        <v>22</v>
      </c>
    </row>
    <row r="2732" spans="1:8" ht="14.25">
      <c r="A2732" s="11">
        <v>43922</v>
      </c>
      <c r="B2732" s="10" t="s">
        <v>3117</v>
      </c>
      <c r="C2732" s="12">
        <v>0.20833333333333334</v>
      </c>
      <c r="D2732" s="13">
        <v>43944</v>
      </c>
      <c r="E2732" s="7" t="s">
        <v>2584</v>
      </c>
      <c r="F2732" s="65">
        <v>14.01</v>
      </c>
      <c r="G2732" t="s">
        <v>6</v>
      </c>
      <c r="H2732">
        <f>+VLOOKUP(G2732,'Legenda Tecnologias'!$A$1:$C$26,3)</f>
        <v>18</v>
      </c>
    </row>
    <row r="2733" spans="1:8" ht="14.25">
      <c r="A2733" s="11">
        <v>43922</v>
      </c>
      <c r="B2733" s="10" t="s">
        <v>3118</v>
      </c>
      <c r="C2733" s="12">
        <v>0.25</v>
      </c>
      <c r="D2733" s="13">
        <v>43944</v>
      </c>
      <c r="E2733" s="7" t="s">
        <v>2584</v>
      </c>
      <c r="F2733" s="65">
        <v>14.55</v>
      </c>
      <c r="G2733" t="s">
        <v>5</v>
      </c>
      <c r="H2733">
        <f>+VLOOKUP(G2733,'Legenda Tecnologias'!$A$1:$C$26,3)</f>
        <v>11</v>
      </c>
    </row>
    <row r="2734" spans="1:8" ht="14.25">
      <c r="A2734" s="11">
        <v>43922</v>
      </c>
      <c r="B2734" s="10" t="s">
        <v>3119</v>
      </c>
      <c r="C2734" s="12">
        <v>0.29166666666666669</v>
      </c>
      <c r="D2734" s="13">
        <v>43944</v>
      </c>
      <c r="E2734" s="7" t="s">
        <v>2584</v>
      </c>
      <c r="F2734" s="65">
        <v>16.16</v>
      </c>
      <c r="G2734" t="s">
        <v>5</v>
      </c>
      <c r="H2734">
        <f>+VLOOKUP(G2734,'Legenda Tecnologias'!$A$1:$C$26,3)</f>
        <v>11</v>
      </c>
    </row>
    <row r="2735" spans="1:8" ht="14.25">
      <c r="A2735" s="11">
        <v>43922</v>
      </c>
      <c r="B2735" s="10" t="s">
        <v>3120</v>
      </c>
      <c r="C2735" s="12">
        <v>0.33333333333333331</v>
      </c>
      <c r="D2735" s="13">
        <v>43944</v>
      </c>
      <c r="E2735" s="7" t="s">
        <v>2584</v>
      </c>
      <c r="F2735" s="65">
        <v>19.02</v>
      </c>
      <c r="G2735" t="s">
        <v>5</v>
      </c>
      <c r="H2735">
        <f>+VLOOKUP(G2735,'Legenda Tecnologias'!$A$1:$C$26,3)</f>
        <v>11</v>
      </c>
    </row>
    <row r="2736" spans="1:8" ht="14.25">
      <c r="A2736" s="11">
        <v>43922</v>
      </c>
      <c r="B2736" s="10" t="s">
        <v>3121</v>
      </c>
      <c r="C2736" s="12">
        <v>0.375</v>
      </c>
      <c r="D2736" s="13">
        <v>43944</v>
      </c>
      <c r="E2736" s="7" t="s">
        <v>2584</v>
      </c>
      <c r="F2736" s="65">
        <v>20.010000000000002</v>
      </c>
      <c r="G2736" t="s">
        <v>5</v>
      </c>
      <c r="H2736">
        <f>+VLOOKUP(G2736,'Legenda Tecnologias'!$A$1:$C$26,3)</f>
        <v>11</v>
      </c>
    </row>
    <row r="2737" spans="1:8" ht="14.25">
      <c r="A2737" s="11">
        <v>43922</v>
      </c>
      <c r="B2737" s="10" t="s">
        <v>3136</v>
      </c>
      <c r="C2737" s="12">
        <v>0</v>
      </c>
      <c r="D2737" s="13">
        <v>43945</v>
      </c>
      <c r="E2737" s="7" t="s">
        <v>2584</v>
      </c>
      <c r="F2737" s="65">
        <v>23.87</v>
      </c>
      <c r="G2737" t="s">
        <v>10</v>
      </c>
      <c r="H2737">
        <f>+VLOOKUP(G2737,'Legenda Tecnologias'!$A$1:$C$26,3)</f>
        <v>1</v>
      </c>
    </row>
    <row r="2738" spans="1:8" ht="14.25">
      <c r="A2738" s="11">
        <v>43922</v>
      </c>
      <c r="B2738" s="10" t="s">
        <v>3137</v>
      </c>
      <c r="C2738" s="12">
        <v>4.1666666666666664E-2</v>
      </c>
      <c r="D2738" s="13">
        <v>43945</v>
      </c>
      <c r="E2738" s="7" t="s">
        <v>2584</v>
      </c>
      <c r="F2738" s="65">
        <v>21.63</v>
      </c>
      <c r="G2738" t="s">
        <v>10</v>
      </c>
      <c r="H2738">
        <f>+VLOOKUP(G2738,'Legenda Tecnologias'!$A$1:$C$26,3)</f>
        <v>1</v>
      </c>
    </row>
    <row r="2739" spans="1:8" ht="14.25">
      <c r="A2739" s="11">
        <v>43922</v>
      </c>
      <c r="B2739" s="10" t="s">
        <v>3146</v>
      </c>
      <c r="C2739" s="12">
        <v>0.41666666666666669</v>
      </c>
      <c r="D2739" s="13">
        <v>43945</v>
      </c>
      <c r="E2739" s="7" t="s">
        <v>2584</v>
      </c>
      <c r="F2739" s="65">
        <v>20</v>
      </c>
      <c r="G2739" t="s">
        <v>10</v>
      </c>
      <c r="H2739">
        <f>+VLOOKUP(G2739,'Legenda Tecnologias'!$A$1:$C$26,3)</f>
        <v>1</v>
      </c>
    </row>
    <row r="2740" spans="1:8" ht="14.25">
      <c r="A2740" s="11">
        <v>43922</v>
      </c>
      <c r="B2740" s="10" t="s">
        <v>3147</v>
      </c>
      <c r="C2740" s="12">
        <v>0.45833333333333331</v>
      </c>
      <c r="D2740" s="13">
        <v>43945</v>
      </c>
      <c r="E2740" s="7" t="s">
        <v>2584</v>
      </c>
      <c r="F2740" s="65">
        <v>18.45</v>
      </c>
      <c r="G2740" t="s">
        <v>5</v>
      </c>
      <c r="H2740">
        <f>+VLOOKUP(G2740,'Legenda Tecnologias'!$A$1:$C$26,3)</f>
        <v>11</v>
      </c>
    </row>
    <row r="2741" spans="1:8" ht="14.25">
      <c r="A2741" s="11">
        <v>43922</v>
      </c>
      <c r="B2741" s="10" t="s">
        <v>3148</v>
      </c>
      <c r="C2741" s="12">
        <v>0.5</v>
      </c>
      <c r="D2741" s="13">
        <v>43945</v>
      </c>
      <c r="E2741" s="7" t="s">
        <v>2584</v>
      </c>
      <c r="F2741" s="65">
        <v>16.149999999999999</v>
      </c>
      <c r="G2741" t="s">
        <v>5</v>
      </c>
      <c r="H2741">
        <f>+VLOOKUP(G2741,'Legenda Tecnologias'!$A$1:$C$26,3)</f>
        <v>11</v>
      </c>
    </row>
    <row r="2742" spans="1:8" ht="14.25">
      <c r="A2742" s="11">
        <v>43922</v>
      </c>
      <c r="B2742" s="10" t="s">
        <v>3149</v>
      </c>
      <c r="C2742" s="12">
        <v>0.54166666666666663</v>
      </c>
      <c r="D2742" s="13">
        <v>43945</v>
      </c>
      <c r="E2742" s="7" t="s">
        <v>2584</v>
      </c>
      <c r="F2742" s="65">
        <v>15</v>
      </c>
      <c r="G2742" t="s">
        <v>5</v>
      </c>
      <c r="H2742">
        <f>+VLOOKUP(G2742,'Legenda Tecnologias'!$A$1:$C$26,3)</f>
        <v>11</v>
      </c>
    </row>
    <row r="2743" spans="1:8" ht="14.25">
      <c r="A2743" s="11">
        <v>43922</v>
      </c>
      <c r="B2743" s="10" t="s">
        <v>3150</v>
      </c>
      <c r="C2743" s="12">
        <v>0.58333333333333337</v>
      </c>
      <c r="D2743" s="13">
        <v>43945</v>
      </c>
      <c r="E2743" s="7" t="s">
        <v>2584</v>
      </c>
      <c r="F2743" s="65">
        <v>14.1</v>
      </c>
      <c r="G2743" t="s">
        <v>6</v>
      </c>
      <c r="H2743">
        <f>+VLOOKUP(G2743,'Legenda Tecnologias'!$A$1:$C$26,3)</f>
        <v>18</v>
      </c>
    </row>
    <row r="2744" spans="1:8" ht="14.25">
      <c r="A2744" s="11">
        <v>43922</v>
      </c>
      <c r="B2744" s="10" t="s">
        <v>3151</v>
      </c>
      <c r="C2744" s="12">
        <v>0.625</v>
      </c>
      <c r="D2744" s="13">
        <v>43945</v>
      </c>
      <c r="E2744" s="7" t="s">
        <v>2584</v>
      </c>
      <c r="F2744" s="65">
        <v>10</v>
      </c>
      <c r="G2744" t="s">
        <v>5</v>
      </c>
      <c r="H2744">
        <f>+VLOOKUP(G2744,'Legenda Tecnologias'!$A$1:$C$26,3)</f>
        <v>11</v>
      </c>
    </row>
    <row r="2745" spans="1:8" ht="14.25">
      <c r="A2745" s="11">
        <v>43922</v>
      </c>
      <c r="B2745" s="10" t="s">
        <v>3152</v>
      </c>
      <c r="C2745" s="12">
        <v>0.66666666666666663</v>
      </c>
      <c r="D2745" s="13">
        <v>43945</v>
      </c>
      <c r="E2745" s="7" t="s">
        <v>2584</v>
      </c>
      <c r="F2745" s="65">
        <v>11.81</v>
      </c>
      <c r="G2745" t="s">
        <v>6</v>
      </c>
      <c r="H2745">
        <f>+VLOOKUP(G2745,'Legenda Tecnologias'!$A$1:$C$26,3)</f>
        <v>18</v>
      </c>
    </row>
    <row r="2746" spans="1:8" ht="14.25">
      <c r="A2746" s="11">
        <v>43922</v>
      </c>
      <c r="B2746" s="10" t="s">
        <v>3153</v>
      </c>
      <c r="C2746" s="12">
        <v>0.70833333333333337</v>
      </c>
      <c r="D2746" s="13">
        <v>43945</v>
      </c>
      <c r="E2746" s="7" t="s">
        <v>2584</v>
      </c>
      <c r="F2746" s="65">
        <v>15.62</v>
      </c>
      <c r="G2746" t="s">
        <v>6</v>
      </c>
      <c r="H2746">
        <f>+VLOOKUP(G2746,'Legenda Tecnologias'!$A$1:$C$26,3)</f>
        <v>18</v>
      </c>
    </row>
    <row r="2747" spans="1:8" ht="14.25">
      <c r="A2747" s="11">
        <v>43922</v>
      </c>
      <c r="B2747" s="10" t="s">
        <v>3154</v>
      </c>
      <c r="C2747" s="12">
        <v>0.75</v>
      </c>
      <c r="D2747" s="13">
        <v>43945</v>
      </c>
      <c r="E2747" s="7" t="s">
        <v>2584</v>
      </c>
      <c r="F2747" s="65">
        <v>19.97</v>
      </c>
      <c r="G2747" t="s">
        <v>5</v>
      </c>
      <c r="H2747">
        <f>+VLOOKUP(G2747,'Legenda Tecnologias'!$A$1:$C$26,3)</f>
        <v>11</v>
      </c>
    </row>
    <row r="2748" spans="1:8" ht="14.25">
      <c r="A2748" s="11">
        <v>43922</v>
      </c>
      <c r="B2748" s="10" t="s">
        <v>3155</v>
      </c>
      <c r="C2748" s="12">
        <v>0.79166666666666663</v>
      </c>
      <c r="D2748" s="13">
        <v>43945</v>
      </c>
      <c r="E2748" s="7" t="s">
        <v>2584</v>
      </c>
      <c r="F2748" s="65">
        <v>20.440000000000001</v>
      </c>
      <c r="G2748" t="s">
        <v>5</v>
      </c>
      <c r="H2748">
        <f>+VLOOKUP(G2748,'Legenda Tecnologias'!$A$1:$C$26,3)</f>
        <v>11</v>
      </c>
    </row>
    <row r="2749" spans="1:8" ht="14.25">
      <c r="A2749" s="11">
        <v>43922</v>
      </c>
      <c r="B2749" s="10" t="s">
        <v>3138</v>
      </c>
      <c r="C2749" s="12">
        <v>8.3333333333333329E-2</v>
      </c>
      <c r="D2749" s="13">
        <v>43945</v>
      </c>
      <c r="E2749" s="7" t="s">
        <v>2584</v>
      </c>
      <c r="F2749" s="65">
        <v>20.65</v>
      </c>
      <c r="G2749" t="s">
        <v>10</v>
      </c>
      <c r="H2749">
        <f>+VLOOKUP(G2749,'Legenda Tecnologias'!$A$1:$C$26,3)</f>
        <v>1</v>
      </c>
    </row>
    <row r="2750" spans="1:8" ht="14.25">
      <c r="A2750" s="11">
        <v>43922</v>
      </c>
      <c r="B2750" s="10" t="s">
        <v>3156</v>
      </c>
      <c r="C2750" s="12">
        <v>0.83333333333333337</v>
      </c>
      <c r="D2750" s="13">
        <v>43945</v>
      </c>
      <c r="E2750" s="7" t="s">
        <v>2584</v>
      </c>
      <c r="F2750" s="65">
        <v>22.5</v>
      </c>
      <c r="G2750" t="s">
        <v>10</v>
      </c>
      <c r="H2750">
        <f>+VLOOKUP(G2750,'Legenda Tecnologias'!$A$1:$C$26,3)</f>
        <v>1</v>
      </c>
    </row>
    <row r="2751" spans="1:8" ht="14.25">
      <c r="A2751" s="11">
        <v>43922</v>
      </c>
      <c r="B2751" s="10" t="s">
        <v>3157</v>
      </c>
      <c r="C2751" s="12">
        <v>0.875</v>
      </c>
      <c r="D2751" s="13">
        <v>43945</v>
      </c>
      <c r="E2751" s="7" t="s">
        <v>2584</v>
      </c>
      <c r="F2751" s="65">
        <v>23.08</v>
      </c>
      <c r="G2751" t="s">
        <v>20</v>
      </c>
      <c r="H2751">
        <f>+VLOOKUP(G2751,'Legenda Tecnologias'!$A$1:$C$26,3)</f>
        <v>12</v>
      </c>
    </row>
    <row r="2752" spans="1:8" ht="14.25">
      <c r="A2752" s="11">
        <v>43922</v>
      </c>
      <c r="B2752" s="10" t="s">
        <v>3158</v>
      </c>
      <c r="C2752" s="12">
        <v>0.91666666666666663</v>
      </c>
      <c r="D2752" s="13">
        <v>43945</v>
      </c>
      <c r="E2752" s="7" t="s">
        <v>2584</v>
      </c>
      <c r="F2752" s="65">
        <v>23</v>
      </c>
      <c r="G2752" t="s">
        <v>5</v>
      </c>
      <c r="H2752">
        <f>+VLOOKUP(G2752,'Legenda Tecnologias'!$A$1:$C$26,3)</f>
        <v>11</v>
      </c>
    </row>
    <row r="2753" spans="1:8" ht="14.25">
      <c r="A2753" s="11">
        <v>43922</v>
      </c>
      <c r="B2753" s="10" t="s">
        <v>3159</v>
      </c>
      <c r="C2753" s="12">
        <v>0.95833333333333337</v>
      </c>
      <c r="D2753" s="13">
        <v>43945</v>
      </c>
      <c r="E2753" s="7" t="s">
        <v>2584</v>
      </c>
      <c r="F2753" s="65">
        <v>20.52</v>
      </c>
      <c r="G2753" t="s">
        <v>13</v>
      </c>
      <c r="H2753">
        <f>+VLOOKUP(G2753,'Legenda Tecnologias'!$A$1:$C$26,3)</f>
        <v>24</v>
      </c>
    </row>
    <row r="2754" spans="1:8" ht="14.25">
      <c r="A2754" s="11">
        <v>43922</v>
      </c>
      <c r="B2754" s="10" t="s">
        <v>3139</v>
      </c>
      <c r="C2754" s="12">
        <v>0.125</v>
      </c>
      <c r="D2754" s="13">
        <v>43945</v>
      </c>
      <c r="E2754" s="7" t="s">
        <v>2584</v>
      </c>
      <c r="F2754" s="65">
        <v>18.690000000000001</v>
      </c>
      <c r="G2754" t="s">
        <v>5</v>
      </c>
      <c r="H2754">
        <f>+VLOOKUP(G2754,'Legenda Tecnologias'!$A$1:$C$26,3)</f>
        <v>11</v>
      </c>
    </row>
    <row r="2755" spans="1:8" ht="14.25">
      <c r="A2755" s="11">
        <v>43922</v>
      </c>
      <c r="B2755" s="10" t="s">
        <v>3140</v>
      </c>
      <c r="C2755" s="12">
        <v>0.16666666666666666</v>
      </c>
      <c r="D2755" s="13">
        <v>43945</v>
      </c>
      <c r="E2755" s="7" t="s">
        <v>2584</v>
      </c>
      <c r="F2755" s="65">
        <v>17.010000000000002</v>
      </c>
      <c r="G2755" t="s">
        <v>10</v>
      </c>
      <c r="H2755">
        <f>+VLOOKUP(G2755,'Legenda Tecnologias'!$A$1:$C$26,3)</f>
        <v>1</v>
      </c>
    </row>
    <row r="2756" spans="1:8" ht="14.25">
      <c r="A2756" s="11">
        <v>43922</v>
      </c>
      <c r="B2756" s="10" t="s">
        <v>3141</v>
      </c>
      <c r="C2756" s="12">
        <v>0.20833333333333334</v>
      </c>
      <c r="D2756" s="13">
        <v>43945</v>
      </c>
      <c r="E2756" s="7" t="s">
        <v>2584</v>
      </c>
      <c r="F2756" s="65">
        <v>16.57</v>
      </c>
      <c r="G2756" t="s">
        <v>5</v>
      </c>
      <c r="H2756">
        <f>+VLOOKUP(G2756,'Legenda Tecnologias'!$A$1:$C$26,3)</f>
        <v>11</v>
      </c>
    </row>
    <row r="2757" spans="1:8" ht="14.25">
      <c r="A2757" s="11">
        <v>43922</v>
      </c>
      <c r="B2757" s="10" t="s">
        <v>3142</v>
      </c>
      <c r="C2757" s="12">
        <v>0.25</v>
      </c>
      <c r="D2757" s="13">
        <v>43945</v>
      </c>
      <c r="E2757" s="7" t="s">
        <v>2584</v>
      </c>
      <c r="F2757" s="65">
        <v>19.18</v>
      </c>
      <c r="G2757" t="s">
        <v>5</v>
      </c>
      <c r="H2757">
        <f>+VLOOKUP(G2757,'Legenda Tecnologias'!$A$1:$C$26,3)</f>
        <v>11</v>
      </c>
    </row>
    <row r="2758" spans="1:8" ht="14.25">
      <c r="A2758" s="11">
        <v>43922</v>
      </c>
      <c r="B2758" s="10" t="s">
        <v>3143</v>
      </c>
      <c r="C2758" s="12">
        <v>0.29166666666666669</v>
      </c>
      <c r="D2758" s="13">
        <v>43945</v>
      </c>
      <c r="E2758" s="7" t="s">
        <v>2584</v>
      </c>
      <c r="F2758" s="65">
        <v>20.52</v>
      </c>
      <c r="G2758" t="s">
        <v>10</v>
      </c>
      <c r="H2758">
        <f>+VLOOKUP(G2758,'Legenda Tecnologias'!$A$1:$C$26,3)</f>
        <v>1</v>
      </c>
    </row>
    <row r="2759" spans="1:8" ht="14.25">
      <c r="A2759" s="11">
        <v>43922</v>
      </c>
      <c r="B2759" s="10" t="s">
        <v>3144</v>
      </c>
      <c r="C2759" s="12">
        <v>0.33333333333333331</v>
      </c>
      <c r="D2759" s="13">
        <v>43945</v>
      </c>
      <c r="E2759" s="7" t="s">
        <v>2584</v>
      </c>
      <c r="F2759" s="65">
        <v>21.09</v>
      </c>
      <c r="G2759" t="s">
        <v>5</v>
      </c>
      <c r="H2759">
        <f>+VLOOKUP(G2759,'Legenda Tecnologias'!$A$1:$C$26,3)</f>
        <v>11</v>
      </c>
    </row>
    <row r="2760" spans="1:8" ht="14.25">
      <c r="A2760" s="11">
        <v>43922</v>
      </c>
      <c r="B2760" s="10" t="s">
        <v>3145</v>
      </c>
      <c r="C2760" s="12">
        <v>0.375</v>
      </c>
      <c r="D2760" s="13">
        <v>43945</v>
      </c>
      <c r="E2760" s="7" t="s">
        <v>2584</v>
      </c>
      <c r="F2760" s="65">
        <v>21.84</v>
      </c>
      <c r="G2760" t="s">
        <v>10</v>
      </c>
      <c r="H2760">
        <f>+VLOOKUP(G2760,'Legenda Tecnologias'!$A$1:$C$26,3)</f>
        <v>1</v>
      </c>
    </row>
    <row r="2761" spans="1:8" ht="14.25">
      <c r="A2761" s="11">
        <v>43922</v>
      </c>
      <c r="B2761" s="10" t="s">
        <v>3160</v>
      </c>
      <c r="C2761" s="12">
        <v>0</v>
      </c>
      <c r="D2761" s="13">
        <v>43946</v>
      </c>
      <c r="E2761" s="7" t="s">
        <v>2584</v>
      </c>
      <c r="F2761" s="65">
        <v>16.25</v>
      </c>
      <c r="G2761" t="s">
        <v>5</v>
      </c>
      <c r="H2761">
        <f>+VLOOKUP(G2761,'Legenda Tecnologias'!$A$1:$C$26,3)</f>
        <v>11</v>
      </c>
    </row>
    <row r="2762" spans="1:8" ht="14.25">
      <c r="A2762" s="11">
        <v>43922</v>
      </c>
      <c r="B2762" s="10" t="s">
        <v>3161</v>
      </c>
      <c r="C2762" s="12">
        <v>4.1666666666666664E-2</v>
      </c>
      <c r="D2762" s="13">
        <v>43946</v>
      </c>
      <c r="E2762" s="7" t="s">
        <v>2584</v>
      </c>
      <c r="F2762" s="65">
        <v>15</v>
      </c>
      <c r="G2762" t="s">
        <v>5</v>
      </c>
      <c r="H2762">
        <f>+VLOOKUP(G2762,'Legenda Tecnologias'!$A$1:$C$26,3)</f>
        <v>11</v>
      </c>
    </row>
    <row r="2763" spans="1:8" ht="14.25">
      <c r="A2763" s="11">
        <v>43922</v>
      </c>
      <c r="B2763" s="10" t="s">
        <v>3170</v>
      </c>
      <c r="C2763" s="12">
        <v>0.41666666666666669</v>
      </c>
      <c r="D2763" s="13">
        <v>43946</v>
      </c>
      <c r="E2763" s="7" t="s">
        <v>2584</v>
      </c>
      <c r="F2763" s="65">
        <v>16.329999999999998</v>
      </c>
      <c r="G2763" t="s">
        <v>5</v>
      </c>
      <c r="H2763">
        <f>+VLOOKUP(G2763,'Legenda Tecnologias'!$A$1:$C$26,3)</f>
        <v>11</v>
      </c>
    </row>
    <row r="2764" spans="1:8" ht="14.25">
      <c r="A2764" s="11">
        <v>43922</v>
      </c>
      <c r="B2764" s="10" t="s">
        <v>3171</v>
      </c>
      <c r="C2764" s="12">
        <v>0.45833333333333331</v>
      </c>
      <c r="D2764" s="13">
        <v>43946</v>
      </c>
      <c r="E2764" s="7" t="s">
        <v>2584</v>
      </c>
      <c r="F2764" s="65">
        <v>19.53</v>
      </c>
      <c r="G2764" t="s">
        <v>5</v>
      </c>
      <c r="H2764">
        <f>+VLOOKUP(G2764,'Legenda Tecnologias'!$A$1:$C$26,3)</f>
        <v>11</v>
      </c>
    </row>
    <row r="2765" spans="1:8" ht="14.25">
      <c r="A2765" s="11">
        <v>43922</v>
      </c>
      <c r="B2765" s="10" t="s">
        <v>3172</v>
      </c>
      <c r="C2765" s="12">
        <v>0.5</v>
      </c>
      <c r="D2765" s="13">
        <v>43946</v>
      </c>
      <c r="E2765" s="7" t="s">
        <v>2584</v>
      </c>
      <c r="F2765" s="65">
        <v>20.64</v>
      </c>
      <c r="G2765" t="s">
        <v>5</v>
      </c>
      <c r="H2765">
        <f>+VLOOKUP(G2765,'Legenda Tecnologias'!$A$1:$C$26,3)</f>
        <v>11</v>
      </c>
    </row>
    <row r="2766" spans="1:8" ht="14.25">
      <c r="A2766" s="11">
        <v>43922</v>
      </c>
      <c r="B2766" s="10" t="s">
        <v>3173</v>
      </c>
      <c r="C2766" s="12">
        <v>0.54166666666666663</v>
      </c>
      <c r="D2766" s="13">
        <v>43946</v>
      </c>
      <c r="E2766" s="7" t="s">
        <v>2584</v>
      </c>
      <c r="F2766" s="65">
        <v>21.33</v>
      </c>
      <c r="G2766" t="s">
        <v>10</v>
      </c>
      <c r="H2766">
        <f>+VLOOKUP(G2766,'Legenda Tecnologias'!$A$1:$C$26,3)</f>
        <v>1</v>
      </c>
    </row>
    <row r="2767" spans="1:8" ht="14.25">
      <c r="A2767" s="11">
        <v>43922</v>
      </c>
      <c r="B2767" s="10" t="s">
        <v>3174</v>
      </c>
      <c r="C2767" s="12">
        <v>0.58333333333333337</v>
      </c>
      <c r="D2767" s="13">
        <v>43946</v>
      </c>
      <c r="E2767" s="7" t="s">
        <v>2584</v>
      </c>
      <c r="F2767" s="65">
        <v>21.2</v>
      </c>
      <c r="G2767" t="s">
        <v>5</v>
      </c>
      <c r="H2767">
        <f>+VLOOKUP(G2767,'Legenda Tecnologias'!$A$1:$C$26,3)</f>
        <v>11</v>
      </c>
    </row>
    <row r="2768" spans="1:8" ht="14.25">
      <c r="A2768" s="11">
        <v>43922</v>
      </c>
      <c r="B2768" s="10" t="s">
        <v>3175</v>
      </c>
      <c r="C2768" s="12">
        <v>0.625</v>
      </c>
      <c r="D2768" s="13">
        <v>43946</v>
      </c>
      <c r="E2768" s="7" t="s">
        <v>2584</v>
      </c>
      <c r="F2768" s="65">
        <v>17.29</v>
      </c>
      <c r="G2768" t="s">
        <v>5</v>
      </c>
      <c r="H2768">
        <f>+VLOOKUP(G2768,'Legenda Tecnologias'!$A$1:$C$26,3)</f>
        <v>11</v>
      </c>
    </row>
    <row r="2769" spans="1:8" ht="14.25">
      <c r="A2769" s="11">
        <v>43922</v>
      </c>
      <c r="B2769" s="10" t="s">
        <v>3176</v>
      </c>
      <c r="C2769" s="12">
        <v>0.66666666666666663</v>
      </c>
      <c r="D2769" s="13">
        <v>43946</v>
      </c>
      <c r="E2769" s="7" t="s">
        <v>2584</v>
      </c>
      <c r="F2769" s="65">
        <v>14.12</v>
      </c>
      <c r="G2769" t="s">
        <v>5</v>
      </c>
      <c r="H2769">
        <f>+VLOOKUP(G2769,'Legenda Tecnologias'!$A$1:$C$26,3)</f>
        <v>11</v>
      </c>
    </row>
    <row r="2770" spans="1:8" ht="14.25">
      <c r="A2770" s="11">
        <v>43922</v>
      </c>
      <c r="B2770" s="10" t="s">
        <v>3177</v>
      </c>
      <c r="C2770" s="12">
        <v>0.70833333333333337</v>
      </c>
      <c r="D2770" s="13">
        <v>43946</v>
      </c>
      <c r="E2770" s="7" t="s">
        <v>2584</v>
      </c>
      <c r="F2770" s="65">
        <v>14.01</v>
      </c>
      <c r="G2770" t="s">
        <v>6</v>
      </c>
      <c r="H2770">
        <f>+VLOOKUP(G2770,'Legenda Tecnologias'!$A$1:$C$26,3)</f>
        <v>18</v>
      </c>
    </row>
    <row r="2771" spans="1:8" ht="14.25">
      <c r="A2771" s="11">
        <v>43922</v>
      </c>
      <c r="B2771" s="10" t="s">
        <v>3178</v>
      </c>
      <c r="C2771" s="12">
        <v>0.75</v>
      </c>
      <c r="D2771" s="13">
        <v>43946</v>
      </c>
      <c r="E2771" s="7" t="s">
        <v>2584</v>
      </c>
      <c r="F2771" s="65">
        <v>16.21</v>
      </c>
      <c r="G2771" t="s">
        <v>6</v>
      </c>
      <c r="H2771">
        <f>+VLOOKUP(G2771,'Legenda Tecnologias'!$A$1:$C$26,3)</f>
        <v>18</v>
      </c>
    </row>
    <row r="2772" spans="1:8" ht="14.25">
      <c r="A2772" s="11">
        <v>43922</v>
      </c>
      <c r="B2772" s="10" t="s">
        <v>3179</v>
      </c>
      <c r="C2772" s="12">
        <v>0.79166666666666663</v>
      </c>
      <c r="D2772" s="13">
        <v>43946</v>
      </c>
      <c r="E2772" s="7" t="s">
        <v>2584</v>
      </c>
      <c r="F2772" s="65">
        <v>19.53</v>
      </c>
      <c r="G2772" t="s">
        <v>5</v>
      </c>
      <c r="H2772">
        <f>+VLOOKUP(G2772,'Legenda Tecnologias'!$A$1:$C$26,3)</f>
        <v>11</v>
      </c>
    </row>
    <row r="2773" spans="1:8" ht="14.25">
      <c r="A2773" s="11">
        <v>43922</v>
      </c>
      <c r="B2773" s="10" t="s">
        <v>3162</v>
      </c>
      <c r="C2773" s="12">
        <v>8.3333333333333329E-2</v>
      </c>
      <c r="D2773" s="13">
        <v>43946</v>
      </c>
      <c r="E2773" s="7" t="s">
        <v>2584</v>
      </c>
      <c r="F2773" s="65">
        <v>15.59</v>
      </c>
      <c r="G2773" t="s">
        <v>6</v>
      </c>
      <c r="H2773">
        <f>+VLOOKUP(G2773,'Legenda Tecnologias'!$A$1:$C$26,3)</f>
        <v>18</v>
      </c>
    </row>
    <row r="2774" spans="1:8" ht="14.25">
      <c r="A2774" s="11">
        <v>43922</v>
      </c>
      <c r="B2774" s="10" t="s">
        <v>3180</v>
      </c>
      <c r="C2774" s="12">
        <v>0.83333333333333337</v>
      </c>
      <c r="D2774" s="13">
        <v>43946</v>
      </c>
      <c r="E2774" s="7" t="s">
        <v>2584</v>
      </c>
      <c r="F2774" s="65">
        <v>20.51</v>
      </c>
      <c r="G2774" t="s">
        <v>5</v>
      </c>
      <c r="H2774">
        <f>+VLOOKUP(G2774,'Legenda Tecnologias'!$A$1:$C$26,3)</f>
        <v>11</v>
      </c>
    </row>
    <row r="2775" spans="1:8" ht="14.25">
      <c r="A2775" s="11">
        <v>43922</v>
      </c>
      <c r="B2775" s="10" t="s">
        <v>3181</v>
      </c>
      <c r="C2775" s="12">
        <v>0.875</v>
      </c>
      <c r="D2775" s="13">
        <v>43946</v>
      </c>
      <c r="E2775" s="7" t="s">
        <v>2584</v>
      </c>
      <c r="F2775" s="65">
        <v>22.7</v>
      </c>
      <c r="G2775" t="s">
        <v>6</v>
      </c>
      <c r="H2775">
        <f>+VLOOKUP(G2775,'Legenda Tecnologias'!$A$1:$C$26,3)</f>
        <v>18</v>
      </c>
    </row>
    <row r="2776" spans="1:8" ht="14.25">
      <c r="A2776" s="11">
        <v>43922</v>
      </c>
      <c r="B2776" s="10" t="s">
        <v>3182</v>
      </c>
      <c r="C2776" s="12">
        <v>0.91666666666666663</v>
      </c>
      <c r="D2776" s="13">
        <v>43946</v>
      </c>
      <c r="E2776" s="7" t="s">
        <v>2584</v>
      </c>
      <c r="F2776" s="65">
        <v>22.65</v>
      </c>
      <c r="G2776" t="s">
        <v>5</v>
      </c>
      <c r="H2776">
        <f>+VLOOKUP(G2776,'Legenda Tecnologias'!$A$1:$C$26,3)</f>
        <v>11</v>
      </c>
    </row>
    <row r="2777" spans="1:8" ht="14.25">
      <c r="A2777" s="11">
        <v>43922</v>
      </c>
      <c r="B2777" s="10" t="s">
        <v>3183</v>
      </c>
      <c r="C2777" s="12">
        <v>0.95833333333333337</v>
      </c>
      <c r="D2777" s="13">
        <v>43946</v>
      </c>
      <c r="E2777" s="7" t="s">
        <v>2584</v>
      </c>
      <c r="F2777" s="65">
        <v>21.23</v>
      </c>
      <c r="G2777" t="s">
        <v>5</v>
      </c>
      <c r="H2777">
        <f>+VLOOKUP(G2777,'Legenda Tecnologias'!$A$1:$C$26,3)</f>
        <v>11</v>
      </c>
    </row>
    <row r="2778" spans="1:8" ht="14.25">
      <c r="A2778" s="11">
        <v>43922</v>
      </c>
      <c r="B2778" s="10" t="s">
        <v>3163</v>
      </c>
      <c r="C2778" s="12">
        <v>0.125</v>
      </c>
      <c r="D2778" s="13">
        <v>43946</v>
      </c>
      <c r="E2778" s="7" t="s">
        <v>2584</v>
      </c>
      <c r="F2778" s="65">
        <v>14.42</v>
      </c>
      <c r="G2778" t="s">
        <v>12</v>
      </c>
      <c r="H2778">
        <f>+VLOOKUP(G2778,'Legenda Tecnologias'!$A$1:$C$26,3)</f>
        <v>22</v>
      </c>
    </row>
    <row r="2779" spans="1:8" ht="14.25">
      <c r="A2779" s="11">
        <v>43922</v>
      </c>
      <c r="B2779" s="10" t="s">
        <v>3164</v>
      </c>
      <c r="C2779" s="12">
        <v>0.16666666666666666</v>
      </c>
      <c r="D2779" s="13">
        <v>43946</v>
      </c>
      <c r="E2779" s="7" t="s">
        <v>2584</v>
      </c>
      <c r="F2779" s="65">
        <v>14.48</v>
      </c>
      <c r="G2779" t="s">
        <v>6</v>
      </c>
      <c r="H2779">
        <f>+VLOOKUP(G2779,'Legenda Tecnologias'!$A$1:$C$26,3)</f>
        <v>18</v>
      </c>
    </row>
    <row r="2780" spans="1:8" ht="14.25">
      <c r="A2780" s="11">
        <v>43922</v>
      </c>
      <c r="B2780" s="10" t="s">
        <v>3165</v>
      </c>
      <c r="C2780" s="12">
        <v>0.20833333333333334</v>
      </c>
      <c r="D2780" s="13">
        <v>43946</v>
      </c>
      <c r="E2780" s="7" t="s">
        <v>2584</v>
      </c>
      <c r="F2780" s="65">
        <v>16.25</v>
      </c>
      <c r="G2780" t="s">
        <v>6</v>
      </c>
      <c r="H2780">
        <f>+VLOOKUP(G2780,'Legenda Tecnologias'!$A$1:$C$26,3)</f>
        <v>18</v>
      </c>
    </row>
    <row r="2781" spans="1:8" ht="14.25">
      <c r="A2781" s="11">
        <v>43922</v>
      </c>
      <c r="B2781" s="10" t="s">
        <v>3166</v>
      </c>
      <c r="C2781" s="12">
        <v>0.25</v>
      </c>
      <c r="D2781" s="13">
        <v>43946</v>
      </c>
      <c r="E2781" s="7" t="s">
        <v>2584</v>
      </c>
      <c r="F2781" s="65">
        <v>17.5</v>
      </c>
      <c r="G2781" t="s">
        <v>5</v>
      </c>
      <c r="H2781">
        <f>+VLOOKUP(G2781,'Legenda Tecnologias'!$A$1:$C$26,3)</f>
        <v>11</v>
      </c>
    </row>
    <row r="2782" spans="1:8" ht="14.25">
      <c r="A2782" s="11">
        <v>43922</v>
      </c>
      <c r="B2782" s="10" t="s">
        <v>3167</v>
      </c>
      <c r="C2782" s="12">
        <v>0.29166666666666669</v>
      </c>
      <c r="D2782" s="13">
        <v>43946</v>
      </c>
      <c r="E2782" s="7" t="s">
        <v>2584</v>
      </c>
      <c r="F2782" s="65">
        <v>15.68</v>
      </c>
      <c r="G2782" t="s">
        <v>5</v>
      </c>
      <c r="H2782">
        <f>+VLOOKUP(G2782,'Legenda Tecnologias'!$A$1:$C$26,3)</f>
        <v>11</v>
      </c>
    </row>
    <row r="2783" spans="1:8" ht="14.25">
      <c r="A2783" s="11">
        <v>43922</v>
      </c>
      <c r="B2783" s="10" t="s">
        <v>3168</v>
      </c>
      <c r="C2783" s="12">
        <v>0.33333333333333331</v>
      </c>
      <c r="D2783" s="13">
        <v>43946</v>
      </c>
      <c r="E2783" s="7" t="s">
        <v>2584</v>
      </c>
      <c r="F2783" s="65">
        <v>14.17</v>
      </c>
      <c r="G2783" t="s">
        <v>12</v>
      </c>
      <c r="H2783">
        <f>+VLOOKUP(G2783,'Legenda Tecnologias'!$A$1:$C$26,3)</f>
        <v>22</v>
      </c>
    </row>
    <row r="2784" spans="1:8" ht="14.25">
      <c r="A2784" s="11">
        <v>43922</v>
      </c>
      <c r="B2784" s="10" t="s">
        <v>3169</v>
      </c>
      <c r="C2784" s="12">
        <v>0.375</v>
      </c>
      <c r="D2784" s="13">
        <v>43946</v>
      </c>
      <c r="E2784" s="7" t="s">
        <v>2584</v>
      </c>
      <c r="F2784" s="65">
        <v>16.600000000000001</v>
      </c>
      <c r="G2784" t="s">
        <v>6</v>
      </c>
      <c r="H2784">
        <f>+VLOOKUP(G2784,'Legenda Tecnologias'!$A$1:$C$26,3)</f>
        <v>18</v>
      </c>
    </row>
    <row r="2785" spans="1:8" ht="14.25">
      <c r="A2785" s="11">
        <v>43922</v>
      </c>
      <c r="B2785" s="10" t="s">
        <v>3184</v>
      </c>
      <c r="C2785" s="12">
        <v>0</v>
      </c>
      <c r="D2785" s="13">
        <v>43947</v>
      </c>
      <c r="E2785" s="7" t="s">
        <v>2584</v>
      </c>
      <c r="F2785" s="65">
        <v>16.23</v>
      </c>
      <c r="G2785" t="s">
        <v>5</v>
      </c>
      <c r="H2785">
        <f>+VLOOKUP(G2785,'Legenda Tecnologias'!$A$1:$C$26,3)</f>
        <v>11</v>
      </c>
    </row>
    <row r="2786" spans="1:8" ht="14.25">
      <c r="A2786" s="11">
        <v>43922</v>
      </c>
      <c r="B2786" s="10" t="s">
        <v>3185</v>
      </c>
      <c r="C2786" s="12">
        <v>4.1666666666666664E-2</v>
      </c>
      <c r="D2786" s="13">
        <v>43947</v>
      </c>
      <c r="E2786" s="7" t="s">
        <v>2584</v>
      </c>
      <c r="F2786" s="65">
        <v>15.76</v>
      </c>
      <c r="G2786" t="s">
        <v>5</v>
      </c>
      <c r="H2786">
        <f>+VLOOKUP(G2786,'Legenda Tecnologias'!$A$1:$C$26,3)</f>
        <v>11</v>
      </c>
    </row>
    <row r="2787" spans="1:8" ht="14.25">
      <c r="A2787" s="11">
        <v>43922</v>
      </c>
      <c r="B2787" s="10" t="s">
        <v>3194</v>
      </c>
      <c r="C2787" s="12">
        <v>0.41666666666666669</v>
      </c>
      <c r="D2787" s="13">
        <v>43947</v>
      </c>
      <c r="E2787" s="7" t="s">
        <v>2584</v>
      </c>
      <c r="F2787" s="65">
        <v>13</v>
      </c>
      <c r="G2787" t="s">
        <v>6</v>
      </c>
      <c r="H2787">
        <f>+VLOOKUP(G2787,'Legenda Tecnologias'!$A$1:$C$26,3)</f>
        <v>18</v>
      </c>
    </row>
    <row r="2788" spans="1:8" ht="14.25">
      <c r="A2788" s="11">
        <v>43922</v>
      </c>
      <c r="B2788" s="10" t="s">
        <v>3195</v>
      </c>
      <c r="C2788" s="12">
        <v>0.45833333333333331</v>
      </c>
      <c r="D2788" s="13">
        <v>43947</v>
      </c>
      <c r="E2788" s="7" t="s">
        <v>2584</v>
      </c>
      <c r="F2788" s="65">
        <v>14.38</v>
      </c>
      <c r="G2788" t="s">
        <v>20</v>
      </c>
      <c r="H2788">
        <f>+VLOOKUP(G2788,'Legenda Tecnologias'!$A$1:$C$26,3)</f>
        <v>12</v>
      </c>
    </row>
    <row r="2789" spans="1:8" ht="14.25">
      <c r="A2789" s="11">
        <v>43922</v>
      </c>
      <c r="B2789" s="10" t="s">
        <v>3196</v>
      </c>
      <c r="C2789" s="12">
        <v>0.5</v>
      </c>
      <c r="D2789" s="13">
        <v>43947</v>
      </c>
      <c r="E2789" s="7" t="s">
        <v>2584</v>
      </c>
      <c r="F2789" s="65">
        <v>15</v>
      </c>
      <c r="G2789" t="s">
        <v>6</v>
      </c>
      <c r="H2789">
        <f>+VLOOKUP(G2789,'Legenda Tecnologias'!$A$1:$C$26,3)</f>
        <v>18</v>
      </c>
    </row>
    <row r="2790" spans="1:8" ht="14.25">
      <c r="A2790" s="11">
        <v>43922</v>
      </c>
      <c r="B2790" s="10" t="s">
        <v>3197</v>
      </c>
      <c r="C2790" s="12">
        <v>0.54166666666666663</v>
      </c>
      <c r="D2790" s="13">
        <v>43947</v>
      </c>
      <c r="E2790" s="7" t="s">
        <v>2584</v>
      </c>
      <c r="F2790" s="65">
        <v>16.23</v>
      </c>
      <c r="G2790" t="s">
        <v>5</v>
      </c>
      <c r="H2790">
        <f>+VLOOKUP(G2790,'Legenda Tecnologias'!$A$1:$C$26,3)</f>
        <v>11</v>
      </c>
    </row>
    <row r="2791" spans="1:8" ht="14.25">
      <c r="A2791" s="11">
        <v>43922</v>
      </c>
      <c r="B2791" s="10" t="s">
        <v>3198</v>
      </c>
      <c r="C2791" s="12">
        <v>0.58333333333333337</v>
      </c>
      <c r="D2791" s="13">
        <v>43947</v>
      </c>
      <c r="E2791" s="7" t="s">
        <v>2584</v>
      </c>
      <c r="F2791" s="65">
        <v>15.01</v>
      </c>
      <c r="G2791" t="s">
        <v>5</v>
      </c>
      <c r="H2791">
        <f>+VLOOKUP(G2791,'Legenda Tecnologias'!$A$1:$C$26,3)</f>
        <v>11</v>
      </c>
    </row>
    <row r="2792" spans="1:8" ht="14.25">
      <c r="A2792" s="11">
        <v>43922</v>
      </c>
      <c r="B2792" s="10" t="s">
        <v>3199</v>
      </c>
      <c r="C2792" s="12">
        <v>0.625</v>
      </c>
      <c r="D2792" s="13">
        <v>43947</v>
      </c>
      <c r="E2792" s="7" t="s">
        <v>2584</v>
      </c>
      <c r="F2792" s="65">
        <v>12</v>
      </c>
      <c r="G2792" t="s">
        <v>5</v>
      </c>
      <c r="H2792">
        <f>+VLOOKUP(G2792,'Legenda Tecnologias'!$A$1:$C$26,3)</f>
        <v>11</v>
      </c>
    </row>
    <row r="2793" spans="1:8" ht="14.25">
      <c r="A2793" s="11">
        <v>43922</v>
      </c>
      <c r="B2793" s="10" t="s">
        <v>3200</v>
      </c>
      <c r="C2793" s="12">
        <v>0.66666666666666663</v>
      </c>
      <c r="D2793" s="13">
        <v>43947</v>
      </c>
      <c r="E2793" s="7" t="s">
        <v>2584</v>
      </c>
      <c r="F2793" s="65">
        <v>12.42</v>
      </c>
      <c r="G2793" t="s">
        <v>6</v>
      </c>
      <c r="H2793">
        <f>+VLOOKUP(G2793,'Legenda Tecnologias'!$A$1:$C$26,3)</f>
        <v>18</v>
      </c>
    </row>
    <row r="2794" spans="1:8" ht="14.25">
      <c r="A2794" s="11">
        <v>43922</v>
      </c>
      <c r="B2794" s="10" t="s">
        <v>3201</v>
      </c>
      <c r="C2794" s="12">
        <v>0.70833333333333337</v>
      </c>
      <c r="D2794" s="13">
        <v>43947</v>
      </c>
      <c r="E2794" s="7" t="s">
        <v>2584</v>
      </c>
      <c r="F2794" s="65">
        <v>12.42</v>
      </c>
      <c r="G2794" t="s">
        <v>6</v>
      </c>
      <c r="H2794">
        <f>+VLOOKUP(G2794,'Legenda Tecnologias'!$A$1:$C$26,3)</f>
        <v>18</v>
      </c>
    </row>
    <row r="2795" spans="1:8" ht="14.25">
      <c r="A2795" s="11">
        <v>43922</v>
      </c>
      <c r="B2795" s="10" t="s">
        <v>3202</v>
      </c>
      <c r="C2795" s="12">
        <v>0.75</v>
      </c>
      <c r="D2795" s="13">
        <v>43947</v>
      </c>
      <c r="E2795" s="7" t="s">
        <v>2584</v>
      </c>
      <c r="F2795" s="65">
        <v>14</v>
      </c>
      <c r="G2795" t="s">
        <v>6</v>
      </c>
      <c r="H2795">
        <f>+VLOOKUP(G2795,'Legenda Tecnologias'!$A$1:$C$26,3)</f>
        <v>18</v>
      </c>
    </row>
    <row r="2796" spans="1:8" ht="14.25">
      <c r="A2796" s="11">
        <v>43922</v>
      </c>
      <c r="B2796" s="10" t="s">
        <v>3203</v>
      </c>
      <c r="C2796" s="12">
        <v>0.79166666666666663</v>
      </c>
      <c r="D2796" s="13">
        <v>43947</v>
      </c>
      <c r="E2796" s="7" t="s">
        <v>2584</v>
      </c>
      <c r="F2796" s="65">
        <v>17.07</v>
      </c>
      <c r="G2796" t="s">
        <v>6</v>
      </c>
      <c r="H2796">
        <f>+VLOOKUP(G2796,'Legenda Tecnologias'!$A$1:$C$26,3)</f>
        <v>18</v>
      </c>
    </row>
    <row r="2797" spans="1:8" ht="14.25">
      <c r="A2797" s="11">
        <v>43922</v>
      </c>
      <c r="B2797" s="10" t="s">
        <v>3186</v>
      </c>
      <c r="C2797" s="12">
        <v>8.3333333333333329E-2</v>
      </c>
      <c r="D2797" s="13">
        <v>43947</v>
      </c>
      <c r="E2797" s="7" t="s">
        <v>2584</v>
      </c>
      <c r="F2797" s="65">
        <v>14.55</v>
      </c>
      <c r="G2797" t="s">
        <v>5</v>
      </c>
      <c r="H2797">
        <f>+VLOOKUP(G2797,'Legenda Tecnologias'!$A$1:$C$26,3)</f>
        <v>11</v>
      </c>
    </row>
    <row r="2798" spans="1:8" ht="14.25">
      <c r="A2798" s="11">
        <v>43922</v>
      </c>
      <c r="B2798" s="10" t="s">
        <v>3204</v>
      </c>
      <c r="C2798" s="12">
        <v>0.83333333333333337</v>
      </c>
      <c r="D2798" s="13">
        <v>43947</v>
      </c>
      <c r="E2798" s="7" t="s">
        <v>2584</v>
      </c>
      <c r="F2798" s="65">
        <v>19.46</v>
      </c>
      <c r="G2798" t="s">
        <v>5</v>
      </c>
      <c r="H2798">
        <f>+VLOOKUP(G2798,'Legenda Tecnologias'!$A$1:$C$26,3)</f>
        <v>11</v>
      </c>
    </row>
    <row r="2799" spans="1:8" ht="14.25">
      <c r="A2799" s="11">
        <v>43922</v>
      </c>
      <c r="B2799" s="10" t="s">
        <v>3205</v>
      </c>
      <c r="C2799" s="12">
        <v>0.875</v>
      </c>
      <c r="D2799" s="13">
        <v>43947</v>
      </c>
      <c r="E2799" s="7" t="s">
        <v>2584</v>
      </c>
      <c r="F2799" s="65">
        <v>24.1</v>
      </c>
      <c r="G2799" t="s">
        <v>6</v>
      </c>
      <c r="H2799">
        <f>+VLOOKUP(G2799,'Legenda Tecnologias'!$A$1:$C$26,3)</f>
        <v>18</v>
      </c>
    </row>
    <row r="2800" spans="1:8" ht="14.25">
      <c r="A2800" s="11">
        <v>43922</v>
      </c>
      <c r="B2800" s="10" t="s">
        <v>3206</v>
      </c>
      <c r="C2800" s="12">
        <v>0.91666666666666663</v>
      </c>
      <c r="D2800" s="13">
        <v>43947</v>
      </c>
      <c r="E2800" s="7" t="s">
        <v>2584</v>
      </c>
      <c r="F2800" s="65">
        <v>25.15</v>
      </c>
      <c r="G2800" t="s">
        <v>20</v>
      </c>
      <c r="H2800">
        <f>+VLOOKUP(G2800,'Legenda Tecnologias'!$A$1:$C$26,3)</f>
        <v>12</v>
      </c>
    </row>
    <row r="2801" spans="1:8" ht="14.25">
      <c r="A2801" s="11">
        <v>43922</v>
      </c>
      <c r="B2801" s="10" t="s">
        <v>3207</v>
      </c>
      <c r="C2801" s="12">
        <v>0.95833333333333337</v>
      </c>
      <c r="D2801" s="13">
        <v>43947</v>
      </c>
      <c r="E2801" s="7" t="s">
        <v>2584</v>
      </c>
      <c r="F2801" s="65">
        <v>23.76</v>
      </c>
      <c r="G2801" t="s">
        <v>10</v>
      </c>
      <c r="H2801">
        <f>+VLOOKUP(G2801,'Legenda Tecnologias'!$A$1:$C$26,3)</f>
        <v>1</v>
      </c>
    </row>
    <row r="2802" spans="1:8" ht="14.25">
      <c r="A2802" s="11">
        <v>43922</v>
      </c>
      <c r="B2802" s="10" t="s">
        <v>3187</v>
      </c>
      <c r="C2802" s="12">
        <v>0.125</v>
      </c>
      <c r="D2802" s="13">
        <v>43947</v>
      </c>
      <c r="E2802" s="7" t="s">
        <v>2584</v>
      </c>
      <c r="F2802" s="65">
        <v>12.42</v>
      </c>
      <c r="G2802" t="s">
        <v>5</v>
      </c>
      <c r="H2802">
        <f>+VLOOKUP(G2802,'Legenda Tecnologias'!$A$1:$C$26,3)</f>
        <v>11</v>
      </c>
    </row>
    <row r="2803" spans="1:8" ht="14.25">
      <c r="A2803" s="11">
        <v>43922</v>
      </c>
      <c r="B2803" s="10" t="s">
        <v>3188</v>
      </c>
      <c r="C2803" s="12">
        <v>0.16666666666666666</v>
      </c>
      <c r="D2803" s="13">
        <v>43947</v>
      </c>
      <c r="E2803" s="7" t="s">
        <v>2584</v>
      </c>
      <c r="F2803" s="65">
        <v>11.92</v>
      </c>
      <c r="G2803" t="s">
        <v>6</v>
      </c>
      <c r="H2803">
        <f>+VLOOKUP(G2803,'Legenda Tecnologias'!$A$1:$C$26,3)</f>
        <v>18</v>
      </c>
    </row>
    <row r="2804" spans="1:8" ht="14.25">
      <c r="A2804" s="11">
        <v>43922</v>
      </c>
      <c r="B2804" s="10" t="s">
        <v>3189</v>
      </c>
      <c r="C2804" s="12">
        <v>0.20833333333333334</v>
      </c>
      <c r="D2804" s="13">
        <v>43947</v>
      </c>
      <c r="E2804" s="7" t="s">
        <v>2584</v>
      </c>
      <c r="F2804" s="65">
        <v>11.8</v>
      </c>
      <c r="G2804" t="s">
        <v>6</v>
      </c>
      <c r="H2804">
        <f>+VLOOKUP(G2804,'Legenda Tecnologias'!$A$1:$C$26,3)</f>
        <v>18</v>
      </c>
    </row>
    <row r="2805" spans="1:8" ht="14.25">
      <c r="A2805" s="11">
        <v>43922</v>
      </c>
      <c r="B2805" s="10" t="s">
        <v>3190</v>
      </c>
      <c r="C2805" s="12">
        <v>0.25</v>
      </c>
      <c r="D2805" s="13">
        <v>43947</v>
      </c>
      <c r="E2805" s="7" t="s">
        <v>2584</v>
      </c>
      <c r="F2805" s="65">
        <v>12</v>
      </c>
      <c r="G2805" t="s">
        <v>6</v>
      </c>
      <c r="H2805">
        <f>+VLOOKUP(G2805,'Legenda Tecnologias'!$A$1:$C$26,3)</f>
        <v>18</v>
      </c>
    </row>
    <row r="2806" spans="1:8" ht="14.25">
      <c r="A2806" s="11">
        <v>43922</v>
      </c>
      <c r="B2806" s="10" t="s">
        <v>3191</v>
      </c>
      <c r="C2806" s="12">
        <v>0.29166666666666669</v>
      </c>
      <c r="D2806" s="13">
        <v>43947</v>
      </c>
      <c r="E2806" s="7" t="s">
        <v>2584</v>
      </c>
      <c r="F2806" s="65">
        <v>11.99</v>
      </c>
      <c r="G2806" t="s">
        <v>6</v>
      </c>
      <c r="H2806">
        <f>+VLOOKUP(G2806,'Legenda Tecnologias'!$A$1:$C$26,3)</f>
        <v>18</v>
      </c>
    </row>
    <row r="2807" spans="1:8" ht="14.25">
      <c r="A2807" s="11">
        <v>43922</v>
      </c>
      <c r="B2807" s="10" t="s">
        <v>3192</v>
      </c>
      <c r="C2807" s="12">
        <v>0.33333333333333331</v>
      </c>
      <c r="D2807" s="13">
        <v>43947</v>
      </c>
      <c r="E2807" s="7" t="s">
        <v>2584</v>
      </c>
      <c r="F2807" s="65">
        <v>12.12</v>
      </c>
      <c r="G2807" t="s">
        <v>6</v>
      </c>
      <c r="H2807">
        <f>+VLOOKUP(G2807,'Legenda Tecnologias'!$A$1:$C$26,3)</f>
        <v>18</v>
      </c>
    </row>
    <row r="2808" spans="1:8" ht="14.25">
      <c r="A2808" s="11">
        <v>43922</v>
      </c>
      <c r="B2808" s="10" t="s">
        <v>3193</v>
      </c>
      <c r="C2808" s="12">
        <v>0.375</v>
      </c>
      <c r="D2808" s="13">
        <v>43947</v>
      </c>
      <c r="E2808" s="7" t="s">
        <v>2584</v>
      </c>
      <c r="F2808" s="65">
        <v>12.42</v>
      </c>
      <c r="G2808" t="s">
        <v>6</v>
      </c>
      <c r="H2808">
        <f>+VLOOKUP(G2808,'Legenda Tecnologias'!$A$1:$C$26,3)</f>
        <v>18</v>
      </c>
    </row>
    <row r="2809" spans="1:8" ht="14.25">
      <c r="A2809" s="11">
        <v>43922</v>
      </c>
      <c r="B2809" s="10" t="s">
        <v>3208</v>
      </c>
      <c r="C2809" s="12">
        <v>0</v>
      </c>
      <c r="D2809" s="13">
        <v>43948</v>
      </c>
      <c r="E2809" s="7" t="s">
        <v>2584</v>
      </c>
      <c r="F2809" s="65">
        <v>20.84</v>
      </c>
      <c r="G2809" t="s">
        <v>5</v>
      </c>
      <c r="H2809">
        <f>+VLOOKUP(G2809,'Legenda Tecnologias'!$A$1:$C$26,3)</f>
        <v>11</v>
      </c>
    </row>
    <row r="2810" spans="1:8" ht="14.25">
      <c r="A2810" s="11">
        <v>43922</v>
      </c>
      <c r="B2810" s="10" t="s">
        <v>3209</v>
      </c>
      <c r="C2810" s="12">
        <v>4.1666666666666664E-2</v>
      </c>
      <c r="D2810" s="13">
        <v>43948</v>
      </c>
      <c r="E2810" s="7" t="s">
        <v>2584</v>
      </c>
      <c r="F2810" s="65">
        <v>20.23</v>
      </c>
      <c r="G2810" t="s">
        <v>5</v>
      </c>
      <c r="H2810">
        <f>+VLOOKUP(G2810,'Legenda Tecnologias'!$A$1:$C$26,3)</f>
        <v>11</v>
      </c>
    </row>
    <row r="2811" spans="1:8" ht="14.25">
      <c r="A2811" s="11">
        <v>43922</v>
      </c>
      <c r="B2811" s="10" t="s">
        <v>3218</v>
      </c>
      <c r="C2811" s="12">
        <v>0.41666666666666669</v>
      </c>
      <c r="D2811" s="13">
        <v>43948</v>
      </c>
      <c r="E2811" s="7" t="s">
        <v>2584</v>
      </c>
      <c r="F2811" s="65">
        <v>20.3</v>
      </c>
      <c r="G2811" t="s">
        <v>5</v>
      </c>
      <c r="H2811">
        <f>+VLOOKUP(G2811,'Legenda Tecnologias'!$A$1:$C$26,3)</f>
        <v>11</v>
      </c>
    </row>
    <row r="2812" spans="1:8" ht="14.25">
      <c r="A2812" s="11">
        <v>43922</v>
      </c>
      <c r="B2812" s="10" t="s">
        <v>3219</v>
      </c>
      <c r="C2812" s="12">
        <v>0.45833333333333331</v>
      </c>
      <c r="D2812" s="13">
        <v>43948</v>
      </c>
      <c r="E2812" s="7" t="s">
        <v>2584</v>
      </c>
      <c r="F2812" s="65">
        <v>20.64</v>
      </c>
      <c r="G2812" t="s">
        <v>13</v>
      </c>
      <c r="H2812">
        <f>+VLOOKUP(G2812,'Legenda Tecnologias'!$A$1:$C$26,3)</f>
        <v>24</v>
      </c>
    </row>
    <row r="2813" spans="1:8" ht="14.25">
      <c r="A2813" s="11">
        <v>43922</v>
      </c>
      <c r="B2813" s="10" t="s">
        <v>3220</v>
      </c>
      <c r="C2813" s="12">
        <v>0.5</v>
      </c>
      <c r="D2813" s="13">
        <v>43948</v>
      </c>
      <c r="E2813" s="7" t="s">
        <v>2584</v>
      </c>
      <c r="F2813" s="65">
        <v>21.49</v>
      </c>
      <c r="G2813" t="s">
        <v>10</v>
      </c>
      <c r="H2813">
        <f>+VLOOKUP(G2813,'Legenda Tecnologias'!$A$1:$C$26,3)</f>
        <v>1</v>
      </c>
    </row>
    <row r="2814" spans="1:8" ht="14.25">
      <c r="A2814" s="11">
        <v>43922</v>
      </c>
      <c r="B2814" s="10" t="s">
        <v>3221</v>
      </c>
      <c r="C2814" s="12">
        <v>0.54166666666666663</v>
      </c>
      <c r="D2814" s="13">
        <v>43948</v>
      </c>
      <c r="E2814" s="7" t="s">
        <v>2584</v>
      </c>
      <c r="F2814" s="65">
        <v>20.39</v>
      </c>
      <c r="G2814" t="s">
        <v>5</v>
      </c>
      <c r="H2814">
        <f>+VLOOKUP(G2814,'Legenda Tecnologias'!$A$1:$C$26,3)</f>
        <v>11</v>
      </c>
    </row>
    <row r="2815" spans="1:8" ht="14.25">
      <c r="A2815" s="11">
        <v>43922</v>
      </c>
      <c r="B2815" s="10" t="s">
        <v>3222</v>
      </c>
      <c r="C2815" s="12">
        <v>0.58333333333333337</v>
      </c>
      <c r="D2815" s="13">
        <v>43948</v>
      </c>
      <c r="E2815" s="7" t="s">
        <v>2584</v>
      </c>
      <c r="F2815" s="65">
        <v>19.850000000000001</v>
      </c>
      <c r="G2815" t="s">
        <v>10</v>
      </c>
      <c r="H2815">
        <f>+VLOOKUP(G2815,'Legenda Tecnologias'!$A$1:$C$26,3)</f>
        <v>1</v>
      </c>
    </row>
    <row r="2816" spans="1:8" ht="14.25">
      <c r="A2816" s="11">
        <v>43922</v>
      </c>
      <c r="B2816" s="10" t="s">
        <v>3223</v>
      </c>
      <c r="C2816" s="12">
        <v>0.625</v>
      </c>
      <c r="D2816" s="13">
        <v>43948</v>
      </c>
      <c r="E2816" s="7" t="s">
        <v>2584</v>
      </c>
      <c r="F2816" s="65">
        <v>18.309999999999999</v>
      </c>
      <c r="G2816" t="s">
        <v>6</v>
      </c>
      <c r="H2816">
        <f>+VLOOKUP(G2816,'Legenda Tecnologias'!$A$1:$C$26,3)</f>
        <v>18</v>
      </c>
    </row>
    <row r="2817" spans="1:8" ht="14.25">
      <c r="A2817" s="11">
        <v>43922</v>
      </c>
      <c r="B2817" s="10" t="s">
        <v>3224</v>
      </c>
      <c r="C2817" s="12">
        <v>0.66666666666666663</v>
      </c>
      <c r="D2817" s="13">
        <v>43948</v>
      </c>
      <c r="E2817" s="7" t="s">
        <v>2584</v>
      </c>
      <c r="F2817" s="65">
        <v>18.399999999999999</v>
      </c>
      <c r="G2817" t="s">
        <v>5</v>
      </c>
      <c r="H2817">
        <f>+VLOOKUP(G2817,'Legenda Tecnologias'!$A$1:$C$26,3)</f>
        <v>11</v>
      </c>
    </row>
    <row r="2818" spans="1:8" ht="14.25">
      <c r="A2818" s="11">
        <v>43922</v>
      </c>
      <c r="B2818" s="10" t="s">
        <v>3225</v>
      </c>
      <c r="C2818" s="12">
        <v>0.70833333333333337</v>
      </c>
      <c r="D2818" s="13">
        <v>43948</v>
      </c>
      <c r="E2818" s="7" t="s">
        <v>2584</v>
      </c>
      <c r="F2818" s="65">
        <v>18.260000000000002</v>
      </c>
      <c r="G2818" t="s">
        <v>5</v>
      </c>
      <c r="H2818">
        <f>+VLOOKUP(G2818,'Legenda Tecnologias'!$A$1:$C$26,3)</f>
        <v>11</v>
      </c>
    </row>
    <row r="2819" spans="1:8" ht="14.25">
      <c r="A2819" s="11">
        <v>43922</v>
      </c>
      <c r="B2819" s="10" t="s">
        <v>3226</v>
      </c>
      <c r="C2819" s="12">
        <v>0.75</v>
      </c>
      <c r="D2819" s="13">
        <v>43948</v>
      </c>
      <c r="E2819" s="7" t="s">
        <v>2584</v>
      </c>
      <c r="F2819" s="65">
        <v>20</v>
      </c>
      <c r="G2819" t="s">
        <v>5</v>
      </c>
      <c r="H2819">
        <f>+VLOOKUP(G2819,'Legenda Tecnologias'!$A$1:$C$26,3)</f>
        <v>11</v>
      </c>
    </row>
    <row r="2820" spans="1:8" ht="14.25">
      <c r="A2820" s="11">
        <v>43922</v>
      </c>
      <c r="B2820" s="10" t="s">
        <v>3227</v>
      </c>
      <c r="C2820" s="12">
        <v>0.79166666666666663</v>
      </c>
      <c r="D2820" s="13">
        <v>43948</v>
      </c>
      <c r="E2820" s="7" t="s">
        <v>2584</v>
      </c>
      <c r="F2820" s="65">
        <v>21.4</v>
      </c>
      <c r="G2820" t="s">
        <v>8</v>
      </c>
      <c r="H2820">
        <f>+VLOOKUP(G2820,'Legenda Tecnologias'!$A$1:$C$26,3)</f>
        <v>6</v>
      </c>
    </row>
    <row r="2821" spans="1:8" ht="14.25">
      <c r="A2821" s="11">
        <v>43922</v>
      </c>
      <c r="B2821" s="10" t="s">
        <v>3210</v>
      </c>
      <c r="C2821" s="12">
        <v>8.3333333333333329E-2</v>
      </c>
      <c r="D2821" s="13">
        <v>43948</v>
      </c>
      <c r="E2821" s="7" t="s">
        <v>2584</v>
      </c>
      <c r="F2821" s="65">
        <v>18.440000000000001</v>
      </c>
      <c r="G2821" t="s">
        <v>5</v>
      </c>
      <c r="H2821">
        <f>+VLOOKUP(G2821,'Legenda Tecnologias'!$A$1:$C$26,3)</f>
        <v>11</v>
      </c>
    </row>
    <row r="2822" spans="1:8" ht="14.25">
      <c r="A2822" s="11">
        <v>43922</v>
      </c>
      <c r="B2822" s="10" t="s">
        <v>3228</v>
      </c>
      <c r="C2822" s="12">
        <v>0.83333333333333337</v>
      </c>
      <c r="D2822" s="13">
        <v>43948</v>
      </c>
      <c r="E2822" s="7" t="s">
        <v>2584</v>
      </c>
      <c r="F2822" s="65">
        <v>21.7</v>
      </c>
      <c r="G2822" t="s">
        <v>5</v>
      </c>
      <c r="H2822">
        <f>+VLOOKUP(G2822,'Legenda Tecnologias'!$A$1:$C$26,3)</f>
        <v>11</v>
      </c>
    </row>
    <row r="2823" spans="1:8" ht="14.25">
      <c r="A2823" s="11">
        <v>43922</v>
      </c>
      <c r="B2823" s="10" t="s">
        <v>3229</v>
      </c>
      <c r="C2823" s="12">
        <v>0.875</v>
      </c>
      <c r="D2823" s="13">
        <v>43948</v>
      </c>
      <c r="E2823" s="7" t="s">
        <v>2584</v>
      </c>
      <c r="F2823" s="65">
        <v>24.1</v>
      </c>
      <c r="G2823" t="s">
        <v>5</v>
      </c>
      <c r="H2823">
        <f>+VLOOKUP(G2823,'Legenda Tecnologias'!$A$1:$C$26,3)</f>
        <v>11</v>
      </c>
    </row>
    <row r="2824" spans="1:8" ht="14.25">
      <c r="A2824" s="11">
        <v>43922</v>
      </c>
      <c r="B2824" s="10" t="s">
        <v>3230</v>
      </c>
      <c r="C2824" s="12">
        <v>0.91666666666666663</v>
      </c>
      <c r="D2824" s="13">
        <v>43948</v>
      </c>
      <c r="E2824" s="7" t="s">
        <v>2584</v>
      </c>
      <c r="F2824" s="65">
        <v>23.56</v>
      </c>
      <c r="G2824" t="s">
        <v>5</v>
      </c>
      <c r="H2824">
        <f>+VLOOKUP(G2824,'Legenda Tecnologias'!$A$1:$C$26,3)</f>
        <v>11</v>
      </c>
    </row>
    <row r="2825" spans="1:8" ht="14.25">
      <c r="A2825" s="11">
        <v>43922</v>
      </c>
      <c r="B2825" s="10" t="s">
        <v>3231</v>
      </c>
      <c r="C2825" s="12">
        <v>0.95833333333333337</v>
      </c>
      <c r="D2825" s="13">
        <v>43948</v>
      </c>
      <c r="E2825" s="7" t="s">
        <v>2584</v>
      </c>
      <c r="F2825" s="65">
        <v>22.29</v>
      </c>
      <c r="G2825" t="s">
        <v>5</v>
      </c>
      <c r="H2825">
        <f>+VLOOKUP(G2825,'Legenda Tecnologias'!$A$1:$C$26,3)</f>
        <v>11</v>
      </c>
    </row>
    <row r="2826" spans="1:8" ht="14.25">
      <c r="A2826" s="11">
        <v>43922</v>
      </c>
      <c r="B2826" s="10" t="s">
        <v>3211</v>
      </c>
      <c r="C2826" s="12">
        <v>0.125</v>
      </c>
      <c r="D2826" s="13">
        <v>43948</v>
      </c>
      <c r="E2826" s="7" t="s">
        <v>2584</v>
      </c>
      <c r="F2826" s="65">
        <v>16.89</v>
      </c>
      <c r="G2826" t="s">
        <v>5</v>
      </c>
      <c r="H2826">
        <f>+VLOOKUP(G2826,'Legenda Tecnologias'!$A$1:$C$26,3)</f>
        <v>11</v>
      </c>
    </row>
    <row r="2827" spans="1:8" ht="14.25">
      <c r="A2827" s="11">
        <v>43922</v>
      </c>
      <c r="B2827" s="10" t="s">
        <v>3212</v>
      </c>
      <c r="C2827" s="12">
        <v>0.16666666666666666</v>
      </c>
      <c r="D2827" s="13">
        <v>43948</v>
      </c>
      <c r="E2827" s="7" t="s">
        <v>2584</v>
      </c>
      <c r="F2827" s="65">
        <v>13.64</v>
      </c>
      <c r="G2827" t="s">
        <v>5</v>
      </c>
      <c r="H2827">
        <f>+VLOOKUP(G2827,'Legenda Tecnologias'!$A$1:$C$26,3)</f>
        <v>11</v>
      </c>
    </row>
    <row r="2828" spans="1:8" ht="14.25">
      <c r="A2828" s="11">
        <v>43922</v>
      </c>
      <c r="B2828" s="10" t="s">
        <v>3213</v>
      </c>
      <c r="C2828" s="12">
        <v>0.20833333333333334</v>
      </c>
      <c r="D2828" s="13">
        <v>43948</v>
      </c>
      <c r="E2828" s="7" t="s">
        <v>2584</v>
      </c>
      <c r="F2828" s="65">
        <v>16.079999999999998</v>
      </c>
      <c r="G2828" t="s">
        <v>20</v>
      </c>
      <c r="H2828">
        <f>+VLOOKUP(G2828,'Legenda Tecnologias'!$A$1:$C$26,3)</f>
        <v>12</v>
      </c>
    </row>
    <row r="2829" spans="1:8" ht="14.25">
      <c r="A2829" s="11">
        <v>43922</v>
      </c>
      <c r="B2829" s="10" t="s">
        <v>3214</v>
      </c>
      <c r="C2829" s="12">
        <v>0.25</v>
      </c>
      <c r="D2829" s="13">
        <v>43948</v>
      </c>
      <c r="E2829" s="7" t="s">
        <v>2584</v>
      </c>
      <c r="F2829" s="65">
        <v>19.73</v>
      </c>
      <c r="G2829" t="s">
        <v>6</v>
      </c>
      <c r="H2829">
        <f>+VLOOKUP(G2829,'Legenda Tecnologias'!$A$1:$C$26,3)</f>
        <v>18</v>
      </c>
    </row>
    <row r="2830" spans="1:8" ht="14.25">
      <c r="A2830" s="11">
        <v>43922</v>
      </c>
      <c r="B2830" s="10" t="s">
        <v>3215</v>
      </c>
      <c r="C2830" s="12">
        <v>0.29166666666666669</v>
      </c>
      <c r="D2830" s="13">
        <v>43948</v>
      </c>
      <c r="E2830" s="7" t="s">
        <v>2584</v>
      </c>
      <c r="F2830" s="65">
        <v>20.62</v>
      </c>
      <c r="G2830" t="s">
        <v>5</v>
      </c>
      <c r="H2830">
        <f>+VLOOKUP(G2830,'Legenda Tecnologias'!$A$1:$C$26,3)</f>
        <v>11</v>
      </c>
    </row>
    <row r="2831" spans="1:8" ht="14.25">
      <c r="A2831" s="11">
        <v>43922</v>
      </c>
      <c r="B2831" s="10" t="s">
        <v>3216</v>
      </c>
      <c r="C2831" s="12">
        <v>0.33333333333333331</v>
      </c>
      <c r="D2831" s="13">
        <v>43948</v>
      </c>
      <c r="E2831" s="7" t="s">
        <v>2584</v>
      </c>
      <c r="F2831" s="65">
        <v>20.58</v>
      </c>
      <c r="G2831" t="s">
        <v>10</v>
      </c>
      <c r="H2831">
        <f>+VLOOKUP(G2831,'Legenda Tecnologias'!$A$1:$C$26,3)</f>
        <v>1</v>
      </c>
    </row>
    <row r="2832" spans="1:8" ht="14.25">
      <c r="A2832" s="11">
        <v>43922</v>
      </c>
      <c r="B2832" s="10" t="s">
        <v>3217</v>
      </c>
      <c r="C2832" s="12">
        <v>0.375</v>
      </c>
      <c r="D2832" s="13">
        <v>43948</v>
      </c>
      <c r="E2832" s="7" t="s">
        <v>2584</v>
      </c>
      <c r="F2832" s="65">
        <v>21.99</v>
      </c>
      <c r="G2832" t="s">
        <v>10</v>
      </c>
      <c r="H2832">
        <f>+VLOOKUP(G2832,'Legenda Tecnologias'!$A$1:$C$26,3)</f>
        <v>1</v>
      </c>
    </row>
    <row r="2833" spans="1:8" ht="14.25">
      <c r="A2833" s="11">
        <v>43922</v>
      </c>
      <c r="B2833" s="10" t="s">
        <v>3232</v>
      </c>
      <c r="C2833" s="12">
        <v>0</v>
      </c>
      <c r="D2833" s="13">
        <v>43949</v>
      </c>
      <c r="E2833" s="7" t="s">
        <v>2584</v>
      </c>
      <c r="F2833" s="65">
        <v>21.74</v>
      </c>
      <c r="G2833" t="s">
        <v>5</v>
      </c>
      <c r="H2833">
        <f>+VLOOKUP(G2833,'Legenda Tecnologias'!$A$1:$C$26,3)</f>
        <v>11</v>
      </c>
    </row>
    <row r="2834" spans="1:8" ht="14.25">
      <c r="A2834" s="11">
        <v>43922</v>
      </c>
      <c r="B2834" s="10" t="s">
        <v>3233</v>
      </c>
      <c r="C2834" s="12">
        <v>4.1666666666666664E-2</v>
      </c>
      <c r="D2834" s="13">
        <v>43949</v>
      </c>
      <c r="E2834" s="7" t="s">
        <v>2584</v>
      </c>
      <c r="F2834" s="65">
        <v>20.02</v>
      </c>
      <c r="G2834" t="s">
        <v>6</v>
      </c>
      <c r="H2834">
        <f>+VLOOKUP(G2834,'Legenda Tecnologias'!$A$1:$C$26,3)</f>
        <v>18</v>
      </c>
    </row>
    <row r="2835" spans="1:8" ht="14.25">
      <c r="A2835" s="11">
        <v>43922</v>
      </c>
      <c r="B2835" s="10" t="s">
        <v>3242</v>
      </c>
      <c r="C2835" s="12">
        <v>0.41666666666666669</v>
      </c>
      <c r="D2835" s="13">
        <v>43949</v>
      </c>
      <c r="E2835" s="7" t="s">
        <v>2584</v>
      </c>
      <c r="F2835" s="65">
        <v>21.19</v>
      </c>
      <c r="G2835" t="s">
        <v>10</v>
      </c>
      <c r="H2835">
        <f>+VLOOKUP(G2835,'Legenda Tecnologias'!$A$1:$C$26,3)</f>
        <v>1</v>
      </c>
    </row>
    <row r="2836" spans="1:8" ht="14.25">
      <c r="A2836" s="11">
        <v>43922</v>
      </c>
      <c r="B2836" s="10" t="s">
        <v>3243</v>
      </c>
      <c r="C2836" s="12">
        <v>0.45833333333333331</v>
      </c>
      <c r="D2836" s="13">
        <v>43949</v>
      </c>
      <c r="E2836" s="7" t="s">
        <v>2584</v>
      </c>
      <c r="F2836" s="65">
        <v>21.87</v>
      </c>
      <c r="G2836" t="s">
        <v>21</v>
      </c>
      <c r="H2836">
        <f>+VLOOKUP(G2836,'Legenda Tecnologias'!$A$1:$C$26,3)</f>
        <v>2</v>
      </c>
    </row>
    <row r="2837" spans="1:8" ht="14.25">
      <c r="A2837" s="11">
        <v>43922</v>
      </c>
      <c r="B2837" s="10" t="s">
        <v>3244</v>
      </c>
      <c r="C2837" s="12">
        <v>0.5</v>
      </c>
      <c r="D2837" s="13">
        <v>43949</v>
      </c>
      <c r="E2837" s="7" t="s">
        <v>2584</v>
      </c>
      <c r="F2837" s="65">
        <v>22.5</v>
      </c>
      <c r="G2837" t="s">
        <v>5</v>
      </c>
      <c r="H2837">
        <f>+VLOOKUP(G2837,'Legenda Tecnologias'!$A$1:$C$26,3)</f>
        <v>11</v>
      </c>
    </row>
    <row r="2838" spans="1:8" ht="14.25">
      <c r="A2838" s="11">
        <v>43922</v>
      </c>
      <c r="B2838" s="10" t="s">
        <v>3245</v>
      </c>
      <c r="C2838" s="12">
        <v>0.54166666666666663</v>
      </c>
      <c r="D2838" s="13">
        <v>43949</v>
      </c>
      <c r="E2838" s="7" t="s">
        <v>2584</v>
      </c>
      <c r="F2838" s="65">
        <v>21.87</v>
      </c>
      <c r="G2838" t="s">
        <v>5</v>
      </c>
      <c r="H2838">
        <f>+VLOOKUP(G2838,'Legenda Tecnologias'!$A$1:$C$26,3)</f>
        <v>11</v>
      </c>
    </row>
    <row r="2839" spans="1:8" ht="14.25">
      <c r="A2839" s="11">
        <v>43922</v>
      </c>
      <c r="B2839" s="10" t="s">
        <v>3246</v>
      </c>
      <c r="C2839" s="12">
        <v>0.58333333333333337</v>
      </c>
      <c r="D2839" s="13">
        <v>43949</v>
      </c>
      <c r="E2839" s="7" t="s">
        <v>2584</v>
      </c>
      <c r="F2839" s="65">
        <v>20.64</v>
      </c>
      <c r="G2839" t="s">
        <v>5</v>
      </c>
      <c r="H2839">
        <f>+VLOOKUP(G2839,'Legenda Tecnologias'!$A$1:$C$26,3)</f>
        <v>11</v>
      </c>
    </row>
    <row r="2840" spans="1:8" ht="14.25">
      <c r="A2840" s="11">
        <v>43922</v>
      </c>
      <c r="B2840" s="10" t="s">
        <v>3247</v>
      </c>
      <c r="C2840" s="12">
        <v>0.625</v>
      </c>
      <c r="D2840" s="13">
        <v>43949</v>
      </c>
      <c r="E2840" s="7" t="s">
        <v>2584</v>
      </c>
      <c r="F2840" s="65">
        <v>16.27</v>
      </c>
      <c r="G2840" t="s">
        <v>10</v>
      </c>
      <c r="H2840">
        <f>+VLOOKUP(G2840,'Legenda Tecnologias'!$A$1:$C$26,3)</f>
        <v>1</v>
      </c>
    </row>
    <row r="2841" spans="1:8" ht="14.25">
      <c r="A2841" s="11">
        <v>43922</v>
      </c>
      <c r="B2841" s="10" t="s">
        <v>3248</v>
      </c>
      <c r="C2841" s="12">
        <v>0.66666666666666663</v>
      </c>
      <c r="D2841" s="13">
        <v>43949</v>
      </c>
      <c r="E2841" s="7" t="s">
        <v>2584</v>
      </c>
      <c r="F2841" s="65">
        <v>13.25</v>
      </c>
      <c r="G2841" t="s">
        <v>5</v>
      </c>
      <c r="H2841">
        <f>+VLOOKUP(G2841,'Legenda Tecnologias'!$A$1:$C$26,3)</f>
        <v>11</v>
      </c>
    </row>
    <row r="2842" spans="1:8" ht="14.25">
      <c r="A2842" s="11">
        <v>43922</v>
      </c>
      <c r="B2842" s="10" t="s">
        <v>3249</v>
      </c>
      <c r="C2842" s="12">
        <v>0.70833333333333337</v>
      </c>
      <c r="D2842" s="13">
        <v>43949</v>
      </c>
      <c r="E2842" s="7" t="s">
        <v>2584</v>
      </c>
      <c r="F2842" s="65">
        <v>12.21</v>
      </c>
      <c r="G2842" t="s">
        <v>6</v>
      </c>
      <c r="H2842">
        <f>+VLOOKUP(G2842,'Legenda Tecnologias'!$A$1:$C$26,3)</f>
        <v>18</v>
      </c>
    </row>
    <row r="2843" spans="1:8" ht="14.25">
      <c r="A2843" s="11">
        <v>43922</v>
      </c>
      <c r="B2843" s="10" t="s">
        <v>3250</v>
      </c>
      <c r="C2843" s="12">
        <v>0.75</v>
      </c>
      <c r="D2843" s="13">
        <v>43949</v>
      </c>
      <c r="E2843" s="7" t="s">
        <v>2584</v>
      </c>
      <c r="F2843" s="65">
        <v>15</v>
      </c>
      <c r="G2843" t="s">
        <v>6</v>
      </c>
      <c r="H2843">
        <f>+VLOOKUP(G2843,'Legenda Tecnologias'!$A$1:$C$26,3)</f>
        <v>18</v>
      </c>
    </row>
    <row r="2844" spans="1:8" ht="14.25">
      <c r="A2844" s="11">
        <v>43922</v>
      </c>
      <c r="B2844" s="10" t="s">
        <v>3251</v>
      </c>
      <c r="C2844" s="12">
        <v>0.79166666666666663</v>
      </c>
      <c r="D2844" s="13">
        <v>43949</v>
      </c>
      <c r="E2844" s="7" t="s">
        <v>2584</v>
      </c>
      <c r="F2844" s="65">
        <v>19.899999999999999</v>
      </c>
      <c r="G2844" t="s">
        <v>12</v>
      </c>
      <c r="H2844">
        <f>+VLOOKUP(G2844,'Legenda Tecnologias'!$A$1:$C$26,3)</f>
        <v>22</v>
      </c>
    </row>
    <row r="2845" spans="1:8" ht="14.25">
      <c r="A2845" s="11">
        <v>43922</v>
      </c>
      <c r="B2845" s="10" t="s">
        <v>3234</v>
      </c>
      <c r="C2845" s="12">
        <v>8.3333333333333329E-2</v>
      </c>
      <c r="D2845" s="13">
        <v>43949</v>
      </c>
      <c r="E2845" s="7" t="s">
        <v>2584</v>
      </c>
      <c r="F2845" s="65">
        <v>15.85</v>
      </c>
      <c r="G2845" t="s">
        <v>6</v>
      </c>
      <c r="H2845">
        <f>+VLOOKUP(G2845,'Legenda Tecnologias'!$A$1:$C$26,3)</f>
        <v>18</v>
      </c>
    </row>
    <row r="2846" spans="1:8" ht="14.25">
      <c r="A2846" s="11">
        <v>43922</v>
      </c>
      <c r="B2846" s="10" t="s">
        <v>3252</v>
      </c>
      <c r="C2846" s="12">
        <v>0.83333333333333337</v>
      </c>
      <c r="D2846" s="13">
        <v>43949</v>
      </c>
      <c r="E2846" s="7" t="s">
        <v>2584</v>
      </c>
      <c r="F2846" s="65">
        <v>21.45</v>
      </c>
      <c r="G2846" t="s">
        <v>6</v>
      </c>
      <c r="H2846">
        <f>+VLOOKUP(G2846,'Legenda Tecnologias'!$A$1:$C$26,3)</f>
        <v>18</v>
      </c>
    </row>
    <row r="2847" spans="1:8" ht="14.25">
      <c r="A2847" s="11">
        <v>43922</v>
      </c>
      <c r="B2847" s="10" t="s">
        <v>3253</v>
      </c>
      <c r="C2847" s="12">
        <v>0.875</v>
      </c>
      <c r="D2847" s="13">
        <v>43949</v>
      </c>
      <c r="E2847" s="7" t="s">
        <v>2584</v>
      </c>
      <c r="F2847" s="65">
        <v>24.56</v>
      </c>
      <c r="G2847" t="s">
        <v>6</v>
      </c>
      <c r="H2847">
        <f>+VLOOKUP(G2847,'Legenda Tecnologias'!$A$1:$C$26,3)</f>
        <v>18</v>
      </c>
    </row>
    <row r="2848" spans="1:8" ht="14.25">
      <c r="A2848" s="11">
        <v>43922</v>
      </c>
      <c r="B2848" s="10" t="s">
        <v>3254</v>
      </c>
      <c r="C2848" s="12">
        <v>0.91666666666666663</v>
      </c>
      <c r="D2848" s="13">
        <v>43949</v>
      </c>
      <c r="E2848" s="7" t="s">
        <v>2584</v>
      </c>
      <c r="F2848" s="65">
        <v>24.09</v>
      </c>
      <c r="G2848" t="s">
        <v>28</v>
      </c>
      <c r="H2848">
        <f>+VLOOKUP(G2848,'Legenda Tecnologias'!$A$1:$C$26,3)</f>
        <v>15</v>
      </c>
    </row>
    <row r="2849" spans="1:8" ht="14.25">
      <c r="A2849" s="11">
        <v>43922</v>
      </c>
      <c r="B2849" s="10" t="s">
        <v>3255</v>
      </c>
      <c r="C2849" s="12">
        <v>0.95833333333333337</v>
      </c>
      <c r="D2849" s="13">
        <v>43949</v>
      </c>
      <c r="E2849" s="7" t="s">
        <v>2584</v>
      </c>
      <c r="F2849" s="65">
        <v>21.03</v>
      </c>
      <c r="G2849" t="s">
        <v>5</v>
      </c>
      <c r="H2849">
        <f>+VLOOKUP(G2849,'Legenda Tecnologias'!$A$1:$C$26,3)</f>
        <v>11</v>
      </c>
    </row>
    <row r="2850" spans="1:8" ht="14.25">
      <c r="A2850" s="11">
        <v>43922</v>
      </c>
      <c r="B2850" s="10" t="s">
        <v>3235</v>
      </c>
      <c r="C2850" s="12">
        <v>0.125</v>
      </c>
      <c r="D2850" s="13">
        <v>43949</v>
      </c>
      <c r="E2850" s="7" t="s">
        <v>2584</v>
      </c>
      <c r="F2850" s="65">
        <v>13.8</v>
      </c>
      <c r="G2850" t="s">
        <v>10</v>
      </c>
      <c r="H2850">
        <f>+VLOOKUP(G2850,'Legenda Tecnologias'!$A$1:$C$26,3)</f>
        <v>1</v>
      </c>
    </row>
    <row r="2851" spans="1:8" ht="14.25">
      <c r="A2851" s="11">
        <v>43922</v>
      </c>
      <c r="B2851" s="10" t="s">
        <v>3236</v>
      </c>
      <c r="C2851" s="12">
        <v>0.16666666666666666</v>
      </c>
      <c r="D2851" s="13">
        <v>43949</v>
      </c>
      <c r="E2851" s="7" t="s">
        <v>2584</v>
      </c>
      <c r="F2851" s="65">
        <v>13.06</v>
      </c>
      <c r="G2851" t="s">
        <v>6</v>
      </c>
      <c r="H2851">
        <f>+VLOOKUP(G2851,'Legenda Tecnologias'!$A$1:$C$26,3)</f>
        <v>18</v>
      </c>
    </row>
    <row r="2852" spans="1:8" ht="14.25">
      <c r="A2852" s="11">
        <v>43922</v>
      </c>
      <c r="B2852" s="10" t="s">
        <v>3237</v>
      </c>
      <c r="C2852" s="12">
        <v>0.20833333333333334</v>
      </c>
      <c r="D2852" s="13">
        <v>43949</v>
      </c>
      <c r="E2852" s="7" t="s">
        <v>2584</v>
      </c>
      <c r="F2852" s="65">
        <v>13</v>
      </c>
      <c r="G2852" t="s">
        <v>6</v>
      </c>
      <c r="H2852">
        <f>+VLOOKUP(G2852,'Legenda Tecnologias'!$A$1:$C$26,3)</f>
        <v>18</v>
      </c>
    </row>
    <row r="2853" spans="1:8" ht="14.25">
      <c r="A2853" s="11">
        <v>43922</v>
      </c>
      <c r="B2853" s="10" t="s">
        <v>3238</v>
      </c>
      <c r="C2853" s="12">
        <v>0.25</v>
      </c>
      <c r="D2853" s="13">
        <v>43949</v>
      </c>
      <c r="E2853" s="7" t="s">
        <v>2584</v>
      </c>
      <c r="F2853" s="65">
        <v>14.24</v>
      </c>
      <c r="G2853" t="s">
        <v>6</v>
      </c>
      <c r="H2853">
        <f>+VLOOKUP(G2853,'Legenda Tecnologias'!$A$1:$C$26,3)</f>
        <v>18</v>
      </c>
    </row>
    <row r="2854" spans="1:8" ht="14.25">
      <c r="A2854" s="11">
        <v>43922</v>
      </c>
      <c r="B2854" s="10" t="s">
        <v>3239</v>
      </c>
      <c r="C2854" s="12">
        <v>0.29166666666666669</v>
      </c>
      <c r="D2854" s="13">
        <v>43949</v>
      </c>
      <c r="E2854" s="7" t="s">
        <v>2584</v>
      </c>
      <c r="F2854" s="65">
        <v>17.52</v>
      </c>
      <c r="G2854" t="s">
        <v>6</v>
      </c>
      <c r="H2854">
        <f>+VLOOKUP(G2854,'Legenda Tecnologias'!$A$1:$C$26,3)</f>
        <v>18</v>
      </c>
    </row>
    <row r="2855" spans="1:8" ht="14.25">
      <c r="A2855" s="11">
        <v>43922</v>
      </c>
      <c r="B2855" s="10" t="s">
        <v>3240</v>
      </c>
      <c r="C2855" s="12">
        <v>0.33333333333333331</v>
      </c>
      <c r="D2855" s="13">
        <v>43949</v>
      </c>
      <c r="E2855" s="7" t="s">
        <v>2584</v>
      </c>
      <c r="F2855" s="65">
        <v>20</v>
      </c>
      <c r="G2855" t="s">
        <v>5</v>
      </c>
      <c r="H2855">
        <f>+VLOOKUP(G2855,'Legenda Tecnologias'!$A$1:$C$26,3)</f>
        <v>11</v>
      </c>
    </row>
    <row r="2856" spans="1:8" ht="14.25">
      <c r="A2856" s="11">
        <v>43922</v>
      </c>
      <c r="B2856" s="10" t="s">
        <v>3241</v>
      </c>
      <c r="C2856" s="12">
        <v>0.375</v>
      </c>
      <c r="D2856" s="13">
        <v>43949</v>
      </c>
      <c r="E2856" s="7" t="s">
        <v>2584</v>
      </c>
      <c r="F2856" s="65">
        <v>21.2</v>
      </c>
      <c r="G2856" t="s">
        <v>6</v>
      </c>
      <c r="H2856">
        <f>+VLOOKUP(G2856,'Legenda Tecnologias'!$A$1:$C$26,3)</f>
        <v>18</v>
      </c>
    </row>
    <row r="2857" spans="1:8" ht="14.25">
      <c r="A2857" s="11">
        <v>43922</v>
      </c>
      <c r="B2857" s="10" t="s">
        <v>3256</v>
      </c>
      <c r="C2857" s="12">
        <v>0</v>
      </c>
      <c r="D2857" s="13">
        <v>43950</v>
      </c>
      <c r="E2857" s="7" t="s">
        <v>2584</v>
      </c>
      <c r="F2857" s="65">
        <v>15.5</v>
      </c>
      <c r="G2857" t="s">
        <v>21</v>
      </c>
      <c r="H2857">
        <f>+VLOOKUP(G2857,'Legenda Tecnologias'!$A$1:$C$26,3)</f>
        <v>2</v>
      </c>
    </row>
    <row r="2858" spans="1:8" ht="14.25">
      <c r="A2858" s="11">
        <v>43922</v>
      </c>
      <c r="B2858" s="10" t="s">
        <v>3257</v>
      </c>
      <c r="C2858" s="12">
        <v>4.1666666666666664E-2</v>
      </c>
      <c r="D2858" s="13">
        <v>43950</v>
      </c>
      <c r="E2858" s="7" t="s">
        <v>2584</v>
      </c>
      <c r="F2858" s="65">
        <v>11.5</v>
      </c>
      <c r="G2858" t="s">
        <v>5</v>
      </c>
      <c r="H2858">
        <f>+VLOOKUP(G2858,'Legenda Tecnologias'!$A$1:$C$26,3)</f>
        <v>11</v>
      </c>
    </row>
    <row r="2859" spans="1:8" ht="14.25">
      <c r="A2859" s="11">
        <v>43922</v>
      </c>
      <c r="B2859" s="10" t="s">
        <v>3266</v>
      </c>
      <c r="C2859" s="12">
        <v>0.41666666666666669</v>
      </c>
      <c r="D2859" s="13">
        <v>43950</v>
      </c>
      <c r="E2859" s="7" t="s">
        <v>2584</v>
      </c>
      <c r="F2859" s="65">
        <v>11</v>
      </c>
      <c r="G2859" t="s">
        <v>5</v>
      </c>
      <c r="H2859">
        <f>+VLOOKUP(G2859,'Legenda Tecnologias'!$A$1:$C$26,3)</f>
        <v>11</v>
      </c>
    </row>
    <row r="2860" spans="1:8" ht="14.25">
      <c r="A2860" s="11">
        <v>43922</v>
      </c>
      <c r="B2860" s="10" t="s">
        <v>3267</v>
      </c>
      <c r="C2860" s="12">
        <v>0.45833333333333331</v>
      </c>
      <c r="D2860" s="13">
        <v>43950</v>
      </c>
      <c r="E2860" s="7" t="s">
        <v>2584</v>
      </c>
      <c r="F2860" s="65">
        <v>10.5</v>
      </c>
      <c r="G2860" t="s">
        <v>6</v>
      </c>
      <c r="H2860">
        <f>+VLOOKUP(G2860,'Legenda Tecnologias'!$A$1:$C$26,3)</f>
        <v>18</v>
      </c>
    </row>
    <row r="2861" spans="1:8" ht="14.25">
      <c r="A2861" s="11">
        <v>43922</v>
      </c>
      <c r="B2861" s="10" t="s">
        <v>3268</v>
      </c>
      <c r="C2861" s="12">
        <v>0.5</v>
      </c>
      <c r="D2861" s="13">
        <v>43950</v>
      </c>
      <c r="E2861" s="7" t="s">
        <v>2584</v>
      </c>
      <c r="F2861" s="65">
        <v>10</v>
      </c>
      <c r="G2861" t="s">
        <v>6</v>
      </c>
      <c r="H2861">
        <f>+VLOOKUP(G2861,'Legenda Tecnologias'!$A$1:$C$26,3)</f>
        <v>18</v>
      </c>
    </row>
    <row r="2862" spans="1:8" ht="14.25">
      <c r="A2862" s="11">
        <v>43922</v>
      </c>
      <c r="B2862" s="10" t="s">
        <v>3269</v>
      </c>
      <c r="C2862" s="12">
        <v>0.54166666666666663</v>
      </c>
      <c r="D2862" s="13">
        <v>43950</v>
      </c>
      <c r="E2862" s="7" t="s">
        <v>2584</v>
      </c>
      <c r="F2862" s="65">
        <v>10.220000000000001</v>
      </c>
      <c r="G2862" t="s">
        <v>6</v>
      </c>
      <c r="H2862">
        <f>+VLOOKUP(G2862,'Legenda Tecnologias'!$A$1:$C$26,3)</f>
        <v>18</v>
      </c>
    </row>
    <row r="2863" spans="1:8" ht="14.25">
      <c r="A2863" s="11">
        <v>43922</v>
      </c>
      <c r="B2863" s="10" t="s">
        <v>3270</v>
      </c>
      <c r="C2863" s="12">
        <v>0.58333333333333337</v>
      </c>
      <c r="D2863" s="13">
        <v>43950</v>
      </c>
      <c r="E2863" s="7" t="s">
        <v>2584</v>
      </c>
      <c r="F2863" s="65">
        <v>7.57</v>
      </c>
      <c r="G2863" t="s">
        <v>6</v>
      </c>
      <c r="H2863">
        <f>+VLOOKUP(G2863,'Legenda Tecnologias'!$A$1:$C$26,3)</f>
        <v>18</v>
      </c>
    </row>
    <row r="2864" spans="1:8" ht="14.25">
      <c r="A2864" s="11">
        <v>43922</v>
      </c>
      <c r="B2864" s="10" t="s">
        <v>3271</v>
      </c>
      <c r="C2864" s="12">
        <v>0.625</v>
      </c>
      <c r="D2864" s="13">
        <v>43950</v>
      </c>
      <c r="E2864" s="7" t="s">
        <v>2584</v>
      </c>
      <c r="F2864" s="65">
        <v>5.95</v>
      </c>
      <c r="G2864" t="s">
        <v>6</v>
      </c>
      <c r="H2864">
        <f>+VLOOKUP(G2864,'Legenda Tecnologias'!$A$1:$C$26,3)</f>
        <v>18</v>
      </c>
    </row>
    <row r="2865" spans="1:8" ht="14.25">
      <c r="A2865" s="11">
        <v>43922</v>
      </c>
      <c r="B2865" s="10" t="s">
        <v>3272</v>
      </c>
      <c r="C2865" s="12">
        <v>0.66666666666666663</v>
      </c>
      <c r="D2865" s="13">
        <v>43950</v>
      </c>
      <c r="E2865" s="7" t="s">
        <v>2584</v>
      </c>
      <c r="F2865" s="65">
        <v>5.69</v>
      </c>
      <c r="G2865" t="s">
        <v>6</v>
      </c>
      <c r="H2865">
        <f>+VLOOKUP(G2865,'Legenda Tecnologias'!$A$1:$C$26,3)</f>
        <v>18</v>
      </c>
    </row>
    <row r="2866" spans="1:8" ht="14.25">
      <c r="A2866" s="11">
        <v>43922</v>
      </c>
      <c r="B2866" s="10" t="s">
        <v>3273</v>
      </c>
      <c r="C2866" s="12">
        <v>0.70833333333333337</v>
      </c>
      <c r="D2866" s="13">
        <v>43950</v>
      </c>
      <c r="E2866" s="7" t="s">
        <v>2584</v>
      </c>
      <c r="F2866" s="65">
        <v>5.95</v>
      </c>
      <c r="G2866" t="s">
        <v>6</v>
      </c>
      <c r="H2866">
        <f>+VLOOKUP(G2866,'Legenda Tecnologias'!$A$1:$C$26,3)</f>
        <v>18</v>
      </c>
    </row>
    <row r="2867" spans="1:8" ht="14.25">
      <c r="A2867" s="11">
        <v>43922</v>
      </c>
      <c r="B2867" s="10" t="s">
        <v>3274</v>
      </c>
      <c r="C2867" s="12">
        <v>0.75</v>
      </c>
      <c r="D2867" s="13">
        <v>43950</v>
      </c>
      <c r="E2867" s="7" t="s">
        <v>2584</v>
      </c>
      <c r="F2867" s="65">
        <v>7.4</v>
      </c>
      <c r="G2867" t="s">
        <v>6</v>
      </c>
      <c r="H2867">
        <f>+VLOOKUP(G2867,'Legenda Tecnologias'!$A$1:$C$26,3)</f>
        <v>18</v>
      </c>
    </row>
    <row r="2868" spans="1:8" ht="14.25">
      <c r="A2868" s="11">
        <v>43922</v>
      </c>
      <c r="B2868" s="10" t="s">
        <v>3275</v>
      </c>
      <c r="C2868" s="12">
        <v>0.79166666666666663</v>
      </c>
      <c r="D2868" s="13">
        <v>43950</v>
      </c>
      <c r="E2868" s="7" t="s">
        <v>2584</v>
      </c>
      <c r="F2868" s="65">
        <v>9.8000000000000007</v>
      </c>
      <c r="G2868" t="s">
        <v>6</v>
      </c>
      <c r="H2868">
        <f>+VLOOKUP(G2868,'Legenda Tecnologias'!$A$1:$C$26,3)</f>
        <v>18</v>
      </c>
    </row>
    <row r="2869" spans="1:8" ht="14.25">
      <c r="A2869" s="11">
        <v>43922</v>
      </c>
      <c r="B2869" s="10" t="s">
        <v>3258</v>
      </c>
      <c r="C2869" s="12">
        <v>8.3333333333333329E-2</v>
      </c>
      <c r="D2869" s="13">
        <v>43950</v>
      </c>
      <c r="E2869" s="7" t="s">
        <v>2584</v>
      </c>
      <c r="F2869" s="65">
        <v>10.8</v>
      </c>
      <c r="G2869" t="s">
        <v>6</v>
      </c>
      <c r="H2869">
        <f>+VLOOKUP(G2869,'Legenda Tecnologias'!$A$1:$C$26,3)</f>
        <v>18</v>
      </c>
    </row>
    <row r="2870" spans="1:8" ht="14.25">
      <c r="A2870" s="11">
        <v>43922</v>
      </c>
      <c r="B2870" s="10" t="s">
        <v>3276</v>
      </c>
      <c r="C2870" s="12">
        <v>0.83333333333333337</v>
      </c>
      <c r="D2870" s="13">
        <v>43950</v>
      </c>
      <c r="E2870" s="7" t="s">
        <v>2584</v>
      </c>
      <c r="F2870" s="65">
        <v>12</v>
      </c>
      <c r="G2870" t="s">
        <v>6</v>
      </c>
      <c r="H2870">
        <f>+VLOOKUP(G2870,'Legenda Tecnologias'!$A$1:$C$26,3)</f>
        <v>18</v>
      </c>
    </row>
    <row r="2871" spans="1:8" ht="14.25">
      <c r="A2871" s="11">
        <v>43922</v>
      </c>
      <c r="B2871" s="10" t="s">
        <v>3277</v>
      </c>
      <c r="C2871" s="12">
        <v>0.875</v>
      </c>
      <c r="D2871" s="13">
        <v>43950</v>
      </c>
      <c r="E2871" s="7" t="s">
        <v>2584</v>
      </c>
      <c r="F2871" s="65">
        <v>14</v>
      </c>
      <c r="G2871" t="s">
        <v>6</v>
      </c>
      <c r="H2871">
        <f>+VLOOKUP(G2871,'Legenda Tecnologias'!$A$1:$C$26,3)</f>
        <v>18</v>
      </c>
    </row>
    <row r="2872" spans="1:8" ht="14.25">
      <c r="A2872" s="11">
        <v>43922</v>
      </c>
      <c r="B2872" s="10" t="s">
        <v>3278</v>
      </c>
      <c r="C2872" s="12">
        <v>0.91666666666666663</v>
      </c>
      <c r="D2872" s="13">
        <v>43950</v>
      </c>
      <c r="E2872" s="7" t="s">
        <v>2584</v>
      </c>
      <c r="F2872" s="65">
        <v>15</v>
      </c>
      <c r="G2872" t="s">
        <v>6</v>
      </c>
      <c r="H2872">
        <f>+VLOOKUP(G2872,'Legenda Tecnologias'!$A$1:$C$26,3)</f>
        <v>18</v>
      </c>
    </row>
    <row r="2873" spans="1:8" ht="14.25">
      <c r="A2873" s="11">
        <v>43922</v>
      </c>
      <c r="B2873" s="10" t="s">
        <v>3279</v>
      </c>
      <c r="C2873" s="12">
        <v>0.95833333333333337</v>
      </c>
      <c r="D2873" s="13">
        <v>43950</v>
      </c>
      <c r="E2873" s="7" t="s">
        <v>2584</v>
      </c>
      <c r="F2873" s="65">
        <v>11</v>
      </c>
      <c r="G2873" t="s">
        <v>6</v>
      </c>
      <c r="H2873">
        <f>+VLOOKUP(G2873,'Legenda Tecnologias'!$A$1:$C$26,3)</f>
        <v>18</v>
      </c>
    </row>
    <row r="2874" spans="1:8" ht="14.25">
      <c r="A2874" s="11">
        <v>43922</v>
      </c>
      <c r="B2874" s="10" t="s">
        <v>3259</v>
      </c>
      <c r="C2874" s="12">
        <v>0.125</v>
      </c>
      <c r="D2874" s="13">
        <v>43950</v>
      </c>
      <c r="E2874" s="7" t="s">
        <v>2584</v>
      </c>
      <c r="F2874" s="65">
        <v>10.62</v>
      </c>
      <c r="G2874" t="s">
        <v>6</v>
      </c>
      <c r="H2874">
        <f>+VLOOKUP(G2874,'Legenda Tecnologias'!$A$1:$C$26,3)</f>
        <v>18</v>
      </c>
    </row>
    <row r="2875" spans="1:8" ht="14.25">
      <c r="A2875" s="11">
        <v>43922</v>
      </c>
      <c r="B2875" s="10" t="s">
        <v>3260</v>
      </c>
      <c r="C2875" s="12">
        <v>0.16666666666666666</v>
      </c>
      <c r="D2875" s="13">
        <v>43950</v>
      </c>
      <c r="E2875" s="7" t="s">
        <v>2584</v>
      </c>
      <c r="F2875" s="65">
        <v>10</v>
      </c>
      <c r="G2875" t="s">
        <v>6</v>
      </c>
      <c r="H2875">
        <f>+VLOOKUP(G2875,'Legenda Tecnologias'!$A$1:$C$26,3)</f>
        <v>18</v>
      </c>
    </row>
    <row r="2876" spans="1:8" ht="14.25">
      <c r="A2876" s="11">
        <v>43922</v>
      </c>
      <c r="B2876" s="10" t="s">
        <v>3261</v>
      </c>
      <c r="C2876" s="12">
        <v>0.20833333333333334</v>
      </c>
      <c r="D2876" s="13">
        <v>43950</v>
      </c>
      <c r="E2876" s="7" t="s">
        <v>2584</v>
      </c>
      <c r="F2876" s="65">
        <v>10.7</v>
      </c>
      <c r="G2876" t="s">
        <v>6</v>
      </c>
      <c r="H2876">
        <f>+VLOOKUP(G2876,'Legenda Tecnologias'!$A$1:$C$26,3)</f>
        <v>18</v>
      </c>
    </row>
    <row r="2877" spans="1:8" ht="14.25">
      <c r="A2877" s="11">
        <v>43922</v>
      </c>
      <c r="B2877" s="10" t="s">
        <v>3262</v>
      </c>
      <c r="C2877" s="12">
        <v>0.25</v>
      </c>
      <c r="D2877" s="13">
        <v>43950</v>
      </c>
      <c r="E2877" s="7" t="s">
        <v>2584</v>
      </c>
      <c r="F2877" s="65">
        <v>11</v>
      </c>
      <c r="G2877" t="s">
        <v>6</v>
      </c>
      <c r="H2877">
        <f>+VLOOKUP(G2877,'Legenda Tecnologias'!$A$1:$C$26,3)</f>
        <v>18</v>
      </c>
    </row>
    <row r="2878" spans="1:8" ht="14.25">
      <c r="A2878" s="11">
        <v>43922</v>
      </c>
      <c r="B2878" s="10" t="s">
        <v>3263</v>
      </c>
      <c r="C2878" s="12">
        <v>0.29166666666666669</v>
      </c>
      <c r="D2878" s="13">
        <v>43950</v>
      </c>
      <c r="E2878" s="7" t="s">
        <v>2584</v>
      </c>
      <c r="F2878" s="65">
        <v>12.72</v>
      </c>
      <c r="G2878" t="s">
        <v>6</v>
      </c>
      <c r="H2878">
        <f>+VLOOKUP(G2878,'Legenda Tecnologias'!$A$1:$C$26,3)</f>
        <v>18</v>
      </c>
    </row>
    <row r="2879" spans="1:8" ht="14.25">
      <c r="A2879" s="11">
        <v>43922</v>
      </c>
      <c r="B2879" s="10" t="s">
        <v>3264</v>
      </c>
      <c r="C2879" s="12">
        <v>0.33333333333333331</v>
      </c>
      <c r="D2879" s="13">
        <v>43950</v>
      </c>
      <c r="E2879" s="7" t="s">
        <v>2584</v>
      </c>
      <c r="F2879" s="65">
        <v>14.05</v>
      </c>
      <c r="G2879" t="s">
        <v>5</v>
      </c>
      <c r="H2879">
        <f>+VLOOKUP(G2879,'Legenda Tecnologias'!$A$1:$C$26,3)</f>
        <v>11</v>
      </c>
    </row>
    <row r="2880" spans="1:8" ht="14.25">
      <c r="A2880" s="11">
        <v>43922</v>
      </c>
      <c r="B2880" s="10" t="s">
        <v>3265</v>
      </c>
      <c r="C2880" s="12">
        <v>0.375</v>
      </c>
      <c r="D2880" s="13">
        <v>43950</v>
      </c>
      <c r="E2880" s="7" t="s">
        <v>2584</v>
      </c>
      <c r="F2880" s="65">
        <v>13.61</v>
      </c>
      <c r="G2880" t="s">
        <v>6</v>
      </c>
      <c r="H2880">
        <f>+VLOOKUP(G2880,'Legenda Tecnologias'!$A$1:$C$26,3)</f>
        <v>18</v>
      </c>
    </row>
    <row r="2881" spans="1:8" ht="14.25">
      <c r="A2881" s="11">
        <v>43922</v>
      </c>
      <c r="B2881" s="10" t="s">
        <v>3280</v>
      </c>
      <c r="C2881" s="12">
        <v>0</v>
      </c>
      <c r="D2881" s="13">
        <v>43951</v>
      </c>
      <c r="E2881" s="7" t="s">
        <v>2584</v>
      </c>
      <c r="F2881" s="65">
        <v>9.99</v>
      </c>
      <c r="G2881" t="s">
        <v>6</v>
      </c>
      <c r="H2881">
        <f>+VLOOKUP(G2881,'Legenda Tecnologias'!$A$1:$C$26,3)</f>
        <v>18</v>
      </c>
    </row>
    <row r="2882" spans="1:8" ht="14.25">
      <c r="A2882" s="11">
        <v>43922</v>
      </c>
      <c r="B2882" s="10" t="s">
        <v>3281</v>
      </c>
      <c r="C2882" s="12">
        <v>4.1666666666666664E-2</v>
      </c>
      <c r="D2882" s="13">
        <v>43951</v>
      </c>
      <c r="E2882" s="7" t="s">
        <v>2584</v>
      </c>
      <c r="F2882" s="65">
        <v>7.5</v>
      </c>
      <c r="G2882" t="s">
        <v>6</v>
      </c>
      <c r="H2882">
        <f>+VLOOKUP(G2882,'Legenda Tecnologias'!$A$1:$C$26,3)</f>
        <v>18</v>
      </c>
    </row>
    <row r="2883" spans="1:8" ht="14.25">
      <c r="A2883" s="11">
        <v>43922</v>
      </c>
      <c r="B2883" s="10" t="s">
        <v>3290</v>
      </c>
      <c r="C2883" s="12">
        <v>0.41666666666666669</v>
      </c>
      <c r="D2883" s="13">
        <v>43951</v>
      </c>
      <c r="E2883" s="7" t="s">
        <v>2584</v>
      </c>
      <c r="F2883" s="65">
        <v>6</v>
      </c>
      <c r="G2883" t="s">
        <v>5</v>
      </c>
      <c r="H2883">
        <f>+VLOOKUP(G2883,'Legenda Tecnologias'!$A$1:$C$26,3)</f>
        <v>11</v>
      </c>
    </row>
    <row r="2884" spans="1:8" ht="14.25">
      <c r="A2884" s="11">
        <v>43922</v>
      </c>
      <c r="B2884" s="10" t="s">
        <v>3291</v>
      </c>
      <c r="C2884" s="12">
        <v>0.45833333333333331</v>
      </c>
      <c r="D2884" s="13">
        <v>43951</v>
      </c>
      <c r="E2884" s="7" t="s">
        <v>2584</v>
      </c>
      <c r="F2884" s="65">
        <v>6.66</v>
      </c>
      <c r="G2884" t="s">
        <v>20</v>
      </c>
      <c r="H2884">
        <f>+VLOOKUP(G2884,'Legenda Tecnologias'!$A$1:$C$26,3)</f>
        <v>12</v>
      </c>
    </row>
    <row r="2885" spans="1:8" ht="14.25">
      <c r="A2885" s="11">
        <v>43922</v>
      </c>
      <c r="B2885" s="10" t="s">
        <v>3292</v>
      </c>
      <c r="C2885" s="12">
        <v>0.5</v>
      </c>
      <c r="D2885" s="13">
        <v>43951</v>
      </c>
      <c r="E2885" s="7" t="s">
        <v>2584</v>
      </c>
      <c r="F2885" s="65">
        <v>9.9</v>
      </c>
      <c r="G2885" t="s">
        <v>6</v>
      </c>
      <c r="H2885">
        <f>+VLOOKUP(G2885,'Legenda Tecnologias'!$A$1:$C$26,3)</f>
        <v>18</v>
      </c>
    </row>
    <row r="2886" spans="1:8" ht="14.25">
      <c r="A2886" s="11">
        <v>43922</v>
      </c>
      <c r="B2886" s="10" t="s">
        <v>3293</v>
      </c>
      <c r="C2886" s="12">
        <v>0.54166666666666663</v>
      </c>
      <c r="D2886" s="13">
        <v>43951</v>
      </c>
      <c r="E2886" s="7" t="s">
        <v>2584</v>
      </c>
      <c r="F2886" s="65">
        <v>8.4600000000000009</v>
      </c>
      <c r="G2886" t="s">
        <v>6</v>
      </c>
      <c r="H2886">
        <f>+VLOOKUP(G2886,'Legenda Tecnologias'!$A$1:$C$26,3)</f>
        <v>18</v>
      </c>
    </row>
    <row r="2887" spans="1:8" ht="14.25">
      <c r="A2887" s="11">
        <v>43922</v>
      </c>
      <c r="B2887" s="10" t="s">
        <v>3294</v>
      </c>
      <c r="C2887" s="12">
        <v>0.58333333333333337</v>
      </c>
      <c r="D2887" s="13">
        <v>43951</v>
      </c>
      <c r="E2887" s="7" t="s">
        <v>2584</v>
      </c>
      <c r="F2887" s="65">
        <v>5.51</v>
      </c>
      <c r="G2887" t="s">
        <v>12</v>
      </c>
      <c r="H2887">
        <f>+VLOOKUP(G2887,'Legenda Tecnologias'!$A$1:$C$26,3)</f>
        <v>22</v>
      </c>
    </row>
    <row r="2888" spans="1:8" ht="14.25">
      <c r="A2888" s="11">
        <v>43922</v>
      </c>
      <c r="B2888" s="10" t="s">
        <v>3295</v>
      </c>
      <c r="C2888" s="12">
        <v>0.625</v>
      </c>
      <c r="D2888" s="13">
        <v>43951</v>
      </c>
      <c r="E2888" s="7" t="s">
        <v>2584</v>
      </c>
      <c r="F2888" s="65">
        <v>5.54</v>
      </c>
      <c r="G2888" t="s">
        <v>6</v>
      </c>
      <c r="H2888">
        <f>+VLOOKUP(G2888,'Legenda Tecnologias'!$A$1:$C$26,3)</f>
        <v>18</v>
      </c>
    </row>
    <row r="2889" spans="1:8" ht="14.25">
      <c r="A2889" s="11">
        <v>43922</v>
      </c>
      <c r="B2889" s="10" t="s">
        <v>3296</v>
      </c>
      <c r="C2889" s="12">
        <v>0.66666666666666663</v>
      </c>
      <c r="D2889" s="13">
        <v>43951</v>
      </c>
      <c r="E2889" s="7" t="s">
        <v>2584</v>
      </c>
      <c r="F2889" s="65">
        <v>5.54</v>
      </c>
      <c r="G2889" t="s">
        <v>6</v>
      </c>
      <c r="H2889">
        <f>+VLOOKUP(G2889,'Legenda Tecnologias'!$A$1:$C$26,3)</f>
        <v>18</v>
      </c>
    </row>
    <row r="2890" spans="1:8" ht="14.25">
      <c r="A2890" s="11">
        <v>43922</v>
      </c>
      <c r="B2890" s="10" t="s">
        <v>3297</v>
      </c>
      <c r="C2890" s="12">
        <v>0.70833333333333337</v>
      </c>
      <c r="D2890" s="13">
        <v>43951</v>
      </c>
      <c r="E2890" s="7" t="s">
        <v>2584</v>
      </c>
      <c r="F2890" s="65">
        <v>5.6</v>
      </c>
      <c r="G2890" t="s">
        <v>6</v>
      </c>
      <c r="H2890">
        <f>+VLOOKUP(G2890,'Legenda Tecnologias'!$A$1:$C$26,3)</f>
        <v>18</v>
      </c>
    </row>
    <row r="2891" spans="1:8" ht="14.25">
      <c r="A2891" s="11">
        <v>43922</v>
      </c>
      <c r="B2891" s="10" t="s">
        <v>3298</v>
      </c>
      <c r="C2891" s="12">
        <v>0.75</v>
      </c>
      <c r="D2891" s="13">
        <v>43951</v>
      </c>
      <c r="E2891" s="7" t="s">
        <v>2584</v>
      </c>
      <c r="F2891" s="65">
        <v>6</v>
      </c>
      <c r="G2891" t="s">
        <v>6</v>
      </c>
      <c r="H2891">
        <f>+VLOOKUP(G2891,'Legenda Tecnologias'!$A$1:$C$26,3)</f>
        <v>18</v>
      </c>
    </row>
    <row r="2892" spans="1:8" ht="14.25">
      <c r="A2892" s="11">
        <v>43922</v>
      </c>
      <c r="B2892" s="10" t="s">
        <v>3299</v>
      </c>
      <c r="C2892" s="12">
        <v>0.79166666666666663</v>
      </c>
      <c r="D2892" s="13">
        <v>43951</v>
      </c>
      <c r="E2892" s="7" t="s">
        <v>2584</v>
      </c>
      <c r="F2892" s="65">
        <v>6.85</v>
      </c>
      <c r="G2892" t="s">
        <v>20</v>
      </c>
      <c r="H2892">
        <f>+VLOOKUP(G2892,'Legenda Tecnologias'!$A$1:$C$26,3)</f>
        <v>12</v>
      </c>
    </row>
    <row r="2893" spans="1:8" ht="14.25">
      <c r="A2893" s="11">
        <v>43922</v>
      </c>
      <c r="B2893" s="10" t="s">
        <v>3282</v>
      </c>
      <c r="C2893" s="12">
        <v>8.3333333333333329E-2</v>
      </c>
      <c r="D2893" s="13">
        <v>43951</v>
      </c>
      <c r="E2893" s="7" t="s">
        <v>2584</v>
      </c>
      <c r="F2893" s="65">
        <v>5.72</v>
      </c>
      <c r="G2893" t="s">
        <v>6</v>
      </c>
      <c r="H2893">
        <f>+VLOOKUP(G2893,'Legenda Tecnologias'!$A$1:$C$26,3)</f>
        <v>18</v>
      </c>
    </row>
    <row r="2894" spans="1:8" ht="14.25">
      <c r="A2894" s="11">
        <v>43922</v>
      </c>
      <c r="B2894" s="10" t="s">
        <v>3300</v>
      </c>
      <c r="C2894" s="12">
        <v>0.83333333333333337</v>
      </c>
      <c r="D2894" s="13">
        <v>43951</v>
      </c>
      <c r="E2894" s="7" t="s">
        <v>2584</v>
      </c>
      <c r="F2894" s="65">
        <v>8.06</v>
      </c>
      <c r="G2894" t="s">
        <v>5</v>
      </c>
      <c r="H2894">
        <f>+VLOOKUP(G2894,'Legenda Tecnologias'!$A$1:$C$26,3)</f>
        <v>11</v>
      </c>
    </row>
    <row r="2895" spans="1:8" ht="14.25">
      <c r="A2895" s="11">
        <v>43922</v>
      </c>
      <c r="B2895" s="10" t="s">
        <v>3301</v>
      </c>
      <c r="C2895" s="12">
        <v>0.875</v>
      </c>
      <c r="D2895" s="13">
        <v>43951</v>
      </c>
      <c r="E2895" s="7" t="s">
        <v>2584</v>
      </c>
      <c r="F2895" s="65">
        <v>10.199999999999999</v>
      </c>
      <c r="G2895" t="s">
        <v>6</v>
      </c>
      <c r="H2895">
        <f>+VLOOKUP(G2895,'Legenda Tecnologias'!$A$1:$C$26,3)</f>
        <v>18</v>
      </c>
    </row>
    <row r="2896" spans="1:8" ht="14.25">
      <c r="A2896" s="11">
        <v>43922</v>
      </c>
      <c r="B2896" s="10" t="s">
        <v>3302</v>
      </c>
      <c r="C2896" s="12">
        <v>0.91666666666666663</v>
      </c>
      <c r="D2896" s="13">
        <v>43951</v>
      </c>
      <c r="E2896" s="7" t="s">
        <v>2584</v>
      </c>
      <c r="F2896" s="65">
        <v>10.4</v>
      </c>
      <c r="G2896" t="s">
        <v>5</v>
      </c>
      <c r="H2896">
        <f>+VLOOKUP(G2896,'Legenda Tecnologias'!$A$1:$C$26,3)</f>
        <v>11</v>
      </c>
    </row>
    <row r="2897" spans="1:8" ht="14.25">
      <c r="A2897" s="11">
        <v>43922</v>
      </c>
      <c r="B2897" s="10" t="s">
        <v>3303</v>
      </c>
      <c r="C2897" s="12">
        <v>0.95833333333333337</v>
      </c>
      <c r="D2897" s="13">
        <v>43951</v>
      </c>
      <c r="E2897" s="7" t="s">
        <v>2584</v>
      </c>
      <c r="F2897" s="65">
        <v>12.04</v>
      </c>
      <c r="G2897" t="s">
        <v>5</v>
      </c>
      <c r="H2897">
        <f>+VLOOKUP(G2897,'Legenda Tecnologias'!$A$1:$C$26,3)</f>
        <v>11</v>
      </c>
    </row>
    <row r="2898" spans="1:8" ht="14.25">
      <c r="A2898" s="11">
        <v>43922</v>
      </c>
      <c r="B2898" s="10" t="s">
        <v>3283</v>
      </c>
      <c r="C2898" s="12">
        <v>0.125</v>
      </c>
      <c r="D2898" s="13">
        <v>43951</v>
      </c>
      <c r="E2898" s="7" t="s">
        <v>2584</v>
      </c>
      <c r="F2898" s="65">
        <v>5.54</v>
      </c>
      <c r="G2898" t="s">
        <v>6</v>
      </c>
      <c r="H2898">
        <f>+VLOOKUP(G2898,'Legenda Tecnologias'!$A$1:$C$26,3)</f>
        <v>18</v>
      </c>
    </row>
    <row r="2899" spans="1:8" ht="14.25">
      <c r="A2899" s="11">
        <v>43922</v>
      </c>
      <c r="B2899" s="10" t="s">
        <v>3284</v>
      </c>
      <c r="C2899" s="12">
        <v>0.16666666666666666</v>
      </c>
      <c r="D2899" s="13">
        <v>43951</v>
      </c>
      <c r="E2899" s="7" t="s">
        <v>2584</v>
      </c>
      <c r="F2899" s="65">
        <v>5.3</v>
      </c>
      <c r="G2899" t="s">
        <v>6</v>
      </c>
      <c r="H2899">
        <f>+VLOOKUP(G2899,'Legenda Tecnologias'!$A$1:$C$26,3)</f>
        <v>18</v>
      </c>
    </row>
    <row r="2900" spans="1:8" ht="14.25">
      <c r="A2900" s="11">
        <v>43922</v>
      </c>
      <c r="B2900" s="10" t="s">
        <v>3285</v>
      </c>
      <c r="C2900" s="12">
        <v>0.20833333333333334</v>
      </c>
      <c r="D2900" s="13">
        <v>43951</v>
      </c>
      <c r="E2900" s="7" t="s">
        <v>2584</v>
      </c>
      <c r="F2900" s="65">
        <v>5.3</v>
      </c>
      <c r="G2900" t="s">
        <v>6</v>
      </c>
      <c r="H2900">
        <f>+VLOOKUP(G2900,'Legenda Tecnologias'!$A$1:$C$26,3)</f>
        <v>18</v>
      </c>
    </row>
    <row r="2901" spans="1:8" ht="14.25">
      <c r="A2901" s="11">
        <v>43922</v>
      </c>
      <c r="B2901" s="10" t="s">
        <v>3286</v>
      </c>
      <c r="C2901" s="12">
        <v>0.25</v>
      </c>
      <c r="D2901" s="13">
        <v>43951</v>
      </c>
      <c r="E2901" s="7" t="s">
        <v>2584</v>
      </c>
      <c r="F2901" s="65">
        <v>5.54</v>
      </c>
      <c r="G2901" t="s">
        <v>6</v>
      </c>
      <c r="H2901">
        <f>+VLOOKUP(G2901,'Legenda Tecnologias'!$A$1:$C$26,3)</f>
        <v>18</v>
      </c>
    </row>
    <row r="2902" spans="1:8" ht="14.25">
      <c r="A2902" s="11">
        <v>43922</v>
      </c>
      <c r="B2902" s="10" t="s">
        <v>3287</v>
      </c>
      <c r="C2902" s="12">
        <v>0.29166666666666669</v>
      </c>
      <c r="D2902" s="13">
        <v>43951</v>
      </c>
      <c r="E2902" s="7" t="s">
        <v>2584</v>
      </c>
      <c r="F2902" s="65">
        <v>9.4499999999999993</v>
      </c>
      <c r="G2902" t="s">
        <v>6</v>
      </c>
      <c r="H2902">
        <f>+VLOOKUP(G2902,'Legenda Tecnologias'!$A$1:$C$26,3)</f>
        <v>18</v>
      </c>
    </row>
    <row r="2903" spans="1:8" ht="14.25">
      <c r="A2903" s="11">
        <v>43922</v>
      </c>
      <c r="B2903" s="10" t="s">
        <v>3288</v>
      </c>
      <c r="C2903" s="12">
        <v>0.33333333333333331</v>
      </c>
      <c r="D2903" s="13">
        <v>43951</v>
      </c>
      <c r="E2903" s="7" t="s">
        <v>2584</v>
      </c>
      <c r="F2903" s="65">
        <v>8.69</v>
      </c>
      <c r="G2903" t="s">
        <v>6</v>
      </c>
      <c r="H2903">
        <f>+VLOOKUP(G2903,'Legenda Tecnologias'!$A$1:$C$26,3)</f>
        <v>18</v>
      </c>
    </row>
    <row r="2904" spans="1:8" ht="14.25">
      <c r="A2904" s="11">
        <v>43922</v>
      </c>
      <c r="B2904" s="10" t="s">
        <v>3289</v>
      </c>
      <c r="C2904" s="12">
        <v>0.375</v>
      </c>
      <c r="D2904" s="13">
        <v>43951</v>
      </c>
      <c r="E2904" s="7" t="s">
        <v>2584</v>
      </c>
      <c r="F2904" s="65">
        <v>10.23</v>
      </c>
      <c r="G2904" t="s">
        <v>5</v>
      </c>
      <c r="H2904">
        <f>+VLOOKUP(G2904,'Legenda Tecnologias'!$A$1:$C$26,3)</f>
        <v>11</v>
      </c>
    </row>
    <row r="2905" spans="1:8" ht="14.25">
      <c r="A2905" s="11">
        <v>43952</v>
      </c>
      <c r="B2905" s="10" t="s">
        <v>3304</v>
      </c>
      <c r="C2905" s="12">
        <v>0</v>
      </c>
      <c r="D2905" s="13">
        <v>43952</v>
      </c>
      <c r="E2905" s="7" t="s">
        <v>2584</v>
      </c>
      <c r="F2905" s="65">
        <v>5.5</v>
      </c>
      <c r="G2905" t="s">
        <v>6</v>
      </c>
      <c r="H2905">
        <f>+VLOOKUP(G2905,'Legenda Tecnologias'!$A$1:$C$26,3)</f>
        <v>18</v>
      </c>
    </row>
    <row r="2906" spans="1:8" ht="14.25">
      <c r="A2906" s="11">
        <v>43952</v>
      </c>
      <c r="B2906" s="10" t="s">
        <v>3305</v>
      </c>
      <c r="C2906" s="12">
        <v>4.1666666666666664E-2</v>
      </c>
      <c r="D2906" s="13">
        <v>43952</v>
      </c>
      <c r="E2906" s="7" t="s">
        <v>2584</v>
      </c>
      <c r="F2906" s="65">
        <v>5.35</v>
      </c>
      <c r="G2906" t="s">
        <v>6</v>
      </c>
      <c r="H2906">
        <f>+VLOOKUP(G2906,'Legenda Tecnologias'!$A$1:$C$26,3)</f>
        <v>18</v>
      </c>
    </row>
    <row r="2907" spans="1:8" ht="14.25">
      <c r="A2907" s="11">
        <v>43952</v>
      </c>
      <c r="B2907" s="10" t="s">
        <v>3314</v>
      </c>
      <c r="C2907" s="12">
        <v>0.41666666666666669</v>
      </c>
      <c r="D2907" s="13">
        <v>43952</v>
      </c>
      <c r="E2907" s="7" t="s">
        <v>2584</v>
      </c>
      <c r="F2907" s="65">
        <v>3.01</v>
      </c>
      <c r="G2907" t="s">
        <v>6</v>
      </c>
      <c r="H2907">
        <f>+VLOOKUP(G2907,'Legenda Tecnologias'!$A$1:$C$26,3)</f>
        <v>18</v>
      </c>
    </row>
    <row r="2908" spans="1:8" ht="14.25">
      <c r="A2908" s="11">
        <v>43952</v>
      </c>
      <c r="B2908" s="10" t="s">
        <v>3315</v>
      </c>
      <c r="C2908" s="12">
        <v>0.45833333333333331</v>
      </c>
      <c r="D2908" s="13">
        <v>43952</v>
      </c>
      <c r="E2908" s="7" t="s">
        <v>2584</v>
      </c>
      <c r="F2908" s="65">
        <v>2.99</v>
      </c>
      <c r="G2908" t="s">
        <v>6</v>
      </c>
      <c r="H2908">
        <f>+VLOOKUP(G2908,'Legenda Tecnologias'!$A$1:$C$26,3)</f>
        <v>18</v>
      </c>
    </row>
    <row r="2909" spans="1:8" ht="14.25">
      <c r="A2909" s="11">
        <v>43952</v>
      </c>
      <c r="B2909" s="10" t="s">
        <v>3316</v>
      </c>
      <c r="C2909" s="12">
        <v>0.5</v>
      </c>
      <c r="D2909" s="13">
        <v>43952</v>
      </c>
      <c r="E2909" s="7" t="s">
        <v>2584</v>
      </c>
      <c r="F2909" s="65">
        <v>4</v>
      </c>
      <c r="G2909" t="s">
        <v>6</v>
      </c>
      <c r="H2909">
        <f>+VLOOKUP(G2909,'Legenda Tecnologias'!$A$1:$C$26,3)</f>
        <v>18</v>
      </c>
    </row>
    <row r="2910" spans="1:8" ht="14.25">
      <c r="A2910" s="11">
        <v>43952</v>
      </c>
      <c r="B2910" s="10" t="s">
        <v>3317</v>
      </c>
      <c r="C2910" s="12">
        <v>0.54166666666666663</v>
      </c>
      <c r="D2910" s="13">
        <v>43952</v>
      </c>
      <c r="E2910" s="7" t="s">
        <v>2584</v>
      </c>
      <c r="F2910" s="65">
        <v>2.0099999999999998</v>
      </c>
      <c r="G2910" t="s">
        <v>6</v>
      </c>
      <c r="H2910">
        <f>+VLOOKUP(G2910,'Legenda Tecnologias'!$A$1:$C$26,3)</f>
        <v>18</v>
      </c>
    </row>
    <row r="2911" spans="1:8" ht="14.25">
      <c r="A2911" s="11">
        <v>43952</v>
      </c>
      <c r="B2911" s="10" t="s">
        <v>3318</v>
      </c>
      <c r="C2911" s="12">
        <v>0.58333333333333337</v>
      </c>
      <c r="D2911" s="13">
        <v>43952</v>
      </c>
      <c r="E2911" s="7" t="s">
        <v>2584</v>
      </c>
      <c r="F2911" s="65">
        <v>1.7</v>
      </c>
      <c r="G2911" t="s">
        <v>6</v>
      </c>
      <c r="H2911">
        <f>+VLOOKUP(G2911,'Legenda Tecnologias'!$A$1:$C$26,3)</f>
        <v>18</v>
      </c>
    </row>
    <row r="2912" spans="1:8" ht="14.25">
      <c r="A2912" s="11">
        <v>43952</v>
      </c>
      <c r="B2912" s="10" t="s">
        <v>3319</v>
      </c>
      <c r="C2912" s="12">
        <v>0.625</v>
      </c>
      <c r="D2912" s="13">
        <v>43952</v>
      </c>
      <c r="E2912" s="7" t="s">
        <v>2584</v>
      </c>
      <c r="F2912" s="65">
        <v>1.02</v>
      </c>
      <c r="G2912" t="s">
        <v>6</v>
      </c>
      <c r="H2912">
        <f>+VLOOKUP(G2912,'Legenda Tecnologias'!$A$1:$C$26,3)</f>
        <v>18</v>
      </c>
    </row>
    <row r="2913" spans="1:8" ht="14.25">
      <c r="A2913" s="11">
        <v>43952</v>
      </c>
      <c r="B2913" s="10" t="s">
        <v>3320</v>
      </c>
      <c r="C2913" s="12">
        <v>0.66666666666666663</v>
      </c>
      <c r="D2913" s="13">
        <v>43952</v>
      </c>
      <c r="E2913" s="7" t="s">
        <v>2584</v>
      </c>
      <c r="F2913" s="65">
        <v>1.95</v>
      </c>
      <c r="G2913" t="s">
        <v>6</v>
      </c>
      <c r="H2913">
        <f>+VLOOKUP(G2913,'Legenda Tecnologias'!$A$1:$C$26,3)</f>
        <v>18</v>
      </c>
    </row>
    <row r="2914" spans="1:8" ht="14.25">
      <c r="A2914" s="11">
        <v>43952</v>
      </c>
      <c r="B2914" s="10" t="s">
        <v>3321</v>
      </c>
      <c r="C2914" s="12">
        <v>0.70833333333333337</v>
      </c>
      <c r="D2914" s="13">
        <v>43952</v>
      </c>
      <c r="E2914" s="7" t="s">
        <v>2584</v>
      </c>
      <c r="F2914" s="65">
        <v>1.95</v>
      </c>
      <c r="G2914" t="s">
        <v>6</v>
      </c>
      <c r="H2914">
        <f>+VLOOKUP(G2914,'Legenda Tecnologias'!$A$1:$C$26,3)</f>
        <v>18</v>
      </c>
    </row>
    <row r="2915" spans="1:8" ht="14.25">
      <c r="A2915" s="11">
        <v>43952</v>
      </c>
      <c r="B2915" s="10" t="s">
        <v>3322</v>
      </c>
      <c r="C2915" s="12">
        <v>0.75</v>
      </c>
      <c r="D2915" s="13">
        <v>43952</v>
      </c>
      <c r="E2915" s="7" t="s">
        <v>2584</v>
      </c>
      <c r="F2915" s="65">
        <v>3</v>
      </c>
      <c r="G2915" t="s">
        <v>6</v>
      </c>
      <c r="H2915">
        <f>+VLOOKUP(G2915,'Legenda Tecnologias'!$A$1:$C$26,3)</f>
        <v>18</v>
      </c>
    </row>
    <row r="2916" spans="1:8" ht="14.25">
      <c r="A2916" s="11">
        <v>43952</v>
      </c>
      <c r="B2916" s="10" t="s">
        <v>3323</v>
      </c>
      <c r="C2916" s="12">
        <v>0.79166666666666663</v>
      </c>
      <c r="D2916" s="13">
        <v>43952</v>
      </c>
      <c r="E2916" s="7" t="s">
        <v>2584</v>
      </c>
      <c r="F2916" s="65">
        <v>5.5</v>
      </c>
      <c r="G2916" t="s">
        <v>8</v>
      </c>
      <c r="H2916">
        <f>+VLOOKUP(G2916,'Legenda Tecnologias'!$A$1:$C$26,3)</f>
        <v>6</v>
      </c>
    </row>
    <row r="2917" spans="1:8" ht="14.25">
      <c r="A2917" s="11">
        <v>43952</v>
      </c>
      <c r="B2917" s="10" t="s">
        <v>3306</v>
      </c>
      <c r="C2917" s="12">
        <v>8.3333333333333329E-2</v>
      </c>
      <c r="D2917" s="13">
        <v>43952</v>
      </c>
      <c r="E2917" s="7" t="s">
        <v>2584</v>
      </c>
      <c r="F2917" s="65">
        <v>4</v>
      </c>
      <c r="G2917" t="s">
        <v>5</v>
      </c>
      <c r="H2917">
        <f>+VLOOKUP(G2917,'Legenda Tecnologias'!$A$1:$C$26,3)</f>
        <v>11</v>
      </c>
    </row>
    <row r="2918" spans="1:8" ht="14.25">
      <c r="A2918" s="11">
        <v>43952</v>
      </c>
      <c r="B2918" s="10" t="s">
        <v>3324</v>
      </c>
      <c r="C2918" s="12">
        <v>0.83333333333333337</v>
      </c>
      <c r="D2918" s="13">
        <v>43952</v>
      </c>
      <c r="E2918" s="7" t="s">
        <v>2584</v>
      </c>
      <c r="F2918" s="65">
        <v>8.69</v>
      </c>
      <c r="G2918" t="s">
        <v>6</v>
      </c>
      <c r="H2918">
        <f>+VLOOKUP(G2918,'Legenda Tecnologias'!$A$1:$C$26,3)</f>
        <v>18</v>
      </c>
    </row>
    <row r="2919" spans="1:8" ht="14.25">
      <c r="A2919" s="11">
        <v>43952</v>
      </c>
      <c r="B2919" s="10" t="s">
        <v>3325</v>
      </c>
      <c r="C2919" s="12">
        <v>0.875</v>
      </c>
      <c r="D2919" s="13">
        <v>43952</v>
      </c>
      <c r="E2919" s="7" t="s">
        <v>2584</v>
      </c>
      <c r="F2919" s="65">
        <v>14.61</v>
      </c>
      <c r="G2919" t="s">
        <v>5</v>
      </c>
      <c r="H2919">
        <f>+VLOOKUP(G2919,'Legenda Tecnologias'!$A$1:$C$26,3)</f>
        <v>11</v>
      </c>
    </row>
    <row r="2920" spans="1:8" ht="14.25">
      <c r="A2920" s="11">
        <v>43952</v>
      </c>
      <c r="B2920" s="10" t="s">
        <v>3326</v>
      </c>
      <c r="C2920" s="12">
        <v>0.91666666666666663</v>
      </c>
      <c r="D2920" s="13">
        <v>43952</v>
      </c>
      <c r="E2920" s="7" t="s">
        <v>2584</v>
      </c>
      <c r="F2920" s="65">
        <v>15.39</v>
      </c>
      <c r="G2920" t="s">
        <v>6</v>
      </c>
      <c r="H2920">
        <f>+VLOOKUP(G2920,'Legenda Tecnologias'!$A$1:$C$26,3)</f>
        <v>18</v>
      </c>
    </row>
    <row r="2921" spans="1:8" ht="14.25">
      <c r="A2921" s="11">
        <v>43952</v>
      </c>
      <c r="B2921" s="10" t="s">
        <v>3327</v>
      </c>
      <c r="C2921" s="12">
        <v>0.95833333333333337</v>
      </c>
      <c r="D2921" s="13">
        <v>43952</v>
      </c>
      <c r="E2921" s="7" t="s">
        <v>2584</v>
      </c>
      <c r="F2921" s="65">
        <v>12.01</v>
      </c>
      <c r="G2921" t="s">
        <v>6</v>
      </c>
      <c r="H2921">
        <f>+VLOOKUP(G2921,'Legenda Tecnologias'!$A$1:$C$26,3)</f>
        <v>18</v>
      </c>
    </row>
    <row r="2922" spans="1:8" ht="14.25">
      <c r="A2922" s="11">
        <v>43952</v>
      </c>
      <c r="B2922" s="10" t="s">
        <v>3307</v>
      </c>
      <c r="C2922" s="12">
        <v>0.125</v>
      </c>
      <c r="D2922" s="13">
        <v>43952</v>
      </c>
      <c r="E2922" s="7" t="s">
        <v>2584</v>
      </c>
      <c r="F2922" s="65">
        <v>3</v>
      </c>
      <c r="G2922" t="s">
        <v>6</v>
      </c>
      <c r="H2922">
        <f>+VLOOKUP(G2922,'Legenda Tecnologias'!$A$1:$C$26,3)</f>
        <v>18</v>
      </c>
    </row>
    <row r="2923" spans="1:8" ht="14.25">
      <c r="A2923" s="11">
        <v>43952</v>
      </c>
      <c r="B2923" s="10" t="s">
        <v>3308</v>
      </c>
      <c r="C2923" s="12">
        <v>0.16666666666666666</v>
      </c>
      <c r="D2923" s="13">
        <v>43952</v>
      </c>
      <c r="E2923" s="7" t="s">
        <v>2584</v>
      </c>
      <c r="F2923" s="65">
        <v>2.2000000000000002</v>
      </c>
      <c r="G2923" t="s">
        <v>8</v>
      </c>
      <c r="H2923">
        <f>+VLOOKUP(G2923,'Legenda Tecnologias'!$A$1:$C$26,3)</f>
        <v>6</v>
      </c>
    </row>
    <row r="2924" spans="1:8" ht="14.25">
      <c r="A2924" s="11">
        <v>43952</v>
      </c>
      <c r="B2924" s="10" t="s">
        <v>3309</v>
      </c>
      <c r="C2924" s="12">
        <v>0.20833333333333334</v>
      </c>
      <c r="D2924" s="13">
        <v>43952</v>
      </c>
      <c r="E2924" s="7" t="s">
        <v>2584</v>
      </c>
      <c r="F2924" s="65">
        <v>2.46</v>
      </c>
      <c r="G2924" t="s">
        <v>6</v>
      </c>
      <c r="H2924">
        <f>+VLOOKUP(G2924,'Legenda Tecnologias'!$A$1:$C$26,3)</f>
        <v>18</v>
      </c>
    </row>
    <row r="2925" spans="1:8" ht="14.25">
      <c r="A2925" s="11">
        <v>43952</v>
      </c>
      <c r="B2925" s="10" t="s">
        <v>3310</v>
      </c>
      <c r="C2925" s="12">
        <v>0.25</v>
      </c>
      <c r="D2925" s="13">
        <v>43952</v>
      </c>
      <c r="E2925" s="7" t="s">
        <v>2584</v>
      </c>
      <c r="F2925" s="65">
        <v>3</v>
      </c>
      <c r="G2925" t="s">
        <v>6</v>
      </c>
      <c r="H2925">
        <f>+VLOOKUP(G2925,'Legenda Tecnologias'!$A$1:$C$26,3)</f>
        <v>18</v>
      </c>
    </row>
    <row r="2926" spans="1:8" ht="14.25">
      <c r="A2926" s="11">
        <v>43952</v>
      </c>
      <c r="B2926" s="10" t="s">
        <v>3311</v>
      </c>
      <c r="C2926" s="12">
        <v>0.29166666666666669</v>
      </c>
      <c r="D2926" s="13">
        <v>43952</v>
      </c>
      <c r="E2926" s="7" t="s">
        <v>2584</v>
      </c>
      <c r="F2926" s="65">
        <v>2.2999999999999998</v>
      </c>
      <c r="G2926" t="s">
        <v>8</v>
      </c>
      <c r="H2926">
        <f>+VLOOKUP(G2926,'Legenda Tecnologias'!$A$1:$C$26,3)</f>
        <v>6</v>
      </c>
    </row>
    <row r="2927" spans="1:8" ht="14.25">
      <c r="A2927" s="11">
        <v>43952</v>
      </c>
      <c r="B2927" s="10" t="s">
        <v>3312</v>
      </c>
      <c r="C2927" s="12">
        <v>0.33333333333333331</v>
      </c>
      <c r="D2927" s="13">
        <v>43952</v>
      </c>
      <c r="E2927" s="7" t="s">
        <v>2584</v>
      </c>
      <c r="F2927" s="65">
        <v>2.46</v>
      </c>
      <c r="G2927" t="s">
        <v>6</v>
      </c>
      <c r="H2927">
        <f>+VLOOKUP(G2927,'Legenda Tecnologias'!$A$1:$C$26,3)</f>
        <v>18</v>
      </c>
    </row>
    <row r="2928" spans="1:8" ht="14.25">
      <c r="A2928" s="11">
        <v>43952</v>
      </c>
      <c r="B2928" s="10" t="s">
        <v>3313</v>
      </c>
      <c r="C2928" s="12">
        <v>0.375</v>
      </c>
      <c r="D2928" s="13">
        <v>43952</v>
      </c>
      <c r="E2928" s="7" t="s">
        <v>2584</v>
      </c>
      <c r="F2928" s="65">
        <v>3.01</v>
      </c>
      <c r="G2928" t="s">
        <v>6</v>
      </c>
      <c r="H2928">
        <f>+VLOOKUP(G2928,'Legenda Tecnologias'!$A$1:$C$26,3)</f>
        <v>18</v>
      </c>
    </row>
    <row r="2929" spans="1:8" ht="14.25">
      <c r="A2929" s="11">
        <v>43952</v>
      </c>
      <c r="B2929" s="10" t="s">
        <v>3328</v>
      </c>
      <c r="C2929" s="12">
        <v>0</v>
      </c>
      <c r="D2929" s="13">
        <v>43953</v>
      </c>
      <c r="E2929" s="7" t="s">
        <v>2584</v>
      </c>
      <c r="F2929" s="65">
        <v>12.2</v>
      </c>
      <c r="G2929" t="s">
        <v>5</v>
      </c>
      <c r="H2929">
        <f>+VLOOKUP(G2929,'Legenda Tecnologias'!$A$1:$C$26,3)</f>
        <v>11</v>
      </c>
    </row>
    <row r="2930" spans="1:8" ht="14.25">
      <c r="A2930" s="11">
        <v>43952</v>
      </c>
      <c r="B2930" s="10" t="s">
        <v>3329</v>
      </c>
      <c r="C2930" s="12">
        <v>4.1666666666666664E-2</v>
      </c>
      <c r="D2930" s="13">
        <v>43953</v>
      </c>
      <c r="E2930" s="7" t="s">
        <v>2584</v>
      </c>
      <c r="F2930" s="65">
        <v>10</v>
      </c>
      <c r="G2930" t="s">
        <v>10</v>
      </c>
      <c r="H2930">
        <f>+VLOOKUP(G2930,'Legenda Tecnologias'!$A$1:$C$26,3)</f>
        <v>1</v>
      </c>
    </row>
    <row r="2931" spans="1:8" ht="14.25">
      <c r="A2931" s="11">
        <v>43952</v>
      </c>
      <c r="B2931" s="10" t="s">
        <v>3338</v>
      </c>
      <c r="C2931" s="12">
        <v>0.41666666666666669</v>
      </c>
      <c r="D2931" s="13">
        <v>43953</v>
      </c>
      <c r="E2931" s="7" t="s">
        <v>2584</v>
      </c>
      <c r="F2931" s="65">
        <v>10.7</v>
      </c>
      <c r="G2931" t="s">
        <v>5</v>
      </c>
      <c r="H2931">
        <f>+VLOOKUP(G2931,'Legenda Tecnologias'!$A$1:$C$26,3)</f>
        <v>11</v>
      </c>
    </row>
    <row r="2932" spans="1:8" ht="14.25">
      <c r="A2932" s="11">
        <v>43952</v>
      </c>
      <c r="B2932" s="10" t="s">
        <v>3339</v>
      </c>
      <c r="C2932" s="12">
        <v>0.45833333333333331</v>
      </c>
      <c r="D2932" s="13">
        <v>43953</v>
      </c>
      <c r="E2932" s="7" t="s">
        <v>2584</v>
      </c>
      <c r="F2932" s="65">
        <v>11.28</v>
      </c>
      <c r="G2932" t="s">
        <v>10</v>
      </c>
      <c r="H2932">
        <f>+VLOOKUP(G2932,'Legenda Tecnologias'!$A$1:$C$26,3)</f>
        <v>1</v>
      </c>
    </row>
    <row r="2933" spans="1:8" ht="14.25">
      <c r="A2933" s="11">
        <v>43952</v>
      </c>
      <c r="B2933" s="10" t="s">
        <v>3340</v>
      </c>
      <c r="C2933" s="12">
        <v>0.5</v>
      </c>
      <c r="D2933" s="13">
        <v>43953</v>
      </c>
      <c r="E2933" s="7" t="s">
        <v>2584</v>
      </c>
      <c r="F2933" s="65">
        <v>10.01</v>
      </c>
      <c r="G2933" t="s">
        <v>10</v>
      </c>
      <c r="H2933">
        <f>+VLOOKUP(G2933,'Legenda Tecnologias'!$A$1:$C$26,3)</f>
        <v>1</v>
      </c>
    </row>
    <row r="2934" spans="1:8" ht="14.25">
      <c r="A2934" s="11">
        <v>43952</v>
      </c>
      <c r="B2934" s="10" t="s">
        <v>3341</v>
      </c>
      <c r="C2934" s="12">
        <v>0.54166666666666663</v>
      </c>
      <c r="D2934" s="13">
        <v>43953</v>
      </c>
      <c r="E2934" s="7" t="s">
        <v>2584</v>
      </c>
      <c r="F2934" s="65">
        <v>7.35</v>
      </c>
      <c r="G2934" t="s">
        <v>6</v>
      </c>
      <c r="H2934">
        <f>+VLOOKUP(G2934,'Legenda Tecnologias'!$A$1:$C$26,3)</f>
        <v>18</v>
      </c>
    </row>
    <row r="2935" spans="1:8" ht="14.25">
      <c r="A2935" s="11">
        <v>43952</v>
      </c>
      <c r="B2935" s="10" t="s">
        <v>3342</v>
      </c>
      <c r="C2935" s="12">
        <v>0.58333333333333337</v>
      </c>
      <c r="D2935" s="13">
        <v>43953</v>
      </c>
      <c r="E2935" s="7" t="s">
        <v>2584</v>
      </c>
      <c r="F2935" s="65">
        <v>6.95</v>
      </c>
      <c r="G2935" t="s">
        <v>5</v>
      </c>
      <c r="H2935">
        <f>+VLOOKUP(G2935,'Legenda Tecnologias'!$A$1:$C$26,3)</f>
        <v>11</v>
      </c>
    </row>
    <row r="2936" spans="1:8" ht="14.25">
      <c r="A2936" s="11">
        <v>43952</v>
      </c>
      <c r="B2936" s="10" t="s">
        <v>3343</v>
      </c>
      <c r="C2936" s="12">
        <v>0.625</v>
      </c>
      <c r="D2936" s="13">
        <v>43953</v>
      </c>
      <c r="E2936" s="7" t="s">
        <v>2584</v>
      </c>
      <c r="F2936" s="65">
        <v>5.25</v>
      </c>
      <c r="G2936" t="s">
        <v>6</v>
      </c>
      <c r="H2936">
        <f>+VLOOKUP(G2936,'Legenda Tecnologias'!$A$1:$C$26,3)</f>
        <v>18</v>
      </c>
    </row>
    <row r="2937" spans="1:8" ht="14.25">
      <c r="A2937" s="11">
        <v>43952</v>
      </c>
      <c r="B2937" s="10" t="s">
        <v>3344</v>
      </c>
      <c r="C2937" s="12">
        <v>0.66666666666666663</v>
      </c>
      <c r="D2937" s="13">
        <v>43953</v>
      </c>
      <c r="E2937" s="7" t="s">
        <v>2584</v>
      </c>
      <c r="F2937" s="65">
        <v>5.66</v>
      </c>
      <c r="G2937" t="s">
        <v>6</v>
      </c>
      <c r="H2937">
        <f>+VLOOKUP(G2937,'Legenda Tecnologias'!$A$1:$C$26,3)</f>
        <v>18</v>
      </c>
    </row>
    <row r="2938" spans="1:8" ht="14.25">
      <c r="A2938" s="11">
        <v>43952</v>
      </c>
      <c r="B2938" s="10" t="s">
        <v>3345</v>
      </c>
      <c r="C2938" s="12">
        <v>0.70833333333333337</v>
      </c>
      <c r="D2938" s="13">
        <v>43953</v>
      </c>
      <c r="E2938" s="7" t="s">
        <v>2584</v>
      </c>
      <c r="F2938" s="65">
        <v>8.5</v>
      </c>
      <c r="G2938" t="s">
        <v>6</v>
      </c>
      <c r="H2938">
        <f>+VLOOKUP(G2938,'Legenda Tecnologias'!$A$1:$C$26,3)</f>
        <v>18</v>
      </c>
    </row>
    <row r="2939" spans="1:8" ht="14.25">
      <c r="A2939" s="11">
        <v>43952</v>
      </c>
      <c r="B2939" s="10" t="s">
        <v>3346</v>
      </c>
      <c r="C2939" s="12">
        <v>0.75</v>
      </c>
      <c r="D2939" s="13">
        <v>43953</v>
      </c>
      <c r="E2939" s="7" t="s">
        <v>2584</v>
      </c>
      <c r="F2939" s="65">
        <v>12</v>
      </c>
      <c r="G2939" t="s">
        <v>6</v>
      </c>
      <c r="H2939">
        <f>+VLOOKUP(G2939,'Legenda Tecnologias'!$A$1:$C$26,3)</f>
        <v>18</v>
      </c>
    </row>
    <row r="2940" spans="1:8" ht="14.25">
      <c r="A2940" s="11">
        <v>43952</v>
      </c>
      <c r="B2940" s="10" t="s">
        <v>3347</v>
      </c>
      <c r="C2940" s="12">
        <v>0.79166666666666663</v>
      </c>
      <c r="D2940" s="13">
        <v>43953</v>
      </c>
      <c r="E2940" s="7" t="s">
        <v>2584</v>
      </c>
      <c r="F2940" s="65">
        <v>15</v>
      </c>
      <c r="G2940" t="s">
        <v>5</v>
      </c>
      <c r="H2940">
        <f>+VLOOKUP(G2940,'Legenda Tecnologias'!$A$1:$C$26,3)</f>
        <v>11</v>
      </c>
    </row>
    <row r="2941" spans="1:8" ht="14.25">
      <c r="A2941" s="11">
        <v>43952</v>
      </c>
      <c r="B2941" s="10" t="s">
        <v>3330</v>
      </c>
      <c r="C2941" s="12">
        <v>8.3333333333333329E-2</v>
      </c>
      <c r="D2941" s="13">
        <v>43953</v>
      </c>
      <c r="E2941" s="7" t="s">
        <v>2584</v>
      </c>
      <c r="F2941" s="65">
        <v>10</v>
      </c>
      <c r="G2941" t="s">
        <v>6</v>
      </c>
      <c r="H2941">
        <f>+VLOOKUP(G2941,'Legenda Tecnologias'!$A$1:$C$26,3)</f>
        <v>18</v>
      </c>
    </row>
    <row r="2942" spans="1:8" ht="14.25">
      <c r="A2942" s="11">
        <v>43952</v>
      </c>
      <c r="B2942" s="10" t="s">
        <v>3348</v>
      </c>
      <c r="C2942" s="12">
        <v>0.83333333333333337</v>
      </c>
      <c r="D2942" s="13">
        <v>43953</v>
      </c>
      <c r="E2942" s="7" t="s">
        <v>2584</v>
      </c>
      <c r="F2942" s="65">
        <v>18</v>
      </c>
      <c r="G2942" t="s">
        <v>20</v>
      </c>
      <c r="H2942">
        <f>+VLOOKUP(G2942,'Legenda Tecnologias'!$A$1:$C$26,3)</f>
        <v>12</v>
      </c>
    </row>
    <row r="2943" spans="1:8" ht="14.25">
      <c r="A2943" s="11">
        <v>43952</v>
      </c>
      <c r="B2943" s="10" t="s">
        <v>3349</v>
      </c>
      <c r="C2943" s="12">
        <v>0.875</v>
      </c>
      <c r="D2943" s="13">
        <v>43953</v>
      </c>
      <c r="E2943" s="7" t="s">
        <v>2584</v>
      </c>
      <c r="F2943" s="65">
        <v>23.51</v>
      </c>
      <c r="G2943" t="s">
        <v>10</v>
      </c>
      <c r="H2943">
        <f>+VLOOKUP(G2943,'Legenda Tecnologias'!$A$1:$C$26,3)</f>
        <v>1</v>
      </c>
    </row>
    <row r="2944" spans="1:8" ht="14.25">
      <c r="A2944" s="11">
        <v>43952</v>
      </c>
      <c r="B2944" s="10" t="s">
        <v>3350</v>
      </c>
      <c r="C2944" s="12">
        <v>0.91666666666666663</v>
      </c>
      <c r="D2944" s="13">
        <v>43953</v>
      </c>
      <c r="E2944" s="7" t="s">
        <v>2584</v>
      </c>
      <c r="F2944" s="65">
        <v>24.38</v>
      </c>
      <c r="G2944" t="s">
        <v>5</v>
      </c>
      <c r="H2944">
        <f>+VLOOKUP(G2944,'Legenda Tecnologias'!$A$1:$C$26,3)</f>
        <v>11</v>
      </c>
    </row>
    <row r="2945" spans="1:8" ht="14.25">
      <c r="A2945" s="11">
        <v>43952</v>
      </c>
      <c r="B2945" s="10" t="s">
        <v>3351</v>
      </c>
      <c r="C2945" s="12">
        <v>0.95833333333333337</v>
      </c>
      <c r="D2945" s="13">
        <v>43953</v>
      </c>
      <c r="E2945" s="7" t="s">
        <v>2584</v>
      </c>
      <c r="F2945" s="65">
        <v>20.49</v>
      </c>
      <c r="G2945" t="s">
        <v>5</v>
      </c>
      <c r="H2945">
        <f>+VLOOKUP(G2945,'Legenda Tecnologias'!$A$1:$C$26,3)</f>
        <v>11</v>
      </c>
    </row>
    <row r="2946" spans="1:8" ht="14.25">
      <c r="A2946" s="11">
        <v>43952</v>
      </c>
      <c r="B2946" s="10" t="s">
        <v>3331</v>
      </c>
      <c r="C2946" s="12">
        <v>0.125</v>
      </c>
      <c r="D2946" s="13">
        <v>43953</v>
      </c>
      <c r="E2946" s="7" t="s">
        <v>2584</v>
      </c>
      <c r="F2946" s="65">
        <v>8</v>
      </c>
      <c r="G2946" t="s">
        <v>12</v>
      </c>
      <c r="H2946">
        <f>+VLOOKUP(G2946,'Legenda Tecnologias'!$A$1:$C$26,3)</f>
        <v>22</v>
      </c>
    </row>
    <row r="2947" spans="1:8" ht="14.25">
      <c r="A2947" s="11">
        <v>43952</v>
      </c>
      <c r="B2947" s="10" t="s">
        <v>3332</v>
      </c>
      <c r="C2947" s="12">
        <v>0.16666666666666666</v>
      </c>
      <c r="D2947" s="13">
        <v>43953</v>
      </c>
      <c r="E2947" s="7" t="s">
        <v>2584</v>
      </c>
      <c r="F2947" s="65">
        <v>8</v>
      </c>
      <c r="G2947" t="s">
        <v>6</v>
      </c>
      <c r="H2947">
        <f>+VLOOKUP(G2947,'Legenda Tecnologias'!$A$1:$C$26,3)</f>
        <v>18</v>
      </c>
    </row>
    <row r="2948" spans="1:8" ht="14.25">
      <c r="A2948" s="11">
        <v>43952</v>
      </c>
      <c r="B2948" s="10" t="s">
        <v>3333</v>
      </c>
      <c r="C2948" s="12">
        <v>0.20833333333333334</v>
      </c>
      <c r="D2948" s="13">
        <v>43953</v>
      </c>
      <c r="E2948" s="7" t="s">
        <v>2584</v>
      </c>
      <c r="F2948" s="65">
        <v>8</v>
      </c>
      <c r="G2948" t="s">
        <v>6</v>
      </c>
      <c r="H2948">
        <f>+VLOOKUP(G2948,'Legenda Tecnologias'!$A$1:$C$26,3)</f>
        <v>18</v>
      </c>
    </row>
    <row r="2949" spans="1:8" ht="14.25">
      <c r="A2949" s="11">
        <v>43952</v>
      </c>
      <c r="B2949" s="10" t="s">
        <v>3334</v>
      </c>
      <c r="C2949" s="12">
        <v>0.25</v>
      </c>
      <c r="D2949" s="13">
        <v>43953</v>
      </c>
      <c r="E2949" s="7" t="s">
        <v>2584</v>
      </c>
      <c r="F2949" s="65">
        <v>7.2</v>
      </c>
      <c r="G2949" t="s">
        <v>6</v>
      </c>
      <c r="H2949">
        <f>+VLOOKUP(G2949,'Legenda Tecnologias'!$A$1:$C$26,3)</f>
        <v>18</v>
      </c>
    </row>
    <row r="2950" spans="1:8" ht="14.25">
      <c r="A2950" s="11">
        <v>43952</v>
      </c>
      <c r="B2950" s="10" t="s">
        <v>3335</v>
      </c>
      <c r="C2950" s="12">
        <v>0.29166666666666669</v>
      </c>
      <c r="D2950" s="13">
        <v>43953</v>
      </c>
      <c r="E2950" s="7" t="s">
        <v>2584</v>
      </c>
      <c r="F2950" s="65">
        <v>8</v>
      </c>
      <c r="G2950" t="s">
        <v>5</v>
      </c>
      <c r="H2950">
        <f>+VLOOKUP(G2950,'Legenda Tecnologias'!$A$1:$C$26,3)</f>
        <v>11</v>
      </c>
    </row>
    <row r="2951" spans="1:8" ht="14.25">
      <c r="A2951" s="11">
        <v>43952</v>
      </c>
      <c r="B2951" s="10" t="s">
        <v>3336</v>
      </c>
      <c r="C2951" s="12">
        <v>0.33333333333333331</v>
      </c>
      <c r="D2951" s="13">
        <v>43953</v>
      </c>
      <c r="E2951" s="7" t="s">
        <v>2584</v>
      </c>
      <c r="F2951" s="65">
        <v>10.3</v>
      </c>
      <c r="G2951" t="s">
        <v>6</v>
      </c>
      <c r="H2951">
        <f>+VLOOKUP(G2951,'Legenda Tecnologias'!$A$1:$C$26,3)</f>
        <v>18</v>
      </c>
    </row>
    <row r="2952" spans="1:8" ht="14.25">
      <c r="A2952" s="11">
        <v>43952</v>
      </c>
      <c r="B2952" s="10" t="s">
        <v>3337</v>
      </c>
      <c r="C2952" s="12">
        <v>0.375</v>
      </c>
      <c r="D2952" s="13">
        <v>43953</v>
      </c>
      <c r="E2952" s="7" t="s">
        <v>2584</v>
      </c>
      <c r="F2952" s="65">
        <v>10.55</v>
      </c>
      <c r="G2952" t="s">
        <v>6</v>
      </c>
      <c r="H2952">
        <f>+VLOOKUP(G2952,'Legenda Tecnologias'!$A$1:$C$26,3)</f>
        <v>18</v>
      </c>
    </row>
    <row r="2953" spans="1:8" ht="14.25">
      <c r="A2953" s="11">
        <v>43952</v>
      </c>
      <c r="B2953" s="10" t="s">
        <v>3352</v>
      </c>
      <c r="C2953" s="12">
        <v>0</v>
      </c>
      <c r="D2953" s="13">
        <v>43954</v>
      </c>
      <c r="E2953" s="7" t="s">
        <v>2584</v>
      </c>
      <c r="F2953" s="65">
        <v>18</v>
      </c>
      <c r="G2953" t="s">
        <v>6</v>
      </c>
      <c r="H2953">
        <f>+VLOOKUP(G2953,'Legenda Tecnologias'!$A$1:$C$26,3)</f>
        <v>18</v>
      </c>
    </row>
    <row r="2954" spans="1:8" ht="14.25">
      <c r="A2954" s="11">
        <v>43952</v>
      </c>
      <c r="B2954" s="10" t="s">
        <v>3353</v>
      </c>
      <c r="C2954" s="12">
        <v>4.1666666666666664E-2</v>
      </c>
      <c r="D2954" s="13">
        <v>43954</v>
      </c>
      <c r="E2954" s="7" t="s">
        <v>2584</v>
      </c>
      <c r="F2954" s="65">
        <v>15.34</v>
      </c>
      <c r="G2954" t="s">
        <v>5</v>
      </c>
      <c r="H2954">
        <f>+VLOOKUP(G2954,'Legenda Tecnologias'!$A$1:$C$26,3)</f>
        <v>11</v>
      </c>
    </row>
    <row r="2955" spans="1:8" ht="14.25">
      <c r="A2955" s="11">
        <v>43952</v>
      </c>
      <c r="B2955" s="10" t="s">
        <v>3362</v>
      </c>
      <c r="C2955" s="12">
        <v>0.41666666666666669</v>
      </c>
      <c r="D2955" s="13">
        <v>43954</v>
      </c>
      <c r="E2955" s="7" t="s">
        <v>2584</v>
      </c>
      <c r="F2955" s="65">
        <v>10.85</v>
      </c>
      <c r="G2955" t="s">
        <v>6</v>
      </c>
      <c r="H2955">
        <f>+VLOOKUP(G2955,'Legenda Tecnologias'!$A$1:$C$26,3)</f>
        <v>18</v>
      </c>
    </row>
    <row r="2956" spans="1:8" ht="14.25">
      <c r="A2956" s="11">
        <v>43952</v>
      </c>
      <c r="B2956" s="10" t="s">
        <v>3363</v>
      </c>
      <c r="C2956" s="12">
        <v>0.45833333333333331</v>
      </c>
      <c r="D2956" s="13">
        <v>43954</v>
      </c>
      <c r="E2956" s="7" t="s">
        <v>2584</v>
      </c>
      <c r="F2956" s="65">
        <v>11</v>
      </c>
      <c r="G2956" t="s">
        <v>6</v>
      </c>
      <c r="H2956">
        <f>+VLOOKUP(G2956,'Legenda Tecnologias'!$A$1:$C$26,3)</f>
        <v>18</v>
      </c>
    </row>
    <row r="2957" spans="1:8" ht="14.25">
      <c r="A2957" s="11">
        <v>43952</v>
      </c>
      <c r="B2957" s="10" t="s">
        <v>3364</v>
      </c>
      <c r="C2957" s="12">
        <v>0.5</v>
      </c>
      <c r="D2957" s="13">
        <v>43954</v>
      </c>
      <c r="E2957" s="7" t="s">
        <v>2584</v>
      </c>
      <c r="F2957" s="65">
        <v>11.4</v>
      </c>
      <c r="G2957" t="s">
        <v>6</v>
      </c>
      <c r="H2957">
        <f>+VLOOKUP(G2957,'Legenda Tecnologias'!$A$1:$C$26,3)</f>
        <v>18</v>
      </c>
    </row>
    <row r="2958" spans="1:8" ht="14.25">
      <c r="A2958" s="11">
        <v>43952</v>
      </c>
      <c r="B2958" s="10" t="s">
        <v>3365</v>
      </c>
      <c r="C2958" s="12">
        <v>0.54166666666666663</v>
      </c>
      <c r="D2958" s="13">
        <v>43954</v>
      </c>
      <c r="E2958" s="7" t="s">
        <v>2584</v>
      </c>
      <c r="F2958" s="65">
        <v>12</v>
      </c>
      <c r="G2958" t="s">
        <v>6</v>
      </c>
      <c r="H2958">
        <f>+VLOOKUP(G2958,'Legenda Tecnologias'!$A$1:$C$26,3)</f>
        <v>18</v>
      </c>
    </row>
    <row r="2959" spans="1:8" ht="14.25">
      <c r="A2959" s="11">
        <v>43952</v>
      </c>
      <c r="B2959" s="10" t="s">
        <v>3366</v>
      </c>
      <c r="C2959" s="12">
        <v>0.58333333333333337</v>
      </c>
      <c r="D2959" s="13">
        <v>43954</v>
      </c>
      <c r="E2959" s="7" t="s">
        <v>2584</v>
      </c>
      <c r="F2959" s="65">
        <v>12</v>
      </c>
      <c r="G2959" t="s">
        <v>5</v>
      </c>
      <c r="H2959">
        <f>+VLOOKUP(G2959,'Legenda Tecnologias'!$A$1:$C$26,3)</f>
        <v>11</v>
      </c>
    </row>
    <row r="2960" spans="1:8" ht="14.25">
      <c r="A2960" s="11">
        <v>43952</v>
      </c>
      <c r="B2960" s="10" t="s">
        <v>3367</v>
      </c>
      <c r="C2960" s="12">
        <v>0.625</v>
      </c>
      <c r="D2960" s="13">
        <v>43954</v>
      </c>
      <c r="E2960" s="7" t="s">
        <v>2584</v>
      </c>
      <c r="F2960" s="65">
        <v>8</v>
      </c>
      <c r="G2960" t="s">
        <v>5</v>
      </c>
      <c r="H2960">
        <f>+VLOOKUP(G2960,'Legenda Tecnologias'!$A$1:$C$26,3)</f>
        <v>11</v>
      </c>
    </row>
    <row r="2961" spans="1:8" ht="14.25">
      <c r="A2961" s="11">
        <v>43952</v>
      </c>
      <c r="B2961" s="10" t="s">
        <v>3368</v>
      </c>
      <c r="C2961" s="12">
        <v>0.66666666666666663</v>
      </c>
      <c r="D2961" s="13">
        <v>43954</v>
      </c>
      <c r="E2961" s="7" t="s">
        <v>2584</v>
      </c>
      <c r="F2961" s="65">
        <v>7.65</v>
      </c>
      <c r="G2961" t="s">
        <v>6</v>
      </c>
      <c r="H2961">
        <f>+VLOOKUP(G2961,'Legenda Tecnologias'!$A$1:$C$26,3)</f>
        <v>18</v>
      </c>
    </row>
    <row r="2962" spans="1:8" ht="14.25">
      <c r="A2962" s="11">
        <v>43952</v>
      </c>
      <c r="B2962" s="10" t="s">
        <v>3369</v>
      </c>
      <c r="C2962" s="12">
        <v>0.70833333333333337</v>
      </c>
      <c r="D2962" s="13">
        <v>43954</v>
      </c>
      <c r="E2962" s="7" t="s">
        <v>2584</v>
      </c>
      <c r="F2962" s="65">
        <v>10.210000000000001</v>
      </c>
      <c r="G2962" t="s">
        <v>6</v>
      </c>
      <c r="H2962">
        <f>+VLOOKUP(G2962,'Legenda Tecnologias'!$A$1:$C$26,3)</f>
        <v>18</v>
      </c>
    </row>
    <row r="2963" spans="1:8" ht="14.25">
      <c r="A2963" s="11">
        <v>43952</v>
      </c>
      <c r="B2963" s="10" t="s">
        <v>3370</v>
      </c>
      <c r="C2963" s="12">
        <v>0.75</v>
      </c>
      <c r="D2963" s="13">
        <v>43954</v>
      </c>
      <c r="E2963" s="7" t="s">
        <v>2584</v>
      </c>
      <c r="F2963" s="65">
        <v>12</v>
      </c>
      <c r="G2963" t="s">
        <v>5</v>
      </c>
      <c r="H2963">
        <f>+VLOOKUP(G2963,'Legenda Tecnologias'!$A$1:$C$26,3)</f>
        <v>11</v>
      </c>
    </row>
    <row r="2964" spans="1:8" ht="14.25">
      <c r="A2964" s="11">
        <v>43952</v>
      </c>
      <c r="B2964" s="10" t="s">
        <v>3371</v>
      </c>
      <c r="C2964" s="12">
        <v>0.79166666666666663</v>
      </c>
      <c r="D2964" s="13">
        <v>43954</v>
      </c>
      <c r="E2964" s="7" t="s">
        <v>2584</v>
      </c>
      <c r="F2964" s="65">
        <v>15.34</v>
      </c>
      <c r="G2964" t="s">
        <v>5</v>
      </c>
      <c r="H2964">
        <f>+VLOOKUP(G2964,'Legenda Tecnologias'!$A$1:$C$26,3)</f>
        <v>11</v>
      </c>
    </row>
    <row r="2965" spans="1:8" ht="14.25">
      <c r="A2965" s="11">
        <v>43952</v>
      </c>
      <c r="B2965" s="10" t="s">
        <v>3354</v>
      </c>
      <c r="C2965" s="12">
        <v>8.3333333333333329E-2</v>
      </c>
      <c r="D2965" s="13">
        <v>43954</v>
      </c>
      <c r="E2965" s="7" t="s">
        <v>2584</v>
      </c>
      <c r="F2965" s="65">
        <v>15.34</v>
      </c>
      <c r="G2965" t="s">
        <v>5</v>
      </c>
      <c r="H2965">
        <f>+VLOOKUP(G2965,'Legenda Tecnologias'!$A$1:$C$26,3)</f>
        <v>11</v>
      </c>
    </row>
    <row r="2966" spans="1:8" ht="14.25">
      <c r="A2966" s="11">
        <v>43952</v>
      </c>
      <c r="B2966" s="10" t="s">
        <v>3372</v>
      </c>
      <c r="C2966" s="12">
        <v>0.83333333333333337</v>
      </c>
      <c r="D2966" s="13">
        <v>43954</v>
      </c>
      <c r="E2966" s="7" t="s">
        <v>2584</v>
      </c>
      <c r="F2966" s="65">
        <v>18.59</v>
      </c>
      <c r="G2966" t="s">
        <v>5</v>
      </c>
      <c r="H2966">
        <f>+VLOOKUP(G2966,'Legenda Tecnologias'!$A$1:$C$26,3)</f>
        <v>11</v>
      </c>
    </row>
    <row r="2967" spans="1:8" ht="14.25">
      <c r="A2967" s="11">
        <v>43952</v>
      </c>
      <c r="B2967" s="10" t="s">
        <v>3373</v>
      </c>
      <c r="C2967" s="12">
        <v>0.875</v>
      </c>
      <c r="D2967" s="13">
        <v>43954</v>
      </c>
      <c r="E2967" s="7" t="s">
        <v>2584</v>
      </c>
      <c r="F2967" s="65">
        <v>21.68</v>
      </c>
      <c r="G2967" t="s">
        <v>6</v>
      </c>
      <c r="H2967">
        <f>+VLOOKUP(G2967,'Legenda Tecnologias'!$A$1:$C$26,3)</f>
        <v>18</v>
      </c>
    </row>
    <row r="2968" spans="1:8" ht="14.25">
      <c r="A2968" s="11">
        <v>43952</v>
      </c>
      <c r="B2968" s="10" t="s">
        <v>3374</v>
      </c>
      <c r="C2968" s="12">
        <v>0.91666666666666663</v>
      </c>
      <c r="D2968" s="13">
        <v>43954</v>
      </c>
      <c r="E2968" s="7" t="s">
        <v>2584</v>
      </c>
      <c r="F2968" s="65">
        <v>23.01</v>
      </c>
      <c r="G2968" t="s">
        <v>10</v>
      </c>
      <c r="H2968">
        <f>+VLOOKUP(G2968,'Legenda Tecnologias'!$A$1:$C$26,3)</f>
        <v>1</v>
      </c>
    </row>
    <row r="2969" spans="1:8" ht="14.25">
      <c r="A2969" s="11">
        <v>43952</v>
      </c>
      <c r="B2969" s="10" t="s">
        <v>3375</v>
      </c>
      <c r="C2969" s="12">
        <v>0.95833333333333337</v>
      </c>
      <c r="D2969" s="13">
        <v>43954</v>
      </c>
      <c r="E2969" s="7" t="s">
        <v>2584</v>
      </c>
      <c r="F2969" s="65">
        <v>21</v>
      </c>
      <c r="G2969" t="s">
        <v>5</v>
      </c>
      <c r="H2969">
        <f>+VLOOKUP(G2969,'Legenda Tecnologias'!$A$1:$C$26,3)</f>
        <v>11</v>
      </c>
    </row>
    <row r="2970" spans="1:8" ht="14.25">
      <c r="A2970" s="11">
        <v>43952</v>
      </c>
      <c r="B2970" s="10" t="s">
        <v>3355</v>
      </c>
      <c r="C2970" s="12">
        <v>0.125</v>
      </c>
      <c r="D2970" s="13">
        <v>43954</v>
      </c>
      <c r="E2970" s="7" t="s">
        <v>2584</v>
      </c>
      <c r="F2970" s="65">
        <v>15.13</v>
      </c>
      <c r="G2970" t="s">
        <v>5</v>
      </c>
      <c r="H2970">
        <f>+VLOOKUP(G2970,'Legenda Tecnologias'!$A$1:$C$26,3)</f>
        <v>11</v>
      </c>
    </row>
    <row r="2971" spans="1:8" ht="14.25">
      <c r="A2971" s="11">
        <v>43952</v>
      </c>
      <c r="B2971" s="10" t="s">
        <v>3356</v>
      </c>
      <c r="C2971" s="12">
        <v>0.16666666666666666</v>
      </c>
      <c r="D2971" s="13">
        <v>43954</v>
      </c>
      <c r="E2971" s="7" t="s">
        <v>2584</v>
      </c>
      <c r="F2971" s="65">
        <v>15.17</v>
      </c>
      <c r="G2971" t="s">
        <v>5</v>
      </c>
      <c r="H2971">
        <f>+VLOOKUP(G2971,'Legenda Tecnologias'!$A$1:$C$26,3)</f>
        <v>11</v>
      </c>
    </row>
    <row r="2972" spans="1:8" ht="14.25">
      <c r="A2972" s="11">
        <v>43952</v>
      </c>
      <c r="B2972" s="10" t="s">
        <v>3357</v>
      </c>
      <c r="C2972" s="12">
        <v>0.20833333333333334</v>
      </c>
      <c r="D2972" s="13">
        <v>43954</v>
      </c>
      <c r="E2972" s="7" t="s">
        <v>2584</v>
      </c>
      <c r="F2972" s="65">
        <v>15.17</v>
      </c>
      <c r="G2972" t="s">
        <v>5</v>
      </c>
      <c r="H2972">
        <f>+VLOOKUP(G2972,'Legenda Tecnologias'!$A$1:$C$26,3)</f>
        <v>11</v>
      </c>
    </row>
    <row r="2973" spans="1:8" ht="14.25">
      <c r="A2973" s="11">
        <v>43952</v>
      </c>
      <c r="B2973" s="10" t="s">
        <v>3358</v>
      </c>
      <c r="C2973" s="12">
        <v>0.25</v>
      </c>
      <c r="D2973" s="13">
        <v>43954</v>
      </c>
      <c r="E2973" s="7" t="s">
        <v>2584</v>
      </c>
      <c r="F2973" s="65">
        <v>15.13</v>
      </c>
      <c r="G2973" t="s">
        <v>5</v>
      </c>
      <c r="H2973">
        <f>+VLOOKUP(G2973,'Legenda Tecnologias'!$A$1:$C$26,3)</f>
        <v>11</v>
      </c>
    </row>
    <row r="2974" spans="1:8" ht="14.25">
      <c r="A2974" s="11">
        <v>43952</v>
      </c>
      <c r="B2974" s="10" t="s">
        <v>3359</v>
      </c>
      <c r="C2974" s="12">
        <v>0.29166666666666669</v>
      </c>
      <c r="D2974" s="13">
        <v>43954</v>
      </c>
      <c r="E2974" s="7" t="s">
        <v>2584</v>
      </c>
      <c r="F2974" s="65">
        <v>13.25</v>
      </c>
      <c r="G2974" t="s">
        <v>5</v>
      </c>
      <c r="H2974">
        <f>+VLOOKUP(G2974,'Legenda Tecnologias'!$A$1:$C$26,3)</f>
        <v>11</v>
      </c>
    </row>
    <row r="2975" spans="1:8" ht="14.25">
      <c r="A2975" s="11">
        <v>43952</v>
      </c>
      <c r="B2975" s="10" t="s">
        <v>3360</v>
      </c>
      <c r="C2975" s="12">
        <v>0.33333333333333331</v>
      </c>
      <c r="D2975" s="13">
        <v>43954</v>
      </c>
      <c r="E2975" s="7" t="s">
        <v>2584</v>
      </c>
      <c r="F2975" s="65">
        <v>11.4</v>
      </c>
      <c r="G2975" t="s">
        <v>5</v>
      </c>
      <c r="H2975">
        <f>+VLOOKUP(G2975,'Legenda Tecnologias'!$A$1:$C$26,3)</f>
        <v>11</v>
      </c>
    </row>
    <row r="2976" spans="1:8" ht="14.25">
      <c r="A2976" s="11">
        <v>43952</v>
      </c>
      <c r="B2976" s="10" t="s">
        <v>3361</v>
      </c>
      <c r="C2976" s="12">
        <v>0.375</v>
      </c>
      <c r="D2976" s="13">
        <v>43954</v>
      </c>
      <c r="E2976" s="7" t="s">
        <v>2584</v>
      </c>
      <c r="F2976" s="65">
        <v>11</v>
      </c>
      <c r="G2976" t="s">
        <v>6</v>
      </c>
      <c r="H2976">
        <f>+VLOOKUP(G2976,'Legenda Tecnologias'!$A$1:$C$26,3)</f>
        <v>18</v>
      </c>
    </row>
    <row r="2977" spans="1:8" ht="14.25">
      <c r="A2977" s="11">
        <v>43952</v>
      </c>
      <c r="B2977" s="10" t="s">
        <v>3376</v>
      </c>
      <c r="C2977" s="12">
        <v>0</v>
      </c>
      <c r="D2977" s="13">
        <v>43955</v>
      </c>
      <c r="E2977" s="7" t="s">
        <v>2584</v>
      </c>
      <c r="F2977" s="65">
        <v>21.68</v>
      </c>
      <c r="G2977" t="s">
        <v>8</v>
      </c>
      <c r="H2977">
        <f>+VLOOKUP(G2977,'Legenda Tecnologias'!$A$1:$C$26,3)</f>
        <v>6</v>
      </c>
    </row>
    <row r="2978" spans="1:8" ht="14.25">
      <c r="A2978" s="11">
        <v>43952</v>
      </c>
      <c r="B2978" s="10" t="s">
        <v>3377</v>
      </c>
      <c r="C2978" s="12">
        <v>4.1666666666666664E-2</v>
      </c>
      <c r="D2978" s="13">
        <v>43955</v>
      </c>
      <c r="E2978" s="7" t="s">
        <v>2584</v>
      </c>
      <c r="F2978" s="65">
        <v>17.97</v>
      </c>
      <c r="G2978" t="s">
        <v>10</v>
      </c>
      <c r="H2978">
        <f>+VLOOKUP(G2978,'Legenda Tecnologias'!$A$1:$C$26,3)</f>
        <v>1</v>
      </c>
    </row>
    <row r="2979" spans="1:8" ht="14.25">
      <c r="A2979" s="11">
        <v>43952</v>
      </c>
      <c r="B2979" s="10" t="s">
        <v>3386</v>
      </c>
      <c r="C2979" s="12">
        <v>0.41666666666666669</v>
      </c>
      <c r="D2979" s="13">
        <v>43955</v>
      </c>
      <c r="E2979" s="7" t="s">
        <v>2584</v>
      </c>
      <c r="F2979" s="65">
        <v>18.13</v>
      </c>
      <c r="G2979" t="s">
        <v>5</v>
      </c>
      <c r="H2979">
        <f>+VLOOKUP(G2979,'Legenda Tecnologias'!$A$1:$C$26,3)</f>
        <v>11</v>
      </c>
    </row>
    <row r="2980" spans="1:8" ht="14.25">
      <c r="A2980" s="11">
        <v>43952</v>
      </c>
      <c r="B2980" s="10" t="s">
        <v>3387</v>
      </c>
      <c r="C2980" s="12">
        <v>0.45833333333333331</v>
      </c>
      <c r="D2980" s="13">
        <v>43955</v>
      </c>
      <c r="E2980" s="7" t="s">
        <v>2584</v>
      </c>
      <c r="F2980" s="65">
        <v>18.45</v>
      </c>
      <c r="G2980" t="s">
        <v>5</v>
      </c>
      <c r="H2980">
        <f>+VLOOKUP(G2980,'Legenda Tecnologias'!$A$1:$C$26,3)</f>
        <v>11</v>
      </c>
    </row>
    <row r="2981" spans="1:8" ht="14.25">
      <c r="A2981" s="11">
        <v>43952</v>
      </c>
      <c r="B2981" s="10" t="s">
        <v>3388</v>
      </c>
      <c r="C2981" s="12">
        <v>0.5</v>
      </c>
      <c r="D2981" s="13">
        <v>43955</v>
      </c>
      <c r="E2981" s="7" t="s">
        <v>2584</v>
      </c>
      <c r="F2981" s="65">
        <v>17.399999999999999</v>
      </c>
      <c r="G2981" t="s">
        <v>20</v>
      </c>
      <c r="H2981">
        <f>+VLOOKUP(G2981,'Legenda Tecnologias'!$A$1:$C$26,3)</f>
        <v>12</v>
      </c>
    </row>
    <row r="2982" spans="1:8" ht="14.25">
      <c r="A2982" s="11">
        <v>43952</v>
      </c>
      <c r="B2982" s="10" t="s">
        <v>3389</v>
      </c>
      <c r="C2982" s="12">
        <v>0.54166666666666663</v>
      </c>
      <c r="D2982" s="13">
        <v>43955</v>
      </c>
      <c r="E2982" s="7" t="s">
        <v>2584</v>
      </c>
      <c r="F2982" s="65">
        <v>16.37</v>
      </c>
      <c r="G2982" t="s">
        <v>10</v>
      </c>
      <c r="H2982">
        <f>+VLOOKUP(G2982,'Legenda Tecnologias'!$A$1:$C$26,3)</f>
        <v>1</v>
      </c>
    </row>
    <row r="2983" spans="1:8" ht="14.25">
      <c r="A2983" s="11">
        <v>43952</v>
      </c>
      <c r="B2983" s="10" t="s">
        <v>3390</v>
      </c>
      <c r="C2983" s="12">
        <v>0.58333333333333337</v>
      </c>
      <c r="D2983" s="13">
        <v>43955</v>
      </c>
      <c r="E2983" s="7" t="s">
        <v>2584</v>
      </c>
      <c r="F2983" s="65">
        <v>14</v>
      </c>
      <c r="G2983" t="s">
        <v>5</v>
      </c>
      <c r="H2983">
        <f>+VLOOKUP(G2983,'Legenda Tecnologias'!$A$1:$C$26,3)</f>
        <v>11</v>
      </c>
    </row>
    <row r="2984" spans="1:8" ht="14.25">
      <c r="A2984" s="11">
        <v>43952</v>
      </c>
      <c r="B2984" s="10" t="s">
        <v>3391</v>
      </c>
      <c r="C2984" s="12">
        <v>0.625</v>
      </c>
      <c r="D2984" s="13">
        <v>43955</v>
      </c>
      <c r="E2984" s="7" t="s">
        <v>2584</v>
      </c>
      <c r="F2984" s="65">
        <v>11.48</v>
      </c>
      <c r="G2984" t="s">
        <v>6</v>
      </c>
      <c r="H2984">
        <f>+VLOOKUP(G2984,'Legenda Tecnologias'!$A$1:$C$26,3)</f>
        <v>18</v>
      </c>
    </row>
    <row r="2985" spans="1:8" ht="14.25">
      <c r="A2985" s="11">
        <v>43952</v>
      </c>
      <c r="B2985" s="10" t="s">
        <v>3392</v>
      </c>
      <c r="C2985" s="12">
        <v>0.66666666666666663</v>
      </c>
      <c r="D2985" s="13">
        <v>43955</v>
      </c>
      <c r="E2985" s="7" t="s">
        <v>2584</v>
      </c>
      <c r="F2985" s="65">
        <v>11.27</v>
      </c>
      <c r="G2985" t="s">
        <v>6</v>
      </c>
      <c r="H2985">
        <f>+VLOOKUP(G2985,'Legenda Tecnologias'!$A$1:$C$26,3)</f>
        <v>18</v>
      </c>
    </row>
    <row r="2986" spans="1:8" ht="14.25">
      <c r="A2986" s="11">
        <v>43952</v>
      </c>
      <c r="B2986" s="10" t="s">
        <v>3393</v>
      </c>
      <c r="C2986" s="12">
        <v>0.70833333333333337</v>
      </c>
      <c r="D2986" s="13">
        <v>43955</v>
      </c>
      <c r="E2986" s="7" t="s">
        <v>2584</v>
      </c>
      <c r="F2986" s="65">
        <v>10.5</v>
      </c>
      <c r="G2986" t="s">
        <v>5</v>
      </c>
      <c r="H2986">
        <f>+VLOOKUP(G2986,'Legenda Tecnologias'!$A$1:$C$26,3)</f>
        <v>11</v>
      </c>
    </row>
    <row r="2987" spans="1:8" ht="14.25">
      <c r="A2987" s="11">
        <v>43952</v>
      </c>
      <c r="B2987" s="10" t="s">
        <v>3394</v>
      </c>
      <c r="C2987" s="12">
        <v>0.75</v>
      </c>
      <c r="D2987" s="13">
        <v>43955</v>
      </c>
      <c r="E2987" s="7" t="s">
        <v>2584</v>
      </c>
      <c r="F2987" s="65">
        <v>13.24</v>
      </c>
      <c r="G2987" t="s">
        <v>6</v>
      </c>
      <c r="H2987">
        <f>+VLOOKUP(G2987,'Legenda Tecnologias'!$A$1:$C$26,3)</f>
        <v>18</v>
      </c>
    </row>
    <row r="2988" spans="1:8" ht="14.25">
      <c r="A2988" s="11">
        <v>43952</v>
      </c>
      <c r="B2988" s="10" t="s">
        <v>3395</v>
      </c>
      <c r="C2988" s="12">
        <v>0.79166666666666663</v>
      </c>
      <c r="D2988" s="13">
        <v>43955</v>
      </c>
      <c r="E2988" s="7" t="s">
        <v>2584</v>
      </c>
      <c r="F2988" s="65">
        <v>14.87</v>
      </c>
      <c r="G2988" t="s">
        <v>6</v>
      </c>
      <c r="H2988">
        <f>+VLOOKUP(G2988,'Legenda Tecnologias'!$A$1:$C$26,3)</f>
        <v>18</v>
      </c>
    </row>
    <row r="2989" spans="1:8" ht="14.25">
      <c r="A2989" s="11">
        <v>43952</v>
      </c>
      <c r="B2989" s="10" t="s">
        <v>3378</v>
      </c>
      <c r="C2989" s="12">
        <v>8.3333333333333329E-2</v>
      </c>
      <c r="D2989" s="13">
        <v>43955</v>
      </c>
      <c r="E2989" s="7" t="s">
        <v>2584</v>
      </c>
      <c r="F2989" s="65">
        <v>14.87</v>
      </c>
      <c r="G2989" t="s">
        <v>5</v>
      </c>
      <c r="H2989">
        <f>+VLOOKUP(G2989,'Legenda Tecnologias'!$A$1:$C$26,3)</f>
        <v>11</v>
      </c>
    </row>
    <row r="2990" spans="1:8" ht="14.25">
      <c r="A2990" s="11">
        <v>43952</v>
      </c>
      <c r="B2990" s="10" t="s">
        <v>3396</v>
      </c>
      <c r="C2990" s="12">
        <v>0.83333333333333337</v>
      </c>
      <c r="D2990" s="13">
        <v>43955</v>
      </c>
      <c r="E2990" s="7" t="s">
        <v>2584</v>
      </c>
      <c r="F2990" s="65">
        <v>17.309999999999999</v>
      </c>
      <c r="G2990" t="s">
        <v>5</v>
      </c>
      <c r="H2990">
        <f>+VLOOKUP(G2990,'Legenda Tecnologias'!$A$1:$C$26,3)</f>
        <v>11</v>
      </c>
    </row>
    <row r="2991" spans="1:8" ht="14.25">
      <c r="A2991" s="11">
        <v>43952</v>
      </c>
      <c r="B2991" s="10" t="s">
        <v>3397</v>
      </c>
      <c r="C2991" s="12">
        <v>0.875</v>
      </c>
      <c r="D2991" s="13">
        <v>43955</v>
      </c>
      <c r="E2991" s="7" t="s">
        <v>2584</v>
      </c>
      <c r="F2991" s="65">
        <v>20.37</v>
      </c>
      <c r="G2991" t="s">
        <v>10</v>
      </c>
      <c r="H2991">
        <f>+VLOOKUP(G2991,'Legenda Tecnologias'!$A$1:$C$26,3)</f>
        <v>1</v>
      </c>
    </row>
    <row r="2992" spans="1:8" ht="14.25">
      <c r="A2992" s="11">
        <v>43952</v>
      </c>
      <c r="B2992" s="10" t="s">
        <v>3398</v>
      </c>
      <c r="C2992" s="12">
        <v>0.91666666666666663</v>
      </c>
      <c r="D2992" s="13">
        <v>43955</v>
      </c>
      <c r="E2992" s="7" t="s">
        <v>2584</v>
      </c>
      <c r="F2992" s="65">
        <v>22.51</v>
      </c>
      <c r="G2992" t="s">
        <v>5</v>
      </c>
      <c r="H2992">
        <f>+VLOOKUP(G2992,'Legenda Tecnologias'!$A$1:$C$26,3)</f>
        <v>11</v>
      </c>
    </row>
    <row r="2993" spans="1:8" ht="14.25">
      <c r="A2993" s="11">
        <v>43952</v>
      </c>
      <c r="B2993" s="10" t="s">
        <v>3399</v>
      </c>
      <c r="C2993" s="12">
        <v>0.95833333333333337</v>
      </c>
      <c r="D2993" s="13">
        <v>43955</v>
      </c>
      <c r="E2993" s="7" t="s">
        <v>2584</v>
      </c>
      <c r="F2993" s="65">
        <v>19.89</v>
      </c>
      <c r="G2993" t="s">
        <v>5</v>
      </c>
      <c r="H2993">
        <f>+VLOOKUP(G2993,'Legenda Tecnologias'!$A$1:$C$26,3)</f>
        <v>11</v>
      </c>
    </row>
    <row r="2994" spans="1:8" ht="14.25">
      <c r="A2994" s="11">
        <v>43952</v>
      </c>
      <c r="B2994" s="10" t="s">
        <v>3379</v>
      </c>
      <c r="C2994" s="12">
        <v>0.125</v>
      </c>
      <c r="D2994" s="13">
        <v>43955</v>
      </c>
      <c r="E2994" s="7" t="s">
        <v>2584</v>
      </c>
      <c r="F2994" s="65">
        <v>14.07</v>
      </c>
      <c r="G2994" t="s">
        <v>5</v>
      </c>
      <c r="H2994">
        <f>+VLOOKUP(G2994,'Legenda Tecnologias'!$A$1:$C$26,3)</f>
        <v>11</v>
      </c>
    </row>
    <row r="2995" spans="1:8" ht="14.25">
      <c r="A2995" s="11">
        <v>43952</v>
      </c>
      <c r="B2995" s="10" t="s">
        <v>3380</v>
      </c>
      <c r="C2995" s="12">
        <v>0.16666666666666666</v>
      </c>
      <c r="D2995" s="13">
        <v>43955</v>
      </c>
      <c r="E2995" s="7" t="s">
        <v>2584</v>
      </c>
      <c r="F2995" s="65">
        <v>12.67</v>
      </c>
      <c r="G2995" t="s">
        <v>5</v>
      </c>
      <c r="H2995">
        <f>+VLOOKUP(G2995,'Legenda Tecnologias'!$A$1:$C$26,3)</f>
        <v>11</v>
      </c>
    </row>
    <row r="2996" spans="1:8" ht="14.25">
      <c r="A2996" s="11">
        <v>43952</v>
      </c>
      <c r="B2996" s="10" t="s">
        <v>3381</v>
      </c>
      <c r="C2996" s="12">
        <v>0.20833333333333334</v>
      </c>
      <c r="D2996" s="13">
        <v>43955</v>
      </c>
      <c r="E2996" s="7" t="s">
        <v>2584</v>
      </c>
      <c r="F2996" s="65">
        <v>13.3</v>
      </c>
      <c r="G2996" t="s">
        <v>6</v>
      </c>
      <c r="H2996">
        <f>+VLOOKUP(G2996,'Legenda Tecnologias'!$A$1:$C$26,3)</f>
        <v>18</v>
      </c>
    </row>
    <row r="2997" spans="1:8" ht="14.25">
      <c r="A2997" s="11">
        <v>43952</v>
      </c>
      <c r="B2997" s="10" t="s">
        <v>3382</v>
      </c>
      <c r="C2997" s="12">
        <v>0.25</v>
      </c>
      <c r="D2997" s="13">
        <v>43955</v>
      </c>
      <c r="E2997" s="7" t="s">
        <v>2584</v>
      </c>
      <c r="F2997" s="65">
        <v>14.3</v>
      </c>
      <c r="G2997" t="s">
        <v>5</v>
      </c>
      <c r="H2997">
        <f>+VLOOKUP(G2997,'Legenda Tecnologias'!$A$1:$C$26,3)</f>
        <v>11</v>
      </c>
    </row>
    <row r="2998" spans="1:8" ht="14.25">
      <c r="A2998" s="11">
        <v>43952</v>
      </c>
      <c r="B2998" s="10" t="s">
        <v>3383</v>
      </c>
      <c r="C2998" s="12">
        <v>0.29166666666666669</v>
      </c>
      <c r="D2998" s="13">
        <v>43955</v>
      </c>
      <c r="E2998" s="7" t="s">
        <v>2584</v>
      </c>
      <c r="F2998" s="65">
        <v>16.36</v>
      </c>
      <c r="G2998" t="s">
        <v>6</v>
      </c>
      <c r="H2998">
        <f>+VLOOKUP(G2998,'Legenda Tecnologias'!$A$1:$C$26,3)</f>
        <v>18</v>
      </c>
    </row>
    <row r="2999" spans="1:8" ht="14.25">
      <c r="A2999" s="11">
        <v>43952</v>
      </c>
      <c r="B2999" s="10" t="s">
        <v>3384</v>
      </c>
      <c r="C2999" s="12">
        <v>0.33333333333333331</v>
      </c>
      <c r="D2999" s="13">
        <v>43955</v>
      </c>
      <c r="E2999" s="7" t="s">
        <v>2584</v>
      </c>
      <c r="F2999" s="65">
        <v>17.97</v>
      </c>
      <c r="G2999" t="s">
        <v>6</v>
      </c>
      <c r="H2999">
        <f>+VLOOKUP(G2999,'Legenda Tecnologias'!$A$1:$C$26,3)</f>
        <v>18</v>
      </c>
    </row>
    <row r="3000" spans="1:8" ht="14.25">
      <c r="A3000" s="11">
        <v>43952</v>
      </c>
      <c r="B3000" s="10" t="s">
        <v>3385</v>
      </c>
      <c r="C3000" s="12">
        <v>0.375</v>
      </c>
      <c r="D3000" s="13">
        <v>43955</v>
      </c>
      <c r="E3000" s="7" t="s">
        <v>2584</v>
      </c>
      <c r="F3000" s="65">
        <v>18.52</v>
      </c>
      <c r="G3000" t="s">
        <v>5</v>
      </c>
      <c r="H3000">
        <f>+VLOOKUP(G3000,'Legenda Tecnologias'!$A$1:$C$26,3)</f>
        <v>11</v>
      </c>
    </row>
    <row r="3001" spans="1:8" ht="14.25">
      <c r="A3001" s="11">
        <v>43952</v>
      </c>
      <c r="B3001" s="10" t="s">
        <v>3400</v>
      </c>
      <c r="C3001" s="12">
        <v>0</v>
      </c>
      <c r="D3001" s="13">
        <v>43956</v>
      </c>
      <c r="E3001" s="7" t="s">
        <v>2584</v>
      </c>
      <c r="F3001" s="65">
        <v>16</v>
      </c>
      <c r="G3001" t="s">
        <v>10</v>
      </c>
      <c r="H3001">
        <f>+VLOOKUP(G3001,'Legenda Tecnologias'!$A$1:$C$26,3)</f>
        <v>1</v>
      </c>
    </row>
    <row r="3002" spans="1:8" ht="14.25">
      <c r="A3002" s="11">
        <v>43952</v>
      </c>
      <c r="B3002" s="10" t="s">
        <v>3401</v>
      </c>
      <c r="C3002" s="12">
        <v>4.1666666666666664E-2</v>
      </c>
      <c r="D3002" s="13">
        <v>43956</v>
      </c>
      <c r="E3002" s="7" t="s">
        <v>2584</v>
      </c>
      <c r="F3002" s="65">
        <v>14.29</v>
      </c>
      <c r="G3002" t="s">
        <v>5</v>
      </c>
      <c r="H3002">
        <f>+VLOOKUP(G3002,'Legenda Tecnologias'!$A$1:$C$26,3)</f>
        <v>11</v>
      </c>
    </row>
    <row r="3003" spans="1:8" ht="14.25">
      <c r="A3003" s="11">
        <v>43952</v>
      </c>
      <c r="B3003" s="10" t="s">
        <v>3410</v>
      </c>
      <c r="C3003" s="12">
        <v>0.41666666666666669</v>
      </c>
      <c r="D3003" s="13">
        <v>43956</v>
      </c>
      <c r="E3003" s="7" t="s">
        <v>2584</v>
      </c>
      <c r="F3003" s="65">
        <v>19.920000000000002</v>
      </c>
      <c r="G3003" t="s">
        <v>5</v>
      </c>
      <c r="H3003">
        <f>+VLOOKUP(G3003,'Legenda Tecnologias'!$A$1:$C$26,3)</f>
        <v>11</v>
      </c>
    </row>
    <row r="3004" spans="1:8" ht="14.25">
      <c r="A3004" s="11">
        <v>43952</v>
      </c>
      <c r="B3004" s="10" t="s">
        <v>3411</v>
      </c>
      <c r="C3004" s="12">
        <v>0.45833333333333331</v>
      </c>
      <c r="D3004" s="13">
        <v>43956</v>
      </c>
      <c r="E3004" s="7" t="s">
        <v>2584</v>
      </c>
      <c r="F3004" s="65">
        <v>19.59</v>
      </c>
      <c r="G3004" t="s">
        <v>5</v>
      </c>
      <c r="H3004">
        <f>+VLOOKUP(G3004,'Legenda Tecnologias'!$A$1:$C$26,3)</f>
        <v>11</v>
      </c>
    </row>
    <row r="3005" spans="1:8" ht="14.25">
      <c r="A3005" s="11">
        <v>43952</v>
      </c>
      <c r="B3005" s="10" t="s">
        <v>3412</v>
      </c>
      <c r="C3005" s="12">
        <v>0.5</v>
      </c>
      <c r="D3005" s="13">
        <v>43956</v>
      </c>
      <c r="E3005" s="7" t="s">
        <v>2584</v>
      </c>
      <c r="F3005" s="65">
        <v>18.95</v>
      </c>
      <c r="G3005" t="s">
        <v>20</v>
      </c>
      <c r="H3005">
        <f>+VLOOKUP(G3005,'Legenda Tecnologias'!$A$1:$C$26,3)</f>
        <v>12</v>
      </c>
    </row>
    <row r="3006" spans="1:8" ht="14.25">
      <c r="A3006" s="11">
        <v>43952</v>
      </c>
      <c r="B3006" s="10" t="s">
        <v>3413</v>
      </c>
      <c r="C3006" s="12">
        <v>0.54166666666666663</v>
      </c>
      <c r="D3006" s="13">
        <v>43956</v>
      </c>
      <c r="E3006" s="7" t="s">
        <v>2584</v>
      </c>
      <c r="F3006" s="65">
        <v>19.3</v>
      </c>
      <c r="G3006" t="s">
        <v>10</v>
      </c>
      <c r="H3006">
        <f>+VLOOKUP(G3006,'Legenda Tecnologias'!$A$1:$C$26,3)</f>
        <v>1</v>
      </c>
    </row>
    <row r="3007" spans="1:8" ht="14.25">
      <c r="A3007" s="11">
        <v>43952</v>
      </c>
      <c r="B3007" s="10" t="s">
        <v>3414</v>
      </c>
      <c r="C3007" s="12">
        <v>0.58333333333333337</v>
      </c>
      <c r="D3007" s="13">
        <v>43956</v>
      </c>
      <c r="E3007" s="7" t="s">
        <v>2584</v>
      </c>
      <c r="F3007" s="65">
        <v>18.95</v>
      </c>
      <c r="G3007" t="s">
        <v>21</v>
      </c>
      <c r="H3007">
        <f>+VLOOKUP(G3007,'Legenda Tecnologias'!$A$1:$C$26,3)</f>
        <v>2</v>
      </c>
    </row>
    <row r="3008" spans="1:8" ht="14.25">
      <c r="A3008" s="11">
        <v>43952</v>
      </c>
      <c r="B3008" s="10" t="s">
        <v>3415</v>
      </c>
      <c r="C3008" s="12">
        <v>0.625</v>
      </c>
      <c r="D3008" s="13">
        <v>43956</v>
      </c>
      <c r="E3008" s="7" t="s">
        <v>2584</v>
      </c>
      <c r="F3008" s="65">
        <v>16</v>
      </c>
      <c r="G3008" t="s">
        <v>10</v>
      </c>
      <c r="H3008">
        <f>+VLOOKUP(G3008,'Legenda Tecnologias'!$A$1:$C$26,3)</f>
        <v>1</v>
      </c>
    </row>
    <row r="3009" spans="1:8" ht="14.25">
      <c r="A3009" s="11">
        <v>43952</v>
      </c>
      <c r="B3009" s="10" t="s">
        <v>3416</v>
      </c>
      <c r="C3009" s="12">
        <v>0.66666666666666663</v>
      </c>
      <c r="D3009" s="13">
        <v>43956</v>
      </c>
      <c r="E3009" s="7" t="s">
        <v>2584</v>
      </c>
      <c r="F3009" s="65">
        <v>16</v>
      </c>
      <c r="G3009" t="s">
        <v>6</v>
      </c>
      <c r="H3009">
        <f>+VLOOKUP(G3009,'Legenda Tecnologias'!$A$1:$C$26,3)</f>
        <v>18</v>
      </c>
    </row>
    <row r="3010" spans="1:8" ht="14.25">
      <c r="A3010" s="11">
        <v>43952</v>
      </c>
      <c r="B3010" s="10" t="s">
        <v>3417</v>
      </c>
      <c r="C3010" s="12">
        <v>0.70833333333333337</v>
      </c>
      <c r="D3010" s="13">
        <v>43956</v>
      </c>
      <c r="E3010" s="7" t="s">
        <v>2584</v>
      </c>
      <c r="F3010" s="65">
        <v>16.489999999999998</v>
      </c>
      <c r="G3010" t="s">
        <v>6</v>
      </c>
      <c r="H3010">
        <f>+VLOOKUP(G3010,'Legenda Tecnologias'!$A$1:$C$26,3)</f>
        <v>18</v>
      </c>
    </row>
    <row r="3011" spans="1:8" ht="14.25">
      <c r="A3011" s="11">
        <v>43952</v>
      </c>
      <c r="B3011" s="10" t="s">
        <v>3418</v>
      </c>
      <c r="C3011" s="12">
        <v>0.75</v>
      </c>
      <c r="D3011" s="13">
        <v>43956</v>
      </c>
      <c r="E3011" s="7" t="s">
        <v>2584</v>
      </c>
      <c r="F3011" s="65">
        <v>18.440000000000001</v>
      </c>
      <c r="G3011" t="s">
        <v>5</v>
      </c>
      <c r="H3011">
        <f>+VLOOKUP(G3011,'Legenda Tecnologias'!$A$1:$C$26,3)</f>
        <v>11</v>
      </c>
    </row>
    <row r="3012" spans="1:8" ht="14.25">
      <c r="A3012" s="11">
        <v>43952</v>
      </c>
      <c r="B3012" s="10" t="s">
        <v>3419</v>
      </c>
      <c r="C3012" s="12">
        <v>0.79166666666666663</v>
      </c>
      <c r="D3012" s="13">
        <v>43956</v>
      </c>
      <c r="E3012" s="7" t="s">
        <v>2584</v>
      </c>
      <c r="F3012" s="65">
        <v>21.01</v>
      </c>
      <c r="G3012" t="s">
        <v>5</v>
      </c>
      <c r="H3012">
        <f>+VLOOKUP(G3012,'Legenda Tecnologias'!$A$1:$C$26,3)</f>
        <v>11</v>
      </c>
    </row>
    <row r="3013" spans="1:8" ht="14.25">
      <c r="A3013" s="11">
        <v>43952</v>
      </c>
      <c r="B3013" s="10" t="s">
        <v>3402</v>
      </c>
      <c r="C3013" s="12">
        <v>8.3333333333333329E-2</v>
      </c>
      <c r="D3013" s="13">
        <v>43956</v>
      </c>
      <c r="E3013" s="7" t="s">
        <v>2584</v>
      </c>
      <c r="F3013" s="65">
        <v>14.27</v>
      </c>
      <c r="G3013" t="s">
        <v>6</v>
      </c>
      <c r="H3013">
        <f>+VLOOKUP(G3013,'Legenda Tecnologias'!$A$1:$C$26,3)</f>
        <v>18</v>
      </c>
    </row>
    <row r="3014" spans="1:8" ht="14.25">
      <c r="A3014" s="11">
        <v>43952</v>
      </c>
      <c r="B3014" s="10" t="s">
        <v>3420</v>
      </c>
      <c r="C3014" s="12">
        <v>0.83333333333333337</v>
      </c>
      <c r="D3014" s="13">
        <v>43956</v>
      </c>
      <c r="E3014" s="7" t="s">
        <v>2584</v>
      </c>
      <c r="F3014" s="65">
        <v>22.73</v>
      </c>
      <c r="G3014" t="s">
        <v>5</v>
      </c>
      <c r="H3014">
        <f>+VLOOKUP(G3014,'Legenda Tecnologias'!$A$1:$C$26,3)</f>
        <v>11</v>
      </c>
    </row>
    <row r="3015" spans="1:8" ht="14.25">
      <c r="A3015" s="11">
        <v>43952</v>
      </c>
      <c r="B3015" s="10" t="s">
        <v>3421</v>
      </c>
      <c r="C3015" s="12">
        <v>0.875</v>
      </c>
      <c r="D3015" s="13">
        <v>43956</v>
      </c>
      <c r="E3015" s="7" t="s">
        <v>2584</v>
      </c>
      <c r="F3015" s="65">
        <v>25.04</v>
      </c>
      <c r="G3015" t="s">
        <v>5</v>
      </c>
      <c r="H3015">
        <f>+VLOOKUP(G3015,'Legenda Tecnologias'!$A$1:$C$26,3)</f>
        <v>11</v>
      </c>
    </row>
    <row r="3016" spans="1:8" ht="14.25">
      <c r="A3016" s="11">
        <v>43952</v>
      </c>
      <c r="B3016" s="10" t="s">
        <v>3422</v>
      </c>
      <c r="C3016" s="12">
        <v>0.91666666666666663</v>
      </c>
      <c r="D3016" s="13">
        <v>43956</v>
      </c>
      <c r="E3016" s="7" t="s">
        <v>2584</v>
      </c>
      <c r="F3016" s="65">
        <v>25.34</v>
      </c>
      <c r="G3016" t="s">
        <v>6</v>
      </c>
      <c r="H3016">
        <f>+VLOOKUP(G3016,'Legenda Tecnologias'!$A$1:$C$26,3)</f>
        <v>18</v>
      </c>
    </row>
    <row r="3017" spans="1:8" ht="14.25">
      <c r="A3017" s="11">
        <v>43952</v>
      </c>
      <c r="B3017" s="10" t="s">
        <v>3423</v>
      </c>
      <c r="C3017" s="12">
        <v>0.95833333333333337</v>
      </c>
      <c r="D3017" s="13">
        <v>43956</v>
      </c>
      <c r="E3017" s="7" t="s">
        <v>2584</v>
      </c>
      <c r="F3017" s="65">
        <v>23.24</v>
      </c>
      <c r="G3017" t="s">
        <v>6</v>
      </c>
      <c r="H3017">
        <f>+VLOOKUP(G3017,'Legenda Tecnologias'!$A$1:$C$26,3)</f>
        <v>18</v>
      </c>
    </row>
    <row r="3018" spans="1:8" ht="14.25">
      <c r="A3018" s="11">
        <v>43952</v>
      </c>
      <c r="B3018" s="10" t="s">
        <v>3403</v>
      </c>
      <c r="C3018" s="12">
        <v>0.125</v>
      </c>
      <c r="D3018" s="13">
        <v>43956</v>
      </c>
      <c r="E3018" s="7" t="s">
        <v>2584</v>
      </c>
      <c r="F3018" s="65">
        <v>14.29</v>
      </c>
      <c r="G3018" t="s">
        <v>6</v>
      </c>
      <c r="H3018">
        <f>+VLOOKUP(G3018,'Legenda Tecnologias'!$A$1:$C$26,3)</f>
        <v>18</v>
      </c>
    </row>
    <row r="3019" spans="1:8" ht="14.25">
      <c r="A3019" s="11">
        <v>43952</v>
      </c>
      <c r="B3019" s="10" t="s">
        <v>3404</v>
      </c>
      <c r="C3019" s="12">
        <v>0.16666666666666666</v>
      </c>
      <c r="D3019" s="13">
        <v>43956</v>
      </c>
      <c r="E3019" s="7" t="s">
        <v>2584</v>
      </c>
      <c r="F3019" s="65">
        <v>14.29</v>
      </c>
      <c r="G3019" t="s">
        <v>6</v>
      </c>
      <c r="H3019">
        <f>+VLOOKUP(G3019,'Legenda Tecnologias'!$A$1:$C$26,3)</f>
        <v>18</v>
      </c>
    </row>
    <row r="3020" spans="1:8" ht="14.25">
      <c r="A3020" s="11">
        <v>43952</v>
      </c>
      <c r="B3020" s="10" t="s">
        <v>3405</v>
      </c>
      <c r="C3020" s="12">
        <v>0.20833333333333334</v>
      </c>
      <c r="D3020" s="13">
        <v>43956</v>
      </c>
      <c r="E3020" s="7" t="s">
        <v>2584</v>
      </c>
      <c r="F3020" s="65">
        <v>15</v>
      </c>
      <c r="G3020" t="s">
        <v>6</v>
      </c>
      <c r="H3020">
        <f>+VLOOKUP(G3020,'Legenda Tecnologias'!$A$1:$C$26,3)</f>
        <v>18</v>
      </c>
    </row>
    <row r="3021" spans="1:8" ht="14.25">
      <c r="A3021" s="11">
        <v>43952</v>
      </c>
      <c r="B3021" s="10" t="s">
        <v>3406</v>
      </c>
      <c r="C3021" s="12">
        <v>0.25</v>
      </c>
      <c r="D3021" s="13">
        <v>43956</v>
      </c>
      <c r="E3021" s="7" t="s">
        <v>2584</v>
      </c>
      <c r="F3021" s="65">
        <v>14.5</v>
      </c>
      <c r="G3021" t="s">
        <v>6</v>
      </c>
      <c r="H3021">
        <f>+VLOOKUP(G3021,'Legenda Tecnologias'!$A$1:$C$26,3)</f>
        <v>18</v>
      </c>
    </row>
    <row r="3022" spans="1:8" ht="14.25">
      <c r="A3022" s="11">
        <v>43952</v>
      </c>
      <c r="B3022" s="10" t="s">
        <v>3407</v>
      </c>
      <c r="C3022" s="12">
        <v>0.29166666666666669</v>
      </c>
      <c r="D3022" s="13">
        <v>43956</v>
      </c>
      <c r="E3022" s="7" t="s">
        <v>2584</v>
      </c>
      <c r="F3022" s="65">
        <v>15.5</v>
      </c>
      <c r="G3022" t="s">
        <v>6</v>
      </c>
      <c r="H3022">
        <f>+VLOOKUP(G3022,'Legenda Tecnologias'!$A$1:$C$26,3)</f>
        <v>18</v>
      </c>
    </row>
    <row r="3023" spans="1:8" ht="14.25">
      <c r="A3023" s="11">
        <v>43952</v>
      </c>
      <c r="B3023" s="10" t="s">
        <v>3408</v>
      </c>
      <c r="C3023" s="12">
        <v>0.33333333333333331</v>
      </c>
      <c r="D3023" s="13">
        <v>43956</v>
      </c>
      <c r="E3023" s="7" t="s">
        <v>2584</v>
      </c>
      <c r="F3023" s="65">
        <v>18.47</v>
      </c>
      <c r="G3023" t="s">
        <v>5</v>
      </c>
      <c r="H3023">
        <f>+VLOOKUP(G3023,'Legenda Tecnologias'!$A$1:$C$26,3)</f>
        <v>11</v>
      </c>
    </row>
    <row r="3024" spans="1:8" ht="14.25">
      <c r="A3024" s="11">
        <v>43952</v>
      </c>
      <c r="B3024" s="10" t="s">
        <v>3409</v>
      </c>
      <c r="C3024" s="12">
        <v>0.375</v>
      </c>
      <c r="D3024" s="13">
        <v>43956</v>
      </c>
      <c r="E3024" s="7" t="s">
        <v>2584</v>
      </c>
      <c r="F3024" s="65">
        <v>20.04</v>
      </c>
      <c r="G3024" t="s">
        <v>10</v>
      </c>
      <c r="H3024">
        <f>+VLOOKUP(G3024,'Legenda Tecnologias'!$A$1:$C$26,3)</f>
        <v>1</v>
      </c>
    </row>
    <row r="3025" spans="1:8" ht="14.25">
      <c r="A3025" s="11">
        <v>43952</v>
      </c>
      <c r="B3025" s="10" t="s">
        <v>3424</v>
      </c>
      <c r="C3025" s="12">
        <v>0</v>
      </c>
      <c r="D3025" s="13">
        <v>43957</v>
      </c>
      <c r="E3025" s="7" t="s">
        <v>2584</v>
      </c>
      <c r="F3025" s="65">
        <v>20.45</v>
      </c>
      <c r="G3025" t="s">
        <v>5</v>
      </c>
      <c r="H3025">
        <f>+VLOOKUP(G3025,'Legenda Tecnologias'!$A$1:$C$26,3)</f>
        <v>11</v>
      </c>
    </row>
    <row r="3026" spans="1:8" ht="14.25">
      <c r="A3026" s="11">
        <v>43952</v>
      </c>
      <c r="B3026" s="10" t="s">
        <v>3425</v>
      </c>
      <c r="C3026" s="12">
        <v>4.1666666666666664E-2</v>
      </c>
      <c r="D3026" s="13">
        <v>43957</v>
      </c>
      <c r="E3026" s="7" t="s">
        <v>2584</v>
      </c>
      <c r="F3026" s="65">
        <v>20.04</v>
      </c>
      <c r="G3026" t="s">
        <v>6</v>
      </c>
      <c r="H3026">
        <f>+VLOOKUP(G3026,'Legenda Tecnologias'!$A$1:$C$26,3)</f>
        <v>18</v>
      </c>
    </row>
    <row r="3027" spans="1:8" ht="14.25">
      <c r="A3027" s="11">
        <v>43952</v>
      </c>
      <c r="B3027" s="10" t="s">
        <v>3434</v>
      </c>
      <c r="C3027" s="12">
        <v>0.41666666666666669</v>
      </c>
      <c r="D3027" s="13">
        <v>43957</v>
      </c>
      <c r="E3027" s="7" t="s">
        <v>2584</v>
      </c>
      <c r="F3027" s="65">
        <v>21.16</v>
      </c>
      <c r="G3027" t="s">
        <v>10</v>
      </c>
      <c r="H3027">
        <f>+VLOOKUP(G3027,'Legenda Tecnologias'!$A$1:$C$26,3)</f>
        <v>1</v>
      </c>
    </row>
    <row r="3028" spans="1:8" ht="14.25">
      <c r="A3028" s="11">
        <v>43952</v>
      </c>
      <c r="B3028" s="10" t="s">
        <v>3435</v>
      </c>
      <c r="C3028" s="12">
        <v>0.45833333333333331</v>
      </c>
      <c r="D3028" s="13">
        <v>43957</v>
      </c>
      <c r="E3028" s="7" t="s">
        <v>2584</v>
      </c>
      <c r="F3028" s="65">
        <v>20.86</v>
      </c>
      <c r="G3028" t="s">
        <v>10</v>
      </c>
      <c r="H3028">
        <f>+VLOOKUP(G3028,'Legenda Tecnologias'!$A$1:$C$26,3)</f>
        <v>1</v>
      </c>
    </row>
    <row r="3029" spans="1:8" ht="14.25">
      <c r="A3029" s="11">
        <v>43952</v>
      </c>
      <c r="B3029" s="10" t="s">
        <v>3436</v>
      </c>
      <c r="C3029" s="12">
        <v>0.5</v>
      </c>
      <c r="D3029" s="13">
        <v>43957</v>
      </c>
      <c r="E3029" s="7" t="s">
        <v>2584</v>
      </c>
      <c r="F3029" s="65">
        <v>21.01</v>
      </c>
      <c r="G3029" t="s">
        <v>5</v>
      </c>
      <c r="H3029">
        <f>+VLOOKUP(G3029,'Legenda Tecnologias'!$A$1:$C$26,3)</f>
        <v>11</v>
      </c>
    </row>
    <row r="3030" spans="1:8" ht="14.25">
      <c r="A3030" s="11">
        <v>43952</v>
      </c>
      <c r="B3030" s="10" t="s">
        <v>3437</v>
      </c>
      <c r="C3030" s="12">
        <v>0.54166666666666663</v>
      </c>
      <c r="D3030" s="13">
        <v>43957</v>
      </c>
      <c r="E3030" s="7" t="s">
        <v>2584</v>
      </c>
      <c r="F3030" s="65">
        <v>22.01</v>
      </c>
      <c r="G3030" t="s">
        <v>5</v>
      </c>
      <c r="H3030">
        <f>+VLOOKUP(G3030,'Legenda Tecnologias'!$A$1:$C$26,3)</f>
        <v>11</v>
      </c>
    </row>
    <row r="3031" spans="1:8" ht="14.25">
      <c r="A3031" s="11">
        <v>43952</v>
      </c>
      <c r="B3031" s="10" t="s">
        <v>3438</v>
      </c>
      <c r="C3031" s="12">
        <v>0.58333333333333337</v>
      </c>
      <c r="D3031" s="13">
        <v>43957</v>
      </c>
      <c r="E3031" s="7" t="s">
        <v>2584</v>
      </c>
      <c r="F3031" s="65">
        <v>21.01</v>
      </c>
      <c r="G3031" t="s">
        <v>5</v>
      </c>
      <c r="H3031">
        <f>+VLOOKUP(G3031,'Legenda Tecnologias'!$A$1:$C$26,3)</f>
        <v>11</v>
      </c>
    </row>
    <row r="3032" spans="1:8" ht="14.25">
      <c r="A3032" s="11">
        <v>43952</v>
      </c>
      <c r="B3032" s="10" t="s">
        <v>3439</v>
      </c>
      <c r="C3032" s="12">
        <v>0.625</v>
      </c>
      <c r="D3032" s="13">
        <v>43957</v>
      </c>
      <c r="E3032" s="7" t="s">
        <v>2584</v>
      </c>
      <c r="F3032" s="65">
        <v>21.01</v>
      </c>
      <c r="G3032" t="s">
        <v>5</v>
      </c>
      <c r="H3032">
        <f>+VLOOKUP(G3032,'Legenda Tecnologias'!$A$1:$C$26,3)</f>
        <v>11</v>
      </c>
    </row>
    <row r="3033" spans="1:8" ht="14.25">
      <c r="A3033" s="11">
        <v>43952</v>
      </c>
      <c r="B3033" s="10" t="s">
        <v>3440</v>
      </c>
      <c r="C3033" s="12">
        <v>0.66666666666666663</v>
      </c>
      <c r="D3033" s="13">
        <v>43957</v>
      </c>
      <c r="E3033" s="7" t="s">
        <v>2584</v>
      </c>
      <c r="F3033" s="65">
        <v>20.78</v>
      </c>
      <c r="G3033" t="s">
        <v>5</v>
      </c>
      <c r="H3033">
        <f>+VLOOKUP(G3033,'Legenda Tecnologias'!$A$1:$C$26,3)</f>
        <v>11</v>
      </c>
    </row>
    <row r="3034" spans="1:8" ht="14.25">
      <c r="A3034" s="11">
        <v>43952</v>
      </c>
      <c r="B3034" s="10" t="s">
        <v>3441</v>
      </c>
      <c r="C3034" s="12">
        <v>0.70833333333333337</v>
      </c>
      <c r="D3034" s="13">
        <v>43957</v>
      </c>
      <c r="E3034" s="7" t="s">
        <v>2584</v>
      </c>
      <c r="F3034" s="65">
        <v>20.86</v>
      </c>
      <c r="G3034" t="s">
        <v>10</v>
      </c>
      <c r="H3034">
        <f>+VLOOKUP(G3034,'Legenda Tecnologias'!$A$1:$C$26,3)</f>
        <v>1</v>
      </c>
    </row>
    <row r="3035" spans="1:8" ht="14.25">
      <c r="A3035" s="11">
        <v>43952</v>
      </c>
      <c r="B3035" s="10" t="s">
        <v>3442</v>
      </c>
      <c r="C3035" s="12">
        <v>0.75</v>
      </c>
      <c r="D3035" s="13">
        <v>43957</v>
      </c>
      <c r="E3035" s="7" t="s">
        <v>2584</v>
      </c>
      <c r="F3035" s="65">
        <v>22.94</v>
      </c>
      <c r="G3035" t="s">
        <v>5</v>
      </c>
      <c r="H3035">
        <f>+VLOOKUP(G3035,'Legenda Tecnologias'!$A$1:$C$26,3)</f>
        <v>11</v>
      </c>
    </row>
    <row r="3036" spans="1:8" ht="14.25">
      <c r="A3036" s="11">
        <v>43952</v>
      </c>
      <c r="B3036" s="10" t="s">
        <v>3443</v>
      </c>
      <c r="C3036" s="12">
        <v>0.79166666666666663</v>
      </c>
      <c r="D3036" s="13">
        <v>43957</v>
      </c>
      <c r="E3036" s="7" t="s">
        <v>2584</v>
      </c>
      <c r="F3036" s="65">
        <v>24.96</v>
      </c>
      <c r="G3036" t="s">
        <v>6</v>
      </c>
      <c r="H3036">
        <f>+VLOOKUP(G3036,'Legenda Tecnologias'!$A$1:$C$26,3)</f>
        <v>18</v>
      </c>
    </row>
    <row r="3037" spans="1:8" ht="14.25">
      <c r="A3037" s="11">
        <v>43952</v>
      </c>
      <c r="B3037" s="10" t="s">
        <v>3426</v>
      </c>
      <c r="C3037" s="12">
        <v>8.3333333333333329E-2</v>
      </c>
      <c r="D3037" s="13">
        <v>43957</v>
      </c>
      <c r="E3037" s="7" t="s">
        <v>2584</v>
      </c>
      <c r="F3037" s="65">
        <v>20.010000000000002</v>
      </c>
      <c r="G3037" t="s">
        <v>5</v>
      </c>
      <c r="H3037">
        <f>+VLOOKUP(G3037,'Legenda Tecnologias'!$A$1:$C$26,3)</f>
        <v>11</v>
      </c>
    </row>
    <row r="3038" spans="1:8" ht="14.25">
      <c r="A3038" s="11">
        <v>43952</v>
      </c>
      <c r="B3038" s="10" t="s">
        <v>3444</v>
      </c>
      <c r="C3038" s="12">
        <v>0.83333333333333337</v>
      </c>
      <c r="D3038" s="13">
        <v>43957</v>
      </c>
      <c r="E3038" s="7" t="s">
        <v>2584</v>
      </c>
      <c r="F3038" s="65">
        <v>25.42</v>
      </c>
      <c r="G3038" t="s">
        <v>5</v>
      </c>
      <c r="H3038">
        <f>+VLOOKUP(G3038,'Legenda Tecnologias'!$A$1:$C$26,3)</f>
        <v>11</v>
      </c>
    </row>
    <row r="3039" spans="1:8" ht="14.25">
      <c r="A3039" s="11">
        <v>43952</v>
      </c>
      <c r="B3039" s="10" t="s">
        <v>3445</v>
      </c>
      <c r="C3039" s="12">
        <v>0.875</v>
      </c>
      <c r="D3039" s="13">
        <v>43957</v>
      </c>
      <c r="E3039" s="7" t="s">
        <v>2584</v>
      </c>
      <c r="F3039" s="65">
        <v>25.84</v>
      </c>
      <c r="G3039" t="s">
        <v>10</v>
      </c>
      <c r="H3039">
        <f>+VLOOKUP(G3039,'Legenda Tecnologias'!$A$1:$C$26,3)</f>
        <v>1</v>
      </c>
    </row>
    <row r="3040" spans="1:8" ht="14.25">
      <c r="A3040" s="11">
        <v>43952</v>
      </c>
      <c r="B3040" s="10" t="s">
        <v>3446</v>
      </c>
      <c r="C3040" s="12">
        <v>0.91666666666666663</v>
      </c>
      <c r="D3040" s="13">
        <v>43957</v>
      </c>
      <c r="E3040" s="7" t="s">
        <v>2584</v>
      </c>
      <c r="F3040" s="65">
        <v>24.68</v>
      </c>
      <c r="G3040" t="s">
        <v>5</v>
      </c>
      <c r="H3040">
        <f>+VLOOKUP(G3040,'Legenda Tecnologias'!$A$1:$C$26,3)</f>
        <v>11</v>
      </c>
    </row>
    <row r="3041" spans="1:8" ht="14.25">
      <c r="A3041" s="11">
        <v>43952</v>
      </c>
      <c r="B3041" s="10" t="s">
        <v>3447</v>
      </c>
      <c r="C3041" s="12">
        <v>0.95833333333333337</v>
      </c>
      <c r="D3041" s="13">
        <v>43957</v>
      </c>
      <c r="E3041" s="7" t="s">
        <v>2584</v>
      </c>
      <c r="F3041" s="65">
        <v>22.14</v>
      </c>
      <c r="G3041" t="s">
        <v>21</v>
      </c>
      <c r="H3041">
        <f>+VLOOKUP(G3041,'Legenda Tecnologias'!$A$1:$C$26,3)</f>
        <v>2</v>
      </c>
    </row>
    <row r="3042" spans="1:8" ht="14.25">
      <c r="A3042" s="11">
        <v>43952</v>
      </c>
      <c r="B3042" s="10" t="s">
        <v>3427</v>
      </c>
      <c r="C3042" s="12">
        <v>0.125</v>
      </c>
      <c r="D3042" s="13">
        <v>43957</v>
      </c>
      <c r="E3042" s="7" t="s">
        <v>2584</v>
      </c>
      <c r="F3042" s="65">
        <v>20.04</v>
      </c>
      <c r="G3042" t="s">
        <v>5</v>
      </c>
      <c r="H3042">
        <f>+VLOOKUP(G3042,'Legenda Tecnologias'!$A$1:$C$26,3)</f>
        <v>11</v>
      </c>
    </row>
    <row r="3043" spans="1:8" ht="14.25">
      <c r="A3043" s="11">
        <v>43952</v>
      </c>
      <c r="B3043" s="10" t="s">
        <v>3428</v>
      </c>
      <c r="C3043" s="12">
        <v>0.16666666666666666</v>
      </c>
      <c r="D3043" s="13">
        <v>43957</v>
      </c>
      <c r="E3043" s="7" t="s">
        <v>2584</v>
      </c>
      <c r="F3043" s="65">
        <v>20.84</v>
      </c>
      <c r="G3043" t="s">
        <v>5</v>
      </c>
      <c r="H3043">
        <f>+VLOOKUP(G3043,'Legenda Tecnologias'!$A$1:$C$26,3)</f>
        <v>11</v>
      </c>
    </row>
    <row r="3044" spans="1:8" ht="14.25">
      <c r="A3044" s="11">
        <v>43952</v>
      </c>
      <c r="B3044" s="10" t="s">
        <v>3429</v>
      </c>
      <c r="C3044" s="12">
        <v>0.20833333333333334</v>
      </c>
      <c r="D3044" s="13">
        <v>43957</v>
      </c>
      <c r="E3044" s="7" t="s">
        <v>2584</v>
      </c>
      <c r="F3044" s="65">
        <v>21.34</v>
      </c>
      <c r="G3044" t="s">
        <v>5</v>
      </c>
      <c r="H3044">
        <f>+VLOOKUP(G3044,'Legenda Tecnologias'!$A$1:$C$26,3)</f>
        <v>11</v>
      </c>
    </row>
    <row r="3045" spans="1:8" ht="14.25">
      <c r="A3045" s="11">
        <v>43952</v>
      </c>
      <c r="B3045" s="10" t="s">
        <v>3430</v>
      </c>
      <c r="C3045" s="12">
        <v>0.25</v>
      </c>
      <c r="D3045" s="13">
        <v>43957</v>
      </c>
      <c r="E3045" s="7" t="s">
        <v>2584</v>
      </c>
      <c r="F3045" s="65">
        <v>23.01</v>
      </c>
      <c r="G3045" t="s">
        <v>20</v>
      </c>
      <c r="H3045">
        <f>+VLOOKUP(G3045,'Legenda Tecnologias'!$A$1:$C$26,3)</f>
        <v>12</v>
      </c>
    </row>
    <row r="3046" spans="1:8" ht="14.25">
      <c r="A3046" s="11">
        <v>43952</v>
      </c>
      <c r="B3046" s="10" t="s">
        <v>3431</v>
      </c>
      <c r="C3046" s="12">
        <v>0.29166666666666669</v>
      </c>
      <c r="D3046" s="13">
        <v>43957</v>
      </c>
      <c r="E3046" s="7" t="s">
        <v>2584</v>
      </c>
      <c r="F3046" s="65">
        <v>26.22</v>
      </c>
      <c r="G3046" t="s">
        <v>5</v>
      </c>
      <c r="H3046">
        <f>+VLOOKUP(G3046,'Legenda Tecnologias'!$A$1:$C$26,3)</f>
        <v>11</v>
      </c>
    </row>
    <row r="3047" spans="1:8" ht="14.25">
      <c r="A3047" s="11">
        <v>43952</v>
      </c>
      <c r="B3047" s="10" t="s">
        <v>3432</v>
      </c>
      <c r="C3047" s="12">
        <v>0.33333333333333331</v>
      </c>
      <c r="D3047" s="13">
        <v>43957</v>
      </c>
      <c r="E3047" s="7" t="s">
        <v>2584</v>
      </c>
      <c r="F3047" s="65">
        <v>26.55</v>
      </c>
      <c r="G3047" t="s">
        <v>5</v>
      </c>
      <c r="H3047">
        <f>+VLOOKUP(G3047,'Legenda Tecnologias'!$A$1:$C$26,3)</f>
        <v>11</v>
      </c>
    </row>
    <row r="3048" spans="1:8" ht="14.25">
      <c r="A3048" s="11">
        <v>43952</v>
      </c>
      <c r="B3048" s="10" t="s">
        <v>3433</v>
      </c>
      <c r="C3048" s="12">
        <v>0.375</v>
      </c>
      <c r="D3048" s="13">
        <v>43957</v>
      </c>
      <c r="E3048" s="7" t="s">
        <v>2584</v>
      </c>
      <c r="F3048" s="65">
        <v>24.22</v>
      </c>
      <c r="G3048" t="s">
        <v>5</v>
      </c>
      <c r="H3048">
        <f>+VLOOKUP(G3048,'Legenda Tecnologias'!$A$1:$C$26,3)</f>
        <v>11</v>
      </c>
    </row>
    <row r="3049" spans="1:8" ht="14.25">
      <c r="A3049" s="11">
        <v>43952</v>
      </c>
      <c r="B3049" s="10" t="s">
        <v>3448</v>
      </c>
      <c r="C3049" s="12">
        <v>0</v>
      </c>
      <c r="D3049" s="13">
        <v>43958</v>
      </c>
      <c r="E3049" s="7" t="s">
        <v>2584</v>
      </c>
      <c r="F3049" s="65">
        <v>20.86</v>
      </c>
      <c r="G3049" t="s">
        <v>5</v>
      </c>
      <c r="H3049">
        <f>+VLOOKUP(G3049,'Legenda Tecnologias'!$A$1:$C$26,3)</f>
        <v>11</v>
      </c>
    </row>
    <row r="3050" spans="1:8" ht="14.25">
      <c r="A3050" s="11">
        <v>43952</v>
      </c>
      <c r="B3050" s="10" t="s">
        <v>3449</v>
      </c>
      <c r="C3050" s="12">
        <v>4.1666666666666664E-2</v>
      </c>
      <c r="D3050" s="13">
        <v>43958</v>
      </c>
      <c r="E3050" s="7" t="s">
        <v>2584</v>
      </c>
      <c r="F3050" s="65">
        <v>20.84</v>
      </c>
      <c r="G3050" t="s">
        <v>5</v>
      </c>
      <c r="H3050">
        <f>+VLOOKUP(G3050,'Legenda Tecnologias'!$A$1:$C$26,3)</f>
        <v>11</v>
      </c>
    </row>
    <row r="3051" spans="1:8" ht="14.25">
      <c r="A3051" s="11">
        <v>43952</v>
      </c>
      <c r="B3051" s="10" t="s">
        <v>3458</v>
      </c>
      <c r="C3051" s="12">
        <v>0.41666666666666669</v>
      </c>
      <c r="D3051" s="13">
        <v>43958</v>
      </c>
      <c r="E3051" s="7" t="s">
        <v>2584</v>
      </c>
      <c r="F3051" s="65">
        <v>20.86</v>
      </c>
      <c r="G3051" t="s">
        <v>5</v>
      </c>
      <c r="H3051">
        <f>+VLOOKUP(G3051,'Legenda Tecnologias'!$A$1:$C$26,3)</f>
        <v>11</v>
      </c>
    </row>
    <row r="3052" spans="1:8" ht="14.25">
      <c r="A3052" s="11">
        <v>43952</v>
      </c>
      <c r="B3052" s="10" t="s">
        <v>3459</v>
      </c>
      <c r="C3052" s="12">
        <v>0.45833333333333331</v>
      </c>
      <c r="D3052" s="13">
        <v>43958</v>
      </c>
      <c r="E3052" s="7" t="s">
        <v>2584</v>
      </c>
      <c r="F3052" s="65">
        <v>20.86</v>
      </c>
      <c r="G3052" t="s">
        <v>5</v>
      </c>
      <c r="H3052">
        <f>+VLOOKUP(G3052,'Legenda Tecnologias'!$A$1:$C$26,3)</f>
        <v>11</v>
      </c>
    </row>
    <row r="3053" spans="1:8" ht="14.25">
      <c r="A3053" s="11">
        <v>43952</v>
      </c>
      <c r="B3053" s="10" t="s">
        <v>3460</v>
      </c>
      <c r="C3053" s="12">
        <v>0.5</v>
      </c>
      <c r="D3053" s="13">
        <v>43958</v>
      </c>
      <c r="E3053" s="7" t="s">
        <v>2584</v>
      </c>
      <c r="F3053" s="65">
        <v>20.86</v>
      </c>
      <c r="G3053" t="s">
        <v>5</v>
      </c>
      <c r="H3053">
        <f>+VLOOKUP(G3053,'Legenda Tecnologias'!$A$1:$C$26,3)</f>
        <v>11</v>
      </c>
    </row>
    <row r="3054" spans="1:8" ht="14.25">
      <c r="A3054" s="11">
        <v>43952</v>
      </c>
      <c r="B3054" s="10" t="s">
        <v>3461</v>
      </c>
      <c r="C3054" s="12">
        <v>0.54166666666666663</v>
      </c>
      <c r="D3054" s="13">
        <v>43958</v>
      </c>
      <c r="E3054" s="7" t="s">
        <v>2584</v>
      </c>
      <c r="F3054" s="65">
        <v>21.51</v>
      </c>
      <c r="G3054" t="s">
        <v>5</v>
      </c>
      <c r="H3054">
        <f>+VLOOKUP(G3054,'Legenda Tecnologias'!$A$1:$C$26,3)</f>
        <v>11</v>
      </c>
    </row>
    <row r="3055" spans="1:8" ht="14.25">
      <c r="A3055" s="11">
        <v>43952</v>
      </c>
      <c r="B3055" s="10" t="s">
        <v>3462</v>
      </c>
      <c r="C3055" s="12">
        <v>0.58333333333333337</v>
      </c>
      <c r="D3055" s="13">
        <v>43958</v>
      </c>
      <c r="E3055" s="7" t="s">
        <v>2584</v>
      </c>
      <c r="F3055" s="65">
        <v>20.18</v>
      </c>
      <c r="G3055" t="s">
        <v>28</v>
      </c>
      <c r="H3055">
        <f>+VLOOKUP(G3055,'Legenda Tecnologias'!$A$1:$C$26,3)</f>
        <v>15</v>
      </c>
    </row>
    <row r="3056" spans="1:8" ht="14.25">
      <c r="A3056" s="11">
        <v>43952</v>
      </c>
      <c r="B3056" s="10" t="s">
        <v>3463</v>
      </c>
      <c r="C3056" s="12">
        <v>0.625</v>
      </c>
      <c r="D3056" s="13">
        <v>43958</v>
      </c>
      <c r="E3056" s="7" t="s">
        <v>2584</v>
      </c>
      <c r="F3056" s="65">
        <v>18.18</v>
      </c>
      <c r="G3056" t="s">
        <v>5</v>
      </c>
      <c r="H3056">
        <f>+VLOOKUP(G3056,'Legenda Tecnologias'!$A$1:$C$26,3)</f>
        <v>11</v>
      </c>
    </row>
    <row r="3057" spans="1:8" ht="14.25">
      <c r="A3057" s="11">
        <v>43952</v>
      </c>
      <c r="B3057" s="10" t="s">
        <v>3464</v>
      </c>
      <c r="C3057" s="12">
        <v>0.66666666666666663</v>
      </c>
      <c r="D3057" s="13">
        <v>43958</v>
      </c>
      <c r="E3057" s="7" t="s">
        <v>2584</v>
      </c>
      <c r="F3057" s="65">
        <v>18.829999999999998</v>
      </c>
      <c r="G3057" t="s">
        <v>5</v>
      </c>
      <c r="H3057">
        <f>+VLOOKUP(G3057,'Legenda Tecnologias'!$A$1:$C$26,3)</f>
        <v>11</v>
      </c>
    </row>
    <row r="3058" spans="1:8" ht="14.25">
      <c r="A3058" s="11">
        <v>43952</v>
      </c>
      <c r="B3058" s="10" t="s">
        <v>3465</v>
      </c>
      <c r="C3058" s="12">
        <v>0.70833333333333337</v>
      </c>
      <c r="D3058" s="13">
        <v>43958</v>
      </c>
      <c r="E3058" s="7" t="s">
        <v>2584</v>
      </c>
      <c r="F3058" s="65">
        <v>20</v>
      </c>
      <c r="G3058" t="s">
        <v>5</v>
      </c>
      <c r="H3058">
        <f>+VLOOKUP(G3058,'Legenda Tecnologias'!$A$1:$C$26,3)</f>
        <v>11</v>
      </c>
    </row>
    <row r="3059" spans="1:8" ht="14.25">
      <c r="A3059" s="11">
        <v>43952</v>
      </c>
      <c r="B3059" s="10" t="s">
        <v>3466</v>
      </c>
      <c r="C3059" s="12">
        <v>0.75</v>
      </c>
      <c r="D3059" s="13">
        <v>43958</v>
      </c>
      <c r="E3059" s="7" t="s">
        <v>2584</v>
      </c>
      <c r="F3059" s="65">
        <v>21</v>
      </c>
      <c r="G3059" t="s">
        <v>6</v>
      </c>
      <c r="H3059">
        <f>+VLOOKUP(G3059,'Legenda Tecnologias'!$A$1:$C$26,3)</f>
        <v>18</v>
      </c>
    </row>
    <row r="3060" spans="1:8" ht="14.25">
      <c r="A3060" s="11">
        <v>43952</v>
      </c>
      <c r="B3060" s="10" t="s">
        <v>3467</v>
      </c>
      <c r="C3060" s="12">
        <v>0.79166666666666663</v>
      </c>
      <c r="D3060" s="13">
        <v>43958</v>
      </c>
      <c r="E3060" s="7" t="s">
        <v>2584</v>
      </c>
      <c r="F3060" s="65">
        <v>22.56</v>
      </c>
      <c r="G3060" t="s">
        <v>5</v>
      </c>
      <c r="H3060">
        <f>+VLOOKUP(G3060,'Legenda Tecnologias'!$A$1:$C$26,3)</f>
        <v>11</v>
      </c>
    </row>
    <row r="3061" spans="1:8" ht="14.25">
      <c r="A3061" s="11">
        <v>43952</v>
      </c>
      <c r="B3061" s="10" t="s">
        <v>3450</v>
      </c>
      <c r="C3061" s="12">
        <v>8.3333333333333329E-2</v>
      </c>
      <c r="D3061" s="13">
        <v>43958</v>
      </c>
      <c r="E3061" s="7" t="s">
        <v>2584</v>
      </c>
      <c r="F3061" s="65">
        <v>19.97</v>
      </c>
      <c r="G3061" t="s">
        <v>5</v>
      </c>
      <c r="H3061">
        <f>+VLOOKUP(G3061,'Legenda Tecnologias'!$A$1:$C$26,3)</f>
        <v>11</v>
      </c>
    </row>
    <row r="3062" spans="1:8" ht="14.25">
      <c r="A3062" s="11">
        <v>43952</v>
      </c>
      <c r="B3062" s="10" t="s">
        <v>3468</v>
      </c>
      <c r="C3062" s="12">
        <v>0.83333333333333337</v>
      </c>
      <c r="D3062" s="13">
        <v>43958</v>
      </c>
      <c r="E3062" s="7" t="s">
        <v>2584</v>
      </c>
      <c r="F3062" s="65">
        <v>22.86</v>
      </c>
      <c r="G3062" t="s">
        <v>5</v>
      </c>
      <c r="H3062">
        <f>+VLOOKUP(G3062,'Legenda Tecnologias'!$A$1:$C$26,3)</f>
        <v>11</v>
      </c>
    </row>
    <row r="3063" spans="1:8" ht="14.25">
      <c r="A3063" s="11">
        <v>43952</v>
      </c>
      <c r="B3063" s="10" t="s">
        <v>3469</v>
      </c>
      <c r="C3063" s="12">
        <v>0.875</v>
      </c>
      <c r="D3063" s="13">
        <v>43958</v>
      </c>
      <c r="E3063" s="7" t="s">
        <v>2584</v>
      </c>
      <c r="F3063" s="65">
        <v>24.2</v>
      </c>
      <c r="G3063" t="s">
        <v>5</v>
      </c>
      <c r="H3063">
        <f>+VLOOKUP(G3063,'Legenda Tecnologias'!$A$1:$C$26,3)</f>
        <v>11</v>
      </c>
    </row>
    <row r="3064" spans="1:8" ht="14.25">
      <c r="A3064" s="11">
        <v>43952</v>
      </c>
      <c r="B3064" s="10" t="s">
        <v>3470</v>
      </c>
      <c r="C3064" s="12">
        <v>0.91666666666666663</v>
      </c>
      <c r="D3064" s="13">
        <v>43958</v>
      </c>
      <c r="E3064" s="7" t="s">
        <v>2584</v>
      </c>
      <c r="F3064" s="65">
        <v>25.77</v>
      </c>
      <c r="G3064" t="s">
        <v>5</v>
      </c>
      <c r="H3064">
        <f>+VLOOKUP(G3064,'Legenda Tecnologias'!$A$1:$C$26,3)</f>
        <v>11</v>
      </c>
    </row>
    <row r="3065" spans="1:8" ht="14.25">
      <c r="A3065" s="11">
        <v>43952</v>
      </c>
      <c r="B3065" s="10" t="s">
        <v>3471</v>
      </c>
      <c r="C3065" s="12">
        <v>0.95833333333333337</v>
      </c>
      <c r="D3065" s="13">
        <v>43958</v>
      </c>
      <c r="E3065" s="7" t="s">
        <v>2584</v>
      </c>
      <c r="F3065" s="65">
        <v>25.27</v>
      </c>
      <c r="G3065" t="s">
        <v>5</v>
      </c>
      <c r="H3065">
        <f>+VLOOKUP(G3065,'Legenda Tecnologias'!$A$1:$C$26,3)</f>
        <v>11</v>
      </c>
    </row>
    <row r="3066" spans="1:8" ht="14.25">
      <c r="A3066" s="11">
        <v>43952</v>
      </c>
      <c r="B3066" s="10" t="s">
        <v>3451</v>
      </c>
      <c r="C3066" s="12">
        <v>0.125</v>
      </c>
      <c r="D3066" s="13">
        <v>43958</v>
      </c>
      <c r="E3066" s="7" t="s">
        <v>2584</v>
      </c>
      <c r="F3066" s="65">
        <v>18.39</v>
      </c>
      <c r="G3066" t="s">
        <v>5</v>
      </c>
      <c r="H3066">
        <f>+VLOOKUP(G3066,'Legenda Tecnologias'!$A$1:$C$26,3)</f>
        <v>11</v>
      </c>
    </row>
    <row r="3067" spans="1:8" ht="14.25">
      <c r="A3067" s="11">
        <v>43952</v>
      </c>
      <c r="B3067" s="10" t="s">
        <v>3452</v>
      </c>
      <c r="C3067" s="12">
        <v>0.16666666666666666</v>
      </c>
      <c r="D3067" s="13">
        <v>43958</v>
      </c>
      <c r="E3067" s="7" t="s">
        <v>2584</v>
      </c>
      <c r="F3067" s="65">
        <v>18.36</v>
      </c>
      <c r="G3067" t="s">
        <v>5</v>
      </c>
      <c r="H3067">
        <f>+VLOOKUP(G3067,'Legenda Tecnologias'!$A$1:$C$26,3)</f>
        <v>11</v>
      </c>
    </row>
    <row r="3068" spans="1:8" ht="14.25">
      <c r="A3068" s="11">
        <v>43952</v>
      </c>
      <c r="B3068" s="10" t="s">
        <v>3453</v>
      </c>
      <c r="C3068" s="12">
        <v>0.20833333333333334</v>
      </c>
      <c r="D3068" s="13">
        <v>43958</v>
      </c>
      <c r="E3068" s="7" t="s">
        <v>2584</v>
      </c>
      <c r="F3068" s="65">
        <v>18.95</v>
      </c>
      <c r="G3068" t="s">
        <v>5</v>
      </c>
      <c r="H3068">
        <f>+VLOOKUP(G3068,'Legenda Tecnologias'!$A$1:$C$26,3)</f>
        <v>11</v>
      </c>
    </row>
    <row r="3069" spans="1:8" ht="14.25">
      <c r="A3069" s="11">
        <v>43952</v>
      </c>
      <c r="B3069" s="10" t="s">
        <v>3454</v>
      </c>
      <c r="C3069" s="12">
        <v>0.25</v>
      </c>
      <c r="D3069" s="13">
        <v>43958</v>
      </c>
      <c r="E3069" s="7" t="s">
        <v>2584</v>
      </c>
      <c r="F3069" s="65">
        <v>17.04</v>
      </c>
      <c r="G3069" t="s">
        <v>12</v>
      </c>
      <c r="H3069">
        <f>+VLOOKUP(G3069,'Legenda Tecnologias'!$A$1:$C$26,3)</f>
        <v>22</v>
      </c>
    </row>
    <row r="3070" spans="1:8" ht="14.25">
      <c r="A3070" s="11">
        <v>43952</v>
      </c>
      <c r="B3070" s="10" t="s">
        <v>3455</v>
      </c>
      <c r="C3070" s="12">
        <v>0.29166666666666669</v>
      </c>
      <c r="D3070" s="13">
        <v>43958</v>
      </c>
      <c r="E3070" s="7" t="s">
        <v>2584</v>
      </c>
      <c r="F3070" s="65">
        <v>21.03</v>
      </c>
      <c r="G3070" t="s">
        <v>5</v>
      </c>
      <c r="H3070">
        <f>+VLOOKUP(G3070,'Legenda Tecnologias'!$A$1:$C$26,3)</f>
        <v>11</v>
      </c>
    </row>
    <row r="3071" spans="1:8" ht="14.25">
      <c r="A3071" s="11">
        <v>43952</v>
      </c>
      <c r="B3071" s="10" t="s">
        <v>3456</v>
      </c>
      <c r="C3071" s="12">
        <v>0.33333333333333331</v>
      </c>
      <c r="D3071" s="13">
        <v>43958</v>
      </c>
      <c r="E3071" s="7" t="s">
        <v>2584</v>
      </c>
      <c r="F3071" s="65">
        <v>22.56</v>
      </c>
      <c r="G3071" t="s">
        <v>5</v>
      </c>
      <c r="H3071">
        <f>+VLOOKUP(G3071,'Legenda Tecnologias'!$A$1:$C$26,3)</f>
        <v>11</v>
      </c>
    </row>
    <row r="3072" spans="1:8" ht="14.25">
      <c r="A3072" s="11">
        <v>43952</v>
      </c>
      <c r="B3072" s="10" t="s">
        <v>3457</v>
      </c>
      <c r="C3072" s="12">
        <v>0.375</v>
      </c>
      <c r="D3072" s="13">
        <v>43958</v>
      </c>
      <c r="E3072" s="7" t="s">
        <v>2584</v>
      </c>
      <c r="F3072" s="65">
        <v>21.54</v>
      </c>
      <c r="G3072" t="s">
        <v>5</v>
      </c>
      <c r="H3072">
        <f>+VLOOKUP(G3072,'Legenda Tecnologias'!$A$1:$C$26,3)</f>
        <v>11</v>
      </c>
    </row>
    <row r="3073" spans="1:8" ht="14.25">
      <c r="A3073" s="11">
        <v>43952</v>
      </c>
      <c r="B3073" s="10" t="s">
        <v>3472</v>
      </c>
      <c r="C3073" s="12">
        <v>0</v>
      </c>
      <c r="D3073" s="13">
        <v>43959</v>
      </c>
      <c r="E3073" s="7" t="s">
        <v>2584</v>
      </c>
      <c r="F3073" s="65">
        <v>23.18</v>
      </c>
      <c r="G3073" t="s">
        <v>10</v>
      </c>
      <c r="H3073">
        <f>+VLOOKUP(G3073,'Legenda Tecnologias'!$A$1:$C$26,3)</f>
        <v>1</v>
      </c>
    </row>
    <row r="3074" spans="1:8" ht="14.25">
      <c r="A3074" s="11">
        <v>43952</v>
      </c>
      <c r="B3074" s="10" t="s">
        <v>3473</v>
      </c>
      <c r="C3074" s="12">
        <v>4.1666666666666664E-2</v>
      </c>
      <c r="D3074" s="13">
        <v>43959</v>
      </c>
      <c r="E3074" s="7" t="s">
        <v>2584</v>
      </c>
      <c r="F3074" s="65">
        <v>20.39</v>
      </c>
      <c r="G3074" t="s">
        <v>10</v>
      </c>
      <c r="H3074">
        <f>+VLOOKUP(G3074,'Legenda Tecnologias'!$A$1:$C$26,3)</f>
        <v>1</v>
      </c>
    </row>
    <row r="3075" spans="1:8" ht="14.25">
      <c r="A3075" s="11">
        <v>43952</v>
      </c>
      <c r="B3075" s="10" t="s">
        <v>3482</v>
      </c>
      <c r="C3075" s="12">
        <v>0.41666666666666669</v>
      </c>
      <c r="D3075" s="13">
        <v>43959</v>
      </c>
      <c r="E3075" s="7" t="s">
        <v>2584</v>
      </c>
      <c r="F3075" s="65">
        <v>16.72</v>
      </c>
      <c r="G3075" t="s">
        <v>6</v>
      </c>
      <c r="H3075">
        <f>+VLOOKUP(G3075,'Legenda Tecnologias'!$A$1:$C$26,3)</f>
        <v>18</v>
      </c>
    </row>
    <row r="3076" spans="1:8" ht="14.25">
      <c r="A3076" s="11">
        <v>43952</v>
      </c>
      <c r="B3076" s="10" t="s">
        <v>3483</v>
      </c>
      <c r="C3076" s="12">
        <v>0.45833333333333331</v>
      </c>
      <c r="D3076" s="13">
        <v>43959</v>
      </c>
      <c r="E3076" s="7" t="s">
        <v>2584</v>
      </c>
      <c r="F3076" s="65">
        <v>18.53</v>
      </c>
      <c r="G3076" t="s">
        <v>6</v>
      </c>
      <c r="H3076">
        <f>+VLOOKUP(G3076,'Legenda Tecnologias'!$A$1:$C$26,3)</f>
        <v>18</v>
      </c>
    </row>
    <row r="3077" spans="1:8" ht="14.25">
      <c r="A3077" s="11">
        <v>43952</v>
      </c>
      <c r="B3077" s="10" t="s">
        <v>3484</v>
      </c>
      <c r="C3077" s="12">
        <v>0.5</v>
      </c>
      <c r="D3077" s="13">
        <v>43959</v>
      </c>
      <c r="E3077" s="7" t="s">
        <v>2584</v>
      </c>
      <c r="F3077" s="65">
        <v>19.3</v>
      </c>
      <c r="G3077" t="s">
        <v>5</v>
      </c>
      <c r="H3077">
        <f>+VLOOKUP(G3077,'Legenda Tecnologias'!$A$1:$C$26,3)</f>
        <v>11</v>
      </c>
    </row>
    <row r="3078" spans="1:8" ht="14.25">
      <c r="A3078" s="11">
        <v>43952</v>
      </c>
      <c r="B3078" s="10" t="s">
        <v>3485</v>
      </c>
      <c r="C3078" s="12">
        <v>0.54166666666666663</v>
      </c>
      <c r="D3078" s="13">
        <v>43959</v>
      </c>
      <c r="E3078" s="7" t="s">
        <v>2584</v>
      </c>
      <c r="F3078" s="65">
        <v>20.84</v>
      </c>
      <c r="G3078" t="s">
        <v>5</v>
      </c>
      <c r="H3078">
        <f>+VLOOKUP(G3078,'Legenda Tecnologias'!$A$1:$C$26,3)</f>
        <v>11</v>
      </c>
    </row>
    <row r="3079" spans="1:8" ht="14.25">
      <c r="A3079" s="11">
        <v>43952</v>
      </c>
      <c r="B3079" s="10" t="s">
        <v>3486</v>
      </c>
      <c r="C3079" s="12">
        <v>0.58333333333333337</v>
      </c>
      <c r="D3079" s="13">
        <v>43959</v>
      </c>
      <c r="E3079" s="7" t="s">
        <v>2584</v>
      </c>
      <c r="F3079" s="65">
        <v>20.18</v>
      </c>
      <c r="G3079" t="s">
        <v>5</v>
      </c>
      <c r="H3079">
        <f>+VLOOKUP(G3079,'Legenda Tecnologias'!$A$1:$C$26,3)</f>
        <v>11</v>
      </c>
    </row>
    <row r="3080" spans="1:8" ht="14.25">
      <c r="A3080" s="11">
        <v>43952</v>
      </c>
      <c r="B3080" s="10" t="s">
        <v>3487</v>
      </c>
      <c r="C3080" s="12">
        <v>0.625</v>
      </c>
      <c r="D3080" s="13">
        <v>43959</v>
      </c>
      <c r="E3080" s="7" t="s">
        <v>2584</v>
      </c>
      <c r="F3080" s="65">
        <v>17.52</v>
      </c>
      <c r="G3080" t="s">
        <v>5</v>
      </c>
      <c r="H3080">
        <f>+VLOOKUP(G3080,'Legenda Tecnologias'!$A$1:$C$26,3)</f>
        <v>11</v>
      </c>
    </row>
    <row r="3081" spans="1:8" ht="14.25">
      <c r="A3081" s="11">
        <v>43952</v>
      </c>
      <c r="B3081" s="10" t="s">
        <v>3488</v>
      </c>
      <c r="C3081" s="12">
        <v>0.66666666666666663</v>
      </c>
      <c r="D3081" s="13">
        <v>43959</v>
      </c>
      <c r="E3081" s="7" t="s">
        <v>2584</v>
      </c>
      <c r="F3081" s="65">
        <v>15.74</v>
      </c>
      <c r="G3081" t="s">
        <v>6</v>
      </c>
      <c r="H3081">
        <f>+VLOOKUP(G3081,'Legenda Tecnologias'!$A$1:$C$26,3)</f>
        <v>18</v>
      </c>
    </row>
    <row r="3082" spans="1:8" ht="14.25">
      <c r="A3082" s="11">
        <v>43952</v>
      </c>
      <c r="B3082" s="10" t="s">
        <v>3489</v>
      </c>
      <c r="C3082" s="12">
        <v>0.70833333333333337</v>
      </c>
      <c r="D3082" s="13">
        <v>43959</v>
      </c>
      <c r="E3082" s="7" t="s">
        <v>2584</v>
      </c>
      <c r="F3082" s="65">
        <v>17.88</v>
      </c>
      <c r="G3082" t="s">
        <v>6</v>
      </c>
      <c r="H3082">
        <f>+VLOOKUP(G3082,'Legenda Tecnologias'!$A$1:$C$26,3)</f>
        <v>18</v>
      </c>
    </row>
    <row r="3083" spans="1:8" ht="14.25">
      <c r="A3083" s="11">
        <v>43952</v>
      </c>
      <c r="B3083" s="10" t="s">
        <v>3490</v>
      </c>
      <c r="C3083" s="12">
        <v>0.75</v>
      </c>
      <c r="D3083" s="13">
        <v>43959</v>
      </c>
      <c r="E3083" s="7" t="s">
        <v>2584</v>
      </c>
      <c r="F3083" s="65">
        <v>19.97</v>
      </c>
      <c r="G3083" t="s">
        <v>6</v>
      </c>
      <c r="H3083">
        <f>+VLOOKUP(G3083,'Legenda Tecnologias'!$A$1:$C$26,3)</f>
        <v>18</v>
      </c>
    </row>
    <row r="3084" spans="1:8" ht="14.25">
      <c r="A3084" s="11">
        <v>43952</v>
      </c>
      <c r="B3084" s="10" t="s">
        <v>3491</v>
      </c>
      <c r="C3084" s="12">
        <v>0.79166666666666663</v>
      </c>
      <c r="D3084" s="13">
        <v>43959</v>
      </c>
      <c r="E3084" s="7" t="s">
        <v>2584</v>
      </c>
      <c r="F3084" s="65">
        <v>21.65</v>
      </c>
      <c r="G3084" t="s">
        <v>5</v>
      </c>
      <c r="H3084">
        <f>+VLOOKUP(G3084,'Legenda Tecnologias'!$A$1:$C$26,3)</f>
        <v>11</v>
      </c>
    </row>
    <row r="3085" spans="1:8" ht="14.25">
      <c r="A3085" s="11">
        <v>43952</v>
      </c>
      <c r="B3085" s="10" t="s">
        <v>3474</v>
      </c>
      <c r="C3085" s="12">
        <v>8.3333333333333329E-2</v>
      </c>
      <c r="D3085" s="13">
        <v>43959</v>
      </c>
      <c r="E3085" s="7" t="s">
        <v>2584</v>
      </c>
      <c r="F3085" s="65">
        <v>19.21</v>
      </c>
      <c r="G3085" t="s">
        <v>5</v>
      </c>
      <c r="H3085">
        <f>+VLOOKUP(G3085,'Legenda Tecnologias'!$A$1:$C$26,3)</f>
        <v>11</v>
      </c>
    </row>
    <row r="3086" spans="1:8" ht="14.25">
      <c r="A3086" s="11">
        <v>43952</v>
      </c>
      <c r="B3086" s="10" t="s">
        <v>3492</v>
      </c>
      <c r="C3086" s="12">
        <v>0.83333333333333337</v>
      </c>
      <c r="D3086" s="13">
        <v>43959</v>
      </c>
      <c r="E3086" s="7" t="s">
        <v>2584</v>
      </c>
      <c r="F3086" s="65">
        <v>22.59</v>
      </c>
      <c r="G3086" t="s">
        <v>5</v>
      </c>
      <c r="H3086">
        <f>+VLOOKUP(G3086,'Legenda Tecnologias'!$A$1:$C$26,3)</f>
        <v>11</v>
      </c>
    </row>
    <row r="3087" spans="1:8" ht="14.25">
      <c r="A3087" s="11">
        <v>43952</v>
      </c>
      <c r="B3087" s="10" t="s">
        <v>3493</v>
      </c>
      <c r="C3087" s="12">
        <v>0.875</v>
      </c>
      <c r="D3087" s="13">
        <v>43959</v>
      </c>
      <c r="E3087" s="7" t="s">
        <v>2584</v>
      </c>
      <c r="F3087" s="65">
        <v>25.06</v>
      </c>
      <c r="G3087" t="s">
        <v>5</v>
      </c>
      <c r="H3087">
        <f>+VLOOKUP(G3087,'Legenda Tecnologias'!$A$1:$C$26,3)</f>
        <v>11</v>
      </c>
    </row>
    <row r="3088" spans="1:8" ht="14.25">
      <c r="A3088" s="11">
        <v>43952</v>
      </c>
      <c r="B3088" s="10" t="s">
        <v>3494</v>
      </c>
      <c r="C3088" s="12">
        <v>0.91666666666666663</v>
      </c>
      <c r="D3088" s="13">
        <v>43959</v>
      </c>
      <c r="E3088" s="7" t="s">
        <v>2584</v>
      </c>
      <c r="F3088" s="65">
        <v>26.12</v>
      </c>
      <c r="G3088" t="s">
        <v>5</v>
      </c>
      <c r="H3088">
        <f>+VLOOKUP(G3088,'Legenda Tecnologias'!$A$1:$C$26,3)</f>
        <v>11</v>
      </c>
    </row>
    <row r="3089" spans="1:8" ht="14.25">
      <c r="A3089" s="11">
        <v>43952</v>
      </c>
      <c r="B3089" s="10" t="s">
        <v>3495</v>
      </c>
      <c r="C3089" s="12">
        <v>0.95833333333333337</v>
      </c>
      <c r="D3089" s="13">
        <v>43959</v>
      </c>
      <c r="E3089" s="7" t="s">
        <v>2584</v>
      </c>
      <c r="F3089" s="65">
        <v>24.9</v>
      </c>
      <c r="G3089" t="s">
        <v>10</v>
      </c>
      <c r="H3089">
        <f>+VLOOKUP(G3089,'Legenda Tecnologias'!$A$1:$C$26,3)</f>
        <v>1</v>
      </c>
    </row>
    <row r="3090" spans="1:8" ht="14.25">
      <c r="A3090" s="11">
        <v>43952</v>
      </c>
      <c r="B3090" s="10" t="s">
        <v>3475</v>
      </c>
      <c r="C3090" s="12">
        <v>0.125</v>
      </c>
      <c r="D3090" s="13">
        <v>43959</v>
      </c>
      <c r="E3090" s="7" t="s">
        <v>2584</v>
      </c>
      <c r="F3090" s="65">
        <v>18.84</v>
      </c>
      <c r="G3090" t="s">
        <v>5</v>
      </c>
      <c r="H3090">
        <f>+VLOOKUP(G3090,'Legenda Tecnologias'!$A$1:$C$26,3)</f>
        <v>11</v>
      </c>
    </row>
    <row r="3091" spans="1:8" ht="14.25">
      <c r="A3091" s="11">
        <v>43952</v>
      </c>
      <c r="B3091" s="10" t="s">
        <v>3476</v>
      </c>
      <c r="C3091" s="12">
        <v>0.16666666666666666</v>
      </c>
      <c r="D3091" s="13">
        <v>43959</v>
      </c>
      <c r="E3091" s="7" t="s">
        <v>2584</v>
      </c>
      <c r="F3091" s="65">
        <v>18.010000000000002</v>
      </c>
      <c r="G3091" t="s">
        <v>5</v>
      </c>
      <c r="H3091">
        <f>+VLOOKUP(G3091,'Legenda Tecnologias'!$A$1:$C$26,3)</f>
        <v>11</v>
      </c>
    </row>
    <row r="3092" spans="1:8" ht="14.25">
      <c r="A3092" s="11">
        <v>43952</v>
      </c>
      <c r="B3092" s="10" t="s">
        <v>3477</v>
      </c>
      <c r="C3092" s="12">
        <v>0.20833333333333334</v>
      </c>
      <c r="D3092" s="13">
        <v>43959</v>
      </c>
      <c r="E3092" s="7" t="s">
        <v>2584</v>
      </c>
      <c r="F3092" s="65">
        <v>19.309999999999999</v>
      </c>
      <c r="G3092" t="s">
        <v>6</v>
      </c>
      <c r="H3092">
        <f>+VLOOKUP(G3092,'Legenda Tecnologias'!$A$1:$C$26,3)</f>
        <v>18</v>
      </c>
    </row>
    <row r="3093" spans="1:8" ht="14.25">
      <c r="A3093" s="11">
        <v>43952</v>
      </c>
      <c r="B3093" s="10" t="s">
        <v>3478</v>
      </c>
      <c r="C3093" s="12">
        <v>0.25</v>
      </c>
      <c r="D3093" s="13">
        <v>43959</v>
      </c>
      <c r="E3093" s="7" t="s">
        <v>2584</v>
      </c>
      <c r="F3093" s="65">
        <v>17</v>
      </c>
      <c r="G3093" t="s">
        <v>5</v>
      </c>
      <c r="H3093">
        <f>+VLOOKUP(G3093,'Legenda Tecnologias'!$A$1:$C$26,3)</f>
        <v>11</v>
      </c>
    </row>
    <row r="3094" spans="1:8" ht="14.25">
      <c r="A3094" s="11">
        <v>43952</v>
      </c>
      <c r="B3094" s="10" t="s">
        <v>3479</v>
      </c>
      <c r="C3094" s="12">
        <v>0.29166666666666669</v>
      </c>
      <c r="D3094" s="13">
        <v>43959</v>
      </c>
      <c r="E3094" s="7" t="s">
        <v>2584</v>
      </c>
      <c r="F3094" s="65">
        <v>19</v>
      </c>
      <c r="G3094" t="s">
        <v>10</v>
      </c>
      <c r="H3094">
        <f>+VLOOKUP(G3094,'Legenda Tecnologias'!$A$1:$C$26,3)</f>
        <v>1</v>
      </c>
    </row>
    <row r="3095" spans="1:8" ht="14.25">
      <c r="A3095" s="11">
        <v>43952</v>
      </c>
      <c r="B3095" s="10" t="s">
        <v>3480</v>
      </c>
      <c r="C3095" s="12">
        <v>0.33333333333333331</v>
      </c>
      <c r="D3095" s="13">
        <v>43959</v>
      </c>
      <c r="E3095" s="7" t="s">
        <v>2584</v>
      </c>
      <c r="F3095" s="65">
        <v>19.71</v>
      </c>
      <c r="G3095" t="s">
        <v>5</v>
      </c>
      <c r="H3095">
        <f>+VLOOKUP(G3095,'Legenda Tecnologias'!$A$1:$C$26,3)</f>
        <v>11</v>
      </c>
    </row>
    <row r="3096" spans="1:8" ht="14.25">
      <c r="A3096" s="11">
        <v>43952</v>
      </c>
      <c r="B3096" s="10" t="s">
        <v>3481</v>
      </c>
      <c r="C3096" s="12">
        <v>0.375</v>
      </c>
      <c r="D3096" s="13">
        <v>43959</v>
      </c>
      <c r="E3096" s="7" t="s">
        <v>2584</v>
      </c>
      <c r="F3096" s="65">
        <v>19.510000000000002</v>
      </c>
      <c r="G3096" t="s">
        <v>5</v>
      </c>
      <c r="H3096">
        <f>+VLOOKUP(G3096,'Legenda Tecnologias'!$A$1:$C$26,3)</f>
        <v>11</v>
      </c>
    </row>
    <row r="3097" spans="1:8" ht="14.25">
      <c r="A3097" s="11">
        <v>43952</v>
      </c>
      <c r="B3097" s="10" t="s">
        <v>3496</v>
      </c>
      <c r="C3097" s="12">
        <v>0</v>
      </c>
      <c r="D3097" s="13">
        <v>43960</v>
      </c>
      <c r="E3097" s="7" t="s">
        <v>2584</v>
      </c>
      <c r="F3097" s="65">
        <v>21.51</v>
      </c>
      <c r="G3097" t="s">
        <v>5</v>
      </c>
      <c r="H3097">
        <f>+VLOOKUP(G3097,'Legenda Tecnologias'!$A$1:$C$26,3)</f>
        <v>11</v>
      </c>
    </row>
    <row r="3098" spans="1:8" ht="14.25">
      <c r="A3098" s="11">
        <v>43952</v>
      </c>
      <c r="B3098" s="10" t="s">
        <v>3497</v>
      </c>
      <c r="C3098" s="12">
        <v>4.1666666666666664E-2</v>
      </c>
      <c r="D3098" s="13">
        <v>43960</v>
      </c>
      <c r="E3098" s="7" t="s">
        <v>2584</v>
      </c>
      <c r="F3098" s="65">
        <v>20.72</v>
      </c>
      <c r="G3098" t="s">
        <v>5</v>
      </c>
      <c r="H3098">
        <f>+VLOOKUP(G3098,'Legenda Tecnologias'!$A$1:$C$26,3)</f>
        <v>11</v>
      </c>
    </row>
    <row r="3099" spans="1:8" ht="14.25">
      <c r="A3099" s="11">
        <v>43952</v>
      </c>
      <c r="B3099" s="10" t="s">
        <v>3506</v>
      </c>
      <c r="C3099" s="12">
        <v>0.41666666666666669</v>
      </c>
      <c r="D3099" s="13">
        <v>43960</v>
      </c>
      <c r="E3099" s="7" t="s">
        <v>2584</v>
      </c>
      <c r="F3099" s="65">
        <v>18.02</v>
      </c>
      <c r="G3099" t="s">
        <v>5</v>
      </c>
      <c r="H3099">
        <f>+VLOOKUP(G3099,'Legenda Tecnologias'!$A$1:$C$26,3)</f>
        <v>11</v>
      </c>
    </row>
    <row r="3100" spans="1:8" ht="14.25">
      <c r="A3100" s="11">
        <v>43952</v>
      </c>
      <c r="B3100" s="10" t="s">
        <v>3507</v>
      </c>
      <c r="C3100" s="12">
        <v>0.45833333333333331</v>
      </c>
      <c r="D3100" s="13">
        <v>43960</v>
      </c>
      <c r="E3100" s="7" t="s">
        <v>2584</v>
      </c>
      <c r="F3100" s="65">
        <v>17.53</v>
      </c>
      <c r="G3100" t="s">
        <v>10</v>
      </c>
      <c r="H3100">
        <f>+VLOOKUP(G3100,'Legenda Tecnologias'!$A$1:$C$26,3)</f>
        <v>1</v>
      </c>
    </row>
    <row r="3101" spans="1:8" ht="14.25">
      <c r="A3101" s="11">
        <v>43952</v>
      </c>
      <c r="B3101" s="10" t="s">
        <v>3508</v>
      </c>
      <c r="C3101" s="12">
        <v>0.5</v>
      </c>
      <c r="D3101" s="13">
        <v>43960</v>
      </c>
      <c r="E3101" s="7" t="s">
        <v>2584</v>
      </c>
      <c r="F3101" s="65">
        <v>17.68</v>
      </c>
      <c r="G3101" t="s">
        <v>6</v>
      </c>
      <c r="H3101">
        <f>+VLOOKUP(G3101,'Legenda Tecnologias'!$A$1:$C$26,3)</f>
        <v>18</v>
      </c>
    </row>
    <row r="3102" spans="1:8" ht="14.25">
      <c r="A3102" s="11">
        <v>43952</v>
      </c>
      <c r="B3102" s="10" t="s">
        <v>3509</v>
      </c>
      <c r="C3102" s="12">
        <v>0.54166666666666663</v>
      </c>
      <c r="D3102" s="13">
        <v>43960</v>
      </c>
      <c r="E3102" s="7" t="s">
        <v>2584</v>
      </c>
      <c r="F3102" s="65">
        <v>16.93</v>
      </c>
      <c r="G3102" t="s">
        <v>10</v>
      </c>
      <c r="H3102">
        <f>+VLOOKUP(G3102,'Legenda Tecnologias'!$A$1:$C$26,3)</f>
        <v>1</v>
      </c>
    </row>
    <row r="3103" spans="1:8" ht="14.25">
      <c r="A3103" s="11">
        <v>43952</v>
      </c>
      <c r="B3103" s="10" t="s">
        <v>3510</v>
      </c>
      <c r="C3103" s="12">
        <v>0.58333333333333337</v>
      </c>
      <c r="D3103" s="13">
        <v>43960</v>
      </c>
      <c r="E3103" s="7" t="s">
        <v>2584</v>
      </c>
      <c r="F3103" s="65">
        <v>15.75</v>
      </c>
      <c r="G3103" t="s">
        <v>10</v>
      </c>
      <c r="H3103">
        <f>+VLOOKUP(G3103,'Legenda Tecnologias'!$A$1:$C$26,3)</f>
        <v>1</v>
      </c>
    </row>
    <row r="3104" spans="1:8" ht="14.25">
      <c r="A3104" s="11">
        <v>43952</v>
      </c>
      <c r="B3104" s="10" t="s">
        <v>3511</v>
      </c>
      <c r="C3104" s="12">
        <v>0.625</v>
      </c>
      <c r="D3104" s="13">
        <v>43960</v>
      </c>
      <c r="E3104" s="7" t="s">
        <v>2584</v>
      </c>
      <c r="F3104" s="65">
        <v>14.75</v>
      </c>
      <c r="G3104" t="s">
        <v>5</v>
      </c>
      <c r="H3104">
        <f>+VLOOKUP(G3104,'Legenda Tecnologias'!$A$1:$C$26,3)</f>
        <v>11</v>
      </c>
    </row>
    <row r="3105" spans="1:8" ht="14.25">
      <c r="A3105" s="11">
        <v>43952</v>
      </c>
      <c r="B3105" s="10" t="s">
        <v>3512</v>
      </c>
      <c r="C3105" s="12">
        <v>0.66666666666666663</v>
      </c>
      <c r="D3105" s="13">
        <v>43960</v>
      </c>
      <c r="E3105" s="7" t="s">
        <v>2584</v>
      </c>
      <c r="F3105" s="65">
        <v>13.9</v>
      </c>
      <c r="G3105" t="s">
        <v>6</v>
      </c>
      <c r="H3105">
        <f>+VLOOKUP(G3105,'Legenda Tecnologias'!$A$1:$C$26,3)</f>
        <v>18</v>
      </c>
    </row>
    <row r="3106" spans="1:8" ht="14.25">
      <c r="A3106" s="11">
        <v>43952</v>
      </c>
      <c r="B3106" s="10" t="s">
        <v>3513</v>
      </c>
      <c r="C3106" s="12">
        <v>0.70833333333333337</v>
      </c>
      <c r="D3106" s="13">
        <v>43960</v>
      </c>
      <c r="E3106" s="7" t="s">
        <v>2584</v>
      </c>
      <c r="F3106" s="65">
        <v>12.5</v>
      </c>
      <c r="G3106" t="s">
        <v>6</v>
      </c>
      <c r="H3106">
        <f>+VLOOKUP(G3106,'Legenda Tecnologias'!$A$1:$C$26,3)</f>
        <v>18</v>
      </c>
    </row>
    <row r="3107" spans="1:8" ht="14.25">
      <c r="A3107" s="11">
        <v>43952</v>
      </c>
      <c r="B3107" s="10" t="s">
        <v>3514</v>
      </c>
      <c r="C3107" s="12">
        <v>0.75</v>
      </c>
      <c r="D3107" s="13">
        <v>43960</v>
      </c>
      <c r="E3107" s="7" t="s">
        <v>2584</v>
      </c>
      <c r="F3107" s="65">
        <v>14.75</v>
      </c>
      <c r="G3107" t="s">
        <v>5</v>
      </c>
      <c r="H3107">
        <f>+VLOOKUP(G3107,'Legenda Tecnologias'!$A$1:$C$26,3)</f>
        <v>11</v>
      </c>
    </row>
    <row r="3108" spans="1:8" ht="14.25">
      <c r="A3108" s="11">
        <v>43952</v>
      </c>
      <c r="B3108" s="10" t="s">
        <v>3515</v>
      </c>
      <c r="C3108" s="12">
        <v>0.79166666666666663</v>
      </c>
      <c r="D3108" s="13">
        <v>43960</v>
      </c>
      <c r="E3108" s="7" t="s">
        <v>2584</v>
      </c>
      <c r="F3108" s="65">
        <v>17.89</v>
      </c>
      <c r="G3108" t="s">
        <v>6</v>
      </c>
      <c r="H3108">
        <f>+VLOOKUP(G3108,'Legenda Tecnologias'!$A$1:$C$26,3)</f>
        <v>18</v>
      </c>
    </row>
    <row r="3109" spans="1:8" ht="14.25">
      <c r="A3109" s="11">
        <v>43952</v>
      </c>
      <c r="B3109" s="10" t="s">
        <v>3498</v>
      </c>
      <c r="C3109" s="12">
        <v>8.3333333333333329E-2</v>
      </c>
      <c r="D3109" s="13">
        <v>43960</v>
      </c>
      <c r="E3109" s="7" t="s">
        <v>2584</v>
      </c>
      <c r="F3109" s="65">
        <v>20.89</v>
      </c>
      <c r="G3109" t="s">
        <v>5</v>
      </c>
      <c r="H3109">
        <f>+VLOOKUP(G3109,'Legenda Tecnologias'!$A$1:$C$26,3)</f>
        <v>11</v>
      </c>
    </row>
    <row r="3110" spans="1:8" ht="14.25">
      <c r="A3110" s="11">
        <v>43952</v>
      </c>
      <c r="B3110" s="10" t="s">
        <v>3516</v>
      </c>
      <c r="C3110" s="12">
        <v>0.83333333333333337</v>
      </c>
      <c r="D3110" s="13">
        <v>43960</v>
      </c>
      <c r="E3110" s="7" t="s">
        <v>2584</v>
      </c>
      <c r="F3110" s="65">
        <v>17.05</v>
      </c>
      <c r="G3110" t="s">
        <v>12</v>
      </c>
      <c r="H3110">
        <f>+VLOOKUP(G3110,'Legenda Tecnologias'!$A$1:$C$26,3)</f>
        <v>22</v>
      </c>
    </row>
    <row r="3111" spans="1:8" ht="14.25">
      <c r="A3111" s="11">
        <v>43952</v>
      </c>
      <c r="B3111" s="10" t="s">
        <v>3517</v>
      </c>
      <c r="C3111" s="12">
        <v>0.875</v>
      </c>
      <c r="D3111" s="13">
        <v>43960</v>
      </c>
      <c r="E3111" s="7" t="s">
        <v>2584</v>
      </c>
      <c r="F3111" s="65">
        <v>22.01</v>
      </c>
      <c r="G3111" t="s">
        <v>6</v>
      </c>
      <c r="H3111">
        <f>+VLOOKUP(G3111,'Legenda Tecnologias'!$A$1:$C$26,3)</f>
        <v>18</v>
      </c>
    </row>
    <row r="3112" spans="1:8" ht="14.25">
      <c r="A3112" s="11">
        <v>43952</v>
      </c>
      <c r="B3112" s="10" t="s">
        <v>3518</v>
      </c>
      <c r="C3112" s="12">
        <v>0.91666666666666663</v>
      </c>
      <c r="D3112" s="13">
        <v>43960</v>
      </c>
      <c r="E3112" s="7" t="s">
        <v>2584</v>
      </c>
      <c r="F3112" s="65">
        <v>22.89</v>
      </c>
      <c r="G3112" t="s">
        <v>5</v>
      </c>
      <c r="H3112">
        <f>+VLOOKUP(G3112,'Legenda Tecnologias'!$A$1:$C$26,3)</f>
        <v>11</v>
      </c>
    </row>
    <row r="3113" spans="1:8" ht="14.25">
      <c r="A3113" s="11">
        <v>43952</v>
      </c>
      <c r="B3113" s="10" t="s">
        <v>3519</v>
      </c>
      <c r="C3113" s="12">
        <v>0.95833333333333337</v>
      </c>
      <c r="D3113" s="13">
        <v>43960</v>
      </c>
      <c r="E3113" s="7" t="s">
        <v>2584</v>
      </c>
      <c r="F3113" s="65">
        <v>22.93</v>
      </c>
      <c r="G3113" t="s">
        <v>5</v>
      </c>
      <c r="H3113">
        <f>+VLOOKUP(G3113,'Legenda Tecnologias'!$A$1:$C$26,3)</f>
        <v>11</v>
      </c>
    </row>
    <row r="3114" spans="1:8" ht="14.25">
      <c r="A3114" s="11">
        <v>43952</v>
      </c>
      <c r="B3114" s="10" t="s">
        <v>3499</v>
      </c>
      <c r="C3114" s="12">
        <v>0.125</v>
      </c>
      <c r="D3114" s="13">
        <v>43960</v>
      </c>
      <c r="E3114" s="7" t="s">
        <v>2584</v>
      </c>
      <c r="F3114" s="65">
        <v>20.3</v>
      </c>
      <c r="G3114" t="s">
        <v>5</v>
      </c>
      <c r="H3114">
        <f>+VLOOKUP(G3114,'Legenda Tecnologias'!$A$1:$C$26,3)</f>
        <v>11</v>
      </c>
    </row>
    <row r="3115" spans="1:8" ht="14.25">
      <c r="A3115" s="11">
        <v>43952</v>
      </c>
      <c r="B3115" s="10" t="s">
        <v>3500</v>
      </c>
      <c r="C3115" s="12">
        <v>0.16666666666666666</v>
      </c>
      <c r="D3115" s="13">
        <v>43960</v>
      </c>
      <c r="E3115" s="7" t="s">
        <v>2584</v>
      </c>
      <c r="F3115" s="65">
        <v>20.51</v>
      </c>
      <c r="G3115" t="s">
        <v>5</v>
      </c>
      <c r="H3115">
        <f>+VLOOKUP(G3115,'Legenda Tecnologias'!$A$1:$C$26,3)</f>
        <v>11</v>
      </c>
    </row>
    <row r="3116" spans="1:8" ht="14.25">
      <c r="A3116" s="11">
        <v>43952</v>
      </c>
      <c r="B3116" s="10" t="s">
        <v>3501</v>
      </c>
      <c r="C3116" s="12">
        <v>0.20833333333333334</v>
      </c>
      <c r="D3116" s="13">
        <v>43960</v>
      </c>
      <c r="E3116" s="7" t="s">
        <v>2584</v>
      </c>
      <c r="F3116" s="65">
        <v>20.3</v>
      </c>
      <c r="G3116" t="s">
        <v>5</v>
      </c>
      <c r="H3116">
        <f>+VLOOKUP(G3116,'Legenda Tecnologias'!$A$1:$C$26,3)</f>
        <v>11</v>
      </c>
    </row>
    <row r="3117" spans="1:8" ht="14.25">
      <c r="A3117" s="11">
        <v>43952</v>
      </c>
      <c r="B3117" s="10" t="s">
        <v>3502</v>
      </c>
      <c r="C3117" s="12">
        <v>0.25</v>
      </c>
      <c r="D3117" s="13">
        <v>43960</v>
      </c>
      <c r="E3117" s="7" t="s">
        <v>2584</v>
      </c>
      <c r="F3117" s="65">
        <v>20.6</v>
      </c>
      <c r="G3117" t="s">
        <v>5</v>
      </c>
      <c r="H3117">
        <f>+VLOOKUP(G3117,'Legenda Tecnologias'!$A$1:$C$26,3)</f>
        <v>11</v>
      </c>
    </row>
    <row r="3118" spans="1:8" ht="14.25">
      <c r="A3118" s="11">
        <v>43952</v>
      </c>
      <c r="B3118" s="10" t="s">
        <v>3503</v>
      </c>
      <c r="C3118" s="12">
        <v>0.29166666666666669</v>
      </c>
      <c r="D3118" s="13">
        <v>43960</v>
      </c>
      <c r="E3118" s="7" t="s">
        <v>2584</v>
      </c>
      <c r="F3118" s="65">
        <v>20</v>
      </c>
      <c r="G3118" t="s">
        <v>5</v>
      </c>
      <c r="H3118">
        <f>+VLOOKUP(G3118,'Legenda Tecnologias'!$A$1:$C$26,3)</f>
        <v>11</v>
      </c>
    </row>
    <row r="3119" spans="1:8" ht="14.25">
      <c r="A3119" s="11">
        <v>43952</v>
      </c>
      <c r="B3119" s="10" t="s">
        <v>3504</v>
      </c>
      <c r="C3119" s="12">
        <v>0.33333333333333331</v>
      </c>
      <c r="D3119" s="13">
        <v>43960</v>
      </c>
      <c r="E3119" s="7" t="s">
        <v>2584</v>
      </c>
      <c r="F3119" s="65">
        <v>19.53</v>
      </c>
      <c r="G3119" t="s">
        <v>5</v>
      </c>
      <c r="H3119">
        <f>+VLOOKUP(G3119,'Legenda Tecnologias'!$A$1:$C$26,3)</f>
        <v>11</v>
      </c>
    </row>
    <row r="3120" spans="1:8" ht="14.25">
      <c r="A3120" s="11">
        <v>43952</v>
      </c>
      <c r="B3120" s="10" t="s">
        <v>3505</v>
      </c>
      <c r="C3120" s="12">
        <v>0.375</v>
      </c>
      <c r="D3120" s="13">
        <v>43960</v>
      </c>
      <c r="E3120" s="7" t="s">
        <v>2584</v>
      </c>
      <c r="F3120" s="65">
        <v>20.09</v>
      </c>
      <c r="G3120" t="s">
        <v>20</v>
      </c>
      <c r="H3120">
        <f>+VLOOKUP(G3120,'Legenda Tecnologias'!$A$1:$C$26,3)</f>
        <v>12</v>
      </c>
    </row>
    <row r="3121" spans="1:8" ht="14.25">
      <c r="A3121" s="11">
        <v>43952</v>
      </c>
      <c r="B3121" s="10" t="s">
        <v>3520</v>
      </c>
      <c r="C3121" s="12">
        <v>0</v>
      </c>
      <c r="D3121" s="13">
        <v>43961</v>
      </c>
      <c r="E3121" s="7" t="s">
        <v>2584</v>
      </c>
      <c r="F3121" s="65">
        <v>20.7</v>
      </c>
      <c r="G3121" t="s">
        <v>5</v>
      </c>
      <c r="H3121">
        <f>+VLOOKUP(G3121,'Legenda Tecnologias'!$A$1:$C$26,3)</f>
        <v>11</v>
      </c>
    </row>
    <row r="3122" spans="1:8" ht="14.25">
      <c r="A3122" s="11">
        <v>43952</v>
      </c>
      <c r="B3122" s="10" t="s">
        <v>3521</v>
      </c>
      <c r="C3122" s="12">
        <v>4.1666666666666664E-2</v>
      </c>
      <c r="D3122" s="13">
        <v>43961</v>
      </c>
      <c r="E3122" s="7" t="s">
        <v>2584</v>
      </c>
      <c r="F3122" s="65">
        <v>18</v>
      </c>
      <c r="G3122" t="s">
        <v>10</v>
      </c>
      <c r="H3122">
        <f>+VLOOKUP(G3122,'Legenda Tecnologias'!$A$1:$C$26,3)</f>
        <v>1</v>
      </c>
    </row>
    <row r="3123" spans="1:8" ht="14.25">
      <c r="A3123" s="11">
        <v>43952</v>
      </c>
      <c r="B3123" s="10" t="s">
        <v>3530</v>
      </c>
      <c r="C3123" s="12">
        <v>0.41666666666666669</v>
      </c>
      <c r="D3123" s="13">
        <v>43961</v>
      </c>
      <c r="E3123" s="7" t="s">
        <v>2584</v>
      </c>
      <c r="F3123" s="65">
        <v>12.64</v>
      </c>
      <c r="G3123" t="s">
        <v>20</v>
      </c>
      <c r="H3123">
        <f>+VLOOKUP(G3123,'Legenda Tecnologias'!$A$1:$C$26,3)</f>
        <v>12</v>
      </c>
    </row>
    <row r="3124" spans="1:8" ht="14.25">
      <c r="A3124" s="11">
        <v>43952</v>
      </c>
      <c r="B3124" s="10" t="s">
        <v>3531</v>
      </c>
      <c r="C3124" s="12">
        <v>0.45833333333333331</v>
      </c>
      <c r="D3124" s="13">
        <v>43961</v>
      </c>
      <c r="E3124" s="7" t="s">
        <v>2584</v>
      </c>
      <c r="F3124" s="65">
        <v>12.46</v>
      </c>
      <c r="G3124" t="s">
        <v>6</v>
      </c>
      <c r="H3124">
        <f>+VLOOKUP(G3124,'Legenda Tecnologias'!$A$1:$C$26,3)</f>
        <v>18</v>
      </c>
    </row>
    <row r="3125" spans="1:8" ht="14.25">
      <c r="A3125" s="11">
        <v>43952</v>
      </c>
      <c r="B3125" s="10" t="s">
        <v>3532</v>
      </c>
      <c r="C3125" s="12">
        <v>0.5</v>
      </c>
      <c r="D3125" s="13">
        <v>43961</v>
      </c>
      <c r="E3125" s="7" t="s">
        <v>2584</v>
      </c>
      <c r="F3125" s="65">
        <v>11.72</v>
      </c>
      <c r="G3125" t="s">
        <v>12</v>
      </c>
      <c r="H3125">
        <f>+VLOOKUP(G3125,'Legenda Tecnologias'!$A$1:$C$26,3)</f>
        <v>22</v>
      </c>
    </row>
    <row r="3126" spans="1:8" ht="14.25">
      <c r="A3126" s="11">
        <v>43952</v>
      </c>
      <c r="B3126" s="10" t="s">
        <v>3533</v>
      </c>
      <c r="C3126" s="12">
        <v>0.54166666666666663</v>
      </c>
      <c r="D3126" s="13">
        <v>43961</v>
      </c>
      <c r="E3126" s="7" t="s">
        <v>2584</v>
      </c>
      <c r="F3126" s="65">
        <v>11.85</v>
      </c>
      <c r="G3126" t="s">
        <v>12</v>
      </c>
      <c r="H3126">
        <f>+VLOOKUP(G3126,'Legenda Tecnologias'!$A$1:$C$26,3)</f>
        <v>22</v>
      </c>
    </row>
    <row r="3127" spans="1:8" ht="14.25">
      <c r="A3127" s="11">
        <v>43952</v>
      </c>
      <c r="B3127" s="10" t="s">
        <v>3534</v>
      </c>
      <c r="C3127" s="12">
        <v>0.58333333333333337</v>
      </c>
      <c r="D3127" s="13">
        <v>43961</v>
      </c>
      <c r="E3127" s="7" t="s">
        <v>2584</v>
      </c>
      <c r="F3127" s="65">
        <v>10.35</v>
      </c>
      <c r="G3127" t="s">
        <v>6</v>
      </c>
      <c r="H3127">
        <f>+VLOOKUP(G3127,'Legenda Tecnologias'!$A$1:$C$26,3)</f>
        <v>18</v>
      </c>
    </row>
    <row r="3128" spans="1:8" ht="14.25">
      <c r="A3128" s="11">
        <v>43952</v>
      </c>
      <c r="B3128" s="10" t="s">
        <v>3535</v>
      </c>
      <c r="C3128" s="12">
        <v>0.625</v>
      </c>
      <c r="D3128" s="13">
        <v>43961</v>
      </c>
      <c r="E3128" s="7" t="s">
        <v>2584</v>
      </c>
      <c r="F3128" s="65">
        <v>5</v>
      </c>
      <c r="G3128" t="s">
        <v>6</v>
      </c>
      <c r="H3128">
        <f>+VLOOKUP(G3128,'Legenda Tecnologias'!$A$1:$C$26,3)</f>
        <v>18</v>
      </c>
    </row>
    <row r="3129" spans="1:8" ht="14.25">
      <c r="A3129" s="11">
        <v>43952</v>
      </c>
      <c r="B3129" s="10" t="s">
        <v>3536</v>
      </c>
      <c r="C3129" s="12">
        <v>0.66666666666666663</v>
      </c>
      <c r="D3129" s="13">
        <v>43961</v>
      </c>
      <c r="E3129" s="7" t="s">
        <v>2584</v>
      </c>
      <c r="F3129" s="65">
        <v>2.97</v>
      </c>
      <c r="G3129" t="s">
        <v>35</v>
      </c>
      <c r="H3129">
        <f>+VLOOKUP(G3129,'Legenda Tecnologias'!$A$1:$C$26,3)</f>
        <v>13</v>
      </c>
    </row>
    <row r="3130" spans="1:8" ht="14.25">
      <c r="A3130" s="11">
        <v>43952</v>
      </c>
      <c r="B3130" s="10" t="s">
        <v>3537</v>
      </c>
      <c r="C3130" s="12">
        <v>0.70833333333333337</v>
      </c>
      <c r="D3130" s="13">
        <v>43961</v>
      </c>
      <c r="E3130" s="7" t="s">
        <v>2584</v>
      </c>
      <c r="F3130" s="65">
        <v>6.23</v>
      </c>
      <c r="G3130" t="s">
        <v>6</v>
      </c>
      <c r="H3130">
        <f>+VLOOKUP(G3130,'Legenda Tecnologias'!$A$1:$C$26,3)</f>
        <v>18</v>
      </c>
    </row>
    <row r="3131" spans="1:8" ht="14.25">
      <c r="A3131" s="11">
        <v>43952</v>
      </c>
      <c r="B3131" s="10" t="s">
        <v>3538</v>
      </c>
      <c r="C3131" s="12">
        <v>0.75</v>
      </c>
      <c r="D3131" s="13">
        <v>43961</v>
      </c>
      <c r="E3131" s="7" t="s">
        <v>2584</v>
      </c>
      <c r="F3131" s="65">
        <v>12.1</v>
      </c>
      <c r="G3131" t="s">
        <v>6</v>
      </c>
      <c r="H3131">
        <f>+VLOOKUP(G3131,'Legenda Tecnologias'!$A$1:$C$26,3)</f>
        <v>18</v>
      </c>
    </row>
    <row r="3132" spans="1:8" ht="14.25">
      <c r="A3132" s="11">
        <v>43952</v>
      </c>
      <c r="B3132" s="10" t="s">
        <v>3539</v>
      </c>
      <c r="C3132" s="12">
        <v>0.79166666666666663</v>
      </c>
      <c r="D3132" s="13">
        <v>43961</v>
      </c>
      <c r="E3132" s="7" t="s">
        <v>2584</v>
      </c>
      <c r="F3132" s="65">
        <v>13.7</v>
      </c>
      <c r="G3132" t="s">
        <v>6</v>
      </c>
      <c r="H3132">
        <f>+VLOOKUP(G3132,'Legenda Tecnologias'!$A$1:$C$26,3)</f>
        <v>18</v>
      </c>
    </row>
    <row r="3133" spans="1:8" ht="14.25">
      <c r="A3133" s="11">
        <v>43952</v>
      </c>
      <c r="B3133" s="10" t="s">
        <v>3522</v>
      </c>
      <c r="C3133" s="12">
        <v>8.3333333333333329E-2</v>
      </c>
      <c r="D3133" s="13">
        <v>43961</v>
      </c>
      <c r="E3133" s="7" t="s">
        <v>2584</v>
      </c>
      <c r="F3133" s="65">
        <v>15.5</v>
      </c>
      <c r="G3133" t="s">
        <v>21</v>
      </c>
      <c r="H3133">
        <f>+VLOOKUP(G3133,'Legenda Tecnologias'!$A$1:$C$26,3)</f>
        <v>2</v>
      </c>
    </row>
    <row r="3134" spans="1:8" ht="14.25">
      <c r="A3134" s="11">
        <v>43952</v>
      </c>
      <c r="B3134" s="10" t="s">
        <v>3540</v>
      </c>
      <c r="C3134" s="12">
        <v>0.83333333333333337</v>
      </c>
      <c r="D3134" s="13">
        <v>43961</v>
      </c>
      <c r="E3134" s="7" t="s">
        <v>2584</v>
      </c>
      <c r="F3134" s="65">
        <v>13.67</v>
      </c>
      <c r="G3134" t="s">
        <v>10</v>
      </c>
      <c r="H3134">
        <f>+VLOOKUP(G3134,'Legenda Tecnologias'!$A$1:$C$26,3)</f>
        <v>1</v>
      </c>
    </row>
    <row r="3135" spans="1:8" ht="14.25">
      <c r="A3135" s="11">
        <v>43952</v>
      </c>
      <c r="B3135" s="10" t="s">
        <v>3541</v>
      </c>
      <c r="C3135" s="12">
        <v>0.875</v>
      </c>
      <c r="D3135" s="13">
        <v>43961</v>
      </c>
      <c r="E3135" s="7" t="s">
        <v>2584</v>
      </c>
      <c r="F3135" s="65">
        <v>14.99</v>
      </c>
      <c r="G3135" t="s">
        <v>5</v>
      </c>
      <c r="H3135">
        <f>+VLOOKUP(G3135,'Legenda Tecnologias'!$A$1:$C$26,3)</f>
        <v>11</v>
      </c>
    </row>
    <row r="3136" spans="1:8" ht="14.25">
      <c r="A3136" s="11">
        <v>43952</v>
      </c>
      <c r="B3136" s="10" t="s">
        <v>3542</v>
      </c>
      <c r="C3136" s="12">
        <v>0.91666666666666663</v>
      </c>
      <c r="D3136" s="13">
        <v>43961</v>
      </c>
      <c r="E3136" s="7" t="s">
        <v>2584</v>
      </c>
      <c r="F3136" s="65">
        <v>14.7</v>
      </c>
      <c r="G3136" t="s">
        <v>10</v>
      </c>
      <c r="H3136">
        <f>+VLOOKUP(G3136,'Legenda Tecnologias'!$A$1:$C$26,3)</f>
        <v>1</v>
      </c>
    </row>
    <row r="3137" spans="1:8" ht="14.25">
      <c r="A3137" s="11">
        <v>43952</v>
      </c>
      <c r="B3137" s="10" t="s">
        <v>3543</v>
      </c>
      <c r="C3137" s="12">
        <v>0.95833333333333337</v>
      </c>
      <c r="D3137" s="13">
        <v>43961</v>
      </c>
      <c r="E3137" s="7" t="s">
        <v>2584</v>
      </c>
      <c r="F3137" s="65">
        <v>12.45</v>
      </c>
      <c r="G3137" t="s">
        <v>10</v>
      </c>
      <c r="H3137">
        <f>+VLOOKUP(G3137,'Legenda Tecnologias'!$A$1:$C$26,3)</f>
        <v>1</v>
      </c>
    </row>
    <row r="3138" spans="1:8" ht="14.25">
      <c r="A3138" s="11">
        <v>43952</v>
      </c>
      <c r="B3138" s="10" t="s">
        <v>3523</v>
      </c>
      <c r="C3138" s="12">
        <v>0.125</v>
      </c>
      <c r="D3138" s="13">
        <v>43961</v>
      </c>
      <c r="E3138" s="7" t="s">
        <v>2584</v>
      </c>
      <c r="F3138" s="65">
        <v>14</v>
      </c>
      <c r="G3138" t="s">
        <v>12</v>
      </c>
      <c r="H3138">
        <f>+VLOOKUP(G3138,'Legenda Tecnologias'!$A$1:$C$26,3)</f>
        <v>22</v>
      </c>
    </row>
    <row r="3139" spans="1:8" ht="14.25">
      <c r="A3139" s="11">
        <v>43952</v>
      </c>
      <c r="B3139" s="10" t="s">
        <v>3524</v>
      </c>
      <c r="C3139" s="12">
        <v>0.16666666666666666</v>
      </c>
      <c r="D3139" s="13">
        <v>43961</v>
      </c>
      <c r="E3139" s="7" t="s">
        <v>2584</v>
      </c>
      <c r="F3139" s="65">
        <v>13.94</v>
      </c>
      <c r="G3139" t="s">
        <v>6</v>
      </c>
      <c r="H3139">
        <f>+VLOOKUP(G3139,'Legenda Tecnologias'!$A$1:$C$26,3)</f>
        <v>18</v>
      </c>
    </row>
    <row r="3140" spans="1:8" ht="14.25">
      <c r="A3140" s="11">
        <v>43952</v>
      </c>
      <c r="B3140" s="10" t="s">
        <v>3525</v>
      </c>
      <c r="C3140" s="12">
        <v>0.20833333333333334</v>
      </c>
      <c r="D3140" s="13">
        <v>43961</v>
      </c>
      <c r="E3140" s="7" t="s">
        <v>2584</v>
      </c>
      <c r="F3140" s="65">
        <v>14</v>
      </c>
      <c r="G3140" t="s">
        <v>20</v>
      </c>
      <c r="H3140">
        <f>+VLOOKUP(G3140,'Legenda Tecnologias'!$A$1:$C$26,3)</f>
        <v>12</v>
      </c>
    </row>
    <row r="3141" spans="1:8" ht="14.25">
      <c r="A3141" s="11">
        <v>43952</v>
      </c>
      <c r="B3141" s="10" t="s">
        <v>3526</v>
      </c>
      <c r="C3141" s="12">
        <v>0.25</v>
      </c>
      <c r="D3141" s="13">
        <v>43961</v>
      </c>
      <c r="E3141" s="7" t="s">
        <v>2584</v>
      </c>
      <c r="F3141" s="65">
        <v>14.06</v>
      </c>
      <c r="G3141" t="s">
        <v>6</v>
      </c>
      <c r="H3141">
        <f>+VLOOKUP(G3141,'Legenda Tecnologias'!$A$1:$C$26,3)</f>
        <v>18</v>
      </c>
    </row>
    <row r="3142" spans="1:8" ht="14.25">
      <c r="A3142" s="11">
        <v>43952</v>
      </c>
      <c r="B3142" s="10" t="s">
        <v>3527</v>
      </c>
      <c r="C3142" s="12">
        <v>0.29166666666666669</v>
      </c>
      <c r="D3142" s="13">
        <v>43961</v>
      </c>
      <c r="E3142" s="7" t="s">
        <v>2584</v>
      </c>
      <c r="F3142" s="65">
        <v>13.6</v>
      </c>
      <c r="G3142" t="s">
        <v>6</v>
      </c>
      <c r="H3142">
        <f>+VLOOKUP(G3142,'Legenda Tecnologias'!$A$1:$C$26,3)</f>
        <v>18</v>
      </c>
    </row>
    <row r="3143" spans="1:8" ht="14.25">
      <c r="A3143" s="11">
        <v>43952</v>
      </c>
      <c r="B3143" s="10" t="s">
        <v>3528</v>
      </c>
      <c r="C3143" s="12">
        <v>0.33333333333333331</v>
      </c>
      <c r="D3143" s="13">
        <v>43961</v>
      </c>
      <c r="E3143" s="7" t="s">
        <v>2584</v>
      </c>
      <c r="F3143" s="65">
        <v>13.3</v>
      </c>
      <c r="G3143" t="s">
        <v>6</v>
      </c>
      <c r="H3143">
        <f>+VLOOKUP(G3143,'Legenda Tecnologias'!$A$1:$C$26,3)</f>
        <v>18</v>
      </c>
    </row>
    <row r="3144" spans="1:8" ht="14.25">
      <c r="A3144" s="11">
        <v>43952</v>
      </c>
      <c r="B3144" s="10" t="s">
        <v>3529</v>
      </c>
      <c r="C3144" s="12">
        <v>0.375</v>
      </c>
      <c r="D3144" s="13">
        <v>43961</v>
      </c>
      <c r="E3144" s="7" t="s">
        <v>2584</v>
      </c>
      <c r="F3144" s="65">
        <v>13</v>
      </c>
      <c r="G3144" t="s">
        <v>12</v>
      </c>
      <c r="H3144">
        <f>+VLOOKUP(G3144,'Legenda Tecnologias'!$A$1:$C$26,3)</f>
        <v>22</v>
      </c>
    </row>
    <row r="3145" spans="1:8" ht="14.25">
      <c r="A3145" s="11">
        <v>43952</v>
      </c>
      <c r="B3145" s="10" t="s">
        <v>3544</v>
      </c>
      <c r="C3145" s="12">
        <v>0</v>
      </c>
      <c r="D3145" s="13">
        <v>43962</v>
      </c>
      <c r="E3145" s="7" t="s">
        <v>2584</v>
      </c>
      <c r="F3145" s="65">
        <v>14</v>
      </c>
      <c r="G3145" t="s">
        <v>6</v>
      </c>
      <c r="H3145">
        <f>+VLOOKUP(G3145,'Legenda Tecnologias'!$A$1:$C$26,3)</f>
        <v>18</v>
      </c>
    </row>
    <row r="3146" spans="1:8" ht="14.25">
      <c r="A3146" s="11">
        <v>43952</v>
      </c>
      <c r="B3146" s="10" t="s">
        <v>3545</v>
      </c>
      <c r="C3146" s="12">
        <v>4.1666666666666664E-2</v>
      </c>
      <c r="D3146" s="13">
        <v>43962</v>
      </c>
      <c r="E3146" s="7" t="s">
        <v>2584</v>
      </c>
      <c r="F3146" s="65">
        <v>11.73</v>
      </c>
      <c r="G3146" t="s">
        <v>6</v>
      </c>
      <c r="H3146">
        <f>+VLOOKUP(G3146,'Legenda Tecnologias'!$A$1:$C$26,3)</f>
        <v>18</v>
      </c>
    </row>
    <row r="3147" spans="1:8" ht="14.25">
      <c r="A3147" s="11">
        <v>43952</v>
      </c>
      <c r="B3147" s="10" t="s">
        <v>3554</v>
      </c>
      <c r="C3147" s="12">
        <v>0.41666666666666669</v>
      </c>
      <c r="D3147" s="13">
        <v>43962</v>
      </c>
      <c r="E3147" s="7" t="s">
        <v>2584</v>
      </c>
      <c r="F3147" s="65">
        <v>15.81</v>
      </c>
      <c r="G3147" t="s">
        <v>5</v>
      </c>
      <c r="H3147">
        <f>+VLOOKUP(G3147,'Legenda Tecnologias'!$A$1:$C$26,3)</f>
        <v>11</v>
      </c>
    </row>
    <row r="3148" spans="1:8" ht="14.25">
      <c r="A3148" s="11">
        <v>43952</v>
      </c>
      <c r="B3148" s="10" t="s">
        <v>3555</v>
      </c>
      <c r="C3148" s="12">
        <v>0.45833333333333331</v>
      </c>
      <c r="D3148" s="13">
        <v>43962</v>
      </c>
      <c r="E3148" s="7" t="s">
        <v>2584</v>
      </c>
      <c r="F3148" s="65">
        <v>15.5</v>
      </c>
      <c r="G3148" t="s">
        <v>6</v>
      </c>
      <c r="H3148">
        <f>+VLOOKUP(G3148,'Legenda Tecnologias'!$A$1:$C$26,3)</f>
        <v>18</v>
      </c>
    </row>
    <row r="3149" spans="1:8" ht="14.25">
      <c r="A3149" s="11">
        <v>43952</v>
      </c>
      <c r="B3149" s="10" t="s">
        <v>3556</v>
      </c>
      <c r="C3149" s="12">
        <v>0.5</v>
      </c>
      <c r="D3149" s="13">
        <v>43962</v>
      </c>
      <c r="E3149" s="7" t="s">
        <v>2584</v>
      </c>
      <c r="F3149" s="65">
        <v>16.46</v>
      </c>
      <c r="G3149" t="s">
        <v>6</v>
      </c>
      <c r="H3149">
        <f>+VLOOKUP(G3149,'Legenda Tecnologias'!$A$1:$C$26,3)</f>
        <v>18</v>
      </c>
    </row>
    <row r="3150" spans="1:8" ht="14.25">
      <c r="A3150" s="11">
        <v>43952</v>
      </c>
      <c r="B3150" s="10" t="s">
        <v>3557</v>
      </c>
      <c r="C3150" s="12">
        <v>0.54166666666666663</v>
      </c>
      <c r="D3150" s="13">
        <v>43962</v>
      </c>
      <c r="E3150" s="7" t="s">
        <v>2584</v>
      </c>
      <c r="F3150" s="65">
        <v>16.5</v>
      </c>
      <c r="G3150" t="s">
        <v>6</v>
      </c>
      <c r="H3150">
        <f>+VLOOKUP(G3150,'Legenda Tecnologias'!$A$1:$C$26,3)</f>
        <v>18</v>
      </c>
    </row>
    <row r="3151" spans="1:8" ht="14.25">
      <c r="A3151" s="11">
        <v>43952</v>
      </c>
      <c r="B3151" s="10" t="s">
        <v>3558</v>
      </c>
      <c r="C3151" s="12">
        <v>0.58333333333333337</v>
      </c>
      <c r="D3151" s="13">
        <v>43962</v>
      </c>
      <c r="E3151" s="7" t="s">
        <v>2584</v>
      </c>
      <c r="F3151" s="65">
        <v>16.5</v>
      </c>
      <c r="G3151" t="s">
        <v>10</v>
      </c>
      <c r="H3151">
        <f>+VLOOKUP(G3151,'Legenda Tecnologias'!$A$1:$C$26,3)</f>
        <v>1</v>
      </c>
    </row>
    <row r="3152" spans="1:8" ht="14.25">
      <c r="A3152" s="11">
        <v>43952</v>
      </c>
      <c r="B3152" s="10" t="s">
        <v>3559</v>
      </c>
      <c r="C3152" s="12">
        <v>0.625</v>
      </c>
      <c r="D3152" s="13">
        <v>43962</v>
      </c>
      <c r="E3152" s="7" t="s">
        <v>2584</v>
      </c>
      <c r="F3152" s="65">
        <v>13.89</v>
      </c>
      <c r="G3152" t="s">
        <v>10</v>
      </c>
      <c r="H3152">
        <f>+VLOOKUP(G3152,'Legenda Tecnologias'!$A$1:$C$26,3)</f>
        <v>1</v>
      </c>
    </row>
    <row r="3153" spans="1:8" ht="14.25">
      <c r="A3153" s="11">
        <v>43952</v>
      </c>
      <c r="B3153" s="10" t="s">
        <v>3560</v>
      </c>
      <c r="C3153" s="12">
        <v>0.66666666666666663</v>
      </c>
      <c r="D3153" s="13">
        <v>43962</v>
      </c>
      <c r="E3153" s="7" t="s">
        <v>2584</v>
      </c>
      <c r="F3153" s="65">
        <v>13.38</v>
      </c>
      <c r="G3153" t="s">
        <v>5</v>
      </c>
      <c r="H3153">
        <f>+VLOOKUP(G3153,'Legenda Tecnologias'!$A$1:$C$26,3)</f>
        <v>11</v>
      </c>
    </row>
    <row r="3154" spans="1:8" ht="14.25">
      <c r="A3154" s="11">
        <v>43952</v>
      </c>
      <c r="B3154" s="10" t="s">
        <v>3561</v>
      </c>
      <c r="C3154" s="12">
        <v>0.70833333333333337</v>
      </c>
      <c r="D3154" s="13">
        <v>43962</v>
      </c>
      <c r="E3154" s="7" t="s">
        <v>2584</v>
      </c>
      <c r="F3154" s="65">
        <v>13.89</v>
      </c>
      <c r="G3154" t="s">
        <v>6</v>
      </c>
      <c r="H3154">
        <f>+VLOOKUP(G3154,'Legenda Tecnologias'!$A$1:$C$26,3)</f>
        <v>18</v>
      </c>
    </row>
    <row r="3155" spans="1:8" ht="14.25">
      <c r="A3155" s="11">
        <v>43952</v>
      </c>
      <c r="B3155" s="10" t="s">
        <v>3562</v>
      </c>
      <c r="C3155" s="12">
        <v>0.75</v>
      </c>
      <c r="D3155" s="13">
        <v>43962</v>
      </c>
      <c r="E3155" s="7" t="s">
        <v>2584</v>
      </c>
      <c r="F3155" s="65">
        <v>16.98</v>
      </c>
      <c r="G3155" t="s">
        <v>5</v>
      </c>
      <c r="H3155">
        <f>+VLOOKUP(G3155,'Legenda Tecnologias'!$A$1:$C$26,3)</f>
        <v>11</v>
      </c>
    </row>
    <row r="3156" spans="1:8" ht="14.25">
      <c r="A3156" s="11">
        <v>43952</v>
      </c>
      <c r="B3156" s="10" t="s">
        <v>3563</v>
      </c>
      <c r="C3156" s="12">
        <v>0.79166666666666663</v>
      </c>
      <c r="D3156" s="13">
        <v>43962</v>
      </c>
      <c r="E3156" s="7" t="s">
        <v>2584</v>
      </c>
      <c r="F3156" s="65">
        <v>18.34</v>
      </c>
      <c r="G3156" t="s">
        <v>10</v>
      </c>
      <c r="H3156">
        <f>+VLOOKUP(G3156,'Legenda Tecnologias'!$A$1:$C$26,3)</f>
        <v>1</v>
      </c>
    </row>
    <row r="3157" spans="1:8" ht="14.25">
      <c r="A3157" s="11">
        <v>43952</v>
      </c>
      <c r="B3157" s="10" t="s">
        <v>3546</v>
      </c>
      <c r="C3157" s="12">
        <v>8.3333333333333329E-2</v>
      </c>
      <c r="D3157" s="13">
        <v>43962</v>
      </c>
      <c r="E3157" s="7" t="s">
        <v>2584</v>
      </c>
      <c r="F3157" s="65">
        <v>11.5</v>
      </c>
      <c r="G3157" t="s">
        <v>6</v>
      </c>
      <c r="H3157">
        <f>+VLOOKUP(G3157,'Legenda Tecnologias'!$A$1:$C$26,3)</f>
        <v>18</v>
      </c>
    </row>
    <row r="3158" spans="1:8" ht="14.25">
      <c r="A3158" s="11">
        <v>43952</v>
      </c>
      <c r="B3158" s="10" t="s">
        <v>3564</v>
      </c>
      <c r="C3158" s="12">
        <v>0.83333333333333337</v>
      </c>
      <c r="D3158" s="13">
        <v>43962</v>
      </c>
      <c r="E3158" s="7" t="s">
        <v>2584</v>
      </c>
      <c r="F3158" s="65">
        <v>19.510000000000002</v>
      </c>
      <c r="G3158" t="s">
        <v>5</v>
      </c>
      <c r="H3158">
        <f>+VLOOKUP(G3158,'Legenda Tecnologias'!$A$1:$C$26,3)</f>
        <v>11</v>
      </c>
    </row>
    <row r="3159" spans="1:8" ht="14.25">
      <c r="A3159" s="11">
        <v>43952</v>
      </c>
      <c r="B3159" s="10" t="s">
        <v>3565</v>
      </c>
      <c r="C3159" s="12">
        <v>0.875</v>
      </c>
      <c r="D3159" s="13">
        <v>43962</v>
      </c>
      <c r="E3159" s="7" t="s">
        <v>2584</v>
      </c>
      <c r="F3159" s="65">
        <v>20.7</v>
      </c>
      <c r="G3159" t="s">
        <v>21</v>
      </c>
      <c r="H3159">
        <f>+VLOOKUP(G3159,'Legenda Tecnologias'!$A$1:$C$26,3)</f>
        <v>2</v>
      </c>
    </row>
    <row r="3160" spans="1:8" ht="14.25">
      <c r="A3160" s="11">
        <v>43952</v>
      </c>
      <c r="B3160" s="10" t="s">
        <v>3566</v>
      </c>
      <c r="C3160" s="12">
        <v>0.91666666666666663</v>
      </c>
      <c r="D3160" s="13">
        <v>43962</v>
      </c>
      <c r="E3160" s="7" t="s">
        <v>2584</v>
      </c>
      <c r="F3160" s="65">
        <v>21.85</v>
      </c>
      <c r="G3160" t="s">
        <v>10</v>
      </c>
      <c r="H3160">
        <f>+VLOOKUP(G3160,'Legenda Tecnologias'!$A$1:$C$26,3)</f>
        <v>1</v>
      </c>
    </row>
    <row r="3161" spans="1:8" ht="14.25">
      <c r="A3161" s="11">
        <v>43952</v>
      </c>
      <c r="B3161" s="10" t="s">
        <v>3567</v>
      </c>
      <c r="C3161" s="12">
        <v>0.95833333333333337</v>
      </c>
      <c r="D3161" s="13">
        <v>43962</v>
      </c>
      <c r="E3161" s="7" t="s">
        <v>2584</v>
      </c>
      <c r="F3161" s="65">
        <v>20.010000000000002</v>
      </c>
      <c r="G3161" t="s">
        <v>8</v>
      </c>
      <c r="H3161">
        <f>+VLOOKUP(G3161,'Legenda Tecnologias'!$A$1:$C$26,3)</f>
        <v>6</v>
      </c>
    </row>
    <row r="3162" spans="1:8" ht="14.25">
      <c r="A3162" s="11">
        <v>43952</v>
      </c>
      <c r="B3162" s="10" t="s">
        <v>3547</v>
      </c>
      <c r="C3162" s="12">
        <v>0.125</v>
      </c>
      <c r="D3162" s="13">
        <v>43962</v>
      </c>
      <c r="E3162" s="7" t="s">
        <v>2584</v>
      </c>
      <c r="F3162" s="65">
        <v>10.75</v>
      </c>
      <c r="G3162" t="s">
        <v>6</v>
      </c>
      <c r="H3162">
        <f>+VLOOKUP(G3162,'Legenda Tecnologias'!$A$1:$C$26,3)</f>
        <v>18</v>
      </c>
    </row>
    <row r="3163" spans="1:8" ht="14.25">
      <c r="A3163" s="11">
        <v>43952</v>
      </c>
      <c r="B3163" s="10" t="s">
        <v>3548</v>
      </c>
      <c r="C3163" s="12">
        <v>0.16666666666666666</v>
      </c>
      <c r="D3163" s="13">
        <v>43962</v>
      </c>
      <c r="E3163" s="7" t="s">
        <v>2584</v>
      </c>
      <c r="F3163" s="65">
        <v>10.7</v>
      </c>
      <c r="G3163" t="s">
        <v>12</v>
      </c>
      <c r="H3163">
        <f>+VLOOKUP(G3163,'Legenda Tecnologias'!$A$1:$C$26,3)</f>
        <v>22</v>
      </c>
    </row>
    <row r="3164" spans="1:8" ht="14.25">
      <c r="A3164" s="11">
        <v>43952</v>
      </c>
      <c r="B3164" s="10" t="s">
        <v>3549</v>
      </c>
      <c r="C3164" s="12">
        <v>0.20833333333333334</v>
      </c>
      <c r="D3164" s="13">
        <v>43962</v>
      </c>
      <c r="E3164" s="7" t="s">
        <v>2584</v>
      </c>
      <c r="F3164" s="65">
        <v>11</v>
      </c>
      <c r="G3164" t="s">
        <v>12</v>
      </c>
      <c r="H3164">
        <f>+VLOOKUP(G3164,'Legenda Tecnologias'!$A$1:$C$26,3)</f>
        <v>22</v>
      </c>
    </row>
    <row r="3165" spans="1:8" ht="14.25">
      <c r="A3165" s="11">
        <v>43952</v>
      </c>
      <c r="B3165" s="10" t="s">
        <v>3550</v>
      </c>
      <c r="C3165" s="12">
        <v>0.25</v>
      </c>
      <c r="D3165" s="13">
        <v>43962</v>
      </c>
      <c r="E3165" s="7" t="s">
        <v>2584</v>
      </c>
      <c r="F3165" s="65">
        <v>12.9</v>
      </c>
      <c r="G3165" t="s">
        <v>6</v>
      </c>
      <c r="H3165">
        <f>+VLOOKUP(G3165,'Legenda Tecnologias'!$A$1:$C$26,3)</f>
        <v>18</v>
      </c>
    </row>
    <row r="3166" spans="1:8" ht="14.25">
      <c r="A3166" s="11">
        <v>43952</v>
      </c>
      <c r="B3166" s="10" t="s">
        <v>3551</v>
      </c>
      <c r="C3166" s="12">
        <v>0.29166666666666669</v>
      </c>
      <c r="D3166" s="13">
        <v>43962</v>
      </c>
      <c r="E3166" s="7" t="s">
        <v>2584</v>
      </c>
      <c r="F3166" s="65">
        <v>14</v>
      </c>
      <c r="G3166" t="s">
        <v>6</v>
      </c>
      <c r="H3166">
        <f>+VLOOKUP(G3166,'Legenda Tecnologias'!$A$1:$C$26,3)</f>
        <v>18</v>
      </c>
    </row>
    <row r="3167" spans="1:8" ht="14.25">
      <c r="A3167" s="11">
        <v>43952</v>
      </c>
      <c r="B3167" s="10" t="s">
        <v>3552</v>
      </c>
      <c r="C3167" s="12">
        <v>0.33333333333333331</v>
      </c>
      <c r="D3167" s="13">
        <v>43962</v>
      </c>
      <c r="E3167" s="7" t="s">
        <v>2584</v>
      </c>
      <c r="F3167" s="65">
        <v>15</v>
      </c>
      <c r="G3167" t="s">
        <v>6</v>
      </c>
      <c r="H3167">
        <f>+VLOOKUP(G3167,'Legenda Tecnologias'!$A$1:$C$26,3)</f>
        <v>18</v>
      </c>
    </row>
    <row r="3168" spans="1:8" ht="14.25">
      <c r="A3168" s="11">
        <v>43952</v>
      </c>
      <c r="B3168" s="10" t="s">
        <v>3553</v>
      </c>
      <c r="C3168" s="12">
        <v>0.375</v>
      </c>
      <c r="D3168" s="13">
        <v>43962</v>
      </c>
      <c r="E3168" s="7" t="s">
        <v>2584</v>
      </c>
      <c r="F3168" s="65">
        <v>16.84</v>
      </c>
      <c r="G3168" t="s">
        <v>6</v>
      </c>
      <c r="H3168">
        <f>+VLOOKUP(G3168,'Legenda Tecnologias'!$A$1:$C$26,3)</f>
        <v>18</v>
      </c>
    </row>
    <row r="3169" spans="1:8" ht="14.25">
      <c r="A3169" s="11">
        <v>43952</v>
      </c>
      <c r="B3169" s="10" t="s">
        <v>3568</v>
      </c>
      <c r="C3169" s="12">
        <v>0</v>
      </c>
      <c r="D3169" s="13">
        <v>43963</v>
      </c>
      <c r="E3169" s="7" t="s">
        <v>2584</v>
      </c>
      <c r="F3169" s="65">
        <v>22.75</v>
      </c>
      <c r="G3169" t="s">
        <v>21</v>
      </c>
      <c r="H3169">
        <f>+VLOOKUP(G3169,'Legenda Tecnologias'!$A$1:$C$26,3)</f>
        <v>2</v>
      </c>
    </row>
    <row r="3170" spans="1:8" ht="14.25">
      <c r="A3170" s="11">
        <v>43952</v>
      </c>
      <c r="B3170" s="10" t="s">
        <v>3569</v>
      </c>
      <c r="C3170" s="12">
        <v>4.1666666666666664E-2</v>
      </c>
      <c r="D3170" s="13">
        <v>43963</v>
      </c>
      <c r="E3170" s="7" t="s">
        <v>2584</v>
      </c>
      <c r="F3170" s="65">
        <v>22.52</v>
      </c>
      <c r="G3170" t="s">
        <v>5</v>
      </c>
      <c r="H3170">
        <f>+VLOOKUP(G3170,'Legenda Tecnologias'!$A$1:$C$26,3)</f>
        <v>11</v>
      </c>
    </row>
    <row r="3171" spans="1:8" ht="14.25">
      <c r="A3171" s="11">
        <v>43952</v>
      </c>
      <c r="B3171" s="10" t="s">
        <v>3578</v>
      </c>
      <c r="C3171" s="12">
        <v>0.41666666666666669</v>
      </c>
      <c r="D3171" s="13">
        <v>43963</v>
      </c>
      <c r="E3171" s="7" t="s">
        <v>2584</v>
      </c>
      <c r="F3171" s="65">
        <v>24.1</v>
      </c>
      <c r="G3171" t="s">
        <v>21</v>
      </c>
      <c r="H3171">
        <f>+VLOOKUP(G3171,'Legenda Tecnologias'!$A$1:$C$26,3)</f>
        <v>2</v>
      </c>
    </row>
    <row r="3172" spans="1:8" ht="14.25">
      <c r="A3172" s="11">
        <v>43952</v>
      </c>
      <c r="B3172" s="10" t="s">
        <v>3579</v>
      </c>
      <c r="C3172" s="12">
        <v>0.45833333333333331</v>
      </c>
      <c r="D3172" s="13">
        <v>43963</v>
      </c>
      <c r="E3172" s="7" t="s">
        <v>2584</v>
      </c>
      <c r="F3172" s="65">
        <v>24.24</v>
      </c>
      <c r="G3172" t="s">
        <v>5</v>
      </c>
      <c r="H3172">
        <f>+VLOOKUP(G3172,'Legenda Tecnologias'!$A$1:$C$26,3)</f>
        <v>11</v>
      </c>
    </row>
    <row r="3173" spans="1:8" ht="14.25">
      <c r="A3173" s="11">
        <v>43952</v>
      </c>
      <c r="B3173" s="10" t="s">
        <v>3580</v>
      </c>
      <c r="C3173" s="12">
        <v>0.5</v>
      </c>
      <c r="D3173" s="13">
        <v>43963</v>
      </c>
      <c r="E3173" s="7" t="s">
        <v>2584</v>
      </c>
      <c r="F3173" s="65">
        <v>24.98</v>
      </c>
      <c r="G3173" t="s">
        <v>5</v>
      </c>
      <c r="H3173">
        <f>+VLOOKUP(G3173,'Legenda Tecnologias'!$A$1:$C$26,3)</f>
        <v>11</v>
      </c>
    </row>
    <row r="3174" spans="1:8" ht="14.25">
      <c r="A3174" s="11">
        <v>43952</v>
      </c>
      <c r="B3174" s="10" t="s">
        <v>3581</v>
      </c>
      <c r="C3174" s="12">
        <v>0.54166666666666663</v>
      </c>
      <c r="D3174" s="13">
        <v>43963</v>
      </c>
      <c r="E3174" s="7" t="s">
        <v>2584</v>
      </c>
      <c r="F3174" s="65">
        <v>25.25</v>
      </c>
      <c r="G3174" t="s">
        <v>6</v>
      </c>
      <c r="H3174">
        <f>+VLOOKUP(G3174,'Legenda Tecnologias'!$A$1:$C$26,3)</f>
        <v>18</v>
      </c>
    </row>
    <row r="3175" spans="1:8" ht="14.25">
      <c r="A3175" s="11">
        <v>43952</v>
      </c>
      <c r="B3175" s="10" t="s">
        <v>3582</v>
      </c>
      <c r="C3175" s="12">
        <v>0.58333333333333337</v>
      </c>
      <c r="D3175" s="13">
        <v>43963</v>
      </c>
      <c r="E3175" s="7" t="s">
        <v>2584</v>
      </c>
      <c r="F3175" s="65">
        <v>25</v>
      </c>
      <c r="G3175" t="s">
        <v>5</v>
      </c>
      <c r="H3175">
        <f>+VLOOKUP(G3175,'Legenda Tecnologias'!$A$1:$C$26,3)</f>
        <v>11</v>
      </c>
    </row>
    <row r="3176" spans="1:8" ht="14.25">
      <c r="A3176" s="11">
        <v>43952</v>
      </c>
      <c r="B3176" s="10" t="s">
        <v>3583</v>
      </c>
      <c r="C3176" s="12">
        <v>0.625</v>
      </c>
      <c r="D3176" s="13">
        <v>43963</v>
      </c>
      <c r="E3176" s="7" t="s">
        <v>2584</v>
      </c>
      <c r="F3176" s="65">
        <v>24.1</v>
      </c>
      <c r="G3176" t="s">
        <v>20</v>
      </c>
      <c r="H3176">
        <f>+VLOOKUP(G3176,'Legenda Tecnologias'!$A$1:$C$26,3)</f>
        <v>12</v>
      </c>
    </row>
    <row r="3177" spans="1:8" ht="14.25">
      <c r="A3177" s="11">
        <v>43952</v>
      </c>
      <c r="B3177" s="10" t="s">
        <v>3584</v>
      </c>
      <c r="C3177" s="12">
        <v>0.66666666666666663</v>
      </c>
      <c r="D3177" s="13">
        <v>43963</v>
      </c>
      <c r="E3177" s="7" t="s">
        <v>2584</v>
      </c>
      <c r="F3177" s="65">
        <v>24.1</v>
      </c>
      <c r="G3177" t="s">
        <v>5</v>
      </c>
      <c r="H3177">
        <f>+VLOOKUP(G3177,'Legenda Tecnologias'!$A$1:$C$26,3)</f>
        <v>11</v>
      </c>
    </row>
    <row r="3178" spans="1:8" ht="14.25">
      <c r="A3178" s="11">
        <v>43952</v>
      </c>
      <c r="B3178" s="10" t="s">
        <v>3585</v>
      </c>
      <c r="C3178" s="12">
        <v>0.70833333333333337</v>
      </c>
      <c r="D3178" s="13">
        <v>43963</v>
      </c>
      <c r="E3178" s="7" t="s">
        <v>2584</v>
      </c>
      <c r="F3178" s="65">
        <v>23.6</v>
      </c>
      <c r="G3178" t="s">
        <v>5</v>
      </c>
      <c r="H3178">
        <f>+VLOOKUP(G3178,'Legenda Tecnologias'!$A$1:$C$26,3)</f>
        <v>11</v>
      </c>
    </row>
    <row r="3179" spans="1:8" ht="14.25">
      <c r="A3179" s="11">
        <v>43952</v>
      </c>
      <c r="B3179" s="10" t="s">
        <v>3586</v>
      </c>
      <c r="C3179" s="12">
        <v>0.75</v>
      </c>
      <c r="D3179" s="13">
        <v>43963</v>
      </c>
      <c r="E3179" s="7" t="s">
        <v>2584</v>
      </c>
      <c r="F3179" s="65">
        <v>25.28</v>
      </c>
      <c r="G3179" t="s">
        <v>5</v>
      </c>
      <c r="H3179">
        <f>+VLOOKUP(G3179,'Legenda Tecnologias'!$A$1:$C$26,3)</f>
        <v>11</v>
      </c>
    </row>
    <row r="3180" spans="1:8" ht="14.25">
      <c r="A3180" s="11">
        <v>43952</v>
      </c>
      <c r="B3180" s="10" t="s">
        <v>3587</v>
      </c>
      <c r="C3180" s="12">
        <v>0.79166666666666663</v>
      </c>
      <c r="D3180" s="13">
        <v>43963</v>
      </c>
      <c r="E3180" s="7" t="s">
        <v>2584</v>
      </c>
      <c r="F3180" s="65">
        <v>27.83</v>
      </c>
      <c r="G3180" t="s">
        <v>12</v>
      </c>
      <c r="H3180">
        <f>+VLOOKUP(G3180,'Legenda Tecnologias'!$A$1:$C$26,3)</f>
        <v>22</v>
      </c>
    </row>
    <row r="3181" spans="1:8" ht="14.25">
      <c r="A3181" s="11">
        <v>43952</v>
      </c>
      <c r="B3181" s="10" t="s">
        <v>3570</v>
      </c>
      <c r="C3181" s="12">
        <v>8.3333333333333329E-2</v>
      </c>
      <c r="D3181" s="13">
        <v>43963</v>
      </c>
      <c r="E3181" s="7" t="s">
        <v>2584</v>
      </c>
      <c r="F3181" s="65">
        <v>22.34</v>
      </c>
      <c r="G3181" t="s">
        <v>5</v>
      </c>
      <c r="H3181">
        <f>+VLOOKUP(G3181,'Legenda Tecnologias'!$A$1:$C$26,3)</f>
        <v>11</v>
      </c>
    </row>
    <row r="3182" spans="1:8" ht="14.25">
      <c r="A3182" s="11">
        <v>43952</v>
      </c>
      <c r="B3182" s="10" t="s">
        <v>3588</v>
      </c>
      <c r="C3182" s="12">
        <v>0.83333333333333337</v>
      </c>
      <c r="D3182" s="13">
        <v>43963</v>
      </c>
      <c r="E3182" s="7" t="s">
        <v>2584</v>
      </c>
      <c r="F3182" s="65">
        <v>27.94</v>
      </c>
      <c r="G3182" t="s">
        <v>5</v>
      </c>
      <c r="H3182">
        <f>+VLOOKUP(G3182,'Legenda Tecnologias'!$A$1:$C$26,3)</f>
        <v>11</v>
      </c>
    </row>
    <row r="3183" spans="1:8" ht="14.25">
      <c r="A3183" s="11">
        <v>43952</v>
      </c>
      <c r="B3183" s="10" t="s">
        <v>3589</v>
      </c>
      <c r="C3183" s="12">
        <v>0.875</v>
      </c>
      <c r="D3183" s="13">
        <v>43963</v>
      </c>
      <c r="E3183" s="7" t="s">
        <v>2584</v>
      </c>
      <c r="F3183" s="65">
        <v>26.52</v>
      </c>
      <c r="G3183" t="s">
        <v>10</v>
      </c>
      <c r="H3183">
        <f>+VLOOKUP(G3183,'Legenda Tecnologias'!$A$1:$C$26,3)</f>
        <v>1</v>
      </c>
    </row>
    <row r="3184" spans="1:8" ht="14.25">
      <c r="A3184" s="11">
        <v>43952</v>
      </c>
      <c r="B3184" s="10" t="s">
        <v>3590</v>
      </c>
      <c r="C3184" s="12">
        <v>0.91666666666666663</v>
      </c>
      <c r="D3184" s="13">
        <v>43963</v>
      </c>
      <c r="E3184" s="7" t="s">
        <v>2584</v>
      </c>
      <c r="F3184" s="65">
        <v>25.15</v>
      </c>
      <c r="G3184" t="s">
        <v>5</v>
      </c>
      <c r="H3184">
        <f>+VLOOKUP(G3184,'Legenda Tecnologias'!$A$1:$C$26,3)</f>
        <v>11</v>
      </c>
    </row>
    <row r="3185" spans="1:8" ht="14.25">
      <c r="A3185" s="11">
        <v>43952</v>
      </c>
      <c r="B3185" s="10" t="s">
        <v>3591</v>
      </c>
      <c r="C3185" s="12">
        <v>0.95833333333333337</v>
      </c>
      <c r="D3185" s="13">
        <v>43963</v>
      </c>
      <c r="E3185" s="7" t="s">
        <v>2584</v>
      </c>
      <c r="F3185" s="65">
        <v>23.6</v>
      </c>
      <c r="G3185" t="s">
        <v>12</v>
      </c>
      <c r="H3185">
        <f>+VLOOKUP(G3185,'Legenda Tecnologias'!$A$1:$C$26,3)</f>
        <v>22</v>
      </c>
    </row>
    <row r="3186" spans="1:8" ht="14.25">
      <c r="A3186" s="11">
        <v>43952</v>
      </c>
      <c r="B3186" s="10" t="s">
        <v>3571</v>
      </c>
      <c r="C3186" s="12">
        <v>0.125</v>
      </c>
      <c r="D3186" s="13">
        <v>43963</v>
      </c>
      <c r="E3186" s="7" t="s">
        <v>2584</v>
      </c>
      <c r="F3186" s="65">
        <v>22.5</v>
      </c>
      <c r="G3186" t="s">
        <v>10</v>
      </c>
      <c r="H3186">
        <f>+VLOOKUP(G3186,'Legenda Tecnologias'!$A$1:$C$26,3)</f>
        <v>1</v>
      </c>
    </row>
    <row r="3187" spans="1:8" ht="14.25">
      <c r="A3187" s="11">
        <v>43952</v>
      </c>
      <c r="B3187" s="10" t="s">
        <v>3572</v>
      </c>
      <c r="C3187" s="12">
        <v>0.16666666666666666</v>
      </c>
      <c r="D3187" s="13">
        <v>43963</v>
      </c>
      <c r="E3187" s="7" t="s">
        <v>2584</v>
      </c>
      <c r="F3187" s="65">
        <v>22.56</v>
      </c>
      <c r="G3187" t="s">
        <v>5</v>
      </c>
      <c r="H3187">
        <f>+VLOOKUP(G3187,'Legenda Tecnologias'!$A$1:$C$26,3)</f>
        <v>11</v>
      </c>
    </row>
    <row r="3188" spans="1:8" ht="14.25">
      <c r="A3188" s="11">
        <v>43952</v>
      </c>
      <c r="B3188" s="10" t="s">
        <v>3573</v>
      </c>
      <c r="C3188" s="12">
        <v>0.20833333333333334</v>
      </c>
      <c r="D3188" s="13">
        <v>43963</v>
      </c>
      <c r="E3188" s="7" t="s">
        <v>2584</v>
      </c>
      <c r="F3188" s="65">
        <v>22.26</v>
      </c>
      <c r="G3188" t="s">
        <v>5</v>
      </c>
      <c r="H3188">
        <f>+VLOOKUP(G3188,'Legenda Tecnologias'!$A$1:$C$26,3)</f>
        <v>11</v>
      </c>
    </row>
    <row r="3189" spans="1:8" ht="14.25">
      <c r="A3189" s="11">
        <v>43952</v>
      </c>
      <c r="B3189" s="10" t="s">
        <v>3574</v>
      </c>
      <c r="C3189" s="12">
        <v>0.25</v>
      </c>
      <c r="D3189" s="13">
        <v>43963</v>
      </c>
      <c r="E3189" s="7" t="s">
        <v>2584</v>
      </c>
      <c r="F3189" s="65">
        <v>22.56</v>
      </c>
      <c r="G3189" t="s">
        <v>10</v>
      </c>
      <c r="H3189">
        <f>+VLOOKUP(G3189,'Legenda Tecnologias'!$A$1:$C$26,3)</f>
        <v>1</v>
      </c>
    </row>
    <row r="3190" spans="1:8" ht="14.25">
      <c r="A3190" s="11">
        <v>43952</v>
      </c>
      <c r="B3190" s="10" t="s">
        <v>3575</v>
      </c>
      <c r="C3190" s="12">
        <v>0.29166666666666669</v>
      </c>
      <c r="D3190" s="13">
        <v>43963</v>
      </c>
      <c r="E3190" s="7" t="s">
        <v>2584</v>
      </c>
      <c r="F3190" s="65">
        <v>23.01</v>
      </c>
      <c r="G3190" t="s">
        <v>5</v>
      </c>
      <c r="H3190">
        <f>+VLOOKUP(G3190,'Legenda Tecnologias'!$A$1:$C$26,3)</f>
        <v>11</v>
      </c>
    </row>
    <row r="3191" spans="1:8" ht="14.25">
      <c r="A3191" s="11">
        <v>43952</v>
      </c>
      <c r="B3191" s="10" t="s">
        <v>3576</v>
      </c>
      <c r="C3191" s="12">
        <v>0.33333333333333331</v>
      </c>
      <c r="D3191" s="13">
        <v>43963</v>
      </c>
      <c r="E3191" s="7" t="s">
        <v>2584</v>
      </c>
      <c r="F3191" s="65">
        <v>25.65</v>
      </c>
      <c r="G3191" t="s">
        <v>5</v>
      </c>
      <c r="H3191">
        <f>+VLOOKUP(G3191,'Legenda Tecnologias'!$A$1:$C$26,3)</f>
        <v>11</v>
      </c>
    </row>
    <row r="3192" spans="1:8" ht="14.25">
      <c r="A3192" s="11">
        <v>43952</v>
      </c>
      <c r="B3192" s="10" t="s">
        <v>3577</v>
      </c>
      <c r="C3192" s="12">
        <v>0.375</v>
      </c>
      <c r="D3192" s="13">
        <v>43963</v>
      </c>
      <c r="E3192" s="7" t="s">
        <v>2584</v>
      </c>
      <c r="F3192" s="65">
        <v>24</v>
      </c>
      <c r="G3192" t="s">
        <v>5</v>
      </c>
      <c r="H3192">
        <f>+VLOOKUP(G3192,'Legenda Tecnologias'!$A$1:$C$26,3)</f>
        <v>11</v>
      </c>
    </row>
    <row r="3193" spans="1:8" ht="14.25">
      <c r="A3193" s="11">
        <v>43952</v>
      </c>
      <c r="B3193" s="10" t="s">
        <v>3592</v>
      </c>
      <c r="C3193" s="12">
        <v>0</v>
      </c>
      <c r="D3193" s="13">
        <v>43964</v>
      </c>
      <c r="E3193" s="7" t="s">
        <v>2584</v>
      </c>
      <c r="F3193" s="65">
        <v>24.12</v>
      </c>
      <c r="G3193" t="s">
        <v>5</v>
      </c>
      <c r="H3193">
        <f>+VLOOKUP(G3193,'Legenda Tecnologias'!$A$1:$C$26,3)</f>
        <v>11</v>
      </c>
    </row>
    <row r="3194" spans="1:8" ht="14.25">
      <c r="A3194" s="11">
        <v>43952</v>
      </c>
      <c r="B3194" s="10" t="s">
        <v>3593</v>
      </c>
      <c r="C3194" s="12">
        <v>4.1666666666666664E-2</v>
      </c>
      <c r="D3194" s="13">
        <v>43964</v>
      </c>
      <c r="E3194" s="7" t="s">
        <v>2584</v>
      </c>
      <c r="F3194" s="65">
        <v>24.42</v>
      </c>
      <c r="G3194" t="s">
        <v>5</v>
      </c>
      <c r="H3194">
        <f>+VLOOKUP(G3194,'Legenda Tecnologias'!$A$1:$C$26,3)</f>
        <v>11</v>
      </c>
    </row>
    <row r="3195" spans="1:8" ht="14.25">
      <c r="A3195" s="11">
        <v>43952</v>
      </c>
      <c r="B3195" s="10" t="s">
        <v>3602</v>
      </c>
      <c r="C3195" s="12">
        <v>0.41666666666666669</v>
      </c>
      <c r="D3195" s="13">
        <v>43964</v>
      </c>
      <c r="E3195" s="7" t="s">
        <v>2584</v>
      </c>
      <c r="F3195" s="65">
        <v>26.3</v>
      </c>
      <c r="G3195" t="s">
        <v>5</v>
      </c>
      <c r="H3195">
        <f>+VLOOKUP(G3195,'Legenda Tecnologias'!$A$1:$C$26,3)</f>
        <v>11</v>
      </c>
    </row>
    <row r="3196" spans="1:8" ht="14.25">
      <c r="A3196" s="11">
        <v>43952</v>
      </c>
      <c r="B3196" s="10" t="s">
        <v>3603</v>
      </c>
      <c r="C3196" s="12">
        <v>0.45833333333333331</v>
      </c>
      <c r="D3196" s="13">
        <v>43964</v>
      </c>
      <c r="E3196" s="7" t="s">
        <v>2584</v>
      </c>
      <c r="F3196" s="65">
        <v>26.5</v>
      </c>
      <c r="G3196" t="s">
        <v>5</v>
      </c>
      <c r="H3196">
        <f>+VLOOKUP(G3196,'Legenda Tecnologias'!$A$1:$C$26,3)</f>
        <v>11</v>
      </c>
    </row>
    <row r="3197" spans="1:8" ht="14.25">
      <c r="A3197" s="11">
        <v>43952</v>
      </c>
      <c r="B3197" s="10" t="s">
        <v>3604</v>
      </c>
      <c r="C3197" s="12">
        <v>0.5</v>
      </c>
      <c r="D3197" s="13">
        <v>43964</v>
      </c>
      <c r="E3197" s="7" t="s">
        <v>2584</v>
      </c>
      <c r="F3197" s="65">
        <v>27.75</v>
      </c>
      <c r="G3197" t="s">
        <v>5</v>
      </c>
      <c r="H3197">
        <f>+VLOOKUP(G3197,'Legenda Tecnologias'!$A$1:$C$26,3)</f>
        <v>11</v>
      </c>
    </row>
    <row r="3198" spans="1:8" ht="14.25">
      <c r="A3198" s="11">
        <v>43952</v>
      </c>
      <c r="B3198" s="10" t="s">
        <v>3605</v>
      </c>
      <c r="C3198" s="12">
        <v>0.54166666666666663</v>
      </c>
      <c r="D3198" s="13">
        <v>43964</v>
      </c>
      <c r="E3198" s="7" t="s">
        <v>2584</v>
      </c>
      <c r="F3198" s="65">
        <v>26.97</v>
      </c>
      <c r="G3198" t="s">
        <v>5</v>
      </c>
      <c r="H3198">
        <f>+VLOOKUP(G3198,'Legenda Tecnologias'!$A$1:$C$26,3)</f>
        <v>11</v>
      </c>
    </row>
    <row r="3199" spans="1:8" ht="14.25">
      <c r="A3199" s="11">
        <v>43952</v>
      </c>
      <c r="B3199" s="10" t="s">
        <v>3606</v>
      </c>
      <c r="C3199" s="12">
        <v>0.58333333333333337</v>
      </c>
      <c r="D3199" s="13">
        <v>43964</v>
      </c>
      <c r="E3199" s="7" t="s">
        <v>2584</v>
      </c>
      <c r="F3199" s="65">
        <v>26.3</v>
      </c>
      <c r="G3199" t="s">
        <v>5</v>
      </c>
      <c r="H3199">
        <f>+VLOOKUP(G3199,'Legenda Tecnologias'!$A$1:$C$26,3)</f>
        <v>11</v>
      </c>
    </row>
    <row r="3200" spans="1:8" ht="14.25">
      <c r="A3200" s="11">
        <v>43952</v>
      </c>
      <c r="B3200" s="10" t="s">
        <v>3607</v>
      </c>
      <c r="C3200" s="12">
        <v>0.625</v>
      </c>
      <c r="D3200" s="13">
        <v>43964</v>
      </c>
      <c r="E3200" s="7" t="s">
        <v>2584</v>
      </c>
      <c r="F3200" s="65">
        <v>25.09</v>
      </c>
      <c r="G3200" t="s">
        <v>5</v>
      </c>
      <c r="H3200">
        <f>+VLOOKUP(G3200,'Legenda Tecnologias'!$A$1:$C$26,3)</f>
        <v>11</v>
      </c>
    </row>
    <row r="3201" spans="1:8" ht="14.25">
      <c r="A3201" s="11">
        <v>43952</v>
      </c>
      <c r="B3201" s="10" t="s">
        <v>3608</v>
      </c>
      <c r="C3201" s="12">
        <v>0.66666666666666663</v>
      </c>
      <c r="D3201" s="13">
        <v>43964</v>
      </c>
      <c r="E3201" s="7" t="s">
        <v>2584</v>
      </c>
      <c r="F3201" s="65">
        <v>25</v>
      </c>
      <c r="G3201" t="s">
        <v>5</v>
      </c>
      <c r="H3201">
        <f>+VLOOKUP(G3201,'Legenda Tecnologias'!$A$1:$C$26,3)</f>
        <v>11</v>
      </c>
    </row>
    <row r="3202" spans="1:8" ht="14.25">
      <c r="A3202" s="11">
        <v>43952</v>
      </c>
      <c r="B3202" s="10" t="s">
        <v>3609</v>
      </c>
      <c r="C3202" s="12">
        <v>0.70833333333333337</v>
      </c>
      <c r="D3202" s="13">
        <v>43964</v>
      </c>
      <c r="E3202" s="7" t="s">
        <v>2584</v>
      </c>
      <c r="F3202" s="65">
        <v>25</v>
      </c>
      <c r="G3202" t="s">
        <v>42</v>
      </c>
      <c r="H3202">
        <f>+VLOOKUP(G3202,'Legenda Tecnologias'!$A$1:$C$26,3)</f>
        <v>3</v>
      </c>
    </row>
    <row r="3203" spans="1:8" ht="14.25">
      <c r="A3203" s="11">
        <v>43952</v>
      </c>
      <c r="B3203" s="10" t="s">
        <v>3610</v>
      </c>
      <c r="C3203" s="12">
        <v>0.75</v>
      </c>
      <c r="D3203" s="13">
        <v>43964</v>
      </c>
      <c r="E3203" s="7" t="s">
        <v>2584</v>
      </c>
      <c r="F3203" s="65">
        <v>24.17</v>
      </c>
      <c r="G3203" t="s">
        <v>42</v>
      </c>
      <c r="H3203">
        <f>+VLOOKUP(G3203,'Legenda Tecnologias'!$A$1:$C$26,3)</f>
        <v>3</v>
      </c>
    </row>
    <row r="3204" spans="1:8" ht="14.25">
      <c r="A3204" s="11">
        <v>43952</v>
      </c>
      <c r="B3204" s="10" t="s">
        <v>3611</v>
      </c>
      <c r="C3204" s="12">
        <v>0.79166666666666663</v>
      </c>
      <c r="D3204" s="13">
        <v>43964</v>
      </c>
      <c r="E3204" s="7" t="s">
        <v>2584</v>
      </c>
      <c r="F3204" s="65">
        <v>25</v>
      </c>
      <c r="G3204" t="s">
        <v>5</v>
      </c>
      <c r="H3204">
        <f>+VLOOKUP(G3204,'Legenda Tecnologias'!$A$1:$C$26,3)</f>
        <v>11</v>
      </c>
    </row>
    <row r="3205" spans="1:8" ht="14.25">
      <c r="A3205" s="11">
        <v>43952</v>
      </c>
      <c r="B3205" s="10" t="s">
        <v>3594</v>
      </c>
      <c r="C3205" s="12">
        <v>8.3333333333333329E-2</v>
      </c>
      <c r="D3205" s="13">
        <v>43964</v>
      </c>
      <c r="E3205" s="7" t="s">
        <v>2584</v>
      </c>
      <c r="F3205" s="65">
        <v>24</v>
      </c>
      <c r="G3205" t="s">
        <v>5</v>
      </c>
      <c r="H3205">
        <f>+VLOOKUP(G3205,'Legenda Tecnologias'!$A$1:$C$26,3)</f>
        <v>11</v>
      </c>
    </row>
    <row r="3206" spans="1:8" ht="14.25">
      <c r="A3206" s="11">
        <v>43952</v>
      </c>
      <c r="B3206" s="10" t="s">
        <v>3612</v>
      </c>
      <c r="C3206" s="12">
        <v>0.83333333333333337</v>
      </c>
      <c r="D3206" s="13">
        <v>43964</v>
      </c>
      <c r="E3206" s="7" t="s">
        <v>2584</v>
      </c>
      <c r="F3206" s="65">
        <v>26.25</v>
      </c>
      <c r="G3206" t="s">
        <v>42</v>
      </c>
      <c r="H3206">
        <f>+VLOOKUP(G3206,'Legenda Tecnologias'!$A$1:$C$26,3)</f>
        <v>3</v>
      </c>
    </row>
    <row r="3207" spans="1:8" ht="14.25">
      <c r="A3207" s="11">
        <v>43952</v>
      </c>
      <c r="B3207" s="10" t="s">
        <v>3613</v>
      </c>
      <c r="C3207" s="12">
        <v>0.875</v>
      </c>
      <c r="D3207" s="13">
        <v>43964</v>
      </c>
      <c r="E3207" s="7" t="s">
        <v>2584</v>
      </c>
      <c r="F3207" s="65">
        <v>28.01</v>
      </c>
      <c r="G3207" t="s">
        <v>5</v>
      </c>
      <c r="H3207">
        <f>+VLOOKUP(G3207,'Legenda Tecnologias'!$A$1:$C$26,3)</f>
        <v>11</v>
      </c>
    </row>
    <row r="3208" spans="1:8" ht="14.25">
      <c r="A3208" s="11">
        <v>43952</v>
      </c>
      <c r="B3208" s="10" t="s">
        <v>3614</v>
      </c>
      <c r="C3208" s="12">
        <v>0.91666666666666663</v>
      </c>
      <c r="D3208" s="13">
        <v>43964</v>
      </c>
      <c r="E3208" s="7" t="s">
        <v>2584</v>
      </c>
      <c r="F3208" s="65">
        <v>26.51</v>
      </c>
      <c r="G3208" t="s">
        <v>5</v>
      </c>
      <c r="H3208">
        <f>+VLOOKUP(G3208,'Legenda Tecnologias'!$A$1:$C$26,3)</f>
        <v>11</v>
      </c>
    </row>
    <row r="3209" spans="1:8" ht="14.25">
      <c r="A3209" s="11">
        <v>43952</v>
      </c>
      <c r="B3209" s="10" t="s">
        <v>3615</v>
      </c>
      <c r="C3209" s="12">
        <v>0.95833333333333337</v>
      </c>
      <c r="D3209" s="13">
        <v>43964</v>
      </c>
      <c r="E3209" s="7" t="s">
        <v>2584</v>
      </c>
      <c r="F3209" s="65">
        <v>24.98</v>
      </c>
      <c r="G3209" t="s">
        <v>5</v>
      </c>
      <c r="H3209">
        <f>+VLOOKUP(G3209,'Legenda Tecnologias'!$A$1:$C$26,3)</f>
        <v>11</v>
      </c>
    </row>
    <row r="3210" spans="1:8" ht="14.25">
      <c r="A3210" s="11">
        <v>43952</v>
      </c>
      <c r="B3210" s="10" t="s">
        <v>3595</v>
      </c>
      <c r="C3210" s="12">
        <v>0.125</v>
      </c>
      <c r="D3210" s="13">
        <v>43964</v>
      </c>
      <c r="E3210" s="7" t="s">
        <v>2584</v>
      </c>
      <c r="F3210" s="65">
        <v>23.03</v>
      </c>
      <c r="G3210" t="s">
        <v>5</v>
      </c>
      <c r="H3210">
        <f>+VLOOKUP(G3210,'Legenda Tecnologias'!$A$1:$C$26,3)</f>
        <v>11</v>
      </c>
    </row>
    <row r="3211" spans="1:8" ht="14.25">
      <c r="A3211" s="11">
        <v>43952</v>
      </c>
      <c r="B3211" s="10" t="s">
        <v>3596</v>
      </c>
      <c r="C3211" s="12">
        <v>0.16666666666666666</v>
      </c>
      <c r="D3211" s="13">
        <v>43964</v>
      </c>
      <c r="E3211" s="7" t="s">
        <v>2584</v>
      </c>
      <c r="F3211" s="65">
        <v>22.67</v>
      </c>
      <c r="G3211" t="s">
        <v>5</v>
      </c>
      <c r="H3211">
        <f>+VLOOKUP(G3211,'Legenda Tecnologias'!$A$1:$C$26,3)</f>
        <v>11</v>
      </c>
    </row>
    <row r="3212" spans="1:8" ht="14.25">
      <c r="A3212" s="11">
        <v>43952</v>
      </c>
      <c r="B3212" s="10" t="s">
        <v>3597</v>
      </c>
      <c r="C3212" s="12">
        <v>0.20833333333333334</v>
      </c>
      <c r="D3212" s="13">
        <v>43964</v>
      </c>
      <c r="E3212" s="7" t="s">
        <v>2584</v>
      </c>
      <c r="F3212" s="65">
        <v>22.75</v>
      </c>
      <c r="G3212" t="s">
        <v>5</v>
      </c>
      <c r="H3212">
        <f>+VLOOKUP(G3212,'Legenda Tecnologias'!$A$1:$C$26,3)</f>
        <v>11</v>
      </c>
    </row>
    <row r="3213" spans="1:8" ht="14.25">
      <c r="A3213" s="11">
        <v>43952</v>
      </c>
      <c r="B3213" s="10" t="s">
        <v>3598</v>
      </c>
      <c r="C3213" s="12">
        <v>0.25</v>
      </c>
      <c r="D3213" s="13">
        <v>43964</v>
      </c>
      <c r="E3213" s="7" t="s">
        <v>2584</v>
      </c>
      <c r="F3213" s="65">
        <v>24.17</v>
      </c>
      <c r="G3213" t="s">
        <v>5</v>
      </c>
      <c r="H3213">
        <f>+VLOOKUP(G3213,'Legenda Tecnologias'!$A$1:$C$26,3)</f>
        <v>11</v>
      </c>
    </row>
    <row r="3214" spans="1:8" ht="14.25">
      <c r="A3214" s="11">
        <v>43952</v>
      </c>
      <c r="B3214" s="10" t="s">
        <v>3599</v>
      </c>
      <c r="C3214" s="12">
        <v>0.29166666666666669</v>
      </c>
      <c r="D3214" s="13">
        <v>43964</v>
      </c>
      <c r="E3214" s="7" t="s">
        <v>2584</v>
      </c>
      <c r="F3214" s="65">
        <v>25.09</v>
      </c>
      <c r="G3214" t="s">
        <v>5</v>
      </c>
      <c r="H3214">
        <f>+VLOOKUP(G3214,'Legenda Tecnologias'!$A$1:$C$26,3)</f>
        <v>11</v>
      </c>
    </row>
    <row r="3215" spans="1:8" ht="14.25">
      <c r="A3215" s="11">
        <v>43952</v>
      </c>
      <c r="B3215" s="10" t="s">
        <v>3600</v>
      </c>
      <c r="C3215" s="12">
        <v>0.33333333333333331</v>
      </c>
      <c r="D3215" s="13">
        <v>43964</v>
      </c>
      <c r="E3215" s="7" t="s">
        <v>2584</v>
      </c>
      <c r="F3215" s="65">
        <v>26.25</v>
      </c>
      <c r="G3215" t="s">
        <v>5</v>
      </c>
      <c r="H3215">
        <f>+VLOOKUP(G3215,'Legenda Tecnologias'!$A$1:$C$26,3)</f>
        <v>11</v>
      </c>
    </row>
    <row r="3216" spans="1:8" ht="14.25">
      <c r="A3216" s="11">
        <v>43952</v>
      </c>
      <c r="B3216" s="10" t="s">
        <v>3601</v>
      </c>
      <c r="C3216" s="12">
        <v>0.375</v>
      </c>
      <c r="D3216" s="13">
        <v>43964</v>
      </c>
      <c r="E3216" s="7" t="s">
        <v>2584</v>
      </c>
      <c r="F3216" s="65">
        <v>26.75</v>
      </c>
      <c r="G3216" t="s">
        <v>5</v>
      </c>
      <c r="H3216">
        <f>+VLOOKUP(G3216,'Legenda Tecnologias'!$A$1:$C$26,3)</f>
        <v>11</v>
      </c>
    </row>
    <row r="3217" spans="1:8" ht="14.25">
      <c r="A3217" s="11">
        <v>43952</v>
      </c>
      <c r="B3217" s="10" t="s">
        <v>3616</v>
      </c>
      <c r="C3217" s="12">
        <v>0</v>
      </c>
      <c r="D3217" s="13">
        <v>43965</v>
      </c>
      <c r="E3217" s="7" t="s">
        <v>2584</v>
      </c>
      <c r="F3217" s="65">
        <v>24.98</v>
      </c>
      <c r="G3217" t="s">
        <v>6</v>
      </c>
      <c r="H3217">
        <f>+VLOOKUP(G3217,'Legenda Tecnologias'!$A$1:$C$26,3)</f>
        <v>18</v>
      </c>
    </row>
    <row r="3218" spans="1:8" ht="14.25">
      <c r="A3218" s="11">
        <v>43952</v>
      </c>
      <c r="B3218" s="10" t="s">
        <v>3617</v>
      </c>
      <c r="C3218" s="12">
        <v>4.1666666666666664E-2</v>
      </c>
      <c r="D3218" s="13">
        <v>43965</v>
      </c>
      <c r="E3218" s="7" t="s">
        <v>2584</v>
      </c>
      <c r="F3218" s="65">
        <v>23</v>
      </c>
      <c r="G3218" t="s">
        <v>20</v>
      </c>
      <c r="H3218">
        <f>+VLOOKUP(G3218,'Legenda Tecnologias'!$A$1:$C$26,3)</f>
        <v>12</v>
      </c>
    </row>
    <row r="3219" spans="1:8" ht="14.25">
      <c r="A3219" s="11">
        <v>43952</v>
      </c>
      <c r="B3219" s="10" t="s">
        <v>3626</v>
      </c>
      <c r="C3219" s="12">
        <v>0.41666666666666669</v>
      </c>
      <c r="D3219" s="13">
        <v>43965</v>
      </c>
      <c r="E3219" s="7" t="s">
        <v>2584</v>
      </c>
      <c r="F3219" s="65">
        <v>24.55</v>
      </c>
      <c r="G3219" t="s">
        <v>5</v>
      </c>
      <c r="H3219">
        <f>+VLOOKUP(G3219,'Legenda Tecnologias'!$A$1:$C$26,3)</f>
        <v>11</v>
      </c>
    </row>
    <row r="3220" spans="1:8" ht="14.25">
      <c r="A3220" s="11">
        <v>43952</v>
      </c>
      <c r="B3220" s="10" t="s">
        <v>3627</v>
      </c>
      <c r="C3220" s="12">
        <v>0.45833333333333331</v>
      </c>
      <c r="D3220" s="13">
        <v>43965</v>
      </c>
      <c r="E3220" s="7" t="s">
        <v>2584</v>
      </c>
      <c r="F3220" s="65">
        <v>24.51</v>
      </c>
      <c r="G3220" t="s">
        <v>5</v>
      </c>
      <c r="H3220">
        <f>+VLOOKUP(G3220,'Legenda Tecnologias'!$A$1:$C$26,3)</f>
        <v>11</v>
      </c>
    </row>
    <row r="3221" spans="1:8" ht="14.25">
      <c r="A3221" s="11">
        <v>43952</v>
      </c>
      <c r="B3221" s="10" t="s">
        <v>3628</v>
      </c>
      <c r="C3221" s="12">
        <v>0.5</v>
      </c>
      <c r="D3221" s="13">
        <v>43965</v>
      </c>
      <c r="E3221" s="7" t="s">
        <v>2584</v>
      </c>
      <c r="F3221" s="65">
        <v>24.55</v>
      </c>
      <c r="G3221" t="s">
        <v>5</v>
      </c>
      <c r="H3221">
        <f>+VLOOKUP(G3221,'Legenda Tecnologias'!$A$1:$C$26,3)</f>
        <v>11</v>
      </c>
    </row>
    <row r="3222" spans="1:8" ht="14.25">
      <c r="A3222" s="11">
        <v>43952</v>
      </c>
      <c r="B3222" s="10" t="s">
        <v>3629</v>
      </c>
      <c r="C3222" s="12">
        <v>0.54166666666666663</v>
      </c>
      <c r="D3222" s="13">
        <v>43965</v>
      </c>
      <c r="E3222" s="7" t="s">
        <v>2584</v>
      </c>
      <c r="F3222" s="65">
        <v>24.9</v>
      </c>
      <c r="G3222" t="s">
        <v>5</v>
      </c>
      <c r="H3222">
        <f>+VLOOKUP(G3222,'Legenda Tecnologias'!$A$1:$C$26,3)</f>
        <v>11</v>
      </c>
    </row>
    <row r="3223" spans="1:8" ht="14.25">
      <c r="A3223" s="11">
        <v>43952</v>
      </c>
      <c r="B3223" s="10" t="s">
        <v>3630</v>
      </c>
      <c r="C3223" s="12">
        <v>0.58333333333333337</v>
      </c>
      <c r="D3223" s="13">
        <v>43965</v>
      </c>
      <c r="E3223" s="7" t="s">
        <v>2584</v>
      </c>
      <c r="F3223" s="65">
        <v>24.03</v>
      </c>
      <c r="G3223" t="s">
        <v>20</v>
      </c>
      <c r="H3223">
        <f>+VLOOKUP(G3223,'Legenda Tecnologias'!$A$1:$C$26,3)</f>
        <v>12</v>
      </c>
    </row>
    <row r="3224" spans="1:8" ht="14.25">
      <c r="A3224" s="11">
        <v>43952</v>
      </c>
      <c r="B3224" s="10" t="s">
        <v>3631</v>
      </c>
      <c r="C3224" s="12">
        <v>0.625</v>
      </c>
      <c r="D3224" s="13">
        <v>43965</v>
      </c>
      <c r="E3224" s="7" t="s">
        <v>2584</v>
      </c>
      <c r="F3224" s="65">
        <v>24.26</v>
      </c>
      <c r="G3224" t="s">
        <v>5</v>
      </c>
      <c r="H3224">
        <f>+VLOOKUP(G3224,'Legenda Tecnologias'!$A$1:$C$26,3)</f>
        <v>11</v>
      </c>
    </row>
    <row r="3225" spans="1:8" ht="14.25">
      <c r="A3225" s="11">
        <v>43952</v>
      </c>
      <c r="B3225" s="10" t="s">
        <v>3632</v>
      </c>
      <c r="C3225" s="12">
        <v>0.66666666666666663</v>
      </c>
      <c r="D3225" s="13">
        <v>43965</v>
      </c>
      <c r="E3225" s="7" t="s">
        <v>2584</v>
      </c>
      <c r="F3225" s="65">
        <v>23.33</v>
      </c>
      <c r="G3225" t="s">
        <v>5</v>
      </c>
      <c r="H3225">
        <f>+VLOOKUP(G3225,'Legenda Tecnologias'!$A$1:$C$26,3)</f>
        <v>11</v>
      </c>
    </row>
    <row r="3226" spans="1:8" ht="14.25">
      <c r="A3226" s="11">
        <v>43952</v>
      </c>
      <c r="B3226" s="10" t="s">
        <v>3633</v>
      </c>
      <c r="C3226" s="12">
        <v>0.70833333333333337</v>
      </c>
      <c r="D3226" s="13">
        <v>43965</v>
      </c>
      <c r="E3226" s="7" t="s">
        <v>2584</v>
      </c>
      <c r="F3226" s="65">
        <v>23.33</v>
      </c>
      <c r="G3226" t="s">
        <v>5</v>
      </c>
      <c r="H3226">
        <f>+VLOOKUP(G3226,'Legenda Tecnologias'!$A$1:$C$26,3)</f>
        <v>11</v>
      </c>
    </row>
    <row r="3227" spans="1:8" ht="14.25">
      <c r="A3227" s="11">
        <v>43952</v>
      </c>
      <c r="B3227" s="10" t="s">
        <v>3634</v>
      </c>
      <c r="C3227" s="12">
        <v>0.75</v>
      </c>
      <c r="D3227" s="13">
        <v>43965</v>
      </c>
      <c r="E3227" s="7" t="s">
        <v>2584</v>
      </c>
      <c r="F3227" s="65">
        <v>23.6</v>
      </c>
      <c r="G3227" t="s">
        <v>5</v>
      </c>
      <c r="H3227">
        <f>+VLOOKUP(G3227,'Legenda Tecnologias'!$A$1:$C$26,3)</f>
        <v>11</v>
      </c>
    </row>
    <row r="3228" spans="1:8" ht="14.25">
      <c r="A3228" s="11">
        <v>43952</v>
      </c>
      <c r="B3228" s="10" t="s">
        <v>3635</v>
      </c>
      <c r="C3228" s="12">
        <v>0.79166666666666663</v>
      </c>
      <c r="D3228" s="13">
        <v>43965</v>
      </c>
      <c r="E3228" s="7" t="s">
        <v>2584</v>
      </c>
      <c r="F3228" s="65">
        <v>25.43</v>
      </c>
      <c r="G3228" t="s">
        <v>12</v>
      </c>
      <c r="H3228">
        <f>+VLOOKUP(G3228,'Legenda Tecnologias'!$A$1:$C$26,3)</f>
        <v>22</v>
      </c>
    </row>
    <row r="3229" spans="1:8" ht="14.25">
      <c r="A3229" s="11">
        <v>43952</v>
      </c>
      <c r="B3229" s="10" t="s">
        <v>3618</v>
      </c>
      <c r="C3229" s="12">
        <v>8.3333333333333329E-2</v>
      </c>
      <c r="D3229" s="13">
        <v>43965</v>
      </c>
      <c r="E3229" s="7" t="s">
        <v>2584</v>
      </c>
      <c r="F3229" s="65">
        <v>24.1</v>
      </c>
      <c r="G3229" t="s">
        <v>5</v>
      </c>
      <c r="H3229">
        <f>+VLOOKUP(G3229,'Legenda Tecnologias'!$A$1:$C$26,3)</f>
        <v>11</v>
      </c>
    </row>
    <row r="3230" spans="1:8" ht="14.25">
      <c r="A3230" s="11">
        <v>43952</v>
      </c>
      <c r="B3230" s="10" t="s">
        <v>3636</v>
      </c>
      <c r="C3230" s="12">
        <v>0.83333333333333337</v>
      </c>
      <c r="D3230" s="13">
        <v>43965</v>
      </c>
      <c r="E3230" s="7" t="s">
        <v>2584</v>
      </c>
      <c r="F3230" s="65">
        <v>27.48</v>
      </c>
      <c r="G3230" t="s">
        <v>5</v>
      </c>
      <c r="H3230">
        <f>+VLOOKUP(G3230,'Legenda Tecnologias'!$A$1:$C$26,3)</f>
        <v>11</v>
      </c>
    </row>
    <row r="3231" spans="1:8" ht="14.25">
      <c r="A3231" s="11">
        <v>43952</v>
      </c>
      <c r="B3231" s="10" t="s">
        <v>3637</v>
      </c>
      <c r="C3231" s="12">
        <v>0.875</v>
      </c>
      <c r="D3231" s="13">
        <v>43965</v>
      </c>
      <c r="E3231" s="7" t="s">
        <v>2584</v>
      </c>
      <c r="F3231" s="65">
        <v>29.11</v>
      </c>
      <c r="G3231" t="s">
        <v>5</v>
      </c>
      <c r="H3231">
        <f>+VLOOKUP(G3231,'Legenda Tecnologias'!$A$1:$C$26,3)</f>
        <v>11</v>
      </c>
    </row>
    <row r="3232" spans="1:8" ht="14.25">
      <c r="A3232" s="11">
        <v>43952</v>
      </c>
      <c r="B3232" s="10" t="s">
        <v>3638</v>
      </c>
      <c r="C3232" s="12">
        <v>0.91666666666666663</v>
      </c>
      <c r="D3232" s="13">
        <v>43965</v>
      </c>
      <c r="E3232" s="7" t="s">
        <v>2584</v>
      </c>
      <c r="F3232" s="65">
        <v>26.06</v>
      </c>
      <c r="G3232" t="s">
        <v>5</v>
      </c>
      <c r="H3232">
        <f>+VLOOKUP(G3232,'Legenda Tecnologias'!$A$1:$C$26,3)</f>
        <v>11</v>
      </c>
    </row>
    <row r="3233" spans="1:8" ht="14.25">
      <c r="A3233" s="11">
        <v>43952</v>
      </c>
      <c r="B3233" s="10" t="s">
        <v>3639</v>
      </c>
      <c r="C3233" s="12">
        <v>0.95833333333333337</v>
      </c>
      <c r="D3233" s="13">
        <v>43965</v>
      </c>
      <c r="E3233" s="7" t="s">
        <v>2584</v>
      </c>
      <c r="F3233" s="65">
        <v>21.89</v>
      </c>
      <c r="G3233" t="s">
        <v>5</v>
      </c>
      <c r="H3233">
        <f>+VLOOKUP(G3233,'Legenda Tecnologias'!$A$1:$C$26,3)</f>
        <v>11</v>
      </c>
    </row>
    <row r="3234" spans="1:8" ht="14.25">
      <c r="A3234" s="11">
        <v>43952</v>
      </c>
      <c r="B3234" s="10" t="s">
        <v>3619</v>
      </c>
      <c r="C3234" s="12">
        <v>0.125</v>
      </c>
      <c r="D3234" s="13">
        <v>43965</v>
      </c>
      <c r="E3234" s="7" t="s">
        <v>2584</v>
      </c>
      <c r="F3234" s="65">
        <v>23.52</v>
      </c>
      <c r="G3234" t="s">
        <v>5</v>
      </c>
      <c r="H3234">
        <f>+VLOOKUP(G3234,'Legenda Tecnologias'!$A$1:$C$26,3)</f>
        <v>11</v>
      </c>
    </row>
    <row r="3235" spans="1:8" ht="14.25">
      <c r="A3235" s="11">
        <v>43952</v>
      </c>
      <c r="B3235" s="10" t="s">
        <v>3620</v>
      </c>
      <c r="C3235" s="12">
        <v>0.16666666666666666</v>
      </c>
      <c r="D3235" s="13">
        <v>43965</v>
      </c>
      <c r="E3235" s="7" t="s">
        <v>2584</v>
      </c>
      <c r="F3235" s="65">
        <v>23.01</v>
      </c>
      <c r="G3235" t="s">
        <v>5</v>
      </c>
      <c r="H3235">
        <f>+VLOOKUP(G3235,'Legenda Tecnologias'!$A$1:$C$26,3)</f>
        <v>11</v>
      </c>
    </row>
    <row r="3236" spans="1:8" ht="14.25">
      <c r="A3236" s="11">
        <v>43952</v>
      </c>
      <c r="B3236" s="10" t="s">
        <v>3621</v>
      </c>
      <c r="C3236" s="12">
        <v>0.20833333333333334</v>
      </c>
      <c r="D3236" s="13">
        <v>43965</v>
      </c>
      <c r="E3236" s="7" t="s">
        <v>2584</v>
      </c>
      <c r="F3236" s="65">
        <v>22.99</v>
      </c>
      <c r="G3236" t="s">
        <v>5</v>
      </c>
      <c r="H3236">
        <f>+VLOOKUP(G3236,'Legenda Tecnologias'!$A$1:$C$26,3)</f>
        <v>11</v>
      </c>
    </row>
    <row r="3237" spans="1:8" ht="14.25">
      <c r="A3237" s="11">
        <v>43952</v>
      </c>
      <c r="B3237" s="10" t="s">
        <v>3622</v>
      </c>
      <c r="C3237" s="12">
        <v>0.25</v>
      </c>
      <c r="D3237" s="13">
        <v>43965</v>
      </c>
      <c r="E3237" s="7" t="s">
        <v>2584</v>
      </c>
      <c r="F3237" s="65">
        <v>23.72</v>
      </c>
      <c r="G3237" t="s">
        <v>5</v>
      </c>
      <c r="H3237">
        <f>+VLOOKUP(G3237,'Legenda Tecnologias'!$A$1:$C$26,3)</f>
        <v>11</v>
      </c>
    </row>
    <row r="3238" spans="1:8" ht="14.25">
      <c r="A3238" s="11">
        <v>43952</v>
      </c>
      <c r="B3238" s="10" t="s">
        <v>3623</v>
      </c>
      <c r="C3238" s="12">
        <v>0.29166666666666669</v>
      </c>
      <c r="D3238" s="13">
        <v>43965</v>
      </c>
      <c r="E3238" s="7" t="s">
        <v>2584</v>
      </c>
      <c r="F3238" s="65">
        <v>24.42</v>
      </c>
      <c r="G3238" t="s">
        <v>7</v>
      </c>
      <c r="H3238">
        <f>+VLOOKUP(G3238,'Legenda Tecnologias'!$A$1:$C$26,3)</f>
        <v>19</v>
      </c>
    </row>
    <row r="3239" spans="1:8" ht="14.25">
      <c r="A3239" s="11">
        <v>43952</v>
      </c>
      <c r="B3239" s="10" t="s">
        <v>3624</v>
      </c>
      <c r="C3239" s="12">
        <v>0.33333333333333331</v>
      </c>
      <c r="D3239" s="13">
        <v>43965</v>
      </c>
      <c r="E3239" s="7" t="s">
        <v>2584</v>
      </c>
      <c r="F3239" s="65">
        <v>26.03</v>
      </c>
      <c r="G3239" t="s">
        <v>5</v>
      </c>
      <c r="H3239">
        <f>+VLOOKUP(G3239,'Legenda Tecnologias'!$A$1:$C$26,3)</f>
        <v>11</v>
      </c>
    </row>
    <row r="3240" spans="1:8" ht="14.25">
      <c r="A3240" s="11">
        <v>43952</v>
      </c>
      <c r="B3240" s="10" t="s">
        <v>3625</v>
      </c>
      <c r="C3240" s="12">
        <v>0.375</v>
      </c>
      <c r="D3240" s="13">
        <v>43965</v>
      </c>
      <c r="E3240" s="7" t="s">
        <v>2584</v>
      </c>
      <c r="F3240" s="65">
        <v>24.55</v>
      </c>
      <c r="G3240" t="s">
        <v>5</v>
      </c>
      <c r="H3240">
        <f>+VLOOKUP(G3240,'Legenda Tecnologias'!$A$1:$C$26,3)</f>
        <v>11</v>
      </c>
    </row>
    <row r="3241" spans="1:8" ht="14.25">
      <c r="A3241" s="11">
        <v>43952</v>
      </c>
      <c r="B3241" s="10" t="s">
        <v>3640</v>
      </c>
      <c r="C3241" s="12">
        <v>0</v>
      </c>
      <c r="D3241" s="13">
        <v>43966</v>
      </c>
      <c r="E3241" s="7" t="s">
        <v>2584</v>
      </c>
      <c r="F3241" s="65">
        <v>20.21</v>
      </c>
      <c r="G3241" t="s">
        <v>6</v>
      </c>
      <c r="H3241">
        <f>+VLOOKUP(G3241,'Legenda Tecnologias'!$A$1:$C$26,3)</f>
        <v>18</v>
      </c>
    </row>
    <row r="3242" spans="1:8" ht="14.25">
      <c r="A3242" s="11">
        <v>43952</v>
      </c>
      <c r="B3242" s="10" t="s">
        <v>3641</v>
      </c>
      <c r="C3242" s="12">
        <v>4.1666666666666664E-2</v>
      </c>
      <c r="D3242" s="13">
        <v>43966</v>
      </c>
      <c r="E3242" s="7" t="s">
        <v>2584</v>
      </c>
      <c r="F3242" s="65">
        <v>17.53</v>
      </c>
      <c r="G3242" t="s">
        <v>12</v>
      </c>
      <c r="H3242">
        <f>+VLOOKUP(G3242,'Legenda Tecnologias'!$A$1:$C$26,3)</f>
        <v>22</v>
      </c>
    </row>
    <row r="3243" spans="1:8" ht="14.25">
      <c r="A3243" s="11">
        <v>43952</v>
      </c>
      <c r="B3243" s="10" t="s">
        <v>3650</v>
      </c>
      <c r="C3243" s="12">
        <v>0.41666666666666669</v>
      </c>
      <c r="D3243" s="13">
        <v>43966</v>
      </c>
      <c r="E3243" s="7" t="s">
        <v>2584</v>
      </c>
      <c r="F3243" s="65">
        <v>22.98</v>
      </c>
      <c r="G3243" t="s">
        <v>20</v>
      </c>
      <c r="H3243">
        <f>+VLOOKUP(G3243,'Legenda Tecnologias'!$A$1:$C$26,3)</f>
        <v>12</v>
      </c>
    </row>
    <row r="3244" spans="1:8" ht="14.25">
      <c r="A3244" s="11">
        <v>43952</v>
      </c>
      <c r="B3244" s="10" t="s">
        <v>3651</v>
      </c>
      <c r="C3244" s="12">
        <v>0.45833333333333331</v>
      </c>
      <c r="D3244" s="13">
        <v>43966</v>
      </c>
      <c r="E3244" s="7" t="s">
        <v>2584</v>
      </c>
      <c r="F3244" s="65">
        <v>23</v>
      </c>
      <c r="G3244" t="s">
        <v>12</v>
      </c>
      <c r="H3244">
        <f>+VLOOKUP(G3244,'Legenda Tecnologias'!$A$1:$C$26,3)</f>
        <v>22</v>
      </c>
    </row>
    <row r="3245" spans="1:8" ht="14.25">
      <c r="A3245" s="11">
        <v>43952</v>
      </c>
      <c r="B3245" s="10" t="s">
        <v>3652</v>
      </c>
      <c r="C3245" s="12">
        <v>0.5</v>
      </c>
      <c r="D3245" s="13">
        <v>43966</v>
      </c>
      <c r="E3245" s="7" t="s">
        <v>2584</v>
      </c>
      <c r="F3245" s="65">
        <v>23.14</v>
      </c>
      <c r="G3245" t="s">
        <v>20</v>
      </c>
      <c r="H3245">
        <f>+VLOOKUP(G3245,'Legenda Tecnologias'!$A$1:$C$26,3)</f>
        <v>12</v>
      </c>
    </row>
    <row r="3246" spans="1:8" ht="14.25">
      <c r="A3246" s="11">
        <v>43952</v>
      </c>
      <c r="B3246" s="10" t="s">
        <v>3653</v>
      </c>
      <c r="C3246" s="12">
        <v>0.54166666666666663</v>
      </c>
      <c r="D3246" s="13">
        <v>43966</v>
      </c>
      <c r="E3246" s="7" t="s">
        <v>2584</v>
      </c>
      <c r="F3246" s="65">
        <v>23.03</v>
      </c>
      <c r="G3246" t="s">
        <v>12</v>
      </c>
      <c r="H3246">
        <f>+VLOOKUP(G3246,'Legenda Tecnologias'!$A$1:$C$26,3)</f>
        <v>22</v>
      </c>
    </row>
    <row r="3247" spans="1:8" ht="14.25">
      <c r="A3247" s="11">
        <v>43952</v>
      </c>
      <c r="B3247" s="10" t="s">
        <v>3654</v>
      </c>
      <c r="C3247" s="12">
        <v>0.58333333333333337</v>
      </c>
      <c r="D3247" s="13">
        <v>43966</v>
      </c>
      <c r="E3247" s="7" t="s">
        <v>2584</v>
      </c>
      <c r="F3247" s="65">
        <v>21.41</v>
      </c>
      <c r="G3247" t="s">
        <v>20</v>
      </c>
      <c r="H3247">
        <f>+VLOOKUP(G3247,'Legenda Tecnologias'!$A$1:$C$26,3)</f>
        <v>12</v>
      </c>
    </row>
    <row r="3248" spans="1:8" ht="14.25">
      <c r="A3248" s="11">
        <v>43952</v>
      </c>
      <c r="B3248" s="10" t="s">
        <v>3655</v>
      </c>
      <c r="C3248" s="12">
        <v>0.625</v>
      </c>
      <c r="D3248" s="13">
        <v>43966</v>
      </c>
      <c r="E3248" s="7" t="s">
        <v>2584</v>
      </c>
      <c r="F3248" s="65">
        <v>18</v>
      </c>
      <c r="G3248" t="s">
        <v>6</v>
      </c>
      <c r="H3248">
        <f>+VLOOKUP(G3248,'Legenda Tecnologias'!$A$1:$C$26,3)</f>
        <v>18</v>
      </c>
    </row>
    <row r="3249" spans="1:8" ht="14.25">
      <c r="A3249" s="11">
        <v>43952</v>
      </c>
      <c r="B3249" s="10" t="s">
        <v>3656</v>
      </c>
      <c r="C3249" s="12">
        <v>0.66666666666666663</v>
      </c>
      <c r="D3249" s="13">
        <v>43966</v>
      </c>
      <c r="E3249" s="7" t="s">
        <v>2584</v>
      </c>
      <c r="F3249" s="65">
        <v>19.989999999999998</v>
      </c>
      <c r="G3249" t="s">
        <v>5</v>
      </c>
      <c r="H3249">
        <f>+VLOOKUP(G3249,'Legenda Tecnologias'!$A$1:$C$26,3)</f>
        <v>11</v>
      </c>
    </row>
    <row r="3250" spans="1:8" ht="14.25">
      <c r="A3250" s="11">
        <v>43952</v>
      </c>
      <c r="B3250" s="10" t="s">
        <v>3657</v>
      </c>
      <c r="C3250" s="12">
        <v>0.70833333333333337</v>
      </c>
      <c r="D3250" s="13">
        <v>43966</v>
      </c>
      <c r="E3250" s="7" t="s">
        <v>2584</v>
      </c>
      <c r="F3250" s="65">
        <v>17.600000000000001</v>
      </c>
      <c r="G3250" t="s">
        <v>6</v>
      </c>
      <c r="H3250">
        <f>+VLOOKUP(G3250,'Legenda Tecnologias'!$A$1:$C$26,3)</f>
        <v>18</v>
      </c>
    </row>
    <row r="3251" spans="1:8" ht="14.25">
      <c r="A3251" s="11">
        <v>43952</v>
      </c>
      <c r="B3251" s="10" t="s">
        <v>3658</v>
      </c>
      <c r="C3251" s="12">
        <v>0.75</v>
      </c>
      <c r="D3251" s="13">
        <v>43966</v>
      </c>
      <c r="E3251" s="7" t="s">
        <v>2584</v>
      </c>
      <c r="F3251" s="65">
        <v>18.11</v>
      </c>
      <c r="G3251" t="s">
        <v>6</v>
      </c>
      <c r="H3251">
        <f>+VLOOKUP(G3251,'Legenda Tecnologias'!$A$1:$C$26,3)</f>
        <v>18</v>
      </c>
    </row>
    <row r="3252" spans="1:8" ht="14.25">
      <c r="A3252" s="11">
        <v>43952</v>
      </c>
      <c r="B3252" s="10" t="s">
        <v>3659</v>
      </c>
      <c r="C3252" s="12">
        <v>0.79166666666666663</v>
      </c>
      <c r="D3252" s="13">
        <v>43966</v>
      </c>
      <c r="E3252" s="7" t="s">
        <v>2584</v>
      </c>
      <c r="F3252" s="65">
        <v>21.03</v>
      </c>
      <c r="G3252" t="s">
        <v>5</v>
      </c>
      <c r="H3252">
        <f>+VLOOKUP(G3252,'Legenda Tecnologias'!$A$1:$C$26,3)</f>
        <v>11</v>
      </c>
    </row>
    <row r="3253" spans="1:8" ht="14.25">
      <c r="A3253" s="11">
        <v>43952</v>
      </c>
      <c r="B3253" s="10" t="s">
        <v>3642</v>
      </c>
      <c r="C3253" s="12">
        <v>8.3333333333333329E-2</v>
      </c>
      <c r="D3253" s="13">
        <v>43966</v>
      </c>
      <c r="E3253" s="7" t="s">
        <v>2584</v>
      </c>
      <c r="F3253" s="65">
        <v>16.22</v>
      </c>
      <c r="G3253" t="s">
        <v>6</v>
      </c>
      <c r="H3253">
        <f>+VLOOKUP(G3253,'Legenda Tecnologias'!$A$1:$C$26,3)</f>
        <v>18</v>
      </c>
    </row>
    <row r="3254" spans="1:8" ht="14.25">
      <c r="A3254" s="11">
        <v>43952</v>
      </c>
      <c r="B3254" s="10" t="s">
        <v>3660</v>
      </c>
      <c r="C3254" s="12">
        <v>0.83333333333333337</v>
      </c>
      <c r="D3254" s="13">
        <v>43966</v>
      </c>
      <c r="E3254" s="7" t="s">
        <v>2584</v>
      </c>
      <c r="F3254" s="65">
        <v>23.01</v>
      </c>
      <c r="G3254" t="s">
        <v>5</v>
      </c>
      <c r="H3254">
        <f>+VLOOKUP(G3254,'Legenda Tecnologias'!$A$1:$C$26,3)</f>
        <v>11</v>
      </c>
    </row>
    <row r="3255" spans="1:8" ht="14.25">
      <c r="A3255" s="11">
        <v>43952</v>
      </c>
      <c r="B3255" s="10" t="s">
        <v>3661</v>
      </c>
      <c r="C3255" s="12">
        <v>0.875</v>
      </c>
      <c r="D3255" s="13">
        <v>43966</v>
      </c>
      <c r="E3255" s="7" t="s">
        <v>2584</v>
      </c>
      <c r="F3255" s="65">
        <v>23.03</v>
      </c>
      <c r="G3255" t="s">
        <v>20</v>
      </c>
      <c r="H3255">
        <f>+VLOOKUP(G3255,'Legenda Tecnologias'!$A$1:$C$26,3)</f>
        <v>12</v>
      </c>
    </row>
    <row r="3256" spans="1:8" ht="14.25">
      <c r="A3256" s="11">
        <v>43952</v>
      </c>
      <c r="B3256" s="10" t="s">
        <v>3662</v>
      </c>
      <c r="C3256" s="12">
        <v>0.91666666666666663</v>
      </c>
      <c r="D3256" s="13">
        <v>43966</v>
      </c>
      <c r="E3256" s="7" t="s">
        <v>2584</v>
      </c>
      <c r="F3256" s="65">
        <v>21.85</v>
      </c>
      <c r="G3256" t="s">
        <v>20</v>
      </c>
      <c r="H3256">
        <f>+VLOOKUP(G3256,'Legenda Tecnologias'!$A$1:$C$26,3)</f>
        <v>12</v>
      </c>
    </row>
    <row r="3257" spans="1:8" ht="14.25">
      <c r="A3257" s="11">
        <v>43952</v>
      </c>
      <c r="B3257" s="10" t="s">
        <v>3663</v>
      </c>
      <c r="C3257" s="12">
        <v>0.95833333333333337</v>
      </c>
      <c r="D3257" s="13">
        <v>43966</v>
      </c>
      <c r="E3257" s="7" t="s">
        <v>2584</v>
      </c>
      <c r="F3257" s="65">
        <v>18.86</v>
      </c>
      <c r="G3257" t="s">
        <v>6</v>
      </c>
      <c r="H3257">
        <f>+VLOOKUP(G3257,'Legenda Tecnologias'!$A$1:$C$26,3)</f>
        <v>18</v>
      </c>
    </row>
    <row r="3258" spans="1:8" ht="14.25">
      <c r="A3258" s="11">
        <v>43952</v>
      </c>
      <c r="B3258" s="10" t="s">
        <v>3643</v>
      </c>
      <c r="C3258" s="12">
        <v>0.125</v>
      </c>
      <c r="D3258" s="13">
        <v>43966</v>
      </c>
      <c r="E3258" s="7" t="s">
        <v>2584</v>
      </c>
      <c r="F3258" s="65">
        <v>15.3</v>
      </c>
      <c r="G3258" t="s">
        <v>6</v>
      </c>
      <c r="H3258">
        <f>+VLOOKUP(G3258,'Legenda Tecnologias'!$A$1:$C$26,3)</f>
        <v>18</v>
      </c>
    </row>
    <row r="3259" spans="1:8" ht="14.25">
      <c r="A3259" s="11">
        <v>43952</v>
      </c>
      <c r="B3259" s="10" t="s">
        <v>3644</v>
      </c>
      <c r="C3259" s="12">
        <v>0.16666666666666666</v>
      </c>
      <c r="D3259" s="13">
        <v>43966</v>
      </c>
      <c r="E3259" s="7" t="s">
        <v>2584</v>
      </c>
      <c r="F3259" s="65">
        <v>15.3</v>
      </c>
      <c r="G3259" t="s">
        <v>7</v>
      </c>
      <c r="H3259">
        <f>+VLOOKUP(G3259,'Legenda Tecnologias'!$A$1:$C$26,3)</f>
        <v>19</v>
      </c>
    </row>
    <row r="3260" spans="1:8" ht="14.25">
      <c r="A3260" s="11">
        <v>43952</v>
      </c>
      <c r="B3260" s="10" t="s">
        <v>3645</v>
      </c>
      <c r="C3260" s="12">
        <v>0.20833333333333334</v>
      </c>
      <c r="D3260" s="13">
        <v>43966</v>
      </c>
      <c r="E3260" s="7" t="s">
        <v>2584</v>
      </c>
      <c r="F3260" s="65">
        <v>15.8</v>
      </c>
      <c r="G3260" t="s">
        <v>7</v>
      </c>
      <c r="H3260">
        <f>+VLOOKUP(G3260,'Legenda Tecnologias'!$A$1:$C$26,3)</f>
        <v>19</v>
      </c>
    </row>
    <row r="3261" spans="1:8" ht="14.25">
      <c r="A3261" s="11">
        <v>43952</v>
      </c>
      <c r="B3261" s="10" t="s">
        <v>3646</v>
      </c>
      <c r="C3261" s="12">
        <v>0.25</v>
      </c>
      <c r="D3261" s="13">
        <v>43966</v>
      </c>
      <c r="E3261" s="7" t="s">
        <v>2584</v>
      </c>
      <c r="F3261" s="65">
        <v>20.36</v>
      </c>
      <c r="G3261" t="s">
        <v>6</v>
      </c>
      <c r="H3261">
        <f>+VLOOKUP(G3261,'Legenda Tecnologias'!$A$1:$C$26,3)</f>
        <v>18</v>
      </c>
    </row>
    <row r="3262" spans="1:8" ht="14.25">
      <c r="A3262" s="11">
        <v>43952</v>
      </c>
      <c r="B3262" s="10" t="s">
        <v>3647</v>
      </c>
      <c r="C3262" s="12">
        <v>0.29166666666666669</v>
      </c>
      <c r="D3262" s="13">
        <v>43966</v>
      </c>
      <c r="E3262" s="7" t="s">
        <v>2584</v>
      </c>
      <c r="F3262" s="65">
        <v>22.51</v>
      </c>
      <c r="G3262" t="s">
        <v>12</v>
      </c>
      <c r="H3262">
        <f>+VLOOKUP(G3262,'Legenda Tecnologias'!$A$1:$C$26,3)</f>
        <v>22</v>
      </c>
    </row>
    <row r="3263" spans="1:8" ht="14.25">
      <c r="A3263" s="11">
        <v>43952</v>
      </c>
      <c r="B3263" s="10" t="s">
        <v>3648</v>
      </c>
      <c r="C3263" s="12">
        <v>0.33333333333333331</v>
      </c>
      <c r="D3263" s="13">
        <v>43966</v>
      </c>
      <c r="E3263" s="7" t="s">
        <v>2584</v>
      </c>
      <c r="F3263" s="65">
        <v>22.03</v>
      </c>
      <c r="G3263" t="s">
        <v>6</v>
      </c>
      <c r="H3263">
        <f>+VLOOKUP(G3263,'Legenda Tecnologias'!$A$1:$C$26,3)</f>
        <v>18</v>
      </c>
    </row>
    <row r="3264" spans="1:8" ht="14.25">
      <c r="A3264" s="11">
        <v>43952</v>
      </c>
      <c r="B3264" s="10" t="s">
        <v>3649</v>
      </c>
      <c r="C3264" s="12">
        <v>0.375</v>
      </c>
      <c r="D3264" s="13">
        <v>43966</v>
      </c>
      <c r="E3264" s="7" t="s">
        <v>2584</v>
      </c>
      <c r="F3264" s="65">
        <v>23</v>
      </c>
      <c r="G3264" t="s">
        <v>20</v>
      </c>
      <c r="H3264">
        <f>+VLOOKUP(G3264,'Legenda Tecnologias'!$A$1:$C$26,3)</f>
        <v>12</v>
      </c>
    </row>
    <row r="3265" spans="1:8" ht="14.25">
      <c r="A3265" s="11">
        <v>43952</v>
      </c>
      <c r="B3265" s="10" t="s">
        <v>3664</v>
      </c>
      <c r="C3265" s="12">
        <v>0</v>
      </c>
      <c r="D3265" s="13">
        <v>43967</v>
      </c>
      <c r="E3265" s="7" t="s">
        <v>2584</v>
      </c>
      <c r="F3265" s="65">
        <v>20</v>
      </c>
      <c r="G3265" t="s">
        <v>6</v>
      </c>
      <c r="H3265">
        <f>+VLOOKUP(G3265,'Legenda Tecnologias'!$A$1:$C$26,3)</f>
        <v>18</v>
      </c>
    </row>
    <row r="3266" spans="1:8" ht="14.25">
      <c r="A3266" s="11">
        <v>43952</v>
      </c>
      <c r="B3266" s="10" t="s">
        <v>3665</v>
      </c>
      <c r="C3266" s="12">
        <v>4.1666666666666664E-2</v>
      </c>
      <c r="D3266" s="13">
        <v>43967</v>
      </c>
      <c r="E3266" s="7" t="s">
        <v>2584</v>
      </c>
      <c r="F3266" s="65">
        <v>18.14</v>
      </c>
      <c r="G3266" t="s">
        <v>5</v>
      </c>
      <c r="H3266">
        <f>+VLOOKUP(G3266,'Legenda Tecnologias'!$A$1:$C$26,3)</f>
        <v>11</v>
      </c>
    </row>
    <row r="3267" spans="1:8" ht="14.25">
      <c r="A3267" s="11">
        <v>43952</v>
      </c>
      <c r="B3267" s="10" t="s">
        <v>3674</v>
      </c>
      <c r="C3267" s="12">
        <v>0.41666666666666669</v>
      </c>
      <c r="D3267" s="13">
        <v>43967</v>
      </c>
      <c r="E3267" s="7" t="s">
        <v>2584</v>
      </c>
      <c r="F3267" s="65">
        <v>12.05</v>
      </c>
      <c r="G3267" t="s">
        <v>6</v>
      </c>
      <c r="H3267">
        <f>+VLOOKUP(G3267,'Legenda Tecnologias'!$A$1:$C$26,3)</f>
        <v>18</v>
      </c>
    </row>
    <row r="3268" spans="1:8" ht="14.25">
      <c r="A3268" s="11">
        <v>43952</v>
      </c>
      <c r="B3268" s="10" t="s">
        <v>3675</v>
      </c>
      <c r="C3268" s="12">
        <v>0.45833333333333331</v>
      </c>
      <c r="D3268" s="13">
        <v>43967</v>
      </c>
      <c r="E3268" s="7" t="s">
        <v>2584</v>
      </c>
      <c r="F3268" s="65">
        <v>12.25</v>
      </c>
      <c r="G3268" t="s">
        <v>6</v>
      </c>
      <c r="H3268">
        <f>+VLOOKUP(G3268,'Legenda Tecnologias'!$A$1:$C$26,3)</f>
        <v>18</v>
      </c>
    </row>
    <row r="3269" spans="1:8" ht="14.25">
      <c r="A3269" s="11">
        <v>43952</v>
      </c>
      <c r="B3269" s="10" t="s">
        <v>3676</v>
      </c>
      <c r="C3269" s="12">
        <v>0.5</v>
      </c>
      <c r="D3269" s="13">
        <v>43967</v>
      </c>
      <c r="E3269" s="7" t="s">
        <v>2584</v>
      </c>
      <c r="F3269" s="65">
        <v>13.72</v>
      </c>
      <c r="G3269" t="s">
        <v>6</v>
      </c>
      <c r="H3269">
        <f>+VLOOKUP(G3269,'Legenda Tecnologias'!$A$1:$C$26,3)</f>
        <v>18</v>
      </c>
    </row>
    <row r="3270" spans="1:8" ht="14.25">
      <c r="A3270" s="11">
        <v>43952</v>
      </c>
      <c r="B3270" s="10" t="s">
        <v>3677</v>
      </c>
      <c r="C3270" s="12">
        <v>0.54166666666666663</v>
      </c>
      <c r="D3270" s="13">
        <v>43967</v>
      </c>
      <c r="E3270" s="7" t="s">
        <v>2584</v>
      </c>
      <c r="F3270" s="65">
        <v>13.38</v>
      </c>
      <c r="G3270" t="s">
        <v>6</v>
      </c>
      <c r="H3270">
        <f>+VLOOKUP(G3270,'Legenda Tecnologias'!$A$1:$C$26,3)</f>
        <v>18</v>
      </c>
    </row>
    <row r="3271" spans="1:8" ht="14.25">
      <c r="A3271" s="11">
        <v>43952</v>
      </c>
      <c r="B3271" s="10" t="s">
        <v>3678</v>
      </c>
      <c r="C3271" s="12">
        <v>0.58333333333333337</v>
      </c>
      <c r="D3271" s="13">
        <v>43967</v>
      </c>
      <c r="E3271" s="7" t="s">
        <v>2584</v>
      </c>
      <c r="F3271" s="65">
        <v>15.45</v>
      </c>
      <c r="G3271" t="s">
        <v>6</v>
      </c>
      <c r="H3271">
        <f>+VLOOKUP(G3271,'Legenda Tecnologias'!$A$1:$C$26,3)</f>
        <v>18</v>
      </c>
    </row>
    <row r="3272" spans="1:8" ht="14.25">
      <c r="A3272" s="11">
        <v>43952</v>
      </c>
      <c r="B3272" s="10" t="s">
        <v>3679</v>
      </c>
      <c r="C3272" s="12">
        <v>0.625</v>
      </c>
      <c r="D3272" s="13">
        <v>43967</v>
      </c>
      <c r="E3272" s="7" t="s">
        <v>2584</v>
      </c>
      <c r="F3272" s="65">
        <v>11.24</v>
      </c>
      <c r="G3272" t="s">
        <v>6</v>
      </c>
      <c r="H3272">
        <f>+VLOOKUP(G3272,'Legenda Tecnologias'!$A$1:$C$26,3)</f>
        <v>18</v>
      </c>
    </row>
    <row r="3273" spans="1:8" ht="14.25">
      <c r="A3273" s="11">
        <v>43952</v>
      </c>
      <c r="B3273" s="10" t="s">
        <v>3680</v>
      </c>
      <c r="C3273" s="12">
        <v>0.66666666666666663</v>
      </c>
      <c r="D3273" s="13">
        <v>43967</v>
      </c>
      <c r="E3273" s="7" t="s">
        <v>2584</v>
      </c>
      <c r="F3273" s="65">
        <v>11.03</v>
      </c>
      <c r="G3273" t="s">
        <v>6</v>
      </c>
      <c r="H3273">
        <f>+VLOOKUP(G3273,'Legenda Tecnologias'!$A$1:$C$26,3)</f>
        <v>18</v>
      </c>
    </row>
    <row r="3274" spans="1:8" ht="14.25">
      <c r="A3274" s="11">
        <v>43952</v>
      </c>
      <c r="B3274" s="10" t="s">
        <v>3681</v>
      </c>
      <c r="C3274" s="12">
        <v>0.70833333333333337</v>
      </c>
      <c r="D3274" s="13">
        <v>43967</v>
      </c>
      <c r="E3274" s="7" t="s">
        <v>2584</v>
      </c>
      <c r="F3274" s="65">
        <v>14.5</v>
      </c>
      <c r="G3274" t="s">
        <v>6</v>
      </c>
      <c r="H3274">
        <f>+VLOOKUP(G3274,'Legenda Tecnologias'!$A$1:$C$26,3)</f>
        <v>18</v>
      </c>
    </row>
    <row r="3275" spans="1:8" ht="14.25">
      <c r="A3275" s="11">
        <v>43952</v>
      </c>
      <c r="B3275" s="10" t="s">
        <v>3682</v>
      </c>
      <c r="C3275" s="12">
        <v>0.75</v>
      </c>
      <c r="D3275" s="13">
        <v>43967</v>
      </c>
      <c r="E3275" s="7" t="s">
        <v>2584</v>
      </c>
      <c r="F3275" s="65">
        <v>19</v>
      </c>
      <c r="G3275" t="s">
        <v>6</v>
      </c>
      <c r="H3275">
        <f>+VLOOKUP(G3275,'Legenda Tecnologias'!$A$1:$C$26,3)</f>
        <v>18</v>
      </c>
    </row>
    <row r="3276" spans="1:8" ht="14.25">
      <c r="A3276" s="11">
        <v>43952</v>
      </c>
      <c r="B3276" s="10" t="s">
        <v>3683</v>
      </c>
      <c r="C3276" s="12">
        <v>0.79166666666666663</v>
      </c>
      <c r="D3276" s="13">
        <v>43967</v>
      </c>
      <c r="E3276" s="7" t="s">
        <v>2584</v>
      </c>
      <c r="F3276" s="65">
        <v>18.079999999999998</v>
      </c>
      <c r="G3276" t="s">
        <v>5</v>
      </c>
      <c r="H3276">
        <f>+VLOOKUP(G3276,'Legenda Tecnologias'!$A$1:$C$26,3)</f>
        <v>11</v>
      </c>
    </row>
    <row r="3277" spans="1:8" ht="14.25">
      <c r="A3277" s="11">
        <v>43952</v>
      </c>
      <c r="B3277" s="10" t="s">
        <v>3666</v>
      </c>
      <c r="C3277" s="12">
        <v>8.3333333333333329E-2</v>
      </c>
      <c r="D3277" s="13">
        <v>43967</v>
      </c>
      <c r="E3277" s="7" t="s">
        <v>2584</v>
      </c>
      <c r="F3277" s="65">
        <v>17.079999999999998</v>
      </c>
      <c r="G3277" t="s">
        <v>5</v>
      </c>
      <c r="H3277">
        <f>+VLOOKUP(G3277,'Legenda Tecnologias'!$A$1:$C$26,3)</f>
        <v>11</v>
      </c>
    </row>
    <row r="3278" spans="1:8" ht="14.25">
      <c r="A3278" s="11">
        <v>43952</v>
      </c>
      <c r="B3278" s="10" t="s">
        <v>3684</v>
      </c>
      <c r="C3278" s="12">
        <v>0.83333333333333337</v>
      </c>
      <c r="D3278" s="13">
        <v>43967</v>
      </c>
      <c r="E3278" s="7" t="s">
        <v>2584</v>
      </c>
      <c r="F3278" s="65">
        <v>18.38</v>
      </c>
      <c r="G3278" t="s">
        <v>6</v>
      </c>
      <c r="H3278">
        <f>+VLOOKUP(G3278,'Legenda Tecnologias'!$A$1:$C$26,3)</f>
        <v>18</v>
      </c>
    </row>
    <row r="3279" spans="1:8" ht="14.25">
      <c r="A3279" s="11">
        <v>43952</v>
      </c>
      <c r="B3279" s="10" t="s">
        <v>3685</v>
      </c>
      <c r="C3279" s="12">
        <v>0.875</v>
      </c>
      <c r="D3279" s="13">
        <v>43967</v>
      </c>
      <c r="E3279" s="7" t="s">
        <v>2584</v>
      </c>
      <c r="F3279" s="65">
        <v>22.55</v>
      </c>
      <c r="G3279" t="s">
        <v>6</v>
      </c>
      <c r="H3279">
        <f>+VLOOKUP(G3279,'Legenda Tecnologias'!$A$1:$C$26,3)</f>
        <v>18</v>
      </c>
    </row>
    <row r="3280" spans="1:8" ht="14.25">
      <c r="A3280" s="11">
        <v>43952</v>
      </c>
      <c r="B3280" s="10" t="s">
        <v>3686</v>
      </c>
      <c r="C3280" s="12">
        <v>0.91666666666666663</v>
      </c>
      <c r="D3280" s="13">
        <v>43967</v>
      </c>
      <c r="E3280" s="7" t="s">
        <v>2584</v>
      </c>
      <c r="F3280" s="65">
        <v>23.56</v>
      </c>
      <c r="G3280" t="s">
        <v>5</v>
      </c>
      <c r="H3280">
        <f>+VLOOKUP(G3280,'Legenda Tecnologias'!$A$1:$C$26,3)</f>
        <v>11</v>
      </c>
    </row>
    <row r="3281" spans="1:8" ht="14.25">
      <c r="A3281" s="11">
        <v>43952</v>
      </c>
      <c r="B3281" s="10" t="s">
        <v>3687</v>
      </c>
      <c r="C3281" s="12">
        <v>0.95833333333333337</v>
      </c>
      <c r="D3281" s="13">
        <v>43967</v>
      </c>
      <c r="E3281" s="7" t="s">
        <v>2584</v>
      </c>
      <c r="F3281" s="65">
        <v>22.16</v>
      </c>
      <c r="G3281" t="s">
        <v>5</v>
      </c>
      <c r="H3281">
        <f>+VLOOKUP(G3281,'Legenda Tecnologias'!$A$1:$C$26,3)</f>
        <v>11</v>
      </c>
    </row>
    <row r="3282" spans="1:8" ht="14.25">
      <c r="A3282" s="11">
        <v>43952</v>
      </c>
      <c r="B3282" s="10" t="s">
        <v>3667</v>
      </c>
      <c r="C3282" s="12">
        <v>0.125</v>
      </c>
      <c r="D3282" s="13">
        <v>43967</v>
      </c>
      <c r="E3282" s="7" t="s">
        <v>2584</v>
      </c>
      <c r="F3282" s="65">
        <v>16.43</v>
      </c>
      <c r="G3282" t="s">
        <v>6</v>
      </c>
      <c r="H3282">
        <f>+VLOOKUP(G3282,'Legenda Tecnologias'!$A$1:$C$26,3)</f>
        <v>18</v>
      </c>
    </row>
    <row r="3283" spans="1:8" ht="14.25">
      <c r="A3283" s="11">
        <v>43952</v>
      </c>
      <c r="B3283" s="10" t="s">
        <v>3668</v>
      </c>
      <c r="C3283" s="12">
        <v>0.16666666666666666</v>
      </c>
      <c r="D3283" s="13">
        <v>43967</v>
      </c>
      <c r="E3283" s="7" t="s">
        <v>2584</v>
      </c>
      <c r="F3283" s="65">
        <v>14.95</v>
      </c>
      <c r="G3283" t="s">
        <v>6</v>
      </c>
      <c r="H3283">
        <f>+VLOOKUP(G3283,'Legenda Tecnologias'!$A$1:$C$26,3)</f>
        <v>18</v>
      </c>
    </row>
    <row r="3284" spans="1:8" ht="14.25">
      <c r="A3284" s="11">
        <v>43952</v>
      </c>
      <c r="B3284" s="10" t="s">
        <v>3669</v>
      </c>
      <c r="C3284" s="12">
        <v>0.20833333333333334</v>
      </c>
      <c r="D3284" s="13">
        <v>43967</v>
      </c>
      <c r="E3284" s="7" t="s">
        <v>2584</v>
      </c>
      <c r="F3284" s="65">
        <v>14.54</v>
      </c>
      <c r="G3284" t="s">
        <v>12</v>
      </c>
      <c r="H3284">
        <f>+VLOOKUP(G3284,'Legenda Tecnologias'!$A$1:$C$26,3)</f>
        <v>22</v>
      </c>
    </row>
    <row r="3285" spans="1:8" ht="14.25">
      <c r="A3285" s="11">
        <v>43952</v>
      </c>
      <c r="B3285" s="10" t="s">
        <v>3670</v>
      </c>
      <c r="C3285" s="12">
        <v>0.25</v>
      </c>
      <c r="D3285" s="13">
        <v>43967</v>
      </c>
      <c r="E3285" s="7" t="s">
        <v>2584</v>
      </c>
      <c r="F3285" s="65">
        <v>14.94</v>
      </c>
      <c r="G3285" t="s">
        <v>12</v>
      </c>
      <c r="H3285">
        <f>+VLOOKUP(G3285,'Legenda Tecnologias'!$A$1:$C$26,3)</f>
        <v>22</v>
      </c>
    </row>
    <row r="3286" spans="1:8" ht="14.25">
      <c r="A3286" s="11">
        <v>43952</v>
      </c>
      <c r="B3286" s="10" t="s">
        <v>3671</v>
      </c>
      <c r="C3286" s="12">
        <v>0.29166666666666669</v>
      </c>
      <c r="D3286" s="13">
        <v>43967</v>
      </c>
      <c r="E3286" s="7" t="s">
        <v>2584</v>
      </c>
      <c r="F3286" s="65">
        <v>16</v>
      </c>
      <c r="G3286" t="s">
        <v>12</v>
      </c>
      <c r="H3286">
        <f>+VLOOKUP(G3286,'Legenda Tecnologias'!$A$1:$C$26,3)</f>
        <v>22</v>
      </c>
    </row>
    <row r="3287" spans="1:8" ht="14.25">
      <c r="A3287" s="11">
        <v>43952</v>
      </c>
      <c r="B3287" s="10" t="s">
        <v>3672</v>
      </c>
      <c r="C3287" s="12">
        <v>0.33333333333333331</v>
      </c>
      <c r="D3287" s="13">
        <v>43967</v>
      </c>
      <c r="E3287" s="7" t="s">
        <v>2584</v>
      </c>
      <c r="F3287" s="65">
        <v>15.71</v>
      </c>
      <c r="G3287" t="s">
        <v>6</v>
      </c>
      <c r="H3287">
        <f>+VLOOKUP(G3287,'Legenda Tecnologias'!$A$1:$C$26,3)</f>
        <v>18</v>
      </c>
    </row>
    <row r="3288" spans="1:8" ht="14.25">
      <c r="A3288" s="11">
        <v>43952</v>
      </c>
      <c r="B3288" s="10" t="s">
        <v>3673</v>
      </c>
      <c r="C3288" s="12">
        <v>0.375</v>
      </c>
      <c r="D3288" s="13">
        <v>43967</v>
      </c>
      <c r="E3288" s="7" t="s">
        <v>2584</v>
      </c>
      <c r="F3288" s="65">
        <v>13.5</v>
      </c>
      <c r="G3288" t="s">
        <v>6</v>
      </c>
      <c r="H3288">
        <f>+VLOOKUP(G3288,'Legenda Tecnologias'!$A$1:$C$26,3)</f>
        <v>18</v>
      </c>
    </row>
    <row r="3289" spans="1:8" ht="14.25">
      <c r="A3289" s="11">
        <v>43952</v>
      </c>
      <c r="B3289" s="10" t="s">
        <v>3688</v>
      </c>
      <c r="C3289" s="12">
        <v>0</v>
      </c>
      <c r="D3289" s="13">
        <v>43968</v>
      </c>
      <c r="E3289" s="7" t="s">
        <v>2584</v>
      </c>
      <c r="F3289" s="65">
        <v>18.93</v>
      </c>
      <c r="G3289" t="s">
        <v>5</v>
      </c>
      <c r="H3289">
        <f>+VLOOKUP(G3289,'Legenda Tecnologias'!$A$1:$C$26,3)</f>
        <v>11</v>
      </c>
    </row>
    <row r="3290" spans="1:8" ht="14.25">
      <c r="A3290" s="11">
        <v>43952</v>
      </c>
      <c r="B3290" s="10" t="s">
        <v>3689</v>
      </c>
      <c r="C3290" s="12">
        <v>4.1666666666666664E-2</v>
      </c>
      <c r="D3290" s="13">
        <v>43968</v>
      </c>
      <c r="E3290" s="7" t="s">
        <v>2584</v>
      </c>
      <c r="F3290" s="65">
        <v>16.78</v>
      </c>
      <c r="G3290" t="s">
        <v>6</v>
      </c>
      <c r="H3290">
        <f>+VLOOKUP(G3290,'Legenda Tecnologias'!$A$1:$C$26,3)</f>
        <v>18</v>
      </c>
    </row>
    <row r="3291" spans="1:8" ht="14.25">
      <c r="A3291" s="11">
        <v>43952</v>
      </c>
      <c r="B3291" s="10" t="s">
        <v>3698</v>
      </c>
      <c r="C3291" s="12">
        <v>0.41666666666666669</v>
      </c>
      <c r="D3291" s="13">
        <v>43968</v>
      </c>
      <c r="E3291" s="7" t="s">
        <v>2584</v>
      </c>
      <c r="F3291" s="65">
        <v>10</v>
      </c>
      <c r="G3291" t="s">
        <v>6</v>
      </c>
      <c r="H3291">
        <f>+VLOOKUP(G3291,'Legenda Tecnologias'!$A$1:$C$26,3)</f>
        <v>18</v>
      </c>
    </row>
    <row r="3292" spans="1:8" ht="14.25">
      <c r="A3292" s="11">
        <v>43952</v>
      </c>
      <c r="B3292" s="10" t="s">
        <v>3699</v>
      </c>
      <c r="C3292" s="12">
        <v>0.45833333333333331</v>
      </c>
      <c r="D3292" s="13">
        <v>43968</v>
      </c>
      <c r="E3292" s="7" t="s">
        <v>2584</v>
      </c>
      <c r="F3292" s="65">
        <v>12</v>
      </c>
      <c r="G3292" t="s">
        <v>20</v>
      </c>
      <c r="H3292">
        <f>+VLOOKUP(G3292,'Legenda Tecnologias'!$A$1:$C$26,3)</f>
        <v>12</v>
      </c>
    </row>
    <row r="3293" spans="1:8" ht="14.25">
      <c r="A3293" s="11">
        <v>43952</v>
      </c>
      <c r="B3293" s="10" t="s">
        <v>3700</v>
      </c>
      <c r="C3293" s="12">
        <v>0.5</v>
      </c>
      <c r="D3293" s="13">
        <v>43968</v>
      </c>
      <c r="E3293" s="7" t="s">
        <v>2584</v>
      </c>
      <c r="F3293" s="65">
        <v>12</v>
      </c>
      <c r="G3293" t="s">
        <v>6</v>
      </c>
      <c r="H3293">
        <f>+VLOOKUP(G3293,'Legenda Tecnologias'!$A$1:$C$26,3)</f>
        <v>18</v>
      </c>
    </row>
    <row r="3294" spans="1:8" ht="14.25">
      <c r="A3294" s="11">
        <v>43952</v>
      </c>
      <c r="B3294" s="10" t="s">
        <v>3701</v>
      </c>
      <c r="C3294" s="12">
        <v>0.54166666666666663</v>
      </c>
      <c r="D3294" s="13">
        <v>43968</v>
      </c>
      <c r="E3294" s="7" t="s">
        <v>2584</v>
      </c>
      <c r="F3294" s="65">
        <v>15</v>
      </c>
      <c r="G3294" t="s">
        <v>6</v>
      </c>
      <c r="H3294">
        <f>+VLOOKUP(G3294,'Legenda Tecnologias'!$A$1:$C$26,3)</f>
        <v>18</v>
      </c>
    </row>
    <row r="3295" spans="1:8" ht="14.25">
      <c r="A3295" s="11">
        <v>43952</v>
      </c>
      <c r="B3295" s="10" t="s">
        <v>3702</v>
      </c>
      <c r="C3295" s="12">
        <v>0.58333333333333337</v>
      </c>
      <c r="D3295" s="13">
        <v>43968</v>
      </c>
      <c r="E3295" s="7" t="s">
        <v>2584</v>
      </c>
      <c r="F3295" s="65">
        <v>19</v>
      </c>
      <c r="G3295" t="s">
        <v>8</v>
      </c>
      <c r="H3295">
        <f>+VLOOKUP(G3295,'Legenda Tecnologias'!$A$1:$C$26,3)</f>
        <v>6</v>
      </c>
    </row>
    <row r="3296" spans="1:8" ht="14.25">
      <c r="A3296" s="11">
        <v>43952</v>
      </c>
      <c r="B3296" s="10" t="s">
        <v>3703</v>
      </c>
      <c r="C3296" s="12">
        <v>0.625</v>
      </c>
      <c r="D3296" s="13">
        <v>43968</v>
      </c>
      <c r="E3296" s="7" t="s">
        <v>2584</v>
      </c>
      <c r="F3296" s="65">
        <v>12.5</v>
      </c>
      <c r="G3296" t="s">
        <v>5</v>
      </c>
      <c r="H3296">
        <f>+VLOOKUP(G3296,'Legenda Tecnologias'!$A$1:$C$26,3)</f>
        <v>11</v>
      </c>
    </row>
    <row r="3297" spans="1:8" ht="14.25">
      <c r="A3297" s="11">
        <v>43952</v>
      </c>
      <c r="B3297" s="10" t="s">
        <v>3704</v>
      </c>
      <c r="C3297" s="12">
        <v>0.66666666666666663</v>
      </c>
      <c r="D3297" s="13">
        <v>43968</v>
      </c>
      <c r="E3297" s="7" t="s">
        <v>2584</v>
      </c>
      <c r="F3297" s="65">
        <v>9.5</v>
      </c>
      <c r="G3297" t="s">
        <v>6</v>
      </c>
      <c r="H3297">
        <f>+VLOOKUP(G3297,'Legenda Tecnologias'!$A$1:$C$26,3)</f>
        <v>18</v>
      </c>
    </row>
    <row r="3298" spans="1:8" ht="14.25">
      <c r="A3298" s="11">
        <v>43952</v>
      </c>
      <c r="B3298" s="10" t="s">
        <v>3705</v>
      </c>
      <c r="C3298" s="12">
        <v>0.70833333333333337</v>
      </c>
      <c r="D3298" s="13">
        <v>43968</v>
      </c>
      <c r="E3298" s="7" t="s">
        <v>2584</v>
      </c>
      <c r="F3298" s="65">
        <v>10.5</v>
      </c>
      <c r="G3298" t="s">
        <v>6</v>
      </c>
      <c r="H3298">
        <f>+VLOOKUP(G3298,'Legenda Tecnologias'!$A$1:$C$26,3)</f>
        <v>18</v>
      </c>
    </row>
    <row r="3299" spans="1:8" ht="14.25">
      <c r="A3299" s="11">
        <v>43952</v>
      </c>
      <c r="B3299" s="10" t="s">
        <v>3706</v>
      </c>
      <c r="C3299" s="12">
        <v>0.75</v>
      </c>
      <c r="D3299" s="13">
        <v>43968</v>
      </c>
      <c r="E3299" s="7" t="s">
        <v>2584</v>
      </c>
      <c r="F3299" s="65">
        <v>16.05</v>
      </c>
      <c r="G3299" t="s">
        <v>6</v>
      </c>
      <c r="H3299">
        <f>+VLOOKUP(G3299,'Legenda Tecnologias'!$A$1:$C$26,3)</f>
        <v>18</v>
      </c>
    </row>
    <row r="3300" spans="1:8" ht="14.25">
      <c r="A3300" s="11">
        <v>43952</v>
      </c>
      <c r="B3300" s="10" t="s">
        <v>3707</v>
      </c>
      <c r="C3300" s="12">
        <v>0.79166666666666663</v>
      </c>
      <c r="D3300" s="13">
        <v>43968</v>
      </c>
      <c r="E3300" s="7" t="s">
        <v>2584</v>
      </c>
      <c r="F3300" s="65">
        <v>20.51</v>
      </c>
      <c r="G3300" t="s">
        <v>6</v>
      </c>
      <c r="H3300">
        <f>+VLOOKUP(G3300,'Legenda Tecnologias'!$A$1:$C$26,3)</f>
        <v>18</v>
      </c>
    </row>
    <row r="3301" spans="1:8" ht="14.25">
      <c r="A3301" s="11">
        <v>43952</v>
      </c>
      <c r="B3301" s="10" t="s">
        <v>3690</v>
      </c>
      <c r="C3301" s="12">
        <v>8.3333333333333329E-2</v>
      </c>
      <c r="D3301" s="13">
        <v>43968</v>
      </c>
      <c r="E3301" s="7" t="s">
        <v>2584</v>
      </c>
      <c r="F3301" s="65">
        <v>15.15</v>
      </c>
      <c r="G3301" t="s">
        <v>5</v>
      </c>
      <c r="H3301">
        <f>+VLOOKUP(G3301,'Legenda Tecnologias'!$A$1:$C$26,3)</f>
        <v>11</v>
      </c>
    </row>
    <row r="3302" spans="1:8" ht="14.25">
      <c r="A3302" s="11">
        <v>43952</v>
      </c>
      <c r="B3302" s="10" t="s">
        <v>3708</v>
      </c>
      <c r="C3302" s="12">
        <v>0.83333333333333337</v>
      </c>
      <c r="D3302" s="13">
        <v>43968</v>
      </c>
      <c r="E3302" s="7" t="s">
        <v>2584</v>
      </c>
      <c r="F3302" s="65">
        <v>22.18</v>
      </c>
      <c r="G3302" t="s">
        <v>5</v>
      </c>
      <c r="H3302">
        <f>+VLOOKUP(G3302,'Legenda Tecnologias'!$A$1:$C$26,3)</f>
        <v>11</v>
      </c>
    </row>
    <row r="3303" spans="1:8" ht="14.25">
      <c r="A3303" s="11">
        <v>43952</v>
      </c>
      <c r="B3303" s="10" t="s">
        <v>3709</v>
      </c>
      <c r="C3303" s="12">
        <v>0.875</v>
      </c>
      <c r="D3303" s="13">
        <v>43968</v>
      </c>
      <c r="E3303" s="7" t="s">
        <v>2584</v>
      </c>
      <c r="F3303" s="65">
        <v>27.22</v>
      </c>
      <c r="G3303" t="s">
        <v>8</v>
      </c>
      <c r="H3303">
        <f>+VLOOKUP(G3303,'Legenda Tecnologias'!$A$1:$C$26,3)</f>
        <v>6</v>
      </c>
    </row>
    <row r="3304" spans="1:8" ht="14.25">
      <c r="A3304" s="11">
        <v>43952</v>
      </c>
      <c r="B3304" s="10" t="s">
        <v>3710</v>
      </c>
      <c r="C3304" s="12">
        <v>0.91666666666666663</v>
      </c>
      <c r="D3304" s="13">
        <v>43968</v>
      </c>
      <c r="E3304" s="7" t="s">
        <v>2584</v>
      </c>
      <c r="F3304" s="65">
        <v>27.48</v>
      </c>
      <c r="G3304" t="s">
        <v>5</v>
      </c>
      <c r="H3304">
        <f>+VLOOKUP(G3304,'Legenda Tecnologias'!$A$1:$C$26,3)</f>
        <v>11</v>
      </c>
    </row>
    <row r="3305" spans="1:8" ht="14.25">
      <c r="A3305" s="11">
        <v>43952</v>
      </c>
      <c r="B3305" s="10" t="s">
        <v>3711</v>
      </c>
      <c r="C3305" s="12">
        <v>0.95833333333333337</v>
      </c>
      <c r="D3305" s="13">
        <v>43968</v>
      </c>
      <c r="E3305" s="7" t="s">
        <v>2584</v>
      </c>
      <c r="F3305" s="65">
        <v>24.42</v>
      </c>
      <c r="G3305" t="s">
        <v>5</v>
      </c>
      <c r="H3305">
        <f>+VLOOKUP(G3305,'Legenda Tecnologias'!$A$1:$C$26,3)</f>
        <v>11</v>
      </c>
    </row>
    <row r="3306" spans="1:8" ht="14.25">
      <c r="A3306" s="11">
        <v>43952</v>
      </c>
      <c r="B3306" s="10" t="s">
        <v>3691</v>
      </c>
      <c r="C3306" s="12">
        <v>0.125</v>
      </c>
      <c r="D3306" s="13">
        <v>43968</v>
      </c>
      <c r="E3306" s="7" t="s">
        <v>2584</v>
      </c>
      <c r="F3306" s="65">
        <v>13.5</v>
      </c>
      <c r="G3306" t="s">
        <v>12</v>
      </c>
      <c r="H3306">
        <f>+VLOOKUP(G3306,'Legenda Tecnologias'!$A$1:$C$26,3)</f>
        <v>22</v>
      </c>
    </row>
    <row r="3307" spans="1:8" ht="14.25">
      <c r="A3307" s="11">
        <v>43952</v>
      </c>
      <c r="B3307" s="10" t="s">
        <v>3692</v>
      </c>
      <c r="C3307" s="12">
        <v>0.16666666666666666</v>
      </c>
      <c r="D3307" s="13">
        <v>43968</v>
      </c>
      <c r="E3307" s="7" t="s">
        <v>2584</v>
      </c>
      <c r="F3307" s="65">
        <v>12.98</v>
      </c>
      <c r="G3307" t="s">
        <v>6</v>
      </c>
      <c r="H3307">
        <f>+VLOOKUP(G3307,'Legenda Tecnologias'!$A$1:$C$26,3)</f>
        <v>18</v>
      </c>
    </row>
    <row r="3308" spans="1:8" ht="14.25">
      <c r="A3308" s="11">
        <v>43952</v>
      </c>
      <c r="B3308" s="10" t="s">
        <v>3693</v>
      </c>
      <c r="C3308" s="12">
        <v>0.20833333333333334</v>
      </c>
      <c r="D3308" s="13">
        <v>43968</v>
      </c>
      <c r="E3308" s="7" t="s">
        <v>2584</v>
      </c>
      <c r="F3308" s="65">
        <v>12.69</v>
      </c>
      <c r="G3308" t="s">
        <v>6</v>
      </c>
      <c r="H3308">
        <f>+VLOOKUP(G3308,'Legenda Tecnologias'!$A$1:$C$26,3)</f>
        <v>18</v>
      </c>
    </row>
    <row r="3309" spans="1:8" ht="14.25">
      <c r="A3309" s="11">
        <v>43952</v>
      </c>
      <c r="B3309" s="10" t="s">
        <v>3694</v>
      </c>
      <c r="C3309" s="12">
        <v>0.25</v>
      </c>
      <c r="D3309" s="13">
        <v>43968</v>
      </c>
      <c r="E3309" s="7" t="s">
        <v>2584</v>
      </c>
      <c r="F3309" s="65">
        <v>12.4</v>
      </c>
      <c r="G3309" t="s">
        <v>6</v>
      </c>
      <c r="H3309">
        <f>+VLOOKUP(G3309,'Legenda Tecnologias'!$A$1:$C$26,3)</f>
        <v>18</v>
      </c>
    </row>
    <row r="3310" spans="1:8" ht="14.25">
      <c r="A3310" s="11">
        <v>43952</v>
      </c>
      <c r="B3310" s="10" t="s">
        <v>3695</v>
      </c>
      <c r="C3310" s="12">
        <v>0.29166666666666669</v>
      </c>
      <c r="D3310" s="13">
        <v>43968</v>
      </c>
      <c r="E3310" s="7" t="s">
        <v>2584</v>
      </c>
      <c r="F3310" s="65">
        <v>11.9</v>
      </c>
      <c r="G3310" t="s">
        <v>12</v>
      </c>
      <c r="H3310">
        <f>+VLOOKUP(G3310,'Legenda Tecnologias'!$A$1:$C$26,3)</f>
        <v>22</v>
      </c>
    </row>
    <row r="3311" spans="1:8" ht="14.25">
      <c r="A3311" s="11">
        <v>43952</v>
      </c>
      <c r="B3311" s="10" t="s">
        <v>3696</v>
      </c>
      <c r="C3311" s="12">
        <v>0.33333333333333331</v>
      </c>
      <c r="D3311" s="13">
        <v>43968</v>
      </c>
      <c r="E3311" s="7" t="s">
        <v>2584</v>
      </c>
      <c r="F3311" s="65">
        <v>11.61</v>
      </c>
      <c r="G3311" t="s">
        <v>6</v>
      </c>
      <c r="H3311">
        <f>+VLOOKUP(G3311,'Legenda Tecnologias'!$A$1:$C$26,3)</f>
        <v>18</v>
      </c>
    </row>
    <row r="3312" spans="1:8" ht="14.25">
      <c r="A3312" s="11">
        <v>43952</v>
      </c>
      <c r="B3312" s="10" t="s">
        <v>3697</v>
      </c>
      <c r="C3312" s="12">
        <v>0.375</v>
      </c>
      <c r="D3312" s="13">
        <v>43968</v>
      </c>
      <c r="E3312" s="7" t="s">
        <v>2584</v>
      </c>
      <c r="F3312" s="65">
        <v>10.6</v>
      </c>
      <c r="G3312" t="s">
        <v>6</v>
      </c>
      <c r="H3312">
        <f>+VLOOKUP(G3312,'Legenda Tecnologias'!$A$1:$C$26,3)</f>
        <v>18</v>
      </c>
    </row>
    <row r="3313" spans="1:8" ht="14.25">
      <c r="A3313" s="11">
        <v>43952</v>
      </c>
      <c r="B3313" s="10" t="s">
        <v>3712</v>
      </c>
      <c r="C3313" s="12">
        <v>0</v>
      </c>
      <c r="D3313" s="13">
        <v>43969</v>
      </c>
      <c r="E3313" s="7" t="s">
        <v>2584</v>
      </c>
      <c r="F3313" s="65">
        <v>27.68</v>
      </c>
      <c r="G3313" t="s">
        <v>5</v>
      </c>
      <c r="H3313">
        <f>+VLOOKUP(G3313,'Legenda Tecnologias'!$A$1:$C$26,3)</f>
        <v>11</v>
      </c>
    </row>
    <row r="3314" spans="1:8" ht="14.25">
      <c r="A3314" s="11">
        <v>43952</v>
      </c>
      <c r="B3314" s="10" t="s">
        <v>3713</v>
      </c>
      <c r="C3314" s="12">
        <v>4.1666666666666664E-2</v>
      </c>
      <c r="D3314" s="13">
        <v>43969</v>
      </c>
      <c r="E3314" s="7" t="s">
        <v>2584</v>
      </c>
      <c r="F3314" s="65">
        <v>27.1</v>
      </c>
      <c r="G3314" t="s">
        <v>10</v>
      </c>
      <c r="H3314">
        <f>+VLOOKUP(G3314,'Legenda Tecnologias'!$A$1:$C$26,3)</f>
        <v>1</v>
      </c>
    </row>
    <row r="3315" spans="1:8" ht="14.25">
      <c r="A3315" s="11">
        <v>43952</v>
      </c>
      <c r="B3315" s="10" t="s">
        <v>3722</v>
      </c>
      <c r="C3315" s="12">
        <v>0.41666666666666669</v>
      </c>
      <c r="D3315" s="13">
        <v>43969</v>
      </c>
      <c r="E3315" s="7" t="s">
        <v>2584</v>
      </c>
      <c r="F3315" s="65">
        <v>25.9</v>
      </c>
      <c r="G3315" t="s">
        <v>5</v>
      </c>
      <c r="H3315">
        <f>+VLOOKUP(G3315,'Legenda Tecnologias'!$A$1:$C$26,3)</f>
        <v>11</v>
      </c>
    </row>
    <row r="3316" spans="1:8" ht="14.25">
      <c r="A3316" s="11">
        <v>43952</v>
      </c>
      <c r="B3316" s="10" t="s">
        <v>3723</v>
      </c>
      <c r="C3316" s="12">
        <v>0.45833333333333331</v>
      </c>
      <c r="D3316" s="13">
        <v>43969</v>
      </c>
      <c r="E3316" s="7" t="s">
        <v>2584</v>
      </c>
      <c r="F3316" s="65">
        <v>25.9</v>
      </c>
      <c r="G3316" t="s">
        <v>28</v>
      </c>
      <c r="H3316">
        <f>+VLOOKUP(G3316,'Legenda Tecnologias'!$A$1:$C$26,3)</f>
        <v>15</v>
      </c>
    </row>
    <row r="3317" spans="1:8" ht="14.25">
      <c r="A3317" s="11">
        <v>43952</v>
      </c>
      <c r="B3317" s="10" t="s">
        <v>3724</v>
      </c>
      <c r="C3317" s="12">
        <v>0.5</v>
      </c>
      <c r="D3317" s="13">
        <v>43969</v>
      </c>
      <c r="E3317" s="7" t="s">
        <v>2584</v>
      </c>
      <c r="F3317" s="65">
        <v>25.91</v>
      </c>
      <c r="G3317" t="s">
        <v>28</v>
      </c>
      <c r="H3317">
        <f>+VLOOKUP(G3317,'Legenda Tecnologias'!$A$1:$C$26,3)</f>
        <v>15</v>
      </c>
    </row>
    <row r="3318" spans="1:8" ht="14.25">
      <c r="A3318" s="11">
        <v>43952</v>
      </c>
      <c r="B3318" s="10" t="s">
        <v>3725</v>
      </c>
      <c r="C3318" s="12">
        <v>0.54166666666666663</v>
      </c>
      <c r="D3318" s="13">
        <v>43969</v>
      </c>
      <c r="E3318" s="7" t="s">
        <v>2584</v>
      </c>
      <c r="F3318" s="65">
        <v>26.03</v>
      </c>
      <c r="G3318" t="s">
        <v>12</v>
      </c>
      <c r="H3318">
        <f>+VLOOKUP(G3318,'Legenda Tecnologias'!$A$1:$C$26,3)</f>
        <v>22</v>
      </c>
    </row>
    <row r="3319" spans="1:8" ht="14.25">
      <c r="A3319" s="11">
        <v>43952</v>
      </c>
      <c r="B3319" s="10" t="s">
        <v>3726</v>
      </c>
      <c r="C3319" s="12">
        <v>0.58333333333333337</v>
      </c>
      <c r="D3319" s="13">
        <v>43969</v>
      </c>
      <c r="E3319" s="7" t="s">
        <v>2584</v>
      </c>
      <c r="F3319" s="65">
        <v>25.64</v>
      </c>
      <c r="G3319" t="s">
        <v>5</v>
      </c>
      <c r="H3319">
        <f>+VLOOKUP(G3319,'Legenda Tecnologias'!$A$1:$C$26,3)</f>
        <v>11</v>
      </c>
    </row>
    <row r="3320" spans="1:8" ht="14.25">
      <c r="A3320" s="11">
        <v>43952</v>
      </c>
      <c r="B3320" s="10" t="s">
        <v>3727</v>
      </c>
      <c r="C3320" s="12">
        <v>0.625</v>
      </c>
      <c r="D3320" s="13">
        <v>43969</v>
      </c>
      <c r="E3320" s="7" t="s">
        <v>2584</v>
      </c>
      <c r="F3320" s="65">
        <v>23.87</v>
      </c>
      <c r="G3320" t="s">
        <v>5</v>
      </c>
      <c r="H3320">
        <f>+VLOOKUP(G3320,'Legenda Tecnologias'!$A$1:$C$26,3)</f>
        <v>11</v>
      </c>
    </row>
    <row r="3321" spans="1:8" ht="14.25">
      <c r="A3321" s="11">
        <v>43952</v>
      </c>
      <c r="B3321" s="10" t="s">
        <v>3728</v>
      </c>
      <c r="C3321" s="12">
        <v>0.66666666666666663</v>
      </c>
      <c r="D3321" s="13">
        <v>43969</v>
      </c>
      <c r="E3321" s="7" t="s">
        <v>2584</v>
      </c>
      <c r="F3321" s="65">
        <v>23.13</v>
      </c>
      <c r="G3321" t="s">
        <v>10</v>
      </c>
      <c r="H3321">
        <f>+VLOOKUP(G3321,'Legenda Tecnologias'!$A$1:$C$26,3)</f>
        <v>1</v>
      </c>
    </row>
    <row r="3322" spans="1:8" ht="14.25">
      <c r="A3322" s="11">
        <v>43952</v>
      </c>
      <c r="B3322" s="10" t="s">
        <v>3729</v>
      </c>
      <c r="C3322" s="12">
        <v>0.70833333333333337</v>
      </c>
      <c r="D3322" s="13">
        <v>43969</v>
      </c>
      <c r="E3322" s="7" t="s">
        <v>2584</v>
      </c>
      <c r="F3322" s="65">
        <v>23.78</v>
      </c>
      <c r="G3322" t="s">
        <v>13</v>
      </c>
      <c r="H3322">
        <f>+VLOOKUP(G3322,'Legenda Tecnologias'!$A$1:$C$26,3)</f>
        <v>24</v>
      </c>
    </row>
    <row r="3323" spans="1:8" ht="14.25">
      <c r="A3323" s="11">
        <v>43952</v>
      </c>
      <c r="B3323" s="10" t="s">
        <v>3730</v>
      </c>
      <c r="C3323" s="12">
        <v>0.75</v>
      </c>
      <c r="D3323" s="13">
        <v>43969</v>
      </c>
      <c r="E3323" s="7" t="s">
        <v>2584</v>
      </c>
      <c r="F3323" s="65">
        <v>24</v>
      </c>
      <c r="G3323" t="s">
        <v>10</v>
      </c>
      <c r="H3323">
        <f>+VLOOKUP(G3323,'Legenda Tecnologias'!$A$1:$C$26,3)</f>
        <v>1</v>
      </c>
    </row>
    <row r="3324" spans="1:8" ht="14.25">
      <c r="A3324" s="11">
        <v>43952</v>
      </c>
      <c r="B3324" s="10" t="s">
        <v>3731</v>
      </c>
      <c r="C3324" s="12">
        <v>0.79166666666666663</v>
      </c>
      <c r="D3324" s="13">
        <v>43969</v>
      </c>
      <c r="E3324" s="7" t="s">
        <v>2584</v>
      </c>
      <c r="F3324" s="65">
        <v>24.4</v>
      </c>
      <c r="G3324" t="s">
        <v>21</v>
      </c>
      <c r="H3324">
        <f>+VLOOKUP(G3324,'Legenda Tecnologias'!$A$1:$C$26,3)</f>
        <v>2</v>
      </c>
    </row>
    <row r="3325" spans="1:8" ht="14.25">
      <c r="A3325" s="11">
        <v>43952</v>
      </c>
      <c r="B3325" s="10" t="s">
        <v>3714</v>
      </c>
      <c r="C3325" s="12">
        <v>8.3333333333333329E-2</v>
      </c>
      <c r="D3325" s="13">
        <v>43969</v>
      </c>
      <c r="E3325" s="7" t="s">
        <v>2584</v>
      </c>
      <c r="F3325" s="65">
        <v>27.06</v>
      </c>
      <c r="G3325" t="s">
        <v>5</v>
      </c>
      <c r="H3325">
        <f>+VLOOKUP(G3325,'Legenda Tecnologias'!$A$1:$C$26,3)</f>
        <v>11</v>
      </c>
    </row>
    <row r="3326" spans="1:8" ht="14.25">
      <c r="A3326" s="11">
        <v>43952</v>
      </c>
      <c r="B3326" s="10" t="s">
        <v>3732</v>
      </c>
      <c r="C3326" s="12">
        <v>0.83333333333333337</v>
      </c>
      <c r="D3326" s="13">
        <v>43969</v>
      </c>
      <c r="E3326" s="7" t="s">
        <v>2584</v>
      </c>
      <c r="F3326" s="65">
        <v>26.49</v>
      </c>
      <c r="G3326" t="s">
        <v>5</v>
      </c>
      <c r="H3326">
        <f>+VLOOKUP(G3326,'Legenda Tecnologias'!$A$1:$C$26,3)</f>
        <v>11</v>
      </c>
    </row>
    <row r="3327" spans="1:8" ht="14.25">
      <c r="A3327" s="11">
        <v>43952</v>
      </c>
      <c r="B3327" s="10" t="s">
        <v>3733</v>
      </c>
      <c r="C3327" s="12">
        <v>0.875</v>
      </c>
      <c r="D3327" s="13">
        <v>43969</v>
      </c>
      <c r="E3327" s="7" t="s">
        <v>2584</v>
      </c>
      <c r="F3327" s="65">
        <v>29</v>
      </c>
      <c r="G3327" t="s">
        <v>5</v>
      </c>
      <c r="H3327">
        <f>+VLOOKUP(G3327,'Legenda Tecnologias'!$A$1:$C$26,3)</f>
        <v>11</v>
      </c>
    </row>
    <row r="3328" spans="1:8" ht="14.25">
      <c r="A3328" s="11">
        <v>43952</v>
      </c>
      <c r="B3328" s="10" t="s">
        <v>3734</v>
      </c>
      <c r="C3328" s="12">
        <v>0.91666666666666663</v>
      </c>
      <c r="D3328" s="13">
        <v>43969</v>
      </c>
      <c r="E3328" s="7" t="s">
        <v>2584</v>
      </c>
      <c r="F3328" s="65">
        <v>28</v>
      </c>
      <c r="G3328" t="s">
        <v>10</v>
      </c>
      <c r="H3328">
        <f>+VLOOKUP(G3328,'Legenda Tecnologias'!$A$1:$C$26,3)</f>
        <v>1</v>
      </c>
    </row>
    <row r="3329" spans="1:8" ht="14.25">
      <c r="A3329" s="11">
        <v>43952</v>
      </c>
      <c r="B3329" s="10" t="s">
        <v>3735</v>
      </c>
      <c r="C3329" s="12">
        <v>0.95833333333333337</v>
      </c>
      <c r="D3329" s="13">
        <v>43969</v>
      </c>
      <c r="E3329" s="7" t="s">
        <v>2584</v>
      </c>
      <c r="F3329" s="65">
        <v>25.91</v>
      </c>
      <c r="G3329" t="s">
        <v>20</v>
      </c>
      <c r="H3329">
        <f>+VLOOKUP(G3329,'Legenda Tecnologias'!$A$1:$C$26,3)</f>
        <v>12</v>
      </c>
    </row>
    <row r="3330" spans="1:8" ht="14.25">
      <c r="A3330" s="11">
        <v>43952</v>
      </c>
      <c r="B3330" s="10" t="s">
        <v>3715</v>
      </c>
      <c r="C3330" s="12">
        <v>0.125</v>
      </c>
      <c r="D3330" s="13">
        <v>43969</v>
      </c>
      <c r="E3330" s="7" t="s">
        <v>2584</v>
      </c>
      <c r="F3330" s="65">
        <v>26.5</v>
      </c>
      <c r="G3330" t="s">
        <v>5</v>
      </c>
      <c r="H3330">
        <f>+VLOOKUP(G3330,'Legenda Tecnologias'!$A$1:$C$26,3)</f>
        <v>11</v>
      </c>
    </row>
    <row r="3331" spans="1:8" ht="14.25">
      <c r="A3331" s="11">
        <v>43952</v>
      </c>
      <c r="B3331" s="10" t="s">
        <v>3716</v>
      </c>
      <c r="C3331" s="12">
        <v>0.16666666666666666</v>
      </c>
      <c r="D3331" s="13">
        <v>43969</v>
      </c>
      <c r="E3331" s="7" t="s">
        <v>2584</v>
      </c>
      <c r="F3331" s="65">
        <v>26</v>
      </c>
      <c r="G3331" t="s">
        <v>5</v>
      </c>
      <c r="H3331">
        <f>+VLOOKUP(G3331,'Legenda Tecnologias'!$A$1:$C$26,3)</f>
        <v>11</v>
      </c>
    </row>
    <row r="3332" spans="1:8" ht="14.25">
      <c r="A3332" s="11">
        <v>43952</v>
      </c>
      <c r="B3332" s="10" t="s">
        <v>3717</v>
      </c>
      <c r="C3332" s="12">
        <v>0.20833333333333334</v>
      </c>
      <c r="D3332" s="13">
        <v>43969</v>
      </c>
      <c r="E3332" s="7" t="s">
        <v>2584</v>
      </c>
      <c r="F3332" s="65">
        <v>26.5</v>
      </c>
      <c r="G3332" t="s">
        <v>5</v>
      </c>
      <c r="H3332">
        <f>+VLOOKUP(G3332,'Legenda Tecnologias'!$A$1:$C$26,3)</f>
        <v>11</v>
      </c>
    </row>
    <row r="3333" spans="1:8" ht="14.25">
      <c r="A3333" s="11">
        <v>43952</v>
      </c>
      <c r="B3333" s="10" t="s">
        <v>3718</v>
      </c>
      <c r="C3333" s="12">
        <v>0.25</v>
      </c>
      <c r="D3333" s="13">
        <v>43969</v>
      </c>
      <c r="E3333" s="7" t="s">
        <v>2584</v>
      </c>
      <c r="F3333" s="65">
        <v>27.48</v>
      </c>
      <c r="G3333" t="s">
        <v>5</v>
      </c>
      <c r="H3333">
        <f>+VLOOKUP(G3333,'Legenda Tecnologias'!$A$1:$C$26,3)</f>
        <v>11</v>
      </c>
    </row>
    <row r="3334" spans="1:8" ht="14.25">
      <c r="A3334" s="11">
        <v>43952</v>
      </c>
      <c r="B3334" s="10" t="s">
        <v>3719</v>
      </c>
      <c r="C3334" s="12">
        <v>0.29166666666666669</v>
      </c>
      <c r="D3334" s="13">
        <v>43969</v>
      </c>
      <c r="E3334" s="7" t="s">
        <v>2584</v>
      </c>
      <c r="F3334" s="65">
        <v>27.5</v>
      </c>
      <c r="G3334" t="s">
        <v>5</v>
      </c>
      <c r="H3334">
        <f>+VLOOKUP(G3334,'Legenda Tecnologias'!$A$1:$C$26,3)</f>
        <v>11</v>
      </c>
    </row>
    <row r="3335" spans="1:8" ht="14.25">
      <c r="A3335" s="11">
        <v>43952</v>
      </c>
      <c r="B3335" s="10" t="s">
        <v>3720</v>
      </c>
      <c r="C3335" s="12">
        <v>0.33333333333333331</v>
      </c>
      <c r="D3335" s="13">
        <v>43969</v>
      </c>
      <c r="E3335" s="7" t="s">
        <v>2584</v>
      </c>
      <c r="F3335" s="65">
        <v>26.68</v>
      </c>
      <c r="G3335" t="s">
        <v>10</v>
      </c>
      <c r="H3335">
        <f>+VLOOKUP(G3335,'Legenda Tecnologias'!$A$1:$C$26,3)</f>
        <v>1</v>
      </c>
    </row>
    <row r="3336" spans="1:8" ht="14.25">
      <c r="A3336" s="11">
        <v>43952</v>
      </c>
      <c r="B3336" s="10" t="s">
        <v>3721</v>
      </c>
      <c r="C3336" s="12">
        <v>0.375</v>
      </c>
      <c r="D3336" s="13">
        <v>43969</v>
      </c>
      <c r="E3336" s="7" t="s">
        <v>2584</v>
      </c>
      <c r="F3336" s="65">
        <v>26.53</v>
      </c>
      <c r="G3336" t="s">
        <v>5</v>
      </c>
      <c r="H3336">
        <f>+VLOOKUP(G3336,'Legenda Tecnologias'!$A$1:$C$26,3)</f>
        <v>11</v>
      </c>
    </row>
    <row r="3337" spans="1:8" ht="14.25">
      <c r="A3337" s="11">
        <v>43952</v>
      </c>
      <c r="B3337" s="10" t="s">
        <v>3736</v>
      </c>
      <c r="C3337" s="12">
        <v>0</v>
      </c>
      <c r="D3337" s="13">
        <v>43970</v>
      </c>
      <c r="E3337" s="7" t="s">
        <v>2584</v>
      </c>
      <c r="F3337" s="65">
        <v>26.49</v>
      </c>
      <c r="G3337" t="s">
        <v>12</v>
      </c>
      <c r="H3337">
        <f>+VLOOKUP(G3337,'Legenda Tecnologias'!$A$1:$C$26,3)</f>
        <v>22</v>
      </c>
    </row>
    <row r="3338" spans="1:8" ht="14.25">
      <c r="A3338" s="11">
        <v>43952</v>
      </c>
      <c r="B3338" s="10" t="s">
        <v>3737</v>
      </c>
      <c r="C3338" s="12">
        <v>4.1666666666666664E-2</v>
      </c>
      <c r="D3338" s="13">
        <v>43970</v>
      </c>
      <c r="E3338" s="7" t="s">
        <v>2584</v>
      </c>
      <c r="F3338" s="65">
        <v>25.96</v>
      </c>
      <c r="G3338" t="s">
        <v>5</v>
      </c>
      <c r="H3338">
        <f>+VLOOKUP(G3338,'Legenda Tecnologias'!$A$1:$C$26,3)</f>
        <v>11</v>
      </c>
    </row>
    <row r="3339" spans="1:8" ht="14.25">
      <c r="A3339" s="11">
        <v>43952</v>
      </c>
      <c r="B3339" s="10" t="s">
        <v>3746</v>
      </c>
      <c r="C3339" s="12">
        <v>0.41666666666666669</v>
      </c>
      <c r="D3339" s="13">
        <v>43970</v>
      </c>
      <c r="E3339" s="7" t="s">
        <v>2584</v>
      </c>
      <c r="F3339" s="65">
        <v>26.33</v>
      </c>
      <c r="G3339" t="s">
        <v>6</v>
      </c>
      <c r="H3339">
        <f>+VLOOKUP(G3339,'Legenda Tecnologias'!$A$1:$C$26,3)</f>
        <v>18</v>
      </c>
    </row>
    <row r="3340" spans="1:8" ht="14.25">
      <c r="A3340" s="11">
        <v>43952</v>
      </c>
      <c r="B3340" s="10" t="s">
        <v>3747</v>
      </c>
      <c r="C3340" s="12">
        <v>0.45833333333333331</v>
      </c>
      <c r="D3340" s="13">
        <v>43970</v>
      </c>
      <c r="E3340" s="7" t="s">
        <v>2584</v>
      </c>
      <c r="F3340" s="65">
        <v>26.45</v>
      </c>
      <c r="G3340" t="s">
        <v>5</v>
      </c>
      <c r="H3340">
        <f>+VLOOKUP(G3340,'Legenda Tecnologias'!$A$1:$C$26,3)</f>
        <v>11</v>
      </c>
    </row>
    <row r="3341" spans="1:8" ht="14.25">
      <c r="A3341" s="11">
        <v>43952</v>
      </c>
      <c r="B3341" s="10" t="s">
        <v>3748</v>
      </c>
      <c r="C3341" s="12">
        <v>0.5</v>
      </c>
      <c r="D3341" s="13">
        <v>43970</v>
      </c>
      <c r="E3341" s="7" t="s">
        <v>2584</v>
      </c>
      <c r="F3341" s="65">
        <v>26.49</v>
      </c>
      <c r="G3341" t="s">
        <v>5</v>
      </c>
      <c r="H3341">
        <f>+VLOOKUP(G3341,'Legenda Tecnologias'!$A$1:$C$26,3)</f>
        <v>11</v>
      </c>
    </row>
    <row r="3342" spans="1:8" ht="14.25">
      <c r="A3342" s="11">
        <v>43952</v>
      </c>
      <c r="B3342" s="10" t="s">
        <v>3749</v>
      </c>
      <c r="C3342" s="12">
        <v>0.54166666666666663</v>
      </c>
      <c r="D3342" s="13">
        <v>43970</v>
      </c>
      <c r="E3342" s="7" t="s">
        <v>2584</v>
      </c>
      <c r="F3342" s="65">
        <v>26.99</v>
      </c>
      <c r="G3342" t="s">
        <v>5</v>
      </c>
      <c r="H3342">
        <f>+VLOOKUP(G3342,'Legenda Tecnologias'!$A$1:$C$26,3)</f>
        <v>11</v>
      </c>
    </row>
    <row r="3343" spans="1:8" ht="14.25">
      <c r="A3343" s="11">
        <v>43952</v>
      </c>
      <c r="B3343" s="10" t="s">
        <v>3750</v>
      </c>
      <c r="C3343" s="12">
        <v>0.58333333333333337</v>
      </c>
      <c r="D3343" s="13">
        <v>43970</v>
      </c>
      <c r="E3343" s="7" t="s">
        <v>2584</v>
      </c>
      <c r="F3343" s="65">
        <v>26.26</v>
      </c>
      <c r="G3343" t="s">
        <v>6</v>
      </c>
      <c r="H3343">
        <f>+VLOOKUP(G3343,'Legenda Tecnologias'!$A$1:$C$26,3)</f>
        <v>18</v>
      </c>
    </row>
    <row r="3344" spans="1:8" ht="14.25">
      <c r="A3344" s="11">
        <v>43952</v>
      </c>
      <c r="B3344" s="10" t="s">
        <v>3751</v>
      </c>
      <c r="C3344" s="12">
        <v>0.625</v>
      </c>
      <c r="D3344" s="13">
        <v>43970</v>
      </c>
      <c r="E3344" s="7" t="s">
        <v>2584</v>
      </c>
      <c r="F3344" s="65">
        <v>24.42</v>
      </c>
      <c r="G3344" t="s">
        <v>5</v>
      </c>
      <c r="H3344">
        <f>+VLOOKUP(G3344,'Legenda Tecnologias'!$A$1:$C$26,3)</f>
        <v>11</v>
      </c>
    </row>
    <row r="3345" spans="1:8" ht="14.25">
      <c r="A3345" s="11">
        <v>43952</v>
      </c>
      <c r="B3345" s="10" t="s">
        <v>3752</v>
      </c>
      <c r="C3345" s="12">
        <v>0.66666666666666663</v>
      </c>
      <c r="D3345" s="13">
        <v>43970</v>
      </c>
      <c r="E3345" s="7" t="s">
        <v>2584</v>
      </c>
      <c r="F3345" s="65">
        <v>23.73</v>
      </c>
      <c r="G3345" t="s">
        <v>5</v>
      </c>
      <c r="H3345">
        <f>+VLOOKUP(G3345,'Legenda Tecnologias'!$A$1:$C$26,3)</f>
        <v>11</v>
      </c>
    </row>
    <row r="3346" spans="1:8" ht="14.25">
      <c r="A3346" s="11">
        <v>43952</v>
      </c>
      <c r="B3346" s="10" t="s">
        <v>3753</v>
      </c>
      <c r="C3346" s="12">
        <v>0.70833333333333337</v>
      </c>
      <c r="D3346" s="13">
        <v>43970</v>
      </c>
      <c r="E3346" s="7" t="s">
        <v>2584</v>
      </c>
      <c r="F3346" s="65">
        <v>24.42</v>
      </c>
      <c r="G3346" t="s">
        <v>10</v>
      </c>
      <c r="H3346">
        <f>+VLOOKUP(G3346,'Legenda Tecnologias'!$A$1:$C$26,3)</f>
        <v>1</v>
      </c>
    </row>
    <row r="3347" spans="1:8" ht="14.25">
      <c r="A3347" s="11">
        <v>43952</v>
      </c>
      <c r="B3347" s="10" t="s">
        <v>3754</v>
      </c>
      <c r="C3347" s="12">
        <v>0.75</v>
      </c>
      <c r="D3347" s="13">
        <v>43970</v>
      </c>
      <c r="E3347" s="7" t="s">
        <v>2584</v>
      </c>
      <c r="F3347" s="65">
        <v>24.42</v>
      </c>
      <c r="G3347" t="s">
        <v>5</v>
      </c>
      <c r="H3347">
        <f>+VLOOKUP(G3347,'Legenda Tecnologias'!$A$1:$C$26,3)</f>
        <v>11</v>
      </c>
    </row>
    <row r="3348" spans="1:8" ht="14.25">
      <c r="A3348" s="11">
        <v>43952</v>
      </c>
      <c r="B3348" s="10" t="s">
        <v>3755</v>
      </c>
      <c r="C3348" s="12">
        <v>0.79166666666666663</v>
      </c>
      <c r="D3348" s="13">
        <v>43970</v>
      </c>
      <c r="E3348" s="7" t="s">
        <v>2584</v>
      </c>
      <c r="F3348" s="65">
        <v>25.39</v>
      </c>
      <c r="G3348" t="s">
        <v>5</v>
      </c>
      <c r="H3348">
        <f>+VLOOKUP(G3348,'Legenda Tecnologias'!$A$1:$C$26,3)</f>
        <v>11</v>
      </c>
    </row>
    <row r="3349" spans="1:8" ht="14.25">
      <c r="A3349" s="11">
        <v>43952</v>
      </c>
      <c r="B3349" s="10" t="s">
        <v>3738</v>
      </c>
      <c r="C3349" s="12">
        <v>8.3333333333333329E-2</v>
      </c>
      <c r="D3349" s="13">
        <v>43970</v>
      </c>
      <c r="E3349" s="7" t="s">
        <v>2584</v>
      </c>
      <c r="F3349" s="65">
        <v>26.49</v>
      </c>
      <c r="G3349" t="s">
        <v>5</v>
      </c>
      <c r="H3349">
        <f>+VLOOKUP(G3349,'Legenda Tecnologias'!$A$1:$C$26,3)</f>
        <v>11</v>
      </c>
    </row>
    <row r="3350" spans="1:8" ht="14.25">
      <c r="A3350" s="11">
        <v>43952</v>
      </c>
      <c r="B3350" s="10" t="s">
        <v>3756</v>
      </c>
      <c r="C3350" s="12">
        <v>0.83333333333333337</v>
      </c>
      <c r="D3350" s="13">
        <v>43970</v>
      </c>
      <c r="E3350" s="7" t="s">
        <v>2584</v>
      </c>
      <c r="F3350" s="65">
        <v>26.49</v>
      </c>
      <c r="G3350" t="s">
        <v>5</v>
      </c>
      <c r="H3350">
        <f>+VLOOKUP(G3350,'Legenda Tecnologias'!$A$1:$C$26,3)</f>
        <v>11</v>
      </c>
    </row>
    <row r="3351" spans="1:8" ht="14.25">
      <c r="A3351" s="11">
        <v>43952</v>
      </c>
      <c r="B3351" s="10" t="s">
        <v>3757</v>
      </c>
      <c r="C3351" s="12">
        <v>0.875</v>
      </c>
      <c r="D3351" s="13">
        <v>43970</v>
      </c>
      <c r="E3351" s="7" t="s">
        <v>2584</v>
      </c>
      <c r="F3351" s="65">
        <v>28</v>
      </c>
      <c r="G3351" t="s">
        <v>5</v>
      </c>
      <c r="H3351">
        <f>+VLOOKUP(G3351,'Legenda Tecnologias'!$A$1:$C$26,3)</f>
        <v>11</v>
      </c>
    </row>
    <row r="3352" spans="1:8" ht="14.25">
      <c r="A3352" s="11">
        <v>43952</v>
      </c>
      <c r="B3352" s="10" t="s">
        <v>3758</v>
      </c>
      <c r="C3352" s="12">
        <v>0.91666666666666663</v>
      </c>
      <c r="D3352" s="13">
        <v>43970</v>
      </c>
      <c r="E3352" s="7" t="s">
        <v>2584</v>
      </c>
      <c r="F3352" s="65">
        <v>27.52</v>
      </c>
      <c r="G3352" t="s">
        <v>8</v>
      </c>
      <c r="H3352">
        <f>+VLOOKUP(G3352,'Legenda Tecnologias'!$A$1:$C$26,3)</f>
        <v>6</v>
      </c>
    </row>
    <row r="3353" spans="1:8" ht="14.25">
      <c r="A3353" s="11">
        <v>43952</v>
      </c>
      <c r="B3353" s="10" t="s">
        <v>3759</v>
      </c>
      <c r="C3353" s="12">
        <v>0.95833333333333337</v>
      </c>
      <c r="D3353" s="13">
        <v>43970</v>
      </c>
      <c r="E3353" s="7" t="s">
        <v>2584</v>
      </c>
      <c r="F3353" s="65">
        <v>26.49</v>
      </c>
      <c r="G3353" t="s">
        <v>5</v>
      </c>
      <c r="H3353">
        <f>+VLOOKUP(G3353,'Legenda Tecnologias'!$A$1:$C$26,3)</f>
        <v>11</v>
      </c>
    </row>
    <row r="3354" spans="1:8" ht="14.25">
      <c r="A3354" s="11">
        <v>43952</v>
      </c>
      <c r="B3354" s="10" t="s">
        <v>3739</v>
      </c>
      <c r="C3354" s="12">
        <v>0.125</v>
      </c>
      <c r="D3354" s="13">
        <v>43970</v>
      </c>
      <c r="E3354" s="7" t="s">
        <v>2584</v>
      </c>
      <c r="F3354" s="65">
        <v>26.45</v>
      </c>
      <c r="G3354" t="s">
        <v>5</v>
      </c>
      <c r="H3354">
        <f>+VLOOKUP(G3354,'Legenda Tecnologias'!$A$1:$C$26,3)</f>
        <v>11</v>
      </c>
    </row>
    <row r="3355" spans="1:8" ht="14.25">
      <c r="A3355" s="11">
        <v>43952</v>
      </c>
      <c r="B3355" s="10" t="s">
        <v>3740</v>
      </c>
      <c r="C3355" s="12">
        <v>0.16666666666666666</v>
      </c>
      <c r="D3355" s="13">
        <v>43970</v>
      </c>
      <c r="E3355" s="7" t="s">
        <v>2584</v>
      </c>
      <c r="F3355" s="65">
        <v>26.01</v>
      </c>
      <c r="G3355" t="s">
        <v>5</v>
      </c>
      <c r="H3355">
        <f>+VLOOKUP(G3355,'Legenda Tecnologias'!$A$1:$C$26,3)</f>
        <v>11</v>
      </c>
    </row>
    <row r="3356" spans="1:8" ht="14.25">
      <c r="A3356" s="11">
        <v>43952</v>
      </c>
      <c r="B3356" s="10" t="s">
        <v>3741</v>
      </c>
      <c r="C3356" s="12">
        <v>0.20833333333333334</v>
      </c>
      <c r="D3356" s="13">
        <v>43970</v>
      </c>
      <c r="E3356" s="7" t="s">
        <v>2584</v>
      </c>
      <c r="F3356" s="65">
        <v>25.67</v>
      </c>
      <c r="G3356" t="s">
        <v>5</v>
      </c>
      <c r="H3356">
        <f>+VLOOKUP(G3356,'Legenda Tecnologias'!$A$1:$C$26,3)</f>
        <v>11</v>
      </c>
    </row>
    <row r="3357" spans="1:8" ht="14.25">
      <c r="A3357" s="11">
        <v>43952</v>
      </c>
      <c r="B3357" s="10" t="s">
        <v>3742</v>
      </c>
      <c r="C3357" s="12">
        <v>0.25</v>
      </c>
      <c r="D3357" s="13">
        <v>43970</v>
      </c>
      <c r="E3357" s="7" t="s">
        <v>2584</v>
      </c>
      <c r="F3357" s="65">
        <v>26</v>
      </c>
      <c r="G3357" t="s">
        <v>12</v>
      </c>
      <c r="H3357">
        <f>+VLOOKUP(G3357,'Legenda Tecnologias'!$A$1:$C$26,3)</f>
        <v>22</v>
      </c>
    </row>
    <row r="3358" spans="1:8" ht="14.25">
      <c r="A3358" s="11">
        <v>43952</v>
      </c>
      <c r="B3358" s="10" t="s">
        <v>3743</v>
      </c>
      <c r="C3358" s="12">
        <v>0.29166666666666669</v>
      </c>
      <c r="D3358" s="13">
        <v>43970</v>
      </c>
      <c r="E3358" s="7" t="s">
        <v>2584</v>
      </c>
      <c r="F3358" s="65">
        <v>25.77</v>
      </c>
      <c r="G3358" t="s">
        <v>5</v>
      </c>
      <c r="H3358">
        <f>+VLOOKUP(G3358,'Legenda Tecnologias'!$A$1:$C$26,3)</f>
        <v>11</v>
      </c>
    </row>
    <row r="3359" spans="1:8" ht="14.25">
      <c r="A3359" s="11">
        <v>43952</v>
      </c>
      <c r="B3359" s="10" t="s">
        <v>3744</v>
      </c>
      <c r="C3359" s="12">
        <v>0.33333333333333331</v>
      </c>
      <c r="D3359" s="13">
        <v>43970</v>
      </c>
      <c r="E3359" s="7" t="s">
        <v>2584</v>
      </c>
      <c r="F3359" s="65">
        <v>26.21</v>
      </c>
      <c r="G3359" t="s">
        <v>5</v>
      </c>
      <c r="H3359">
        <f>+VLOOKUP(G3359,'Legenda Tecnologias'!$A$1:$C$26,3)</f>
        <v>11</v>
      </c>
    </row>
    <row r="3360" spans="1:8" ht="14.25">
      <c r="A3360" s="11">
        <v>43952</v>
      </c>
      <c r="B3360" s="10" t="s">
        <v>3745</v>
      </c>
      <c r="C3360" s="12">
        <v>0.375</v>
      </c>
      <c r="D3360" s="13">
        <v>43970</v>
      </c>
      <c r="E3360" s="7" t="s">
        <v>2584</v>
      </c>
      <c r="F3360" s="65">
        <v>26.99</v>
      </c>
      <c r="G3360" t="s">
        <v>5</v>
      </c>
      <c r="H3360">
        <f>+VLOOKUP(G3360,'Legenda Tecnologias'!$A$1:$C$26,3)</f>
        <v>11</v>
      </c>
    </row>
    <row r="3361" spans="1:8" ht="14.25">
      <c r="A3361" s="11">
        <v>43952</v>
      </c>
      <c r="B3361" s="10" t="s">
        <v>3760</v>
      </c>
      <c r="C3361" s="12">
        <v>0</v>
      </c>
      <c r="D3361" s="13">
        <v>43971</v>
      </c>
      <c r="E3361" s="7" t="s">
        <v>2584</v>
      </c>
      <c r="F3361" s="65">
        <v>27.21</v>
      </c>
      <c r="G3361" t="s">
        <v>5</v>
      </c>
      <c r="H3361">
        <f>+VLOOKUP(G3361,'Legenda Tecnologias'!$A$1:$C$26,3)</f>
        <v>11</v>
      </c>
    </row>
    <row r="3362" spans="1:8" ht="14.25">
      <c r="A3362" s="11">
        <v>43952</v>
      </c>
      <c r="B3362" s="10" t="s">
        <v>3761</v>
      </c>
      <c r="C3362" s="12">
        <v>4.1666666666666664E-2</v>
      </c>
      <c r="D3362" s="13">
        <v>43971</v>
      </c>
      <c r="E3362" s="7" t="s">
        <v>2584</v>
      </c>
      <c r="F3362" s="65">
        <v>26.98</v>
      </c>
      <c r="G3362" t="s">
        <v>5</v>
      </c>
      <c r="H3362">
        <f>+VLOOKUP(G3362,'Legenda Tecnologias'!$A$1:$C$26,3)</f>
        <v>11</v>
      </c>
    </row>
    <row r="3363" spans="1:8" ht="14.25">
      <c r="A3363" s="11">
        <v>43952</v>
      </c>
      <c r="B3363" s="10" t="s">
        <v>3770</v>
      </c>
      <c r="C3363" s="12">
        <v>0.41666666666666669</v>
      </c>
      <c r="D3363" s="13">
        <v>43971</v>
      </c>
      <c r="E3363" s="7" t="s">
        <v>2584</v>
      </c>
      <c r="F3363" s="65">
        <v>27.21</v>
      </c>
      <c r="G3363" t="s">
        <v>5</v>
      </c>
      <c r="H3363">
        <f>+VLOOKUP(G3363,'Legenda Tecnologias'!$A$1:$C$26,3)</f>
        <v>11</v>
      </c>
    </row>
    <row r="3364" spans="1:8" ht="14.25">
      <c r="A3364" s="11">
        <v>43952</v>
      </c>
      <c r="B3364" s="10" t="s">
        <v>3771</v>
      </c>
      <c r="C3364" s="12">
        <v>0.45833333333333331</v>
      </c>
      <c r="D3364" s="13">
        <v>43971</v>
      </c>
      <c r="E3364" s="7" t="s">
        <v>2584</v>
      </c>
      <c r="F3364" s="65">
        <v>27.21</v>
      </c>
      <c r="G3364" t="s">
        <v>5</v>
      </c>
      <c r="H3364">
        <f>+VLOOKUP(G3364,'Legenda Tecnologias'!$A$1:$C$26,3)</f>
        <v>11</v>
      </c>
    </row>
    <row r="3365" spans="1:8" ht="14.25">
      <c r="A3365" s="11">
        <v>43952</v>
      </c>
      <c r="B3365" s="10" t="s">
        <v>3772</v>
      </c>
      <c r="C3365" s="12">
        <v>0.5</v>
      </c>
      <c r="D3365" s="13">
        <v>43971</v>
      </c>
      <c r="E3365" s="7" t="s">
        <v>2584</v>
      </c>
      <c r="F3365" s="65">
        <v>27.52</v>
      </c>
      <c r="G3365" t="s">
        <v>5</v>
      </c>
      <c r="H3365">
        <f>+VLOOKUP(G3365,'Legenda Tecnologias'!$A$1:$C$26,3)</f>
        <v>11</v>
      </c>
    </row>
    <row r="3366" spans="1:8" ht="14.25">
      <c r="A3366" s="11">
        <v>43952</v>
      </c>
      <c r="B3366" s="10" t="s">
        <v>3773</v>
      </c>
      <c r="C3366" s="12">
        <v>0.54166666666666663</v>
      </c>
      <c r="D3366" s="13">
        <v>43971</v>
      </c>
      <c r="E3366" s="7" t="s">
        <v>2584</v>
      </c>
      <c r="F3366" s="65">
        <v>27.94</v>
      </c>
      <c r="G3366" t="s">
        <v>5</v>
      </c>
      <c r="H3366">
        <f>+VLOOKUP(G3366,'Legenda Tecnologias'!$A$1:$C$26,3)</f>
        <v>11</v>
      </c>
    </row>
    <row r="3367" spans="1:8" ht="14.25">
      <c r="A3367" s="11">
        <v>43952</v>
      </c>
      <c r="B3367" s="10" t="s">
        <v>3774</v>
      </c>
      <c r="C3367" s="12">
        <v>0.58333333333333337</v>
      </c>
      <c r="D3367" s="13">
        <v>43971</v>
      </c>
      <c r="E3367" s="7" t="s">
        <v>2584</v>
      </c>
      <c r="F3367" s="65">
        <v>27.94</v>
      </c>
      <c r="G3367" t="s">
        <v>5</v>
      </c>
      <c r="H3367">
        <f>+VLOOKUP(G3367,'Legenda Tecnologias'!$A$1:$C$26,3)</f>
        <v>11</v>
      </c>
    </row>
    <row r="3368" spans="1:8" ht="14.25">
      <c r="A3368" s="11">
        <v>43952</v>
      </c>
      <c r="B3368" s="10" t="s">
        <v>3775</v>
      </c>
      <c r="C3368" s="12">
        <v>0.625</v>
      </c>
      <c r="D3368" s="13">
        <v>43971</v>
      </c>
      <c r="E3368" s="7" t="s">
        <v>2584</v>
      </c>
      <c r="F3368" s="65">
        <v>26.46</v>
      </c>
      <c r="G3368" t="s">
        <v>5</v>
      </c>
      <c r="H3368">
        <f>+VLOOKUP(G3368,'Legenda Tecnologias'!$A$1:$C$26,3)</f>
        <v>11</v>
      </c>
    </row>
    <row r="3369" spans="1:8" ht="14.25">
      <c r="A3369" s="11">
        <v>43952</v>
      </c>
      <c r="B3369" s="10" t="s">
        <v>3776</v>
      </c>
      <c r="C3369" s="12">
        <v>0.66666666666666663</v>
      </c>
      <c r="D3369" s="13">
        <v>43971</v>
      </c>
      <c r="E3369" s="7" t="s">
        <v>2584</v>
      </c>
      <c r="F3369" s="65">
        <v>25</v>
      </c>
      <c r="G3369" t="s">
        <v>5</v>
      </c>
      <c r="H3369">
        <f>+VLOOKUP(G3369,'Legenda Tecnologias'!$A$1:$C$26,3)</f>
        <v>11</v>
      </c>
    </row>
    <row r="3370" spans="1:8" ht="14.25">
      <c r="A3370" s="11">
        <v>43952</v>
      </c>
      <c r="B3370" s="10" t="s">
        <v>3777</v>
      </c>
      <c r="C3370" s="12">
        <v>0.70833333333333337</v>
      </c>
      <c r="D3370" s="13">
        <v>43971</v>
      </c>
      <c r="E3370" s="7" t="s">
        <v>2584</v>
      </c>
      <c r="F3370" s="65">
        <v>24</v>
      </c>
      <c r="G3370" t="s">
        <v>42</v>
      </c>
      <c r="H3370">
        <f>+VLOOKUP(G3370,'Legenda Tecnologias'!$A$1:$C$26,3)</f>
        <v>3</v>
      </c>
    </row>
    <row r="3371" spans="1:8" ht="14.25">
      <c r="A3371" s="11">
        <v>43952</v>
      </c>
      <c r="B3371" s="10" t="s">
        <v>3778</v>
      </c>
      <c r="C3371" s="12">
        <v>0.75</v>
      </c>
      <c r="D3371" s="13">
        <v>43971</v>
      </c>
      <c r="E3371" s="7" t="s">
        <v>2584</v>
      </c>
      <c r="F3371" s="65">
        <v>24.42</v>
      </c>
      <c r="G3371" t="s">
        <v>6</v>
      </c>
      <c r="H3371">
        <f>+VLOOKUP(G3371,'Legenda Tecnologias'!$A$1:$C$26,3)</f>
        <v>18</v>
      </c>
    </row>
    <row r="3372" spans="1:8" ht="14.25">
      <c r="A3372" s="11">
        <v>43952</v>
      </c>
      <c r="B3372" s="10" t="s">
        <v>3779</v>
      </c>
      <c r="C3372" s="12">
        <v>0.79166666666666663</v>
      </c>
      <c r="D3372" s="13">
        <v>43971</v>
      </c>
      <c r="E3372" s="7" t="s">
        <v>2584</v>
      </c>
      <c r="F3372" s="65">
        <v>25.12</v>
      </c>
      <c r="G3372" t="s">
        <v>6</v>
      </c>
      <c r="H3372">
        <f>+VLOOKUP(G3372,'Legenda Tecnologias'!$A$1:$C$26,3)</f>
        <v>18</v>
      </c>
    </row>
    <row r="3373" spans="1:8" ht="14.25">
      <c r="A3373" s="11">
        <v>43952</v>
      </c>
      <c r="B3373" s="10" t="s">
        <v>3762</v>
      </c>
      <c r="C3373" s="12">
        <v>8.3333333333333329E-2</v>
      </c>
      <c r="D3373" s="13">
        <v>43971</v>
      </c>
      <c r="E3373" s="7" t="s">
        <v>2584</v>
      </c>
      <c r="F3373" s="65">
        <v>26.49</v>
      </c>
      <c r="G3373" t="s">
        <v>5</v>
      </c>
      <c r="H3373">
        <f>+VLOOKUP(G3373,'Legenda Tecnologias'!$A$1:$C$26,3)</f>
        <v>11</v>
      </c>
    </row>
    <row r="3374" spans="1:8" ht="14.25">
      <c r="A3374" s="11">
        <v>43952</v>
      </c>
      <c r="B3374" s="10" t="s">
        <v>3780</v>
      </c>
      <c r="C3374" s="12">
        <v>0.83333333333333337</v>
      </c>
      <c r="D3374" s="13">
        <v>43971</v>
      </c>
      <c r="E3374" s="7" t="s">
        <v>2584</v>
      </c>
      <c r="F3374" s="65">
        <v>26.54</v>
      </c>
      <c r="G3374" t="s">
        <v>20</v>
      </c>
      <c r="H3374">
        <f>+VLOOKUP(G3374,'Legenda Tecnologias'!$A$1:$C$26,3)</f>
        <v>12</v>
      </c>
    </row>
    <row r="3375" spans="1:8" ht="14.25">
      <c r="A3375" s="11">
        <v>43952</v>
      </c>
      <c r="B3375" s="10" t="s">
        <v>3781</v>
      </c>
      <c r="C3375" s="12">
        <v>0.875</v>
      </c>
      <c r="D3375" s="13">
        <v>43971</v>
      </c>
      <c r="E3375" s="7" t="s">
        <v>2584</v>
      </c>
      <c r="F3375" s="65">
        <v>28.04</v>
      </c>
      <c r="G3375" t="s">
        <v>5</v>
      </c>
      <c r="H3375">
        <f>+VLOOKUP(G3375,'Legenda Tecnologias'!$A$1:$C$26,3)</f>
        <v>11</v>
      </c>
    </row>
    <row r="3376" spans="1:8" ht="14.25">
      <c r="A3376" s="11">
        <v>43952</v>
      </c>
      <c r="B3376" s="10" t="s">
        <v>3782</v>
      </c>
      <c r="C3376" s="12">
        <v>0.91666666666666663</v>
      </c>
      <c r="D3376" s="13">
        <v>43971</v>
      </c>
      <c r="E3376" s="7" t="s">
        <v>2584</v>
      </c>
      <c r="F3376" s="65">
        <v>28.18</v>
      </c>
      <c r="G3376" t="s">
        <v>5</v>
      </c>
      <c r="H3376">
        <f>+VLOOKUP(G3376,'Legenda Tecnologias'!$A$1:$C$26,3)</f>
        <v>11</v>
      </c>
    </row>
    <row r="3377" spans="1:8" ht="14.25">
      <c r="A3377" s="11">
        <v>43952</v>
      </c>
      <c r="B3377" s="10" t="s">
        <v>3783</v>
      </c>
      <c r="C3377" s="12">
        <v>0.95833333333333337</v>
      </c>
      <c r="D3377" s="13">
        <v>43971</v>
      </c>
      <c r="E3377" s="7" t="s">
        <v>2584</v>
      </c>
      <c r="F3377" s="65">
        <v>26.88</v>
      </c>
      <c r="G3377" t="s">
        <v>5</v>
      </c>
      <c r="H3377">
        <f>+VLOOKUP(G3377,'Legenda Tecnologias'!$A$1:$C$26,3)</f>
        <v>11</v>
      </c>
    </row>
    <row r="3378" spans="1:8" ht="14.25">
      <c r="A3378" s="11">
        <v>43952</v>
      </c>
      <c r="B3378" s="10" t="s">
        <v>3763</v>
      </c>
      <c r="C3378" s="12">
        <v>0.125</v>
      </c>
      <c r="D3378" s="13">
        <v>43971</v>
      </c>
      <c r="E3378" s="7" t="s">
        <v>2584</v>
      </c>
      <c r="F3378" s="65">
        <v>26.45</v>
      </c>
      <c r="G3378" t="s">
        <v>5</v>
      </c>
      <c r="H3378">
        <f>+VLOOKUP(G3378,'Legenda Tecnologias'!$A$1:$C$26,3)</f>
        <v>11</v>
      </c>
    </row>
    <row r="3379" spans="1:8" ht="14.25">
      <c r="A3379" s="11">
        <v>43952</v>
      </c>
      <c r="B3379" s="10" t="s">
        <v>3764</v>
      </c>
      <c r="C3379" s="12">
        <v>0.16666666666666666</v>
      </c>
      <c r="D3379" s="13">
        <v>43971</v>
      </c>
      <c r="E3379" s="7" t="s">
        <v>2584</v>
      </c>
      <c r="F3379" s="65">
        <v>26.44</v>
      </c>
      <c r="G3379" t="s">
        <v>28</v>
      </c>
      <c r="H3379">
        <f>+VLOOKUP(G3379,'Legenda Tecnologias'!$A$1:$C$26,3)</f>
        <v>15</v>
      </c>
    </row>
    <row r="3380" spans="1:8" ht="14.25">
      <c r="A3380" s="11">
        <v>43952</v>
      </c>
      <c r="B3380" s="10" t="s">
        <v>3765</v>
      </c>
      <c r="C3380" s="12">
        <v>0.20833333333333334</v>
      </c>
      <c r="D3380" s="13">
        <v>43971</v>
      </c>
      <c r="E3380" s="7" t="s">
        <v>2584</v>
      </c>
      <c r="F3380" s="65">
        <v>26.98</v>
      </c>
      <c r="G3380" t="s">
        <v>5</v>
      </c>
      <c r="H3380">
        <f>+VLOOKUP(G3380,'Legenda Tecnologias'!$A$1:$C$26,3)</f>
        <v>11</v>
      </c>
    </row>
    <row r="3381" spans="1:8" ht="14.25">
      <c r="A3381" s="11">
        <v>43952</v>
      </c>
      <c r="B3381" s="10" t="s">
        <v>3766</v>
      </c>
      <c r="C3381" s="12">
        <v>0.25</v>
      </c>
      <c r="D3381" s="13">
        <v>43971</v>
      </c>
      <c r="E3381" s="7" t="s">
        <v>2584</v>
      </c>
      <c r="F3381" s="65">
        <v>27.52</v>
      </c>
      <c r="G3381" t="s">
        <v>5</v>
      </c>
      <c r="H3381">
        <f>+VLOOKUP(G3381,'Legenda Tecnologias'!$A$1:$C$26,3)</f>
        <v>11</v>
      </c>
    </row>
    <row r="3382" spans="1:8" ht="14.25">
      <c r="A3382" s="11">
        <v>43952</v>
      </c>
      <c r="B3382" s="10" t="s">
        <v>3767</v>
      </c>
      <c r="C3382" s="12">
        <v>0.29166666666666669</v>
      </c>
      <c r="D3382" s="13">
        <v>43971</v>
      </c>
      <c r="E3382" s="7" t="s">
        <v>2584</v>
      </c>
      <c r="F3382" s="65">
        <v>27.69</v>
      </c>
      <c r="G3382" t="s">
        <v>5</v>
      </c>
      <c r="H3382">
        <f>+VLOOKUP(G3382,'Legenda Tecnologias'!$A$1:$C$26,3)</f>
        <v>11</v>
      </c>
    </row>
    <row r="3383" spans="1:8" ht="14.25">
      <c r="A3383" s="11">
        <v>43952</v>
      </c>
      <c r="B3383" s="10" t="s">
        <v>3768</v>
      </c>
      <c r="C3383" s="12">
        <v>0.33333333333333331</v>
      </c>
      <c r="D3383" s="13">
        <v>43971</v>
      </c>
      <c r="E3383" s="7" t="s">
        <v>2584</v>
      </c>
      <c r="F3383" s="65">
        <v>27.69</v>
      </c>
      <c r="G3383" t="s">
        <v>5</v>
      </c>
      <c r="H3383">
        <f>+VLOOKUP(G3383,'Legenda Tecnologias'!$A$1:$C$26,3)</f>
        <v>11</v>
      </c>
    </row>
    <row r="3384" spans="1:8" ht="14.25">
      <c r="A3384" s="11">
        <v>43952</v>
      </c>
      <c r="B3384" s="10" t="s">
        <v>3769</v>
      </c>
      <c r="C3384" s="12">
        <v>0.375</v>
      </c>
      <c r="D3384" s="13">
        <v>43971</v>
      </c>
      <c r="E3384" s="7" t="s">
        <v>2584</v>
      </c>
      <c r="F3384" s="65">
        <v>27.94</v>
      </c>
      <c r="G3384" t="s">
        <v>5</v>
      </c>
      <c r="H3384">
        <f>+VLOOKUP(G3384,'Legenda Tecnologias'!$A$1:$C$26,3)</f>
        <v>11</v>
      </c>
    </row>
    <row r="3385" spans="1:8" ht="14.25">
      <c r="A3385" s="11">
        <v>43952</v>
      </c>
      <c r="B3385" s="10" t="s">
        <v>3784</v>
      </c>
      <c r="C3385" s="12">
        <v>0</v>
      </c>
      <c r="D3385" s="13">
        <v>43972</v>
      </c>
      <c r="E3385" s="7" t="s">
        <v>2584</v>
      </c>
      <c r="F3385" s="65">
        <v>27.9</v>
      </c>
      <c r="G3385" t="s">
        <v>5</v>
      </c>
      <c r="H3385">
        <f>+VLOOKUP(G3385,'Legenda Tecnologias'!$A$1:$C$26,3)</f>
        <v>11</v>
      </c>
    </row>
    <row r="3386" spans="1:8" ht="14.25">
      <c r="A3386" s="11">
        <v>43952</v>
      </c>
      <c r="B3386" s="10" t="s">
        <v>3785</v>
      </c>
      <c r="C3386" s="12">
        <v>4.1666666666666664E-2</v>
      </c>
      <c r="D3386" s="13">
        <v>43972</v>
      </c>
      <c r="E3386" s="7" t="s">
        <v>2584</v>
      </c>
      <c r="F3386" s="65">
        <v>27.73</v>
      </c>
      <c r="G3386" t="s">
        <v>5</v>
      </c>
      <c r="H3386">
        <f>+VLOOKUP(G3386,'Legenda Tecnologias'!$A$1:$C$26,3)</f>
        <v>11</v>
      </c>
    </row>
    <row r="3387" spans="1:8" ht="14.25">
      <c r="A3387" s="11">
        <v>43952</v>
      </c>
      <c r="B3387" s="10" t="s">
        <v>3794</v>
      </c>
      <c r="C3387" s="12">
        <v>0.41666666666666669</v>
      </c>
      <c r="D3387" s="13">
        <v>43972</v>
      </c>
      <c r="E3387" s="7" t="s">
        <v>2584</v>
      </c>
      <c r="F3387" s="65">
        <v>27.96</v>
      </c>
      <c r="G3387" t="s">
        <v>5</v>
      </c>
      <c r="H3387">
        <f>+VLOOKUP(G3387,'Legenda Tecnologias'!$A$1:$C$26,3)</f>
        <v>11</v>
      </c>
    </row>
    <row r="3388" spans="1:8" ht="14.25">
      <c r="A3388" s="11">
        <v>43952</v>
      </c>
      <c r="B3388" s="10" t="s">
        <v>3795</v>
      </c>
      <c r="C3388" s="12">
        <v>0.45833333333333331</v>
      </c>
      <c r="D3388" s="13">
        <v>43972</v>
      </c>
      <c r="E3388" s="7" t="s">
        <v>2584</v>
      </c>
      <c r="F3388" s="65">
        <v>28.12</v>
      </c>
      <c r="G3388" t="s">
        <v>5</v>
      </c>
      <c r="H3388">
        <f>+VLOOKUP(G3388,'Legenda Tecnologias'!$A$1:$C$26,3)</f>
        <v>11</v>
      </c>
    </row>
    <row r="3389" spans="1:8" ht="14.25">
      <c r="A3389" s="11">
        <v>43952</v>
      </c>
      <c r="B3389" s="10" t="s">
        <v>3796</v>
      </c>
      <c r="C3389" s="12">
        <v>0.5</v>
      </c>
      <c r="D3389" s="13">
        <v>43972</v>
      </c>
      <c r="E3389" s="7" t="s">
        <v>2584</v>
      </c>
      <c r="F3389" s="65">
        <v>28.33</v>
      </c>
      <c r="G3389" t="s">
        <v>5</v>
      </c>
      <c r="H3389">
        <f>+VLOOKUP(G3389,'Legenda Tecnologias'!$A$1:$C$26,3)</f>
        <v>11</v>
      </c>
    </row>
    <row r="3390" spans="1:8" ht="14.25">
      <c r="A3390" s="11">
        <v>43952</v>
      </c>
      <c r="B3390" s="10" t="s">
        <v>3797</v>
      </c>
      <c r="C3390" s="12">
        <v>0.54166666666666663</v>
      </c>
      <c r="D3390" s="13">
        <v>43972</v>
      </c>
      <c r="E3390" s="7" t="s">
        <v>2584</v>
      </c>
      <c r="F3390" s="65">
        <v>28.71</v>
      </c>
      <c r="G3390" t="s">
        <v>5</v>
      </c>
      <c r="H3390">
        <f>+VLOOKUP(G3390,'Legenda Tecnologias'!$A$1:$C$26,3)</f>
        <v>11</v>
      </c>
    </row>
    <row r="3391" spans="1:8" ht="14.25">
      <c r="A3391" s="11">
        <v>43952</v>
      </c>
      <c r="B3391" s="10" t="s">
        <v>3798</v>
      </c>
      <c r="C3391" s="12">
        <v>0.58333333333333337</v>
      </c>
      <c r="D3391" s="13">
        <v>43972</v>
      </c>
      <c r="E3391" s="7" t="s">
        <v>2584</v>
      </c>
      <c r="F3391" s="65">
        <v>28.5</v>
      </c>
      <c r="G3391" t="s">
        <v>5</v>
      </c>
      <c r="H3391">
        <f>+VLOOKUP(G3391,'Legenda Tecnologias'!$A$1:$C$26,3)</f>
        <v>11</v>
      </c>
    </row>
    <row r="3392" spans="1:8" ht="14.25">
      <c r="A3392" s="11">
        <v>43952</v>
      </c>
      <c r="B3392" s="10" t="s">
        <v>3799</v>
      </c>
      <c r="C3392" s="12">
        <v>0.625</v>
      </c>
      <c r="D3392" s="13">
        <v>43972</v>
      </c>
      <c r="E3392" s="7" t="s">
        <v>2584</v>
      </c>
      <c r="F3392" s="65">
        <v>27.8</v>
      </c>
      <c r="G3392" t="s">
        <v>12</v>
      </c>
      <c r="H3392">
        <f>+VLOOKUP(G3392,'Legenda Tecnologias'!$A$1:$C$26,3)</f>
        <v>22</v>
      </c>
    </row>
    <row r="3393" spans="1:8" ht="14.25">
      <c r="A3393" s="11">
        <v>43952</v>
      </c>
      <c r="B3393" s="10" t="s">
        <v>3800</v>
      </c>
      <c r="C3393" s="12">
        <v>0.66666666666666663</v>
      </c>
      <c r="D3393" s="13">
        <v>43972</v>
      </c>
      <c r="E3393" s="7" t="s">
        <v>2584</v>
      </c>
      <c r="F3393" s="65">
        <v>27.21</v>
      </c>
      <c r="G3393" t="s">
        <v>5</v>
      </c>
      <c r="H3393">
        <f>+VLOOKUP(G3393,'Legenda Tecnologias'!$A$1:$C$26,3)</f>
        <v>11</v>
      </c>
    </row>
    <row r="3394" spans="1:8" ht="14.25">
      <c r="A3394" s="11">
        <v>43952</v>
      </c>
      <c r="B3394" s="10" t="s">
        <v>3801</v>
      </c>
      <c r="C3394" s="12">
        <v>0.70833333333333337</v>
      </c>
      <c r="D3394" s="13">
        <v>43972</v>
      </c>
      <c r="E3394" s="7" t="s">
        <v>2584</v>
      </c>
      <c r="F3394" s="65">
        <v>27.21</v>
      </c>
      <c r="G3394" t="s">
        <v>5</v>
      </c>
      <c r="H3394">
        <f>+VLOOKUP(G3394,'Legenda Tecnologias'!$A$1:$C$26,3)</f>
        <v>11</v>
      </c>
    </row>
    <row r="3395" spans="1:8" ht="14.25">
      <c r="A3395" s="11">
        <v>43952</v>
      </c>
      <c r="B3395" s="10" t="s">
        <v>3802</v>
      </c>
      <c r="C3395" s="12">
        <v>0.75</v>
      </c>
      <c r="D3395" s="13">
        <v>43972</v>
      </c>
      <c r="E3395" s="7" t="s">
        <v>2584</v>
      </c>
      <c r="F3395" s="65">
        <v>27.3</v>
      </c>
      <c r="G3395" t="s">
        <v>5</v>
      </c>
      <c r="H3395">
        <f>+VLOOKUP(G3395,'Legenda Tecnologias'!$A$1:$C$26,3)</f>
        <v>11</v>
      </c>
    </row>
    <row r="3396" spans="1:8" ht="14.25">
      <c r="A3396" s="11">
        <v>43952</v>
      </c>
      <c r="B3396" s="10" t="s">
        <v>3803</v>
      </c>
      <c r="C3396" s="12">
        <v>0.79166666666666663</v>
      </c>
      <c r="D3396" s="13">
        <v>43972</v>
      </c>
      <c r="E3396" s="7" t="s">
        <v>2584</v>
      </c>
      <c r="F3396" s="65">
        <v>28.07</v>
      </c>
      <c r="G3396" t="s">
        <v>12</v>
      </c>
      <c r="H3396">
        <f>+VLOOKUP(G3396,'Legenda Tecnologias'!$A$1:$C$26,3)</f>
        <v>22</v>
      </c>
    </row>
    <row r="3397" spans="1:8" ht="14.25">
      <c r="A3397" s="11">
        <v>43952</v>
      </c>
      <c r="B3397" s="10" t="s">
        <v>3786</v>
      </c>
      <c r="C3397" s="12">
        <v>8.3333333333333329E-2</v>
      </c>
      <c r="D3397" s="13">
        <v>43972</v>
      </c>
      <c r="E3397" s="7" t="s">
        <v>2584</v>
      </c>
      <c r="F3397" s="65">
        <v>27.22</v>
      </c>
      <c r="G3397" t="s">
        <v>5</v>
      </c>
      <c r="H3397">
        <f>+VLOOKUP(G3397,'Legenda Tecnologias'!$A$1:$C$26,3)</f>
        <v>11</v>
      </c>
    </row>
    <row r="3398" spans="1:8" ht="14.25">
      <c r="A3398" s="11">
        <v>43952</v>
      </c>
      <c r="B3398" s="10" t="s">
        <v>3804</v>
      </c>
      <c r="C3398" s="12">
        <v>0.83333333333333337</v>
      </c>
      <c r="D3398" s="13">
        <v>43972</v>
      </c>
      <c r="E3398" s="7" t="s">
        <v>2584</v>
      </c>
      <c r="F3398" s="65">
        <v>29.62</v>
      </c>
      <c r="G3398" t="s">
        <v>12</v>
      </c>
      <c r="H3398">
        <f>+VLOOKUP(G3398,'Legenda Tecnologias'!$A$1:$C$26,3)</f>
        <v>22</v>
      </c>
    </row>
    <row r="3399" spans="1:8" ht="14.25">
      <c r="A3399" s="11">
        <v>43952</v>
      </c>
      <c r="B3399" s="10" t="s">
        <v>3805</v>
      </c>
      <c r="C3399" s="12">
        <v>0.875</v>
      </c>
      <c r="D3399" s="13">
        <v>43972</v>
      </c>
      <c r="E3399" s="7" t="s">
        <v>2584</v>
      </c>
      <c r="F3399" s="65">
        <v>30.69</v>
      </c>
      <c r="G3399" t="s">
        <v>5</v>
      </c>
      <c r="H3399">
        <f>+VLOOKUP(G3399,'Legenda Tecnologias'!$A$1:$C$26,3)</f>
        <v>11</v>
      </c>
    </row>
    <row r="3400" spans="1:8" ht="14.25">
      <c r="A3400" s="11">
        <v>43952</v>
      </c>
      <c r="B3400" s="10" t="s">
        <v>3806</v>
      </c>
      <c r="C3400" s="12">
        <v>0.91666666666666663</v>
      </c>
      <c r="D3400" s="13">
        <v>43972</v>
      </c>
      <c r="E3400" s="7" t="s">
        <v>2584</v>
      </c>
      <c r="F3400" s="65">
        <v>30.01</v>
      </c>
      <c r="G3400" t="s">
        <v>21</v>
      </c>
      <c r="H3400">
        <f>+VLOOKUP(G3400,'Legenda Tecnologias'!$A$1:$C$26,3)</f>
        <v>2</v>
      </c>
    </row>
    <row r="3401" spans="1:8" ht="14.25">
      <c r="A3401" s="11">
        <v>43952</v>
      </c>
      <c r="B3401" s="10" t="s">
        <v>3807</v>
      </c>
      <c r="C3401" s="12">
        <v>0.95833333333333337</v>
      </c>
      <c r="D3401" s="13">
        <v>43972</v>
      </c>
      <c r="E3401" s="7" t="s">
        <v>2584</v>
      </c>
      <c r="F3401" s="65">
        <v>28.69</v>
      </c>
      <c r="G3401" t="s">
        <v>15</v>
      </c>
      <c r="H3401">
        <f>+VLOOKUP(G3401,'Legenda Tecnologias'!$A$1:$C$26,3)</f>
        <v>9</v>
      </c>
    </row>
    <row r="3402" spans="1:8" ht="14.25">
      <c r="A3402" s="11">
        <v>43952</v>
      </c>
      <c r="B3402" s="10" t="s">
        <v>3787</v>
      </c>
      <c r="C3402" s="12">
        <v>0.125</v>
      </c>
      <c r="D3402" s="13">
        <v>43972</v>
      </c>
      <c r="E3402" s="7" t="s">
        <v>2584</v>
      </c>
      <c r="F3402" s="65">
        <v>27.22</v>
      </c>
      <c r="G3402" t="s">
        <v>5</v>
      </c>
      <c r="H3402">
        <f>+VLOOKUP(G3402,'Legenda Tecnologias'!$A$1:$C$26,3)</f>
        <v>11</v>
      </c>
    </row>
    <row r="3403" spans="1:8" ht="14.25">
      <c r="A3403" s="11">
        <v>43952</v>
      </c>
      <c r="B3403" s="10" t="s">
        <v>3788</v>
      </c>
      <c r="C3403" s="12">
        <v>0.16666666666666666</v>
      </c>
      <c r="D3403" s="13">
        <v>43972</v>
      </c>
      <c r="E3403" s="7" t="s">
        <v>2584</v>
      </c>
      <c r="F3403" s="65">
        <v>26.46</v>
      </c>
      <c r="G3403" t="s">
        <v>5</v>
      </c>
      <c r="H3403">
        <f>+VLOOKUP(G3403,'Legenda Tecnologias'!$A$1:$C$26,3)</f>
        <v>11</v>
      </c>
    </row>
    <row r="3404" spans="1:8" ht="14.25">
      <c r="A3404" s="11">
        <v>43952</v>
      </c>
      <c r="B3404" s="10" t="s">
        <v>3789</v>
      </c>
      <c r="C3404" s="12">
        <v>0.20833333333333334</v>
      </c>
      <c r="D3404" s="13">
        <v>43972</v>
      </c>
      <c r="E3404" s="7" t="s">
        <v>2584</v>
      </c>
      <c r="F3404" s="65">
        <v>27.21</v>
      </c>
      <c r="G3404" t="s">
        <v>5</v>
      </c>
      <c r="H3404">
        <f>+VLOOKUP(G3404,'Legenda Tecnologias'!$A$1:$C$26,3)</f>
        <v>11</v>
      </c>
    </row>
    <row r="3405" spans="1:8" ht="14.25">
      <c r="A3405" s="11">
        <v>43952</v>
      </c>
      <c r="B3405" s="10" t="s">
        <v>3790</v>
      </c>
      <c r="C3405" s="12">
        <v>0.25</v>
      </c>
      <c r="D3405" s="13">
        <v>43972</v>
      </c>
      <c r="E3405" s="7" t="s">
        <v>2584</v>
      </c>
      <c r="F3405" s="65">
        <v>27.96</v>
      </c>
      <c r="G3405" t="s">
        <v>5</v>
      </c>
      <c r="H3405">
        <f>+VLOOKUP(G3405,'Legenda Tecnologias'!$A$1:$C$26,3)</f>
        <v>11</v>
      </c>
    </row>
    <row r="3406" spans="1:8" ht="14.25">
      <c r="A3406" s="11">
        <v>43952</v>
      </c>
      <c r="B3406" s="10" t="s">
        <v>3791</v>
      </c>
      <c r="C3406" s="12">
        <v>0.29166666666666669</v>
      </c>
      <c r="D3406" s="13">
        <v>43972</v>
      </c>
      <c r="E3406" s="7" t="s">
        <v>2584</v>
      </c>
      <c r="F3406" s="65">
        <v>28.18</v>
      </c>
      <c r="G3406" t="s">
        <v>5</v>
      </c>
      <c r="H3406">
        <f>+VLOOKUP(G3406,'Legenda Tecnologias'!$A$1:$C$26,3)</f>
        <v>11</v>
      </c>
    </row>
    <row r="3407" spans="1:8" ht="14.25">
      <c r="A3407" s="11">
        <v>43952</v>
      </c>
      <c r="B3407" s="10" t="s">
        <v>3792</v>
      </c>
      <c r="C3407" s="12">
        <v>0.33333333333333331</v>
      </c>
      <c r="D3407" s="13">
        <v>43972</v>
      </c>
      <c r="E3407" s="7" t="s">
        <v>2584</v>
      </c>
      <c r="F3407" s="65">
        <v>28.13</v>
      </c>
      <c r="G3407" t="s">
        <v>5</v>
      </c>
      <c r="H3407">
        <f>+VLOOKUP(G3407,'Legenda Tecnologias'!$A$1:$C$26,3)</f>
        <v>11</v>
      </c>
    </row>
    <row r="3408" spans="1:8" ht="14.25">
      <c r="A3408" s="11">
        <v>43952</v>
      </c>
      <c r="B3408" s="10" t="s">
        <v>3793</v>
      </c>
      <c r="C3408" s="12">
        <v>0.375</v>
      </c>
      <c r="D3408" s="13">
        <v>43972</v>
      </c>
      <c r="E3408" s="7" t="s">
        <v>2584</v>
      </c>
      <c r="F3408" s="65">
        <v>28.62</v>
      </c>
      <c r="G3408" t="s">
        <v>5</v>
      </c>
      <c r="H3408">
        <f>+VLOOKUP(G3408,'Legenda Tecnologias'!$A$1:$C$26,3)</f>
        <v>11</v>
      </c>
    </row>
    <row r="3409" spans="1:8" ht="14.25">
      <c r="A3409" s="11">
        <v>43952</v>
      </c>
      <c r="B3409" s="10" t="s">
        <v>3808</v>
      </c>
      <c r="C3409" s="12">
        <v>0</v>
      </c>
      <c r="D3409" s="13">
        <v>43973</v>
      </c>
      <c r="E3409" s="7" t="s">
        <v>2584</v>
      </c>
      <c r="F3409" s="65">
        <v>31.19</v>
      </c>
      <c r="G3409" t="s">
        <v>20</v>
      </c>
      <c r="H3409">
        <f>+VLOOKUP(G3409,'Legenda Tecnologias'!$A$1:$C$26,3)</f>
        <v>12</v>
      </c>
    </row>
    <row r="3410" spans="1:8" ht="14.25">
      <c r="A3410" s="11">
        <v>43952</v>
      </c>
      <c r="B3410" s="10" t="s">
        <v>3809</v>
      </c>
      <c r="C3410" s="12">
        <v>4.1666666666666664E-2</v>
      </c>
      <c r="D3410" s="13">
        <v>43973</v>
      </c>
      <c r="E3410" s="7" t="s">
        <v>2584</v>
      </c>
      <c r="F3410" s="65">
        <v>30.69</v>
      </c>
      <c r="G3410" t="s">
        <v>5</v>
      </c>
      <c r="H3410">
        <f>+VLOOKUP(G3410,'Legenda Tecnologias'!$A$1:$C$26,3)</f>
        <v>11</v>
      </c>
    </row>
    <row r="3411" spans="1:8" ht="14.25">
      <c r="A3411" s="11">
        <v>43952</v>
      </c>
      <c r="B3411" s="10" t="s">
        <v>3818</v>
      </c>
      <c r="C3411" s="12">
        <v>0.41666666666666669</v>
      </c>
      <c r="D3411" s="13">
        <v>43973</v>
      </c>
      <c r="E3411" s="7" t="s">
        <v>2584</v>
      </c>
      <c r="F3411" s="65">
        <v>29</v>
      </c>
      <c r="G3411" t="s">
        <v>20</v>
      </c>
      <c r="H3411">
        <f>+VLOOKUP(G3411,'Legenda Tecnologias'!$A$1:$C$26,3)</f>
        <v>12</v>
      </c>
    </row>
    <row r="3412" spans="1:8" ht="14.25">
      <c r="A3412" s="11">
        <v>43952</v>
      </c>
      <c r="B3412" s="10" t="s">
        <v>3819</v>
      </c>
      <c r="C3412" s="12">
        <v>0.45833333333333331</v>
      </c>
      <c r="D3412" s="13">
        <v>43973</v>
      </c>
      <c r="E3412" s="7" t="s">
        <v>2584</v>
      </c>
      <c r="F3412" s="65">
        <v>29.72</v>
      </c>
      <c r="G3412" t="s">
        <v>8</v>
      </c>
      <c r="H3412">
        <f>+VLOOKUP(G3412,'Legenda Tecnologias'!$A$1:$C$26,3)</f>
        <v>6</v>
      </c>
    </row>
    <row r="3413" spans="1:8" ht="14.25">
      <c r="A3413" s="11">
        <v>43952</v>
      </c>
      <c r="B3413" s="10" t="s">
        <v>3820</v>
      </c>
      <c r="C3413" s="12">
        <v>0.5</v>
      </c>
      <c r="D3413" s="13">
        <v>43973</v>
      </c>
      <c r="E3413" s="7" t="s">
        <v>2584</v>
      </c>
      <c r="F3413" s="65">
        <v>29.99</v>
      </c>
      <c r="G3413" t="s">
        <v>5</v>
      </c>
      <c r="H3413">
        <f>+VLOOKUP(G3413,'Legenda Tecnologias'!$A$1:$C$26,3)</f>
        <v>11</v>
      </c>
    </row>
    <row r="3414" spans="1:8" ht="14.25">
      <c r="A3414" s="11">
        <v>43952</v>
      </c>
      <c r="B3414" s="10" t="s">
        <v>3821</v>
      </c>
      <c r="C3414" s="12">
        <v>0.54166666666666663</v>
      </c>
      <c r="D3414" s="13">
        <v>43973</v>
      </c>
      <c r="E3414" s="7" t="s">
        <v>2584</v>
      </c>
      <c r="F3414" s="65">
        <v>30.19</v>
      </c>
      <c r="G3414" t="s">
        <v>5</v>
      </c>
      <c r="H3414">
        <f>+VLOOKUP(G3414,'Legenda Tecnologias'!$A$1:$C$26,3)</f>
        <v>11</v>
      </c>
    </row>
    <row r="3415" spans="1:8" ht="14.25">
      <c r="A3415" s="11">
        <v>43952</v>
      </c>
      <c r="B3415" s="10" t="s">
        <v>3822</v>
      </c>
      <c r="C3415" s="12">
        <v>0.58333333333333337</v>
      </c>
      <c r="D3415" s="13">
        <v>43973</v>
      </c>
      <c r="E3415" s="7" t="s">
        <v>2584</v>
      </c>
      <c r="F3415" s="65">
        <v>29.87</v>
      </c>
      <c r="G3415" t="s">
        <v>5</v>
      </c>
      <c r="H3415">
        <f>+VLOOKUP(G3415,'Legenda Tecnologias'!$A$1:$C$26,3)</f>
        <v>11</v>
      </c>
    </row>
    <row r="3416" spans="1:8" ht="14.25">
      <c r="A3416" s="11">
        <v>43952</v>
      </c>
      <c r="B3416" s="10" t="s">
        <v>3823</v>
      </c>
      <c r="C3416" s="12">
        <v>0.625</v>
      </c>
      <c r="D3416" s="13">
        <v>43973</v>
      </c>
      <c r="E3416" s="7" t="s">
        <v>2584</v>
      </c>
      <c r="F3416" s="65">
        <v>28.04</v>
      </c>
      <c r="G3416" t="s">
        <v>5</v>
      </c>
      <c r="H3416">
        <f>+VLOOKUP(G3416,'Legenda Tecnologias'!$A$1:$C$26,3)</f>
        <v>11</v>
      </c>
    </row>
    <row r="3417" spans="1:8" ht="14.25">
      <c r="A3417" s="11">
        <v>43952</v>
      </c>
      <c r="B3417" s="10" t="s">
        <v>3824</v>
      </c>
      <c r="C3417" s="12">
        <v>0.66666666666666663</v>
      </c>
      <c r="D3417" s="13">
        <v>43973</v>
      </c>
      <c r="E3417" s="7" t="s">
        <v>2584</v>
      </c>
      <c r="F3417" s="65">
        <v>26.66</v>
      </c>
      <c r="G3417" t="s">
        <v>5</v>
      </c>
      <c r="H3417">
        <f>+VLOOKUP(G3417,'Legenda Tecnologias'!$A$1:$C$26,3)</f>
        <v>11</v>
      </c>
    </row>
    <row r="3418" spans="1:8" ht="14.25">
      <c r="A3418" s="11">
        <v>43952</v>
      </c>
      <c r="B3418" s="10" t="s">
        <v>3825</v>
      </c>
      <c r="C3418" s="12">
        <v>0.70833333333333337</v>
      </c>
      <c r="D3418" s="13">
        <v>43973</v>
      </c>
      <c r="E3418" s="7" t="s">
        <v>2584</v>
      </c>
      <c r="F3418" s="65">
        <v>26.01</v>
      </c>
      <c r="G3418" t="s">
        <v>7</v>
      </c>
      <c r="H3418">
        <f>+VLOOKUP(G3418,'Legenda Tecnologias'!$A$1:$C$26,3)</f>
        <v>19</v>
      </c>
    </row>
    <row r="3419" spans="1:8" ht="14.25">
      <c r="A3419" s="11">
        <v>43952</v>
      </c>
      <c r="B3419" s="10" t="s">
        <v>3826</v>
      </c>
      <c r="C3419" s="12">
        <v>0.75</v>
      </c>
      <c r="D3419" s="13">
        <v>43973</v>
      </c>
      <c r="E3419" s="7" t="s">
        <v>2584</v>
      </c>
      <c r="F3419" s="65">
        <v>26.01</v>
      </c>
      <c r="G3419" t="s">
        <v>10</v>
      </c>
      <c r="H3419">
        <f>+VLOOKUP(G3419,'Legenda Tecnologias'!$A$1:$C$26,3)</f>
        <v>1</v>
      </c>
    </row>
    <row r="3420" spans="1:8" ht="14.25">
      <c r="A3420" s="11">
        <v>43952</v>
      </c>
      <c r="B3420" s="10" t="s">
        <v>3827</v>
      </c>
      <c r="C3420" s="12">
        <v>0.79166666666666663</v>
      </c>
      <c r="D3420" s="13">
        <v>43973</v>
      </c>
      <c r="E3420" s="7" t="s">
        <v>2584</v>
      </c>
      <c r="F3420" s="65">
        <v>28.04</v>
      </c>
      <c r="G3420" t="s">
        <v>10</v>
      </c>
      <c r="H3420">
        <f>+VLOOKUP(G3420,'Legenda Tecnologias'!$A$1:$C$26,3)</f>
        <v>1</v>
      </c>
    </row>
    <row r="3421" spans="1:8" ht="14.25">
      <c r="A3421" s="11">
        <v>43952</v>
      </c>
      <c r="B3421" s="10" t="s">
        <v>3810</v>
      </c>
      <c r="C3421" s="12">
        <v>8.3333333333333329E-2</v>
      </c>
      <c r="D3421" s="13">
        <v>43973</v>
      </c>
      <c r="E3421" s="7" t="s">
        <v>2584</v>
      </c>
      <c r="F3421" s="65">
        <v>30.02</v>
      </c>
      <c r="G3421" t="s">
        <v>12</v>
      </c>
      <c r="H3421">
        <f>+VLOOKUP(G3421,'Legenda Tecnologias'!$A$1:$C$26,3)</f>
        <v>22</v>
      </c>
    </row>
    <row r="3422" spans="1:8" ht="14.25">
      <c r="A3422" s="11">
        <v>43952</v>
      </c>
      <c r="B3422" s="10" t="s">
        <v>3828</v>
      </c>
      <c r="C3422" s="12">
        <v>0.83333333333333337</v>
      </c>
      <c r="D3422" s="13">
        <v>43973</v>
      </c>
      <c r="E3422" s="7" t="s">
        <v>2584</v>
      </c>
      <c r="F3422" s="65">
        <v>29.29</v>
      </c>
      <c r="G3422" t="s">
        <v>5</v>
      </c>
      <c r="H3422">
        <f>+VLOOKUP(G3422,'Legenda Tecnologias'!$A$1:$C$26,3)</f>
        <v>11</v>
      </c>
    </row>
    <row r="3423" spans="1:8" ht="14.25">
      <c r="A3423" s="11">
        <v>43952</v>
      </c>
      <c r="B3423" s="10" t="s">
        <v>3829</v>
      </c>
      <c r="C3423" s="12">
        <v>0.875</v>
      </c>
      <c r="D3423" s="13">
        <v>43973</v>
      </c>
      <c r="E3423" s="7" t="s">
        <v>2584</v>
      </c>
      <c r="F3423" s="65">
        <v>30.72</v>
      </c>
      <c r="G3423" t="s">
        <v>5</v>
      </c>
      <c r="H3423">
        <f>+VLOOKUP(G3423,'Legenda Tecnologias'!$A$1:$C$26,3)</f>
        <v>11</v>
      </c>
    </row>
    <row r="3424" spans="1:8" ht="14.25">
      <c r="A3424" s="11">
        <v>43952</v>
      </c>
      <c r="B3424" s="10" t="s">
        <v>3830</v>
      </c>
      <c r="C3424" s="12">
        <v>0.91666666666666663</v>
      </c>
      <c r="D3424" s="13">
        <v>43973</v>
      </c>
      <c r="E3424" s="7" t="s">
        <v>2584</v>
      </c>
      <c r="F3424" s="65">
        <v>30.19</v>
      </c>
      <c r="G3424" t="s">
        <v>5</v>
      </c>
      <c r="H3424">
        <f>+VLOOKUP(G3424,'Legenda Tecnologias'!$A$1:$C$26,3)</f>
        <v>11</v>
      </c>
    </row>
    <row r="3425" spans="1:8" ht="14.25">
      <c r="A3425" s="11">
        <v>43952</v>
      </c>
      <c r="B3425" s="10" t="s">
        <v>3831</v>
      </c>
      <c r="C3425" s="12">
        <v>0.95833333333333337</v>
      </c>
      <c r="D3425" s="13">
        <v>43973</v>
      </c>
      <c r="E3425" s="7" t="s">
        <v>2584</v>
      </c>
      <c r="F3425" s="65">
        <v>28.04</v>
      </c>
      <c r="G3425" t="s">
        <v>5</v>
      </c>
      <c r="H3425">
        <f>+VLOOKUP(G3425,'Legenda Tecnologias'!$A$1:$C$26,3)</f>
        <v>11</v>
      </c>
    </row>
    <row r="3426" spans="1:8" ht="14.25">
      <c r="A3426" s="11">
        <v>43952</v>
      </c>
      <c r="B3426" s="10" t="s">
        <v>3811</v>
      </c>
      <c r="C3426" s="12">
        <v>0.125</v>
      </c>
      <c r="D3426" s="13">
        <v>43973</v>
      </c>
      <c r="E3426" s="7" t="s">
        <v>2584</v>
      </c>
      <c r="F3426" s="65">
        <v>29.83</v>
      </c>
      <c r="G3426" t="s">
        <v>5</v>
      </c>
      <c r="H3426">
        <f>+VLOOKUP(G3426,'Legenda Tecnologias'!$A$1:$C$26,3)</f>
        <v>11</v>
      </c>
    </row>
    <row r="3427" spans="1:8" ht="14.25">
      <c r="A3427" s="11">
        <v>43952</v>
      </c>
      <c r="B3427" s="10" t="s">
        <v>3812</v>
      </c>
      <c r="C3427" s="12">
        <v>0.16666666666666666</v>
      </c>
      <c r="D3427" s="13">
        <v>43973</v>
      </c>
      <c r="E3427" s="7" t="s">
        <v>2584</v>
      </c>
      <c r="F3427" s="65">
        <v>29.99</v>
      </c>
      <c r="G3427" t="s">
        <v>5</v>
      </c>
      <c r="H3427">
        <f>+VLOOKUP(G3427,'Legenda Tecnologias'!$A$1:$C$26,3)</f>
        <v>11</v>
      </c>
    </row>
    <row r="3428" spans="1:8" ht="14.25">
      <c r="A3428" s="11">
        <v>43952</v>
      </c>
      <c r="B3428" s="10" t="s">
        <v>3813</v>
      </c>
      <c r="C3428" s="12">
        <v>0.20833333333333334</v>
      </c>
      <c r="D3428" s="13">
        <v>43973</v>
      </c>
      <c r="E3428" s="7" t="s">
        <v>2584</v>
      </c>
      <c r="F3428" s="65">
        <v>30.54</v>
      </c>
      <c r="G3428" t="s">
        <v>5</v>
      </c>
      <c r="H3428">
        <f>+VLOOKUP(G3428,'Legenda Tecnologias'!$A$1:$C$26,3)</f>
        <v>11</v>
      </c>
    </row>
    <row r="3429" spans="1:8" ht="14.25">
      <c r="A3429" s="11">
        <v>43952</v>
      </c>
      <c r="B3429" s="10" t="s">
        <v>3814</v>
      </c>
      <c r="C3429" s="12">
        <v>0.25</v>
      </c>
      <c r="D3429" s="13">
        <v>43973</v>
      </c>
      <c r="E3429" s="7" t="s">
        <v>2584</v>
      </c>
      <c r="F3429" s="65">
        <v>31.15</v>
      </c>
      <c r="G3429" t="s">
        <v>5</v>
      </c>
      <c r="H3429">
        <f>+VLOOKUP(G3429,'Legenda Tecnologias'!$A$1:$C$26,3)</f>
        <v>11</v>
      </c>
    </row>
    <row r="3430" spans="1:8" ht="14.25">
      <c r="A3430" s="11">
        <v>43952</v>
      </c>
      <c r="B3430" s="10" t="s">
        <v>3815</v>
      </c>
      <c r="C3430" s="12">
        <v>0.29166666666666669</v>
      </c>
      <c r="D3430" s="13">
        <v>43973</v>
      </c>
      <c r="E3430" s="7" t="s">
        <v>2584</v>
      </c>
      <c r="F3430" s="65">
        <v>30.73</v>
      </c>
      <c r="G3430" t="s">
        <v>12</v>
      </c>
      <c r="H3430">
        <f>+VLOOKUP(G3430,'Legenda Tecnologias'!$A$1:$C$26,3)</f>
        <v>22</v>
      </c>
    </row>
    <row r="3431" spans="1:8" ht="14.25">
      <c r="A3431" s="11">
        <v>43952</v>
      </c>
      <c r="B3431" s="10" t="s">
        <v>3816</v>
      </c>
      <c r="C3431" s="12">
        <v>0.33333333333333331</v>
      </c>
      <c r="D3431" s="13">
        <v>43973</v>
      </c>
      <c r="E3431" s="7" t="s">
        <v>2584</v>
      </c>
      <c r="F3431" s="65">
        <v>30.72</v>
      </c>
      <c r="G3431" t="s">
        <v>5</v>
      </c>
      <c r="H3431">
        <f>+VLOOKUP(G3431,'Legenda Tecnologias'!$A$1:$C$26,3)</f>
        <v>11</v>
      </c>
    </row>
    <row r="3432" spans="1:8" ht="14.25">
      <c r="A3432" s="11">
        <v>43952</v>
      </c>
      <c r="B3432" s="10" t="s">
        <v>3817</v>
      </c>
      <c r="C3432" s="12">
        <v>0.375</v>
      </c>
      <c r="D3432" s="13">
        <v>43973</v>
      </c>
      <c r="E3432" s="7" t="s">
        <v>2584</v>
      </c>
      <c r="F3432" s="65">
        <v>30</v>
      </c>
      <c r="G3432" t="s">
        <v>5</v>
      </c>
      <c r="H3432">
        <f>+VLOOKUP(G3432,'Legenda Tecnologias'!$A$1:$C$26,3)</f>
        <v>11</v>
      </c>
    </row>
    <row r="3433" spans="1:8" ht="14.25">
      <c r="A3433" s="11">
        <v>43952</v>
      </c>
      <c r="B3433" s="10" t="s">
        <v>3832</v>
      </c>
      <c r="C3433" s="12">
        <v>0</v>
      </c>
      <c r="D3433" s="13">
        <v>43974</v>
      </c>
      <c r="E3433" s="7" t="s">
        <v>2584</v>
      </c>
      <c r="F3433" s="65">
        <v>28.6</v>
      </c>
      <c r="G3433" t="s">
        <v>5</v>
      </c>
      <c r="H3433">
        <f>+VLOOKUP(G3433,'Legenda Tecnologias'!$A$1:$C$26,3)</f>
        <v>11</v>
      </c>
    </row>
    <row r="3434" spans="1:8" ht="14.25">
      <c r="A3434" s="11">
        <v>43952</v>
      </c>
      <c r="B3434" s="10" t="s">
        <v>3833</v>
      </c>
      <c r="C3434" s="12">
        <v>4.1666666666666664E-2</v>
      </c>
      <c r="D3434" s="13">
        <v>43974</v>
      </c>
      <c r="E3434" s="7" t="s">
        <v>2584</v>
      </c>
      <c r="F3434" s="65">
        <v>27.09</v>
      </c>
      <c r="G3434" t="s">
        <v>12</v>
      </c>
      <c r="H3434">
        <f>+VLOOKUP(G3434,'Legenda Tecnologias'!$A$1:$C$26,3)</f>
        <v>22</v>
      </c>
    </row>
    <row r="3435" spans="1:8" ht="14.25">
      <c r="A3435" s="11">
        <v>43952</v>
      </c>
      <c r="B3435" s="10" t="s">
        <v>3842</v>
      </c>
      <c r="C3435" s="12">
        <v>0.41666666666666669</v>
      </c>
      <c r="D3435" s="13">
        <v>43974</v>
      </c>
      <c r="E3435" s="7" t="s">
        <v>2584</v>
      </c>
      <c r="F3435" s="65">
        <v>17.600000000000001</v>
      </c>
      <c r="G3435" t="s">
        <v>6</v>
      </c>
      <c r="H3435">
        <f>+VLOOKUP(G3435,'Legenda Tecnologias'!$A$1:$C$26,3)</f>
        <v>18</v>
      </c>
    </row>
    <row r="3436" spans="1:8" ht="14.25">
      <c r="A3436" s="11">
        <v>43952</v>
      </c>
      <c r="B3436" s="10" t="s">
        <v>3843</v>
      </c>
      <c r="C3436" s="12">
        <v>0.45833333333333331</v>
      </c>
      <c r="D3436" s="13">
        <v>43974</v>
      </c>
      <c r="E3436" s="7" t="s">
        <v>2584</v>
      </c>
      <c r="F3436" s="65">
        <v>17.600000000000001</v>
      </c>
      <c r="G3436" t="s">
        <v>6</v>
      </c>
      <c r="H3436">
        <f>+VLOOKUP(G3436,'Legenda Tecnologias'!$A$1:$C$26,3)</f>
        <v>18</v>
      </c>
    </row>
    <row r="3437" spans="1:8" ht="14.25">
      <c r="A3437" s="11">
        <v>43952</v>
      </c>
      <c r="B3437" s="10" t="s">
        <v>3844</v>
      </c>
      <c r="C3437" s="12">
        <v>0.5</v>
      </c>
      <c r="D3437" s="13">
        <v>43974</v>
      </c>
      <c r="E3437" s="7" t="s">
        <v>2584</v>
      </c>
      <c r="F3437" s="65">
        <v>19.3</v>
      </c>
      <c r="G3437" t="s">
        <v>20</v>
      </c>
      <c r="H3437">
        <f>+VLOOKUP(G3437,'Legenda Tecnologias'!$A$1:$C$26,3)</f>
        <v>12</v>
      </c>
    </row>
    <row r="3438" spans="1:8" ht="14.25">
      <c r="A3438" s="11">
        <v>43952</v>
      </c>
      <c r="B3438" s="10" t="s">
        <v>3845</v>
      </c>
      <c r="C3438" s="12">
        <v>0.54166666666666663</v>
      </c>
      <c r="D3438" s="13">
        <v>43974</v>
      </c>
      <c r="E3438" s="7" t="s">
        <v>2584</v>
      </c>
      <c r="F3438" s="65">
        <v>19.600000000000001</v>
      </c>
      <c r="G3438" t="s">
        <v>12</v>
      </c>
      <c r="H3438">
        <f>+VLOOKUP(G3438,'Legenda Tecnologias'!$A$1:$C$26,3)</f>
        <v>22</v>
      </c>
    </row>
    <row r="3439" spans="1:8" ht="14.25">
      <c r="A3439" s="11">
        <v>43952</v>
      </c>
      <c r="B3439" s="10" t="s">
        <v>3846</v>
      </c>
      <c r="C3439" s="12">
        <v>0.58333333333333337</v>
      </c>
      <c r="D3439" s="13">
        <v>43974</v>
      </c>
      <c r="E3439" s="7" t="s">
        <v>2584</v>
      </c>
      <c r="F3439" s="65">
        <v>19.3</v>
      </c>
      <c r="G3439" t="s">
        <v>6</v>
      </c>
      <c r="H3439">
        <f>+VLOOKUP(G3439,'Legenda Tecnologias'!$A$1:$C$26,3)</f>
        <v>18</v>
      </c>
    </row>
    <row r="3440" spans="1:8" ht="14.25">
      <c r="A3440" s="11">
        <v>43952</v>
      </c>
      <c r="B3440" s="10" t="s">
        <v>3847</v>
      </c>
      <c r="C3440" s="12">
        <v>0.625</v>
      </c>
      <c r="D3440" s="13">
        <v>43974</v>
      </c>
      <c r="E3440" s="7" t="s">
        <v>2584</v>
      </c>
      <c r="F3440" s="65">
        <v>14.26</v>
      </c>
      <c r="G3440" t="s">
        <v>12</v>
      </c>
      <c r="H3440">
        <f>+VLOOKUP(G3440,'Legenda Tecnologias'!$A$1:$C$26,3)</f>
        <v>22</v>
      </c>
    </row>
    <row r="3441" spans="1:8" ht="14.25">
      <c r="A3441" s="11">
        <v>43952</v>
      </c>
      <c r="B3441" s="10" t="s">
        <v>3848</v>
      </c>
      <c r="C3441" s="12">
        <v>0.66666666666666663</v>
      </c>
      <c r="D3441" s="13">
        <v>43974</v>
      </c>
      <c r="E3441" s="7" t="s">
        <v>2584</v>
      </c>
      <c r="F3441" s="65">
        <v>8.58</v>
      </c>
      <c r="G3441" t="s">
        <v>12</v>
      </c>
      <c r="H3441">
        <f>+VLOOKUP(G3441,'Legenda Tecnologias'!$A$1:$C$26,3)</f>
        <v>22</v>
      </c>
    </row>
    <row r="3442" spans="1:8" ht="14.25">
      <c r="A3442" s="11">
        <v>43952</v>
      </c>
      <c r="B3442" s="10" t="s">
        <v>3849</v>
      </c>
      <c r="C3442" s="12">
        <v>0.70833333333333337</v>
      </c>
      <c r="D3442" s="13">
        <v>43974</v>
      </c>
      <c r="E3442" s="7" t="s">
        <v>2584</v>
      </c>
      <c r="F3442" s="65">
        <v>7.99</v>
      </c>
      <c r="G3442" t="s">
        <v>6</v>
      </c>
      <c r="H3442">
        <f>+VLOOKUP(G3442,'Legenda Tecnologias'!$A$1:$C$26,3)</f>
        <v>18</v>
      </c>
    </row>
    <row r="3443" spans="1:8" ht="14.25">
      <c r="A3443" s="11">
        <v>43952</v>
      </c>
      <c r="B3443" s="10" t="s">
        <v>3850</v>
      </c>
      <c r="C3443" s="12">
        <v>0.75</v>
      </c>
      <c r="D3443" s="13">
        <v>43974</v>
      </c>
      <c r="E3443" s="7" t="s">
        <v>2584</v>
      </c>
      <c r="F3443" s="65">
        <v>8</v>
      </c>
      <c r="G3443" t="s">
        <v>6</v>
      </c>
      <c r="H3443">
        <f>+VLOOKUP(G3443,'Legenda Tecnologias'!$A$1:$C$26,3)</f>
        <v>18</v>
      </c>
    </row>
    <row r="3444" spans="1:8" ht="14.25">
      <c r="A3444" s="11">
        <v>43952</v>
      </c>
      <c r="B3444" s="10" t="s">
        <v>3851</v>
      </c>
      <c r="C3444" s="12">
        <v>0.79166666666666663</v>
      </c>
      <c r="D3444" s="13">
        <v>43974</v>
      </c>
      <c r="E3444" s="7" t="s">
        <v>2584</v>
      </c>
      <c r="F3444" s="65">
        <v>12.2</v>
      </c>
      <c r="G3444" t="s">
        <v>6</v>
      </c>
      <c r="H3444">
        <f>+VLOOKUP(G3444,'Legenda Tecnologias'!$A$1:$C$26,3)</f>
        <v>18</v>
      </c>
    </row>
    <row r="3445" spans="1:8" ht="14.25">
      <c r="A3445" s="11">
        <v>43952</v>
      </c>
      <c r="B3445" s="10" t="s">
        <v>3834</v>
      </c>
      <c r="C3445" s="12">
        <v>8.3333333333333329E-2</v>
      </c>
      <c r="D3445" s="13">
        <v>43974</v>
      </c>
      <c r="E3445" s="7" t="s">
        <v>2584</v>
      </c>
      <c r="F3445" s="65">
        <v>20.45</v>
      </c>
      <c r="G3445" t="s">
        <v>5</v>
      </c>
      <c r="H3445">
        <f>+VLOOKUP(G3445,'Legenda Tecnologias'!$A$1:$C$26,3)</f>
        <v>11</v>
      </c>
    </row>
    <row r="3446" spans="1:8" ht="14.25">
      <c r="A3446" s="11">
        <v>43952</v>
      </c>
      <c r="B3446" s="10" t="s">
        <v>3852</v>
      </c>
      <c r="C3446" s="12">
        <v>0.83333333333333337</v>
      </c>
      <c r="D3446" s="13">
        <v>43974</v>
      </c>
      <c r="E3446" s="7" t="s">
        <v>2584</v>
      </c>
      <c r="F3446" s="65">
        <v>15</v>
      </c>
      <c r="G3446" t="s">
        <v>6</v>
      </c>
      <c r="H3446">
        <f>+VLOOKUP(G3446,'Legenda Tecnologias'!$A$1:$C$26,3)</f>
        <v>18</v>
      </c>
    </row>
    <row r="3447" spans="1:8" ht="14.25">
      <c r="A3447" s="11">
        <v>43952</v>
      </c>
      <c r="B3447" s="10" t="s">
        <v>3853</v>
      </c>
      <c r="C3447" s="12">
        <v>0.875</v>
      </c>
      <c r="D3447" s="13">
        <v>43974</v>
      </c>
      <c r="E3447" s="7" t="s">
        <v>2584</v>
      </c>
      <c r="F3447" s="65">
        <v>18.600000000000001</v>
      </c>
      <c r="G3447" t="s">
        <v>6</v>
      </c>
      <c r="H3447">
        <f>+VLOOKUP(G3447,'Legenda Tecnologias'!$A$1:$C$26,3)</f>
        <v>18</v>
      </c>
    </row>
    <row r="3448" spans="1:8" ht="14.25">
      <c r="A3448" s="11">
        <v>43952</v>
      </c>
      <c r="B3448" s="10" t="s">
        <v>3854</v>
      </c>
      <c r="C3448" s="12">
        <v>0.91666666666666663</v>
      </c>
      <c r="D3448" s="13">
        <v>43974</v>
      </c>
      <c r="E3448" s="7" t="s">
        <v>2584</v>
      </c>
      <c r="F3448" s="65">
        <v>18.66</v>
      </c>
      <c r="G3448" t="s">
        <v>12</v>
      </c>
      <c r="H3448">
        <f>+VLOOKUP(G3448,'Legenda Tecnologias'!$A$1:$C$26,3)</f>
        <v>22</v>
      </c>
    </row>
    <row r="3449" spans="1:8" ht="14.25">
      <c r="A3449" s="11">
        <v>43952</v>
      </c>
      <c r="B3449" s="10" t="s">
        <v>3855</v>
      </c>
      <c r="C3449" s="12">
        <v>0.95833333333333337</v>
      </c>
      <c r="D3449" s="13">
        <v>43974</v>
      </c>
      <c r="E3449" s="7" t="s">
        <v>2584</v>
      </c>
      <c r="F3449" s="65">
        <v>15.6</v>
      </c>
      <c r="G3449" t="s">
        <v>6</v>
      </c>
      <c r="H3449">
        <f>+VLOOKUP(G3449,'Legenda Tecnologias'!$A$1:$C$26,3)</f>
        <v>18</v>
      </c>
    </row>
    <row r="3450" spans="1:8" ht="14.25">
      <c r="A3450" s="11">
        <v>43952</v>
      </c>
      <c r="B3450" s="10" t="s">
        <v>3835</v>
      </c>
      <c r="C3450" s="12">
        <v>0.125</v>
      </c>
      <c r="D3450" s="13">
        <v>43974</v>
      </c>
      <c r="E3450" s="7" t="s">
        <v>2584</v>
      </c>
      <c r="F3450" s="65">
        <v>19.600000000000001</v>
      </c>
      <c r="G3450" t="s">
        <v>6</v>
      </c>
      <c r="H3450">
        <f>+VLOOKUP(G3450,'Legenda Tecnologias'!$A$1:$C$26,3)</f>
        <v>18</v>
      </c>
    </row>
    <row r="3451" spans="1:8" ht="14.25">
      <c r="A3451" s="11">
        <v>43952</v>
      </c>
      <c r="B3451" s="10" t="s">
        <v>3836</v>
      </c>
      <c r="C3451" s="12">
        <v>0.16666666666666666</v>
      </c>
      <c r="D3451" s="13">
        <v>43974</v>
      </c>
      <c r="E3451" s="7" t="s">
        <v>2584</v>
      </c>
      <c r="F3451" s="65">
        <v>19.600000000000001</v>
      </c>
      <c r="G3451" t="s">
        <v>6</v>
      </c>
      <c r="H3451">
        <f>+VLOOKUP(G3451,'Legenda Tecnologias'!$A$1:$C$26,3)</f>
        <v>18</v>
      </c>
    </row>
    <row r="3452" spans="1:8" ht="14.25">
      <c r="A3452" s="11">
        <v>43952</v>
      </c>
      <c r="B3452" s="10" t="s">
        <v>3837</v>
      </c>
      <c r="C3452" s="12">
        <v>0.20833333333333334</v>
      </c>
      <c r="D3452" s="13">
        <v>43974</v>
      </c>
      <c r="E3452" s="7" t="s">
        <v>2584</v>
      </c>
      <c r="F3452" s="65">
        <v>19.600000000000001</v>
      </c>
      <c r="G3452" t="s">
        <v>12</v>
      </c>
      <c r="H3452">
        <f>+VLOOKUP(G3452,'Legenda Tecnologias'!$A$1:$C$26,3)</f>
        <v>22</v>
      </c>
    </row>
    <row r="3453" spans="1:8" ht="14.25">
      <c r="A3453" s="11">
        <v>43952</v>
      </c>
      <c r="B3453" s="10" t="s">
        <v>3838</v>
      </c>
      <c r="C3453" s="12">
        <v>0.25</v>
      </c>
      <c r="D3453" s="13">
        <v>43974</v>
      </c>
      <c r="E3453" s="7" t="s">
        <v>2584</v>
      </c>
      <c r="F3453" s="65">
        <v>19.600000000000001</v>
      </c>
      <c r="G3453" t="s">
        <v>6</v>
      </c>
      <c r="H3453">
        <f>+VLOOKUP(G3453,'Legenda Tecnologias'!$A$1:$C$26,3)</f>
        <v>18</v>
      </c>
    </row>
    <row r="3454" spans="1:8" ht="14.25">
      <c r="A3454" s="11">
        <v>43952</v>
      </c>
      <c r="B3454" s="10" t="s">
        <v>3839</v>
      </c>
      <c r="C3454" s="12">
        <v>0.29166666666666669</v>
      </c>
      <c r="D3454" s="13">
        <v>43974</v>
      </c>
      <c r="E3454" s="7" t="s">
        <v>2584</v>
      </c>
      <c r="F3454" s="65">
        <v>17</v>
      </c>
      <c r="G3454" t="s">
        <v>12</v>
      </c>
      <c r="H3454">
        <f>+VLOOKUP(G3454,'Legenda Tecnologias'!$A$1:$C$26,3)</f>
        <v>22</v>
      </c>
    </row>
    <row r="3455" spans="1:8" ht="14.25">
      <c r="A3455" s="11">
        <v>43952</v>
      </c>
      <c r="B3455" s="10" t="s">
        <v>3840</v>
      </c>
      <c r="C3455" s="12">
        <v>0.33333333333333331</v>
      </c>
      <c r="D3455" s="13">
        <v>43974</v>
      </c>
      <c r="E3455" s="7" t="s">
        <v>2584</v>
      </c>
      <c r="F3455" s="65">
        <v>18.600000000000001</v>
      </c>
      <c r="G3455" t="s">
        <v>6</v>
      </c>
      <c r="H3455">
        <f>+VLOOKUP(G3455,'Legenda Tecnologias'!$A$1:$C$26,3)</f>
        <v>18</v>
      </c>
    </row>
    <row r="3456" spans="1:8" ht="14.25">
      <c r="A3456" s="11">
        <v>43952</v>
      </c>
      <c r="B3456" s="10" t="s">
        <v>3841</v>
      </c>
      <c r="C3456" s="12">
        <v>0.375</v>
      </c>
      <c r="D3456" s="13">
        <v>43974</v>
      </c>
      <c r="E3456" s="7" t="s">
        <v>2584</v>
      </c>
      <c r="F3456" s="65">
        <v>17</v>
      </c>
      <c r="G3456" t="s">
        <v>12</v>
      </c>
      <c r="H3456">
        <f>+VLOOKUP(G3456,'Legenda Tecnologias'!$A$1:$C$26,3)</f>
        <v>22</v>
      </c>
    </row>
    <row r="3457" spans="1:8" ht="14.25">
      <c r="A3457" s="11">
        <v>43952</v>
      </c>
      <c r="B3457" s="10" t="s">
        <v>3856</v>
      </c>
      <c r="C3457" s="12">
        <v>0</v>
      </c>
      <c r="D3457" s="13">
        <v>43975</v>
      </c>
      <c r="E3457" s="7" t="s">
        <v>2584</v>
      </c>
      <c r="F3457" s="65">
        <v>9.6</v>
      </c>
      <c r="G3457" t="s">
        <v>6</v>
      </c>
      <c r="H3457">
        <f>+VLOOKUP(G3457,'Legenda Tecnologias'!$A$1:$C$26,3)</f>
        <v>18</v>
      </c>
    </row>
    <row r="3458" spans="1:8" ht="14.25">
      <c r="A3458" s="11">
        <v>43952</v>
      </c>
      <c r="B3458" s="10" t="s">
        <v>3857</v>
      </c>
      <c r="C3458" s="12">
        <v>4.1666666666666664E-2</v>
      </c>
      <c r="D3458" s="13">
        <v>43975</v>
      </c>
      <c r="E3458" s="7" t="s">
        <v>2584</v>
      </c>
      <c r="F3458" s="65">
        <v>7.94</v>
      </c>
      <c r="G3458" t="s">
        <v>6</v>
      </c>
      <c r="H3458">
        <f>+VLOOKUP(G3458,'Legenda Tecnologias'!$A$1:$C$26,3)</f>
        <v>18</v>
      </c>
    </row>
    <row r="3459" spans="1:8" ht="14.25">
      <c r="A3459" s="11">
        <v>43952</v>
      </c>
      <c r="B3459" s="10" t="s">
        <v>3866</v>
      </c>
      <c r="C3459" s="12">
        <v>0.41666666666666669</v>
      </c>
      <c r="D3459" s="13">
        <v>43975</v>
      </c>
      <c r="E3459" s="7" t="s">
        <v>2584</v>
      </c>
      <c r="F3459" s="65">
        <v>8.58</v>
      </c>
      <c r="G3459" t="s">
        <v>6</v>
      </c>
      <c r="H3459">
        <f>+VLOOKUP(G3459,'Legenda Tecnologias'!$A$1:$C$26,3)</f>
        <v>18</v>
      </c>
    </row>
    <row r="3460" spans="1:8" ht="14.25">
      <c r="A3460" s="11">
        <v>43952</v>
      </c>
      <c r="B3460" s="10" t="s">
        <v>3867</v>
      </c>
      <c r="C3460" s="12">
        <v>0.45833333333333331</v>
      </c>
      <c r="D3460" s="13">
        <v>43975</v>
      </c>
      <c r="E3460" s="7" t="s">
        <v>2584</v>
      </c>
      <c r="F3460" s="65">
        <v>9.4</v>
      </c>
      <c r="G3460" t="s">
        <v>6</v>
      </c>
      <c r="H3460">
        <f>+VLOOKUP(G3460,'Legenda Tecnologias'!$A$1:$C$26,3)</f>
        <v>18</v>
      </c>
    </row>
    <row r="3461" spans="1:8" ht="14.25">
      <c r="A3461" s="11">
        <v>43952</v>
      </c>
      <c r="B3461" s="10" t="s">
        <v>3868</v>
      </c>
      <c r="C3461" s="12">
        <v>0.5</v>
      </c>
      <c r="D3461" s="13">
        <v>43975</v>
      </c>
      <c r="E3461" s="7" t="s">
        <v>2584</v>
      </c>
      <c r="F3461" s="65">
        <v>9.1999999999999993</v>
      </c>
      <c r="G3461" t="s">
        <v>6</v>
      </c>
      <c r="H3461">
        <f>+VLOOKUP(G3461,'Legenda Tecnologias'!$A$1:$C$26,3)</f>
        <v>18</v>
      </c>
    </row>
    <row r="3462" spans="1:8" ht="14.25">
      <c r="A3462" s="11">
        <v>43952</v>
      </c>
      <c r="B3462" s="10" t="s">
        <v>3869</v>
      </c>
      <c r="C3462" s="12">
        <v>0.54166666666666663</v>
      </c>
      <c r="D3462" s="13">
        <v>43975</v>
      </c>
      <c r="E3462" s="7" t="s">
        <v>2584</v>
      </c>
      <c r="F3462" s="65">
        <v>11</v>
      </c>
      <c r="G3462" t="s">
        <v>6</v>
      </c>
      <c r="H3462">
        <f>+VLOOKUP(G3462,'Legenda Tecnologias'!$A$1:$C$26,3)</f>
        <v>18</v>
      </c>
    </row>
    <row r="3463" spans="1:8" ht="14.25">
      <c r="A3463" s="11">
        <v>43952</v>
      </c>
      <c r="B3463" s="10" t="s">
        <v>3870</v>
      </c>
      <c r="C3463" s="12">
        <v>0.58333333333333337</v>
      </c>
      <c r="D3463" s="13">
        <v>43975</v>
      </c>
      <c r="E3463" s="7" t="s">
        <v>2584</v>
      </c>
      <c r="F3463" s="65">
        <v>10.7</v>
      </c>
      <c r="G3463" t="s">
        <v>6</v>
      </c>
      <c r="H3463">
        <f>+VLOOKUP(G3463,'Legenda Tecnologias'!$A$1:$C$26,3)</f>
        <v>18</v>
      </c>
    </row>
    <row r="3464" spans="1:8" ht="14.25">
      <c r="A3464" s="11">
        <v>43952</v>
      </c>
      <c r="B3464" s="10" t="s">
        <v>3871</v>
      </c>
      <c r="C3464" s="12">
        <v>0.625</v>
      </c>
      <c r="D3464" s="13">
        <v>43975</v>
      </c>
      <c r="E3464" s="7" t="s">
        <v>2584</v>
      </c>
      <c r="F3464" s="65">
        <v>9</v>
      </c>
      <c r="G3464" t="s">
        <v>6</v>
      </c>
      <c r="H3464">
        <f>+VLOOKUP(G3464,'Legenda Tecnologias'!$A$1:$C$26,3)</f>
        <v>18</v>
      </c>
    </row>
    <row r="3465" spans="1:8" ht="14.25">
      <c r="A3465" s="11">
        <v>43952</v>
      </c>
      <c r="B3465" s="10" t="s">
        <v>3872</v>
      </c>
      <c r="C3465" s="12">
        <v>0.66666666666666663</v>
      </c>
      <c r="D3465" s="13">
        <v>43975</v>
      </c>
      <c r="E3465" s="7" t="s">
        <v>2584</v>
      </c>
      <c r="F3465" s="65">
        <v>8.49</v>
      </c>
      <c r="G3465" t="s">
        <v>6</v>
      </c>
      <c r="H3465">
        <f>+VLOOKUP(G3465,'Legenda Tecnologias'!$A$1:$C$26,3)</f>
        <v>18</v>
      </c>
    </row>
    <row r="3466" spans="1:8" ht="14.25">
      <c r="A3466" s="11">
        <v>43952</v>
      </c>
      <c r="B3466" s="10" t="s">
        <v>3873</v>
      </c>
      <c r="C3466" s="12">
        <v>0.70833333333333337</v>
      </c>
      <c r="D3466" s="13">
        <v>43975</v>
      </c>
      <c r="E3466" s="7" t="s">
        <v>2584</v>
      </c>
      <c r="F3466" s="65">
        <v>8</v>
      </c>
      <c r="G3466" t="s">
        <v>6</v>
      </c>
      <c r="H3466">
        <f>+VLOOKUP(G3466,'Legenda Tecnologias'!$A$1:$C$26,3)</f>
        <v>18</v>
      </c>
    </row>
    <row r="3467" spans="1:8" ht="14.25">
      <c r="A3467" s="11">
        <v>43952</v>
      </c>
      <c r="B3467" s="10" t="s">
        <v>3874</v>
      </c>
      <c r="C3467" s="12">
        <v>0.75</v>
      </c>
      <c r="D3467" s="13">
        <v>43975</v>
      </c>
      <c r="E3467" s="7" t="s">
        <v>2584</v>
      </c>
      <c r="F3467" s="65">
        <v>10.7</v>
      </c>
      <c r="G3467" t="s">
        <v>6</v>
      </c>
      <c r="H3467">
        <f>+VLOOKUP(G3467,'Legenda Tecnologias'!$A$1:$C$26,3)</f>
        <v>18</v>
      </c>
    </row>
    <row r="3468" spans="1:8" ht="14.25">
      <c r="A3468" s="11">
        <v>43952</v>
      </c>
      <c r="B3468" s="10" t="s">
        <v>3875</v>
      </c>
      <c r="C3468" s="12">
        <v>0.79166666666666663</v>
      </c>
      <c r="D3468" s="13">
        <v>43975</v>
      </c>
      <c r="E3468" s="7" t="s">
        <v>2584</v>
      </c>
      <c r="F3468" s="65">
        <v>15.67</v>
      </c>
      <c r="G3468" t="s">
        <v>6</v>
      </c>
      <c r="H3468">
        <f>+VLOOKUP(G3468,'Legenda Tecnologias'!$A$1:$C$26,3)</f>
        <v>18</v>
      </c>
    </row>
    <row r="3469" spans="1:8" ht="14.25">
      <c r="A3469" s="11">
        <v>43952</v>
      </c>
      <c r="B3469" s="10" t="s">
        <v>3858</v>
      </c>
      <c r="C3469" s="12">
        <v>8.3333333333333329E-2</v>
      </c>
      <c r="D3469" s="13">
        <v>43975</v>
      </c>
      <c r="E3469" s="7" t="s">
        <v>2584</v>
      </c>
      <c r="F3469" s="65">
        <v>7.98</v>
      </c>
      <c r="G3469" t="s">
        <v>12</v>
      </c>
      <c r="H3469">
        <f>+VLOOKUP(G3469,'Legenda Tecnologias'!$A$1:$C$26,3)</f>
        <v>22</v>
      </c>
    </row>
    <row r="3470" spans="1:8" ht="14.25">
      <c r="A3470" s="11">
        <v>43952</v>
      </c>
      <c r="B3470" s="10" t="s">
        <v>3876</v>
      </c>
      <c r="C3470" s="12">
        <v>0.83333333333333337</v>
      </c>
      <c r="D3470" s="13">
        <v>43975</v>
      </c>
      <c r="E3470" s="7" t="s">
        <v>2584</v>
      </c>
      <c r="F3470" s="65">
        <v>17.010000000000002</v>
      </c>
      <c r="G3470" t="s">
        <v>10</v>
      </c>
      <c r="H3470">
        <f>+VLOOKUP(G3470,'Legenda Tecnologias'!$A$1:$C$26,3)</f>
        <v>1</v>
      </c>
    </row>
    <row r="3471" spans="1:8" ht="14.25">
      <c r="A3471" s="11">
        <v>43952</v>
      </c>
      <c r="B3471" s="10" t="s">
        <v>3877</v>
      </c>
      <c r="C3471" s="12">
        <v>0.875</v>
      </c>
      <c r="D3471" s="13">
        <v>43975</v>
      </c>
      <c r="E3471" s="7" t="s">
        <v>2584</v>
      </c>
      <c r="F3471" s="65">
        <v>27.91</v>
      </c>
      <c r="G3471" t="s">
        <v>10</v>
      </c>
      <c r="H3471">
        <f>+VLOOKUP(G3471,'Legenda Tecnologias'!$A$1:$C$26,3)</f>
        <v>1</v>
      </c>
    </row>
    <row r="3472" spans="1:8" ht="14.25">
      <c r="A3472" s="11">
        <v>43952</v>
      </c>
      <c r="B3472" s="10" t="s">
        <v>3878</v>
      </c>
      <c r="C3472" s="12">
        <v>0.91666666666666663</v>
      </c>
      <c r="D3472" s="13">
        <v>43975</v>
      </c>
      <c r="E3472" s="7" t="s">
        <v>2584</v>
      </c>
      <c r="F3472" s="65">
        <v>28.02</v>
      </c>
      <c r="G3472" t="s">
        <v>10</v>
      </c>
      <c r="H3472">
        <f>+VLOOKUP(G3472,'Legenda Tecnologias'!$A$1:$C$26,3)</f>
        <v>1</v>
      </c>
    </row>
    <row r="3473" spans="1:8" ht="14.25">
      <c r="A3473" s="11">
        <v>43952</v>
      </c>
      <c r="B3473" s="10" t="s">
        <v>3879</v>
      </c>
      <c r="C3473" s="12">
        <v>0.95833333333333337</v>
      </c>
      <c r="D3473" s="13">
        <v>43975</v>
      </c>
      <c r="E3473" s="7" t="s">
        <v>2584</v>
      </c>
      <c r="F3473" s="65">
        <v>21.35</v>
      </c>
      <c r="G3473" t="s">
        <v>5</v>
      </c>
      <c r="H3473">
        <f>+VLOOKUP(G3473,'Legenda Tecnologias'!$A$1:$C$26,3)</f>
        <v>11</v>
      </c>
    </row>
    <row r="3474" spans="1:8" ht="14.25">
      <c r="A3474" s="11">
        <v>43952</v>
      </c>
      <c r="B3474" s="10" t="s">
        <v>3859</v>
      </c>
      <c r="C3474" s="12">
        <v>0.125</v>
      </c>
      <c r="D3474" s="13">
        <v>43975</v>
      </c>
      <c r="E3474" s="7" t="s">
        <v>2584</v>
      </c>
      <c r="F3474" s="65">
        <v>7.98</v>
      </c>
      <c r="G3474" t="s">
        <v>6</v>
      </c>
      <c r="H3474">
        <f>+VLOOKUP(G3474,'Legenda Tecnologias'!$A$1:$C$26,3)</f>
        <v>18</v>
      </c>
    </row>
    <row r="3475" spans="1:8" ht="14.25">
      <c r="A3475" s="11">
        <v>43952</v>
      </c>
      <c r="B3475" s="10" t="s">
        <v>3860</v>
      </c>
      <c r="C3475" s="12">
        <v>0.16666666666666666</v>
      </c>
      <c r="D3475" s="13">
        <v>43975</v>
      </c>
      <c r="E3475" s="7" t="s">
        <v>2584</v>
      </c>
      <c r="F3475" s="65">
        <v>7.89</v>
      </c>
      <c r="G3475" t="s">
        <v>6</v>
      </c>
      <c r="H3475">
        <f>+VLOOKUP(G3475,'Legenda Tecnologias'!$A$1:$C$26,3)</f>
        <v>18</v>
      </c>
    </row>
    <row r="3476" spans="1:8" ht="14.25">
      <c r="A3476" s="11">
        <v>43952</v>
      </c>
      <c r="B3476" s="10" t="s">
        <v>3861</v>
      </c>
      <c r="C3476" s="12">
        <v>0.20833333333333334</v>
      </c>
      <c r="D3476" s="13">
        <v>43975</v>
      </c>
      <c r="E3476" s="7" t="s">
        <v>2584</v>
      </c>
      <c r="F3476" s="65">
        <v>7.77</v>
      </c>
      <c r="G3476" t="s">
        <v>6</v>
      </c>
      <c r="H3476">
        <f>+VLOOKUP(G3476,'Legenda Tecnologias'!$A$1:$C$26,3)</f>
        <v>18</v>
      </c>
    </row>
    <row r="3477" spans="1:8" ht="14.25">
      <c r="A3477" s="11">
        <v>43952</v>
      </c>
      <c r="B3477" s="10" t="s">
        <v>3862</v>
      </c>
      <c r="C3477" s="12">
        <v>0.25</v>
      </c>
      <c r="D3477" s="13">
        <v>43975</v>
      </c>
      <c r="E3477" s="7" t="s">
        <v>2584</v>
      </c>
      <c r="F3477" s="65">
        <v>7.99</v>
      </c>
      <c r="G3477" t="s">
        <v>6</v>
      </c>
      <c r="H3477">
        <f>+VLOOKUP(G3477,'Legenda Tecnologias'!$A$1:$C$26,3)</f>
        <v>18</v>
      </c>
    </row>
    <row r="3478" spans="1:8" ht="14.25">
      <c r="A3478" s="11">
        <v>43952</v>
      </c>
      <c r="B3478" s="10" t="s">
        <v>3863</v>
      </c>
      <c r="C3478" s="12">
        <v>0.29166666666666669</v>
      </c>
      <c r="D3478" s="13">
        <v>43975</v>
      </c>
      <c r="E3478" s="7" t="s">
        <v>2584</v>
      </c>
      <c r="F3478" s="65">
        <v>7.99</v>
      </c>
      <c r="G3478" t="s">
        <v>6</v>
      </c>
      <c r="H3478">
        <f>+VLOOKUP(G3478,'Legenda Tecnologias'!$A$1:$C$26,3)</f>
        <v>18</v>
      </c>
    </row>
    <row r="3479" spans="1:8" ht="14.25">
      <c r="A3479" s="11">
        <v>43952</v>
      </c>
      <c r="B3479" s="10" t="s">
        <v>3864</v>
      </c>
      <c r="C3479" s="12">
        <v>0.33333333333333331</v>
      </c>
      <c r="D3479" s="13">
        <v>43975</v>
      </c>
      <c r="E3479" s="7" t="s">
        <v>2584</v>
      </c>
      <c r="F3479" s="65">
        <v>7.99</v>
      </c>
      <c r="G3479" t="s">
        <v>6</v>
      </c>
      <c r="H3479">
        <f>+VLOOKUP(G3479,'Legenda Tecnologias'!$A$1:$C$26,3)</f>
        <v>18</v>
      </c>
    </row>
    <row r="3480" spans="1:8" ht="14.25">
      <c r="A3480" s="11">
        <v>43952</v>
      </c>
      <c r="B3480" s="10" t="s">
        <v>3865</v>
      </c>
      <c r="C3480" s="12">
        <v>0.375</v>
      </c>
      <c r="D3480" s="13">
        <v>43975</v>
      </c>
      <c r="E3480" s="7" t="s">
        <v>2584</v>
      </c>
      <c r="F3480" s="65">
        <v>7.66</v>
      </c>
      <c r="G3480" t="s">
        <v>6</v>
      </c>
      <c r="H3480">
        <f>+VLOOKUP(G3480,'Legenda Tecnologias'!$A$1:$C$26,3)</f>
        <v>18</v>
      </c>
    </row>
    <row r="3481" spans="1:8" ht="14.25">
      <c r="A3481" s="11">
        <v>43952</v>
      </c>
      <c r="B3481" s="10" t="s">
        <v>3880</v>
      </c>
      <c r="C3481" s="12">
        <v>0</v>
      </c>
      <c r="D3481" s="13">
        <v>43976</v>
      </c>
      <c r="E3481" s="7" t="s">
        <v>2584</v>
      </c>
      <c r="F3481" s="65">
        <v>26.69</v>
      </c>
      <c r="G3481" t="s">
        <v>7</v>
      </c>
      <c r="H3481">
        <f>+VLOOKUP(G3481,'Legenda Tecnologias'!$A$1:$C$26,3)</f>
        <v>19</v>
      </c>
    </row>
    <row r="3482" spans="1:8" ht="14.25">
      <c r="A3482" s="11">
        <v>43952</v>
      </c>
      <c r="B3482" s="10" t="s">
        <v>3881</v>
      </c>
      <c r="C3482" s="12">
        <v>4.1666666666666664E-2</v>
      </c>
      <c r="D3482" s="13">
        <v>43976</v>
      </c>
      <c r="E3482" s="7" t="s">
        <v>2584</v>
      </c>
      <c r="F3482" s="65">
        <v>20.86</v>
      </c>
      <c r="G3482" t="s">
        <v>5</v>
      </c>
      <c r="H3482">
        <f>+VLOOKUP(G3482,'Legenda Tecnologias'!$A$1:$C$26,3)</f>
        <v>11</v>
      </c>
    </row>
    <row r="3483" spans="1:8" ht="14.25">
      <c r="A3483" s="11">
        <v>43952</v>
      </c>
      <c r="B3483" s="10" t="s">
        <v>3890</v>
      </c>
      <c r="C3483" s="12">
        <v>0.41666666666666669</v>
      </c>
      <c r="D3483" s="13">
        <v>43976</v>
      </c>
      <c r="E3483" s="7" t="s">
        <v>2584</v>
      </c>
      <c r="F3483" s="65">
        <v>26.69</v>
      </c>
      <c r="G3483" t="s">
        <v>5</v>
      </c>
      <c r="H3483">
        <f>+VLOOKUP(G3483,'Legenda Tecnologias'!$A$1:$C$26,3)</f>
        <v>11</v>
      </c>
    </row>
    <row r="3484" spans="1:8" ht="14.25">
      <c r="A3484" s="11">
        <v>43952</v>
      </c>
      <c r="B3484" s="10" t="s">
        <v>3891</v>
      </c>
      <c r="C3484" s="12">
        <v>0.45833333333333331</v>
      </c>
      <c r="D3484" s="13">
        <v>43976</v>
      </c>
      <c r="E3484" s="7" t="s">
        <v>2584</v>
      </c>
      <c r="F3484" s="65">
        <v>26.69</v>
      </c>
      <c r="G3484" t="s">
        <v>5</v>
      </c>
      <c r="H3484">
        <f>+VLOOKUP(G3484,'Legenda Tecnologias'!$A$1:$C$26,3)</f>
        <v>11</v>
      </c>
    </row>
    <row r="3485" spans="1:8" ht="14.25">
      <c r="A3485" s="11">
        <v>43952</v>
      </c>
      <c r="B3485" s="10" t="s">
        <v>3892</v>
      </c>
      <c r="C3485" s="12">
        <v>0.5</v>
      </c>
      <c r="D3485" s="13">
        <v>43976</v>
      </c>
      <c r="E3485" s="7" t="s">
        <v>2584</v>
      </c>
      <c r="F3485" s="65">
        <v>26.69</v>
      </c>
      <c r="G3485" t="s">
        <v>5</v>
      </c>
      <c r="H3485">
        <f>+VLOOKUP(G3485,'Legenda Tecnologias'!$A$1:$C$26,3)</f>
        <v>11</v>
      </c>
    </row>
    <row r="3486" spans="1:8" ht="14.25">
      <c r="A3486" s="11">
        <v>43952</v>
      </c>
      <c r="B3486" s="10" t="s">
        <v>3893</v>
      </c>
      <c r="C3486" s="12">
        <v>0.54166666666666663</v>
      </c>
      <c r="D3486" s="13">
        <v>43976</v>
      </c>
      <c r="E3486" s="7" t="s">
        <v>2584</v>
      </c>
      <c r="F3486" s="65">
        <v>26.76</v>
      </c>
      <c r="G3486" t="s">
        <v>5</v>
      </c>
      <c r="H3486">
        <f>+VLOOKUP(G3486,'Legenda Tecnologias'!$A$1:$C$26,3)</f>
        <v>11</v>
      </c>
    </row>
    <row r="3487" spans="1:8" ht="14.25">
      <c r="A3487" s="11">
        <v>43952</v>
      </c>
      <c r="B3487" s="10" t="s">
        <v>3894</v>
      </c>
      <c r="C3487" s="12">
        <v>0.58333333333333337</v>
      </c>
      <c r="D3487" s="13">
        <v>43976</v>
      </c>
      <c r="E3487" s="7" t="s">
        <v>2584</v>
      </c>
      <c r="F3487" s="65">
        <v>26.01</v>
      </c>
      <c r="G3487" t="s">
        <v>5</v>
      </c>
      <c r="H3487">
        <f>+VLOOKUP(G3487,'Legenda Tecnologias'!$A$1:$C$26,3)</f>
        <v>11</v>
      </c>
    </row>
    <row r="3488" spans="1:8" ht="14.25">
      <c r="A3488" s="11">
        <v>43952</v>
      </c>
      <c r="B3488" s="10" t="s">
        <v>3895</v>
      </c>
      <c r="C3488" s="12">
        <v>0.625</v>
      </c>
      <c r="D3488" s="13">
        <v>43976</v>
      </c>
      <c r="E3488" s="7" t="s">
        <v>2584</v>
      </c>
      <c r="F3488" s="65">
        <v>23.39</v>
      </c>
      <c r="G3488" t="s">
        <v>5</v>
      </c>
      <c r="H3488">
        <f>+VLOOKUP(G3488,'Legenda Tecnologias'!$A$1:$C$26,3)</f>
        <v>11</v>
      </c>
    </row>
    <row r="3489" spans="1:8" ht="14.25">
      <c r="A3489" s="11">
        <v>43952</v>
      </c>
      <c r="B3489" s="10" t="s">
        <v>3896</v>
      </c>
      <c r="C3489" s="12">
        <v>0.66666666666666663</v>
      </c>
      <c r="D3489" s="13">
        <v>43976</v>
      </c>
      <c r="E3489" s="7" t="s">
        <v>2584</v>
      </c>
      <c r="F3489" s="65">
        <v>20</v>
      </c>
      <c r="G3489" t="s">
        <v>7</v>
      </c>
      <c r="H3489">
        <f>+VLOOKUP(G3489,'Legenda Tecnologias'!$A$1:$C$26,3)</f>
        <v>19</v>
      </c>
    </row>
    <row r="3490" spans="1:8" ht="14.25">
      <c r="A3490" s="11">
        <v>43952</v>
      </c>
      <c r="B3490" s="10" t="s">
        <v>3897</v>
      </c>
      <c r="C3490" s="12">
        <v>0.70833333333333337</v>
      </c>
      <c r="D3490" s="13">
        <v>43976</v>
      </c>
      <c r="E3490" s="7" t="s">
        <v>2584</v>
      </c>
      <c r="F3490" s="65">
        <v>19.8</v>
      </c>
      <c r="G3490" t="s">
        <v>6</v>
      </c>
      <c r="H3490">
        <f>+VLOOKUP(G3490,'Legenda Tecnologias'!$A$1:$C$26,3)</f>
        <v>18</v>
      </c>
    </row>
    <row r="3491" spans="1:8" ht="14.25">
      <c r="A3491" s="11">
        <v>43952</v>
      </c>
      <c r="B3491" s="10" t="s">
        <v>3898</v>
      </c>
      <c r="C3491" s="12">
        <v>0.75</v>
      </c>
      <c r="D3491" s="13">
        <v>43976</v>
      </c>
      <c r="E3491" s="7" t="s">
        <v>2584</v>
      </c>
      <c r="F3491" s="65">
        <v>20.149999999999999</v>
      </c>
      <c r="G3491" t="s">
        <v>6</v>
      </c>
      <c r="H3491">
        <f>+VLOOKUP(G3491,'Legenda Tecnologias'!$A$1:$C$26,3)</f>
        <v>18</v>
      </c>
    </row>
    <row r="3492" spans="1:8" ht="14.25">
      <c r="A3492" s="11">
        <v>43952</v>
      </c>
      <c r="B3492" s="10" t="s">
        <v>3899</v>
      </c>
      <c r="C3492" s="12">
        <v>0.79166666666666663</v>
      </c>
      <c r="D3492" s="13">
        <v>43976</v>
      </c>
      <c r="E3492" s="7" t="s">
        <v>2584</v>
      </c>
      <c r="F3492" s="65">
        <v>24.1</v>
      </c>
      <c r="G3492" t="s">
        <v>12</v>
      </c>
      <c r="H3492">
        <f>+VLOOKUP(G3492,'Legenda Tecnologias'!$A$1:$C$26,3)</f>
        <v>22</v>
      </c>
    </row>
    <row r="3493" spans="1:8" ht="14.25">
      <c r="A3493" s="11">
        <v>43952</v>
      </c>
      <c r="B3493" s="10" t="s">
        <v>3882</v>
      </c>
      <c r="C3493" s="12">
        <v>8.3333333333333329E-2</v>
      </c>
      <c r="D3493" s="13">
        <v>43976</v>
      </c>
      <c r="E3493" s="7" t="s">
        <v>2584</v>
      </c>
      <c r="F3493" s="65">
        <v>19</v>
      </c>
      <c r="G3493" t="s">
        <v>6</v>
      </c>
      <c r="H3493">
        <f>+VLOOKUP(G3493,'Legenda Tecnologias'!$A$1:$C$26,3)</f>
        <v>18</v>
      </c>
    </row>
    <row r="3494" spans="1:8" ht="14.25">
      <c r="A3494" s="11">
        <v>43952</v>
      </c>
      <c r="B3494" s="10" t="s">
        <v>3900</v>
      </c>
      <c r="C3494" s="12">
        <v>0.83333333333333337</v>
      </c>
      <c r="D3494" s="13">
        <v>43976</v>
      </c>
      <c r="E3494" s="7" t="s">
        <v>2584</v>
      </c>
      <c r="F3494" s="65">
        <v>25.67</v>
      </c>
      <c r="G3494" t="s">
        <v>12</v>
      </c>
      <c r="H3494">
        <f>+VLOOKUP(G3494,'Legenda Tecnologias'!$A$1:$C$26,3)</f>
        <v>22</v>
      </c>
    </row>
    <row r="3495" spans="1:8" ht="14.25">
      <c r="A3495" s="11">
        <v>43952</v>
      </c>
      <c r="B3495" s="10" t="s">
        <v>3901</v>
      </c>
      <c r="C3495" s="12">
        <v>0.875</v>
      </c>
      <c r="D3495" s="13">
        <v>43976</v>
      </c>
      <c r="E3495" s="7" t="s">
        <v>2584</v>
      </c>
      <c r="F3495" s="65">
        <v>27</v>
      </c>
      <c r="G3495" t="s">
        <v>10</v>
      </c>
      <c r="H3495">
        <f>+VLOOKUP(G3495,'Legenda Tecnologias'!$A$1:$C$26,3)</f>
        <v>1</v>
      </c>
    </row>
    <row r="3496" spans="1:8" ht="14.25">
      <c r="A3496" s="11">
        <v>43952</v>
      </c>
      <c r="B3496" s="10" t="s">
        <v>3902</v>
      </c>
      <c r="C3496" s="12">
        <v>0.91666666666666663</v>
      </c>
      <c r="D3496" s="13">
        <v>43976</v>
      </c>
      <c r="E3496" s="7" t="s">
        <v>2584</v>
      </c>
      <c r="F3496" s="65">
        <v>26.69</v>
      </c>
      <c r="G3496" t="s">
        <v>21</v>
      </c>
      <c r="H3496">
        <f>+VLOOKUP(G3496,'Legenda Tecnologias'!$A$1:$C$26,3)</f>
        <v>2</v>
      </c>
    </row>
    <row r="3497" spans="1:8" ht="14.25">
      <c r="A3497" s="11">
        <v>43952</v>
      </c>
      <c r="B3497" s="10" t="s">
        <v>3903</v>
      </c>
      <c r="C3497" s="12">
        <v>0.95833333333333337</v>
      </c>
      <c r="D3497" s="13">
        <v>43976</v>
      </c>
      <c r="E3497" s="7" t="s">
        <v>2584</v>
      </c>
      <c r="F3497" s="65">
        <v>21.04</v>
      </c>
      <c r="G3497" t="s">
        <v>5</v>
      </c>
      <c r="H3497">
        <f>+VLOOKUP(G3497,'Legenda Tecnologias'!$A$1:$C$26,3)</f>
        <v>11</v>
      </c>
    </row>
    <row r="3498" spans="1:8" ht="14.25">
      <c r="A3498" s="11">
        <v>43952</v>
      </c>
      <c r="B3498" s="10" t="s">
        <v>3883</v>
      </c>
      <c r="C3498" s="12">
        <v>0.125</v>
      </c>
      <c r="D3498" s="13">
        <v>43976</v>
      </c>
      <c r="E3498" s="7" t="s">
        <v>2584</v>
      </c>
      <c r="F3498" s="65">
        <v>18.989999999999998</v>
      </c>
      <c r="G3498" t="s">
        <v>6</v>
      </c>
      <c r="H3498">
        <f>+VLOOKUP(G3498,'Legenda Tecnologias'!$A$1:$C$26,3)</f>
        <v>18</v>
      </c>
    </row>
    <row r="3499" spans="1:8" ht="14.25">
      <c r="A3499" s="11">
        <v>43952</v>
      </c>
      <c r="B3499" s="10" t="s">
        <v>3884</v>
      </c>
      <c r="C3499" s="12">
        <v>0.16666666666666666</v>
      </c>
      <c r="D3499" s="13">
        <v>43976</v>
      </c>
      <c r="E3499" s="7" t="s">
        <v>2584</v>
      </c>
      <c r="F3499" s="65">
        <v>18.989999999999998</v>
      </c>
      <c r="G3499" t="s">
        <v>6</v>
      </c>
      <c r="H3499">
        <f>+VLOOKUP(G3499,'Legenda Tecnologias'!$A$1:$C$26,3)</f>
        <v>18</v>
      </c>
    </row>
    <row r="3500" spans="1:8" ht="14.25">
      <c r="A3500" s="11">
        <v>43952</v>
      </c>
      <c r="B3500" s="10" t="s">
        <v>3885</v>
      </c>
      <c r="C3500" s="12">
        <v>0.20833333333333334</v>
      </c>
      <c r="D3500" s="13">
        <v>43976</v>
      </c>
      <c r="E3500" s="7" t="s">
        <v>2584</v>
      </c>
      <c r="F3500" s="65">
        <v>19</v>
      </c>
      <c r="G3500" t="s">
        <v>6</v>
      </c>
      <c r="H3500">
        <f>+VLOOKUP(G3500,'Legenda Tecnologias'!$A$1:$C$26,3)</f>
        <v>18</v>
      </c>
    </row>
    <row r="3501" spans="1:8" ht="14.25">
      <c r="A3501" s="11">
        <v>43952</v>
      </c>
      <c r="B3501" s="10" t="s">
        <v>3886</v>
      </c>
      <c r="C3501" s="12">
        <v>0.25</v>
      </c>
      <c r="D3501" s="13">
        <v>43976</v>
      </c>
      <c r="E3501" s="7" t="s">
        <v>2584</v>
      </c>
      <c r="F3501" s="65">
        <v>25</v>
      </c>
      <c r="G3501" t="s">
        <v>6</v>
      </c>
      <c r="H3501">
        <f>+VLOOKUP(G3501,'Legenda Tecnologias'!$A$1:$C$26,3)</f>
        <v>18</v>
      </c>
    </row>
    <row r="3502" spans="1:8" ht="14.25">
      <c r="A3502" s="11">
        <v>43952</v>
      </c>
      <c r="B3502" s="10" t="s">
        <v>3887</v>
      </c>
      <c r="C3502" s="12">
        <v>0.29166666666666669</v>
      </c>
      <c r="D3502" s="13">
        <v>43976</v>
      </c>
      <c r="E3502" s="7" t="s">
        <v>2584</v>
      </c>
      <c r="F3502" s="65">
        <v>27</v>
      </c>
      <c r="G3502" t="s">
        <v>5</v>
      </c>
      <c r="H3502">
        <f>+VLOOKUP(G3502,'Legenda Tecnologias'!$A$1:$C$26,3)</f>
        <v>11</v>
      </c>
    </row>
    <row r="3503" spans="1:8" ht="14.25">
      <c r="A3503" s="11">
        <v>43952</v>
      </c>
      <c r="B3503" s="10" t="s">
        <v>3888</v>
      </c>
      <c r="C3503" s="12">
        <v>0.33333333333333331</v>
      </c>
      <c r="D3503" s="13">
        <v>43976</v>
      </c>
      <c r="E3503" s="7" t="s">
        <v>2584</v>
      </c>
      <c r="F3503" s="65">
        <v>27.51</v>
      </c>
      <c r="G3503" t="s">
        <v>21</v>
      </c>
      <c r="H3503">
        <f>+VLOOKUP(G3503,'Legenda Tecnologias'!$A$1:$C$26,3)</f>
        <v>2</v>
      </c>
    </row>
    <row r="3504" spans="1:8" ht="14.25">
      <c r="A3504" s="11">
        <v>43952</v>
      </c>
      <c r="B3504" s="10" t="s">
        <v>3889</v>
      </c>
      <c r="C3504" s="12">
        <v>0.375</v>
      </c>
      <c r="D3504" s="13">
        <v>43976</v>
      </c>
      <c r="E3504" s="7" t="s">
        <v>2584</v>
      </c>
      <c r="F3504" s="65">
        <v>27.15</v>
      </c>
      <c r="G3504" t="s">
        <v>5</v>
      </c>
      <c r="H3504">
        <f>+VLOOKUP(G3504,'Legenda Tecnologias'!$A$1:$C$26,3)</f>
        <v>11</v>
      </c>
    </row>
    <row r="3505" spans="1:8" ht="14.25">
      <c r="A3505" s="11">
        <v>43952</v>
      </c>
      <c r="B3505" s="10" t="s">
        <v>3904</v>
      </c>
      <c r="C3505" s="12">
        <v>0</v>
      </c>
      <c r="D3505" s="13">
        <v>43977</v>
      </c>
      <c r="E3505" s="7" t="s">
        <v>2584</v>
      </c>
      <c r="F3505" s="65">
        <v>21.1</v>
      </c>
      <c r="G3505" t="s">
        <v>6</v>
      </c>
      <c r="H3505">
        <f>+VLOOKUP(G3505,'Legenda Tecnologias'!$A$1:$C$26,3)</f>
        <v>18</v>
      </c>
    </row>
    <row r="3506" spans="1:8" ht="14.25">
      <c r="A3506" s="11">
        <v>43952</v>
      </c>
      <c r="B3506" s="10" t="s">
        <v>3905</v>
      </c>
      <c r="C3506" s="12">
        <v>4.1666666666666664E-2</v>
      </c>
      <c r="D3506" s="13">
        <v>43977</v>
      </c>
      <c r="E3506" s="7" t="s">
        <v>2584</v>
      </c>
      <c r="F3506" s="65">
        <v>17.72</v>
      </c>
      <c r="G3506" t="s">
        <v>6</v>
      </c>
      <c r="H3506">
        <f>+VLOOKUP(G3506,'Legenda Tecnologias'!$A$1:$C$26,3)</f>
        <v>18</v>
      </c>
    </row>
    <row r="3507" spans="1:8" ht="14.25">
      <c r="A3507" s="11">
        <v>43952</v>
      </c>
      <c r="B3507" s="10" t="s">
        <v>3914</v>
      </c>
      <c r="C3507" s="12">
        <v>0.41666666666666669</v>
      </c>
      <c r="D3507" s="13">
        <v>43977</v>
      </c>
      <c r="E3507" s="7" t="s">
        <v>2584</v>
      </c>
      <c r="F3507" s="65">
        <v>20.21</v>
      </c>
      <c r="G3507" t="s">
        <v>5</v>
      </c>
      <c r="H3507">
        <f>+VLOOKUP(G3507,'Legenda Tecnologias'!$A$1:$C$26,3)</f>
        <v>11</v>
      </c>
    </row>
    <row r="3508" spans="1:8" ht="14.25">
      <c r="A3508" s="11">
        <v>43952</v>
      </c>
      <c r="B3508" s="10" t="s">
        <v>3915</v>
      </c>
      <c r="C3508" s="12">
        <v>0.45833333333333331</v>
      </c>
      <c r="D3508" s="13">
        <v>43977</v>
      </c>
      <c r="E3508" s="7" t="s">
        <v>2584</v>
      </c>
      <c r="F3508" s="65">
        <v>23</v>
      </c>
      <c r="G3508" t="s">
        <v>12</v>
      </c>
      <c r="H3508">
        <f>+VLOOKUP(G3508,'Legenda Tecnologias'!$A$1:$C$26,3)</f>
        <v>22</v>
      </c>
    </row>
    <row r="3509" spans="1:8" ht="14.25">
      <c r="A3509" s="11">
        <v>43952</v>
      </c>
      <c r="B3509" s="10" t="s">
        <v>3916</v>
      </c>
      <c r="C3509" s="12">
        <v>0.5</v>
      </c>
      <c r="D3509" s="13">
        <v>43977</v>
      </c>
      <c r="E3509" s="7" t="s">
        <v>2584</v>
      </c>
      <c r="F3509" s="65">
        <v>24.5</v>
      </c>
      <c r="G3509" t="s">
        <v>10</v>
      </c>
      <c r="H3509">
        <f>+VLOOKUP(G3509,'Legenda Tecnologias'!$A$1:$C$26,3)</f>
        <v>1</v>
      </c>
    </row>
    <row r="3510" spans="1:8" ht="14.25">
      <c r="A3510" s="11">
        <v>43952</v>
      </c>
      <c r="B3510" s="10" t="s">
        <v>3917</v>
      </c>
      <c r="C3510" s="12">
        <v>0.54166666666666663</v>
      </c>
      <c r="D3510" s="13">
        <v>43977</v>
      </c>
      <c r="E3510" s="7" t="s">
        <v>2584</v>
      </c>
      <c r="F3510" s="65">
        <v>25.5</v>
      </c>
      <c r="G3510" t="s">
        <v>5</v>
      </c>
      <c r="H3510">
        <f>+VLOOKUP(G3510,'Legenda Tecnologias'!$A$1:$C$26,3)</f>
        <v>11</v>
      </c>
    </row>
    <row r="3511" spans="1:8" ht="14.25">
      <c r="A3511" s="11">
        <v>43952</v>
      </c>
      <c r="B3511" s="10" t="s">
        <v>3918</v>
      </c>
      <c r="C3511" s="12">
        <v>0.58333333333333337</v>
      </c>
      <c r="D3511" s="13">
        <v>43977</v>
      </c>
      <c r="E3511" s="7" t="s">
        <v>2584</v>
      </c>
      <c r="F3511" s="65">
        <v>25</v>
      </c>
      <c r="G3511" t="s">
        <v>5</v>
      </c>
      <c r="H3511">
        <f>+VLOOKUP(G3511,'Legenda Tecnologias'!$A$1:$C$26,3)</f>
        <v>11</v>
      </c>
    </row>
    <row r="3512" spans="1:8" ht="14.25">
      <c r="A3512" s="11">
        <v>43952</v>
      </c>
      <c r="B3512" s="10" t="s">
        <v>3919</v>
      </c>
      <c r="C3512" s="12">
        <v>0.625</v>
      </c>
      <c r="D3512" s="13">
        <v>43977</v>
      </c>
      <c r="E3512" s="7" t="s">
        <v>2584</v>
      </c>
      <c r="F3512" s="65">
        <v>24.49</v>
      </c>
      <c r="G3512" t="s">
        <v>5</v>
      </c>
      <c r="H3512">
        <f>+VLOOKUP(G3512,'Legenda Tecnologias'!$A$1:$C$26,3)</f>
        <v>11</v>
      </c>
    </row>
    <row r="3513" spans="1:8" ht="14.25">
      <c r="A3513" s="11">
        <v>43952</v>
      </c>
      <c r="B3513" s="10" t="s">
        <v>3920</v>
      </c>
      <c r="C3513" s="12">
        <v>0.66666666666666663</v>
      </c>
      <c r="D3513" s="13">
        <v>43977</v>
      </c>
      <c r="E3513" s="7" t="s">
        <v>2584</v>
      </c>
      <c r="F3513" s="65">
        <v>23.6</v>
      </c>
      <c r="G3513" t="s">
        <v>10</v>
      </c>
      <c r="H3513">
        <f>+VLOOKUP(G3513,'Legenda Tecnologias'!$A$1:$C$26,3)</f>
        <v>1</v>
      </c>
    </row>
    <row r="3514" spans="1:8" ht="14.25">
      <c r="A3514" s="11">
        <v>43952</v>
      </c>
      <c r="B3514" s="10" t="s">
        <v>3921</v>
      </c>
      <c r="C3514" s="12">
        <v>0.70833333333333337</v>
      </c>
      <c r="D3514" s="13">
        <v>43977</v>
      </c>
      <c r="E3514" s="7" t="s">
        <v>2584</v>
      </c>
      <c r="F3514" s="65">
        <v>24</v>
      </c>
      <c r="G3514" t="s">
        <v>20</v>
      </c>
      <c r="H3514">
        <f>+VLOOKUP(G3514,'Legenda Tecnologias'!$A$1:$C$26,3)</f>
        <v>12</v>
      </c>
    </row>
    <row r="3515" spans="1:8" ht="14.25">
      <c r="A3515" s="11">
        <v>43952</v>
      </c>
      <c r="B3515" s="10" t="s">
        <v>3922</v>
      </c>
      <c r="C3515" s="12">
        <v>0.75</v>
      </c>
      <c r="D3515" s="13">
        <v>43977</v>
      </c>
      <c r="E3515" s="7" t="s">
        <v>2584</v>
      </c>
      <c r="F3515" s="65">
        <v>24.07</v>
      </c>
      <c r="G3515" t="s">
        <v>5</v>
      </c>
      <c r="H3515">
        <f>+VLOOKUP(G3515,'Legenda Tecnologias'!$A$1:$C$26,3)</f>
        <v>11</v>
      </c>
    </row>
    <row r="3516" spans="1:8" ht="14.25">
      <c r="A3516" s="11">
        <v>43952</v>
      </c>
      <c r="B3516" s="10" t="s">
        <v>3923</v>
      </c>
      <c r="C3516" s="12">
        <v>0.79166666666666663</v>
      </c>
      <c r="D3516" s="13">
        <v>43977</v>
      </c>
      <c r="E3516" s="7" t="s">
        <v>2584</v>
      </c>
      <c r="F3516" s="65">
        <v>25.01</v>
      </c>
      <c r="G3516" t="s">
        <v>12</v>
      </c>
      <c r="H3516">
        <f>+VLOOKUP(G3516,'Legenda Tecnologias'!$A$1:$C$26,3)</f>
        <v>22</v>
      </c>
    </row>
    <row r="3517" spans="1:8" ht="14.25">
      <c r="A3517" s="11">
        <v>43952</v>
      </c>
      <c r="B3517" s="10" t="s">
        <v>3906</v>
      </c>
      <c r="C3517" s="12">
        <v>8.3333333333333329E-2</v>
      </c>
      <c r="D3517" s="13">
        <v>43977</v>
      </c>
      <c r="E3517" s="7" t="s">
        <v>2584</v>
      </c>
      <c r="F3517" s="65">
        <v>17.420000000000002</v>
      </c>
      <c r="G3517" t="s">
        <v>6</v>
      </c>
      <c r="H3517">
        <f>+VLOOKUP(G3517,'Legenda Tecnologias'!$A$1:$C$26,3)</f>
        <v>18</v>
      </c>
    </row>
    <row r="3518" spans="1:8" ht="14.25">
      <c r="A3518" s="11">
        <v>43952</v>
      </c>
      <c r="B3518" s="10" t="s">
        <v>3924</v>
      </c>
      <c r="C3518" s="12">
        <v>0.83333333333333337</v>
      </c>
      <c r="D3518" s="13">
        <v>43977</v>
      </c>
      <c r="E3518" s="7" t="s">
        <v>2584</v>
      </c>
      <c r="F3518" s="65">
        <v>25.78</v>
      </c>
      <c r="G3518" t="s">
        <v>5</v>
      </c>
      <c r="H3518">
        <f>+VLOOKUP(G3518,'Legenda Tecnologias'!$A$1:$C$26,3)</f>
        <v>11</v>
      </c>
    </row>
    <row r="3519" spans="1:8" ht="14.25">
      <c r="A3519" s="11">
        <v>43952</v>
      </c>
      <c r="B3519" s="10" t="s">
        <v>3925</v>
      </c>
      <c r="C3519" s="12">
        <v>0.875</v>
      </c>
      <c r="D3519" s="13">
        <v>43977</v>
      </c>
      <c r="E3519" s="7" t="s">
        <v>2584</v>
      </c>
      <c r="F3519" s="65">
        <v>27.4</v>
      </c>
      <c r="G3519" t="s">
        <v>10</v>
      </c>
      <c r="H3519">
        <f>+VLOOKUP(G3519,'Legenda Tecnologias'!$A$1:$C$26,3)</f>
        <v>1</v>
      </c>
    </row>
    <row r="3520" spans="1:8" ht="14.25">
      <c r="A3520" s="11">
        <v>43952</v>
      </c>
      <c r="B3520" s="10" t="s">
        <v>3926</v>
      </c>
      <c r="C3520" s="12">
        <v>0.91666666666666663</v>
      </c>
      <c r="D3520" s="13">
        <v>43977</v>
      </c>
      <c r="E3520" s="7" t="s">
        <v>2584</v>
      </c>
      <c r="F3520" s="65">
        <v>26.74</v>
      </c>
      <c r="G3520" t="s">
        <v>12</v>
      </c>
      <c r="H3520">
        <f>+VLOOKUP(G3520,'Legenda Tecnologias'!$A$1:$C$26,3)</f>
        <v>22</v>
      </c>
    </row>
    <row r="3521" spans="1:8" ht="14.25">
      <c r="A3521" s="11">
        <v>43952</v>
      </c>
      <c r="B3521" s="10" t="s">
        <v>3927</v>
      </c>
      <c r="C3521" s="12">
        <v>0.95833333333333337</v>
      </c>
      <c r="D3521" s="13">
        <v>43977</v>
      </c>
      <c r="E3521" s="7" t="s">
        <v>2584</v>
      </c>
      <c r="F3521" s="65">
        <v>24.55</v>
      </c>
      <c r="G3521" t="s">
        <v>5</v>
      </c>
      <c r="H3521">
        <f>+VLOOKUP(G3521,'Legenda Tecnologias'!$A$1:$C$26,3)</f>
        <v>11</v>
      </c>
    </row>
    <row r="3522" spans="1:8" ht="14.25">
      <c r="A3522" s="11">
        <v>43952</v>
      </c>
      <c r="B3522" s="10" t="s">
        <v>3907</v>
      </c>
      <c r="C3522" s="12">
        <v>0.125</v>
      </c>
      <c r="D3522" s="13">
        <v>43977</v>
      </c>
      <c r="E3522" s="7" t="s">
        <v>2584</v>
      </c>
      <c r="F3522" s="65">
        <v>17</v>
      </c>
      <c r="G3522" t="s">
        <v>6</v>
      </c>
      <c r="H3522">
        <f>+VLOOKUP(G3522,'Legenda Tecnologias'!$A$1:$C$26,3)</f>
        <v>18</v>
      </c>
    </row>
    <row r="3523" spans="1:8" ht="14.25">
      <c r="A3523" s="11">
        <v>43952</v>
      </c>
      <c r="B3523" s="10" t="s">
        <v>3908</v>
      </c>
      <c r="C3523" s="12">
        <v>0.16666666666666666</v>
      </c>
      <c r="D3523" s="13">
        <v>43977</v>
      </c>
      <c r="E3523" s="7" t="s">
        <v>2584</v>
      </c>
      <c r="F3523" s="65">
        <v>17</v>
      </c>
      <c r="G3523" t="s">
        <v>20</v>
      </c>
      <c r="H3523">
        <f>+VLOOKUP(G3523,'Legenda Tecnologias'!$A$1:$C$26,3)</f>
        <v>12</v>
      </c>
    </row>
    <row r="3524" spans="1:8" ht="14.25">
      <c r="A3524" s="11">
        <v>43952</v>
      </c>
      <c r="B3524" s="10" t="s">
        <v>3909</v>
      </c>
      <c r="C3524" s="12">
        <v>0.20833333333333334</v>
      </c>
      <c r="D3524" s="13">
        <v>43977</v>
      </c>
      <c r="E3524" s="7" t="s">
        <v>2584</v>
      </c>
      <c r="F3524" s="65">
        <v>17.420000000000002</v>
      </c>
      <c r="G3524" t="s">
        <v>20</v>
      </c>
      <c r="H3524">
        <f>+VLOOKUP(G3524,'Legenda Tecnologias'!$A$1:$C$26,3)</f>
        <v>12</v>
      </c>
    </row>
    <row r="3525" spans="1:8" ht="14.25">
      <c r="A3525" s="11">
        <v>43952</v>
      </c>
      <c r="B3525" s="10" t="s">
        <v>3910</v>
      </c>
      <c r="C3525" s="12">
        <v>0.25</v>
      </c>
      <c r="D3525" s="13">
        <v>43977</v>
      </c>
      <c r="E3525" s="7" t="s">
        <v>2584</v>
      </c>
      <c r="F3525" s="65">
        <v>18.02</v>
      </c>
      <c r="G3525" t="s">
        <v>6</v>
      </c>
      <c r="H3525">
        <f>+VLOOKUP(G3525,'Legenda Tecnologias'!$A$1:$C$26,3)</f>
        <v>18</v>
      </c>
    </row>
    <row r="3526" spans="1:8" ht="14.25">
      <c r="A3526" s="11">
        <v>43952</v>
      </c>
      <c r="B3526" s="10" t="s">
        <v>3911</v>
      </c>
      <c r="C3526" s="12">
        <v>0.29166666666666669</v>
      </c>
      <c r="D3526" s="13">
        <v>43977</v>
      </c>
      <c r="E3526" s="7" t="s">
        <v>2584</v>
      </c>
      <c r="F3526" s="65">
        <v>19.45</v>
      </c>
      <c r="G3526" t="s">
        <v>6</v>
      </c>
      <c r="H3526">
        <f>+VLOOKUP(G3526,'Legenda Tecnologias'!$A$1:$C$26,3)</f>
        <v>18</v>
      </c>
    </row>
    <row r="3527" spans="1:8" ht="14.25">
      <c r="A3527" s="11">
        <v>43952</v>
      </c>
      <c r="B3527" s="10" t="s">
        <v>3912</v>
      </c>
      <c r="C3527" s="12">
        <v>0.33333333333333331</v>
      </c>
      <c r="D3527" s="13">
        <v>43977</v>
      </c>
      <c r="E3527" s="7" t="s">
        <v>2584</v>
      </c>
      <c r="F3527" s="65">
        <v>20</v>
      </c>
      <c r="G3527" t="s">
        <v>12</v>
      </c>
      <c r="H3527">
        <f>+VLOOKUP(G3527,'Legenda Tecnologias'!$A$1:$C$26,3)</f>
        <v>22</v>
      </c>
    </row>
    <row r="3528" spans="1:8" ht="14.25">
      <c r="A3528" s="11">
        <v>43952</v>
      </c>
      <c r="B3528" s="10" t="s">
        <v>3913</v>
      </c>
      <c r="C3528" s="12">
        <v>0.375</v>
      </c>
      <c r="D3528" s="13">
        <v>43977</v>
      </c>
      <c r="E3528" s="7" t="s">
        <v>2584</v>
      </c>
      <c r="F3528" s="65">
        <v>24</v>
      </c>
      <c r="G3528" t="s">
        <v>6</v>
      </c>
      <c r="H3528">
        <f>+VLOOKUP(G3528,'Legenda Tecnologias'!$A$1:$C$26,3)</f>
        <v>18</v>
      </c>
    </row>
    <row r="3529" spans="1:8" ht="14.25">
      <c r="A3529" s="11">
        <v>43952</v>
      </c>
      <c r="B3529" s="10" t="s">
        <v>3928</v>
      </c>
      <c r="C3529" s="12">
        <v>0</v>
      </c>
      <c r="D3529" s="13">
        <v>43978</v>
      </c>
      <c r="E3529" s="7" t="s">
        <v>2584</v>
      </c>
      <c r="F3529" s="65">
        <v>24.51</v>
      </c>
      <c r="G3529" t="s">
        <v>12</v>
      </c>
      <c r="H3529">
        <f>+VLOOKUP(G3529,'Legenda Tecnologias'!$A$1:$C$26,3)</f>
        <v>22</v>
      </c>
    </row>
    <row r="3530" spans="1:8" ht="14.25">
      <c r="A3530" s="11">
        <v>43952</v>
      </c>
      <c r="B3530" s="10" t="s">
        <v>3929</v>
      </c>
      <c r="C3530" s="12">
        <v>4.1666666666666664E-2</v>
      </c>
      <c r="D3530" s="13">
        <v>43978</v>
      </c>
      <c r="E3530" s="7" t="s">
        <v>2584</v>
      </c>
      <c r="F3530" s="65">
        <v>19.7</v>
      </c>
      <c r="G3530" t="s">
        <v>10</v>
      </c>
      <c r="H3530">
        <f>+VLOOKUP(G3530,'Legenda Tecnologias'!$A$1:$C$26,3)</f>
        <v>1</v>
      </c>
    </row>
    <row r="3531" spans="1:8" ht="14.25">
      <c r="A3531" s="11">
        <v>43952</v>
      </c>
      <c r="B3531" s="10" t="s">
        <v>3938</v>
      </c>
      <c r="C3531" s="12">
        <v>0.41666666666666669</v>
      </c>
      <c r="D3531" s="13">
        <v>43978</v>
      </c>
      <c r="E3531" s="7" t="s">
        <v>2584</v>
      </c>
      <c r="F3531" s="65">
        <v>25.82</v>
      </c>
      <c r="G3531" t="s">
        <v>5</v>
      </c>
      <c r="H3531">
        <f>+VLOOKUP(G3531,'Legenda Tecnologias'!$A$1:$C$26,3)</f>
        <v>11</v>
      </c>
    </row>
    <row r="3532" spans="1:8" ht="14.25">
      <c r="A3532" s="11">
        <v>43952</v>
      </c>
      <c r="B3532" s="10" t="s">
        <v>3939</v>
      </c>
      <c r="C3532" s="12">
        <v>0.45833333333333331</v>
      </c>
      <c r="D3532" s="13">
        <v>43978</v>
      </c>
      <c r="E3532" s="7" t="s">
        <v>2584</v>
      </c>
      <c r="F3532" s="65">
        <v>25.81</v>
      </c>
      <c r="G3532" t="s">
        <v>12</v>
      </c>
      <c r="H3532">
        <f>+VLOOKUP(G3532,'Legenda Tecnologias'!$A$1:$C$26,3)</f>
        <v>22</v>
      </c>
    </row>
    <row r="3533" spans="1:8" ht="14.25">
      <c r="A3533" s="11">
        <v>43952</v>
      </c>
      <c r="B3533" s="10" t="s">
        <v>3940</v>
      </c>
      <c r="C3533" s="12">
        <v>0.5</v>
      </c>
      <c r="D3533" s="13">
        <v>43978</v>
      </c>
      <c r="E3533" s="7" t="s">
        <v>2584</v>
      </c>
      <c r="F3533" s="65">
        <v>26.07</v>
      </c>
      <c r="G3533" t="s">
        <v>12</v>
      </c>
      <c r="H3533">
        <f>+VLOOKUP(G3533,'Legenda Tecnologias'!$A$1:$C$26,3)</f>
        <v>22</v>
      </c>
    </row>
    <row r="3534" spans="1:8" ht="14.25">
      <c r="A3534" s="11">
        <v>43952</v>
      </c>
      <c r="B3534" s="10" t="s">
        <v>3941</v>
      </c>
      <c r="C3534" s="12">
        <v>0.54166666666666663</v>
      </c>
      <c r="D3534" s="13">
        <v>43978</v>
      </c>
      <c r="E3534" s="7" t="s">
        <v>2584</v>
      </c>
      <c r="F3534" s="65">
        <v>26.95</v>
      </c>
      <c r="G3534" t="s">
        <v>5</v>
      </c>
      <c r="H3534">
        <f>+VLOOKUP(G3534,'Legenda Tecnologias'!$A$1:$C$26,3)</f>
        <v>11</v>
      </c>
    </row>
    <row r="3535" spans="1:8" ht="14.25">
      <c r="A3535" s="11">
        <v>43952</v>
      </c>
      <c r="B3535" s="10" t="s">
        <v>3942</v>
      </c>
      <c r="C3535" s="12">
        <v>0.58333333333333337</v>
      </c>
      <c r="D3535" s="13">
        <v>43978</v>
      </c>
      <c r="E3535" s="7" t="s">
        <v>2584</v>
      </c>
      <c r="F3535" s="65">
        <v>26.24</v>
      </c>
      <c r="G3535" t="s">
        <v>5</v>
      </c>
      <c r="H3535">
        <f>+VLOOKUP(G3535,'Legenda Tecnologias'!$A$1:$C$26,3)</f>
        <v>11</v>
      </c>
    </row>
    <row r="3536" spans="1:8" ht="14.25">
      <c r="A3536" s="11">
        <v>43952</v>
      </c>
      <c r="B3536" s="10" t="s">
        <v>3943</v>
      </c>
      <c r="C3536" s="12">
        <v>0.625</v>
      </c>
      <c r="D3536" s="13">
        <v>43978</v>
      </c>
      <c r="E3536" s="7" t="s">
        <v>2584</v>
      </c>
      <c r="F3536" s="65">
        <v>25.81</v>
      </c>
      <c r="G3536" t="s">
        <v>5</v>
      </c>
      <c r="H3536">
        <f>+VLOOKUP(G3536,'Legenda Tecnologias'!$A$1:$C$26,3)</f>
        <v>11</v>
      </c>
    </row>
    <row r="3537" spans="1:8" ht="14.25">
      <c r="A3537" s="11">
        <v>43952</v>
      </c>
      <c r="B3537" s="10" t="s">
        <v>3944</v>
      </c>
      <c r="C3537" s="12">
        <v>0.66666666666666663</v>
      </c>
      <c r="D3537" s="13">
        <v>43978</v>
      </c>
      <c r="E3537" s="7" t="s">
        <v>2584</v>
      </c>
      <c r="F3537" s="65">
        <v>25.16</v>
      </c>
      <c r="G3537" t="s">
        <v>12</v>
      </c>
      <c r="H3537">
        <f>+VLOOKUP(G3537,'Legenda Tecnologias'!$A$1:$C$26,3)</f>
        <v>22</v>
      </c>
    </row>
    <row r="3538" spans="1:8" ht="14.25">
      <c r="A3538" s="11">
        <v>43952</v>
      </c>
      <c r="B3538" s="10" t="s">
        <v>3945</v>
      </c>
      <c r="C3538" s="12">
        <v>0.70833333333333337</v>
      </c>
      <c r="D3538" s="13">
        <v>43978</v>
      </c>
      <c r="E3538" s="7" t="s">
        <v>2584</v>
      </c>
      <c r="F3538" s="65">
        <v>25.64</v>
      </c>
      <c r="G3538" t="s">
        <v>21</v>
      </c>
      <c r="H3538">
        <f>+VLOOKUP(G3538,'Legenda Tecnologias'!$A$1:$C$26,3)</f>
        <v>2</v>
      </c>
    </row>
    <row r="3539" spans="1:8" ht="14.25">
      <c r="A3539" s="11">
        <v>43952</v>
      </c>
      <c r="B3539" s="10" t="s">
        <v>3946</v>
      </c>
      <c r="C3539" s="12">
        <v>0.75</v>
      </c>
      <c r="D3539" s="13">
        <v>43978</v>
      </c>
      <c r="E3539" s="7" t="s">
        <v>2584</v>
      </c>
      <c r="F3539" s="65">
        <v>26.05</v>
      </c>
      <c r="G3539" t="s">
        <v>10</v>
      </c>
      <c r="H3539">
        <f>+VLOOKUP(G3539,'Legenda Tecnologias'!$A$1:$C$26,3)</f>
        <v>1</v>
      </c>
    </row>
    <row r="3540" spans="1:8" ht="14.25">
      <c r="A3540" s="11">
        <v>43952</v>
      </c>
      <c r="B3540" s="10" t="s">
        <v>3947</v>
      </c>
      <c r="C3540" s="12">
        <v>0.79166666666666663</v>
      </c>
      <c r="D3540" s="13">
        <v>43978</v>
      </c>
      <c r="E3540" s="7" t="s">
        <v>2584</v>
      </c>
      <c r="F3540" s="65">
        <v>26.11</v>
      </c>
      <c r="G3540" t="s">
        <v>5</v>
      </c>
      <c r="H3540">
        <f>+VLOOKUP(G3540,'Legenda Tecnologias'!$A$1:$C$26,3)</f>
        <v>11</v>
      </c>
    </row>
    <row r="3541" spans="1:8" ht="14.25">
      <c r="A3541" s="11">
        <v>43952</v>
      </c>
      <c r="B3541" s="10" t="s">
        <v>3930</v>
      </c>
      <c r="C3541" s="12">
        <v>8.3333333333333329E-2</v>
      </c>
      <c r="D3541" s="13">
        <v>43978</v>
      </c>
      <c r="E3541" s="7" t="s">
        <v>2584</v>
      </c>
      <c r="F3541" s="65">
        <v>19.45</v>
      </c>
      <c r="G3541" t="s">
        <v>12</v>
      </c>
      <c r="H3541">
        <f>+VLOOKUP(G3541,'Legenda Tecnologias'!$A$1:$C$26,3)</f>
        <v>22</v>
      </c>
    </row>
    <row r="3542" spans="1:8" ht="14.25">
      <c r="A3542" s="11">
        <v>43952</v>
      </c>
      <c r="B3542" s="10" t="s">
        <v>3948</v>
      </c>
      <c r="C3542" s="12">
        <v>0.83333333333333337</v>
      </c>
      <c r="D3542" s="13">
        <v>43978</v>
      </c>
      <c r="E3542" s="7" t="s">
        <v>2584</v>
      </c>
      <c r="F3542" s="65">
        <v>27.55</v>
      </c>
      <c r="G3542" t="s">
        <v>6</v>
      </c>
      <c r="H3542">
        <f>+VLOOKUP(G3542,'Legenda Tecnologias'!$A$1:$C$26,3)</f>
        <v>18</v>
      </c>
    </row>
    <row r="3543" spans="1:8" ht="14.25">
      <c r="A3543" s="11">
        <v>43952</v>
      </c>
      <c r="B3543" s="10" t="s">
        <v>3949</v>
      </c>
      <c r="C3543" s="12">
        <v>0.875</v>
      </c>
      <c r="D3543" s="13">
        <v>43978</v>
      </c>
      <c r="E3543" s="7" t="s">
        <v>2584</v>
      </c>
      <c r="F3543" s="65">
        <v>29.01</v>
      </c>
      <c r="G3543" t="s">
        <v>5</v>
      </c>
      <c r="H3543">
        <f>+VLOOKUP(G3543,'Legenda Tecnologias'!$A$1:$C$26,3)</f>
        <v>11</v>
      </c>
    </row>
    <row r="3544" spans="1:8" ht="14.25">
      <c r="A3544" s="11">
        <v>43952</v>
      </c>
      <c r="B3544" s="10" t="s">
        <v>3950</v>
      </c>
      <c r="C3544" s="12">
        <v>0.91666666666666663</v>
      </c>
      <c r="D3544" s="13">
        <v>43978</v>
      </c>
      <c r="E3544" s="7" t="s">
        <v>2584</v>
      </c>
      <c r="F3544" s="65">
        <v>28.45</v>
      </c>
      <c r="G3544" t="s">
        <v>10</v>
      </c>
      <c r="H3544">
        <f>+VLOOKUP(G3544,'Legenda Tecnologias'!$A$1:$C$26,3)</f>
        <v>1</v>
      </c>
    </row>
    <row r="3545" spans="1:8" ht="14.25">
      <c r="A3545" s="11">
        <v>43952</v>
      </c>
      <c r="B3545" s="10" t="s">
        <v>3951</v>
      </c>
      <c r="C3545" s="12">
        <v>0.95833333333333337</v>
      </c>
      <c r="D3545" s="13">
        <v>43978</v>
      </c>
      <c r="E3545" s="7" t="s">
        <v>2584</v>
      </c>
      <c r="F3545" s="65">
        <v>27.03</v>
      </c>
      <c r="G3545" t="s">
        <v>5</v>
      </c>
      <c r="H3545">
        <f>+VLOOKUP(G3545,'Legenda Tecnologias'!$A$1:$C$26,3)</f>
        <v>11</v>
      </c>
    </row>
    <row r="3546" spans="1:8" ht="14.25">
      <c r="A3546" s="11">
        <v>43952</v>
      </c>
      <c r="B3546" s="10" t="s">
        <v>3931</v>
      </c>
      <c r="C3546" s="12">
        <v>0.125</v>
      </c>
      <c r="D3546" s="13">
        <v>43978</v>
      </c>
      <c r="E3546" s="7" t="s">
        <v>2584</v>
      </c>
      <c r="F3546" s="65">
        <v>19.399999999999999</v>
      </c>
      <c r="G3546" t="s">
        <v>12</v>
      </c>
      <c r="H3546">
        <f>+VLOOKUP(G3546,'Legenda Tecnologias'!$A$1:$C$26,3)</f>
        <v>22</v>
      </c>
    </row>
    <row r="3547" spans="1:8" ht="14.25">
      <c r="A3547" s="11">
        <v>43952</v>
      </c>
      <c r="B3547" s="10" t="s">
        <v>3932</v>
      </c>
      <c r="C3547" s="12">
        <v>0.16666666666666666</v>
      </c>
      <c r="D3547" s="13">
        <v>43978</v>
      </c>
      <c r="E3547" s="7" t="s">
        <v>2584</v>
      </c>
      <c r="F3547" s="65">
        <v>19.510000000000002</v>
      </c>
      <c r="G3547" t="s">
        <v>12</v>
      </c>
      <c r="H3547">
        <f>+VLOOKUP(G3547,'Legenda Tecnologias'!$A$1:$C$26,3)</f>
        <v>22</v>
      </c>
    </row>
    <row r="3548" spans="1:8" ht="14.25">
      <c r="A3548" s="11">
        <v>43952</v>
      </c>
      <c r="B3548" s="10" t="s">
        <v>3933</v>
      </c>
      <c r="C3548" s="12">
        <v>0.20833333333333334</v>
      </c>
      <c r="D3548" s="13">
        <v>43978</v>
      </c>
      <c r="E3548" s="7" t="s">
        <v>2584</v>
      </c>
      <c r="F3548" s="65">
        <v>20</v>
      </c>
      <c r="G3548" t="s">
        <v>12</v>
      </c>
      <c r="H3548">
        <f>+VLOOKUP(G3548,'Legenda Tecnologias'!$A$1:$C$26,3)</f>
        <v>22</v>
      </c>
    </row>
    <row r="3549" spans="1:8" ht="14.25">
      <c r="A3549" s="11">
        <v>43952</v>
      </c>
      <c r="B3549" s="10" t="s">
        <v>3934</v>
      </c>
      <c r="C3549" s="12">
        <v>0.25</v>
      </c>
      <c r="D3549" s="13">
        <v>43978</v>
      </c>
      <c r="E3549" s="7" t="s">
        <v>2584</v>
      </c>
      <c r="F3549" s="65">
        <v>26.05</v>
      </c>
      <c r="G3549" t="s">
        <v>6</v>
      </c>
      <c r="H3549">
        <f>+VLOOKUP(G3549,'Legenda Tecnologias'!$A$1:$C$26,3)</f>
        <v>18</v>
      </c>
    </row>
    <row r="3550" spans="1:8" ht="14.25">
      <c r="A3550" s="11">
        <v>43952</v>
      </c>
      <c r="B3550" s="10" t="s">
        <v>3935</v>
      </c>
      <c r="C3550" s="12">
        <v>0.29166666666666669</v>
      </c>
      <c r="D3550" s="13">
        <v>43978</v>
      </c>
      <c r="E3550" s="7" t="s">
        <v>2584</v>
      </c>
      <c r="F3550" s="65">
        <v>26.95</v>
      </c>
      <c r="G3550" t="s">
        <v>12</v>
      </c>
      <c r="H3550">
        <f>+VLOOKUP(G3550,'Legenda Tecnologias'!$A$1:$C$26,3)</f>
        <v>22</v>
      </c>
    </row>
    <row r="3551" spans="1:8" ht="14.25">
      <c r="A3551" s="11">
        <v>43952</v>
      </c>
      <c r="B3551" s="10" t="s">
        <v>3936</v>
      </c>
      <c r="C3551" s="12">
        <v>0.33333333333333331</v>
      </c>
      <c r="D3551" s="13">
        <v>43978</v>
      </c>
      <c r="E3551" s="7" t="s">
        <v>2584</v>
      </c>
      <c r="F3551" s="65">
        <v>26.95</v>
      </c>
      <c r="G3551" t="s">
        <v>5</v>
      </c>
      <c r="H3551">
        <f>+VLOOKUP(G3551,'Legenda Tecnologias'!$A$1:$C$26,3)</f>
        <v>11</v>
      </c>
    </row>
    <row r="3552" spans="1:8" ht="14.25">
      <c r="A3552" s="11">
        <v>43952</v>
      </c>
      <c r="B3552" s="10" t="s">
        <v>3937</v>
      </c>
      <c r="C3552" s="12">
        <v>0.375</v>
      </c>
      <c r="D3552" s="13">
        <v>43978</v>
      </c>
      <c r="E3552" s="7" t="s">
        <v>2584</v>
      </c>
      <c r="F3552" s="65">
        <v>26.95</v>
      </c>
      <c r="G3552" t="s">
        <v>5</v>
      </c>
      <c r="H3552">
        <f>+VLOOKUP(G3552,'Legenda Tecnologias'!$A$1:$C$26,3)</f>
        <v>11</v>
      </c>
    </row>
    <row r="3553" spans="1:8" ht="14.25">
      <c r="A3553" s="11">
        <v>43952</v>
      </c>
      <c r="B3553" s="10" t="s">
        <v>3952</v>
      </c>
      <c r="C3553" s="12">
        <v>0</v>
      </c>
      <c r="D3553" s="13">
        <v>43979</v>
      </c>
      <c r="E3553" s="7" t="s">
        <v>2584</v>
      </c>
      <c r="F3553" s="65">
        <v>29</v>
      </c>
      <c r="G3553" t="s">
        <v>5</v>
      </c>
      <c r="H3553">
        <f>+VLOOKUP(G3553,'Legenda Tecnologias'!$A$1:$C$26,3)</f>
        <v>11</v>
      </c>
    </row>
    <row r="3554" spans="1:8" ht="14.25">
      <c r="A3554" s="11">
        <v>43952</v>
      </c>
      <c r="B3554" s="10" t="s">
        <v>3953</v>
      </c>
      <c r="C3554" s="12">
        <v>4.1666666666666664E-2</v>
      </c>
      <c r="D3554" s="13">
        <v>43979</v>
      </c>
      <c r="E3554" s="7" t="s">
        <v>2584</v>
      </c>
      <c r="F3554" s="65">
        <v>28.69</v>
      </c>
      <c r="G3554" t="s">
        <v>10</v>
      </c>
      <c r="H3554">
        <f>+VLOOKUP(G3554,'Legenda Tecnologias'!$A$1:$C$26,3)</f>
        <v>1</v>
      </c>
    </row>
    <row r="3555" spans="1:8" ht="14.25">
      <c r="A3555" s="11">
        <v>43952</v>
      </c>
      <c r="B3555" s="10" t="s">
        <v>3962</v>
      </c>
      <c r="C3555" s="12">
        <v>0.41666666666666669</v>
      </c>
      <c r="D3555" s="13">
        <v>43979</v>
      </c>
      <c r="E3555" s="7" t="s">
        <v>2584</v>
      </c>
      <c r="F3555" s="65">
        <v>28.99</v>
      </c>
      <c r="G3555" t="s">
        <v>10</v>
      </c>
      <c r="H3555">
        <f>+VLOOKUP(G3555,'Legenda Tecnologias'!$A$1:$C$26,3)</f>
        <v>1</v>
      </c>
    </row>
    <row r="3556" spans="1:8" ht="14.25">
      <c r="A3556" s="11">
        <v>43952</v>
      </c>
      <c r="B3556" s="10" t="s">
        <v>3963</v>
      </c>
      <c r="C3556" s="12">
        <v>0.45833333333333331</v>
      </c>
      <c r="D3556" s="13">
        <v>43979</v>
      </c>
      <c r="E3556" s="7" t="s">
        <v>2584</v>
      </c>
      <c r="F3556" s="65">
        <v>29.01</v>
      </c>
      <c r="G3556" t="s">
        <v>5</v>
      </c>
      <c r="H3556">
        <f>+VLOOKUP(G3556,'Legenda Tecnologias'!$A$1:$C$26,3)</f>
        <v>11</v>
      </c>
    </row>
    <row r="3557" spans="1:8" ht="14.25">
      <c r="A3557" s="11">
        <v>43952</v>
      </c>
      <c r="B3557" s="10" t="s">
        <v>3964</v>
      </c>
      <c r="C3557" s="12">
        <v>0.5</v>
      </c>
      <c r="D3557" s="13">
        <v>43979</v>
      </c>
      <c r="E3557" s="7" t="s">
        <v>2584</v>
      </c>
      <c r="F3557" s="65">
        <v>29.23</v>
      </c>
      <c r="G3557" t="s">
        <v>10</v>
      </c>
      <c r="H3557">
        <f>+VLOOKUP(G3557,'Legenda Tecnologias'!$A$1:$C$26,3)</f>
        <v>1</v>
      </c>
    </row>
    <row r="3558" spans="1:8" ht="14.25">
      <c r="A3558" s="11">
        <v>43952</v>
      </c>
      <c r="B3558" s="10" t="s">
        <v>3965</v>
      </c>
      <c r="C3558" s="12">
        <v>0.54166666666666663</v>
      </c>
      <c r="D3558" s="13">
        <v>43979</v>
      </c>
      <c r="E3558" s="7" t="s">
        <v>2584</v>
      </c>
      <c r="F3558" s="65">
        <v>29.6</v>
      </c>
      <c r="G3558" t="s">
        <v>10</v>
      </c>
      <c r="H3558">
        <f>+VLOOKUP(G3558,'Legenda Tecnologias'!$A$1:$C$26,3)</f>
        <v>1</v>
      </c>
    </row>
    <row r="3559" spans="1:8" ht="14.25">
      <c r="A3559" s="11">
        <v>43952</v>
      </c>
      <c r="B3559" s="10" t="s">
        <v>3966</v>
      </c>
      <c r="C3559" s="12">
        <v>0.58333333333333337</v>
      </c>
      <c r="D3559" s="13">
        <v>43979</v>
      </c>
      <c r="E3559" s="7" t="s">
        <v>2584</v>
      </c>
      <c r="F3559" s="65">
        <v>29.1</v>
      </c>
      <c r="G3559" t="s">
        <v>5</v>
      </c>
      <c r="H3559">
        <f>+VLOOKUP(G3559,'Legenda Tecnologias'!$A$1:$C$26,3)</f>
        <v>11</v>
      </c>
    </row>
    <row r="3560" spans="1:8" ht="14.25">
      <c r="A3560" s="11">
        <v>43952</v>
      </c>
      <c r="B3560" s="10" t="s">
        <v>3967</v>
      </c>
      <c r="C3560" s="12">
        <v>0.625</v>
      </c>
      <c r="D3560" s="13">
        <v>43979</v>
      </c>
      <c r="E3560" s="7" t="s">
        <v>2584</v>
      </c>
      <c r="F3560" s="65">
        <v>28.52</v>
      </c>
      <c r="G3560" t="s">
        <v>5</v>
      </c>
      <c r="H3560">
        <f>+VLOOKUP(G3560,'Legenda Tecnologias'!$A$1:$C$26,3)</f>
        <v>11</v>
      </c>
    </row>
    <row r="3561" spans="1:8" ht="14.25">
      <c r="A3561" s="11">
        <v>43952</v>
      </c>
      <c r="B3561" s="10" t="s">
        <v>3968</v>
      </c>
      <c r="C3561" s="12">
        <v>0.66666666666666663</v>
      </c>
      <c r="D3561" s="13">
        <v>43979</v>
      </c>
      <c r="E3561" s="7" t="s">
        <v>2584</v>
      </c>
      <c r="F3561" s="65">
        <v>28.69</v>
      </c>
      <c r="G3561" t="s">
        <v>5</v>
      </c>
      <c r="H3561">
        <f>+VLOOKUP(G3561,'Legenda Tecnologias'!$A$1:$C$26,3)</f>
        <v>11</v>
      </c>
    </row>
    <row r="3562" spans="1:8" ht="14.25">
      <c r="A3562" s="11">
        <v>43952</v>
      </c>
      <c r="B3562" s="10" t="s">
        <v>3969</v>
      </c>
      <c r="C3562" s="12">
        <v>0.70833333333333337</v>
      </c>
      <c r="D3562" s="13">
        <v>43979</v>
      </c>
      <c r="E3562" s="7" t="s">
        <v>2584</v>
      </c>
      <c r="F3562" s="65">
        <v>29.1</v>
      </c>
      <c r="G3562" t="s">
        <v>5</v>
      </c>
      <c r="H3562">
        <f>+VLOOKUP(G3562,'Legenda Tecnologias'!$A$1:$C$26,3)</f>
        <v>11</v>
      </c>
    </row>
    <row r="3563" spans="1:8" ht="14.25">
      <c r="A3563" s="11">
        <v>43952</v>
      </c>
      <c r="B3563" s="10" t="s">
        <v>3970</v>
      </c>
      <c r="C3563" s="12">
        <v>0.75</v>
      </c>
      <c r="D3563" s="13">
        <v>43979</v>
      </c>
      <c r="E3563" s="7" t="s">
        <v>2584</v>
      </c>
      <c r="F3563" s="65">
        <v>29</v>
      </c>
      <c r="G3563" t="s">
        <v>5</v>
      </c>
      <c r="H3563">
        <f>+VLOOKUP(G3563,'Legenda Tecnologias'!$A$1:$C$26,3)</f>
        <v>11</v>
      </c>
    </row>
    <row r="3564" spans="1:8" ht="14.25">
      <c r="A3564" s="11">
        <v>43952</v>
      </c>
      <c r="B3564" s="10" t="s">
        <v>3971</v>
      </c>
      <c r="C3564" s="12">
        <v>0.79166666666666663</v>
      </c>
      <c r="D3564" s="13">
        <v>43979</v>
      </c>
      <c r="E3564" s="7" t="s">
        <v>2584</v>
      </c>
      <c r="F3564" s="65">
        <v>29.6</v>
      </c>
      <c r="G3564" t="s">
        <v>10</v>
      </c>
      <c r="H3564">
        <f>+VLOOKUP(G3564,'Legenda Tecnologias'!$A$1:$C$26,3)</f>
        <v>1</v>
      </c>
    </row>
    <row r="3565" spans="1:8" ht="14.25">
      <c r="A3565" s="11">
        <v>43952</v>
      </c>
      <c r="B3565" s="10" t="s">
        <v>3954</v>
      </c>
      <c r="C3565" s="12">
        <v>8.3333333333333329E-2</v>
      </c>
      <c r="D3565" s="13">
        <v>43979</v>
      </c>
      <c r="E3565" s="7" t="s">
        <v>2584</v>
      </c>
      <c r="F3565" s="65">
        <v>29.05</v>
      </c>
      <c r="G3565" t="s">
        <v>5</v>
      </c>
      <c r="H3565">
        <f>+VLOOKUP(G3565,'Legenda Tecnologias'!$A$1:$C$26,3)</f>
        <v>11</v>
      </c>
    </row>
    <row r="3566" spans="1:8" ht="14.25">
      <c r="A3566" s="11">
        <v>43952</v>
      </c>
      <c r="B3566" s="10" t="s">
        <v>3972</v>
      </c>
      <c r="C3566" s="12">
        <v>0.83333333333333337</v>
      </c>
      <c r="D3566" s="13">
        <v>43979</v>
      </c>
      <c r="E3566" s="7" t="s">
        <v>2584</v>
      </c>
      <c r="F3566" s="65">
        <v>29.95</v>
      </c>
      <c r="G3566" t="s">
        <v>5</v>
      </c>
      <c r="H3566">
        <f>+VLOOKUP(G3566,'Legenda Tecnologias'!$A$1:$C$26,3)</f>
        <v>11</v>
      </c>
    </row>
    <row r="3567" spans="1:8" ht="14.25">
      <c r="A3567" s="11">
        <v>43952</v>
      </c>
      <c r="B3567" s="10" t="s">
        <v>3973</v>
      </c>
      <c r="C3567" s="12">
        <v>0.875</v>
      </c>
      <c r="D3567" s="13">
        <v>43979</v>
      </c>
      <c r="E3567" s="7" t="s">
        <v>2584</v>
      </c>
      <c r="F3567" s="65">
        <v>30.7</v>
      </c>
      <c r="G3567" t="s">
        <v>28</v>
      </c>
      <c r="H3567">
        <f>+VLOOKUP(G3567,'Legenda Tecnologias'!$A$1:$C$26,3)</f>
        <v>15</v>
      </c>
    </row>
    <row r="3568" spans="1:8" ht="14.25">
      <c r="A3568" s="11">
        <v>43952</v>
      </c>
      <c r="B3568" s="10" t="s">
        <v>3974</v>
      </c>
      <c r="C3568" s="12">
        <v>0.91666666666666663</v>
      </c>
      <c r="D3568" s="13">
        <v>43979</v>
      </c>
      <c r="E3568" s="7" t="s">
        <v>2584</v>
      </c>
      <c r="F3568" s="65">
        <v>30.6</v>
      </c>
      <c r="G3568" t="s">
        <v>5</v>
      </c>
      <c r="H3568">
        <f>+VLOOKUP(G3568,'Legenda Tecnologias'!$A$1:$C$26,3)</f>
        <v>11</v>
      </c>
    </row>
    <row r="3569" spans="1:8" ht="14.25">
      <c r="A3569" s="11">
        <v>43952</v>
      </c>
      <c r="B3569" s="10" t="s">
        <v>3975</v>
      </c>
      <c r="C3569" s="12">
        <v>0.95833333333333337</v>
      </c>
      <c r="D3569" s="13">
        <v>43979</v>
      </c>
      <c r="E3569" s="7" t="s">
        <v>2584</v>
      </c>
      <c r="F3569" s="65">
        <v>29.55</v>
      </c>
      <c r="G3569" t="s">
        <v>5</v>
      </c>
      <c r="H3569">
        <f>+VLOOKUP(G3569,'Legenda Tecnologias'!$A$1:$C$26,3)</f>
        <v>11</v>
      </c>
    </row>
    <row r="3570" spans="1:8" ht="14.25">
      <c r="A3570" s="11">
        <v>43952</v>
      </c>
      <c r="B3570" s="10" t="s">
        <v>3955</v>
      </c>
      <c r="C3570" s="12">
        <v>0.125</v>
      </c>
      <c r="D3570" s="13">
        <v>43979</v>
      </c>
      <c r="E3570" s="7" t="s">
        <v>2584</v>
      </c>
      <c r="F3570" s="65">
        <v>29</v>
      </c>
      <c r="G3570" t="s">
        <v>5</v>
      </c>
      <c r="H3570">
        <f>+VLOOKUP(G3570,'Legenda Tecnologias'!$A$1:$C$26,3)</f>
        <v>11</v>
      </c>
    </row>
    <row r="3571" spans="1:8" ht="14.25">
      <c r="A3571" s="11">
        <v>43952</v>
      </c>
      <c r="B3571" s="10" t="s">
        <v>3956</v>
      </c>
      <c r="C3571" s="12">
        <v>0.16666666666666666</v>
      </c>
      <c r="D3571" s="13">
        <v>43979</v>
      </c>
      <c r="E3571" s="7" t="s">
        <v>2584</v>
      </c>
      <c r="F3571" s="65">
        <v>29.05</v>
      </c>
      <c r="G3571" t="s">
        <v>10</v>
      </c>
      <c r="H3571">
        <f>+VLOOKUP(G3571,'Legenda Tecnologias'!$A$1:$C$26,3)</f>
        <v>1</v>
      </c>
    </row>
    <row r="3572" spans="1:8" ht="14.25">
      <c r="A3572" s="11">
        <v>43952</v>
      </c>
      <c r="B3572" s="10" t="s">
        <v>3957</v>
      </c>
      <c r="C3572" s="12">
        <v>0.20833333333333334</v>
      </c>
      <c r="D3572" s="13">
        <v>43979</v>
      </c>
      <c r="E3572" s="7" t="s">
        <v>2584</v>
      </c>
      <c r="F3572" s="65">
        <v>29.1</v>
      </c>
      <c r="G3572" t="s">
        <v>5</v>
      </c>
      <c r="H3572">
        <f>+VLOOKUP(G3572,'Legenda Tecnologias'!$A$1:$C$26,3)</f>
        <v>11</v>
      </c>
    </row>
    <row r="3573" spans="1:8" ht="14.25">
      <c r="A3573" s="11">
        <v>43952</v>
      </c>
      <c r="B3573" s="10" t="s">
        <v>3958</v>
      </c>
      <c r="C3573" s="12">
        <v>0.25</v>
      </c>
      <c r="D3573" s="13">
        <v>43979</v>
      </c>
      <c r="E3573" s="7" t="s">
        <v>2584</v>
      </c>
      <c r="F3573" s="65">
        <v>29.85</v>
      </c>
      <c r="G3573" t="s">
        <v>5</v>
      </c>
      <c r="H3573">
        <f>+VLOOKUP(G3573,'Legenda Tecnologias'!$A$1:$C$26,3)</f>
        <v>11</v>
      </c>
    </row>
    <row r="3574" spans="1:8" ht="14.25">
      <c r="A3574" s="11">
        <v>43952</v>
      </c>
      <c r="B3574" s="10" t="s">
        <v>3959</v>
      </c>
      <c r="C3574" s="12">
        <v>0.29166666666666669</v>
      </c>
      <c r="D3574" s="13">
        <v>43979</v>
      </c>
      <c r="E3574" s="7" t="s">
        <v>2584</v>
      </c>
      <c r="F3574" s="65">
        <v>29.01</v>
      </c>
      <c r="G3574" t="s">
        <v>5</v>
      </c>
      <c r="H3574">
        <f>+VLOOKUP(G3574,'Legenda Tecnologias'!$A$1:$C$26,3)</f>
        <v>11</v>
      </c>
    </row>
    <row r="3575" spans="1:8" ht="14.25">
      <c r="A3575" s="11">
        <v>43952</v>
      </c>
      <c r="B3575" s="10" t="s">
        <v>3960</v>
      </c>
      <c r="C3575" s="12">
        <v>0.33333333333333331</v>
      </c>
      <c r="D3575" s="13">
        <v>43979</v>
      </c>
      <c r="E3575" s="7" t="s">
        <v>2584</v>
      </c>
      <c r="F3575" s="65">
        <v>29.23</v>
      </c>
      <c r="G3575" t="s">
        <v>10</v>
      </c>
      <c r="H3575">
        <f>+VLOOKUP(G3575,'Legenda Tecnologias'!$A$1:$C$26,3)</f>
        <v>1</v>
      </c>
    </row>
    <row r="3576" spans="1:8" ht="14.25">
      <c r="A3576" s="11">
        <v>43952</v>
      </c>
      <c r="B3576" s="10" t="s">
        <v>3961</v>
      </c>
      <c r="C3576" s="12">
        <v>0.375</v>
      </c>
      <c r="D3576" s="13">
        <v>43979</v>
      </c>
      <c r="E3576" s="7" t="s">
        <v>2584</v>
      </c>
      <c r="F3576" s="65">
        <v>29.23</v>
      </c>
      <c r="G3576" t="s">
        <v>10</v>
      </c>
      <c r="H3576">
        <f>+VLOOKUP(G3576,'Legenda Tecnologias'!$A$1:$C$26,3)</f>
        <v>1</v>
      </c>
    </row>
    <row r="3577" spans="1:8" ht="14.25">
      <c r="A3577" s="11">
        <v>43952</v>
      </c>
      <c r="B3577" s="10" t="s">
        <v>3976</v>
      </c>
      <c r="C3577" s="12">
        <v>0</v>
      </c>
      <c r="D3577" s="13">
        <v>43980</v>
      </c>
      <c r="E3577" s="7" t="s">
        <v>2584</v>
      </c>
      <c r="F3577" s="65">
        <v>35</v>
      </c>
      <c r="G3577" t="s">
        <v>10</v>
      </c>
      <c r="H3577">
        <f>+VLOOKUP(G3577,'Legenda Tecnologias'!$A$1:$C$26,3)</f>
        <v>1</v>
      </c>
    </row>
    <row r="3578" spans="1:8" ht="14.25">
      <c r="A3578" s="11">
        <v>43952</v>
      </c>
      <c r="B3578" s="10" t="s">
        <v>3977</v>
      </c>
      <c r="C3578" s="12">
        <v>4.1666666666666664E-2</v>
      </c>
      <c r="D3578" s="13">
        <v>43980</v>
      </c>
      <c r="E3578" s="7" t="s">
        <v>2584</v>
      </c>
      <c r="F3578" s="65">
        <v>34.69</v>
      </c>
      <c r="G3578" t="s">
        <v>8</v>
      </c>
      <c r="H3578">
        <f>+VLOOKUP(G3578,'Legenda Tecnologias'!$A$1:$C$26,3)</f>
        <v>6</v>
      </c>
    </row>
    <row r="3579" spans="1:8" ht="14.25">
      <c r="A3579" s="11">
        <v>43952</v>
      </c>
      <c r="B3579" s="10" t="s">
        <v>3986</v>
      </c>
      <c r="C3579" s="12">
        <v>0.41666666666666669</v>
      </c>
      <c r="D3579" s="13">
        <v>43980</v>
      </c>
      <c r="E3579" s="7" t="s">
        <v>2584</v>
      </c>
      <c r="F3579" s="65">
        <v>33.6</v>
      </c>
      <c r="G3579" t="s">
        <v>12</v>
      </c>
      <c r="H3579">
        <f>+VLOOKUP(G3579,'Legenda Tecnologias'!$A$1:$C$26,3)</f>
        <v>22</v>
      </c>
    </row>
    <row r="3580" spans="1:8" ht="14.25">
      <c r="A3580" s="11">
        <v>43952</v>
      </c>
      <c r="B3580" s="10" t="s">
        <v>3987</v>
      </c>
      <c r="C3580" s="12">
        <v>0.45833333333333331</v>
      </c>
      <c r="D3580" s="13">
        <v>43980</v>
      </c>
      <c r="E3580" s="7" t="s">
        <v>2584</v>
      </c>
      <c r="F3580" s="65">
        <v>33.6</v>
      </c>
      <c r="G3580" t="s">
        <v>20</v>
      </c>
      <c r="H3580">
        <f>+VLOOKUP(G3580,'Legenda Tecnologias'!$A$1:$C$26,3)</f>
        <v>12</v>
      </c>
    </row>
    <row r="3581" spans="1:8" ht="14.25">
      <c r="A3581" s="11">
        <v>43952</v>
      </c>
      <c r="B3581" s="10" t="s">
        <v>3988</v>
      </c>
      <c r="C3581" s="12">
        <v>0.5</v>
      </c>
      <c r="D3581" s="13">
        <v>43980</v>
      </c>
      <c r="E3581" s="7" t="s">
        <v>2584</v>
      </c>
      <c r="F3581" s="65">
        <v>34.07</v>
      </c>
      <c r="G3581" t="s">
        <v>5</v>
      </c>
      <c r="H3581">
        <f>+VLOOKUP(G3581,'Legenda Tecnologias'!$A$1:$C$26,3)</f>
        <v>11</v>
      </c>
    </row>
    <row r="3582" spans="1:8" ht="14.25">
      <c r="A3582" s="11">
        <v>43952</v>
      </c>
      <c r="B3582" s="10" t="s">
        <v>3989</v>
      </c>
      <c r="C3582" s="12">
        <v>0.54166666666666663</v>
      </c>
      <c r="D3582" s="13">
        <v>43980</v>
      </c>
      <c r="E3582" s="7" t="s">
        <v>2584</v>
      </c>
      <c r="F3582" s="65">
        <v>34.26</v>
      </c>
      <c r="G3582" t="s">
        <v>12</v>
      </c>
      <c r="H3582">
        <f>+VLOOKUP(G3582,'Legenda Tecnologias'!$A$1:$C$26,3)</f>
        <v>22</v>
      </c>
    </row>
    <row r="3583" spans="1:8" ht="14.25">
      <c r="A3583" s="11">
        <v>43952</v>
      </c>
      <c r="B3583" s="10" t="s">
        <v>3990</v>
      </c>
      <c r="C3583" s="12">
        <v>0.58333333333333337</v>
      </c>
      <c r="D3583" s="13">
        <v>43980</v>
      </c>
      <c r="E3583" s="7" t="s">
        <v>2584</v>
      </c>
      <c r="F3583" s="65">
        <v>33.5</v>
      </c>
      <c r="G3583" t="s">
        <v>5</v>
      </c>
      <c r="H3583">
        <f>+VLOOKUP(G3583,'Legenda Tecnologias'!$A$1:$C$26,3)</f>
        <v>11</v>
      </c>
    </row>
    <row r="3584" spans="1:8" ht="14.25">
      <c r="A3584" s="11">
        <v>43952</v>
      </c>
      <c r="B3584" s="10" t="s">
        <v>3991</v>
      </c>
      <c r="C3584" s="12">
        <v>0.625</v>
      </c>
      <c r="D3584" s="13">
        <v>43980</v>
      </c>
      <c r="E3584" s="7" t="s">
        <v>2584</v>
      </c>
      <c r="F3584" s="65">
        <v>32.9</v>
      </c>
      <c r="G3584" t="s">
        <v>5</v>
      </c>
      <c r="H3584">
        <f>+VLOOKUP(G3584,'Legenda Tecnologias'!$A$1:$C$26,3)</f>
        <v>11</v>
      </c>
    </row>
    <row r="3585" spans="1:8" ht="14.25">
      <c r="A3585" s="11">
        <v>43952</v>
      </c>
      <c r="B3585" s="10" t="s">
        <v>3992</v>
      </c>
      <c r="C3585" s="12">
        <v>0.66666666666666663</v>
      </c>
      <c r="D3585" s="13">
        <v>43980</v>
      </c>
      <c r="E3585" s="7" t="s">
        <v>2584</v>
      </c>
      <c r="F3585" s="65">
        <v>32.21</v>
      </c>
      <c r="G3585" t="s">
        <v>5</v>
      </c>
      <c r="H3585">
        <f>+VLOOKUP(G3585,'Legenda Tecnologias'!$A$1:$C$26,3)</f>
        <v>11</v>
      </c>
    </row>
    <row r="3586" spans="1:8" ht="14.25">
      <c r="A3586" s="11">
        <v>43952</v>
      </c>
      <c r="B3586" s="10" t="s">
        <v>3993</v>
      </c>
      <c r="C3586" s="12">
        <v>0.70833333333333337</v>
      </c>
      <c r="D3586" s="13">
        <v>43980</v>
      </c>
      <c r="E3586" s="7" t="s">
        <v>2584</v>
      </c>
      <c r="F3586" s="65">
        <v>32</v>
      </c>
      <c r="G3586" t="s">
        <v>12</v>
      </c>
      <c r="H3586">
        <f>+VLOOKUP(G3586,'Legenda Tecnologias'!$A$1:$C$26,3)</f>
        <v>22</v>
      </c>
    </row>
    <row r="3587" spans="1:8" ht="14.25">
      <c r="A3587" s="11">
        <v>43952</v>
      </c>
      <c r="B3587" s="10" t="s">
        <v>3994</v>
      </c>
      <c r="C3587" s="12">
        <v>0.75</v>
      </c>
      <c r="D3587" s="13">
        <v>43980</v>
      </c>
      <c r="E3587" s="7" t="s">
        <v>2584</v>
      </c>
      <c r="F3587" s="65">
        <v>28.41</v>
      </c>
      <c r="G3587" t="s">
        <v>20</v>
      </c>
      <c r="H3587">
        <f>+VLOOKUP(G3587,'Legenda Tecnologias'!$A$1:$C$26,3)</f>
        <v>12</v>
      </c>
    </row>
    <row r="3588" spans="1:8" ht="14.25">
      <c r="A3588" s="11">
        <v>43952</v>
      </c>
      <c r="B3588" s="10" t="s">
        <v>3995</v>
      </c>
      <c r="C3588" s="12">
        <v>0.79166666666666663</v>
      </c>
      <c r="D3588" s="13">
        <v>43980</v>
      </c>
      <c r="E3588" s="7" t="s">
        <v>2584</v>
      </c>
      <c r="F3588" s="65">
        <v>28.52</v>
      </c>
      <c r="G3588" t="s">
        <v>12</v>
      </c>
      <c r="H3588">
        <f>+VLOOKUP(G3588,'Legenda Tecnologias'!$A$1:$C$26,3)</f>
        <v>22</v>
      </c>
    </row>
    <row r="3589" spans="1:8" ht="14.25">
      <c r="A3589" s="11">
        <v>43952</v>
      </c>
      <c r="B3589" s="10" t="s">
        <v>3978</v>
      </c>
      <c r="C3589" s="12">
        <v>8.3333333333333329E-2</v>
      </c>
      <c r="D3589" s="13">
        <v>43980</v>
      </c>
      <c r="E3589" s="7" t="s">
        <v>2584</v>
      </c>
      <c r="F3589" s="65">
        <v>34.4</v>
      </c>
      <c r="G3589" t="s">
        <v>5</v>
      </c>
      <c r="H3589">
        <f>+VLOOKUP(G3589,'Legenda Tecnologias'!$A$1:$C$26,3)</f>
        <v>11</v>
      </c>
    </row>
    <row r="3590" spans="1:8" ht="14.25">
      <c r="A3590" s="11">
        <v>43952</v>
      </c>
      <c r="B3590" s="10" t="s">
        <v>3996</v>
      </c>
      <c r="C3590" s="12">
        <v>0.83333333333333337</v>
      </c>
      <c r="D3590" s="13">
        <v>43980</v>
      </c>
      <c r="E3590" s="7" t="s">
        <v>2584</v>
      </c>
      <c r="F3590" s="65">
        <v>30.59</v>
      </c>
      <c r="G3590" t="s">
        <v>5</v>
      </c>
      <c r="H3590">
        <f>+VLOOKUP(G3590,'Legenda Tecnologias'!$A$1:$C$26,3)</f>
        <v>11</v>
      </c>
    </row>
    <row r="3591" spans="1:8" ht="14.25">
      <c r="A3591" s="11">
        <v>43952</v>
      </c>
      <c r="B3591" s="10" t="s">
        <v>3997</v>
      </c>
      <c r="C3591" s="12">
        <v>0.875</v>
      </c>
      <c r="D3591" s="13">
        <v>43980</v>
      </c>
      <c r="E3591" s="7" t="s">
        <v>2584</v>
      </c>
      <c r="F3591" s="65">
        <v>32.71</v>
      </c>
      <c r="G3591" t="s">
        <v>12</v>
      </c>
      <c r="H3591">
        <f>+VLOOKUP(G3591,'Legenda Tecnologias'!$A$1:$C$26,3)</f>
        <v>22</v>
      </c>
    </row>
    <row r="3592" spans="1:8" ht="14.25">
      <c r="A3592" s="11">
        <v>43952</v>
      </c>
      <c r="B3592" s="10" t="s">
        <v>3998</v>
      </c>
      <c r="C3592" s="12">
        <v>0.91666666666666663</v>
      </c>
      <c r="D3592" s="13">
        <v>43980</v>
      </c>
      <c r="E3592" s="7" t="s">
        <v>2584</v>
      </c>
      <c r="F3592" s="65">
        <v>31.99</v>
      </c>
      <c r="G3592" t="s">
        <v>12</v>
      </c>
      <c r="H3592">
        <f>+VLOOKUP(G3592,'Legenda Tecnologias'!$A$1:$C$26,3)</f>
        <v>22</v>
      </c>
    </row>
    <row r="3593" spans="1:8" ht="14.25">
      <c r="A3593" s="11">
        <v>43952</v>
      </c>
      <c r="B3593" s="10" t="s">
        <v>3999</v>
      </c>
      <c r="C3593" s="12">
        <v>0.95833333333333337</v>
      </c>
      <c r="D3593" s="13">
        <v>43980</v>
      </c>
      <c r="E3593" s="7" t="s">
        <v>2584</v>
      </c>
      <c r="F3593" s="65">
        <v>30.01</v>
      </c>
      <c r="G3593" t="s">
        <v>5</v>
      </c>
      <c r="H3593">
        <f>+VLOOKUP(G3593,'Legenda Tecnologias'!$A$1:$C$26,3)</f>
        <v>11</v>
      </c>
    </row>
    <row r="3594" spans="1:8" ht="14.25">
      <c r="A3594" s="11">
        <v>43952</v>
      </c>
      <c r="B3594" s="10" t="s">
        <v>3979</v>
      </c>
      <c r="C3594" s="12">
        <v>0.125</v>
      </c>
      <c r="D3594" s="13">
        <v>43980</v>
      </c>
      <c r="E3594" s="7" t="s">
        <v>2584</v>
      </c>
      <c r="F3594" s="65">
        <v>34.42</v>
      </c>
      <c r="G3594" t="s">
        <v>5</v>
      </c>
      <c r="H3594">
        <f>+VLOOKUP(G3594,'Legenda Tecnologias'!$A$1:$C$26,3)</f>
        <v>11</v>
      </c>
    </row>
    <row r="3595" spans="1:8" ht="14.25">
      <c r="A3595" s="11">
        <v>43952</v>
      </c>
      <c r="B3595" s="10" t="s">
        <v>3980</v>
      </c>
      <c r="C3595" s="12">
        <v>0.16666666666666666</v>
      </c>
      <c r="D3595" s="13">
        <v>43980</v>
      </c>
      <c r="E3595" s="7" t="s">
        <v>2584</v>
      </c>
      <c r="F3595" s="65">
        <v>34.69</v>
      </c>
      <c r="G3595" t="s">
        <v>5</v>
      </c>
      <c r="H3595">
        <f>+VLOOKUP(G3595,'Legenda Tecnologias'!$A$1:$C$26,3)</f>
        <v>11</v>
      </c>
    </row>
    <row r="3596" spans="1:8" ht="14.25">
      <c r="A3596" s="11">
        <v>43952</v>
      </c>
      <c r="B3596" s="10" t="s">
        <v>3981</v>
      </c>
      <c r="C3596" s="12">
        <v>0.20833333333333334</v>
      </c>
      <c r="D3596" s="13">
        <v>43980</v>
      </c>
      <c r="E3596" s="7" t="s">
        <v>2584</v>
      </c>
      <c r="F3596" s="65">
        <v>34.799999999999997</v>
      </c>
      <c r="G3596" t="s">
        <v>5</v>
      </c>
      <c r="H3596">
        <f>+VLOOKUP(G3596,'Legenda Tecnologias'!$A$1:$C$26,3)</f>
        <v>11</v>
      </c>
    </row>
    <row r="3597" spans="1:8" ht="14.25">
      <c r="A3597" s="11">
        <v>43952</v>
      </c>
      <c r="B3597" s="10" t="s">
        <v>3982</v>
      </c>
      <c r="C3597" s="12">
        <v>0.25</v>
      </c>
      <c r="D3597" s="13">
        <v>43980</v>
      </c>
      <c r="E3597" s="7" t="s">
        <v>2584</v>
      </c>
      <c r="F3597" s="65">
        <v>35</v>
      </c>
      <c r="G3597" t="s">
        <v>6</v>
      </c>
      <c r="H3597">
        <f>+VLOOKUP(G3597,'Legenda Tecnologias'!$A$1:$C$26,3)</f>
        <v>18</v>
      </c>
    </row>
    <row r="3598" spans="1:8" ht="14.25">
      <c r="A3598" s="11">
        <v>43952</v>
      </c>
      <c r="B3598" s="10" t="s">
        <v>3983</v>
      </c>
      <c r="C3598" s="12">
        <v>0.29166666666666669</v>
      </c>
      <c r="D3598" s="13">
        <v>43980</v>
      </c>
      <c r="E3598" s="7" t="s">
        <v>2584</v>
      </c>
      <c r="F3598" s="65">
        <v>34.42</v>
      </c>
      <c r="G3598" t="s">
        <v>8</v>
      </c>
      <c r="H3598">
        <f>+VLOOKUP(G3598,'Legenda Tecnologias'!$A$1:$C$26,3)</f>
        <v>6</v>
      </c>
    </row>
    <row r="3599" spans="1:8" ht="14.25">
      <c r="A3599" s="11">
        <v>43952</v>
      </c>
      <c r="B3599" s="10" t="s">
        <v>3984</v>
      </c>
      <c r="C3599" s="12">
        <v>0.33333333333333331</v>
      </c>
      <c r="D3599" s="13">
        <v>43980</v>
      </c>
      <c r="E3599" s="7" t="s">
        <v>2584</v>
      </c>
      <c r="F3599" s="65">
        <v>34</v>
      </c>
      <c r="G3599" t="s">
        <v>5</v>
      </c>
      <c r="H3599">
        <f>+VLOOKUP(G3599,'Legenda Tecnologias'!$A$1:$C$26,3)</f>
        <v>11</v>
      </c>
    </row>
    <row r="3600" spans="1:8" ht="14.25">
      <c r="A3600" s="11">
        <v>43952</v>
      </c>
      <c r="B3600" s="10" t="s">
        <v>3985</v>
      </c>
      <c r="C3600" s="12">
        <v>0.375</v>
      </c>
      <c r="D3600" s="13">
        <v>43980</v>
      </c>
      <c r="E3600" s="7" t="s">
        <v>2584</v>
      </c>
      <c r="F3600" s="65">
        <v>34.07</v>
      </c>
      <c r="G3600" t="s">
        <v>10</v>
      </c>
      <c r="H3600">
        <f>+VLOOKUP(G3600,'Legenda Tecnologias'!$A$1:$C$26,3)</f>
        <v>1</v>
      </c>
    </row>
    <row r="3601" spans="1:8" ht="14.25">
      <c r="A3601" s="11">
        <v>43952</v>
      </c>
      <c r="B3601" s="10" t="s">
        <v>4000</v>
      </c>
      <c r="C3601" s="12">
        <v>0</v>
      </c>
      <c r="D3601" s="13">
        <v>43981</v>
      </c>
      <c r="E3601" s="7" t="s">
        <v>2584</v>
      </c>
      <c r="F3601" s="65">
        <v>34.15</v>
      </c>
      <c r="G3601" t="s">
        <v>21</v>
      </c>
      <c r="H3601">
        <f>+VLOOKUP(G3601,'Legenda Tecnologias'!$A$1:$C$26,3)</f>
        <v>2</v>
      </c>
    </row>
    <row r="3602" spans="1:8" ht="14.25">
      <c r="A3602" s="11">
        <v>43952</v>
      </c>
      <c r="B3602" s="10" t="s">
        <v>4001</v>
      </c>
      <c r="C3602" s="12">
        <v>4.1666666666666664E-2</v>
      </c>
      <c r="D3602" s="13">
        <v>43981</v>
      </c>
      <c r="E3602" s="7" t="s">
        <v>2584</v>
      </c>
      <c r="F3602" s="65">
        <v>33.520000000000003</v>
      </c>
      <c r="G3602" t="s">
        <v>6</v>
      </c>
      <c r="H3602">
        <f>+VLOOKUP(G3602,'Legenda Tecnologias'!$A$1:$C$26,3)</f>
        <v>18</v>
      </c>
    </row>
    <row r="3603" spans="1:8" ht="14.25">
      <c r="A3603" s="11">
        <v>43952</v>
      </c>
      <c r="B3603" s="10" t="s">
        <v>4010</v>
      </c>
      <c r="C3603" s="12">
        <v>0.41666666666666669</v>
      </c>
      <c r="D3603" s="13">
        <v>43981</v>
      </c>
      <c r="E3603" s="7" t="s">
        <v>2584</v>
      </c>
      <c r="F3603" s="65">
        <v>30</v>
      </c>
      <c r="G3603" t="s">
        <v>12</v>
      </c>
      <c r="H3603">
        <f>+VLOOKUP(G3603,'Legenda Tecnologias'!$A$1:$C$26,3)</f>
        <v>22</v>
      </c>
    </row>
    <row r="3604" spans="1:8" ht="14.25">
      <c r="A3604" s="11">
        <v>43952</v>
      </c>
      <c r="B3604" s="10" t="s">
        <v>4011</v>
      </c>
      <c r="C3604" s="12">
        <v>0.45833333333333331</v>
      </c>
      <c r="D3604" s="13">
        <v>43981</v>
      </c>
      <c r="E3604" s="7" t="s">
        <v>2584</v>
      </c>
      <c r="F3604" s="65">
        <v>29.83</v>
      </c>
      <c r="G3604" t="s">
        <v>20</v>
      </c>
      <c r="H3604">
        <f>+VLOOKUP(G3604,'Legenda Tecnologias'!$A$1:$C$26,3)</f>
        <v>12</v>
      </c>
    </row>
    <row r="3605" spans="1:8" ht="14.25">
      <c r="A3605" s="11">
        <v>43952</v>
      </c>
      <c r="B3605" s="10" t="s">
        <v>4012</v>
      </c>
      <c r="C3605" s="12">
        <v>0.5</v>
      </c>
      <c r="D3605" s="13">
        <v>43981</v>
      </c>
      <c r="E3605" s="7" t="s">
        <v>2584</v>
      </c>
      <c r="F3605" s="65">
        <v>28</v>
      </c>
      <c r="G3605" t="s">
        <v>5</v>
      </c>
      <c r="H3605">
        <f>+VLOOKUP(G3605,'Legenda Tecnologias'!$A$1:$C$26,3)</f>
        <v>11</v>
      </c>
    </row>
    <row r="3606" spans="1:8" ht="14.25">
      <c r="A3606" s="11">
        <v>43952</v>
      </c>
      <c r="B3606" s="10" t="s">
        <v>4013</v>
      </c>
      <c r="C3606" s="12">
        <v>0.54166666666666663</v>
      </c>
      <c r="D3606" s="13">
        <v>43981</v>
      </c>
      <c r="E3606" s="7" t="s">
        <v>2584</v>
      </c>
      <c r="F3606" s="65">
        <v>29.9</v>
      </c>
      <c r="G3606" t="s">
        <v>6</v>
      </c>
      <c r="H3606">
        <f>+VLOOKUP(G3606,'Legenda Tecnologias'!$A$1:$C$26,3)</f>
        <v>18</v>
      </c>
    </row>
    <row r="3607" spans="1:8" ht="14.25">
      <c r="A3607" s="11">
        <v>43952</v>
      </c>
      <c r="B3607" s="10" t="s">
        <v>4014</v>
      </c>
      <c r="C3607" s="12">
        <v>0.58333333333333337</v>
      </c>
      <c r="D3607" s="13">
        <v>43981</v>
      </c>
      <c r="E3607" s="7" t="s">
        <v>2584</v>
      </c>
      <c r="F3607" s="65">
        <v>27.75</v>
      </c>
      <c r="G3607" t="s">
        <v>5</v>
      </c>
      <c r="H3607">
        <f>+VLOOKUP(G3607,'Legenda Tecnologias'!$A$1:$C$26,3)</f>
        <v>11</v>
      </c>
    </row>
    <row r="3608" spans="1:8" ht="14.25">
      <c r="A3608" s="11">
        <v>43952</v>
      </c>
      <c r="B3608" s="10" t="s">
        <v>4015</v>
      </c>
      <c r="C3608" s="12">
        <v>0.625</v>
      </c>
      <c r="D3608" s="13">
        <v>43981</v>
      </c>
      <c r="E3608" s="7" t="s">
        <v>2584</v>
      </c>
      <c r="F3608" s="65">
        <v>22.29</v>
      </c>
      <c r="G3608" t="s">
        <v>6</v>
      </c>
      <c r="H3608">
        <f>+VLOOKUP(G3608,'Legenda Tecnologias'!$A$1:$C$26,3)</f>
        <v>18</v>
      </c>
    </row>
    <row r="3609" spans="1:8" ht="14.25">
      <c r="A3609" s="11">
        <v>43952</v>
      </c>
      <c r="B3609" s="10" t="s">
        <v>4016</v>
      </c>
      <c r="C3609" s="12">
        <v>0.66666666666666663</v>
      </c>
      <c r="D3609" s="13">
        <v>43981</v>
      </c>
      <c r="E3609" s="7" t="s">
        <v>2584</v>
      </c>
      <c r="F3609" s="65">
        <v>20.9</v>
      </c>
      <c r="G3609" t="s">
        <v>12</v>
      </c>
      <c r="H3609">
        <f>+VLOOKUP(G3609,'Legenda Tecnologias'!$A$1:$C$26,3)</f>
        <v>22</v>
      </c>
    </row>
    <row r="3610" spans="1:8" ht="14.25">
      <c r="A3610" s="11">
        <v>43952</v>
      </c>
      <c r="B3610" s="10" t="s">
        <v>4017</v>
      </c>
      <c r="C3610" s="12">
        <v>0.70833333333333337</v>
      </c>
      <c r="D3610" s="13">
        <v>43981</v>
      </c>
      <c r="E3610" s="7" t="s">
        <v>2584</v>
      </c>
      <c r="F3610" s="65">
        <v>21.2</v>
      </c>
      <c r="G3610" t="s">
        <v>6</v>
      </c>
      <c r="H3610">
        <f>+VLOOKUP(G3610,'Legenda Tecnologias'!$A$1:$C$26,3)</f>
        <v>18</v>
      </c>
    </row>
    <row r="3611" spans="1:8" ht="14.25">
      <c r="A3611" s="11">
        <v>43952</v>
      </c>
      <c r="B3611" s="10" t="s">
        <v>4018</v>
      </c>
      <c r="C3611" s="12">
        <v>0.75</v>
      </c>
      <c r="D3611" s="13">
        <v>43981</v>
      </c>
      <c r="E3611" s="7" t="s">
        <v>2584</v>
      </c>
      <c r="F3611" s="65">
        <v>23.9</v>
      </c>
      <c r="G3611" t="s">
        <v>12</v>
      </c>
      <c r="H3611">
        <f>+VLOOKUP(G3611,'Legenda Tecnologias'!$A$1:$C$26,3)</f>
        <v>22</v>
      </c>
    </row>
    <row r="3612" spans="1:8" ht="14.25">
      <c r="A3612" s="11">
        <v>43952</v>
      </c>
      <c r="B3612" s="10" t="s">
        <v>4019</v>
      </c>
      <c r="C3612" s="12">
        <v>0.79166666666666663</v>
      </c>
      <c r="D3612" s="13">
        <v>43981</v>
      </c>
      <c r="E3612" s="7" t="s">
        <v>2584</v>
      </c>
      <c r="F3612" s="65">
        <v>24.98</v>
      </c>
      <c r="G3612" t="s">
        <v>12</v>
      </c>
      <c r="H3612">
        <f>+VLOOKUP(G3612,'Legenda Tecnologias'!$A$1:$C$26,3)</f>
        <v>22</v>
      </c>
    </row>
    <row r="3613" spans="1:8" ht="14.25">
      <c r="A3613" s="11">
        <v>43952</v>
      </c>
      <c r="B3613" s="10" t="s">
        <v>4002</v>
      </c>
      <c r="C3613" s="12">
        <v>8.3333333333333329E-2</v>
      </c>
      <c r="D3613" s="13">
        <v>43981</v>
      </c>
      <c r="E3613" s="7" t="s">
        <v>2584</v>
      </c>
      <c r="F3613" s="65">
        <v>33.159999999999997</v>
      </c>
      <c r="G3613" t="s">
        <v>12</v>
      </c>
      <c r="H3613">
        <f>+VLOOKUP(G3613,'Legenda Tecnologias'!$A$1:$C$26,3)</f>
        <v>22</v>
      </c>
    </row>
    <row r="3614" spans="1:8" ht="14.25">
      <c r="A3614" s="11">
        <v>43952</v>
      </c>
      <c r="B3614" s="10" t="s">
        <v>4020</v>
      </c>
      <c r="C3614" s="12">
        <v>0.83333333333333337</v>
      </c>
      <c r="D3614" s="13">
        <v>43981</v>
      </c>
      <c r="E3614" s="7" t="s">
        <v>2584</v>
      </c>
      <c r="F3614" s="65">
        <v>29.32</v>
      </c>
      <c r="G3614" t="s">
        <v>6</v>
      </c>
      <c r="H3614">
        <f>+VLOOKUP(G3614,'Legenda Tecnologias'!$A$1:$C$26,3)</f>
        <v>18</v>
      </c>
    </row>
    <row r="3615" spans="1:8" ht="14.25">
      <c r="A3615" s="11">
        <v>43952</v>
      </c>
      <c r="B3615" s="10" t="s">
        <v>4021</v>
      </c>
      <c r="C3615" s="12">
        <v>0.875</v>
      </c>
      <c r="D3615" s="13">
        <v>43981</v>
      </c>
      <c r="E3615" s="7" t="s">
        <v>2584</v>
      </c>
      <c r="F3615" s="65">
        <v>33.03</v>
      </c>
      <c r="G3615" t="s">
        <v>12</v>
      </c>
      <c r="H3615">
        <f>+VLOOKUP(G3615,'Legenda Tecnologias'!$A$1:$C$26,3)</f>
        <v>22</v>
      </c>
    </row>
    <row r="3616" spans="1:8" ht="14.25">
      <c r="A3616" s="11">
        <v>43952</v>
      </c>
      <c r="B3616" s="10" t="s">
        <v>4022</v>
      </c>
      <c r="C3616" s="12">
        <v>0.91666666666666663</v>
      </c>
      <c r="D3616" s="13">
        <v>43981</v>
      </c>
      <c r="E3616" s="7" t="s">
        <v>2584</v>
      </c>
      <c r="F3616" s="65">
        <v>33.44</v>
      </c>
      <c r="G3616" t="s">
        <v>5</v>
      </c>
      <c r="H3616">
        <f>+VLOOKUP(G3616,'Legenda Tecnologias'!$A$1:$C$26,3)</f>
        <v>11</v>
      </c>
    </row>
    <row r="3617" spans="1:8" ht="14.25">
      <c r="A3617" s="11">
        <v>43952</v>
      </c>
      <c r="B3617" s="10" t="s">
        <v>4023</v>
      </c>
      <c r="C3617" s="12">
        <v>0.95833333333333337</v>
      </c>
      <c r="D3617" s="13">
        <v>43981</v>
      </c>
      <c r="E3617" s="7" t="s">
        <v>2584</v>
      </c>
      <c r="F3617" s="65">
        <v>30.83</v>
      </c>
      <c r="G3617" t="s">
        <v>5</v>
      </c>
      <c r="H3617">
        <f>+VLOOKUP(G3617,'Legenda Tecnologias'!$A$1:$C$26,3)</f>
        <v>11</v>
      </c>
    </row>
    <row r="3618" spans="1:8" ht="14.25">
      <c r="A3618" s="11">
        <v>43952</v>
      </c>
      <c r="B3618" s="10" t="s">
        <v>4003</v>
      </c>
      <c r="C3618" s="12">
        <v>0.125</v>
      </c>
      <c r="D3618" s="13">
        <v>43981</v>
      </c>
      <c r="E3618" s="7" t="s">
        <v>2584</v>
      </c>
      <c r="F3618" s="65">
        <v>33.1</v>
      </c>
      <c r="G3618" t="s">
        <v>5</v>
      </c>
      <c r="H3618">
        <f>+VLOOKUP(G3618,'Legenda Tecnologias'!$A$1:$C$26,3)</f>
        <v>11</v>
      </c>
    </row>
    <row r="3619" spans="1:8" ht="14.25">
      <c r="A3619" s="11">
        <v>43952</v>
      </c>
      <c r="B3619" s="10" t="s">
        <v>4004</v>
      </c>
      <c r="C3619" s="12">
        <v>0.16666666666666666</v>
      </c>
      <c r="D3619" s="13">
        <v>43981</v>
      </c>
      <c r="E3619" s="7" t="s">
        <v>2584</v>
      </c>
      <c r="F3619" s="65">
        <v>33.020000000000003</v>
      </c>
      <c r="G3619" t="s">
        <v>5</v>
      </c>
      <c r="H3619">
        <f>+VLOOKUP(G3619,'Legenda Tecnologias'!$A$1:$C$26,3)</f>
        <v>11</v>
      </c>
    </row>
    <row r="3620" spans="1:8" ht="14.25">
      <c r="A3620" s="11">
        <v>43952</v>
      </c>
      <c r="B3620" s="10" t="s">
        <v>4005</v>
      </c>
      <c r="C3620" s="12">
        <v>0.20833333333333334</v>
      </c>
      <c r="D3620" s="13">
        <v>43981</v>
      </c>
      <c r="E3620" s="7" t="s">
        <v>2584</v>
      </c>
      <c r="F3620" s="65">
        <v>33.1</v>
      </c>
      <c r="G3620" t="s">
        <v>5</v>
      </c>
      <c r="H3620">
        <f>+VLOOKUP(G3620,'Legenda Tecnologias'!$A$1:$C$26,3)</f>
        <v>11</v>
      </c>
    </row>
    <row r="3621" spans="1:8" ht="14.25">
      <c r="A3621" s="11">
        <v>43952</v>
      </c>
      <c r="B3621" s="10" t="s">
        <v>4006</v>
      </c>
      <c r="C3621" s="12">
        <v>0.25</v>
      </c>
      <c r="D3621" s="13">
        <v>43981</v>
      </c>
      <c r="E3621" s="7" t="s">
        <v>2584</v>
      </c>
      <c r="F3621" s="65">
        <v>33</v>
      </c>
      <c r="G3621" t="s">
        <v>5</v>
      </c>
      <c r="H3621">
        <f>+VLOOKUP(G3621,'Legenda Tecnologias'!$A$1:$C$26,3)</f>
        <v>11</v>
      </c>
    </row>
    <row r="3622" spans="1:8" ht="14.25">
      <c r="A3622" s="11">
        <v>43952</v>
      </c>
      <c r="B3622" s="10" t="s">
        <v>4007</v>
      </c>
      <c r="C3622" s="12">
        <v>0.29166666666666669</v>
      </c>
      <c r="D3622" s="13">
        <v>43981</v>
      </c>
      <c r="E3622" s="7" t="s">
        <v>2584</v>
      </c>
      <c r="F3622" s="65">
        <v>29.83</v>
      </c>
      <c r="G3622" t="s">
        <v>12</v>
      </c>
      <c r="H3622">
        <f>+VLOOKUP(G3622,'Legenda Tecnologias'!$A$1:$C$26,3)</f>
        <v>22</v>
      </c>
    </row>
    <row r="3623" spans="1:8" ht="14.25">
      <c r="A3623" s="11">
        <v>43952</v>
      </c>
      <c r="B3623" s="10" t="s">
        <v>4008</v>
      </c>
      <c r="C3623" s="12">
        <v>0.33333333333333331</v>
      </c>
      <c r="D3623" s="13">
        <v>43981</v>
      </c>
      <c r="E3623" s="7" t="s">
        <v>2584</v>
      </c>
      <c r="F3623" s="65">
        <v>32.9</v>
      </c>
      <c r="G3623" t="s">
        <v>5</v>
      </c>
      <c r="H3623">
        <f>+VLOOKUP(G3623,'Legenda Tecnologias'!$A$1:$C$26,3)</f>
        <v>11</v>
      </c>
    </row>
    <row r="3624" spans="1:8" ht="14.25">
      <c r="A3624" s="11">
        <v>43952</v>
      </c>
      <c r="B3624" s="10" t="s">
        <v>4009</v>
      </c>
      <c r="C3624" s="12">
        <v>0.375</v>
      </c>
      <c r="D3624" s="13">
        <v>43981</v>
      </c>
      <c r="E3624" s="7" t="s">
        <v>2584</v>
      </c>
      <c r="F3624" s="65">
        <v>31.96</v>
      </c>
      <c r="G3624" t="s">
        <v>5</v>
      </c>
      <c r="H3624">
        <f>+VLOOKUP(G3624,'Legenda Tecnologias'!$A$1:$C$26,3)</f>
        <v>11</v>
      </c>
    </row>
    <row r="3625" spans="1:8" ht="14.25">
      <c r="A3625" s="11">
        <v>43952</v>
      </c>
      <c r="B3625" s="10" t="s">
        <v>4024</v>
      </c>
      <c r="C3625" s="12">
        <v>0</v>
      </c>
      <c r="D3625" s="13">
        <v>43982</v>
      </c>
      <c r="E3625" s="7" t="s">
        <v>2584</v>
      </c>
      <c r="F3625" s="65">
        <v>30.3</v>
      </c>
      <c r="G3625" t="s">
        <v>5</v>
      </c>
      <c r="H3625">
        <f>+VLOOKUP(G3625,'Legenda Tecnologias'!$A$1:$C$26,3)</f>
        <v>11</v>
      </c>
    </row>
    <row r="3626" spans="1:8" ht="14.25">
      <c r="A3626" s="11">
        <v>43952</v>
      </c>
      <c r="B3626" s="10" t="s">
        <v>4025</v>
      </c>
      <c r="C3626" s="12">
        <v>4.1666666666666664E-2</v>
      </c>
      <c r="D3626" s="13">
        <v>43982</v>
      </c>
      <c r="E3626" s="7" t="s">
        <v>2584</v>
      </c>
      <c r="F3626" s="65">
        <v>29.5</v>
      </c>
      <c r="G3626" t="s">
        <v>12</v>
      </c>
      <c r="H3626">
        <f>+VLOOKUP(G3626,'Legenda Tecnologias'!$A$1:$C$26,3)</f>
        <v>22</v>
      </c>
    </row>
    <row r="3627" spans="1:8" ht="14.25">
      <c r="A3627" s="11">
        <v>43952</v>
      </c>
      <c r="B3627" s="10" t="s">
        <v>4034</v>
      </c>
      <c r="C3627" s="12">
        <v>0.41666666666666669</v>
      </c>
      <c r="D3627" s="13">
        <v>43982</v>
      </c>
      <c r="E3627" s="7" t="s">
        <v>2584</v>
      </c>
      <c r="F3627" s="65">
        <v>29.19</v>
      </c>
      <c r="G3627" t="s">
        <v>5</v>
      </c>
      <c r="H3627">
        <f>+VLOOKUP(G3627,'Legenda Tecnologias'!$A$1:$C$26,3)</f>
        <v>11</v>
      </c>
    </row>
    <row r="3628" spans="1:8" ht="14.25">
      <c r="A3628" s="11">
        <v>43952</v>
      </c>
      <c r="B3628" s="10" t="s">
        <v>4035</v>
      </c>
      <c r="C3628" s="12">
        <v>0.45833333333333331</v>
      </c>
      <c r="D3628" s="13">
        <v>43982</v>
      </c>
      <c r="E3628" s="7" t="s">
        <v>2584</v>
      </c>
      <c r="F3628" s="65">
        <v>30.01</v>
      </c>
      <c r="G3628" t="s">
        <v>12</v>
      </c>
      <c r="H3628">
        <f>+VLOOKUP(G3628,'Legenda Tecnologias'!$A$1:$C$26,3)</f>
        <v>22</v>
      </c>
    </row>
    <row r="3629" spans="1:8" ht="14.25">
      <c r="A3629" s="11">
        <v>43952</v>
      </c>
      <c r="B3629" s="10" t="s">
        <v>4036</v>
      </c>
      <c r="C3629" s="12">
        <v>0.5</v>
      </c>
      <c r="D3629" s="13">
        <v>43982</v>
      </c>
      <c r="E3629" s="7" t="s">
        <v>2584</v>
      </c>
      <c r="F3629" s="65">
        <v>30.3</v>
      </c>
      <c r="G3629" t="s">
        <v>20</v>
      </c>
      <c r="H3629">
        <f>+VLOOKUP(G3629,'Legenda Tecnologias'!$A$1:$C$26,3)</f>
        <v>12</v>
      </c>
    </row>
    <row r="3630" spans="1:8" ht="14.25">
      <c r="A3630" s="11">
        <v>43952</v>
      </c>
      <c r="B3630" s="10" t="s">
        <v>4037</v>
      </c>
      <c r="C3630" s="12">
        <v>0.54166666666666663</v>
      </c>
      <c r="D3630" s="13">
        <v>43982</v>
      </c>
      <c r="E3630" s="7" t="s">
        <v>2584</v>
      </c>
      <c r="F3630" s="65">
        <v>32.9</v>
      </c>
      <c r="G3630" t="s">
        <v>12</v>
      </c>
      <c r="H3630">
        <f>+VLOOKUP(G3630,'Legenda Tecnologias'!$A$1:$C$26,3)</f>
        <v>22</v>
      </c>
    </row>
    <row r="3631" spans="1:8" ht="14.25">
      <c r="A3631" s="11">
        <v>43952</v>
      </c>
      <c r="B3631" s="10" t="s">
        <v>4038</v>
      </c>
      <c r="C3631" s="12">
        <v>0.58333333333333337</v>
      </c>
      <c r="D3631" s="13">
        <v>43982</v>
      </c>
      <c r="E3631" s="7" t="s">
        <v>2584</v>
      </c>
      <c r="F3631" s="65">
        <v>32.090000000000003</v>
      </c>
      <c r="G3631" t="s">
        <v>5</v>
      </c>
      <c r="H3631">
        <f>+VLOOKUP(G3631,'Legenda Tecnologias'!$A$1:$C$26,3)</f>
        <v>11</v>
      </c>
    </row>
    <row r="3632" spans="1:8" ht="14.25">
      <c r="A3632" s="11">
        <v>43952</v>
      </c>
      <c r="B3632" s="10" t="s">
        <v>4039</v>
      </c>
      <c r="C3632" s="12">
        <v>0.625</v>
      </c>
      <c r="D3632" s="13">
        <v>43982</v>
      </c>
      <c r="E3632" s="7" t="s">
        <v>2584</v>
      </c>
      <c r="F3632" s="65">
        <v>27.1</v>
      </c>
      <c r="G3632" t="s">
        <v>20</v>
      </c>
      <c r="H3632">
        <f>+VLOOKUP(G3632,'Legenda Tecnologias'!$A$1:$C$26,3)</f>
        <v>12</v>
      </c>
    </row>
    <row r="3633" spans="1:8" ht="14.25">
      <c r="A3633" s="11">
        <v>43952</v>
      </c>
      <c r="B3633" s="10" t="s">
        <v>4040</v>
      </c>
      <c r="C3633" s="12">
        <v>0.66666666666666663</v>
      </c>
      <c r="D3633" s="13">
        <v>43982</v>
      </c>
      <c r="E3633" s="7" t="s">
        <v>2584</v>
      </c>
      <c r="F3633" s="65">
        <v>25.99</v>
      </c>
      <c r="G3633" t="s">
        <v>6</v>
      </c>
      <c r="H3633">
        <f>+VLOOKUP(G3633,'Legenda Tecnologias'!$A$1:$C$26,3)</f>
        <v>18</v>
      </c>
    </row>
    <row r="3634" spans="1:8" ht="14.25">
      <c r="A3634" s="11">
        <v>43952</v>
      </c>
      <c r="B3634" s="10" t="s">
        <v>4041</v>
      </c>
      <c r="C3634" s="12">
        <v>0.70833333333333337</v>
      </c>
      <c r="D3634" s="13">
        <v>43982</v>
      </c>
      <c r="E3634" s="7" t="s">
        <v>2584</v>
      </c>
      <c r="F3634" s="65">
        <v>26.23</v>
      </c>
      <c r="G3634" t="s">
        <v>6</v>
      </c>
      <c r="H3634">
        <f>+VLOOKUP(G3634,'Legenda Tecnologias'!$A$1:$C$26,3)</f>
        <v>18</v>
      </c>
    </row>
    <row r="3635" spans="1:8" ht="14.25">
      <c r="A3635" s="11">
        <v>43952</v>
      </c>
      <c r="B3635" s="10" t="s">
        <v>4042</v>
      </c>
      <c r="C3635" s="12">
        <v>0.75</v>
      </c>
      <c r="D3635" s="13">
        <v>43982</v>
      </c>
      <c r="E3635" s="7" t="s">
        <v>2584</v>
      </c>
      <c r="F3635" s="65">
        <v>29.54</v>
      </c>
      <c r="G3635" t="s">
        <v>12</v>
      </c>
      <c r="H3635">
        <f>+VLOOKUP(G3635,'Legenda Tecnologias'!$A$1:$C$26,3)</f>
        <v>22</v>
      </c>
    </row>
    <row r="3636" spans="1:8" ht="14.25">
      <c r="A3636" s="11">
        <v>43952</v>
      </c>
      <c r="B3636" s="10" t="s">
        <v>4043</v>
      </c>
      <c r="C3636" s="12">
        <v>0.79166666666666663</v>
      </c>
      <c r="D3636" s="13">
        <v>43982</v>
      </c>
      <c r="E3636" s="7" t="s">
        <v>2584</v>
      </c>
      <c r="F3636" s="65">
        <v>31.52</v>
      </c>
      <c r="G3636" t="s">
        <v>12</v>
      </c>
      <c r="H3636">
        <f>+VLOOKUP(G3636,'Legenda Tecnologias'!$A$1:$C$26,3)</f>
        <v>22</v>
      </c>
    </row>
    <row r="3637" spans="1:8" ht="14.25">
      <c r="A3637" s="11">
        <v>43952</v>
      </c>
      <c r="B3637" s="10" t="s">
        <v>4026</v>
      </c>
      <c r="C3637" s="12">
        <v>8.3333333333333329E-2</v>
      </c>
      <c r="D3637" s="13">
        <v>43982</v>
      </c>
      <c r="E3637" s="7" t="s">
        <v>2584</v>
      </c>
      <c r="F3637" s="65">
        <v>27.6</v>
      </c>
      <c r="G3637" t="s">
        <v>12</v>
      </c>
      <c r="H3637">
        <f>+VLOOKUP(G3637,'Legenda Tecnologias'!$A$1:$C$26,3)</f>
        <v>22</v>
      </c>
    </row>
    <row r="3638" spans="1:8" ht="14.25">
      <c r="A3638" s="11">
        <v>43952</v>
      </c>
      <c r="B3638" s="10" t="s">
        <v>4044</v>
      </c>
      <c r="C3638" s="12">
        <v>0.83333333333333337</v>
      </c>
      <c r="D3638" s="13">
        <v>43982</v>
      </c>
      <c r="E3638" s="7" t="s">
        <v>2584</v>
      </c>
      <c r="F3638" s="65">
        <v>34.07</v>
      </c>
      <c r="G3638" t="s">
        <v>8</v>
      </c>
      <c r="H3638">
        <f>+VLOOKUP(G3638,'Legenda Tecnologias'!$A$1:$C$26,3)</f>
        <v>6</v>
      </c>
    </row>
    <row r="3639" spans="1:8" ht="14.25">
      <c r="A3639" s="11">
        <v>43952</v>
      </c>
      <c r="B3639" s="10" t="s">
        <v>4045</v>
      </c>
      <c r="C3639" s="12">
        <v>0.875</v>
      </c>
      <c r="D3639" s="13">
        <v>43982</v>
      </c>
      <c r="E3639" s="7" t="s">
        <v>2584</v>
      </c>
      <c r="F3639" s="65">
        <v>35.75</v>
      </c>
      <c r="G3639" t="s">
        <v>12</v>
      </c>
      <c r="H3639">
        <f>+VLOOKUP(G3639,'Legenda Tecnologias'!$A$1:$C$26,3)</f>
        <v>22</v>
      </c>
    </row>
    <row r="3640" spans="1:8" ht="14.25">
      <c r="A3640" s="11">
        <v>43952</v>
      </c>
      <c r="B3640" s="10" t="s">
        <v>4046</v>
      </c>
      <c r="C3640" s="12">
        <v>0.91666666666666663</v>
      </c>
      <c r="D3640" s="13">
        <v>43982</v>
      </c>
      <c r="E3640" s="7" t="s">
        <v>2584</v>
      </c>
      <c r="F3640" s="65">
        <v>36.19</v>
      </c>
      <c r="G3640" t="s">
        <v>5</v>
      </c>
      <c r="H3640">
        <f>+VLOOKUP(G3640,'Legenda Tecnologias'!$A$1:$C$26,3)</f>
        <v>11</v>
      </c>
    </row>
    <row r="3641" spans="1:8" ht="14.25">
      <c r="A3641" s="11">
        <v>43952</v>
      </c>
      <c r="B3641" s="10" t="s">
        <v>4047</v>
      </c>
      <c r="C3641" s="12">
        <v>0.95833333333333337</v>
      </c>
      <c r="D3641" s="13">
        <v>43982</v>
      </c>
      <c r="E3641" s="7" t="s">
        <v>2584</v>
      </c>
      <c r="F3641" s="65">
        <v>35.6</v>
      </c>
      <c r="G3641" t="s">
        <v>5</v>
      </c>
      <c r="H3641">
        <f>+VLOOKUP(G3641,'Legenda Tecnologias'!$A$1:$C$26,3)</f>
        <v>11</v>
      </c>
    </row>
    <row r="3642" spans="1:8" ht="14.25">
      <c r="A3642" s="11">
        <v>43952</v>
      </c>
      <c r="B3642" s="10" t="s">
        <v>4027</v>
      </c>
      <c r="C3642" s="12">
        <v>0.125</v>
      </c>
      <c r="D3642" s="13">
        <v>43982</v>
      </c>
      <c r="E3642" s="7" t="s">
        <v>2584</v>
      </c>
      <c r="F3642" s="65">
        <v>27</v>
      </c>
      <c r="G3642" t="s">
        <v>6</v>
      </c>
      <c r="H3642">
        <f>+VLOOKUP(G3642,'Legenda Tecnologias'!$A$1:$C$26,3)</f>
        <v>18</v>
      </c>
    </row>
    <row r="3643" spans="1:8" ht="14.25">
      <c r="A3643" s="11">
        <v>43952</v>
      </c>
      <c r="B3643" s="10" t="s">
        <v>4028</v>
      </c>
      <c r="C3643" s="12">
        <v>0.16666666666666666</v>
      </c>
      <c r="D3643" s="13">
        <v>43982</v>
      </c>
      <c r="E3643" s="7" t="s">
        <v>2584</v>
      </c>
      <c r="F3643" s="65">
        <v>26.61</v>
      </c>
      <c r="G3643" t="s">
        <v>5</v>
      </c>
      <c r="H3643">
        <f>+VLOOKUP(G3643,'Legenda Tecnologias'!$A$1:$C$26,3)</f>
        <v>11</v>
      </c>
    </row>
    <row r="3644" spans="1:8" ht="14.25">
      <c r="A3644" s="11">
        <v>43952</v>
      </c>
      <c r="B3644" s="10" t="s">
        <v>4029</v>
      </c>
      <c r="C3644" s="12">
        <v>0.20833333333333334</v>
      </c>
      <c r="D3644" s="13">
        <v>43982</v>
      </c>
      <c r="E3644" s="7" t="s">
        <v>2584</v>
      </c>
      <c r="F3644" s="65">
        <v>30</v>
      </c>
      <c r="G3644" t="s">
        <v>12</v>
      </c>
      <c r="H3644">
        <f>+VLOOKUP(G3644,'Legenda Tecnologias'!$A$1:$C$26,3)</f>
        <v>22</v>
      </c>
    </row>
    <row r="3645" spans="1:8" ht="14.25">
      <c r="A3645" s="11">
        <v>43952</v>
      </c>
      <c r="B3645" s="10" t="s">
        <v>4030</v>
      </c>
      <c r="C3645" s="12">
        <v>0.25</v>
      </c>
      <c r="D3645" s="13">
        <v>43982</v>
      </c>
      <c r="E3645" s="7" t="s">
        <v>2584</v>
      </c>
      <c r="F3645" s="65">
        <v>29.5</v>
      </c>
      <c r="G3645" t="s">
        <v>20</v>
      </c>
      <c r="H3645">
        <f>+VLOOKUP(G3645,'Legenda Tecnologias'!$A$1:$C$26,3)</f>
        <v>12</v>
      </c>
    </row>
    <row r="3646" spans="1:8" ht="14.25">
      <c r="A3646" s="11">
        <v>43952</v>
      </c>
      <c r="B3646" s="10" t="s">
        <v>4031</v>
      </c>
      <c r="C3646" s="12">
        <v>0.29166666666666669</v>
      </c>
      <c r="D3646" s="13">
        <v>43982</v>
      </c>
      <c r="E3646" s="7" t="s">
        <v>2584</v>
      </c>
      <c r="F3646" s="65">
        <v>26.22</v>
      </c>
      <c r="G3646" t="s">
        <v>5</v>
      </c>
      <c r="H3646">
        <f>+VLOOKUP(G3646,'Legenda Tecnologias'!$A$1:$C$26,3)</f>
        <v>11</v>
      </c>
    </row>
    <row r="3647" spans="1:8" ht="14.25">
      <c r="A3647" s="11">
        <v>43952</v>
      </c>
      <c r="B3647" s="10" t="s">
        <v>4032</v>
      </c>
      <c r="C3647" s="12">
        <v>0.33333333333333331</v>
      </c>
      <c r="D3647" s="13">
        <v>43982</v>
      </c>
      <c r="E3647" s="7" t="s">
        <v>2584</v>
      </c>
      <c r="F3647" s="65">
        <v>23.5</v>
      </c>
      <c r="G3647" t="s">
        <v>12</v>
      </c>
      <c r="H3647">
        <f>+VLOOKUP(G3647,'Legenda Tecnologias'!$A$1:$C$26,3)</f>
        <v>22</v>
      </c>
    </row>
    <row r="3648" spans="1:8" ht="14.25">
      <c r="A3648" s="11">
        <v>43952</v>
      </c>
      <c r="B3648" s="10" t="s">
        <v>4033</v>
      </c>
      <c r="C3648" s="12">
        <v>0.375</v>
      </c>
      <c r="D3648" s="13">
        <v>43982</v>
      </c>
      <c r="E3648" s="7" t="s">
        <v>2584</v>
      </c>
      <c r="F3648" s="65">
        <v>25.99</v>
      </c>
      <c r="G3648" t="s">
        <v>12</v>
      </c>
      <c r="H3648">
        <f>+VLOOKUP(G3648,'Legenda Tecnologias'!$A$1:$C$26,3)</f>
        <v>22</v>
      </c>
    </row>
    <row r="3649" spans="1:8" ht="14.25">
      <c r="A3649" s="11">
        <v>43983</v>
      </c>
      <c r="B3649" s="10" t="s">
        <v>4048</v>
      </c>
      <c r="C3649" s="12">
        <v>0</v>
      </c>
      <c r="D3649" s="13">
        <v>43983</v>
      </c>
      <c r="E3649" s="7" t="s">
        <v>2584</v>
      </c>
      <c r="F3649" s="65">
        <v>35.4</v>
      </c>
      <c r="G3649" t="s">
        <v>5</v>
      </c>
      <c r="H3649">
        <f>+VLOOKUP(G3649,'Legenda Tecnologias'!$A$1:$C$26,3)</f>
        <v>11</v>
      </c>
    </row>
    <row r="3650" spans="1:8" ht="14.25">
      <c r="A3650" s="11">
        <v>43983</v>
      </c>
      <c r="B3650" s="10" t="s">
        <v>4049</v>
      </c>
      <c r="C3650" s="12">
        <v>4.1666666666666664E-2</v>
      </c>
      <c r="D3650" s="13">
        <v>43983</v>
      </c>
      <c r="E3650" s="7" t="s">
        <v>2584</v>
      </c>
      <c r="F3650" s="65">
        <v>34.07</v>
      </c>
      <c r="G3650" t="s">
        <v>5</v>
      </c>
      <c r="H3650">
        <f>+VLOOKUP(G3650,'Legenda Tecnologias'!$A$1:$C$26,3)</f>
        <v>11</v>
      </c>
    </row>
    <row r="3651" spans="1:8" ht="14.25">
      <c r="A3651" s="11">
        <v>43983</v>
      </c>
      <c r="B3651" s="10" t="s">
        <v>4058</v>
      </c>
      <c r="C3651" s="12">
        <v>0.41666666666666669</v>
      </c>
      <c r="D3651" s="13">
        <v>43983</v>
      </c>
      <c r="E3651" s="7" t="s">
        <v>2584</v>
      </c>
      <c r="F3651" s="65">
        <v>34.07</v>
      </c>
      <c r="G3651" t="s">
        <v>20</v>
      </c>
      <c r="H3651">
        <f>+VLOOKUP(G3651,'Legenda Tecnologias'!$A$1:$C$26,3)</f>
        <v>12</v>
      </c>
    </row>
    <row r="3652" spans="1:8" ht="14.25">
      <c r="A3652" s="11">
        <v>43983</v>
      </c>
      <c r="B3652" s="10" t="s">
        <v>4059</v>
      </c>
      <c r="C3652" s="12">
        <v>0.45833333333333331</v>
      </c>
      <c r="D3652" s="13">
        <v>43983</v>
      </c>
      <c r="E3652" s="7" t="s">
        <v>2584</v>
      </c>
      <c r="F3652" s="65">
        <v>33.58</v>
      </c>
      <c r="G3652" t="s">
        <v>12</v>
      </c>
      <c r="H3652">
        <f>+VLOOKUP(G3652,'Legenda Tecnologias'!$A$1:$C$26,3)</f>
        <v>22</v>
      </c>
    </row>
    <row r="3653" spans="1:8" ht="14.25">
      <c r="A3653" s="11">
        <v>43983</v>
      </c>
      <c r="B3653" s="10" t="s">
        <v>4060</v>
      </c>
      <c r="C3653" s="12">
        <v>0.5</v>
      </c>
      <c r="D3653" s="13">
        <v>43983</v>
      </c>
      <c r="E3653" s="7" t="s">
        <v>2584</v>
      </c>
      <c r="F3653" s="65">
        <v>34.15</v>
      </c>
      <c r="G3653" t="s">
        <v>10</v>
      </c>
      <c r="H3653">
        <f>+VLOOKUP(G3653,'Legenda Tecnologias'!$A$1:$C$26,3)</f>
        <v>1</v>
      </c>
    </row>
    <row r="3654" spans="1:8" ht="14.25">
      <c r="A3654" s="11">
        <v>43983</v>
      </c>
      <c r="B3654" s="10" t="s">
        <v>4061</v>
      </c>
      <c r="C3654" s="12">
        <v>0.54166666666666663</v>
      </c>
      <c r="D3654" s="13">
        <v>43983</v>
      </c>
      <c r="E3654" s="7" t="s">
        <v>2584</v>
      </c>
      <c r="F3654" s="65">
        <v>34.450000000000003</v>
      </c>
      <c r="G3654" t="s">
        <v>5</v>
      </c>
      <c r="H3654">
        <f>+VLOOKUP(G3654,'Legenda Tecnologias'!$A$1:$C$26,3)</f>
        <v>11</v>
      </c>
    </row>
    <row r="3655" spans="1:8" ht="14.25">
      <c r="A3655" s="11">
        <v>43983</v>
      </c>
      <c r="B3655" s="10" t="s">
        <v>4062</v>
      </c>
      <c r="C3655" s="12">
        <v>0.58333333333333337</v>
      </c>
      <c r="D3655" s="13">
        <v>43983</v>
      </c>
      <c r="E3655" s="7" t="s">
        <v>2584</v>
      </c>
      <c r="F3655" s="65">
        <v>33.58</v>
      </c>
      <c r="G3655" t="s">
        <v>5</v>
      </c>
      <c r="H3655">
        <f>+VLOOKUP(G3655,'Legenda Tecnologias'!$A$1:$C$26,3)</f>
        <v>11</v>
      </c>
    </row>
    <row r="3656" spans="1:8" ht="14.25">
      <c r="A3656" s="11">
        <v>43983</v>
      </c>
      <c r="B3656" s="10" t="s">
        <v>4063</v>
      </c>
      <c r="C3656" s="12">
        <v>0.625</v>
      </c>
      <c r="D3656" s="13">
        <v>43983</v>
      </c>
      <c r="E3656" s="7" t="s">
        <v>2584</v>
      </c>
      <c r="F3656" s="65">
        <v>33.28</v>
      </c>
      <c r="G3656" t="s">
        <v>10</v>
      </c>
      <c r="H3656">
        <f>+VLOOKUP(G3656,'Legenda Tecnologias'!$A$1:$C$26,3)</f>
        <v>1</v>
      </c>
    </row>
    <row r="3657" spans="1:8" ht="14.25">
      <c r="A3657" s="11">
        <v>43983</v>
      </c>
      <c r="B3657" s="10" t="s">
        <v>4064</v>
      </c>
      <c r="C3657" s="12">
        <v>0.66666666666666663</v>
      </c>
      <c r="D3657" s="13">
        <v>43983</v>
      </c>
      <c r="E3657" s="7" t="s">
        <v>2584</v>
      </c>
      <c r="F3657" s="65">
        <v>32.9</v>
      </c>
      <c r="G3657" t="s">
        <v>12</v>
      </c>
      <c r="H3657">
        <f>+VLOOKUP(G3657,'Legenda Tecnologias'!$A$1:$C$26,3)</f>
        <v>22</v>
      </c>
    </row>
    <row r="3658" spans="1:8" ht="14.25">
      <c r="A3658" s="11">
        <v>43983</v>
      </c>
      <c r="B3658" s="10" t="s">
        <v>4065</v>
      </c>
      <c r="C3658" s="12">
        <v>0.70833333333333337</v>
      </c>
      <c r="D3658" s="13">
        <v>43983</v>
      </c>
      <c r="E3658" s="7" t="s">
        <v>2584</v>
      </c>
      <c r="F3658" s="65">
        <v>33.33</v>
      </c>
      <c r="G3658" t="s">
        <v>5</v>
      </c>
      <c r="H3658">
        <f>+VLOOKUP(G3658,'Legenda Tecnologias'!$A$1:$C$26,3)</f>
        <v>11</v>
      </c>
    </row>
    <row r="3659" spans="1:8" ht="14.25">
      <c r="A3659" s="11">
        <v>43983</v>
      </c>
      <c r="B3659" s="10" t="s">
        <v>4066</v>
      </c>
      <c r="C3659" s="12">
        <v>0.75</v>
      </c>
      <c r="D3659" s="13">
        <v>43983</v>
      </c>
      <c r="E3659" s="7" t="s">
        <v>2584</v>
      </c>
      <c r="F3659" s="65">
        <v>33.5</v>
      </c>
      <c r="G3659" t="s">
        <v>5</v>
      </c>
      <c r="H3659">
        <f>+VLOOKUP(G3659,'Legenda Tecnologias'!$A$1:$C$26,3)</f>
        <v>11</v>
      </c>
    </row>
    <row r="3660" spans="1:8" ht="14.25">
      <c r="A3660" s="11">
        <v>43983</v>
      </c>
      <c r="B3660" s="10" t="s">
        <v>4067</v>
      </c>
      <c r="C3660" s="12">
        <v>0.79166666666666663</v>
      </c>
      <c r="D3660" s="13">
        <v>43983</v>
      </c>
      <c r="E3660" s="7" t="s">
        <v>2584</v>
      </c>
      <c r="F3660" s="65">
        <v>34.07</v>
      </c>
      <c r="G3660" t="s">
        <v>5</v>
      </c>
      <c r="H3660">
        <f>+VLOOKUP(G3660,'Legenda Tecnologias'!$A$1:$C$26,3)</f>
        <v>11</v>
      </c>
    </row>
    <row r="3661" spans="1:8" ht="14.25">
      <c r="A3661" s="11">
        <v>43983</v>
      </c>
      <c r="B3661" s="10" t="s">
        <v>4050</v>
      </c>
      <c r="C3661" s="12">
        <v>8.3333333333333329E-2</v>
      </c>
      <c r="D3661" s="13">
        <v>43983</v>
      </c>
      <c r="E3661" s="7" t="s">
        <v>2584</v>
      </c>
      <c r="F3661" s="65">
        <v>34.26</v>
      </c>
      <c r="G3661" t="s">
        <v>12</v>
      </c>
      <c r="H3661">
        <f>+VLOOKUP(G3661,'Legenda Tecnologias'!$A$1:$C$26,3)</f>
        <v>22</v>
      </c>
    </row>
    <row r="3662" spans="1:8" ht="14.25">
      <c r="A3662" s="11">
        <v>43983</v>
      </c>
      <c r="B3662" s="10" t="s">
        <v>4068</v>
      </c>
      <c r="C3662" s="12">
        <v>0.83333333333333337</v>
      </c>
      <c r="D3662" s="13">
        <v>43983</v>
      </c>
      <c r="E3662" s="7" t="s">
        <v>2584</v>
      </c>
      <c r="F3662" s="65">
        <v>35.08</v>
      </c>
      <c r="G3662" t="s">
        <v>12</v>
      </c>
      <c r="H3662">
        <f>+VLOOKUP(G3662,'Legenda Tecnologias'!$A$1:$C$26,3)</f>
        <v>22</v>
      </c>
    </row>
    <row r="3663" spans="1:8" ht="14.25">
      <c r="A3663" s="11">
        <v>43983</v>
      </c>
      <c r="B3663" s="10" t="s">
        <v>4069</v>
      </c>
      <c r="C3663" s="12">
        <v>0.875</v>
      </c>
      <c r="D3663" s="13">
        <v>43983</v>
      </c>
      <c r="E3663" s="7" t="s">
        <v>2584</v>
      </c>
      <c r="F3663" s="65">
        <v>36.33</v>
      </c>
      <c r="G3663" t="s">
        <v>6</v>
      </c>
      <c r="H3663">
        <f>+VLOOKUP(G3663,'Legenda Tecnologias'!$A$1:$C$26,3)</f>
        <v>18</v>
      </c>
    </row>
    <row r="3664" spans="1:8" ht="14.25">
      <c r="A3664" s="11">
        <v>43983</v>
      </c>
      <c r="B3664" s="10" t="s">
        <v>4070</v>
      </c>
      <c r="C3664" s="12">
        <v>0.91666666666666663</v>
      </c>
      <c r="D3664" s="13">
        <v>43983</v>
      </c>
      <c r="E3664" s="7" t="s">
        <v>2584</v>
      </c>
      <c r="F3664" s="65">
        <v>36.67</v>
      </c>
      <c r="G3664" t="s">
        <v>10</v>
      </c>
      <c r="H3664">
        <f>+VLOOKUP(G3664,'Legenda Tecnologias'!$A$1:$C$26,3)</f>
        <v>1</v>
      </c>
    </row>
    <row r="3665" spans="1:8" ht="14.25">
      <c r="A3665" s="11">
        <v>43983</v>
      </c>
      <c r="B3665" s="10" t="s">
        <v>4071</v>
      </c>
      <c r="C3665" s="12">
        <v>0.95833333333333337</v>
      </c>
      <c r="D3665" s="13">
        <v>43983</v>
      </c>
      <c r="E3665" s="7" t="s">
        <v>2584</v>
      </c>
      <c r="F3665" s="65">
        <v>35.75</v>
      </c>
      <c r="G3665" t="s">
        <v>5</v>
      </c>
      <c r="H3665">
        <f>+VLOOKUP(G3665,'Legenda Tecnologias'!$A$1:$C$26,3)</f>
        <v>11</v>
      </c>
    </row>
    <row r="3666" spans="1:8" ht="14.25">
      <c r="A3666" s="11">
        <v>43983</v>
      </c>
      <c r="B3666" s="10" t="s">
        <v>4051</v>
      </c>
      <c r="C3666" s="12">
        <v>0.125</v>
      </c>
      <c r="D3666" s="13">
        <v>43983</v>
      </c>
      <c r="E3666" s="7" t="s">
        <v>2584</v>
      </c>
      <c r="F3666" s="65">
        <v>33.520000000000003</v>
      </c>
      <c r="G3666" t="s">
        <v>5</v>
      </c>
      <c r="H3666">
        <f>+VLOOKUP(G3666,'Legenda Tecnologias'!$A$1:$C$26,3)</f>
        <v>11</v>
      </c>
    </row>
    <row r="3667" spans="1:8" ht="14.25">
      <c r="A3667" s="11">
        <v>43983</v>
      </c>
      <c r="B3667" s="10" t="s">
        <v>4052</v>
      </c>
      <c r="C3667" s="12">
        <v>0.16666666666666666</v>
      </c>
      <c r="D3667" s="13">
        <v>43983</v>
      </c>
      <c r="E3667" s="7" t="s">
        <v>2584</v>
      </c>
      <c r="F3667" s="65">
        <v>33.5</v>
      </c>
      <c r="G3667" t="s">
        <v>5</v>
      </c>
      <c r="H3667">
        <f>+VLOOKUP(G3667,'Legenda Tecnologias'!$A$1:$C$26,3)</f>
        <v>11</v>
      </c>
    </row>
    <row r="3668" spans="1:8" ht="14.25">
      <c r="A3668" s="11">
        <v>43983</v>
      </c>
      <c r="B3668" s="10" t="s">
        <v>4053</v>
      </c>
      <c r="C3668" s="12">
        <v>0.20833333333333334</v>
      </c>
      <c r="D3668" s="13">
        <v>43983</v>
      </c>
      <c r="E3668" s="7" t="s">
        <v>2584</v>
      </c>
      <c r="F3668" s="65">
        <v>33.5</v>
      </c>
      <c r="G3668" t="s">
        <v>5</v>
      </c>
      <c r="H3668">
        <f>+VLOOKUP(G3668,'Legenda Tecnologias'!$A$1:$C$26,3)</f>
        <v>11</v>
      </c>
    </row>
    <row r="3669" spans="1:8" ht="14.25">
      <c r="A3669" s="11">
        <v>43983</v>
      </c>
      <c r="B3669" s="10" t="s">
        <v>4054</v>
      </c>
      <c r="C3669" s="12">
        <v>0.25</v>
      </c>
      <c r="D3669" s="13">
        <v>43983</v>
      </c>
      <c r="E3669" s="7" t="s">
        <v>2584</v>
      </c>
      <c r="F3669" s="65">
        <v>34.42</v>
      </c>
      <c r="G3669" t="s">
        <v>5</v>
      </c>
      <c r="H3669">
        <f>+VLOOKUP(G3669,'Legenda Tecnologias'!$A$1:$C$26,3)</f>
        <v>11</v>
      </c>
    </row>
    <row r="3670" spans="1:8" ht="14.25">
      <c r="A3670" s="11">
        <v>43983</v>
      </c>
      <c r="B3670" s="10" t="s">
        <v>4055</v>
      </c>
      <c r="C3670" s="12">
        <v>0.29166666666666669</v>
      </c>
      <c r="D3670" s="13">
        <v>43983</v>
      </c>
      <c r="E3670" s="7" t="s">
        <v>2584</v>
      </c>
      <c r="F3670" s="65">
        <v>34.26</v>
      </c>
      <c r="G3670" t="s">
        <v>5</v>
      </c>
      <c r="H3670">
        <f>+VLOOKUP(G3670,'Legenda Tecnologias'!$A$1:$C$26,3)</f>
        <v>11</v>
      </c>
    </row>
    <row r="3671" spans="1:8" ht="14.25">
      <c r="A3671" s="11">
        <v>43983</v>
      </c>
      <c r="B3671" s="10" t="s">
        <v>4056</v>
      </c>
      <c r="C3671" s="12">
        <v>0.33333333333333331</v>
      </c>
      <c r="D3671" s="13">
        <v>43983</v>
      </c>
      <c r="E3671" s="7" t="s">
        <v>2584</v>
      </c>
      <c r="F3671" s="65">
        <v>33.33</v>
      </c>
      <c r="G3671" t="s">
        <v>5</v>
      </c>
      <c r="H3671">
        <f>+VLOOKUP(G3671,'Legenda Tecnologias'!$A$1:$C$26,3)</f>
        <v>11</v>
      </c>
    </row>
    <row r="3672" spans="1:8" ht="14.25">
      <c r="A3672" s="11">
        <v>43983</v>
      </c>
      <c r="B3672" s="10" t="s">
        <v>4057</v>
      </c>
      <c r="C3672" s="12">
        <v>0.375</v>
      </c>
      <c r="D3672" s="13">
        <v>43983</v>
      </c>
      <c r="E3672" s="7" t="s">
        <v>2584</v>
      </c>
      <c r="F3672" s="65">
        <v>34.42</v>
      </c>
      <c r="G3672" t="s">
        <v>5</v>
      </c>
      <c r="H3672">
        <f>+VLOOKUP(G3672,'Legenda Tecnologias'!$A$1:$C$26,3)</f>
        <v>11</v>
      </c>
    </row>
    <row r="3673" spans="1:8" ht="14.25">
      <c r="A3673" s="11">
        <v>43983</v>
      </c>
      <c r="B3673" s="10" t="s">
        <v>4072</v>
      </c>
      <c r="C3673" s="12">
        <v>0</v>
      </c>
      <c r="D3673" s="13">
        <v>43984</v>
      </c>
      <c r="E3673" s="7" t="s">
        <v>2584</v>
      </c>
      <c r="F3673" s="65">
        <v>35.1</v>
      </c>
      <c r="G3673" t="s">
        <v>20</v>
      </c>
      <c r="H3673">
        <f>+VLOOKUP(G3673,'Legenda Tecnologias'!$A$1:$C$26,3)</f>
        <v>12</v>
      </c>
    </row>
    <row r="3674" spans="1:8" ht="14.25">
      <c r="A3674" s="11">
        <v>43983</v>
      </c>
      <c r="B3674" s="10" t="s">
        <v>4073</v>
      </c>
      <c r="C3674" s="12">
        <v>4.1666666666666664E-2</v>
      </c>
      <c r="D3674" s="13">
        <v>43984</v>
      </c>
      <c r="E3674" s="7" t="s">
        <v>2584</v>
      </c>
      <c r="F3674" s="65">
        <v>33.53</v>
      </c>
      <c r="G3674" t="s">
        <v>5</v>
      </c>
      <c r="H3674">
        <f>+VLOOKUP(G3674,'Legenda Tecnologias'!$A$1:$C$26,3)</f>
        <v>11</v>
      </c>
    </row>
    <row r="3675" spans="1:8" ht="14.25">
      <c r="A3675" s="11">
        <v>43983</v>
      </c>
      <c r="B3675" s="10" t="s">
        <v>4082</v>
      </c>
      <c r="C3675" s="12">
        <v>0.41666666666666669</v>
      </c>
      <c r="D3675" s="13">
        <v>43984</v>
      </c>
      <c r="E3675" s="7" t="s">
        <v>2584</v>
      </c>
      <c r="F3675" s="65">
        <v>36.15</v>
      </c>
      <c r="G3675" t="s">
        <v>5</v>
      </c>
      <c r="H3675">
        <f>+VLOOKUP(G3675,'Legenda Tecnologias'!$A$1:$C$26,3)</f>
        <v>11</v>
      </c>
    </row>
    <row r="3676" spans="1:8" ht="14.25">
      <c r="A3676" s="11">
        <v>43983</v>
      </c>
      <c r="B3676" s="10" t="s">
        <v>4083</v>
      </c>
      <c r="C3676" s="12">
        <v>0.45833333333333331</v>
      </c>
      <c r="D3676" s="13">
        <v>43984</v>
      </c>
      <c r="E3676" s="7" t="s">
        <v>2584</v>
      </c>
      <c r="F3676" s="65">
        <v>36.17</v>
      </c>
      <c r="G3676" t="s">
        <v>20</v>
      </c>
      <c r="H3676">
        <f>+VLOOKUP(G3676,'Legenda Tecnologias'!$A$1:$C$26,3)</f>
        <v>12</v>
      </c>
    </row>
    <row r="3677" spans="1:8" ht="14.25">
      <c r="A3677" s="11">
        <v>43983</v>
      </c>
      <c r="B3677" s="10" t="s">
        <v>4084</v>
      </c>
      <c r="C3677" s="12">
        <v>0.5</v>
      </c>
      <c r="D3677" s="13">
        <v>43984</v>
      </c>
      <c r="E3677" s="7" t="s">
        <v>2584</v>
      </c>
      <c r="F3677" s="65">
        <v>36</v>
      </c>
      <c r="G3677" t="s">
        <v>5</v>
      </c>
      <c r="H3677">
        <f>+VLOOKUP(G3677,'Legenda Tecnologias'!$A$1:$C$26,3)</f>
        <v>11</v>
      </c>
    </row>
    <row r="3678" spans="1:8" ht="14.25">
      <c r="A3678" s="11">
        <v>43983</v>
      </c>
      <c r="B3678" s="10" t="s">
        <v>4085</v>
      </c>
      <c r="C3678" s="12">
        <v>0.54166666666666663</v>
      </c>
      <c r="D3678" s="13">
        <v>43984</v>
      </c>
      <c r="E3678" s="7" t="s">
        <v>2584</v>
      </c>
      <c r="F3678" s="65">
        <v>36.17</v>
      </c>
      <c r="G3678" t="s">
        <v>15</v>
      </c>
      <c r="H3678">
        <f>+VLOOKUP(G3678,'Legenda Tecnologias'!$A$1:$C$26,3)</f>
        <v>9</v>
      </c>
    </row>
    <row r="3679" spans="1:8" ht="14.25">
      <c r="A3679" s="11">
        <v>43983</v>
      </c>
      <c r="B3679" s="10" t="s">
        <v>4086</v>
      </c>
      <c r="C3679" s="12">
        <v>0.58333333333333337</v>
      </c>
      <c r="D3679" s="13">
        <v>43984</v>
      </c>
      <c r="E3679" s="7" t="s">
        <v>2584</v>
      </c>
      <c r="F3679" s="65">
        <v>35.75</v>
      </c>
      <c r="G3679" t="s">
        <v>5</v>
      </c>
      <c r="H3679">
        <f>+VLOOKUP(G3679,'Legenda Tecnologias'!$A$1:$C$26,3)</f>
        <v>11</v>
      </c>
    </row>
    <row r="3680" spans="1:8" ht="14.25">
      <c r="A3680" s="11">
        <v>43983</v>
      </c>
      <c r="B3680" s="10" t="s">
        <v>4087</v>
      </c>
      <c r="C3680" s="12">
        <v>0.625</v>
      </c>
      <c r="D3680" s="13">
        <v>43984</v>
      </c>
      <c r="E3680" s="7" t="s">
        <v>2584</v>
      </c>
      <c r="F3680" s="65">
        <v>34.5</v>
      </c>
      <c r="G3680" t="s">
        <v>5</v>
      </c>
      <c r="H3680">
        <f>+VLOOKUP(G3680,'Legenda Tecnologias'!$A$1:$C$26,3)</f>
        <v>11</v>
      </c>
    </row>
    <row r="3681" spans="1:8" ht="14.25">
      <c r="A3681" s="11">
        <v>43983</v>
      </c>
      <c r="B3681" s="10" t="s">
        <v>4088</v>
      </c>
      <c r="C3681" s="12">
        <v>0.66666666666666663</v>
      </c>
      <c r="D3681" s="13">
        <v>43984</v>
      </c>
      <c r="E3681" s="7" t="s">
        <v>2584</v>
      </c>
      <c r="F3681" s="65">
        <v>34.01</v>
      </c>
      <c r="G3681" t="s">
        <v>7</v>
      </c>
      <c r="H3681">
        <f>+VLOOKUP(G3681,'Legenda Tecnologias'!$A$1:$C$26,3)</f>
        <v>19</v>
      </c>
    </row>
    <row r="3682" spans="1:8" ht="14.25">
      <c r="A3682" s="11">
        <v>43983</v>
      </c>
      <c r="B3682" s="10" t="s">
        <v>4089</v>
      </c>
      <c r="C3682" s="12">
        <v>0.70833333333333337</v>
      </c>
      <c r="D3682" s="13">
        <v>43984</v>
      </c>
      <c r="E3682" s="7" t="s">
        <v>2584</v>
      </c>
      <c r="F3682" s="65">
        <v>34.07</v>
      </c>
      <c r="G3682" t="s">
        <v>21</v>
      </c>
      <c r="H3682">
        <f>+VLOOKUP(G3682,'Legenda Tecnologias'!$A$1:$C$26,3)</f>
        <v>2</v>
      </c>
    </row>
    <row r="3683" spans="1:8" ht="14.25">
      <c r="A3683" s="11">
        <v>43983</v>
      </c>
      <c r="B3683" s="10" t="s">
        <v>4090</v>
      </c>
      <c r="C3683" s="12">
        <v>0.75</v>
      </c>
      <c r="D3683" s="13">
        <v>43984</v>
      </c>
      <c r="E3683" s="7" t="s">
        <v>2584</v>
      </c>
      <c r="F3683" s="65">
        <v>34.159999999999997</v>
      </c>
      <c r="G3683" t="s">
        <v>35</v>
      </c>
      <c r="H3683">
        <f>+VLOOKUP(G3683,'Legenda Tecnologias'!$A$1:$C$26,3)</f>
        <v>13</v>
      </c>
    </row>
    <row r="3684" spans="1:8" ht="14.25">
      <c r="A3684" s="11">
        <v>43983</v>
      </c>
      <c r="B3684" s="10" t="s">
        <v>4091</v>
      </c>
      <c r="C3684" s="12">
        <v>0.79166666666666663</v>
      </c>
      <c r="D3684" s="13">
        <v>43984</v>
      </c>
      <c r="E3684" s="7" t="s">
        <v>2584</v>
      </c>
      <c r="F3684" s="65">
        <v>34.42</v>
      </c>
      <c r="G3684" t="s">
        <v>20</v>
      </c>
      <c r="H3684">
        <f>+VLOOKUP(G3684,'Legenda Tecnologias'!$A$1:$C$26,3)</f>
        <v>12</v>
      </c>
    </row>
    <row r="3685" spans="1:8" ht="14.25">
      <c r="A3685" s="11">
        <v>43983</v>
      </c>
      <c r="B3685" s="10" t="s">
        <v>4074</v>
      </c>
      <c r="C3685" s="12">
        <v>8.3333333333333329E-2</v>
      </c>
      <c r="D3685" s="13">
        <v>43984</v>
      </c>
      <c r="E3685" s="7" t="s">
        <v>2584</v>
      </c>
      <c r="F3685" s="65">
        <v>33.090000000000003</v>
      </c>
      <c r="G3685" t="s">
        <v>5</v>
      </c>
      <c r="H3685">
        <f>+VLOOKUP(G3685,'Legenda Tecnologias'!$A$1:$C$26,3)</f>
        <v>11</v>
      </c>
    </row>
    <row r="3686" spans="1:8" ht="14.25">
      <c r="A3686" s="11">
        <v>43983</v>
      </c>
      <c r="B3686" s="10" t="s">
        <v>4092</v>
      </c>
      <c r="C3686" s="12">
        <v>0.83333333333333337</v>
      </c>
      <c r="D3686" s="13">
        <v>43984</v>
      </c>
      <c r="E3686" s="7" t="s">
        <v>2584</v>
      </c>
      <c r="F3686" s="65">
        <v>36</v>
      </c>
      <c r="G3686" t="s">
        <v>5</v>
      </c>
      <c r="H3686">
        <f>+VLOOKUP(G3686,'Legenda Tecnologias'!$A$1:$C$26,3)</f>
        <v>11</v>
      </c>
    </row>
    <row r="3687" spans="1:8" ht="14.25">
      <c r="A3687" s="11">
        <v>43983</v>
      </c>
      <c r="B3687" s="10" t="s">
        <v>4093</v>
      </c>
      <c r="C3687" s="12">
        <v>0.875</v>
      </c>
      <c r="D3687" s="13">
        <v>43984</v>
      </c>
      <c r="E3687" s="7" t="s">
        <v>2584</v>
      </c>
      <c r="F3687" s="65">
        <v>36.78</v>
      </c>
      <c r="G3687" t="s">
        <v>15</v>
      </c>
      <c r="H3687">
        <f>+VLOOKUP(G3687,'Legenda Tecnologias'!$A$1:$C$26,3)</f>
        <v>9</v>
      </c>
    </row>
    <row r="3688" spans="1:8" ht="14.25">
      <c r="A3688" s="11">
        <v>43983</v>
      </c>
      <c r="B3688" s="10" t="s">
        <v>4094</v>
      </c>
      <c r="C3688" s="12">
        <v>0.91666666666666663</v>
      </c>
      <c r="D3688" s="13">
        <v>43984</v>
      </c>
      <c r="E3688" s="7" t="s">
        <v>2584</v>
      </c>
      <c r="F3688" s="65">
        <v>37.01</v>
      </c>
      <c r="G3688" t="s">
        <v>28</v>
      </c>
      <c r="H3688">
        <f>+VLOOKUP(G3688,'Legenda Tecnologias'!$A$1:$C$26,3)</f>
        <v>15</v>
      </c>
    </row>
    <row r="3689" spans="1:8" ht="14.25">
      <c r="A3689" s="11">
        <v>43983</v>
      </c>
      <c r="B3689" s="10" t="s">
        <v>4095</v>
      </c>
      <c r="C3689" s="12">
        <v>0.95833333333333337</v>
      </c>
      <c r="D3689" s="13">
        <v>43984</v>
      </c>
      <c r="E3689" s="7" t="s">
        <v>2584</v>
      </c>
      <c r="F3689" s="65">
        <v>36.21</v>
      </c>
      <c r="G3689" t="s">
        <v>5</v>
      </c>
      <c r="H3689">
        <f>+VLOOKUP(G3689,'Legenda Tecnologias'!$A$1:$C$26,3)</f>
        <v>11</v>
      </c>
    </row>
    <row r="3690" spans="1:8" ht="14.25">
      <c r="A3690" s="11">
        <v>43983</v>
      </c>
      <c r="B3690" s="10" t="s">
        <v>4075</v>
      </c>
      <c r="C3690" s="12">
        <v>0.125</v>
      </c>
      <c r="D3690" s="13">
        <v>43984</v>
      </c>
      <c r="E3690" s="7" t="s">
        <v>2584</v>
      </c>
      <c r="F3690" s="65">
        <v>33.04</v>
      </c>
      <c r="G3690" t="s">
        <v>5</v>
      </c>
      <c r="H3690">
        <f>+VLOOKUP(G3690,'Legenda Tecnologias'!$A$1:$C$26,3)</f>
        <v>11</v>
      </c>
    </row>
    <row r="3691" spans="1:8" ht="14.25">
      <c r="A3691" s="11">
        <v>43983</v>
      </c>
      <c r="B3691" s="10" t="s">
        <v>4076</v>
      </c>
      <c r="C3691" s="12">
        <v>0.16666666666666666</v>
      </c>
      <c r="D3691" s="13">
        <v>43984</v>
      </c>
      <c r="E3691" s="7" t="s">
        <v>2584</v>
      </c>
      <c r="F3691" s="65">
        <v>32.67</v>
      </c>
      <c r="G3691" t="s">
        <v>12</v>
      </c>
      <c r="H3691">
        <f>+VLOOKUP(G3691,'Legenda Tecnologias'!$A$1:$C$26,3)</f>
        <v>22</v>
      </c>
    </row>
    <row r="3692" spans="1:8" ht="14.25">
      <c r="A3692" s="11">
        <v>43983</v>
      </c>
      <c r="B3692" s="10" t="s">
        <v>4077</v>
      </c>
      <c r="C3692" s="12">
        <v>0.20833333333333334</v>
      </c>
      <c r="D3692" s="13">
        <v>43984</v>
      </c>
      <c r="E3692" s="7" t="s">
        <v>2584</v>
      </c>
      <c r="F3692" s="65">
        <v>32.840000000000003</v>
      </c>
      <c r="G3692" t="s">
        <v>12</v>
      </c>
      <c r="H3692">
        <f>+VLOOKUP(G3692,'Legenda Tecnologias'!$A$1:$C$26,3)</f>
        <v>22</v>
      </c>
    </row>
    <row r="3693" spans="1:8" ht="14.25">
      <c r="A3693" s="11">
        <v>43983</v>
      </c>
      <c r="B3693" s="10" t="s">
        <v>4078</v>
      </c>
      <c r="C3693" s="12">
        <v>0.25</v>
      </c>
      <c r="D3693" s="13">
        <v>43984</v>
      </c>
      <c r="E3693" s="7" t="s">
        <v>2584</v>
      </c>
      <c r="F3693" s="65">
        <v>33</v>
      </c>
      <c r="G3693" t="s">
        <v>5</v>
      </c>
      <c r="H3693">
        <f>+VLOOKUP(G3693,'Legenda Tecnologias'!$A$1:$C$26,3)</f>
        <v>11</v>
      </c>
    </row>
    <row r="3694" spans="1:8" ht="14.25">
      <c r="A3694" s="11">
        <v>43983</v>
      </c>
      <c r="B3694" s="10" t="s">
        <v>4079</v>
      </c>
      <c r="C3694" s="12">
        <v>0.29166666666666669</v>
      </c>
      <c r="D3694" s="13">
        <v>43984</v>
      </c>
      <c r="E3694" s="7" t="s">
        <v>2584</v>
      </c>
      <c r="F3694" s="65">
        <v>34.75</v>
      </c>
      <c r="G3694" t="s">
        <v>6</v>
      </c>
      <c r="H3694">
        <f>+VLOOKUP(G3694,'Legenda Tecnologias'!$A$1:$C$26,3)</f>
        <v>18</v>
      </c>
    </row>
    <row r="3695" spans="1:8" ht="14.25">
      <c r="A3695" s="11">
        <v>43983</v>
      </c>
      <c r="B3695" s="10" t="s">
        <v>4080</v>
      </c>
      <c r="C3695" s="12">
        <v>0.33333333333333331</v>
      </c>
      <c r="D3695" s="13">
        <v>43984</v>
      </c>
      <c r="E3695" s="7" t="s">
        <v>2584</v>
      </c>
      <c r="F3695" s="65">
        <v>35.159999999999997</v>
      </c>
      <c r="G3695" t="s">
        <v>6</v>
      </c>
      <c r="H3695">
        <f>+VLOOKUP(G3695,'Legenda Tecnologias'!$A$1:$C$26,3)</f>
        <v>18</v>
      </c>
    </row>
    <row r="3696" spans="1:8" ht="14.25">
      <c r="A3696" s="11">
        <v>43983</v>
      </c>
      <c r="B3696" s="10" t="s">
        <v>4081</v>
      </c>
      <c r="C3696" s="12">
        <v>0.375</v>
      </c>
      <c r="D3696" s="13">
        <v>43984</v>
      </c>
      <c r="E3696" s="7" t="s">
        <v>2584</v>
      </c>
      <c r="F3696" s="65">
        <v>36.17</v>
      </c>
      <c r="G3696" t="s">
        <v>5</v>
      </c>
      <c r="H3696">
        <f>+VLOOKUP(G3696,'Legenda Tecnologias'!$A$1:$C$26,3)</f>
        <v>11</v>
      </c>
    </row>
    <row r="3697" spans="1:8" ht="14.25">
      <c r="A3697" s="11">
        <v>43983</v>
      </c>
      <c r="B3697" s="10" t="s">
        <v>4096</v>
      </c>
      <c r="C3697" s="12">
        <v>0</v>
      </c>
      <c r="D3697" s="13">
        <v>43985</v>
      </c>
      <c r="E3697" s="7" t="s">
        <v>2584</v>
      </c>
      <c r="F3697" s="65">
        <v>34.9</v>
      </c>
      <c r="G3697" t="s">
        <v>5</v>
      </c>
      <c r="H3697">
        <f>+VLOOKUP(G3697,'Legenda Tecnologias'!$A$1:$C$26,3)</f>
        <v>11</v>
      </c>
    </row>
    <row r="3698" spans="1:8" ht="14.25">
      <c r="A3698" s="11">
        <v>43983</v>
      </c>
      <c r="B3698" s="10" t="s">
        <v>4097</v>
      </c>
      <c r="C3698" s="12">
        <v>4.1666666666666664E-2</v>
      </c>
      <c r="D3698" s="13">
        <v>43985</v>
      </c>
      <c r="E3698" s="7" t="s">
        <v>2584</v>
      </c>
      <c r="F3698" s="65">
        <v>33.65</v>
      </c>
      <c r="G3698" t="s">
        <v>20</v>
      </c>
      <c r="H3698">
        <f>+VLOOKUP(G3698,'Legenda Tecnologias'!$A$1:$C$26,3)</f>
        <v>12</v>
      </c>
    </row>
    <row r="3699" spans="1:8" ht="14.25">
      <c r="A3699" s="11">
        <v>43983</v>
      </c>
      <c r="B3699" s="10" t="s">
        <v>4106</v>
      </c>
      <c r="C3699" s="12">
        <v>0.41666666666666669</v>
      </c>
      <c r="D3699" s="13">
        <v>43985</v>
      </c>
      <c r="E3699" s="7" t="s">
        <v>2584</v>
      </c>
      <c r="F3699" s="65">
        <v>35.53</v>
      </c>
      <c r="G3699" t="s">
        <v>5</v>
      </c>
      <c r="H3699">
        <f>+VLOOKUP(G3699,'Legenda Tecnologias'!$A$1:$C$26,3)</f>
        <v>11</v>
      </c>
    </row>
    <row r="3700" spans="1:8" ht="14.25">
      <c r="A3700" s="11">
        <v>43983</v>
      </c>
      <c r="B3700" s="10" t="s">
        <v>4107</v>
      </c>
      <c r="C3700" s="12">
        <v>0.45833333333333331</v>
      </c>
      <c r="D3700" s="13">
        <v>43985</v>
      </c>
      <c r="E3700" s="7" t="s">
        <v>2584</v>
      </c>
      <c r="F3700" s="65">
        <v>35.520000000000003</v>
      </c>
      <c r="G3700" t="s">
        <v>5</v>
      </c>
      <c r="H3700">
        <f>+VLOOKUP(G3700,'Legenda Tecnologias'!$A$1:$C$26,3)</f>
        <v>11</v>
      </c>
    </row>
    <row r="3701" spans="1:8" ht="14.25">
      <c r="A3701" s="11">
        <v>43983</v>
      </c>
      <c r="B3701" s="10" t="s">
        <v>4108</v>
      </c>
      <c r="C3701" s="12">
        <v>0.5</v>
      </c>
      <c r="D3701" s="13">
        <v>43985</v>
      </c>
      <c r="E3701" s="7" t="s">
        <v>2584</v>
      </c>
      <c r="F3701" s="65">
        <v>35.53</v>
      </c>
      <c r="G3701" t="s">
        <v>5</v>
      </c>
      <c r="H3701">
        <f>+VLOOKUP(G3701,'Legenda Tecnologias'!$A$1:$C$26,3)</f>
        <v>11</v>
      </c>
    </row>
    <row r="3702" spans="1:8" ht="14.25">
      <c r="A3702" s="11">
        <v>43983</v>
      </c>
      <c r="B3702" s="10" t="s">
        <v>4109</v>
      </c>
      <c r="C3702" s="12">
        <v>0.54166666666666663</v>
      </c>
      <c r="D3702" s="13">
        <v>43985</v>
      </c>
      <c r="E3702" s="7" t="s">
        <v>2584</v>
      </c>
      <c r="F3702" s="65">
        <v>34.9</v>
      </c>
      <c r="G3702" t="s">
        <v>5</v>
      </c>
      <c r="H3702">
        <f>+VLOOKUP(G3702,'Legenda Tecnologias'!$A$1:$C$26,3)</f>
        <v>11</v>
      </c>
    </row>
    <row r="3703" spans="1:8" ht="14.25">
      <c r="A3703" s="11">
        <v>43983</v>
      </c>
      <c r="B3703" s="10" t="s">
        <v>4110</v>
      </c>
      <c r="C3703" s="12">
        <v>0.58333333333333337</v>
      </c>
      <c r="D3703" s="13">
        <v>43985</v>
      </c>
      <c r="E3703" s="7" t="s">
        <v>2584</v>
      </c>
      <c r="F3703" s="65">
        <v>32.94</v>
      </c>
      <c r="G3703" t="s">
        <v>20</v>
      </c>
      <c r="H3703">
        <f>+VLOOKUP(G3703,'Legenda Tecnologias'!$A$1:$C$26,3)</f>
        <v>12</v>
      </c>
    </row>
    <row r="3704" spans="1:8" ht="14.25">
      <c r="A3704" s="11">
        <v>43983</v>
      </c>
      <c r="B3704" s="10" t="s">
        <v>4111</v>
      </c>
      <c r="C3704" s="12">
        <v>0.625</v>
      </c>
      <c r="D3704" s="13">
        <v>43985</v>
      </c>
      <c r="E3704" s="7" t="s">
        <v>2584</v>
      </c>
      <c r="F3704" s="65">
        <v>26.04</v>
      </c>
      <c r="G3704" t="s">
        <v>5</v>
      </c>
      <c r="H3704">
        <f>+VLOOKUP(G3704,'Legenda Tecnologias'!$A$1:$C$26,3)</f>
        <v>11</v>
      </c>
    </row>
    <row r="3705" spans="1:8" ht="14.25">
      <c r="A3705" s="11">
        <v>43983</v>
      </c>
      <c r="B3705" s="10" t="s">
        <v>4112</v>
      </c>
      <c r="C3705" s="12">
        <v>0.66666666666666663</v>
      </c>
      <c r="D3705" s="13">
        <v>43985</v>
      </c>
      <c r="E3705" s="7" t="s">
        <v>2584</v>
      </c>
      <c r="F3705" s="65">
        <v>25.78</v>
      </c>
      <c r="G3705" t="s">
        <v>12</v>
      </c>
      <c r="H3705">
        <f>+VLOOKUP(G3705,'Legenda Tecnologias'!$A$1:$C$26,3)</f>
        <v>22</v>
      </c>
    </row>
    <row r="3706" spans="1:8" ht="14.25">
      <c r="A3706" s="11">
        <v>43983</v>
      </c>
      <c r="B3706" s="10" t="s">
        <v>4113</v>
      </c>
      <c r="C3706" s="12">
        <v>0.70833333333333337</v>
      </c>
      <c r="D3706" s="13">
        <v>43985</v>
      </c>
      <c r="E3706" s="7" t="s">
        <v>2584</v>
      </c>
      <c r="F3706" s="65">
        <v>26.18</v>
      </c>
      <c r="G3706" t="s">
        <v>12</v>
      </c>
      <c r="H3706">
        <f>+VLOOKUP(G3706,'Legenda Tecnologias'!$A$1:$C$26,3)</f>
        <v>22</v>
      </c>
    </row>
    <row r="3707" spans="1:8" ht="14.25">
      <c r="A3707" s="11">
        <v>43983</v>
      </c>
      <c r="B3707" s="10" t="s">
        <v>4114</v>
      </c>
      <c r="C3707" s="12">
        <v>0.75</v>
      </c>
      <c r="D3707" s="13">
        <v>43985</v>
      </c>
      <c r="E3707" s="7" t="s">
        <v>2584</v>
      </c>
      <c r="F3707" s="65">
        <v>27.5</v>
      </c>
      <c r="G3707" t="s">
        <v>12</v>
      </c>
      <c r="H3707">
        <f>+VLOOKUP(G3707,'Legenda Tecnologias'!$A$1:$C$26,3)</f>
        <v>22</v>
      </c>
    </row>
    <row r="3708" spans="1:8" ht="14.25">
      <c r="A3708" s="11">
        <v>43983</v>
      </c>
      <c r="B3708" s="10" t="s">
        <v>4115</v>
      </c>
      <c r="C3708" s="12">
        <v>0.79166666666666663</v>
      </c>
      <c r="D3708" s="13">
        <v>43985</v>
      </c>
      <c r="E3708" s="7" t="s">
        <v>2584</v>
      </c>
      <c r="F3708" s="65">
        <v>30.69</v>
      </c>
      <c r="G3708" t="s">
        <v>12</v>
      </c>
      <c r="H3708">
        <f>+VLOOKUP(G3708,'Legenda Tecnologias'!$A$1:$C$26,3)</f>
        <v>22</v>
      </c>
    </row>
    <row r="3709" spans="1:8" ht="14.25">
      <c r="A3709" s="11">
        <v>43983</v>
      </c>
      <c r="B3709" s="10" t="s">
        <v>4098</v>
      </c>
      <c r="C3709" s="12">
        <v>8.3333333333333329E-2</v>
      </c>
      <c r="D3709" s="13">
        <v>43985</v>
      </c>
      <c r="E3709" s="7" t="s">
        <v>2584</v>
      </c>
      <c r="F3709" s="65">
        <v>34.03</v>
      </c>
      <c r="G3709" t="s">
        <v>5</v>
      </c>
      <c r="H3709">
        <f>+VLOOKUP(G3709,'Legenda Tecnologias'!$A$1:$C$26,3)</f>
        <v>11</v>
      </c>
    </row>
    <row r="3710" spans="1:8" ht="14.25">
      <c r="A3710" s="11">
        <v>43983</v>
      </c>
      <c r="B3710" s="10" t="s">
        <v>4116</v>
      </c>
      <c r="C3710" s="12">
        <v>0.83333333333333337</v>
      </c>
      <c r="D3710" s="13">
        <v>43985</v>
      </c>
      <c r="E3710" s="7" t="s">
        <v>2584</v>
      </c>
      <c r="F3710" s="65">
        <v>29</v>
      </c>
      <c r="G3710" t="s">
        <v>6</v>
      </c>
      <c r="H3710">
        <f>+VLOOKUP(G3710,'Legenda Tecnologias'!$A$1:$C$26,3)</f>
        <v>18</v>
      </c>
    </row>
    <row r="3711" spans="1:8" ht="14.25">
      <c r="A3711" s="11">
        <v>43983</v>
      </c>
      <c r="B3711" s="10" t="s">
        <v>4117</v>
      </c>
      <c r="C3711" s="12">
        <v>0.875</v>
      </c>
      <c r="D3711" s="13">
        <v>43985</v>
      </c>
      <c r="E3711" s="7" t="s">
        <v>2584</v>
      </c>
      <c r="F3711" s="65">
        <v>32.58</v>
      </c>
      <c r="G3711" t="s">
        <v>12</v>
      </c>
      <c r="H3711">
        <f>+VLOOKUP(G3711,'Legenda Tecnologias'!$A$1:$C$26,3)</f>
        <v>22</v>
      </c>
    </row>
    <row r="3712" spans="1:8" ht="14.25">
      <c r="A3712" s="11">
        <v>43983</v>
      </c>
      <c r="B3712" s="10" t="s">
        <v>4118</v>
      </c>
      <c r="C3712" s="12">
        <v>0.91666666666666663</v>
      </c>
      <c r="D3712" s="13">
        <v>43985</v>
      </c>
      <c r="E3712" s="7" t="s">
        <v>2584</v>
      </c>
      <c r="F3712" s="65">
        <v>33.090000000000003</v>
      </c>
      <c r="G3712" t="s">
        <v>7</v>
      </c>
      <c r="H3712">
        <f>+VLOOKUP(G3712,'Legenda Tecnologias'!$A$1:$C$26,3)</f>
        <v>19</v>
      </c>
    </row>
    <row r="3713" spans="1:8" ht="14.25">
      <c r="A3713" s="11">
        <v>43983</v>
      </c>
      <c r="B3713" s="10" t="s">
        <v>4119</v>
      </c>
      <c r="C3713" s="12">
        <v>0.95833333333333337</v>
      </c>
      <c r="D3713" s="13">
        <v>43985</v>
      </c>
      <c r="E3713" s="7" t="s">
        <v>2584</v>
      </c>
      <c r="F3713" s="65">
        <v>30.98</v>
      </c>
      <c r="G3713" t="s">
        <v>5</v>
      </c>
      <c r="H3713">
        <f>+VLOOKUP(G3713,'Legenda Tecnologias'!$A$1:$C$26,3)</f>
        <v>11</v>
      </c>
    </row>
    <row r="3714" spans="1:8" ht="14.25">
      <c r="A3714" s="11">
        <v>43983</v>
      </c>
      <c r="B3714" s="10" t="s">
        <v>4099</v>
      </c>
      <c r="C3714" s="12">
        <v>0.125</v>
      </c>
      <c r="D3714" s="13">
        <v>43985</v>
      </c>
      <c r="E3714" s="7" t="s">
        <v>2584</v>
      </c>
      <c r="F3714" s="65">
        <v>34</v>
      </c>
      <c r="G3714" t="s">
        <v>5</v>
      </c>
      <c r="H3714">
        <f>+VLOOKUP(G3714,'Legenda Tecnologias'!$A$1:$C$26,3)</f>
        <v>11</v>
      </c>
    </row>
    <row r="3715" spans="1:8" ht="14.25">
      <c r="A3715" s="11">
        <v>43983</v>
      </c>
      <c r="B3715" s="10" t="s">
        <v>4100</v>
      </c>
      <c r="C3715" s="12">
        <v>0.16666666666666666</v>
      </c>
      <c r="D3715" s="13">
        <v>43985</v>
      </c>
      <c r="E3715" s="7" t="s">
        <v>2584</v>
      </c>
      <c r="F3715" s="65">
        <v>34.020000000000003</v>
      </c>
      <c r="G3715" t="s">
        <v>5</v>
      </c>
      <c r="H3715">
        <f>+VLOOKUP(G3715,'Legenda Tecnologias'!$A$1:$C$26,3)</f>
        <v>11</v>
      </c>
    </row>
    <row r="3716" spans="1:8" ht="14.25">
      <c r="A3716" s="11">
        <v>43983</v>
      </c>
      <c r="B3716" s="10" t="s">
        <v>4101</v>
      </c>
      <c r="C3716" s="12">
        <v>0.20833333333333334</v>
      </c>
      <c r="D3716" s="13">
        <v>43985</v>
      </c>
      <c r="E3716" s="7" t="s">
        <v>2584</v>
      </c>
      <c r="F3716" s="65">
        <v>34.42</v>
      </c>
      <c r="G3716" t="s">
        <v>5</v>
      </c>
      <c r="H3716">
        <f>+VLOOKUP(G3716,'Legenda Tecnologias'!$A$1:$C$26,3)</f>
        <v>11</v>
      </c>
    </row>
    <row r="3717" spans="1:8" ht="14.25">
      <c r="A3717" s="11">
        <v>43983</v>
      </c>
      <c r="B3717" s="10" t="s">
        <v>4102</v>
      </c>
      <c r="C3717" s="12">
        <v>0.25</v>
      </c>
      <c r="D3717" s="13">
        <v>43985</v>
      </c>
      <c r="E3717" s="7" t="s">
        <v>2584</v>
      </c>
      <c r="F3717" s="65">
        <v>35.53</v>
      </c>
      <c r="G3717" t="s">
        <v>5</v>
      </c>
      <c r="H3717">
        <f>+VLOOKUP(G3717,'Legenda Tecnologias'!$A$1:$C$26,3)</f>
        <v>11</v>
      </c>
    </row>
    <row r="3718" spans="1:8" ht="14.25">
      <c r="A3718" s="11">
        <v>43983</v>
      </c>
      <c r="B3718" s="10" t="s">
        <v>4103</v>
      </c>
      <c r="C3718" s="12">
        <v>0.29166666666666669</v>
      </c>
      <c r="D3718" s="13">
        <v>43985</v>
      </c>
      <c r="E3718" s="7" t="s">
        <v>2584</v>
      </c>
      <c r="F3718" s="65">
        <v>35.57</v>
      </c>
      <c r="G3718" t="s">
        <v>5</v>
      </c>
      <c r="H3718">
        <f>+VLOOKUP(G3718,'Legenda Tecnologias'!$A$1:$C$26,3)</f>
        <v>11</v>
      </c>
    </row>
    <row r="3719" spans="1:8" ht="14.25">
      <c r="A3719" s="11">
        <v>43983</v>
      </c>
      <c r="B3719" s="10" t="s">
        <v>4104</v>
      </c>
      <c r="C3719" s="12">
        <v>0.33333333333333331</v>
      </c>
      <c r="D3719" s="13">
        <v>43985</v>
      </c>
      <c r="E3719" s="7" t="s">
        <v>2584</v>
      </c>
      <c r="F3719" s="65">
        <v>35.67</v>
      </c>
      <c r="G3719" t="s">
        <v>28</v>
      </c>
      <c r="H3719">
        <f>+VLOOKUP(G3719,'Legenda Tecnologias'!$A$1:$C$26,3)</f>
        <v>15</v>
      </c>
    </row>
    <row r="3720" spans="1:8" ht="14.25">
      <c r="A3720" s="11">
        <v>43983</v>
      </c>
      <c r="B3720" s="10" t="s">
        <v>4105</v>
      </c>
      <c r="C3720" s="12">
        <v>0.375</v>
      </c>
      <c r="D3720" s="13">
        <v>43985</v>
      </c>
      <c r="E3720" s="7" t="s">
        <v>2584</v>
      </c>
      <c r="F3720" s="65">
        <v>36.15</v>
      </c>
      <c r="G3720" t="s">
        <v>5</v>
      </c>
      <c r="H3720">
        <f>+VLOOKUP(G3720,'Legenda Tecnologias'!$A$1:$C$26,3)</f>
        <v>11</v>
      </c>
    </row>
    <row r="3721" spans="1:8" ht="14.25">
      <c r="A3721" s="11">
        <v>43983</v>
      </c>
      <c r="B3721" s="10" t="s">
        <v>4120</v>
      </c>
      <c r="C3721" s="12">
        <v>0</v>
      </c>
      <c r="D3721" s="13">
        <v>43986</v>
      </c>
      <c r="E3721" s="7" t="s">
        <v>2584</v>
      </c>
      <c r="F3721" s="65">
        <v>22.17</v>
      </c>
      <c r="G3721" t="s">
        <v>12</v>
      </c>
      <c r="H3721">
        <f>+VLOOKUP(G3721,'Legenda Tecnologias'!$A$1:$C$26,3)</f>
        <v>22</v>
      </c>
    </row>
    <row r="3722" spans="1:8" ht="14.25">
      <c r="A3722" s="11">
        <v>43983</v>
      </c>
      <c r="B3722" s="10" t="s">
        <v>4121</v>
      </c>
      <c r="C3722" s="12">
        <v>4.1666666666666664E-2</v>
      </c>
      <c r="D3722" s="13">
        <v>43986</v>
      </c>
      <c r="E3722" s="7" t="s">
        <v>2584</v>
      </c>
      <c r="F3722" s="65">
        <v>21.8</v>
      </c>
      <c r="G3722" t="s">
        <v>12</v>
      </c>
      <c r="H3722">
        <f>+VLOOKUP(G3722,'Legenda Tecnologias'!$A$1:$C$26,3)</f>
        <v>22</v>
      </c>
    </row>
    <row r="3723" spans="1:8" ht="14.25">
      <c r="A3723" s="11">
        <v>43983</v>
      </c>
      <c r="B3723" s="10" t="s">
        <v>4130</v>
      </c>
      <c r="C3723" s="12">
        <v>0.41666666666666669</v>
      </c>
      <c r="D3723" s="13">
        <v>43986</v>
      </c>
      <c r="E3723" s="7" t="s">
        <v>2584</v>
      </c>
      <c r="F3723" s="65">
        <v>31.82</v>
      </c>
      <c r="G3723" t="s">
        <v>7</v>
      </c>
      <c r="H3723">
        <f>+VLOOKUP(G3723,'Legenda Tecnologias'!$A$1:$C$26,3)</f>
        <v>19</v>
      </c>
    </row>
    <row r="3724" spans="1:8" ht="14.25">
      <c r="A3724" s="11">
        <v>43983</v>
      </c>
      <c r="B3724" s="10" t="s">
        <v>4131</v>
      </c>
      <c r="C3724" s="12">
        <v>0.45833333333333331</v>
      </c>
      <c r="D3724" s="13">
        <v>43986</v>
      </c>
      <c r="E3724" s="7" t="s">
        <v>2584</v>
      </c>
      <c r="F3724" s="65">
        <v>31.77</v>
      </c>
      <c r="G3724" t="s">
        <v>6</v>
      </c>
      <c r="H3724">
        <f>+VLOOKUP(G3724,'Legenda Tecnologias'!$A$1:$C$26,3)</f>
        <v>18</v>
      </c>
    </row>
    <row r="3725" spans="1:8" ht="14.25">
      <c r="A3725" s="11">
        <v>43983</v>
      </c>
      <c r="B3725" s="10" t="s">
        <v>4132</v>
      </c>
      <c r="C3725" s="12">
        <v>0.5</v>
      </c>
      <c r="D3725" s="13">
        <v>43986</v>
      </c>
      <c r="E3725" s="7" t="s">
        <v>2584</v>
      </c>
      <c r="F3725" s="65">
        <v>30.5</v>
      </c>
      <c r="G3725" t="s">
        <v>5</v>
      </c>
      <c r="H3725">
        <f>+VLOOKUP(G3725,'Legenda Tecnologias'!$A$1:$C$26,3)</f>
        <v>11</v>
      </c>
    </row>
    <row r="3726" spans="1:8" ht="14.25">
      <c r="A3726" s="11">
        <v>43983</v>
      </c>
      <c r="B3726" s="10" t="s">
        <v>4133</v>
      </c>
      <c r="C3726" s="12">
        <v>0.54166666666666663</v>
      </c>
      <c r="D3726" s="13">
        <v>43986</v>
      </c>
      <c r="E3726" s="7" t="s">
        <v>2584</v>
      </c>
      <c r="F3726" s="65">
        <v>28.1</v>
      </c>
      <c r="G3726" t="s">
        <v>6</v>
      </c>
      <c r="H3726">
        <f>+VLOOKUP(G3726,'Legenda Tecnologias'!$A$1:$C$26,3)</f>
        <v>18</v>
      </c>
    </row>
    <row r="3727" spans="1:8" ht="14.25">
      <c r="A3727" s="11">
        <v>43983</v>
      </c>
      <c r="B3727" s="10" t="s">
        <v>4134</v>
      </c>
      <c r="C3727" s="12">
        <v>0.58333333333333337</v>
      </c>
      <c r="D3727" s="13">
        <v>43986</v>
      </c>
      <c r="E3727" s="7" t="s">
        <v>2584</v>
      </c>
      <c r="F3727" s="65">
        <v>22.17</v>
      </c>
      <c r="G3727" t="s">
        <v>5</v>
      </c>
      <c r="H3727">
        <f>+VLOOKUP(G3727,'Legenda Tecnologias'!$A$1:$C$26,3)</f>
        <v>11</v>
      </c>
    </row>
    <row r="3728" spans="1:8" ht="14.25">
      <c r="A3728" s="11">
        <v>43983</v>
      </c>
      <c r="B3728" s="10" t="s">
        <v>4135</v>
      </c>
      <c r="C3728" s="12">
        <v>0.625</v>
      </c>
      <c r="D3728" s="13">
        <v>43986</v>
      </c>
      <c r="E3728" s="7" t="s">
        <v>2584</v>
      </c>
      <c r="F3728" s="65">
        <v>19</v>
      </c>
      <c r="G3728" t="s">
        <v>12</v>
      </c>
      <c r="H3728">
        <f>+VLOOKUP(G3728,'Legenda Tecnologias'!$A$1:$C$26,3)</f>
        <v>22</v>
      </c>
    </row>
    <row r="3729" spans="1:8" ht="14.25">
      <c r="A3729" s="11">
        <v>43983</v>
      </c>
      <c r="B3729" s="10" t="s">
        <v>4136</v>
      </c>
      <c r="C3729" s="12">
        <v>0.66666666666666663</v>
      </c>
      <c r="D3729" s="13">
        <v>43986</v>
      </c>
      <c r="E3729" s="7" t="s">
        <v>2584</v>
      </c>
      <c r="F3729" s="65">
        <v>16.28</v>
      </c>
      <c r="G3729" t="s">
        <v>12</v>
      </c>
      <c r="H3729">
        <f>+VLOOKUP(G3729,'Legenda Tecnologias'!$A$1:$C$26,3)</f>
        <v>22</v>
      </c>
    </row>
    <row r="3730" spans="1:8" ht="14.25">
      <c r="A3730" s="11">
        <v>43983</v>
      </c>
      <c r="B3730" s="10" t="s">
        <v>4137</v>
      </c>
      <c r="C3730" s="12">
        <v>0.70833333333333337</v>
      </c>
      <c r="D3730" s="13">
        <v>43986</v>
      </c>
      <c r="E3730" s="7" t="s">
        <v>2584</v>
      </c>
      <c r="F3730" s="65">
        <v>16</v>
      </c>
      <c r="G3730" t="s">
        <v>6</v>
      </c>
      <c r="H3730">
        <f>+VLOOKUP(G3730,'Legenda Tecnologias'!$A$1:$C$26,3)</f>
        <v>18</v>
      </c>
    </row>
    <row r="3731" spans="1:8" ht="14.25">
      <c r="A3731" s="11">
        <v>43983</v>
      </c>
      <c r="B3731" s="10" t="s">
        <v>4138</v>
      </c>
      <c r="C3731" s="12">
        <v>0.75</v>
      </c>
      <c r="D3731" s="13">
        <v>43986</v>
      </c>
      <c r="E3731" s="7" t="s">
        <v>2584</v>
      </c>
      <c r="F3731" s="65">
        <v>18.39</v>
      </c>
      <c r="G3731" t="s">
        <v>6</v>
      </c>
      <c r="H3731">
        <f>+VLOOKUP(G3731,'Legenda Tecnologias'!$A$1:$C$26,3)</f>
        <v>18</v>
      </c>
    </row>
    <row r="3732" spans="1:8" ht="14.25">
      <c r="A3732" s="11">
        <v>43983</v>
      </c>
      <c r="B3732" s="10" t="s">
        <v>4139</v>
      </c>
      <c r="C3732" s="12">
        <v>0.79166666666666663</v>
      </c>
      <c r="D3732" s="13">
        <v>43986</v>
      </c>
      <c r="E3732" s="7" t="s">
        <v>2584</v>
      </c>
      <c r="F3732" s="65">
        <v>22</v>
      </c>
      <c r="G3732" t="s">
        <v>6</v>
      </c>
      <c r="H3732">
        <f>+VLOOKUP(G3732,'Legenda Tecnologias'!$A$1:$C$26,3)</f>
        <v>18</v>
      </c>
    </row>
    <row r="3733" spans="1:8" ht="14.25">
      <c r="A3733" s="11">
        <v>43983</v>
      </c>
      <c r="B3733" s="10" t="s">
        <v>4122</v>
      </c>
      <c r="C3733" s="12">
        <v>8.3333333333333329E-2</v>
      </c>
      <c r="D3733" s="13">
        <v>43986</v>
      </c>
      <c r="E3733" s="7" t="s">
        <v>2584</v>
      </c>
      <c r="F3733" s="65">
        <v>22</v>
      </c>
      <c r="G3733" t="s">
        <v>12</v>
      </c>
      <c r="H3733">
        <f>+VLOOKUP(G3733,'Legenda Tecnologias'!$A$1:$C$26,3)</f>
        <v>22</v>
      </c>
    </row>
    <row r="3734" spans="1:8" ht="14.25">
      <c r="A3734" s="11">
        <v>43983</v>
      </c>
      <c r="B3734" s="10" t="s">
        <v>4140</v>
      </c>
      <c r="C3734" s="12">
        <v>0.83333333333333337</v>
      </c>
      <c r="D3734" s="13">
        <v>43986</v>
      </c>
      <c r="E3734" s="7" t="s">
        <v>2584</v>
      </c>
      <c r="F3734" s="65">
        <v>23.74</v>
      </c>
      <c r="G3734" t="s">
        <v>6</v>
      </c>
      <c r="H3734">
        <f>+VLOOKUP(G3734,'Legenda Tecnologias'!$A$1:$C$26,3)</f>
        <v>18</v>
      </c>
    </row>
    <row r="3735" spans="1:8" ht="14.25">
      <c r="A3735" s="11">
        <v>43983</v>
      </c>
      <c r="B3735" s="10" t="s">
        <v>4141</v>
      </c>
      <c r="C3735" s="12">
        <v>0.875</v>
      </c>
      <c r="D3735" s="13">
        <v>43986</v>
      </c>
      <c r="E3735" s="7" t="s">
        <v>2584</v>
      </c>
      <c r="F3735" s="65">
        <v>23.94</v>
      </c>
      <c r="G3735" t="s">
        <v>12</v>
      </c>
      <c r="H3735">
        <f>+VLOOKUP(G3735,'Legenda Tecnologias'!$A$1:$C$26,3)</f>
        <v>22</v>
      </c>
    </row>
    <row r="3736" spans="1:8" ht="14.25">
      <c r="A3736" s="11">
        <v>43983</v>
      </c>
      <c r="B3736" s="10" t="s">
        <v>4142</v>
      </c>
      <c r="C3736" s="12">
        <v>0.91666666666666663</v>
      </c>
      <c r="D3736" s="13">
        <v>43986</v>
      </c>
      <c r="E3736" s="7" t="s">
        <v>2584</v>
      </c>
      <c r="F3736" s="65">
        <v>27</v>
      </c>
      <c r="G3736" t="s">
        <v>12</v>
      </c>
      <c r="H3736">
        <f>+VLOOKUP(G3736,'Legenda Tecnologias'!$A$1:$C$26,3)</f>
        <v>22</v>
      </c>
    </row>
    <row r="3737" spans="1:8" ht="14.25">
      <c r="A3737" s="11">
        <v>43983</v>
      </c>
      <c r="B3737" s="10" t="s">
        <v>4143</v>
      </c>
      <c r="C3737" s="12">
        <v>0.95833333333333337</v>
      </c>
      <c r="D3737" s="13">
        <v>43986</v>
      </c>
      <c r="E3737" s="7" t="s">
        <v>2584</v>
      </c>
      <c r="F3737" s="65">
        <v>23.83</v>
      </c>
      <c r="G3737" t="s">
        <v>28</v>
      </c>
      <c r="H3737">
        <f>+VLOOKUP(G3737,'Legenda Tecnologias'!$A$1:$C$26,3)</f>
        <v>15</v>
      </c>
    </row>
    <row r="3738" spans="1:8" ht="14.25">
      <c r="A3738" s="11">
        <v>43983</v>
      </c>
      <c r="B3738" s="10" t="s">
        <v>4123</v>
      </c>
      <c r="C3738" s="12">
        <v>0.125</v>
      </c>
      <c r="D3738" s="13">
        <v>43986</v>
      </c>
      <c r="E3738" s="7" t="s">
        <v>2584</v>
      </c>
      <c r="F3738" s="65">
        <v>21.9</v>
      </c>
      <c r="G3738" t="s">
        <v>12</v>
      </c>
      <c r="H3738">
        <f>+VLOOKUP(G3738,'Legenda Tecnologias'!$A$1:$C$26,3)</f>
        <v>22</v>
      </c>
    </row>
    <row r="3739" spans="1:8" ht="14.25">
      <c r="A3739" s="11">
        <v>43983</v>
      </c>
      <c r="B3739" s="10" t="s">
        <v>4124</v>
      </c>
      <c r="C3739" s="12">
        <v>0.16666666666666666</v>
      </c>
      <c r="D3739" s="13">
        <v>43986</v>
      </c>
      <c r="E3739" s="7" t="s">
        <v>2584</v>
      </c>
      <c r="F3739" s="65">
        <v>21.8</v>
      </c>
      <c r="G3739" t="s">
        <v>12</v>
      </c>
      <c r="H3739">
        <f>+VLOOKUP(G3739,'Legenda Tecnologias'!$A$1:$C$26,3)</f>
        <v>22</v>
      </c>
    </row>
    <row r="3740" spans="1:8" ht="14.25">
      <c r="A3740" s="11">
        <v>43983</v>
      </c>
      <c r="B3740" s="10" t="s">
        <v>4125</v>
      </c>
      <c r="C3740" s="12">
        <v>0.20833333333333334</v>
      </c>
      <c r="D3740" s="13">
        <v>43986</v>
      </c>
      <c r="E3740" s="7" t="s">
        <v>2584</v>
      </c>
      <c r="F3740" s="65">
        <v>21.8</v>
      </c>
      <c r="G3740" t="s">
        <v>12</v>
      </c>
      <c r="H3740">
        <f>+VLOOKUP(G3740,'Legenda Tecnologias'!$A$1:$C$26,3)</f>
        <v>22</v>
      </c>
    </row>
    <row r="3741" spans="1:8" ht="14.25">
      <c r="A3741" s="11">
        <v>43983</v>
      </c>
      <c r="B3741" s="10" t="s">
        <v>4126</v>
      </c>
      <c r="C3741" s="12">
        <v>0.25</v>
      </c>
      <c r="D3741" s="13">
        <v>43986</v>
      </c>
      <c r="E3741" s="7" t="s">
        <v>2584</v>
      </c>
      <c r="F3741" s="65">
        <v>22</v>
      </c>
      <c r="G3741" t="s">
        <v>12</v>
      </c>
      <c r="H3741">
        <f>+VLOOKUP(G3741,'Legenda Tecnologias'!$A$1:$C$26,3)</f>
        <v>22</v>
      </c>
    </row>
    <row r="3742" spans="1:8" ht="14.25">
      <c r="A3742" s="11">
        <v>43983</v>
      </c>
      <c r="B3742" s="10" t="s">
        <v>4127</v>
      </c>
      <c r="C3742" s="12">
        <v>0.29166666666666669</v>
      </c>
      <c r="D3742" s="13">
        <v>43986</v>
      </c>
      <c r="E3742" s="7" t="s">
        <v>2584</v>
      </c>
      <c r="F3742" s="65">
        <v>26.85</v>
      </c>
      <c r="G3742" t="s">
        <v>12</v>
      </c>
      <c r="H3742">
        <f>+VLOOKUP(G3742,'Legenda Tecnologias'!$A$1:$C$26,3)</f>
        <v>22</v>
      </c>
    </row>
    <row r="3743" spans="1:8" ht="14.25">
      <c r="A3743" s="11">
        <v>43983</v>
      </c>
      <c r="B3743" s="10" t="s">
        <v>4128</v>
      </c>
      <c r="C3743" s="12">
        <v>0.33333333333333331</v>
      </c>
      <c r="D3743" s="13">
        <v>43986</v>
      </c>
      <c r="E3743" s="7" t="s">
        <v>2584</v>
      </c>
      <c r="F3743" s="65">
        <v>31.06</v>
      </c>
      <c r="G3743" t="s">
        <v>12</v>
      </c>
      <c r="H3743">
        <f>+VLOOKUP(G3743,'Legenda Tecnologias'!$A$1:$C$26,3)</f>
        <v>22</v>
      </c>
    </row>
    <row r="3744" spans="1:8" ht="14.25">
      <c r="A3744" s="11">
        <v>43983</v>
      </c>
      <c r="B3744" s="10" t="s">
        <v>4129</v>
      </c>
      <c r="C3744" s="12">
        <v>0.375</v>
      </c>
      <c r="D3744" s="13">
        <v>43986</v>
      </c>
      <c r="E3744" s="7" t="s">
        <v>2584</v>
      </c>
      <c r="F3744" s="65">
        <v>33.04</v>
      </c>
      <c r="G3744" t="s">
        <v>5</v>
      </c>
      <c r="H3744">
        <f>+VLOOKUP(G3744,'Legenda Tecnologias'!$A$1:$C$26,3)</f>
        <v>11</v>
      </c>
    </row>
    <row r="3745" spans="1:8" ht="14.25">
      <c r="A3745" s="11">
        <v>43983</v>
      </c>
      <c r="B3745" s="10" t="s">
        <v>4144</v>
      </c>
      <c r="C3745" s="12">
        <v>0</v>
      </c>
      <c r="D3745" s="13">
        <v>43987</v>
      </c>
      <c r="E3745" s="7" t="s">
        <v>2584</v>
      </c>
      <c r="F3745" s="65">
        <v>26.07</v>
      </c>
      <c r="G3745" t="s">
        <v>12</v>
      </c>
      <c r="H3745">
        <f>+VLOOKUP(G3745,'Legenda Tecnologias'!$A$1:$C$26,3)</f>
        <v>22</v>
      </c>
    </row>
    <row r="3746" spans="1:8" ht="14.25">
      <c r="A3746" s="11">
        <v>43983</v>
      </c>
      <c r="B3746" s="10" t="s">
        <v>4145</v>
      </c>
      <c r="C3746" s="12">
        <v>4.1666666666666664E-2</v>
      </c>
      <c r="D3746" s="13">
        <v>43987</v>
      </c>
      <c r="E3746" s="7" t="s">
        <v>2584</v>
      </c>
      <c r="F3746" s="65">
        <v>26</v>
      </c>
      <c r="G3746" t="s">
        <v>12</v>
      </c>
      <c r="H3746">
        <f>+VLOOKUP(G3746,'Legenda Tecnologias'!$A$1:$C$26,3)</f>
        <v>22</v>
      </c>
    </row>
    <row r="3747" spans="1:8" ht="14.25">
      <c r="A3747" s="11">
        <v>43983</v>
      </c>
      <c r="B3747" s="10" t="s">
        <v>4154</v>
      </c>
      <c r="C3747" s="12">
        <v>0.41666666666666669</v>
      </c>
      <c r="D3747" s="13">
        <v>43987</v>
      </c>
      <c r="E3747" s="7" t="s">
        <v>2584</v>
      </c>
      <c r="F3747" s="65">
        <v>30</v>
      </c>
      <c r="G3747" t="s">
        <v>5</v>
      </c>
      <c r="H3747">
        <f>+VLOOKUP(G3747,'Legenda Tecnologias'!$A$1:$C$26,3)</f>
        <v>11</v>
      </c>
    </row>
    <row r="3748" spans="1:8" ht="14.25">
      <c r="A3748" s="11">
        <v>43983</v>
      </c>
      <c r="B3748" s="10" t="s">
        <v>4155</v>
      </c>
      <c r="C3748" s="12">
        <v>0.45833333333333331</v>
      </c>
      <c r="D3748" s="13">
        <v>43987</v>
      </c>
      <c r="E3748" s="7" t="s">
        <v>2584</v>
      </c>
      <c r="F3748" s="65">
        <v>29</v>
      </c>
      <c r="G3748" t="s">
        <v>20</v>
      </c>
      <c r="H3748">
        <f>+VLOOKUP(G3748,'Legenda Tecnologias'!$A$1:$C$26,3)</f>
        <v>12</v>
      </c>
    </row>
    <row r="3749" spans="1:8" ht="14.25">
      <c r="A3749" s="11">
        <v>43983</v>
      </c>
      <c r="B3749" s="10" t="s">
        <v>4156</v>
      </c>
      <c r="C3749" s="12">
        <v>0.5</v>
      </c>
      <c r="D3749" s="13">
        <v>43987</v>
      </c>
      <c r="E3749" s="7" t="s">
        <v>2584</v>
      </c>
      <c r="F3749" s="65">
        <v>29.79</v>
      </c>
      <c r="G3749" t="s">
        <v>5</v>
      </c>
      <c r="H3749">
        <f>+VLOOKUP(G3749,'Legenda Tecnologias'!$A$1:$C$26,3)</f>
        <v>11</v>
      </c>
    </row>
    <row r="3750" spans="1:8" ht="14.25">
      <c r="A3750" s="11">
        <v>43983</v>
      </c>
      <c r="B3750" s="10" t="s">
        <v>4157</v>
      </c>
      <c r="C3750" s="12">
        <v>0.54166666666666663</v>
      </c>
      <c r="D3750" s="13">
        <v>43987</v>
      </c>
      <c r="E3750" s="7" t="s">
        <v>2584</v>
      </c>
      <c r="F3750" s="65">
        <v>29.34</v>
      </c>
      <c r="G3750" t="s">
        <v>12</v>
      </c>
      <c r="H3750">
        <f>+VLOOKUP(G3750,'Legenda Tecnologias'!$A$1:$C$26,3)</f>
        <v>22</v>
      </c>
    </row>
    <row r="3751" spans="1:8" ht="14.25">
      <c r="A3751" s="11">
        <v>43983</v>
      </c>
      <c r="B3751" s="10" t="s">
        <v>4158</v>
      </c>
      <c r="C3751" s="12">
        <v>0.58333333333333337</v>
      </c>
      <c r="D3751" s="13">
        <v>43987</v>
      </c>
      <c r="E3751" s="7" t="s">
        <v>2584</v>
      </c>
      <c r="F3751" s="65">
        <v>26</v>
      </c>
      <c r="G3751" t="s">
        <v>12</v>
      </c>
      <c r="H3751">
        <f>+VLOOKUP(G3751,'Legenda Tecnologias'!$A$1:$C$26,3)</f>
        <v>22</v>
      </c>
    </row>
    <row r="3752" spans="1:8" ht="14.25">
      <c r="A3752" s="11">
        <v>43983</v>
      </c>
      <c r="B3752" s="10" t="s">
        <v>4159</v>
      </c>
      <c r="C3752" s="12">
        <v>0.625</v>
      </c>
      <c r="D3752" s="13">
        <v>43987</v>
      </c>
      <c r="E3752" s="7" t="s">
        <v>2584</v>
      </c>
      <c r="F3752" s="65">
        <v>21.7</v>
      </c>
      <c r="G3752" t="s">
        <v>5</v>
      </c>
      <c r="H3752">
        <f>+VLOOKUP(G3752,'Legenda Tecnologias'!$A$1:$C$26,3)</f>
        <v>11</v>
      </c>
    </row>
    <row r="3753" spans="1:8" ht="14.25">
      <c r="A3753" s="11">
        <v>43983</v>
      </c>
      <c r="B3753" s="10" t="s">
        <v>4160</v>
      </c>
      <c r="C3753" s="12">
        <v>0.66666666666666663</v>
      </c>
      <c r="D3753" s="13">
        <v>43987</v>
      </c>
      <c r="E3753" s="7" t="s">
        <v>2584</v>
      </c>
      <c r="F3753" s="65">
        <v>21.7</v>
      </c>
      <c r="G3753" t="s">
        <v>12</v>
      </c>
      <c r="H3753">
        <f>+VLOOKUP(G3753,'Legenda Tecnologias'!$A$1:$C$26,3)</f>
        <v>22</v>
      </c>
    </row>
    <row r="3754" spans="1:8" ht="14.25">
      <c r="A3754" s="11">
        <v>43983</v>
      </c>
      <c r="B3754" s="10" t="s">
        <v>4161</v>
      </c>
      <c r="C3754" s="12">
        <v>0.70833333333333337</v>
      </c>
      <c r="D3754" s="13">
        <v>43987</v>
      </c>
      <c r="E3754" s="7" t="s">
        <v>2584</v>
      </c>
      <c r="F3754" s="65">
        <v>21.9</v>
      </c>
      <c r="G3754" t="s">
        <v>12</v>
      </c>
      <c r="H3754">
        <f>+VLOOKUP(G3754,'Legenda Tecnologias'!$A$1:$C$26,3)</f>
        <v>22</v>
      </c>
    </row>
    <row r="3755" spans="1:8" ht="14.25">
      <c r="A3755" s="11">
        <v>43983</v>
      </c>
      <c r="B3755" s="10" t="s">
        <v>4162</v>
      </c>
      <c r="C3755" s="12">
        <v>0.75</v>
      </c>
      <c r="D3755" s="13">
        <v>43987</v>
      </c>
      <c r="E3755" s="7" t="s">
        <v>2584</v>
      </c>
      <c r="F3755" s="65">
        <v>21.9</v>
      </c>
      <c r="G3755" t="s">
        <v>12</v>
      </c>
      <c r="H3755">
        <f>+VLOOKUP(G3755,'Legenda Tecnologias'!$A$1:$C$26,3)</f>
        <v>22</v>
      </c>
    </row>
    <row r="3756" spans="1:8" ht="14.25">
      <c r="A3756" s="11">
        <v>43983</v>
      </c>
      <c r="B3756" s="10" t="s">
        <v>4163</v>
      </c>
      <c r="C3756" s="12">
        <v>0.79166666666666663</v>
      </c>
      <c r="D3756" s="13">
        <v>43987</v>
      </c>
      <c r="E3756" s="7" t="s">
        <v>2584</v>
      </c>
      <c r="F3756" s="65">
        <v>25.12</v>
      </c>
      <c r="G3756" t="s">
        <v>12</v>
      </c>
      <c r="H3756">
        <f>+VLOOKUP(G3756,'Legenda Tecnologias'!$A$1:$C$26,3)</f>
        <v>22</v>
      </c>
    </row>
    <row r="3757" spans="1:8" ht="14.25">
      <c r="A3757" s="11">
        <v>43983</v>
      </c>
      <c r="B3757" s="10" t="s">
        <v>4146</v>
      </c>
      <c r="C3757" s="12">
        <v>8.3333333333333329E-2</v>
      </c>
      <c r="D3757" s="13">
        <v>43987</v>
      </c>
      <c r="E3757" s="7" t="s">
        <v>2584</v>
      </c>
      <c r="F3757" s="65">
        <v>23</v>
      </c>
      <c r="G3757" t="s">
        <v>5</v>
      </c>
      <c r="H3757">
        <f>+VLOOKUP(G3757,'Legenda Tecnologias'!$A$1:$C$26,3)</f>
        <v>11</v>
      </c>
    </row>
    <row r="3758" spans="1:8" ht="14.25">
      <c r="A3758" s="11">
        <v>43983</v>
      </c>
      <c r="B3758" s="10" t="s">
        <v>4164</v>
      </c>
      <c r="C3758" s="12">
        <v>0.83333333333333337</v>
      </c>
      <c r="D3758" s="13">
        <v>43987</v>
      </c>
      <c r="E3758" s="7" t="s">
        <v>2584</v>
      </c>
      <c r="F3758" s="65">
        <v>30.97</v>
      </c>
      <c r="G3758" t="s">
        <v>12</v>
      </c>
      <c r="H3758">
        <f>+VLOOKUP(G3758,'Legenda Tecnologias'!$A$1:$C$26,3)</f>
        <v>22</v>
      </c>
    </row>
    <row r="3759" spans="1:8" ht="14.25">
      <c r="A3759" s="11">
        <v>43983</v>
      </c>
      <c r="B3759" s="10" t="s">
        <v>4165</v>
      </c>
      <c r="C3759" s="12">
        <v>0.875</v>
      </c>
      <c r="D3759" s="13">
        <v>43987</v>
      </c>
      <c r="E3759" s="7" t="s">
        <v>2584</v>
      </c>
      <c r="F3759" s="65">
        <v>35.18</v>
      </c>
      <c r="G3759" t="s">
        <v>6</v>
      </c>
      <c r="H3759">
        <f>+VLOOKUP(G3759,'Legenda Tecnologias'!$A$1:$C$26,3)</f>
        <v>18</v>
      </c>
    </row>
    <row r="3760" spans="1:8" ht="14.25">
      <c r="A3760" s="11">
        <v>43983</v>
      </c>
      <c r="B3760" s="10" t="s">
        <v>4166</v>
      </c>
      <c r="C3760" s="12">
        <v>0.91666666666666663</v>
      </c>
      <c r="D3760" s="13">
        <v>43987</v>
      </c>
      <c r="E3760" s="7" t="s">
        <v>2584</v>
      </c>
      <c r="F3760" s="65">
        <v>35.659999999999997</v>
      </c>
      <c r="G3760" t="s">
        <v>10</v>
      </c>
      <c r="H3760">
        <f>+VLOOKUP(G3760,'Legenda Tecnologias'!$A$1:$C$26,3)</f>
        <v>1</v>
      </c>
    </row>
    <row r="3761" spans="1:8" ht="14.25">
      <c r="A3761" s="11">
        <v>43983</v>
      </c>
      <c r="B3761" s="10" t="s">
        <v>4167</v>
      </c>
      <c r="C3761" s="12">
        <v>0.95833333333333337</v>
      </c>
      <c r="D3761" s="13">
        <v>43987</v>
      </c>
      <c r="E3761" s="7" t="s">
        <v>2584</v>
      </c>
      <c r="F3761" s="65">
        <v>32.07</v>
      </c>
      <c r="G3761" t="s">
        <v>5</v>
      </c>
      <c r="H3761">
        <f>+VLOOKUP(G3761,'Legenda Tecnologias'!$A$1:$C$26,3)</f>
        <v>11</v>
      </c>
    </row>
    <row r="3762" spans="1:8" ht="14.25">
      <c r="A3762" s="11">
        <v>43983</v>
      </c>
      <c r="B3762" s="10" t="s">
        <v>4147</v>
      </c>
      <c r="C3762" s="12">
        <v>0.125</v>
      </c>
      <c r="D3762" s="13">
        <v>43987</v>
      </c>
      <c r="E3762" s="7" t="s">
        <v>2584</v>
      </c>
      <c r="F3762" s="65">
        <v>23.9</v>
      </c>
      <c r="G3762" t="s">
        <v>6</v>
      </c>
      <c r="H3762">
        <f>+VLOOKUP(G3762,'Legenda Tecnologias'!$A$1:$C$26,3)</f>
        <v>18</v>
      </c>
    </row>
    <row r="3763" spans="1:8" ht="14.25">
      <c r="A3763" s="11">
        <v>43983</v>
      </c>
      <c r="B3763" s="10" t="s">
        <v>4148</v>
      </c>
      <c r="C3763" s="12">
        <v>0.16666666666666666</v>
      </c>
      <c r="D3763" s="13">
        <v>43987</v>
      </c>
      <c r="E3763" s="7" t="s">
        <v>2584</v>
      </c>
      <c r="F3763" s="65">
        <v>22.6</v>
      </c>
      <c r="G3763" t="s">
        <v>12</v>
      </c>
      <c r="H3763">
        <f>+VLOOKUP(G3763,'Legenda Tecnologias'!$A$1:$C$26,3)</f>
        <v>22</v>
      </c>
    </row>
    <row r="3764" spans="1:8" ht="14.25">
      <c r="A3764" s="11">
        <v>43983</v>
      </c>
      <c r="B3764" s="10" t="s">
        <v>4149</v>
      </c>
      <c r="C3764" s="12">
        <v>0.20833333333333334</v>
      </c>
      <c r="D3764" s="13">
        <v>43987</v>
      </c>
      <c r="E3764" s="7" t="s">
        <v>2584</v>
      </c>
      <c r="F3764" s="65">
        <v>26.01</v>
      </c>
      <c r="G3764" t="s">
        <v>6</v>
      </c>
      <c r="H3764">
        <f>+VLOOKUP(G3764,'Legenda Tecnologias'!$A$1:$C$26,3)</f>
        <v>18</v>
      </c>
    </row>
    <row r="3765" spans="1:8" ht="14.25">
      <c r="A3765" s="11">
        <v>43983</v>
      </c>
      <c r="B3765" s="10" t="s">
        <v>4150</v>
      </c>
      <c r="C3765" s="12">
        <v>0.25</v>
      </c>
      <c r="D3765" s="13">
        <v>43987</v>
      </c>
      <c r="E3765" s="7" t="s">
        <v>2584</v>
      </c>
      <c r="F3765" s="65">
        <v>30</v>
      </c>
      <c r="G3765" t="s">
        <v>5</v>
      </c>
      <c r="H3765">
        <f>+VLOOKUP(G3765,'Legenda Tecnologias'!$A$1:$C$26,3)</f>
        <v>11</v>
      </c>
    </row>
    <row r="3766" spans="1:8" ht="14.25">
      <c r="A3766" s="11">
        <v>43983</v>
      </c>
      <c r="B3766" s="10" t="s">
        <v>4151</v>
      </c>
      <c r="C3766" s="12">
        <v>0.29166666666666669</v>
      </c>
      <c r="D3766" s="13">
        <v>43987</v>
      </c>
      <c r="E3766" s="7" t="s">
        <v>2584</v>
      </c>
      <c r="F3766" s="65">
        <v>32.83</v>
      </c>
      <c r="G3766" t="s">
        <v>20</v>
      </c>
      <c r="H3766">
        <f>+VLOOKUP(G3766,'Legenda Tecnologias'!$A$1:$C$26,3)</f>
        <v>12</v>
      </c>
    </row>
    <row r="3767" spans="1:8" ht="14.25">
      <c r="A3767" s="11">
        <v>43983</v>
      </c>
      <c r="B3767" s="10" t="s">
        <v>4152</v>
      </c>
      <c r="C3767" s="12">
        <v>0.33333333333333331</v>
      </c>
      <c r="D3767" s="13">
        <v>43987</v>
      </c>
      <c r="E3767" s="7" t="s">
        <v>2584</v>
      </c>
      <c r="F3767" s="65">
        <v>32</v>
      </c>
      <c r="G3767" t="s">
        <v>5</v>
      </c>
      <c r="H3767">
        <f>+VLOOKUP(G3767,'Legenda Tecnologias'!$A$1:$C$26,3)</f>
        <v>11</v>
      </c>
    </row>
    <row r="3768" spans="1:8" ht="14.25">
      <c r="A3768" s="11">
        <v>43983</v>
      </c>
      <c r="B3768" s="10" t="s">
        <v>4153</v>
      </c>
      <c r="C3768" s="12">
        <v>0.375</v>
      </c>
      <c r="D3768" s="13">
        <v>43987</v>
      </c>
      <c r="E3768" s="7" t="s">
        <v>2584</v>
      </c>
      <c r="F3768" s="65">
        <v>32.090000000000003</v>
      </c>
      <c r="G3768" t="s">
        <v>20</v>
      </c>
      <c r="H3768">
        <f>+VLOOKUP(G3768,'Legenda Tecnologias'!$A$1:$C$26,3)</f>
        <v>12</v>
      </c>
    </row>
    <row r="3769" spans="1:8" ht="14.25">
      <c r="A3769" s="11">
        <v>43983</v>
      </c>
      <c r="B3769" s="10" t="s">
        <v>4168</v>
      </c>
      <c r="C3769" s="12">
        <v>0</v>
      </c>
      <c r="D3769" s="13">
        <v>43988</v>
      </c>
      <c r="E3769" s="7" t="s">
        <v>2584</v>
      </c>
      <c r="F3769" s="65">
        <v>33.18</v>
      </c>
      <c r="G3769" t="s">
        <v>6</v>
      </c>
      <c r="H3769">
        <f>+VLOOKUP(G3769,'Legenda Tecnologias'!$A$1:$C$26,3)</f>
        <v>18</v>
      </c>
    </row>
    <row r="3770" spans="1:8" ht="14.25">
      <c r="A3770" s="11">
        <v>43983</v>
      </c>
      <c r="B3770" s="10" t="s">
        <v>4169</v>
      </c>
      <c r="C3770" s="12">
        <v>4.1666666666666664E-2</v>
      </c>
      <c r="D3770" s="13">
        <v>43988</v>
      </c>
      <c r="E3770" s="7" t="s">
        <v>2584</v>
      </c>
      <c r="F3770" s="65">
        <v>32.25</v>
      </c>
      <c r="G3770" t="s">
        <v>10</v>
      </c>
      <c r="H3770">
        <f>+VLOOKUP(G3770,'Legenda Tecnologias'!$A$1:$C$26,3)</f>
        <v>1</v>
      </c>
    </row>
    <row r="3771" spans="1:8" ht="14.25">
      <c r="A3771" s="11">
        <v>43983</v>
      </c>
      <c r="B3771" s="10" t="s">
        <v>4178</v>
      </c>
      <c r="C3771" s="12">
        <v>0.41666666666666669</v>
      </c>
      <c r="D3771" s="13">
        <v>43988</v>
      </c>
      <c r="E3771" s="7" t="s">
        <v>2584</v>
      </c>
      <c r="F3771" s="65">
        <v>27.3</v>
      </c>
      <c r="G3771" t="s">
        <v>6</v>
      </c>
      <c r="H3771">
        <f>+VLOOKUP(G3771,'Legenda Tecnologias'!$A$1:$C$26,3)</f>
        <v>18</v>
      </c>
    </row>
    <row r="3772" spans="1:8" ht="14.25">
      <c r="A3772" s="11">
        <v>43983</v>
      </c>
      <c r="B3772" s="10" t="s">
        <v>4179</v>
      </c>
      <c r="C3772" s="12">
        <v>0.45833333333333331</v>
      </c>
      <c r="D3772" s="13">
        <v>43988</v>
      </c>
      <c r="E3772" s="7" t="s">
        <v>2584</v>
      </c>
      <c r="F3772" s="65">
        <v>26.63</v>
      </c>
      <c r="G3772" t="s">
        <v>12</v>
      </c>
      <c r="H3772">
        <f>+VLOOKUP(G3772,'Legenda Tecnologias'!$A$1:$C$26,3)</f>
        <v>22</v>
      </c>
    </row>
    <row r="3773" spans="1:8" ht="14.25">
      <c r="A3773" s="11">
        <v>43983</v>
      </c>
      <c r="B3773" s="10" t="s">
        <v>4180</v>
      </c>
      <c r="C3773" s="12">
        <v>0.5</v>
      </c>
      <c r="D3773" s="13">
        <v>43988</v>
      </c>
      <c r="E3773" s="7" t="s">
        <v>2584</v>
      </c>
      <c r="F3773" s="65">
        <v>25.97</v>
      </c>
      <c r="G3773" t="s">
        <v>5</v>
      </c>
      <c r="H3773">
        <f>+VLOOKUP(G3773,'Legenda Tecnologias'!$A$1:$C$26,3)</f>
        <v>11</v>
      </c>
    </row>
    <row r="3774" spans="1:8" ht="14.25">
      <c r="A3774" s="11">
        <v>43983</v>
      </c>
      <c r="B3774" s="10" t="s">
        <v>4181</v>
      </c>
      <c r="C3774" s="12">
        <v>0.54166666666666663</v>
      </c>
      <c r="D3774" s="13">
        <v>43988</v>
      </c>
      <c r="E3774" s="7" t="s">
        <v>2584</v>
      </c>
      <c r="F3774" s="65">
        <v>27</v>
      </c>
      <c r="G3774" t="s">
        <v>6</v>
      </c>
      <c r="H3774">
        <f>+VLOOKUP(G3774,'Legenda Tecnologias'!$A$1:$C$26,3)</f>
        <v>18</v>
      </c>
    </row>
    <row r="3775" spans="1:8" ht="14.25">
      <c r="A3775" s="11">
        <v>43983</v>
      </c>
      <c r="B3775" s="10" t="s">
        <v>4182</v>
      </c>
      <c r="C3775" s="12">
        <v>0.58333333333333337</v>
      </c>
      <c r="D3775" s="13">
        <v>43988</v>
      </c>
      <c r="E3775" s="7" t="s">
        <v>2584</v>
      </c>
      <c r="F3775" s="65">
        <v>25.46</v>
      </c>
      <c r="G3775" t="s">
        <v>12</v>
      </c>
      <c r="H3775">
        <f>+VLOOKUP(G3775,'Legenda Tecnologias'!$A$1:$C$26,3)</f>
        <v>22</v>
      </c>
    </row>
    <row r="3776" spans="1:8" ht="14.25">
      <c r="A3776" s="11">
        <v>43983</v>
      </c>
      <c r="B3776" s="10" t="s">
        <v>4183</v>
      </c>
      <c r="C3776" s="12">
        <v>0.625</v>
      </c>
      <c r="D3776" s="13">
        <v>43988</v>
      </c>
      <c r="E3776" s="7" t="s">
        <v>2584</v>
      </c>
      <c r="F3776" s="65">
        <v>21.8</v>
      </c>
      <c r="G3776" t="s">
        <v>12</v>
      </c>
      <c r="H3776">
        <f>+VLOOKUP(G3776,'Legenda Tecnologias'!$A$1:$C$26,3)</f>
        <v>22</v>
      </c>
    </row>
    <row r="3777" spans="1:8" ht="14.25">
      <c r="A3777" s="11">
        <v>43983</v>
      </c>
      <c r="B3777" s="10" t="s">
        <v>4184</v>
      </c>
      <c r="C3777" s="12">
        <v>0.66666666666666663</v>
      </c>
      <c r="D3777" s="13">
        <v>43988</v>
      </c>
      <c r="E3777" s="7" t="s">
        <v>2584</v>
      </c>
      <c r="F3777" s="65">
        <v>21.4</v>
      </c>
      <c r="G3777" t="s">
        <v>12</v>
      </c>
      <c r="H3777">
        <f>+VLOOKUP(G3777,'Legenda Tecnologias'!$A$1:$C$26,3)</f>
        <v>22</v>
      </c>
    </row>
    <row r="3778" spans="1:8" ht="14.25">
      <c r="A3778" s="11">
        <v>43983</v>
      </c>
      <c r="B3778" s="10" t="s">
        <v>4185</v>
      </c>
      <c r="C3778" s="12">
        <v>0.70833333333333337</v>
      </c>
      <c r="D3778" s="13">
        <v>43988</v>
      </c>
      <c r="E3778" s="7" t="s">
        <v>2584</v>
      </c>
      <c r="F3778" s="65">
        <v>21.5</v>
      </c>
      <c r="G3778" t="s">
        <v>6</v>
      </c>
      <c r="H3778">
        <f>+VLOOKUP(G3778,'Legenda Tecnologias'!$A$1:$C$26,3)</f>
        <v>18</v>
      </c>
    </row>
    <row r="3779" spans="1:8" ht="14.25">
      <c r="A3779" s="11">
        <v>43983</v>
      </c>
      <c r="B3779" s="10" t="s">
        <v>4186</v>
      </c>
      <c r="C3779" s="12">
        <v>0.75</v>
      </c>
      <c r="D3779" s="13">
        <v>43988</v>
      </c>
      <c r="E3779" s="7" t="s">
        <v>2584</v>
      </c>
      <c r="F3779" s="65">
        <v>21.6</v>
      </c>
      <c r="G3779" t="s">
        <v>6</v>
      </c>
      <c r="H3779">
        <f>+VLOOKUP(G3779,'Legenda Tecnologias'!$A$1:$C$26,3)</f>
        <v>18</v>
      </c>
    </row>
    <row r="3780" spans="1:8" ht="14.25">
      <c r="A3780" s="11">
        <v>43983</v>
      </c>
      <c r="B3780" s="10" t="s">
        <v>4187</v>
      </c>
      <c r="C3780" s="12">
        <v>0.79166666666666663</v>
      </c>
      <c r="D3780" s="13">
        <v>43988</v>
      </c>
      <c r="E3780" s="7" t="s">
        <v>2584</v>
      </c>
      <c r="F3780" s="65">
        <v>22</v>
      </c>
      <c r="G3780" t="s">
        <v>12</v>
      </c>
      <c r="H3780">
        <f>+VLOOKUP(G3780,'Legenda Tecnologias'!$A$1:$C$26,3)</f>
        <v>22</v>
      </c>
    </row>
    <row r="3781" spans="1:8" ht="14.25">
      <c r="A3781" s="11">
        <v>43983</v>
      </c>
      <c r="B3781" s="10" t="s">
        <v>4170</v>
      </c>
      <c r="C3781" s="12">
        <v>8.3333333333333329E-2</v>
      </c>
      <c r="D3781" s="13">
        <v>43988</v>
      </c>
      <c r="E3781" s="7" t="s">
        <v>2584</v>
      </c>
      <c r="F3781" s="65">
        <v>31</v>
      </c>
      <c r="G3781" t="s">
        <v>5</v>
      </c>
      <c r="H3781">
        <f>+VLOOKUP(G3781,'Legenda Tecnologias'!$A$1:$C$26,3)</f>
        <v>11</v>
      </c>
    </row>
    <row r="3782" spans="1:8" ht="14.25">
      <c r="A3782" s="11">
        <v>43983</v>
      </c>
      <c r="B3782" s="10" t="s">
        <v>4188</v>
      </c>
      <c r="C3782" s="12">
        <v>0.83333333333333337</v>
      </c>
      <c r="D3782" s="13">
        <v>43988</v>
      </c>
      <c r="E3782" s="7" t="s">
        <v>2584</v>
      </c>
      <c r="F3782" s="65">
        <v>27.5</v>
      </c>
      <c r="G3782" t="s">
        <v>12</v>
      </c>
      <c r="H3782">
        <f>+VLOOKUP(G3782,'Legenda Tecnologias'!$A$1:$C$26,3)</f>
        <v>22</v>
      </c>
    </row>
    <row r="3783" spans="1:8" ht="14.25">
      <c r="A3783" s="11">
        <v>43983</v>
      </c>
      <c r="B3783" s="10" t="s">
        <v>4189</v>
      </c>
      <c r="C3783" s="12">
        <v>0.875</v>
      </c>
      <c r="D3783" s="13">
        <v>43988</v>
      </c>
      <c r="E3783" s="7" t="s">
        <v>2584</v>
      </c>
      <c r="F3783" s="65">
        <v>32.42</v>
      </c>
      <c r="G3783" t="s">
        <v>5</v>
      </c>
      <c r="H3783">
        <f>+VLOOKUP(G3783,'Legenda Tecnologias'!$A$1:$C$26,3)</f>
        <v>11</v>
      </c>
    </row>
    <row r="3784" spans="1:8" ht="14.25">
      <c r="A3784" s="11">
        <v>43983</v>
      </c>
      <c r="B3784" s="10" t="s">
        <v>4190</v>
      </c>
      <c r="C3784" s="12">
        <v>0.91666666666666663</v>
      </c>
      <c r="D3784" s="13">
        <v>43988</v>
      </c>
      <c r="E3784" s="7" t="s">
        <v>2584</v>
      </c>
      <c r="F3784" s="65">
        <v>33.69</v>
      </c>
      <c r="G3784" t="s">
        <v>6</v>
      </c>
      <c r="H3784">
        <f>+VLOOKUP(G3784,'Legenda Tecnologias'!$A$1:$C$26,3)</f>
        <v>18</v>
      </c>
    </row>
    <row r="3785" spans="1:8" ht="14.25">
      <c r="A3785" s="11">
        <v>43983</v>
      </c>
      <c r="B3785" s="10" t="s">
        <v>4191</v>
      </c>
      <c r="C3785" s="12">
        <v>0.95833333333333337</v>
      </c>
      <c r="D3785" s="13">
        <v>43988</v>
      </c>
      <c r="E3785" s="7" t="s">
        <v>2584</v>
      </c>
      <c r="F3785" s="65">
        <v>31.83</v>
      </c>
      <c r="G3785" t="s">
        <v>10</v>
      </c>
      <c r="H3785">
        <f>+VLOOKUP(G3785,'Legenda Tecnologias'!$A$1:$C$26,3)</f>
        <v>1</v>
      </c>
    </row>
    <row r="3786" spans="1:8" ht="14.25">
      <c r="A3786" s="11">
        <v>43983</v>
      </c>
      <c r="B3786" s="10" t="s">
        <v>4171</v>
      </c>
      <c r="C3786" s="12">
        <v>0.125</v>
      </c>
      <c r="D3786" s="13">
        <v>43988</v>
      </c>
      <c r="E3786" s="7" t="s">
        <v>2584</v>
      </c>
      <c r="F3786" s="65">
        <v>32.090000000000003</v>
      </c>
      <c r="G3786" t="s">
        <v>5</v>
      </c>
      <c r="H3786">
        <f>+VLOOKUP(G3786,'Legenda Tecnologias'!$A$1:$C$26,3)</f>
        <v>11</v>
      </c>
    </row>
    <row r="3787" spans="1:8" ht="14.25">
      <c r="A3787" s="11">
        <v>43983</v>
      </c>
      <c r="B3787" s="10" t="s">
        <v>4172</v>
      </c>
      <c r="C3787" s="12">
        <v>0.16666666666666666</v>
      </c>
      <c r="D3787" s="13">
        <v>43988</v>
      </c>
      <c r="E3787" s="7" t="s">
        <v>2584</v>
      </c>
      <c r="F3787" s="65">
        <v>32.25</v>
      </c>
      <c r="G3787" t="s">
        <v>5</v>
      </c>
      <c r="H3787">
        <f>+VLOOKUP(G3787,'Legenda Tecnologias'!$A$1:$C$26,3)</f>
        <v>11</v>
      </c>
    </row>
    <row r="3788" spans="1:8" ht="14.25">
      <c r="A3788" s="11">
        <v>43983</v>
      </c>
      <c r="B3788" s="10" t="s">
        <v>4173</v>
      </c>
      <c r="C3788" s="12">
        <v>0.20833333333333334</v>
      </c>
      <c r="D3788" s="13">
        <v>43988</v>
      </c>
      <c r="E3788" s="7" t="s">
        <v>2584</v>
      </c>
      <c r="F3788" s="65">
        <v>32.56</v>
      </c>
      <c r="G3788" t="s">
        <v>5</v>
      </c>
      <c r="H3788">
        <f>+VLOOKUP(G3788,'Legenda Tecnologias'!$A$1:$C$26,3)</f>
        <v>11</v>
      </c>
    </row>
    <row r="3789" spans="1:8" ht="14.25">
      <c r="A3789" s="11">
        <v>43983</v>
      </c>
      <c r="B3789" s="10" t="s">
        <v>4174</v>
      </c>
      <c r="C3789" s="12">
        <v>0.25</v>
      </c>
      <c r="D3789" s="13">
        <v>43988</v>
      </c>
      <c r="E3789" s="7" t="s">
        <v>2584</v>
      </c>
      <c r="F3789" s="65">
        <v>32.83</v>
      </c>
      <c r="G3789" t="s">
        <v>28</v>
      </c>
      <c r="H3789">
        <f>+VLOOKUP(G3789,'Legenda Tecnologias'!$A$1:$C$26,3)</f>
        <v>15</v>
      </c>
    </row>
    <row r="3790" spans="1:8" ht="14.25">
      <c r="A3790" s="11">
        <v>43983</v>
      </c>
      <c r="B3790" s="10" t="s">
        <v>4175</v>
      </c>
      <c r="C3790" s="12">
        <v>0.29166666666666669</v>
      </c>
      <c r="D3790" s="13">
        <v>43988</v>
      </c>
      <c r="E3790" s="7" t="s">
        <v>2584</v>
      </c>
      <c r="F3790" s="65">
        <v>32.840000000000003</v>
      </c>
      <c r="G3790" t="s">
        <v>5</v>
      </c>
      <c r="H3790">
        <f>+VLOOKUP(G3790,'Legenda Tecnologias'!$A$1:$C$26,3)</f>
        <v>11</v>
      </c>
    </row>
    <row r="3791" spans="1:8" ht="14.25">
      <c r="A3791" s="11">
        <v>43983</v>
      </c>
      <c r="B3791" s="10" t="s">
        <v>4176</v>
      </c>
      <c r="C3791" s="12">
        <v>0.33333333333333331</v>
      </c>
      <c r="D3791" s="13">
        <v>43988</v>
      </c>
      <c r="E3791" s="7" t="s">
        <v>2584</v>
      </c>
      <c r="F3791" s="65">
        <v>31.02</v>
      </c>
      <c r="G3791" t="s">
        <v>21</v>
      </c>
      <c r="H3791">
        <f>+VLOOKUP(G3791,'Legenda Tecnologias'!$A$1:$C$26,3)</f>
        <v>2</v>
      </c>
    </row>
    <row r="3792" spans="1:8" ht="14.25">
      <c r="A3792" s="11">
        <v>43983</v>
      </c>
      <c r="B3792" s="10" t="s">
        <v>4177</v>
      </c>
      <c r="C3792" s="12">
        <v>0.375</v>
      </c>
      <c r="D3792" s="13">
        <v>43988</v>
      </c>
      <c r="E3792" s="7" t="s">
        <v>2584</v>
      </c>
      <c r="F3792" s="65">
        <v>28.28</v>
      </c>
      <c r="G3792" t="s">
        <v>5</v>
      </c>
      <c r="H3792">
        <f>+VLOOKUP(G3792,'Legenda Tecnologias'!$A$1:$C$26,3)</f>
        <v>11</v>
      </c>
    </row>
    <row r="3793" spans="1:8" ht="14.25">
      <c r="A3793" s="11">
        <v>43983</v>
      </c>
      <c r="B3793" s="10" t="s">
        <v>4192</v>
      </c>
      <c r="C3793" s="12">
        <v>0</v>
      </c>
      <c r="D3793" s="13">
        <v>43989</v>
      </c>
      <c r="E3793" s="7" t="s">
        <v>2584</v>
      </c>
      <c r="F3793" s="65">
        <v>22.01</v>
      </c>
      <c r="G3793" t="s">
        <v>5</v>
      </c>
      <c r="H3793">
        <f>+VLOOKUP(G3793,'Legenda Tecnologias'!$A$1:$C$26,3)</f>
        <v>11</v>
      </c>
    </row>
    <row r="3794" spans="1:8" ht="14.25">
      <c r="A3794" s="11">
        <v>43983</v>
      </c>
      <c r="B3794" s="10" t="s">
        <v>4193</v>
      </c>
      <c r="C3794" s="12">
        <v>4.1666666666666664E-2</v>
      </c>
      <c r="D3794" s="13">
        <v>43989</v>
      </c>
      <c r="E3794" s="7" t="s">
        <v>2584</v>
      </c>
      <c r="F3794" s="65">
        <v>19.899999999999999</v>
      </c>
      <c r="G3794" t="s">
        <v>12</v>
      </c>
      <c r="H3794">
        <f>+VLOOKUP(G3794,'Legenda Tecnologias'!$A$1:$C$26,3)</f>
        <v>22</v>
      </c>
    </row>
    <row r="3795" spans="1:8" ht="14.25">
      <c r="A3795" s="11">
        <v>43983</v>
      </c>
      <c r="B3795" s="10" t="s">
        <v>4202</v>
      </c>
      <c r="C3795" s="12">
        <v>0.41666666666666669</v>
      </c>
      <c r="D3795" s="13">
        <v>43989</v>
      </c>
      <c r="E3795" s="7" t="s">
        <v>2584</v>
      </c>
      <c r="F3795" s="65">
        <v>15.7</v>
      </c>
      <c r="G3795" t="s">
        <v>6</v>
      </c>
      <c r="H3795">
        <f>+VLOOKUP(G3795,'Legenda Tecnologias'!$A$1:$C$26,3)</f>
        <v>18</v>
      </c>
    </row>
    <row r="3796" spans="1:8" ht="14.25">
      <c r="A3796" s="11">
        <v>43983</v>
      </c>
      <c r="B3796" s="10" t="s">
        <v>4203</v>
      </c>
      <c r="C3796" s="12">
        <v>0.45833333333333331</v>
      </c>
      <c r="D3796" s="13">
        <v>43989</v>
      </c>
      <c r="E3796" s="7" t="s">
        <v>2584</v>
      </c>
      <c r="F3796" s="65">
        <v>16.059999999999999</v>
      </c>
      <c r="G3796" t="s">
        <v>6</v>
      </c>
      <c r="H3796">
        <f>+VLOOKUP(G3796,'Legenda Tecnologias'!$A$1:$C$26,3)</f>
        <v>18</v>
      </c>
    </row>
    <row r="3797" spans="1:8" ht="14.25">
      <c r="A3797" s="11">
        <v>43983</v>
      </c>
      <c r="B3797" s="10" t="s">
        <v>4204</v>
      </c>
      <c r="C3797" s="12">
        <v>0.5</v>
      </c>
      <c r="D3797" s="13">
        <v>43989</v>
      </c>
      <c r="E3797" s="7" t="s">
        <v>2584</v>
      </c>
      <c r="F3797" s="65">
        <v>18</v>
      </c>
      <c r="G3797" t="s">
        <v>12</v>
      </c>
      <c r="H3797">
        <f>+VLOOKUP(G3797,'Legenda Tecnologias'!$A$1:$C$26,3)</f>
        <v>22</v>
      </c>
    </row>
    <row r="3798" spans="1:8" ht="14.25">
      <c r="A3798" s="11">
        <v>43983</v>
      </c>
      <c r="B3798" s="10" t="s">
        <v>4205</v>
      </c>
      <c r="C3798" s="12">
        <v>0.54166666666666663</v>
      </c>
      <c r="D3798" s="13">
        <v>43989</v>
      </c>
      <c r="E3798" s="7" t="s">
        <v>2584</v>
      </c>
      <c r="F3798" s="65">
        <v>17.48</v>
      </c>
      <c r="G3798" t="s">
        <v>6</v>
      </c>
      <c r="H3798">
        <f>+VLOOKUP(G3798,'Legenda Tecnologias'!$A$1:$C$26,3)</f>
        <v>18</v>
      </c>
    </row>
    <row r="3799" spans="1:8" ht="14.25">
      <c r="A3799" s="11">
        <v>43983</v>
      </c>
      <c r="B3799" s="10" t="s">
        <v>4206</v>
      </c>
      <c r="C3799" s="12">
        <v>0.58333333333333337</v>
      </c>
      <c r="D3799" s="13">
        <v>43989</v>
      </c>
      <c r="E3799" s="7" t="s">
        <v>2584</v>
      </c>
      <c r="F3799" s="65">
        <v>16</v>
      </c>
      <c r="G3799" t="s">
        <v>12</v>
      </c>
      <c r="H3799">
        <f>+VLOOKUP(G3799,'Legenda Tecnologias'!$A$1:$C$26,3)</f>
        <v>22</v>
      </c>
    </row>
    <row r="3800" spans="1:8" ht="14.25">
      <c r="A3800" s="11">
        <v>43983</v>
      </c>
      <c r="B3800" s="10" t="s">
        <v>4207</v>
      </c>
      <c r="C3800" s="12">
        <v>0.625</v>
      </c>
      <c r="D3800" s="13">
        <v>43989</v>
      </c>
      <c r="E3800" s="7" t="s">
        <v>2584</v>
      </c>
      <c r="F3800" s="65">
        <v>10.64</v>
      </c>
      <c r="G3800" t="s">
        <v>20</v>
      </c>
      <c r="H3800">
        <f>+VLOOKUP(G3800,'Legenda Tecnologias'!$A$1:$C$26,3)</f>
        <v>12</v>
      </c>
    </row>
    <row r="3801" spans="1:8" ht="14.25">
      <c r="A3801" s="11">
        <v>43983</v>
      </c>
      <c r="B3801" s="10" t="s">
        <v>4208</v>
      </c>
      <c r="C3801" s="12">
        <v>0.66666666666666663</v>
      </c>
      <c r="D3801" s="13">
        <v>43989</v>
      </c>
      <c r="E3801" s="7" t="s">
        <v>2584</v>
      </c>
      <c r="F3801" s="65">
        <v>13.64</v>
      </c>
      <c r="G3801" t="s">
        <v>6</v>
      </c>
      <c r="H3801">
        <f>+VLOOKUP(G3801,'Legenda Tecnologias'!$A$1:$C$26,3)</f>
        <v>18</v>
      </c>
    </row>
    <row r="3802" spans="1:8" ht="14.25">
      <c r="A3802" s="11">
        <v>43983</v>
      </c>
      <c r="B3802" s="10" t="s">
        <v>4209</v>
      </c>
      <c r="C3802" s="12">
        <v>0.70833333333333337</v>
      </c>
      <c r="D3802" s="13">
        <v>43989</v>
      </c>
      <c r="E3802" s="7" t="s">
        <v>2584</v>
      </c>
      <c r="F3802" s="65">
        <v>17</v>
      </c>
      <c r="G3802" t="s">
        <v>20</v>
      </c>
      <c r="H3802">
        <f>+VLOOKUP(G3802,'Legenda Tecnologias'!$A$1:$C$26,3)</f>
        <v>12</v>
      </c>
    </row>
    <row r="3803" spans="1:8" ht="14.25">
      <c r="A3803" s="11">
        <v>43983</v>
      </c>
      <c r="B3803" s="10" t="s">
        <v>4210</v>
      </c>
      <c r="C3803" s="12">
        <v>0.75</v>
      </c>
      <c r="D3803" s="13">
        <v>43989</v>
      </c>
      <c r="E3803" s="7" t="s">
        <v>2584</v>
      </c>
      <c r="F3803" s="65">
        <v>19.899999999999999</v>
      </c>
      <c r="G3803" t="s">
        <v>20</v>
      </c>
      <c r="H3803">
        <f>+VLOOKUP(G3803,'Legenda Tecnologias'!$A$1:$C$26,3)</f>
        <v>12</v>
      </c>
    </row>
    <row r="3804" spans="1:8" ht="14.25">
      <c r="A3804" s="11">
        <v>43983</v>
      </c>
      <c r="B3804" s="10" t="s">
        <v>4211</v>
      </c>
      <c r="C3804" s="12">
        <v>0.79166666666666663</v>
      </c>
      <c r="D3804" s="13">
        <v>43989</v>
      </c>
      <c r="E3804" s="7" t="s">
        <v>2584</v>
      </c>
      <c r="F3804" s="65">
        <v>22.35</v>
      </c>
      <c r="G3804" t="s">
        <v>6</v>
      </c>
      <c r="H3804">
        <f>+VLOOKUP(G3804,'Legenda Tecnologias'!$A$1:$C$26,3)</f>
        <v>18</v>
      </c>
    </row>
    <row r="3805" spans="1:8" ht="14.25">
      <c r="A3805" s="11">
        <v>43983</v>
      </c>
      <c r="B3805" s="10" t="s">
        <v>4194</v>
      </c>
      <c r="C3805" s="12">
        <v>8.3333333333333329E-2</v>
      </c>
      <c r="D3805" s="13">
        <v>43989</v>
      </c>
      <c r="E3805" s="7" t="s">
        <v>2584</v>
      </c>
      <c r="F3805" s="65">
        <v>19.55</v>
      </c>
      <c r="G3805" t="s">
        <v>6</v>
      </c>
      <c r="H3805">
        <f>+VLOOKUP(G3805,'Legenda Tecnologias'!$A$1:$C$26,3)</f>
        <v>18</v>
      </c>
    </row>
    <row r="3806" spans="1:8" ht="14.25">
      <c r="A3806" s="11">
        <v>43983</v>
      </c>
      <c r="B3806" s="10" t="s">
        <v>4212</v>
      </c>
      <c r="C3806" s="12">
        <v>0.83333333333333337</v>
      </c>
      <c r="D3806" s="13">
        <v>43989</v>
      </c>
      <c r="E3806" s="7" t="s">
        <v>2584</v>
      </c>
      <c r="F3806" s="65">
        <v>25.24</v>
      </c>
      <c r="G3806" t="s">
        <v>20</v>
      </c>
      <c r="H3806">
        <f>+VLOOKUP(G3806,'Legenda Tecnologias'!$A$1:$C$26,3)</f>
        <v>12</v>
      </c>
    </row>
    <row r="3807" spans="1:8" ht="14.25">
      <c r="A3807" s="11">
        <v>43983</v>
      </c>
      <c r="B3807" s="10" t="s">
        <v>4213</v>
      </c>
      <c r="C3807" s="12">
        <v>0.875</v>
      </c>
      <c r="D3807" s="13">
        <v>43989</v>
      </c>
      <c r="E3807" s="7" t="s">
        <v>2584</v>
      </c>
      <c r="F3807" s="65">
        <v>28.32</v>
      </c>
      <c r="G3807" t="s">
        <v>6</v>
      </c>
      <c r="H3807">
        <f>+VLOOKUP(G3807,'Legenda Tecnologias'!$A$1:$C$26,3)</f>
        <v>18</v>
      </c>
    </row>
    <row r="3808" spans="1:8" ht="14.25">
      <c r="A3808" s="11">
        <v>43983</v>
      </c>
      <c r="B3808" s="10" t="s">
        <v>4214</v>
      </c>
      <c r="C3808" s="12">
        <v>0.91666666666666663</v>
      </c>
      <c r="D3808" s="13">
        <v>43989</v>
      </c>
      <c r="E3808" s="7" t="s">
        <v>2584</v>
      </c>
      <c r="F3808" s="65">
        <v>32.090000000000003</v>
      </c>
      <c r="G3808" t="s">
        <v>7</v>
      </c>
      <c r="H3808">
        <f>+VLOOKUP(G3808,'Legenda Tecnologias'!$A$1:$C$26,3)</f>
        <v>19</v>
      </c>
    </row>
    <row r="3809" spans="1:8" ht="14.25">
      <c r="A3809" s="11">
        <v>43983</v>
      </c>
      <c r="B3809" s="10" t="s">
        <v>4215</v>
      </c>
      <c r="C3809" s="12">
        <v>0.95833333333333337</v>
      </c>
      <c r="D3809" s="13">
        <v>43989</v>
      </c>
      <c r="E3809" s="7" t="s">
        <v>2584</v>
      </c>
      <c r="F3809" s="65">
        <v>28.91</v>
      </c>
      <c r="G3809" t="s">
        <v>5</v>
      </c>
      <c r="H3809">
        <f>+VLOOKUP(G3809,'Legenda Tecnologias'!$A$1:$C$26,3)</f>
        <v>11</v>
      </c>
    </row>
    <row r="3810" spans="1:8" ht="14.25">
      <c r="A3810" s="11">
        <v>43983</v>
      </c>
      <c r="B3810" s="10" t="s">
        <v>4195</v>
      </c>
      <c r="C3810" s="12">
        <v>0.125</v>
      </c>
      <c r="D3810" s="13">
        <v>43989</v>
      </c>
      <c r="E3810" s="7" t="s">
        <v>2584</v>
      </c>
      <c r="F3810" s="65">
        <v>19.5</v>
      </c>
      <c r="G3810" t="s">
        <v>6</v>
      </c>
      <c r="H3810">
        <f>+VLOOKUP(G3810,'Legenda Tecnologias'!$A$1:$C$26,3)</f>
        <v>18</v>
      </c>
    </row>
    <row r="3811" spans="1:8" ht="14.25">
      <c r="A3811" s="11">
        <v>43983</v>
      </c>
      <c r="B3811" s="10" t="s">
        <v>4196</v>
      </c>
      <c r="C3811" s="12">
        <v>0.16666666666666666</v>
      </c>
      <c r="D3811" s="13">
        <v>43989</v>
      </c>
      <c r="E3811" s="7" t="s">
        <v>2584</v>
      </c>
      <c r="F3811" s="65">
        <v>19</v>
      </c>
      <c r="G3811" t="s">
        <v>6</v>
      </c>
      <c r="H3811">
        <f>+VLOOKUP(G3811,'Legenda Tecnologias'!$A$1:$C$26,3)</f>
        <v>18</v>
      </c>
    </row>
    <row r="3812" spans="1:8" ht="14.25">
      <c r="A3812" s="11">
        <v>43983</v>
      </c>
      <c r="B3812" s="10" t="s">
        <v>4197</v>
      </c>
      <c r="C3812" s="12">
        <v>0.20833333333333334</v>
      </c>
      <c r="D3812" s="13">
        <v>43989</v>
      </c>
      <c r="E3812" s="7" t="s">
        <v>2584</v>
      </c>
      <c r="F3812" s="65">
        <v>19</v>
      </c>
      <c r="G3812" t="s">
        <v>12</v>
      </c>
      <c r="H3812">
        <f>+VLOOKUP(G3812,'Legenda Tecnologias'!$A$1:$C$26,3)</f>
        <v>22</v>
      </c>
    </row>
    <row r="3813" spans="1:8" ht="14.25">
      <c r="A3813" s="11">
        <v>43983</v>
      </c>
      <c r="B3813" s="10" t="s">
        <v>4198</v>
      </c>
      <c r="C3813" s="12">
        <v>0.25</v>
      </c>
      <c r="D3813" s="13">
        <v>43989</v>
      </c>
      <c r="E3813" s="7" t="s">
        <v>2584</v>
      </c>
      <c r="F3813" s="65">
        <v>19</v>
      </c>
      <c r="G3813" t="s">
        <v>12</v>
      </c>
      <c r="H3813">
        <f>+VLOOKUP(G3813,'Legenda Tecnologias'!$A$1:$C$26,3)</f>
        <v>22</v>
      </c>
    </row>
    <row r="3814" spans="1:8" ht="14.25">
      <c r="A3814" s="11">
        <v>43983</v>
      </c>
      <c r="B3814" s="10" t="s">
        <v>4199</v>
      </c>
      <c r="C3814" s="12">
        <v>0.29166666666666669</v>
      </c>
      <c r="D3814" s="13">
        <v>43989</v>
      </c>
      <c r="E3814" s="7" t="s">
        <v>2584</v>
      </c>
      <c r="F3814" s="65">
        <v>18</v>
      </c>
      <c r="G3814" t="s">
        <v>6</v>
      </c>
      <c r="H3814">
        <f>+VLOOKUP(G3814,'Legenda Tecnologias'!$A$1:$C$26,3)</f>
        <v>18</v>
      </c>
    </row>
    <row r="3815" spans="1:8" ht="14.25">
      <c r="A3815" s="11">
        <v>43983</v>
      </c>
      <c r="B3815" s="10" t="s">
        <v>4200</v>
      </c>
      <c r="C3815" s="12">
        <v>0.33333333333333331</v>
      </c>
      <c r="D3815" s="13">
        <v>43989</v>
      </c>
      <c r="E3815" s="7" t="s">
        <v>2584</v>
      </c>
      <c r="F3815" s="65">
        <v>17.010000000000002</v>
      </c>
      <c r="G3815" t="s">
        <v>20</v>
      </c>
      <c r="H3815">
        <f>+VLOOKUP(G3815,'Legenda Tecnologias'!$A$1:$C$26,3)</f>
        <v>12</v>
      </c>
    </row>
    <row r="3816" spans="1:8" ht="14.25">
      <c r="A3816" s="11">
        <v>43983</v>
      </c>
      <c r="B3816" s="10" t="s">
        <v>4201</v>
      </c>
      <c r="C3816" s="12">
        <v>0.375</v>
      </c>
      <c r="D3816" s="13">
        <v>43989</v>
      </c>
      <c r="E3816" s="7" t="s">
        <v>2584</v>
      </c>
      <c r="F3816" s="65">
        <v>16</v>
      </c>
      <c r="G3816" t="s">
        <v>20</v>
      </c>
      <c r="H3816">
        <f>+VLOOKUP(G3816,'Legenda Tecnologias'!$A$1:$C$26,3)</f>
        <v>12</v>
      </c>
    </row>
    <row r="3817" spans="1:8" ht="14.25">
      <c r="A3817" s="11">
        <v>43983</v>
      </c>
      <c r="B3817" s="10" t="s">
        <v>4216</v>
      </c>
      <c r="C3817" s="12">
        <v>0</v>
      </c>
      <c r="D3817" s="13">
        <v>43990</v>
      </c>
      <c r="E3817" s="7" t="s">
        <v>2584</v>
      </c>
      <c r="F3817" s="65">
        <v>26</v>
      </c>
      <c r="G3817" t="s">
        <v>5</v>
      </c>
      <c r="H3817">
        <f>+VLOOKUP(G3817,'Legenda Tecnologias'!$A$1:$C$26,3)</f>
        <v>11</v>
      </c>
    </row>
    <row r="3818" spans="1:8" ht="14.25">
      <c r="A3818" s="11">
        <v>43983</v>
      </c>
      <c r="B3818" s="10" t="s">
        <v>4217</v>
      </c>
      <c r="C3818" s="12">
        <v>4.1666666666666664E-2</v>
      </c>
      <c r="D3818" s="13">
        <v>43990</v>
      </c>
      <c r="E3818" s="7" t="s">
        <v>2584</v>
      </c>
      <c r="F3818" s="65">
        <v>22.7</v>
      </c>
      <c r="G3818" t="s">
        <v>12</v>
      </c>
      <c r="H3818">
        <f>+VLOOKUP(G3818,'Legenda Tecnologias'!$A$1:$C$26,3)</f>
        <v>22</v>
      </c>
    </row>
    <row r="3819" spans="1:8" ht="14.25">
      <c r="A3819" s="11">
        <v>43983</v>
      </c>
      <c r="B3819" s="10" t="s">
        <v>4226</v>
      </c>
      <c r="C3819" s="12">
        <v>0.41666666666666669</v>
      </c>
      <c r="D3819" s="13">
        <v>43990</v>
      </c>
      <c r="E3819" s="7" t="s">
        <v>2584</v>
      </c>
      <c r="F3819" s="65">
        <v>28.5</v>
      </c>
      <c r="G3819" t="s">
        <v>8</v>
      </c>
      <c r="H3819">
        <f>+VLOOKUP(G3819,'Legenda Tecnologias'!$A$1:$C$26,3)</f>
        <v>6</v>
      </c>
    </row>
    <row r="3820" spans="1:8" ht="14.25">
      <c r="A3820" s="11">
        <v>43983</v>
      </c>
      <c r="B3820" s="10" t="s">
        <v>4227</v>
      </c>
      <c r="C3820" s="12">
        <v>0.45833333333333331</v>
      </c>
      <c r="D3820" s="13">
        <v>43990</v>
      </c>
      <c r="E3820" s="7" t="s">
        <v>2584</v>
      </c>
      <c r="F3820" s="65">
        <v>26.5</v>
      </c>
      <c r="G3820" t="s">
        <v>5</v>
      </c>
      <c r="H3820">
        <f>+VLOOKUP(G3820,'Legenda Tecnologias'!$A$1:$C$26,3)</f>
        <v>11</v>
      </c>
    </row>
    <row r="3821" spans="1:8" ht="14.25">
      <c r="A3821" s="11">
        <v>43983</v>
      </c>
      <c r="B3821" s="10" t="s">
        <v>4228</v>
      </c>
      <c r="C3821" s="12">
        <v>0.5</v>
      </c>
      <c r="D3821" s="13">
        <v>43990</v>
      </c>
      <c r="E3821" s="7" t="s">
        <v>2584</v>
      </c>
      <c r="F3821" s="65">
        <v>28</v>
      </c>
      <c r="G3821" t="s">
        <v>5</v>
      </c>
      <c r="H3821">
        <f>+VLOOKUP(G3821,'Legenda Tecnologias'!$A$1:$C$26,3)</f>
        <v>11</v>
      </c>
    </row>
    <row r="3822" spans="1:8" ht="14.25">
      <c r="A3822" s="11">
        <v>43983</v>
      </c>
      <c r="B3822" s="10" t="s">
        <v>4229</v>
      </c>
      <c r="C3822" s="12">
        <v>0.54166666666666663</v>
      </c>
      <c r="D3822" s="13">
        <v>43990</v>
      </c>
      <c r="E3822" s="7" t="s">
        <v>2584</v>
      </c>
      <c r="F3822" s="65">
        <v>28.78</v>
      </c>
      <c r="G3822" t="s">
        <v>8</v>
      </c>
      <c r="H3822">
        <f>+VLOOKUP(G3822,'Legenda Tecnologias'!$A$1:$C$26,3)</f>
        <v>6</v>
      </c>
    </row>
    <row r="3823" spans="1:8" ht="14.25">
      <c r="A3823" s="11">
        <v>43983</v>
      </c>
      <c r="B3823" s="10" t="s">
        <v>4230</v>
      </c>
      <c r="C3823" s="12">
        <v>0.58333333333333337</v>
      </c>
      <c r="D3823" s="13">
        <v>43990</v>
      </c>
      <c r="E3823" s="7" t="s">
        <v>2584</v>
      </c>
      <c r="F3823" s="65">
        <v>28</v>
      </c>
      <c r="G3823" t="s">
        <v>12</v>
      </c>
      <c r="H3823">
        <f>+VLOOKUP(G3823,'Legenda Tecnologias'!$A$1:$C$26,3)</f>
        <v>22</v>
      </c>
    </row>
    <row r="3824" spans="1:8" ht="14.25">
      <c r="A3824" s="11">
        <v>43983</v>
      </c>
      <c r="B3824" s="10" t="s">
        <v>4231</v>
      </c>
      <c r="C3824" s="12">
        <v>0.625</v>
      </c>
      <c r="D3824" s="13">
        <v>43990</v>
      </c>
      <c r="E3824" s="7" t="s">
        <v>2584</v>
      </c>
      <c r="F3824" s="65">
        <v>27.5</v>
      </c>
      <c r="G3824" t="s">
        <v>8</v>
      </c>
      <c r="H3824">
        <f>+VLOOKUP(G3824,'Legenda Tecnologias'!$A$1:$C$26,3)</f>
        <v>6</v>
      </c>
    </row>
    <row r="3825" spans="1:8" ht="14.25">
      <c r="A3825" s="11">
        <v>43983</v>
      </c>
      <c r="B3825" s="10" t="s">
        <v>4232</v>
      </c>
      <c r="C3825" s="12">
        <v>0.66666666666666663</v>
      </c>
      <c r="D3825" s="13">
        <v>43990</v>
      </c>
      <c r="E3825" s="7" t="s">
        <v>2584</v>
      </c>
      <c r="F3825" s="65">
        <v>25.83</v>
      </c>
      <c r="G3825" t="s">
        <v>5</v>
      </c>
      <c r="H3825">
        <f>+VLOOKUP(G3825,'Legenda Tecnologias'!$A$1:$C$26,3)</f>
        <v>11</v>
      </c>
    </row>
    <row r="3826" spans="1:8" ht="14.25">
      <c r="A3826" s="11">
        <v>43983</v>
      </c>
      <c r="B3826" s="10" t="s">
        <v>4233</v>
      </c>
      <c r="C3826" s="12">
        <v>0.70833333333333337</v>
      </c>
      <c r="D3826" s="13">
        <v>43990</v>
      </c>
      <c r="E3826" s="7" t="s">
        <v>2584</v>
      </c>
      <c r="F3826" s="65">
        <v>25.93</v>
      </c>
      <c r="G3826" t="s">
        <v>12</v>
      </c>
      <c r="H3826">
        <f>+VLOOKUP(G3826,'Legenda Tecnologias'!$A$1:$C$26,3)</f>
        <v>22</v>
      </c>
    </row>
    <row r="3827" spans="1:8" ht="14.25">
      <c r="A3827" s="11">
        <v>43983</v>
      </c>
      <c r="B3827" s="10" t="s">
        <v>4234</v>
      </c>
      <c r="C3827" s="12">
        <v>0.75</v>
      </c>
      <c r="D3827" s="13">
        <v>43990</v>
      </c>
      <c r="E3827" s="7" t="s">
        <v>2584</v>
      </c>
      <c r="F3827" s="65">
        <v>28</v>
      </c>
      <c r="G3827" t="s">
        <v>12</v>
      </c>
      <c r="H3827">
        <f>+VLOOKUP(G3827,'Legenda Tecnologias'!$A$1:$C$26,3)</f>
        <v>22</v>
      </c>
    </row>
    <row r="3828" spans="1:8" ht="14.25">
      <c r="A3828" s="11">
        <v>43983</v>
      </c>
      <c r="B3828" s="10" t="s">
        <v>4235</v>
      </c>
      <c r="C3828" s="12">
        <v>0.79166666666666663</v>
      </c>
      <c r="D3828" s="13">
        <v>43990</v>
      </c>
      <c r="E3828" s="7" t="s">
        <v>2584</v>
      </c>
      <c r="F3828" s="65">
        <v>28.78</v>
      </c>
      <c r="G3828" t="s">
        <v>8</v>
      </c>
      <c r="H3828">
        <f>+VLOOKUP(G3828,'Legenda Tecnologias'!$A$1:$C$26,3)</f>
        <v>6</v>
      </c>
    </row>
    <row r="3829" spans="1:8" ht="14.25">
      <c r="A3829" s="11">
        <v>43983</v>
      </c>
      <c r="B3829" s="10" t="s">
        <v>4218</v>
      </c>
      <c r="C3829" s="12">
        <v>8.3333333333333329E-2</v>
      </c>
      <c r="D3829" s="13">
        <v>43990</v>
      </c>
      <c r="E3829" s="7" t="s">
        <v>2584</v>
      </c>
      <c r="F3829" s="65">
        <v>22.01</v>
      </c>
      <c r="G3829" t="s">
        <v>12</v>
      </c>
      <c r="H3829">
        <f>+VLOOKUP(G3829,'Legenda Tecnologias'!$A$1:$C$26,3)</f>
        <v>22</v>
      </c>
    </row>
    <row r="3830" spans="1:8" ht="14.25">
      <c r="A3830" s="11">
        <v>43983</v>
      </c>
      <c r="B3830" s="10" t="s">
        <v>4236</v>
      </c>
      <c r="C3830" s="12">
        <v>0.83333333333333337</v>
      </c>
      <c r="D3830" s="13">
        <v>43990</v>
      </c>
      <c r="E3830" s="7" t="s">
        <v>2584</v>
      </c>
      <c r="F3830" s="65">
        <v>30.02</v>
      </c>
      <c r="G3830" t="s">
        <v>12</v>
      </c>
      <c r="H3830">
        <f>+VLOOKUP(G3830,'Legenda Tecnologias'!$A$1:$C$26,3)</f>
        <v>22</v>
      </c>
    </row>
    <row r="3831" spans="1:8" ht="14.25">
      <c r="A3831" s="11">
        <v>43983</v>
      </c>
      <c r="B3831" s="10" t="s">
        <v>4237</v>
      </c>
      <c r="C3831" s="12">
        <v>0.875</v>
      </c>
      <c r="D3831" s="13">
        <v>43990</v>
      </c>
      <c r="E3831" s="7" t="s">
        <v>2584</v>
      </c>
      <c r="F3831" s="65">
        <v>31.18</v>
      </c>
      <c r="G3831" t="s">
        <v>5</v>
      </c>
      <c r="H3831">
        <f>+VLOOKUP(G3831,'Legenda Tecnologias'!$A$1:$C$26,3)</f>
        <v>11</v>
      </c>
    </row>
    <row r="3832" spans="1:8" ht="14.25">
      <c r="A3832" s="11">
        <v>43983</v>
      </c>
      <c r="B3832" s="10" t="s">
        <v>4238</v>
      </c>
      <c r="C3832" s="12">
        <v>0.91666666666666663</v>
      </c>
      <c r="D3832" s="13">
        <v>43990</v>
      </c>
      <c r="E3832" s="7" t="s">
        <v>2584</v>
      </c>
      <c r="F3832" s="65">
        <v>32.090000000000003</v>
      </c>
      <c r="G3832" t="s">
        <v>10</v>
      </c>
      <c r="H3832">
        <f>+VLOOKUP(G3832,'Legenda Tecnologias'!$A$1:$C$26,3)</f>
        <v>1</v>
      </c>
    </row>
    <row r="3833" spans="1:8" ht="14.25">
      <c r="A3833" s="11">
        <v>43983</v>
      </c>
      <c r="B3833" s="10" t="s">
        <v>4239</v>
      </c>
      <c r="C3833" s="12">
        <v>0.95833333333333337</v>
      </c>
      <c r="D3833" s="13">
        <v>43990</v>
      </c>
      <c r="E3833" s="7" t="s">
        <v>2584</v>
      </c>
      <c r="F3833" s="65">
        <v>30</v>
      </c>
      <c r="G3833" t="s">
        <v>21</v>
      </c>
      <c r="H3833">
        <f>+VLOOKUP(G3833,'Legenda Tecnologias'!$A$1:$C$26,3)</f>
        <v>2</v>
      </c>
    </row>
    <row r="3834" spans="1:8" ht="14.25">
      <c r="A3834" s="11">
        <v>43983</v>
      </c>
      <c r="B3834" s="10" t="s">
        <v>4219</v>
      </c>
      <c r="C3834" s="12">
        <v>0.125</v>
      </c>
      <c r="D3834" s="13">
        <v>43990</v>
      </c>
      <c r="E3834" s="7" t="s">
        <v>2584</v>
      </c>
      <c r="F3834" s="65">
        <v>21.36</v>
      </c>
      <c r="G3834" t="s">
        <v>20</v>
      </c>
      <c r="H3834">
        <f>+VLOOKUP(G3834,'Legenda Tecnologias'!$A$1:$C$26,3)</f>
        <v>12</v>
      </c>
    </row>
    <row r="3835" spans="1:8" ht="14.25">
      <c r="A3835" s="11">
        <v>43983</v>
      </c>
      <c r="B3835" s="10" t="s">
        <v>4220</v>
      </c>
      <c r="C3835" s="12">
        <v>0.16666666666666666</v>
      </c>
      <c r="D3835" s="13">
        <v>43990</v>
      </c>
      <c r="E3835" s="7" t="s">
        <v>2584</v>
      </c>
      <c r="F3835" s="65">
        <v>20.02</v>
      </c>
      <c r="G3835" t="s">
        <v>6</v>
      </c>
      <c r="H3835">
        <f>+VLOOKUP(G3835,'Legenda Tecnologias'!$A$1:$C$26,3)</f>
        <v>18</v>
      </c>
    </row>
    <row r="3836" spans="1:8" ht="14.25">
      <c r="A3836" s="11">
        <v>43983</v>
      </c>
      <c r="B3836" s="10" t="s">
        <v>4221</v>
      </c>
      <c r="C3836" s="12">
        <v>0.20833333333333334</v>
      </c>
      <c r="D3836" s="13">
        <v>43990</v>
      </c>
      <c r="E3836" s="7" t="s">
        <v>2584</v>
      </c>
      <c r="F3836" s="65">
        <v>23.03</v>
      </c>
      <c r="G3836" t="s">
        <v>5</v>
      </c>
      <c r="H3836">
        <f>+VLOOKUP(G3836,'Legenda Tecnologias'!$A$1:$C$26,3)</f>
        <v>11</v>
      </c>
    </row>
    <row r="3837" spans="1:8" ht="14.25">
      <c r="A3837" s="11">
        <v>43983</v>
      </c>
      <c r="B3837" s="10" t="s">
        <v>4222</v>
      </c>
      <c r="C3837" s="12">
        <v>0.25</v>
      </c>
      <c r="D3837" s="13">
        <v>43990</v>
      </c>
      <c r="E3837" s="7" t="s">
        <v>2584</v>
      </c>
      <c r="F3837" s="65">
        <v>23.52</v>
      </c>
      <c r="G3837" t="s">
        <v>20</v>
      </c>
      <c r="H3837">
        <f>+VLOOKUP(G3837,'Legenda Tecnologias'!$A$1:$C$26,3)</f>
        <v>12</v>
      </c>
    </row>
    <row r="3838" spans="1:8" ht="14.25">
      <c r="A3838" s="11">
        <v>43983</v>
      </c>
      <c r="B3838" s="10" t="s">
        <v>4223</v>
      </c>
      <c r="C3838" s="12">
        <v>0.29166666666666669</v>
      </c>
      <c r="D3838" s="13">
        <v>43990</v>
      </c>
      <c r="E3838" s="7" t="s">
        <v>2584</v>
      </c>
      <c r="F3838" s="65">
        <v>30.33</v>
      </c>
      <c r="G3838" t="s">
        <v>12</v>
      </c>
      <c r="H3838">
        <f>+VLOOKUP(G3838,'Legenda Tecnologias'!$A$1:$C$26,3)</f>
        <v>22</v>
      </c>
    </row>
    <row r="3839" spans="1:8" ht="14.25">
      <c r="A3839" s="11">
        <v>43983</v>
      </c>
      <c r="B3839" s="10" t="s">
        <v>4224</v>
      </c>
      <c r="C3839" s="12">
        <v>0.33333333333333331</v>
      </c>
      <c r="D3839" s="13">
        <v>43990</v>
      </c>
      <c r="E3839" s="7" t="s">
        <v>2584</v>
      </c>
      <c r="F3839" s="65">
        <v>30.02</v>
      </c>
      <c r="G3839" t="s">
        <v>21</v>
      </c>
      <c r="H3839">
        <f>+VLOOKUP(G3839,'Legenda Tecnologias'!$A$1:$C$26,3)</f>
        <v>2</v>
      </c>
    </row>
    <row r="3840" spans="1:8" ht="14.25">
      <c r="A3840" s="11">
        <v>43983</v>
      </c>
      <c r="B3840" s="10" t="s">
        <v>4225</v>
      </c>
      <c r="C3840" s="12">
        <v>0.375</v>
      </c>
      <c r="D3840" s="13">
        <v>43990</v>
      </c>
      <c r="E3840" s="7" t="s">
        <v>2584</v>
      </c>
      <c r="F3840" s="65">
        <v>30</v>
      </c>
      <c r="G3840" t="s">
        <v>5</v>
      </c>
      <c r="H3840">
        <f>+VLOOKUP(G3840,'Legenda Tecnologias'!$A$1:$C$26,3)</f>
        <v>11</v>
      </c>
    </row>
    <row r="3841" spans="1:8" ht="14.25">
      <c r="A3841" s="11">
        <v>43983</v>
      </c>
      <c r="B3841" s="10" t="s">
        <v>4240</v>
      </c>
      <c r="C3841" s="12">
        <v>0</v>
      </c>
      <c r="D3841" s="13">
        <v>43991</v>
      </c>
      <c r="E3841" s="7" t="s">
        <v>2584</v>
      </c>
      <c r="F3841" s="65">
        <v>28.39</v>
      </c>
      <c r="G3841" t="s">
        <v>8</v>
      </c>
      <c r="H3841">
        <f>+VLOOKUP(G3841,'Legenda Tecnologias'!$A$1:$C$26,3)</f>
        <v>6</v>
      </c>
    </row>
    <row r="3842" spans="1:8" ht="14.25">
      <c r="A3842" s="11">
        <v>43983</v>
      </c>
      <c r="B3842" s="10" t="s">
        <v>4241</v>
      </c>
      <c r="C3842" s="12">
        <v>4.1666666666666664E-2</v>
      </c>
      <c r="D3842" s="13">
        <v>43991</v>
      </c>
      <c r="E3842" s="7" t="s">
        <v>2584</v>
      </c>
      <c r="F3842" s="65">
        <v>25.79</v>
      </c>
      <c r="G3842" t="s">
        <v>12</v>
      </c>
      <c r="H3842">
        <f>+VLOOKUP(G3842,'Legenda Tecnologias'!$A$1:$C$26,3)</f>
        <v>22</v>
      </c>
    </row>
    <row r="3843" spans="1:8" ht="14.25">
      <c r="A3843" s="11">
        <v>43983</v>
      </c>
      <c r="B3843" s="10" t="s">
        <v>4250</v>
      </c>
      <c r="C3843" s="12">
        <v>0.41666666666666669</v>
      </c>
      <c r="D3843" s="13">
        <v>43991</v>
      </c>
      <c r="E3843" s="7" t="s">
        <v>2584</v>
      </c>
      <c r="F3843" s="65">
        <v>30.89</v>
      </c>
      <c r="G3843" t="s">
        <v>21</v>
      </c>
      <c r="H3843">
        <f>+VLOOKUP(G3843,'Legenda Tecnologias'!$A$1:$C$26,3)</f>
        <v>2</v>
      </c>
    </row>
    <row r="3844" spans="1:8" ht="14.25">
      <c r="A3844" s="11">
        <v>43983</v>
      </c>
      <c r="B3844" s="10" t="s">
        <v>4251</v>
      </c>
      <c r="C3844" s="12">
        <v>0.45833333333333331</v>
      </c>
      <c r="D3844" s="13">
        <v>43991</v>
      </c>
      <c r="E3844" s="7" t="s">
        <v>2584</v>
      </c>
      <c r="F3844" s="65">
        <v>30.91</v>
      </c>
      <c r="G3844" t="s">
        <v>5</v>
      </c>
      <c r="H3844">
        <f>+VLOOKUP(G3844,'Legenda Tecnologias'!$A$1:$C$26,3)</f>
        <v>11</v>
      </c>
    </row>
    <row r="3845" spans="1:8" ht="14.25">
      <c r="A3845" s="11">
        <v>43983</v>
      </c>
      <c r="B3845" s="10" t="s">
        <v>4252</v>
      </c>
      <c r="C3845" s="12">
        <v>0.5</v>
      </c>
      <c r="D3845" s="13">
        <v>43991</v>
      </c>
      <c r="E3845" s="7" t="s">
        <v>2584</v>
      </c>
      <c r="F3845" s="65">
        <v>31.29</v>
      </c>
      <c r="G3845" t="s">
        <v>5</v>
      </c>
      <c r="H3845">
        <f>+VLOOKUP(G3845,'Legenda Tecnologias'!$A$1:$C$26,3)</f>
        <v>11</v>
      </c>
    </row>
    <row r="3846" spans="1:8" ht="14.25">
      <c r="A3846" s="11">
        <v>43983</v>
      </c>
      <c r="B3846" s="10" t="s">
        <v>4253</v>
      </c>
      <c r="C3846" s="12">
        <v>0.54166666666666663</v>
      </c>
      <c r="D3846" s="13">
        <v>43991</v>
      </c>
      <c r="E3846" s="7" t="s">
        <v>2584</v>
      </c>
      <c r="F3846" s="65">
        <v>31.09</v>
      </c>
      <c r="G3846" t="s">
        <v>5</v>
      </c>
      <c r="H3846">
        <f>+VLOOKUP(G3846,'Legenda Tecnologias'!$A$1:$C$26,3)</f>
        <v>11</v>
      </c>
    </row>
    <row r="3847" spans="1:8" ht="14.25">
      <c r="A3847" s="11">
        <v>43983</v>
      </c>
      <c r="B3847" s="10" t="s">
        <v>4254</v>
      </c>
      <c r="C3847" s="12">
        <v>0.58333333333333337</v>
      </c>
      <c r="D3847" s="13">
        <v>43991</v>
      </c>
      <c r="E3847" s="7" t="s">
        <v>2584</v>
      </c>
      <c r="F3847" s="65">
        <v>30</v>
      </c>
      <c r="G3847" t="s">
        <v>20</v>
      </c>
      <c r="H3847">
        <f>+VLOOKUP(G3847,'Legenda Tecnologias'!$A$1:$C$26,3)</f>
        <v>12</v>
      </c>
    </row>
    <row r="3848" spans="1:8" ht="14.25">
      <c r="A3848" s="11">
        <v>43983</v>
      </c>
      <c r="B3848" s="10" t="s">
        <v>4255</v>
      </c>
      <c r="C3848" s="12">
        <v>0.625</v>
      </c>
      <c r="D3848" s="13">
        <v>43991</v>
      </c>
      <c r="E3848" s="7" t="s">
        <v>2584</v>
      </c>
      <c r="F3848" s="65">
        <v>28.75</v>
      </c>
      <c r="G3848" t="s">
        <v>20</v>
      </c>
      <c r="H3848">
        <f>+VLOOKUP(G3848,'Legenda Tecnologias'!$A$1:$C$26,3)</f>
        <v>12</v>
      </c>
    </row>
    <row r="3849" spans="1:8" ht="14.25">
      <c r="A3849" s="11">
        <v>43983</v>
      </c>
      <c r="B3849" s="10" t="s">
        <v>4256</v>
      </c>
      <c r="C3849" s="12">
        <v>0.66666666666666663</v>
      </c>
      <c r="D3849" s="13">
        <v>43991</v>
      </c>
      <c r="E3849" s="7" t="s">
        <v>2584</v>
      </c>
      <c r="F3849" s="65">
        <v>27.01</v>
      </c>
      <c r="G3849" t="s">
        <v>5</v>
      </c>
      <c r="H3849">
        <f>+VLOOKUP(G3849,'Legenda Tecnologias'!$A$1:$C$26,3)</f>
        <v>11</v>
      </c>
    </row>
    <row r="3850" spans="1:8" ht="14.25">
      <c r="A3850" s="11">
        <v>43983</v>
      </c>
      <c r="B3850" s="10" t="s">
        <v>4257</v>
      </c>
      <c r="C3850" s="12">
        <v>0.70833333333333337</v>
      </c>
      <c r="D3850" s="13">
        <v>43991</v>
      </c>
      <c r="E3850" s="7" t="s">
        <v>2584</v>
      </c>
      <c r="F3850" s="65">
        <v>27.9</v>
      </c>
      <c r="G3850" t="s">
        <v>12</v>
      </c>
      <c r="H3850">
        <f>+VLOOKUP(G3850,'Legenda Tecnologias'!$A$1:$C$26,3)</f>
        <v>22</v>
      </c>
    </row>
    <row r="3851" spans="1:8" ht="14.25">
      <c r="A3851" s="11">
        <v>43983</v>
      </c>
      <c r="B3851" s="10" t="s">
        <v>4258</v>
      </c>
      <c r="C3851" s="12">
        <v>0.75</v>
      </c>
      <c r="D3851" s="13">
        <v>43991</v>
      </c>
      <c r="E3851" s="7" t="s">
        <v>2584</v>
      </c>
      <c r="F3851" s="65">
        <v>30.02</v>
      </c>
      <c r="G3851" t="s">
        <v>12</v>
      </c>
      <c r="H3851">
        <f>+VLOOKUP(G3851,'Legenda Tecnologias'!$A$1:$C$26,3)</f>
        <v>22</v>
      </c>
    </row>
    <row r="3852" spans="1:8" ht="14.25">
      <c r="A3852" s="11">
        <v>43983</v>
      </c>
      <c r="B3852" s="10" t="s">
        <v>4259</v>
      </c>
      <c r="C3852" s="12">
        <v>0.79166666666666663</v>
      </c>
      <c r="D3852" s="13">
        <v>43991</v>
      </c>
      <c r="E3852" s="7" t="s">
        <v>2584</v>
      </c>
      <c r="F3852" s="65">
        <v>30.02</v>
      </c>
      <c r="G3852" t="s">
        <v>5</v>
      </c>
      <c r="H3852">
        <f>+VLOOKUP(G3852,'Legenda Tecnologias'!$A$1:$C$26,3)</f>
        <v>11</v>
      </c>
    </row>
    <row r="3853" spans="1:8" ht="14.25">
      <c r="A3853" s="11">
        <v>43983</v>
      </c>
      <c r="B3853" s="10" t="s">
        <v>4242</v>
      </c>
      <c r="C3853" s="12">
        <v>8.3333333333333329E-2</v>
      </c>
      <c r="D3853" s="13">
        <v>43991</v>
      </c>
      <c r="E3853" s="7" t="s">
        <v>2584</v>
      </c>
      <c r="F3853" s="65">
        <v>24.08</v>
      </c>
      <c r="G3853" t="s">
        <v>6</v>
      </c>
      <c r="H3853">
        <f>+VLOOKUP(G3853,'Legenda Tecnologias'!$A$1:$C$26,3)</f>
        <v>18</v>
      </c>
    </row>
    <row r="3854" spans="1:8" ht="14.25">
      <c r="A3854" s="11">
        <v>43983</v>
      </c>
      <c r="B3854" s="10" t="s">
        <v>4260</v>
      </c>
      <c r="C3854" s="12">
        <v>0.83333333333333337</v>
      </c>
      <c r="D3854" s="13">
        <v>43991</v>
      </c>
      <c r="E3854" s="7" t="s">
        <v>2584</v>
      </c>
      <c r="F3854" s="65">
        <v>31.51</v>
      </c>
      <c r="G3854" t="s">
        <v>5</v>
      </c>
      <c r="H3854">
        <f>+VLOOKUP(G3854,'Legenda Tecnologias'!$A$1:$C$26,3)</f>
        <v>11</v>
      </c>
    </row>
    <row r="3855" spans="1:8" ht="14.25">
      <c r="A3855" s="11">
        <v>43983</v>
      </c>
      <c r="B3855" s="10" t="s">
        <v>4261</v>
      </c>
      <c r="C3855" s="12">
        <v>0.875</v>
      </c>
      <c r="D3855" s="13">
        <v>43991</v>
      </c>
      <c r="E3855" s="7" t="s">
        <v>2584</v>
      </c>
      <c r="F3855" s="65">
        <v>32.83</v>
      </c>
      <c r="G3855" t="s">
        <v>5</v>
      </c>
      <c r="H3855">
        <f>+VLOOKUP(G3855,'Legenda Tecnologias'!$A$1:$C$26,3)</f>
        <v>11</v>
      </c>
    </row>
    <row r="3856" spans="1:8" ht="14.25">
      <c r="A3856" s="11">
        <v>43983</v>
      </c>
      <c r="B3856" s="10" t="s">
        <v>4262</v>
      </c>
      <c r="C3856" s="12">
        <v>0.91666666666666663</v>
      </c>
      <c r="D3856" s="13">
        <v>43991</v>
      </c>
      <c r="E3856" s="7" t="s">
        <v>2584</v>
      </c>
      <c r="F3856" s="65">
        <v>32.83</v>
      </c>
      <c r="G3856" t="s">
        <v>21</v>
      </c>
      <c r="H3856">
        <f>+VLOOKUP(G3856,'Legenda Tecnologias'!$A$1:$C$26,3)</f>
        <v>2</v>
      </c>
    </row>
    <row r="3857" spans="1:8" ht="14.25">
      <c r="A3857" s="11">
        <v>43983</v>
      </c>
      <c r="B3857" s="10" t="s">
        <v>4263</v>
      </c>
      <c r="C3857" s="12">
        <v>0.95833333333333337</v>
      </c>
      <c r="D3857" s="13">
        <v>43991</v>
      </c>
      <c r="E3857" s="7" t="s">
        <v>2584</v>
      </c>
      <c r="F3857" s="65">
        <v>29.06</v>
      </c>
      <c r="G3857" t="s">
        <v>21</v>
      </c>
      <c r="H3857">
        <f>+VLOOKUP(G3857,'Legenda Tecnologias'!$A$1:$C$26,3)</f>
        <v>2</v>
      </c>
    </row>
    <row r="3858" spans="1:8" ht="14.25">
      <c r="A3858" s="11">
        <v>43983</v>
      </c>
      <c r="B3858" s="10" t="s">
        <v>4243</v>
      </c>
      <c r="C3858" s="12">
        <v>0.125</v>
      </c>
      <c r="D3858" s="13">
        <v>43991</v>
      </c>
      <c r="E3858" s="7" t="s">
        <v>2584</v>
      </c>
      <c r="F3858" s="65">
        <v>23.67</v>
      </c>
      <c r="G3858" t="s">
        <v>6</v>
      </c>
      <c r="H3858">
        <f>+VLOOKUP(G3858,'Legenda Tecnologias'!$A$1:$C$26,3)</f>
        <v>18</v>
      </c>
    </row>
    <row r="3859" spans="1:8" ht="14.25">
      <c r="A3859" s="11">
        <v>43983</v>
      </c>
      <c r="B3859" s="10" t="s">
        <v>4244</v>
      </c>
      <c r="C3859" s="12">
        <v>0.16666666666666666</v>
      </c>
      <c r="D3859" s="13">
        <v>43991</v>
      </c>
      <c r="E3859" s="7" t="s">
        <v>2584</v>
      </c>
      <c r="F3859" s="65">
        <v>23.07</v>
      </c>
      <c r="G3859" t="s">
        <v>12</v>
      </c>
      <c r="H3859">
        <f>+VLOOKUP(G3859,'Legenda Tecnologias'!$A$1:$C$26,3)</f>
        <v>22</v>
      </c>
    </row>
    <row r="3860" spans="1:8" ht="14.25">
      <c r="A3860" s="11">
        <v>43983</v>
      </c>
      <c r="B3860" s="10" t="s">
        <v>4245</v>
      </c>
      <c r="C3860" s="12">
        <v>0.20833333333333334</v>
      </c>
      <c r="D3860" s="13">
        <v>43991</v>
      </c>
      <c r="E3860" s="7" t="s">
        <v>2584</v>
      </c>
      <c r="F3860" s="65">
        <v>22.74</v>
      </c>
      <c r="G3860" t="s">
        <v>12</v>
      </c>
      <c r="H3860">
        <f>+VLOOKUP(G3860,'Legenda Tecnologias'!$A$1:$C$26,3)</f>
        <v>22</v>
      </c>
    </row>
    <row r="3861" spans="1:8" ht="14.25">
      <c r="A3861" s="11">
        <v>43983</v>
      </c>
      <c r="B3861" s="10" t="s">
        <v>4246</v>
      </c>
      <c r="C3861" s="12">
        <v>0.25</v>
      </c>
      <c r="D3861" s="13">
        <v>43991</v>
      </c>
      <c r="E3861" s="7" t="s">
        <v>2584</v>
      </c>
      <c r="F3861" s="65">
        <v>28.64</v>
      </c>
      <c r="G3861" t="s">
        <v>12</v>
      </c>
      <c r="H3861">
        <f>+VLOOKUP(G3861,'Legenda Tecnologias'!$A$1:$C$26,3)</f>
        <v>22</v>
      </c>
    </row>
    <row r="3862" spans="1:8" ht="14.25">
      <c r="A3862" s="11">
        <v>43983</v>
      </c>
      <c r="B3862" s="10" t="s">
        <v>4247</v>
      </c>
      <c r="C3862" s="12">
        <v>0.29166666666666669</v>
      </c>
      <c r="D3862" s="13">
        <v>43991</v>
      </c>
      <c r="E3862" s="7" t="s">
        <v>2584</v>
      </c>
      <c r="F3862" s="65">
        <v>31.49</v>
      </c>
      <c r="G3862" t="s">
        <v>5</v>
      </c>
      <c r="H3862">
        <f>+VLOOKUP(G3862,'Legenda Tecnologias'!$A$1:$C$26,3)</f>
        <v>11</v>
      </c>
    </row>
    <row r="3863" spans="1:8" ht="14.25">
      <c r="A3863" s="11">
        <v>43983</v>
      </c>
      <c r="B3863" s="10" t="s">
        <v>4248</v>
      </c>
      <c r="C3863" s="12">
        <v>0.33333333333333331</v>
      </c>
      <c r="D3863" s="13">
        <v>43991</v>
      </c>
      <c r="E3863" s="7" t="s">
        <v>2584</v>
      </c>
      <c r="F3863" s="65">
        <v>32.93</v>
      </c>
      <c r="G3863" t="s">
        <v>20</v>
      </c>
      <c r="H3863">
        <f>+VLOOKUP(G3863,'Legenda Tecnologias'!$A$1:$C$26,3)</f>
        <v>12</v>
      </c>
    </row>
    <row r="3864" spans="1:8" ht="14.25">
      <c r="A3864" s="11">
        <v>43983</v>
      </c>
      <c r="B3864" s="10" t="s">
        <v>4249</v>
      </c>
      <c r="C3864" s="12">
        <v>0.375</v>
      </c>
      <c r="D3864" s="13">
        <v>43991</v>
      </c>
      <c r="E3864" s="7" t="s">
        <v>2584</v>
      </c>
      <c r="F3864" s="65">
        <v>32.83</v>
      </c>
      <c r="G3864" t="s">
        <v>5</v>
      </c>
      <c r="H3864">
        <f>+VLOOKUP(G3864,'Legenda Tecnologias'!$A$1:$C$26,3)</f>
        <v>11</v>
      </c>
    </row>
    <row r="3865" spans="1:8" ht="14.25">
      <c r="A3865" s="11">
        <v>43983</v>
      </c>
      <c r="B3865" s="10" t="s">
        <v>4264</v>
      </c>
      <c r="C3865" s="12">
        <v>0</v>
      </c>
      <c r="D3865" s="13">
        <v>43992</v>
      </c>
      <c r="E3865" s="7" t="s">
        <v>2584</v>
      </c>
      <c r="F3865" s="65">
        <v>29.71</v>
      </c>
      <c r="G3865" t="s">
        <v>6</v>
      </c>
      <c r="H3865">
        <f>+VLOOKUP(G3865,'Legenda Tecnologias'!$A$1:$C$26,3)</f>
        <v>18</v>
      </c>
    </row>
    <row r="3866" spans="1:8" ht="14.25">
      <c r="A3866" s="11">
        <v>43983</v>
      </c>
      <c r="B3866" s="10" t="s">
        <v>4265</v>
      </c>
      <c r="C3866" s="12">
        <v>4.1666666666666664E-2</v>
      </c>
      <c r="D3866" s="13">
        <v>43992</v>
      </c>
      <c r="E3866" s="7" t="s">
        <v>2584</v>
      </c>
      <c r="F3866" s="65">
        <v>26.98</v>
      </c>
      <c r="G3866" t="s">
        <v>6</v>
      </c>
      <c r="H3866">
        <f>+VLOOKUP(G3866,'Legenda Tecnologias'!$A$1:$C$26,3)</f>
        <v>18</v>
      </c>
    </row>
    <row r="3867" spans="1:8" ht="14.25">
      <c r="A3867" s="11">
        <v>43983</v>
      </c>
      <c r="B3867" s="10" t="s">
        <v>4274</v>
      </c>
      <c r="C3867" s="12">
        <v>0.41666666666666669</v>
      </c>
      <c r="D3867" s="13">
        <v>43992</v>
      </c>
      <c r="E3867" s="7" t="s">
        <v>2584</v>
      </c>
      <c r="F3867" s="65">
        <v>34.049999999999997</v>
      </c>
      <c r="G3867" t="s">
        <v>5</v>
      </c>
      <c r="H3867">
        <f>+VLOOKUP(G3867,'Legenda Tecnologias'!$A$1:$C$26,3)</f>
        <v>11</v>
      </c>
    </row>
    <row r="3868" spans="1:8" ht="14.25">
      <c r="A3868" s="11">
        <v>43983</v>
      </c>
      <c r="B3868" s="10" t="s">
        <v>4275</v>
      </c>
      <c r="C3868" s="12">
        <v>0.45833333333333331</v>
      </c>
      <c r="D3868" s="13">
        <v>43992</v>
      </c>
      <c r="E3868" s="7" t="s">
        <v>2584</v>
      </c>
      <c r="F3868" s="65">
        <v>34.5</v>
      </c>
      <c r="G3868" t="s">
        <v>6</v>
      </c>
      <c r="H3868">
        <f>+VLOOKUP(G3868,'Legenda Tecnologias'!$A$1:$C$26,3)</f>
        <v>18</v>
      </c>
    </row>
    <row r="3869" spans="1:8" ht="14.25">
      <c r="A3869" s="11">
        <v>43983</v>
      </c>
      <c r="B3869" s="10" t="s">
        <v>4276</v>
      </c>
      <c r="C3869" s="12">
        <v>0.5</v>
      </c>
      <c r="D3869" s="13">
        <v>43992</v>
      </c>
      <c r="E3869" s="7" t="s">
        <v>2584</v>
      </c>
      <c r="F3869" s="65">
        <v>34.770000000000003</v>
      </c>
      <c r="G3869" t="s">
        <v>10</v>
      </c>
      <c r="H3869">
        <f>+VLOOKUP(G3869,'Legenda Tecnologias'!$A$1:$C$26,3)</f>
        <v>1</v>
      </c>
    </row>
    <row r="3870" spans="1:8" ht="14.25">
      <c r="A3870" s="11">
        <v>43983</v>
      </c>
      <c r="B3870" s="10" t="s">
        <v>4277</v>
      </c>
      <c r="C3870" s="12">
        <v>0.54166666666666663</v>
      </c>
      <c r="D3870" s="13">
        <v>43992</v>
      </c>
      <c r="E3870" s="7" t="s">
        <v>2584</v>
      </c>
      <c r="F3870" s="65">
        <v>34.14</v>
      </c>
      <c r="G3870" t="s">
        <v>10</v>
      </c>
      <c r="H3870">
        <f>+VLOOKUP(G3870,'Legenda Tecnologias'!$A$1:$C$26,3)</f>
        <v>1</v>
      </c>
    </row>
    <row r="3871" spans="1:8" ht="14.25">
      <c r="A3871" s="11">
        <v>43983</v>
      </c>
      <c r="B3871" s="10" t="s">
        <v>4278</v>
      </c>
      <c r="C3871" s="12">
        <v>0.58333333333333337</v>
      </c>
      <c r="D3871" s="13">
        <v>43992</v>
      </c>
      <c r="E3871" s="7" t="s">
        <v>2584</v>
      </c>
      <c r="F3871" s="65">
        <v>32.4</v>
      </c>
      <c r="G3871" t="s">
        <v>5</v>
      </c>
      <c r="H3871">
        <f>+VLOOKUP(G3871,'Legenda Tecnologias'!$A$1:$C$26,3)</f>
        <v>11</v>
      </c>
    </row>
    <row r="3872" spans="1:8" ht="14.25">
      <c r="A3872" s="11">
        <v>43983</v>
      </c>
      <c r="B3872" s="10" t="s">
        <v>4279</v>
      </c>
      <c r="C3872" s="12">
        <v>0.625</v>
      </c>
      <c r="D3872" s="13">
        <v>43992</v>
      </c>
      <c r="E3872" s="7" t="s">
        <v>2584</v>
      </c>
      <c r="F3872" s="65">
        <v>31.3</v>
      </c>
      <c r="G3872" t="s">
        <v>6</v>
      </c>
      <c r="H3872">
        <f>+VLOOKUP(G3872,'Legenda Tecnologias'!$A$1:$C$26,3)</f>
        <v>18</v>
      </c>
    </row>
    <row r="3873" spans="1:8" ht="14.25">
      <c r="A3873" s="11">
        <v>43983</v>
      </c>
      <c r="B3873" s="10" t="s">
        <v>4280</v>
      </c>
      <c r="C3873" s="12">
        <v>0.66666666666666663</v>
      </c>
      <c r="D3873" s="13">
        <v>43992</v>
      </c>
      <c r="E3873" s="7" t="s">
        <v>2584</v>
      </c>
      <c r="F3873" s="65">
        <v>30.24</v>
      </c>
      <c r="G3873" t="s">
        <v>6</v>
      </c>
      <c r="H3873">
        <f>+VLOOKUP(G3873,'Legenda Tecnologias'!$A$1:$C$26,3)</f>
        <v>18</v>
      </c>
    </row>
    <row r="3874" spans="1:8" ht="14.25">
      <c r="A3874" s="11">
        <v>43983</v>
      </c>
      <c r="B3874" s="10" t="s">
        <v>4281</v>
      </c>
      <c r="C3874" s="12">
        <v>0.70833333333333337</v>
      </c>
      <c r="D3874" s="13">
        <v>43992</v>
      </c>
      <c r="E3874" s="7" t="s">
        <v>2584</v>
      </c>
      <c r="F3874" s="65">
        <v>29.44</v>
      </c>
      <c r="G3874" t="s">
        <v>6</v>
      </c>
      <c r="H3874">
        <f>+VLOOKUP(G3874,'Legenda Tecnologias'!$A$1:$C$26,3)</f>
        <v>18</v>
      </c>
    </row>
    <row r="3875" spans="1:8" ht="14.25">
      <c r="A3875" s="11">
        <v>43983</v>
      </c>
      <c r="B3875" s="10" t="s">
        <v>4282</v>
      </c>
      <c r="C3875" s="12">
        <v>0.75</v>
      </c>
      <c r="D3875" s="13">
        <v>43992</v>
      </c>
      <c r="E3875" s="7" t="s">
        <v>2584</v>
      </c>
      <c r="F3875" s="65">
        <v>30.6</v>
      </c>
      <c r="G3875" t="s">
        <v>5</v>
      </c>
      <c r="H3875">
        <f>+VLOOKUP(G3875,'Legenda Tecnologias'!$A$1:$C$26,3)</f>
        <v>11</v>
      </c>
    </row>
    <row r="3876" spans="1:8" ht="14.25">
      <c r="A3876" s="11">
        <v>43983</v>
      </c>
      <c r="B3876" s="10" t="s">
        <v>4283</v>
      </c>
      <c r="C3876" s="12">
        <v>0.79166666666666663</v>
      </c>
      <c r="D3876" s="13">
        <v>43992</v>
      </c>
      <c r="E3876" s="7" t="s">
        <v>2584</v>
      </c>
      <c r="F3876" s="65">
        <v>30.64</v>
      </c>
      <c r="G3876" t="s">
        <v>6</v>
      </c>
      <c r="H3876">
        <f>+VLOOKUP(G3876,'Legenda Tecnologias'!$A$1:$C$26,3)</f>
        <v>18</v>
      </c>
    </row>
    <row r="3877" spans="1:8" ht="14.25">
      <c r="A3877" s="11">
        <v>43983</v>
      </c>
      <c r="B3877" s="10" t="s">
        <v>4266</v>
      </c>
      <c r="C3877" s="12">
        <v>8.3333333333333329E-2</v>
      </c>
      <c r="D3877" s="13">
        <v>43992</v>
      </c>
      <c r="E3877" s="7" t="s">
        <v>2584</v>
      </c>
      <c r="F3877" s="65">
        <v>26.32</v>
      </c>
      <c r="G3877" t="s">
        <v>12</v>
      </c>
      <c r="H3877">
        <f>+VLOOKUP(G3877,'Legenda Tecnologias'!$A$1:$C$26,3)</f>
        <v>22</v>
      </c>
    </row>
    <row r="3878" spans="1:8" ht="14.25">
      <c r="A3878" s="11">
        <v>43983</v>
      </c>
      <c r="B3878" s="10" t="s">
        <v>4284</v>
      </c>
      <c r="C3878" s="12">
        <v>0.83333333333333337</v>
      </c>
      <c r="D3878" s="13">
        <v>43992</v>
      </c>
      <c r="E3878" s="7" t="s">
        <v>2584</v>
      </c>
      <c r="F3878" s="65">
        <v>33</v>
      </c>
      <c r="G3878" t="s">
        <v>5</v>
      </c>
      <c r="H3878">
        <f>+VLOOKUP(G3878,'Legenda Tecnologias'!$A$1:$C$26,3)</f>
        <v>11</v>
      </c>
    </row>
    <row r="3879" spans="1:8" ht="14.25">
      <c r="A3879" s="11">
        <v>43983</v>
      </c>
      <c r="B3879" s="10" t="s">
        <v>4285</v>
      </c>
      <c r="C3879" s="12">
        <v>0.875</v>
      </c>
      <c r="D3879" s="13">
        <v>43992</v>
      </c>
      <c r="E3879" s="7" t="s">
        <v>2584</v>
      </c>
      <c r="F3879" s="65">
        <v>31.5</v>
      </c>
      <c r="G3879" t="s">
        <v>42</v>
      </c>
      <c r="H3879">
        <f>+VLOOKUP(G3879,'Legenda Tecnologias'!$A$1:$C$26,3)</f>
        <v>3</v>
      </c>
    </row>
    <row r="3880" spans="1:8" ht="14.25">
      <c r="A3880" s="11">
        <v>43983</v>
      </c>
      <c r="B3880" s="10" t="s">
        <v>4286</v>
      </c>
      <c r="C3880" s="12">
        <v>0.91666666666666663</v>
      </c>
      <c r="D3880" s="13">
        <v>43992</v>
      </c>
      <c r="E3880" s="7" t="s">
        <v>2584</v>
      </c>
      <c r="F3880" s="65">
        <v>31.64</v>
      </c>
      <c r="G3880" t="s">
        <v>5</v>
      </c>
      <c r="H3880">
        <f>+VLOOKUP(G3880,'Legenda Tecnologias'!$A$1:$C$26,3)</f>
        <v>11</v>
      </c>
    </row>
    <row r="3881" spans="1:8" ht="14.25">
      <c r="A3881" s="11">
        <v>43983</v>
      </c>
      <c r="B3881" s="10" t="s">
        <v>4287</v>
      </c>
      <c r="C3881" s="12">
        <v>0.95833333333333337</v>
      </c>
      <c r="D3881" s="13">
        <v>43992</v>
      </c>
      <c r="E3881" s="7" t="s">
        <v>2584</v>
      </c>
      <c r="F3881" s="65">
        <v>30.02</v>
      </c>
      <c r="G3881" t="s">
        <v>5</v>
      </c>
      <c r="H3881">
        <f>+VLOOKUP(G3881,'Legenda Tecnologias'!$A$1:$C$26,3)</f>
        <v>11</v>
      </c>
    </row>
    <row r="3882" spans="1:8" ht="14.25">
      <c r="A3882" s="11">
        <v>43983</v>
      </c>
      <c r="B3882" s="10" t="s">
        <v>4267</v>
      </c>
      <c r="C3882" s="12">
        <v>0.125</v>
      </c>
      <c r="D3882" s="13">
        <v>43992</v>
      </c>
      <c r="E3882" s="7" t="s">
        <v>2584</v>
      </c>
      <c r="F3882" s="65">
        <v>24.79</v>
      </c>
      <c r="G3882" t="s">
        <v>12</v>
      </c>
      <c r="H3882">
        <f>+VLOOKUP(G3882,'Legenda Tecnologias'!$A$1:$C$26,3)</f>
        <v>22</v>
      </c>
    </row>
    <row r="3883" spans="1:8" ht="14.25">
      <c r="A3883" s="11">
        <v>43983</v>
      </c>
      <c r="B3883" s="10" t="s">
        <v>4268</v>
      </c>
      <c r="C3883" s="12">
        <v>0.16666666666666666</v>
      </c>
      <c r="D3883" s="13">
        <v>43992</v>
      </c>
      <c r="E3883" s="7" t="s">
        <v>2584</v>
      </c>
      <c r="F3883" s="65">
        <v>24.02</v>
      </c>
      <c r="G3883" t="s">
        <v>12</v>
      </c>
      <c r="H3883">
        <f>+VLOOKUP(G3883,'Legenda Tecnologias'!$A$1:$C$26,3)</f>
        <v>22</v>
      </c>
    </row>
    <row r="3884" spans="1:8" ht="14.25">
      <c r="A3884" s="11">
        <v>43983</v>
      </c>
      <c r="B3884" s="10" t="s">
        <v>4269</v>
      </c>
      <c r="C3884" s="12">
        <v>0.20833333333333334</v>
      </c>
      <c r="D3884" s="13">
        <v>43992</v>
      </c>
      <c r="E3884" s="7" t="s">
        <v>2584</v>
      </c>
      <c r="F3884" s="65">
        <v>26.55</v>
      </c>
      <c r="G3884" t="s">
        <v>12</v>
      </c>
      <c r="H3884">
        <f>+VLOOKUP(G3884,'Legenda Tecnologias'!$A$1:$C$26,3)</f>
        <v>22</v>
      </c>
    </row>
    <row r="3885" spans="1:8" ht="14.25">
      <c r="A3885" s="11">
        <v>43983</v>
      </c>
      <c r="B3885" s="10" t="s">
        <v>4270</v>
      </c>
      <c r="C3885" s="12">
        <v>0.25</v>
      </c>
      <c r="D3885" s="13">
        <v>43992</v>
      </c>
      <c r="E3885" s="7" t="s">
        <v>2584</v>
      </c>
      <c r="F3885" s="65">
        <v>29.44</v>
      </c>
      <c r="G3885" t="s">
        <v>7</v>
      </c>
      <c r="H3885">
        <f>+VLOOKUP(G3885,'Legenda Tecnologias'!$A$1:$C$26,3)</f>
        <v>19</v>
      </c>
    </row>
    <row r="3886" spans="1:8" ht="14.25">
      <c r="A3886" s="11">
        <v>43983</v>
      </c>
      <c r="B3886" s="10" t="s">
        <v>4271</v>
      </c>
      <c r="C3886" s="12">
        <v>0.29166666666666669</v>
      </c>
      <c r="D3886" s="13">
        <v>43992</v>
      </c>
      <c r="E3886" s="7" t="s">
        <v>2584</v>
      </c>
      <c r="F3886" s="65">
        <v>32.020000000000003</v>
      </c>
      <c r="G3886" t="s">
        <v>5</v>
      </c>
      <c r="H3886">
        <f>+VLOOKUP(G3886,'Legenda Tecnologias'!$A$1:$C$26,3)</f>
        <v>11</v>
      </c>
    </row>
    <row r="3887" spans="1:8" ht="14.25">
      <c r="A3887" s="11">
        <v>43983</v>
      </c>
      <c r="B3887" s="10" t="s">
        <v>4272</v>
      </c>
      <c r="C3887" s="12">
        <v>0.33333333333333331</v>
      </c>
      <c r="D3887" s="13">
        <v>43992</v>
      </c>
      <c r="E3887" s="7" t="s">
        <v>2584</v>
      </c>
      <c r="F3887" s="65">
        <v>34.32</v>
      </c>
      <c r="G3887" t="s">
        <v>5</v>
      </c>
      <c r="H3887">
        <f>+VLOOKUP(G3887,'Legenda Tecnologias'!$A$1:$C$26,3)</f>
        <v>11</v>
      </c>
    </row>
    <row r="3888" spans="1:8" ht="14.25">
      <c r="A3888" s="11">
        <v>43983</v>
      </c>
      <c r="B3888" s="10" t="s">
        <v>4273</v>
      </c>
      <c r="C3888" s="12">
        <v>0.375</v>
      </c>
      <c r="D3888" s="13">
        <v>43992</v>
      </c>
      <c r="E3888" s="7" t="s">
        <v>2584</v>
      </c>
      <c r="F3888" s="65">
        <v>34.89</v>
      </c>
      <c r="G3888" t="s">
        <v>10</v>
      </c>
      <c r="H3888">
        <f>+VLOOKUP(G3888,'Legenda Tecnologias'!$A$1:$C$26,3)</f>
        <v>1</v>
      </c>
    </row>
    <row r="3889" spans="1:8" ht="14.25">
      <c r="A3889" s="11">
        <v>43983</v>
      </c>
      <c r="B3889" s="10" t="s">
        <v>4288</v>
      </c>
      <c r="C3889" s="12">
        <v>0</v>
      </c>
      <c r="D3889" s="13">
        <v>43993</v>
      </c>
      <c r="E3889" s="7" t="s">
        <v>2584</v>
      </c>
      <c r="F3889" s="65">
        <v>30.34</v>
      </c>
      <c r="G3889" t="s">
        <v>5</v>
      </c>
      <c r="H3889">
        <f>+VLOOKUP(G3889,'Legenda Tecnologias'!$A$1:$C$26,3)</f>
        <v>11</v>
      </c>
    </row>
    <row r="3890" spans="1:8" ht="14.25">
      <c r="A3890" s="11">
        <v>43983</v>
      </c>
      <c r="B3890" s="10" t="s">
        <v>4289</v>
      </c>
      <c r="C3890" s="12">
        <v>4.1666666666666664E-2</v>
      </c>
      <c r="D3890" s="13">
        <v>43993</v>
      </c>
      <c r="E3890" s="7" t="s">
        <v>2584</v>
      </c>
      <c r="F3890" s="65">
        <v>28.69</v>
      </c>
      <c r="G3890" t="s">
        <v>5</v>
      </c>
      <c r="H3890">
        <f>+VLOOKUP(G3890,'Legenda Tecnologias'!$A$1:$C$26,3)</f>
        <v>11</v>
      </c>
    </row>
    <row r="3891" spans="1:8" ht="14.25">
      <c r="A3891" s="11">
        <v>43983</v>
      </c>
      <c r="B3891" s="10" t="s">
        <v>4298</v>
      </c>
      <c r="C3891" s="12">
        <v>0.41666666666666669</v>
      </c>
      <c r="D3891" s="13">
        <v>43993</v>
      </c>
      <c r="E3891" s="7" t="s">
        <v>2584</v>
      </c>
      <c r="F3891" s="65">
        <v>26.06</v>
      </c>
      <c r="G3891" t="s">
        <v>5</v>
      </c>
      <c r="H3891">
        <f>+VLOOKUP(G3891,'Legenda Tecnologias'!$A$1:$C$26,3)</f>
        <v>11</v>
      </c>
    </row>
    <row r="3892" spans="1:8" ht="14.25">
      <c r="A3892" s="11">
        <v>43983</v>
      </c>
      <c r="B3892" s="10" t="s">
        <v>4299</v>
      </c>
      <c r="C3892" s="12">
        <v>0.45833333333333331</v>
      </c>
      <c r="D3892" s="13">
        <v>43993</v>
      </c>
      <c r="E3892" s="7" t="s">
        <v>2584</v>
      </c>
      <c r="F3892" s="65">
        <v>22.01</v>
      </c>
      <c r="G3892" t="s">
        <v>5</v>
      </c>
      <c r="H3892">
        <f>+VLOOKUP(G3892,'Legenda Tecnologias'!$A$1:$C$26,3)</f>
        <v>11</v>
      </c>
    </row>
    <row r="3893" spans="1:8" ht="14.25">
      <c r="A3893" s="11">
        <v>43983</v>
      </c>
      <c r="B3893" s="10" t="s">
        <v>4300</v>
      </c>
      <c r="C3893" s="12">
        <v>0.5</v>
      </c>
      <c r="D3893" s="13">
        <v>43993</v>
      </c>
      <c r="E3893" s="7" t="s">
        <v>2584</v>
      </c>
      <c r="F3893" s="65">
        <v>21</v>
      </c>
      <c r="G3893" t="s">
        <v>12</v>
      </c>
      <c r="H3893">
        <f>+VLOOKUP(G3893,'Legenda Tecnologias'!$A$1:$C$26,3)</f>
        <v>22</v>
      </c>
    </row>
    <row r="3894" spans="1:8" ht="14.25">
      <c r="A3894" s="11">
        <v>43983</v>
      </c>
      <c r="B3894" s="10" t="s">
        <v>4301</v>
      </c>
      <c r="C3894" s="12">
        <v>0.54166666666666663</v>
      </c>
      <c r="D3894" s="13">
        <v>43993</v>
      </c>
      <c r="E3894" s="7" t="s">
        <v>2584</v>
      </c>
      <c r="F3894" s="65">
        <v>20.9</v>
      </c>
      <c r="G3894" t="s">
        <v>12</v>
      </c>
      <c r="H3894">
        <f>+VLOOKUP(G3894,'Legenda Tecnologias'!$A$1:$C$26,3)</f>
        <v>22</v>
      </c>
    </row>
    <row r="3895" spans="1:8" ht="14.25">
      <c r="A3895" s="11">
        <v>43983</v>
      </c>
      <c r="B3895" s="10" t="s">
        <v>4302</v>
      </c>
      <c r="C3895" s="12">
        <v>0.58333333333333337</v>
      </c>
      <c r="D3895" s="13">
        <v>43993</v>
      </c>
      <c r="E3895" s="7" t="s">
        <v>2584</v>
      </c>
      <c r="F3895" s="65">
        <v>20.5</v>
      </c>
      <c r="G3895" t="s">
        <v>12</v>
      </c>
      <c r="H3895">
        <f>+VLOOKUP(G3895,'Legenda Tecnologias'!$A$1:$C$26,3)</f>
        <v>22</v>
      </c>
    </row>
    <row r="3896" spans="1:8" ht="14.25">
      <c r="A3896" s="11">
        <v>43983</v>
      </c>
      <c r="B3896" s="10" t="s">
        <v>4303</v>
      </c>
      <c r="C3896" s="12">
        <v>0.625</v>
      </c>
      <c r="D3896" s="13">
        <v>43993</v>
      </c>
      <c r="E3896" s="7" t="s">
        <v>2584</v>
      </c>
      <c r="F3896" s="65">
        <v>19.100000000000001</v>
      </c>
      <c r="G3896" t="s">
        <v>6</v>
      </c>
      <c r="H3896">
        <f>+VLOOKUP(G3896,'Legenda Tecnologias'!$A$1:$C$26,3)</f>
        <v>18</v>
      </c>
    </row>
    <row r="3897" spans="1:8" ht="14.25">
      <c r="A3897" s="11">
        <v>43983</v>
      </c>
      <c r="B3897" s="10" t="s">
        <v>4304</v>
      </c>
      <c r="C3897" s="12">
        <v>0.66666666666666663</v>
      </c>
      <c r="D3897" s="13">
        <v>43993</v>
      </c>
      <c r="E3897" s="7" t="s">
        <v>2584</v>
      </c>
      <c r="F3897" s="65">
        <v>19.28</v>
      </c>
      <c r="G3897" t="s">
        <v>12</v>
      </c>
      <c r="H3897">
        <f>+VLOOKUP(G3897,'Legenda Tecnologias'!$A$1:$C$26,3)</f>
        <v>22</v>
      </c>
    </row>
    <row r="3898" spans="1:8" ht="14.25">
      <c r="A3898" s="11">
        <v>43983</v>
      </c>
      <c r="B3898" s="10" t="s">
        <v>4305</v>
      </c>
      <c r="C3898" s="12">
        <v>0.70833333333333337</v>
      </c>
      <c r="D3898" s="13">
        <v>43993</v>
      </c>
      <c r="E3898" s="7" t="s">
        <v>2584</v>
      </c>
      <c r="F3898" s="65">
        <v>20</v>
      </c>
      <c r="G3898" t="s">
        <v>6</v>
      </c>
      <c r="H3898">
        <f>+VLOOKUP(G3898,'Legenda Tecnologias'!$A$1:$C$26,3)</f>
        <v>18</v>
      </c>
    </row>
    <row r="3899" spans="1:8" ht="14.25">
      <c r="A3899" s="11">
        <v>43983</v>
      </c>
      <c r="B3899" s="10" t="s">
        <v>4306</v>
      </c>
      <c r="C3899" s="12">
        <v>0.75</v>
      </c>
      <c r="D3899" s="13">
        <v>43993</v>
      </c>
      <c r="E3899" s="7" t="s">
        <v>2584</v>
      </c>
      <c r="F3899" s="65">
        <v>20.5</v>
      </c>
      <c r="G3899" t="s">
        <v>12</v>
      </c>
      <c r="H3899">
        <f>+VLOOKUP(G3899,'Legenda Tecnologias'!$A$1:$C$26,3)</f>
        <v>22</v>
      </c>
    </row>
    <row r="3900" spans="1:8" ht="14.25">
      <c r="A3900" s="11">
        <v>43983</v>
      </c>
      <c r="B3900" s="10" t="s">
        <v>4307</v>
      </c>
      <c r="C3900" s="12">
        <v>0.79166666666666663</v>
      </c>
      <c r="D3900" s="13">
        <v>43993</v>
      </c>
      <c r="E3900" s="7" t="s">
        <v>2584</v>
      </c>
      <c r="F3900" s="65">
        <v>20.6</v>
      </c>
      <c r="G3900" t="s">
        <v>6</v>
      </c>
      <c r="H3900">
        <f>+VLOOKUP(G3900,'Legenda Tecnologias'!$A$1:$C$26,3)</f>
        <v>18</v>
      </c>
    </row>
    <row r="3901" spans="1:8" ht="14.25">
      <c r="A3901" s="11">
        <v>43983</v>
      </c>
      <c r="B3901" s="10" t="s">
        <v>4290</v>
      </c>
      <c r="C3901" s="12">
        <v>8.3333333333333329E-2</v>
      </c>
      <c r="D3901" s="13">
        <v>43993</v>
      </c>
      <c r="E3901" s="7" t="s">
        <v>2584</v>
      </c>
      <c r="F3901" s="65">
        <v>26</v>
      </c>
      <c r="G3901" t="s">
        <v>5</v>
      </c>
      <c r="H3901">
        <f>+VLOOKUP(G3901,'Legenda Tecnologias'!$A$1:$C$26,3)</f>
        <v>11</v>
      </c>
    </row>
    <row r="3902" spans="1:8" ht="14.25">
      <c r="A3902" s="11">
        <v>43983</v>
      </c>
      <c r="B3902" s="10" t="s">
        <v>4308</v>
      </c>
      <c r="C3902" s="12">
        <v>0.83333333333333337</v>
      </c>
      <c r="D3902" s="13">
        <v>43993</v>
      </c>
      <c r="E3902" s="7" t="s">
        <v>2584</v>
      </c>
      <c r="F3902" s="65">
        <v>22.01</v>
      </c>
      <c r="G3902" t="s">
        <v>6</v>
      </c>
      <c r="H3902">
        <f>+VLOOKUP(G3902,'Legenda Tecnologias'!$A$1:$C$26,3)</f>
        <v>18</v>
      </c>
    </row>
    <row r="3903" spans="1:8" ht="14.25">
      <c r="A3903" s="11">
        <v>43983</v>
      </c>
      <c r="B3903" s="10" t="s">
        <v>4309</v>
      </c>
      <c r="C3903" s="12">
        <v>0.875</v>
      </c>
      <c r="D3903" s="13">
        <v>43993</v>
      </c>
      <c r="E3903" s="7" t="s">
        <v>2584</v>
      </c>
      <c r="F3903" s="65">
        <v>27.09</v>
      </c>
      <c r="G3903" t="s">
        <v>12</v>
      </c>
      <c r="H3903">
        <f>+VLOOKUP(G3903,'Legenda Tecnologias'!$A$1:$C$26,3)</f>
        <v>22</v>
      </c>
    </row>
    <row r="3904" spans="1:8" ht="14.25">
      <c r="A3904" s="11">
        <v>43983</v>
      </c>
      <c r="B3904" s="10" t="s">
        <v>4310</v>
      </c>
      <c r="C3904" s="12">
        <v>0.91666666666666663</v>
      </c>
      <c r="D3904" s="13">
        <v>43993</v>
      </c>
      <c r="E3904" s="7" t="s">
        <v>2584</v>
      </c>
      <c r="F3904" s="65">
        <v>26.51</v>
      </c>
      <c r="G3904" t="s">
        <v>12</v>
      </c>
      <c r="H3904">
        <f>+VLOOKUP(G3904,'Legenda Tecnologias'!$A$1:$C$26,3)</f>
        <v>22</v>
      </c>
    </row>
    <row r="3905" spans="1:8" ht="14.25">
      <c r="A3905" s="11">
        <v>43983</v>
      </c>
      <c r="B3905" s="10" t="s">
        <v>4311</v>
      </c>
      <c r="C3905" s="12">
        <v>0.95833333333333337</v>
      </c>
      <c r="D3905" s="13">
        <v>43993</v>
      </c>
      <c r="E3905" s="7" t="s">
        <v>2584</v>
      </c>
      <c r="F3905" s="65">
        <v>23.81</v>
      </c>
      <c r="G3905" t="s">
        <v>5</v>
      </c>
      <c r="H3905">
        <f>+VLOOKUP(G3905,'Legenda Tecnologias'!$A$1:$C$26,3)</f>
        <v>11</v>
      </c>
    </row>
    <row r="3906" spans="1:8" ht="14.25">
      <c r="A3906" s="11">
        <v>43983</v>
      </c>
      <c r="B3906" s="10" t="s">
        <v>4291</v>
      </c>
      <c r="C3906" s="12">
        <v>0.125</v>
      </c>
      <c r="D3906" s="13">
        <v>43993</v>
      </c>
      <c r="E3906" s="7" t="s">
        <v>2584</v>
      </c>
      <c r="F3906" s="65">
        <v>24.01</v>
      </c>
      <c r="G3906" t="s">
        <v>12</v>
      </c>
      <c r="H3906">
        <f>+VLOOKUP(G3906,'Legenda Tecnologias'!$A$1:$C$26,3)</f>
        <v>22</v>
      </c>
    </row>
    <row r="3907" spans="1:8" ht="14.25">
      <c r="A3907" s="11">
        <v>43983</v>
      </c>
      <c r="B3907" s="10" t="s">
        <v>4292</v>
      </c>
      <c r="C3907" s="12">
        <v>0.16666666666666666</v>
      </c>
      <c r="D3907" s="13">
        <v>43993</v>
      </c>
      <c r="E3907" s="7" t="s">
        <v>2584</v>
      </c>
      <c r="F3907" s="65">
        <v>22.01</v>
      </c>
      <c r="G3907" t="s">
        <v>7</v>
      </c>
      <c r="H3907">
        <f>+VLOOKUP(G3907,'Legenda Tecnologias'!$A$1:$C$26,3)</f>
        <v>19</v>
      </c>
    </row>
    <row r="3908" spans="1:8" ht="14.25">
      <c r="A3908" s="11">
        <v>43983</v>
      </c>
      <c r="B3908" s="10" t="s">
        <v>4293</v>
      </c>
      <c r="C3908" s="12">
        <v>0.20833333333333334</v>
      </c>
      <c r="D3908" s="13">
        <v>43993</v>
      </c>
      <c r="E3908" s="7" t="s">
        <v>2584</v>
      </c>
      <c r="F3908" s="65">
        <v>21</v>
      </c>
      <c r="G3908" t="s">
        <v>12</v>
      </c>
      <c r="H3908">
        <f>+VLOOKUP(G3908,'Legenda Tecnologias'!$A$1:$C$26,3)</f>
        <v>22</v>
      </c>
    </row>
    <row r="3909" spans="1:8" ht="14.25">
      <c r="A3909" s="11">
        <v>43983</v>
      </c>
      <c r="B3909" s="10" t="s">
        <v>4294</v>
      </c>
      <c r="C3909" s="12">
        <v>0.25</v>
      </c>
      <c r="D3909" s="13">
        <v>43993</v>
      </c>
      <c r="E3909" s="7" t="s">
        <v>2584</v>
      </c>
      <c r="F3909" s="65">
        <v>22.67</v>
      </c>
      <c r="G3909" t="s">
        <v>12</v>
      </c>
      <c r="H3909">
        <f>+VLOOKUP(G3909,'Legenda Tecnologias'!$A$1:$C$26,3)</f>
        <v>22</v>
      </c>
    </row>
    <row r="3910" spans="1:8" ht="14.25">
      <c r="A3910" s="11">
        <v>43983</v>
      </c>
      <c r="B3910" s="10" t="s">
        <v>4295</v>
      </c>
      <c r="C3910" s="12">
        <v>0.29166666666666669</v>
      </c>
      <c r="D3910" s="13">
        <v>43993</v>
      </c>
      <c r="E3910" s="7" t="s">
        <v>2584</v>
      </c>
      <c r="F3910" s="65">
        <v>26.06</v>
      </c>
      <c r="G3910" t="s">
        <v>12</v>
      </c>
      <c r="H3910">
        <f>+VLOOKUP(G3910,'Legenda Tecnologias'!$A$1:$C$26,3)</f>
        <v>22</v>
      </c>
    </row>
    <row r="3911" spans="1:8" ht="14.25">
      <c r="A3911" s="11">
        <v>43983</v>
      </c>
      <c r="B3911" s="10" t="s">
        <v>4296</v>
      </c>
      <c r="C3911" s="12">
        <v>0.33333333333333331</v>
      </c>
      <c r="D3911" s="13">
        <v>43993</v>
      </c>
      <c r="E3911" s="7" t="s">
        <v>2584</v>
      </c>
      <c r="F3911" s="65">
        <v>30</v>
      </c>
      <c r="G3911" t="s">
        <v>5</v>
      </c>
      <c r="H3911">
        <f>+VLOOKUP(G3911,'Legenda Tecnologias'!$A$1:$C$26,3)</f>
        <v>11</v>
      </c>
    </row>
    <row r="3912" spans="1:8" ht="14.25">
      <c r="A3912" s="11">
        <v>43983</v>
      </c>
      <c r="B3912" s="10" t="s">
        <v>4297</v>
      </c>
      <c r="C3912" s="12">
        <v>0.375</v>
      </c>
      <c r="D3912" s="13">
        <v>43993</v>
      </c>
      <c r="E3912" s="7" t="s">
        <v>2584</v>
      </c>
      <c r="F3912" s="65">
        <v>28.96</v>
      </c>
      <c r="G3912" t="s">
        <v>6</v>
      </c>
      <c r="H3912">
        <f>+VLOOKUP(G3912,'Legenda Tecnologias'!$A$1:$C$26,3)</f>
        <v>18</v>
      </c>
    </row>
    <row r="3913" spans="1:8" ht="14.25">
      <c r="A3913" s="11">
        <v>43983</v>
      </c>
      <c r="B3913" s="10" t="s">
        <v>4312</v>
      </c>
      <c r="C3913" s="12">
        <v>0</v>
      </c>
      <c r="D3913" s="13">
        <v>43994</v>
      </c>
      <c r="E3913" s="7" t="s">
        <v>2584</v>
      </c>
      <c r="F3913" s="65">
        <v>20.7</v>
      </c>
      <c r="G3913" t="s">
        <v>12</v>
      </c>
      <c r="H3913">
        <f>+VLOOKUP(G3913,'Legenda Tecnologias'!$A$1:$C$26,3)</f>
        <v>22</v>
      </c>
    </row>
    <row r="3914" spans="1:8" ht="14.25">
      <c r="A3914" s="11">
        <v>43983</v>
      </c>
      <c r="B3914" s="10" t="s">
        <v>4313</v>
      </c>
      <c r="C3914" s="12">
        <v>4.1666666666666664E-2</v>
      </c>
      <c r="D3914" s="13">
        <v>43994</v>
      </c>
      <c r="E3914" s="7" t="s">
        <v>2584</v>
      </c>
      <c r="F3914" s="65">
        <v>17.96</v>
      </c>
      <c r="G3914" t="s">
        <v>12</v>
      </c>
      <c r="H3914">
        <f>+VLOOKUP(G3914,'Legenda Tecnologias'!$A$1:$C$26,3)</f>
        <v>22</v>
      </c>
    </row>
    <row r="3915" spans="1:8" ht="14.25">
      <c r="A3915" s="11">
        <v>43983</v>
      </c>
      <c r="B3915" s="10" t="s">
        <v>4322</v>
      </c>
      <c r="C3915" s="12">
        <v>0.41666666666666669</v>
      </c>
      <c r="D3915" s="13">
        <v>43994</v>
      </c>
      <c r="E3915" s="7" t="s">
        <v>2584</v>
      </c>
      <c r="F3915" s="65">
        <v>21.07</v>
      </c>
      <c r="G3915" t="s">
        <v>12</v>
      </c>
      <c r="H3915">
        <f>+VLOOKUP(G3915,'Legenda Tecnologias'!$A$1:$C$26,3)</f>
        <v>22</v>
      </c>
    </row>
    <row r="3916" spans="1:8" ht="14.25">
      <c r="A3916" s="11">
        <v>43983</v>
      </c>
      <c r="B3916" s="10" t="s">
        <v>4323</v>
      </c>
      <c r="C3916" s="12">
        <v>0.45833333333333331</v>
      </c>
      <c r="D3916" s="13">
        <v>43994</v>
      </c>
      <c r="E3916" s="7" t="s">
        <v>2584</v>
      </c>
      <c r="F3916" s="65">
        <v>20.5</v>
      </c>
      <c r="G3916" t="s">
        <v>6</v>
      </c>
      <c r="H3916">
        <f>+VLOOKUP(G3916,'Legenda Tecnologias'!$A$1:$C$26,3)</f>
        <v>18</v>
      </c>
    </row>
    <row r="3917" spans="1:8" ht="14.25">
      <c r="A3917" s="11">
        <v>43983</v>
      </c>
      <c r="B3917" s="10" t="s">
        <v>4324</v>
      </c>
      <c r="C3917" s="12">
        <v>0.5</v>
      </c>
      <c r="D3917" s="13">
        <v>43994</v>
      </c>
      <c r="E3917" s="7" t="s">
        <v>2584</v>
      </c>
      <c r="F3917" s="65">
        <v>19.45</v>
      </c>
      <c r="G3917" t="s">
        <v>6</v>
      </c>
      <c r="H3917">
        <f>+VLOOKUP(G3917,'Legenda Tecnologias'!$A$1:$C$26,3)</f>
        <v>18</v>
      </c>
    </row>
    <row r="3918" spans="1:8" ht="14.25">
      <c r="A3918" s="11">
        <v>43983</v>
      </c>
      <c r="B3918" s="10" t="s">
        <v>4325</v>
      </c>
      <c r="C3918" s="12">
        <v>0.54166666666666663</v>
      </c>
      <c r="D3918" s="13">
        <v>43994</v>
      </c>
      <c r="E3918" s="7" t="s">
        <v>2584</v>
      </c>
      <c r="F3918" s="65">
        <v>19</v>
      </c>
      <c r="G3918" t="s">
        <v>12</v>
      </c>
      <c r="H3918">
        <f>+VLOOKUP(G3918,'Legenda Tecnologias'!$A$1:$C$26,3)</f>
        <v>22</v>
      </c>
    </row>
    <row r="3919" spans="1:8" ht="14.25">
      <c r="A3919" s="11">
        <v>43983</v>
      </c>
      <c r="B3919" s="10" t="s">
        <v>4326</v>
      </c>
      <c r="C3919" s="12">
        <v>0.58333333333333337</v>
      </c>
      <c r="D3919" s="13">
        <v>43994</v>
      </c>
      <c r="E3919" s="7" t="s">
        <v>2584</v>
      </c>
      <c r="F3919" s="65">
        <v>17.71</v>
      </c>
      <c r="G3919" t="s">
        <v>12</v>
      </c>
      <c r="H3919">
        <f>+VLOOKUP(G3919,'Legenda Tecnologias'!$A$1:$C$26,3)</f>
        <v>22</v>
      </c>
    </row>
    <row r="3920" spans="1:8" ht="14.25">
      <c r="A3920" s="11">
        <v>43983</v>
      </c>
      <c r="B3920" s="10" t="s">
        <v>4327</v>
      </c>
      <c r="C3920" s="12">
        <v>0.625</v>
      </c>
      <c r="D3920" s="13">
        <v>43994</v>
      </c>
      <c r="E3920" s="7" t="s">
        <v>2584</v>
      </c>
      <c r="F3920" s="65">
        <v>16.25</v>
      </c>
      <c r="G3920" t="s">
        <v>6</v>
      </c>
      <c r="H3920">
        <f>+VLOOKUP(G3920,'Legenda Tecnologias'!$A$1:$C$26,3)</f>
        <v>18</v>
      </c>
    </row>
    <row r="3921" spans="1:8" ht="14.25">
      <c r="A3921" s="11">
        <v>43983</v>
      </c>
      <c r="B3921" s="10" t="s">
        <v>4328</v>
      </c>
      <c r="C3921" s="12">
        <v>0.66666666666666663</v>
      </c>
      <c r="D3921" s="13">
        <v>43994</v>
      </c>
      <c r="E3921" s="7" t="s">
        <v>2584</v>
      </c>
      <c r="F3921" s="65">
        <v>17.399999999999999</v>
      </c>
      <c r="G3921" t="s">
        <v>6</v>
      </c>
      <c r="H3921">
        <f>+VLOOKUP(G3921,'Legenda Tecnologias'!$A$1:$C$26,3)</f>
        <v>18</v>
      </c>
    </row>
    <row r="3922" spans="1:8" ht="14.25">
      <c r="A3922" s="11">
        <v>43983</v>
      </c>
      <c r="B3922" s="10" t="s">
        <v>4329</v>
      </c>
      <c r="C3922" s="12">
        <v>0.70833333333333337</v>
      </c>
      <c r="D3922" s="13">
        <v>43994</v>
      </c>
      <c r="E3922" s="7" t="s">
        <v>2584</v>
      </c>
      <c r="F3922" s="65">
        <v>19.600000000000001</v>
      </c>
      <c r="G3922" t="s">
        <v>6</v>
      </c>
      <c r="H3922">
        <f>+VLOOKUP(G3922,'Legenda Tecnologias'!$A$1:$C$26,3)</f>
        <v>18</v>
      </c>
    </row>
    <row r="3923" spans="1:8" ht="14.25">
      <c r="A3923" s="11">
        <v>43983</v>
      </c>
      <c r="B3923" s="10" t="s">
        <v>4330</v>
      </c>
      <c r="C3923" s="12">
        <v>0.75</v>
      </c>
      <c r="D3923" s="13">
        <v>43994</v>
      </c>
      <c r="E3923" s="7" t="s">
        <v>2584</v>
      </c>
      <c r="F3923" s="65">
        <v>20.6</v>
      </c>
      <c r="G3923" t="s">
        <v>6</v>
      </c>
      <c r="H3923">
        <f>+VLOOKUP(G3923,'Legenda Tecnologias'!$A$1:$C$26,3)</f>
        <v>18</v>
      </c>
    </row>
    <row r="3924" spans="1:8" ht="14.25">
      <c r="A3924" s="11">
        <v>43983</v>
      </c>
      <c r="B3924" s="10" t="s">
        <v>4331</v>
      </c>
      <c r="C3924" s="12">
        <v>0.79166666666666663</v>
      </c>
      <c r="D3924" s="13">
        <v>43994</v>
      </c>
      <c r="E3924" s="7" t="s">
        <v>2584</v>
      </c>
      <c r="F3924" s="65">
        <v>20.8</v>
      </c>
      <c r="G3924" t="s">
        <v>6</v>
      </c>
      <c r="H3924">
        <f>+VLOOKUP(G3924,'Legenda Tecnologias'!$A$1:$C$26,3)</f>
        <v>18</v>
      </c>
    </row>
    <row r="3925" spans="1:8" ht="14.25">
      <c r="A3925" s="11">
        <v>43983</v>
      </c>
      <c r="B3925" s="10" t="s">
        <v>4314</v>
      </c>
      <c r="C3925" s="12">
        <v>8.3333333333333329E-2</v>
      </c>
      <c r="D3925" s="13">
        <v>43994</v>
      </c>
      <c r="E3925" s="7" t="s">
        <v>2584</v>
      </c>
      <c r="F3925" s="65">
        <v>17.09</v>
      </c>
      <c r="G3925" t="s">
        <v>6</v>
      </c>
      <c r="H3925">
        <f>+VLOOKUP(G3925,'Legenda Tecnologias'!$A$1:$C$26,3)</f>
        <v>18</v>
      </c>
    </row>
    <row r="3926" spans="1:8" ht="14.25">
      <c r="A3926" s="11">
        <v>43983</v>
      </c>
      <c r="B3926" s="10" t="s">
        <v>4332</v>
      </c>
      <c r="C3926" s="12">
        <v>0.83333333333333337</v>
      </c>
      <c r="D3926" s="13">
        <v>43994</v>
      </c>
      <c r="E3926" s="7" t="s">
        <v>2584</v>
      </c>
      <c r="F3926" s="65">
        <v>26.01</v>
      </c>
      <c r="G3926" t="s">
        <v>12</v>
      </c>
      <c r="H3926">
        <f>+VLOOKUP(G3926,'Legenda Tecnologias'!$A$1:$C$26,3)</f>
        <v>22</v>
      </c>
    </row>
    <row r="3927" spans="1:8" ht="14.25">
      <c r="A3927" s="11">
        <v>43983</v>
      </c>
      <c r="B3927" s="10" t="s">
        <v>4333</v>
      </c>
      <c r="C3927" s="12">
        <v>0.875</v>
      </c>
      <c r="D3927" s="13">
        <v>43994</v>
      </c>
      <c r="E3927" s="7" t="s">
        <v>2584</v>
      </c>
      <c r="F3927" s="65">
        <v>24.7</v>
      </c>
      <c r="G3927" t="s">
        <v>5</v>
      </c>
      <c r="H3927">
        <f>+VLOOKUP(G3927,'Legenda Tecnologias'!$A$1:$C$26,3)</f>
        <v>11</v>
      </c>
    </row>
    <row r="3928" spans="1:8" ht="14.25">
      <c r="A3928" s="11">
        <v>43983</v>
      </c>
      <c r="B3928" s="10" t="s">
        <v>4334</v>
      </c>
      <c r="C3928" s="12">
        <v>0.91666666666666663</v>
      </c>
      <c r="D3928" s="13">
        <v>43994</v>
      </c>
      <c r="E3928" s="7" t="s">
        <v>2584</v>
      </c>
      <c r="F3928" s="65">
        <v>25.46</v>
      </c>
      <c r="G3928" t="s">
        <v>12</v>
      </c>
      <c r="H3928">
        <f>+VLOOKUP(G3928,'Legenda Tecnologias'!$A$1:$C$26,3)</f>
        <v>22</v>
      </c>
    </row>
    <row r="3929" spans="1:8" ht="14.25">
      <c r="A3929" s="11">
        <v>43983</v>
      </c>
      <c r="B3929" s="10" t="s">
        <v>4335</v>
      </c>
      <c r="C3929" s="12">
        <v>0.95833333333333337</v>
      </c>
      <c r="D3929" s="13">
        <v>43994</v>
      </c>
      <c r="E3929" s="7" t="s">
        <v>2584</v>
      </c>
      <c r="F3929" s="65">
        <v>23</v>
      </c>
      <c r="G3929" t="s">
        <v>5</v>
      </c>
      <c r="H3929">
        <f>+VLOOKUP(G3929,'Legenda Tecnologias'!$A$1:$C$26,3)</f>
        <v>11</v>
      </c>
    </row>
    <row r="3930" spans="1:8" ht="14.25">
      <c r="A3930" s="11">
        <v>43983</v>
      </c>
      <c r="B3930" s="10" t="s">
        <v>4315</v>
      </c>
      <c r="C3930" s="12">
        <v>0.125</v>
      </c>
      <c r="D3930" s="13">
        <v>43994</v>
      </c>
      <c r="E3930" s="7" t="s">
        <v>2584</v>
      </c>
      <c r="F3930" s="65">
        <v>16.010000000000002</v>
      </c>
      <c r="G3930" t="s">
        <v>6</v>
      </c>
      <c r="H3930">
        <f>+VLOOKUP(G3930,'Legenda Tecnologias'!$A$1:$C$26,3)</f>
        <v>18</v>
      </c>
    </row>
    <row r="3931" spans="1:8" ht="14.25">
      <c r="A3931" s="11">
        <v>43983</v>
      </c>
      <c r="B3931" s="10" t="s">
        <v>4316</v>
      </c>
      <c r="C3931" s="12">
        <v>0.16666666666666666</v>
      </c>
      <c r="D3931" s="13">
        <v>43994</v>
      </c>
      <c r="E3931" s="7" t="s">
        <v>2584</v>
      </c>
      <c r="F3931" s="65">
        <v>16</v>
      </c>
      <c r="G3931" t="s">
        <v>6</v>
      </c>
      <c r="H3931">
        <f>+VLOOKUP(G3931,'Legenda Tecnologias'!$A$1:$C$26,3)</f>
        <v>18</v>
      </c>
    </row>
    <row r="3932" spans="1:8" ht="14.25">
      <c r="A3932" s="11">
        <v>43983</v>
      </c>
      <c r="B3932" s="10" t="s">
        <v>4317</v>
      </c>
      <c r="C3932" s="12">
        <v>0.20833333333333334</v>
      </c>
      <c r="D3932" s="13">
        <v>43994</v>
      </c>
      <c r="E3932" s="7" t="s">
        <v>2584</v>
      </c>
      <c r="F3932" s="65">
        <v>16.64</v>
      </c>
      <c r="G3932" t="s">
        <v>6</v>
      </c>
      <c r="H3932">
        <f>+VLOOKUP(G3932,'Legenda Tecnologias'!$A$1:$C$26,3)</f>
        <v>18</v>
      </c>
    </row>
    <row r="3933" spans="1:8" ht="14.25">
      <c r="A3933" s="11">
        <v>43983</v>
      </c>
      <c r="B3933" s="10" t="s">
        <v>4318</v>
      </c>
      <c r="C3933" s="12">
        <v>0.25</v>
      </c>
      <c r="D3933" s="13">
        <v>43994</v>
      </c>
      <c r="E3933" s="7" t="s">
        <v>2584</v>
      </c>
      <c r="F3933" s="65">
        <v>19.14</v>
      </c>
      <c r="G3933" t="s">
        <v>6</v>
      </c>
      <c r="H3933">
        <f>+VLOOKUP(G3933,'Legenda Tecnologias'!$A$1:$C$26,3)</f>
        <v>18</v>
      </c>
    </row>
    <row r="3934" spans="1:8" ht="14.25">
      <c r="A3934" s="11">
        <v>43983</v>
      </c>
      <c r="B3934" s="10" t="s">
        <v>4319</v>
      </c>
      <c r="C3934" s="12">
        <v>0.29166666666666669</v>
      </c>
      <c r="D3934" s="13">
        <v>43994</v>
      </c>
      <c r="E3934" s="7" t="s">
        <v>2584</v>
      </c>
      <c r="F3934" s="65">
        <v>22.68</v>
      </c>
      <c r="G3934" t="s">
        <v>6</v>
      </c>
      <c r="H3934">
        <f>+VLOOKUP(G3934,'Legenda Tecnologias'!$A$1:$C$26,3)</f>
        <v>18</v>
      </c>
    </row>
    <row r="3935" spans="1:8" ht="14.25">
      <c r="A3935" s="11">
        <v>43983</v>
      </c>
      <c r="B3935" s="10" t="s">
        <v>4320</v>
      </c>
      <c r="C3935" s="12">
        <v>0.33333333333333331</v>
      </c>
      <c r="D3935" s="13">
        <v>43994</v>
      </c>
      <c r="E3935" s="7" t="s">
        <v>2584</v>
      </c>
      <c r="F3935" s="65">
        <v>26.01</v>
      </c>
      <c r="G3935" t="s">
        <v>12</v>
      </c>
      <c r="H3935">
        <f>+VLOOKUP(G3935,'Legenda Tecnologias'!$A$1:$C$26,3)</f>
        <v>22</v>
      </c>
    </row>
    <row r="3936" spans="1:8" ht="14.25">
      <c r="A3936" s="11">
        <v>43983</v>
      </c>
      <c r="B3936" s="10" t="s">
        <v>4321</v>
      </c>
      <c r="C3936" s="12">
        <v>0.375</v>
      </c>
      <c r="D3936" s="13">
        <v>43994</v>
      </c>
      <c r="E3936" s="7" t="s">
        <v>2584</v>
      </c>
      <c r="F3936" s="65">
        <v>23.23</v>
      </c>
      <c r="G3936" t="s">
        <v>6</v>
      </c>
      <c r="H3936">
        <f>+VLOOKUP(G3936,'Legenda Tecnologias'!$A$1:$C$26,3)</f>
        <v>18</v>
      </c>
    </row>
    <row r="3937" spans="1:8" ht="14.25">
      <c r="A3937" s="11">
        <v>43983</v>
      </c>
      <c r="B3937" s="10" t="s">
        <v>4336</v>
      </c>
      <c r="C3937" s="12">
        <v>0</v>
      </c>
      <c r="D3937" s="13">
        <v>43995</v>
      </c>
      <c r="E3937" s="7" t="s">
        <v>2584</v>
      </c>
      <c r="F3937" s="65">
        <v>20.98</v>
      </c>
      <c r="G3937" t="s">
        <v>10</v>
      </c>
      <c r="H3937">
        <f>+VLOOKUP(G3937,'Legenda Tecnologias'!$A$1:$C$26,3)</f>
        <v>1</v>
      </c>
    </row>
    <row r="3938" spans="1:8" ht="14.25">
      <c r="A3938" s="11">
        <v>43983</v>
      </c>
      <c r="B3938" s="10" t="s">
        <v>4337</v>
      </c>
      <c r="C3938" s="12">
        <v>4.1666666666666664E-2</v>
      </c>
      <c r="D3938" s="13">
        <v>43995</v>
      </c>
      <c r="E3938" s="7" t="s">
        <v>2584</v>
      </c>
      <c r="F3938" s="65">
        <v>19.440000000000001</v>
      </c>
      <c r="G3938" t="s">
        <v>12</v>
      </c>
      <c r="H3938">
        <f>+VLOOKUP(G3938,'Legenda Tecnologias'!$A$1:$C$26,3)</f>
        <v>22</v>
      </c>
    </row>
    <row r="3939" spans="1:8" ht="14.25">
      <c r="A3939" s="11">
        <v>43983</v>
      </c>
      <c r="B3939" s="10" t="s">
        <v>4346</v>
      </c>
      <c r="C3939" s="12">
        <v>0.41666666666666669</v>
      </c>
      <c r="D3939" s="13">
        <v>43995</v>
      </c>
      <c r="E3939" s="7" t="s">
        <v>2584</v>
      </c>
      <c r="F3939" s="65">
        <v>18.5</v>
      </c>
      <c r="G3939" t="s">
        <v>6</v>
      </c>
      <c r="H3939">
        <f>+VLOOKUP(G3939,'Legenda Tecnologias'!$A$1:$C$26,3)</f>
        <v>18</v>
      </c>
    </row>
    <row r="3940" spans="1:8" ht="14.25">
      <c r="A3940" s="11">
        <v>43983</v>
      </c>
      <c r="B3940" s="10" t="s">
        <v>4347</v>
      </c>
      <c r="C3940" s="12">
        <v>0.45833333333333331</v>
      </c>
      <c r="D3940" s="13">
        <v>43995</v>
      </c>
      <c r="E3940" s="7" t="s">
        <v>2584</v>
      </c>
      <c r="F3940" s="65">
        <v>18.11</v>
      </c>
      <c r="G3940" t="s">
        <v>6</v>
      </c>
      <c r="H3940">
        <f>+VLOOKUP(G3940,'Legenda Tecnologias'!$A$1:$C$26,3)</f>
        <v>18</v>
      </c>
    </row>
    <row r="3941" spans="1:8" ht="14.25">
      <c r="A3941" s="11">
        <v>43983</v>
      </c>
      <c r="B3941" s="10" t="s">
        <v>4348</v>
      </c>
      <c r="C3941" s="12">
        <v>0.5</v>
      </c>
      <c r="D3941" s="13">
        <v>43995</v>
      </c>
      <c r="E3941" s="7" t="s">
        <v>2584</v>
      </c>
      <c r="F3941" s="65">
        <v>18.98</v>
      </c>
      <c r="G3941" t="s">
        <v>6</v>
      </c>
      <c r="H3941">
        <f>+VLOOKUP(G3941,'Legenda Tecnologias'!$A$1:$C$26,3)</f>
        <v>18</v>
      </c>
    </row>
    <row r="3942" spans="1:8" ht="14.25">
      <c r="A3942" s="11">
        <v>43983</v>
      </c>
      <c r="B3942" s="10" t="s">
        <v>4349</v>
      </c>
      <c r="C3942" s="12">
        <v>0.54166666666666663</v>
      </c>
      <c r="D3942" s="13">
        <v>43995</v>
      </c>
      <c r="E3942" s="7" t="s">
        <v>2584</v>
      </c>
      <c r="F3942" s="65">
        <v>18.5</v>
      </c>
      <c r="G3942" t="s">
        <v>6</v>
      </c>
      <c r="H3942">
        <f>+VLOOKUP(G3942,'Legenda Tecnologias'!$A$1:$C$26,3)</f>
        <v>18</v>
      </c>
    </row>
    <row r="3943" spans="1:8" ht="14.25">
      <c r="A3943" s="11">
        <v>43983</v>
      </c>
      <c r="B3943" s="10" t="s">
        <v>4350</v>
      </c>
      <c r="C3943" s="12">
        <v>0.58333333333333337</v>
      </c>
      <c r="D3943" s="13">
        <v>43995</v>
      </c>
      <c r="E3943" s="7" t="s">
        <v>2584</v>
      </c>
      <c r="F3943" s="65">
        <v>17.63</v>
      </c>
      <c r="G3943" t="s">
        <v>6</v>
      </c>
      <c r="H3943">
        <f>+VLOOKUP(G3943,'Legenda Tecnologias'!$A$1:$C$26,3)</f>
        <v>18</v>
      </c>
    </row>
    <row r="3944" spans="1:8" ht="14.25">
      <c r="A3944" s="11">
        <v>43983</v>
      </c>
      <c r="B3944" s="10" t="s">
        <v>4351</v>
      </c>
      <c r="C3944" s="12">
        <v>0.625</v>
      </c>
      <c r="D3944" s="13">
        <v>43995</v>
      </c>
      <c r="E3944" s="7" t="s">
        <v>2584</v>
      </c>
      <c r="F3944" s="65">
        <v>15.84</v>
      </c>
      <c r="G3944" t="s">
        <v>12</v>
      </c>
      <c r="H3944">
        <f>+VLOOKUP(G3944,'Legenda Tecnologias'!$A$1:$C$26,3)</f>
        <v>22</v>
      </c>
    </row>
    <row r="3945" spans="1:8" ht="14.25">
      <c r="A3945" s="11">
        <v>43983</v>
      </c>
      <c r="B3945" s="10" t="s">
        <v>4352</v>
      </c>
      <c r="C3945" s="12">
        <v>0.66666666666666663</v>
      </c>
      <c r="D3945" s="13">
        <v>43995</v>
      </c>
      <c r="E3945" s="7" t="s">
        <v>2584</v>
      </c>
      <c r="F3945" s="65">
        <v>17.5</v>
      </c>
      <c r="G3945" t="s">
        <v>6</v>
      </c>
      <c r="H3945">
        <f>+VLOOKUP(G3945,'Legenda Tecnologias'!$A$1:$C$26,3)</f>
        <v>18</v>
      </c>
    </row>
    <row r="3946" spans="1:8" ht="14.25">
      <c r="A3946" s="11">
        <v>43983</v>
      </c>
      <c r="B3946" s="10" t="s">
        <v>4353</v>
      </c>
      <c r="C3946" s="12">
        <v>0.70833333333333337</v>
      </c>
      <c r="D3946" s="13">
        <v>43995</v>
      </c>
      <c r="E3946" s="7" t="s">
        <v>2584</v>
      </c>
      <c r="F3946" s="65">
        <v>18.5</v>
      </c>
      <c r="G3946" t="s">
        <v>6</v>
      </c>
      <c r="H3946">
        <f>+VLOOKUP(G3946,'Legenda Tecnologias'!$A$1:$C$26,3)</f>
        <v>18</v>
      </c>
    </row>
    <row r="3947" spans="1:8" ht="14.25">
      <c r="A3947" s="11">
        <v>43983</v>
      </c>
      <c r="B3947" s="10" t="s">
        <v>4354</v>
      </c>
      <c r="C3947" s="12">
        <v>0.75</v>
      </c>
      <c r="D3947" s="13">
        <v>43995</v>
      </c>
      <c r="E3947" s="7" t="s">
        <v>2584</v>
      </c>
      <c r="F3947" s="65">
        <v>21.93</v>
      </c>
      <c r="G3947" t="s">
        <v>6</v>
      </c>
      <c r="H3947">
        <f>+VLOOKUP(G3947,'Legenda Tecnologias'!$A$1:$C$26,3)</f>
        <v>18</v>
      </c>
    </row>
    <row r="3948" spans="1:8" ht="14.25">
      <c r="A3948" s="11">
        <v>43983</v>
      </c>
      <c r="B3948" s="10" t="s">
        <v>4355</v>
      </c>
      <c r="C3948" s="12">
        <v>0.79166666666666663</v>
      </c>
      <c r="D3948" s="13">
        <v>43995</v>
      </c>
      <c r="E3948" s="7" t="s">
        <v>2584</v>
      </c>
      <c r="F3948" s="65">
        <v>24.87</v>
      </c>
      <c r="G3948" t="s">
        <v>6</v>
      </c>
      <c r="H3948">
        <f>+VLOOKUP(G3948,'Legenda Tecnologias'!$A$1:$C$26,3)</f>
        <v>18</v>
      </c>
    </row>
    <row r="3949" spans="1:8" ht="14.25">
      <c r="A3949" s="11">
        <v>43983</v>
      </c>
      <c r="B3949" s="10" t="s">
        <v>4338</v>
      </c>
      <c r="C3949" s="12">
        <v>8.3333333333333329E-2</v>
      </c>
      <c r="D3949" s="13">
        <v>43995</v>
      </c>
      <c r="E3949" s="7" t="s">
        <v>2584</v>
      </c>
      <c r="F3949" s="65">
        <v>18.7</v>
      </c>
      <c r="G3949" t="s">
        <v>6</v>
      </c>
      <c r="H3949">
        <f>+VLOOKUP(G3949,'Legenda Tecnologias'!$A$1:$C$26,3)</f>
        <v>18</v>
      </c>
    </row>
    <row r="3950" spans="1:8" ht="14.25">
      <c r="A3950" s="11">
        <v>43983</v>
      </c>
      <c r="B3950" s="10" t="s">
        <v>4356</v>
      </c>
      <c r="C3950" s="12">
        <v>0.83333333333333337</v>
      </c>
      <c r="D3950" s="13">
        <v>43995</v>
      </c>
      <c r="E3950" s="7" t="s">
        <v>2584</v>
      </c>
      <c r="F3950" s="65">
        <v>25.96</v>
      </c>
      <c r="G3950" t="s">
        <v>6</v>
      </c>
      <c r="H3950">
        <f>+VLOOKUP(G3950,'Legenda Tecnologias'!$A$1:$C$26,3)</f>
        <v>18</v>
      </c>
    </row>
    <row r="3951" spans="1:8" ht="14.25">
      <c r="A3951" s="11">
        <v>43983</v>
      </c>
      <c r="B3951" s="10" t="s">
        <v>4357</v>
      </c>
      <c r="C3951" s="12">
        <v>0.875</v>
      </c>
      <c r="D3951" s="13">
        <v>43995</v>
      </c>
      <c r="E3951" s="7" t="s">
        <v>2584</v>
      </c>
      <c r="F3951" s="65">
        <v>31.52</v>
      </c>
      <c r="G3951" t="s">
        <v>12</v>
      </c>
      <c r="H3951">
        <f>+VLOOKUP(G3951,'Legenda Tecnologias'!$A$1:$C$26,3)</f>
        <v>22</v>
      </c>
    </row>
    <row r="3952" spans="1:8" ht="14.25">
      <c r="A3952" s="11">
        <v>43983</v>
      </c>
      <c r="B3952" s="10" t="s">
        <v>4358</v>
      </c>
      <c r="C3952" s="12">
        <v>0.91666666666666663</v>
      </c>
      <c r="D3952" s="13">
        <v>43995</v>
      </c>
      <c r="E3952" s="7" t="s">
        <v>2584</v>
      </c>
      <c r="F3952" s="65">
        <v>33.79</v>
      </c>
      <c r="G3952" t="s">
        <v>5</v>
      </c>
      <c r="H3952">
        <f>+VLOOKUP(G3952,'Legenda Tecnologias'!$A$1:$C$26,3)</f>
        <v>11</v>
      </c>
    </row>
    <row r="3953" spans="1:8" ht="14.25">
      <c r="A3953" s="11">
        <v>43983</v>
      </c>
      <c r="B3953" s="10" t="s">
        <v>4359</v>
      </c>
      <c r="C3953" s="12">
        <v>0.95833333333333337</v>
      </c>
      <c r="D3953" s="13">
        <v>43995</v>
      </c>
      <c r="E3953" s="7" t="s">
        <v>2584</v>
      </c>
      <c r="F3953" s="65">
        <v>33</v>
      </c>
      <c r="G3953" t="s">
        <v>5</v>
      </c>
      <c r="H3953">
        <f>+VLOOKUP(G3953,'Legenda Tecnologias'!$A$1:$C$26,3)</f>
        <v>11</v>
      </c>
    </row>
    <row r="3954" spans="1:8" ht="14.25">
      <c r="A3954" s="11">
        <v>43983</v>
      </c>
      <c r="B3954" s="10" t="s">
        <v>4339</v>
      </c>
      <c r="C3954" s="12">
        <v>0.125</v>
      </c>
      <c r="D3954" s="13">
        <v>43995</v>
      </c>
      <c r="E3954" s="7" t="s">
        <v>2584</v>
      </c>
      <c r="F3954" s="65">
        <v>18.8</v>
      </c>
      <c r="G3954" t="s">
        <v>12</v>
      </c>
      <c r="H3954">
        <f>+VLOOKUP(G3954,'Legenda Tecnologias'!$A$1:$C$26,3)</f>
        <v>22</v>
      </c>
    </row>
    <row r="3955" spans="1:8" ht="14.25">
      <c r="A3955" s="11">
        <v>43983</v>
      </c>
      <c r="B3955" s="10" t="s">
        <v>4340</v>
      </c>
      <c r="C3955" s="12">
        <v>0.16666666666666666</v>
      </c>
      <c r="D3955" s="13">
        <v>43995</v>
      </c>
      <c r="E3955" s="7" t="s">
        <v>2584</v>
      </c>
      <c r="F3955" s="65">
        <v>19</v>
      </c>
      <c r="G3955" t="s">
        <v>12</v>
      </c>
      <c r="H3955">
        <f>+VLOOKUP(G3955,'Legenda Tecnologias'!$A$1:$C$26,3)</f>
        <v>22</v>
      </c>
    </row>
    <row r="3956" spans="1:8" ht="14.25">
      <c r="A3956" s="11">
        <v>43983</v>
      </c>
      <c r="B3956" s="10" t="s">
        <v>4341</v>
      </c>
      <c r="C3956" s="12">
        <v>0.20833333333333334</v>
      </c>
      <c r="D3956" s="13">
        <v>43995</v>
      </c>
      <c r="E3956" s="7" t="s">
        <v>2584</v>
      </c>
      <c r="F3956" s="65">
        <v>18.899999999999999</v>
      </c>
      <c r="G3956" t="s">
        <v>12</v>
      </c>
      <c r="H3956">
        <f>+VLOOKUP(G3956,'Legenda Tecnologias'!$A$1:$C$26,3)</f>
        <v>22</v>
      </c>
    </row>
    <row r="3957" spans="1:8" ht="14.25">
      <c r="A3957" s="11">
        <v>43983</v>
      </c>
      <c r="B3957" s="10" t="s">
        <v>4342</v>
      </c>
      <c r="C3957" s="12">
        <v>0.25</v>
      </c>
      <c r="D3957" s="13">
        <v>43995</v>
      </c>
      <c r="E3957" s="7" t="s">
        <v>2584</v>
      </c>
      <c r="F3957" s="65">
        <v>19.329999999999998</v>
      </c>
      <c r="G3957" t="s">
        <v>12</v>
      </c>
      <c r="H3957">
        <f>+VLOOKUP(G3957,'Legenda Tecnologias'!$A$1:$C$26,3)</f>
        <v>22</v>
      </c>
    </row>
    <row r="3958" spans="1:8" ht="14.25">
      <c r="A3958" s="11">
        <v>43983</v>
      </c>
      <c r="B3958" s="10" t="s">
        <v>4343</v>
      </c>
      <c r="C3958" s="12">
        <v>0.29166666666666669</v>
      </c>
      <c r="D3958" s="13">
        <v>43995</v>
      </c>
      <c r="E3958" s="7" t="s">
        <v>2584</v>
      </c>
      <c r="F3958" s="65">
        <v>19.86</v>
      </c>
      <c r="G3958" t="s">
        <v>6</v>
      </c>
      <c r="H3958">
        <f>+VLOOKUP(G3958,'Legenda Tecnologias'!$A$1:$C$26,3)</f>
        <v>18</v>
      </c>
    </row>
    <row r="3959" spans="1:8" ht="14.25">
      <c r="A3959" s="11">
        <v>43983</v>
      </c>
      <c r="B3959" s="10" t="s">
        <v>4344</v>
      </c>
      <c r="C3959" s="12">
        <v>0.33333333333333331</v>
      </c>
      <c r="D3959" s="13">
        <v>43995</v>
      </c>
      <c r="E3959" s="7" t="s">
        <v>2584</v>
      </c>
      <c r="F3959" s="65">
        <v>20</v>
      </c>
      <c r="G3959" t="s">
        <v>6</v>
      </c>
      <c r="H3959">
        <f>+VLOOKUP(G3959,'Legenda Tecnologias'!$A$1:$C$26,3)</f>
        <v>18</v>
      </c>
    </row>
    <row r="3960" spans="1:8" ht="14.25">
      <c r="A3960" s="11">
        <v>43983</v>
      </c>
      <c r="B3960" s="10" t="s">
        <v>4345</v>
      </c>
      <c r="C3960" s="12">
        <v>0.375</v>
      </c>
      <c r="D3960" s="13">
        <v>43995</v>
      </c>
      <c r="E3960" s="7" t="s">
        <v>2584</v>
      </c>
      <c r="F3960" s="65">
        <v>19.100000000000001</v>
      </c>
      <c r="G3960" t="s">
        <v>12</v>
      </c>
      <c r="H3960">
        <f>+VLOOKUP(G3960,'Legenda Tecnologias'!$A$1:$C$26,3)</f>
        <v>22</v>
      </c>
    </row>
    <row r="3961" spans="1:8" ht="14.25">
      <c r="A3961" s="11">
        <v>43983</v>
      </c>
      <c r="B3961" s="10" t="s">
        <v>4360</v>
      </c>
      <c r="C3961" s="12">
        <v>0</v>
      </c>
      <c r="D3961" s="13">
        <v>43996</v>
      </c>
      <c r="E3961" s="7" t="s">
        <v>2584</v>
      </c>
      <c r="F3961" s="65">
        <v>33.200000000000003</v>
      </c>
      <c r="G3961" t="s">
        <v>10</v>
      </c>
      <c r="H3961">
        <f>+VLOOKUP(G3961,'Legenda Tecnologias'!$A$1:$C$26,3)</f>
        <v>1</v>
      </c>
    </row>
    <row r="3962" spans="1:8" ht="14.25">
      <c r="A3962" s="11">
        <v>43983</v>
      </c>
      <c r="B3962" s="10" t="s">
        <v>4361</v>
      </c>
      <c r="C3962" s="12">
        <v>4.1666666666666664E-2</v>
      </c>
      <c r="D3962" s="13">
        <v>43996</v>
      </c>
      <c r="E3962" s="7" t="s">
        <v>2584</v>
      </c>
      <c r="F3962" s="65">
        <v>31.59</v>
      </c>
      <c r="G3962" t="s">
        <v>5</v>
      </c>
      <c r="H3962">
        <f>+VLOOKUP(G3962,'Legenda Tecnologias'!$A$1:$C$26,3)</f>
        <v>11</v>
      </c>
    </row>
    <row r="3963" spans="1:8" ht="14.25">
      <c r="A3963" s="11">
        <v>43983</v>
      </c>
      <c r="B3963" s="10" t="s">
        <v>4370</v>
      </c>
      <c r="C3963" s="12">
        <v>0.41666666666666669</v>
      </c>
      <c r="D3963" s="13">
        <v>43996</v>
      </c>
      <c r="E3963" s="7" t="s">
        <v>2584</v>
      </c>
      <c r="F3963" s="65">
        <v>24.99</v>
      </c>
      <c r="G3963" t="s">
        <v>5</v>
      </c>
      <c r="H3963">
        <f>+VLOOKUP(G3963,'Legenda Tecnologias'!$A$1:$C$26,3)</f>
        <v>11</v>
      </c>
    </row>
    <row r="3964" spans="1:8" ht="14.25">
      <c r="A3964" s="11">
        <v>43983</v>
      </c>
      <c r="B3964" s="10" t="s">
        <v>4371</v>
      </c>
      <c r="C3964" s="12">
        <v>0.45833333333333331</v>
      </c>
      <c r="D3964" s="13">
        <v>43996</v>
      </c>
      <c r="E3964" s="7" t="s">
        <v>2584</v>
      </c>
      <c r="F3964" s="65">
        <v>24.09</v>
      </c>
      <c r="G3964" t="s">
        <v>12</v>
      </c>
      <c r="H3964">
        <f>+VLOOKUP(G3964,'Legenda Tecnologias'!$A$1:$C$26,3)</f>
        <v>22</v>
      </c>
    </row>
    <row r="3965" spans="1:8" ht="14.25">
      <c r="A3965" s="11">
        <v>43983</v>
      </c>
      <c r="B3965" s="10" t="s">
        <v>4372</v>
      </c>
      <c r="C3965" s="12">
        <v>0.5</v>
      </c>
      <c r="D3965" s="13">
        <v>43996</v>
      </c>
      <c r="E3965" s="7" t="s">
        <v>2584</v>
      </c>
      <c r="F3965" s="65">
        <v>23.99</v>
      </c>
      <c r="G3965" t="s">
        <v>12</v>
      </c>
      <c r="H3965">
        <f>+VLOOKUP(G3965,'Legenda Tecnologias'!$A$1:$C$26,3)</f>
        <v>22</v>
      </c>
    </row>
    <row r="3966" spans="1:8" ht="14.25">
      <c r="A3966" s="11">
        <v>43983</v>
      </c>
      <c r="B3966" s="10" t="s">
        <v>4373</v>
      </c>
      <c r="C3966" s="12">
        <v>0.54166666666666663</v>
      </c>
      <c r="D3966" s="13">
        <v>43996</v>
      </c>
      <c r="E3966" s="7" t="s">
        <v>2584</v>
      </c>
      <c r="F3966" s="65">
        <v>23.46</v>
      </c>
      <c r="G3966" t="s">
        <v>5</v>
      </c>
      <c r="H3966">
        <f>+VLOOKUP(G3966,'Legenda Tecnologias'!$A$1:$C$26,3)</f>
        <v>11</v>
      </c>
    </row>
    <row r="3967" spans="1:8" ht="14.25">
      <c r="A3967" s="11">
        <v>43983</v>
      </c>
      <c r="B3967" s="10" t="s">
        <v>4374</v>
      </c>
      <c r="C3967" s="12">
        <v>0.58333333333333337</v>
      </c>
      <c r="D3967" s="13">
        <v>43996</v>
      </c>
      <c r="E3967" s="7" t="s">
        <v>2584</v>
      </c>
      <c r="F3967" s="65">
        <v>20.399999999999999</v>
      </c>
      <c r="G3967" t="s">
        <v>6</v>
      </c>
      <c r="H3967">
        <f>+VLOOKUP(G3967,'Legenda Tecnologias'!$A$1:$C$26,3)</f>
        <v>18</v>
      </c>
    </row>
    <row r="3968" spans="1:8" ht="14.25">
      <c r="A3968" s="11">
        <v>43983</v>
      </c>
      <c r="B3968" s="10" t="s">
        <v>4375</v>
      </c>
      <c r="C3968" s="12">
        <v>0.625</v>
      </c>
      <c r="D3968" s="13">
        <v>43996</v>
      </c>
      <c r="E3968" s="7" t="s">
        <v>2584</v>
      </c>
      <c r="F3968" s="65">
        <v>15</v>
      </c>
      <c r="G3968" t="s">
        <v>6</v>
      </c>
      <c r="H3968">
        <f>+VLOOKUP(G3968,'Legenda Tecnologias'!$A$1:$C$26,3)</f>
        <v>18</v>
      </c>
    </row>
    <row r="3969" spans="1:8" ht="14.25">
      <c r="A3969" s="11">
        <v>43983</v>
      </c>
      <c r="B3969" s="10" t="s">
        <v>4376</v>
      </c>
      <c r="C3969" s="12">
        <v>0.66666666666666663</v>
      </c>
      <c r="D3969" s="13">
        <v>43996</v>
      </c>
      <c r="E3969" s="7" t="s">
        <v>2584</v>
      </c>
      <c r="F3969" s="65">
        <v>14.8</v>
      </c>
      <c r="G3969" t="s">
        <v>7</v>
      </c>
      <c r="H3969">
        <f>+VLOOKUP(G3969,'Legenda Tecnologias'!$A$1:$C$26,3)</f>
        <v>19</v>
      </c>
    </row>
    <row r="3970" spans="1:8" ht="14.25">
      <c r="A3970" s="11">
        <v>43983</v>
      </c>
      <c r="B3970" s="10" t="s">
        <v>4377</v>
      </c>
      <c r="C3970" s="12">
        <v>0.70833333333333337</v>
      </c>
      <c r="D3970" s="13">
        <v>43996</v>
      </c>
      <c r="E3970" s="7" t="s">
        <v>2584</v>
      </c>
      <c r="F3970" s="65">
        <v>17.7</v>
      </c>
      <c r="G3970" t="s">
        <v>6</v>
      </c>
      <c r="H3970">
        <f>+VLOOKUP(G3970,'Legenda Tecnologias'!$A$1:$C$26,3)</f>
        <v>18</v>
      </c>
    </row>
    <row r="3971" spans="1:8" ht="14.25">
      <c r="A3971" s="11">
        <v>43983</v>
      </c>
      <c r="B3971" s="10" t="s">
        <v>4378</v>
      </c>
      <c r="C3971" s="12">
        <v>0.75</v>
      </c>
      <c r="D3971" s="13">
        <v>43996</v>
      </c>
      <c r="E3971" s="7" t="s">
        <v>2584</v>
      </c>
      <c r="F3971" s="65">
        <v>21.08</v>
      </c>
      <c r="G3971" t="s">
        <v>6</v>
      </c>
      <c r="H3971">
        <f>+VLOOKUP(G3971,'Legenda Tecnologias'!$A$1:$C$26,3)</f>
        <v>18</v>
      </c>
    </row>
    <row r="3972" spans="1:8" ht="14.25">
      <c r="A3972" s="11">
        <v>43983</v>
      </c>
      <c r="B3972" s="10" t="s">
        <v>4379</v>
      </c>
      <c r="C3972" s="12">
        <v>0.79166666666666663</v>
      </c>
      <c r="D3972" s="13">
        <v>43996</v>
      </c>
      <c r="E3972" s="7" t="s">
        <v>2584</v>
      </c>
      <c r="F3972" s="65">
        <v>23.8</v>
      </c>
      <c r="G3972" t="s">
        <v>12</v>
      </c>
      <c r="H3972">
        <f>+VLOOKUP(G3972,'Legenda Tecnologias'!$A$1:$C$26,3)</f>
        <v>22</v>
      </c>
    </row>
    <row r="3973" spans="1:8" ht="14.25">
      <c r="A3973" s="11">
        <v>43983</v>
      </c>
      <c r="B3973" s="10" t="s">
        <v>4362</v>
      </c>
      <c r="C3973" s="12">
        <v>8.3333333333333329E-2</v>
      </c>
      <c r="D3973" s="13">
        <v>43996</v>
      </c>
      <c r="E3973" s="7" t="s">
        <v>2584</v>
      </c>
      <c r="F3973" s="65">
        <v>31.4</v>
      </c>
      <c r="G3973" t="s">
        <v>5</v>
      </c>
      <c r="H3973">
        <f>+VLOOKUP(G3973,'Legenda Tecnologias'!$A$1:$C$26,3)</f>
        <v>11</v>
      </c>
    </row>
    <row r="3974" spans="1:8" ht="14.25">
      <c r="A3974" s="11">
        <v>43983</v>
      </c>
      <c r="B3974" s="10" t="s">
        <v>4380</v>
      </c>
      <c r="C3974" s="12">
        <v>0.83333333333333337</v>
      </c>
      <c r="D3974" s="13">
        <v>43996</v>
      </c>
      <c r="E3974" s="7" t="s">
        <v>2584</v>
      </c>
      <c r="F3974" s="65">
        <v>25.97</v>
      </c>
      <c r="G3974" t="s">
        <v>12</v>
      </c>
      <c r="H3974">
        <f>+VLOOKUP(G3974,'Legenda Tecnologias'!$A$1:$C$26,3)</f>
        <v>22</v>
      </c>
    </row>
    <row r="3975" spans="1:8" ht="14.25">
      <c r="A3975" s="11">
        <v>43983</v>
      </c>
      <c r="B3975" s="10" t="s">
        <v>4381</v>
      </c>
      <c r="C3975" s="12">
        <v>0.875</v>
      </c>
      <c r="D3975" s="13">
        <v>43996</v>
      </c>
      <c r="E3975" s="7" t="s">
        <v>2584</v>
      </c>
      <c r="F3975" s="65">
        <v>31.19</v>
      </c>
      <c r="G3975" t="s">
        <v>6</v>
      </c>
      <c r="H3975">
        <f>+VLOOKUP(G3975,'Legenda Tecnologias'!$A$1:$C$26,3)</f>
        <v>18</v>
      </c>
    </row>
    <row r="3976" spans="1:8" ht="14.25">
      <c r="A3976" s="11">
        <v>43983</v>
      </c>
      <c r="B3976" s="10" t="s">
        <v>4382</v>
      </c>
      <c r="C3976" s="12">
        <v>0.91666666666666663</v>
      </c>
      <c r="D3976" s="13">
        <v>43996</v>
      </c>
      <c r="E3976" s="7" t="s">
        <v>2584</v>
      </c>
      <c r="F3976" s="65">
        <v>33</v>
      </c>
      <c r="G3976" t="s">
        <v>5</v>
      </c>
      <c r="H3976">
        <f>+VLOOKUP(G3976,'Legenda Tecnologias'!$A$1:$C$26,3)</f>
        <v>11</v>
      </c>
    </row>
    <row r="3977" spans="1:8" ht="14.25">
      <c r="A3977" s="11">
        <v>43983</v>
      </c>
      <c r="B3977" s="10" t="s">
        <v>4383</v>
      </c>
      <c r="C3977" s="12">
        <v>0.95833333333333337</v>
      </c>
      <c r="D3977" s="13">
        <v>43996</v>
      </c>
      <c r="E3977" s="7" t="s">
        <v>2584</v>
      </c>
      <c r="F3977" s="65">
        <v>31.39</v>
      </c>
      <c r="G3977" t="s">
        <v>10</v>
      </c>
      <c r="H3977">
        <f>+VLOOKUP(G3977,'Legenda Tecnologias'!$A$1:$C$26,3)</f>
        <v>1</v>
      </c>
    </row>
    <row r="3978" spans="1:8" ht="14.25">
      <c r="A3978" s="11">
        <v>43983</v>
      </c>
      <c r="B3978" s="10" t="s">
        <v>4363</v>
      </c>
      <c r="C3978" s="12">
        <v>0.125</v>
      </c>
      <c r="D3978" s="13">
        <v>43996</v>
      </c>
      <c r="E3978" s="7" t="s">
        <v>2584</v>
      </c>
      <c r="F3978" s="65">
        <v>31.52</v>
      </c>
      <c r="G3978" t="s">
        <v>6</v>
      </c>
      <c r="H3978">
        <f>+VLOOKUP(G3978,'Legenda Tecnologias'!$A$1:$C$26,3)</f>
        <v>18</v>
      </c>
    </row>
    <row r="3979" spans="1:8" ht="14.25">
      <c r="A3979" s="11">
        <v>43983</v>
      </c>
      <c r="B3979" s="10" t="s">
        <v>4364</v>
      </c>
      <c r="C3979" s="12">
        <v>0.16666666666666666</v>
      </c>
      <c r="D3979" s="13">
        <v>43996</v>
      </c>
      <c r="E3979" s="7" t="s">
        <v>2584</v>
      </c>
      <c r="F3979" s="65">
        <v>31.52</v>
      </c>
      <c r="G3979" t="s">
        <v>5</v>
      </c>
      <c r="H3979">
        <f>+VLOOKUP(G3979,'Legenda Tecnologias'!$A$1:$C$26,3)</f>
        <v>11</v>
      </c>
    </row>
    <row r="3980" spans="1:8" ht="14.25">
      <c r="A3980" s="11">
        <v>43983</v>
      </c>
      <c r="B3980" s="10" t="s">
        <v>4365</v>
      </c>
      <c r="C3980" s="12">
        <v>0.20833333333333334</v>
      </c>
      <c r="D3980" s="13">
        <v>43996</v>
      </c>
      <c r="E3980" s="7" t="s">
        <v>2584</v>
      </c>
      <c r="F3980" s="65">
        <v>31.52</v>
      </c>
      <c r="G3980" t="s">
        <v>5</v>
      </c>
      <c r="H3980">
        <f>+VLOOKUP(G3980,'Legenda Tecnologias'!$A$1:$C$26,3)</f>
        <v>11</v>
      </c>
    </row>
    <row r="3981" spans="1:8" ht="14.25">
      <c r="A3981" s="11">
        <v>43983</v>
      </c>
      <c r="B3981" s="10" t="s">
        <v>4366</v>
      </c>
      <c r="C3981" s="12">
        <v>0.25</v>
      </c>
      <c r="D3981" s="13">
        <v>43996</v>
      </c>
      <c r="E3981" s="7" t="s">
        <v>2584</v>
      </c>
      <c r="F3981" s="65">
        <v>31.52</v>
      </c>
      <c r="G3981" t="s">
        <v>5</v>
      </c>
      <c r="H3981">
        <f>+VLOOKUP(G3981,'Legenda Tecnologias'!$A$1:$C$26,3)</f>
        <v>11</v>
      </c>
    </row>
    <row r="3982" spans="1:8" ht="14.25">
      <c r="A3982" s="11">
        <v>43983</v>
      </c>
      <c r="B3982" s="10" t="s">
        <v>4367</v>
      </c>
      <c r="C3982" s="12">
        <v>0.29166666666666669</v>
      </c>
      <c r="D3982" s="13">
        <v>43996</v>
      </c>
      <c r="E3982" s="7" t="s">
        <v>2584</v>
      </c>
      <c r="F3982" s="65">
        <v>30.55</v>
      </c>
      <c r="G3982" t="s">
        <v>5</v>
      </c>
      <c r="H3982">
        <f>+VLOOKUP(G3982,'Legenda Tecnologias'!$A$1:$C$26,3)</f>
        <v>11</v>
      </c>
    </row>
    <row r="3983" spans="1:8" ht="14.25">
      <c r="A3983" s="11">
        <v>43983</v>
      </c>
      <c r="B3983" s="10" t="s">
        <v>4368</v>
      </c>
      <c r="C3983" s="12">
        <v>0.33333333333333331</v>
      </c>
      <c r="D3983" s="13">
        <v>43996</v>
      </c>
      <c r="E3983" s="7" t="s">
        <v>2584</v>
      </c>
      <c r="F3983" s="65">
        <v>28.58</v>
      </c>
      <c r="G3983" t="s">
        <v>5</v>
      </c>
      <c r="H3983">
        <f>+VLOOKUP(G3983,'Legenda Tecnologias'!$A$1:$C$26,3)</f>
        <v>11</v>
      </c>
    </row>
    <row r="3984" spans="1:8" ht="14.25">
      <c r="A3984" s="11">
        <v>43983</v>
      </c>
      <c r="B3984" s="10" t="s">
        <v>4369</v>
      </c>
      <c r="C3984" s="12">
        <v>0.375</v>
      </c>
      <c r="D3984" s="13">
        <v>43996</v>
      </c>
      <c r="E3984" s="7" t="s">
        <v>2584</v>
      </c>
      <c r="F3984" s="65">
        <v>26.49</v>
      </c>
      <c r="G3984" t="s">
        <v>5</v>
      </c>
      <c r="H3984">
        <f>+VLOOKUP(G3984,'Legenda Tecnologias'!$A$1:$C$26,3)</f>
        <v>11</v>
      </c>
    </row>
    <row r="3985" spans="1:8" ht="14.25">
      <c r="A3985" s="11">
        <v>43983</v>
      </c>
      <c r="B3985" s="10" t="s">
        <v>4384</v>
      </c>
      <c r="C3985" s="12">
        <v>0</v>
      </c>
      <c r="D3985" s="13">
        <v>43997</v>
      </c>
      <c r="E3985" s="7" t="s">
        <v>2584</v>
      </c>
      <c r="F3985" s="65">
        <v>32.03</v>
      </c>
      <c r="G3985" t="s">
        <v>5</v>
      </c>
      <c r="H3985">
        <f>+VLOOKUP(G3985,'Legenda Tecnologias'!$A$1:$C$26,3)</f>
        <v>11</v>
      </c>
    </row>
    <row r="3986" spans="1:8" ht="14.25">
      <c r="A3986" s="11">
        <v>43983</v>
      </c>
      <c r="B3986" s="10" t="s">
        <v>4385</v>
      </c>
      <c r="C3986" s="12">
        <v>4.1666666666666664E-2</v>
      </c>
      <c r="D3986" s="13">
        <v>43997</v>
      </c>
      <c r="E3986" s="7" t="s">
        <v>2584</v>
      </c>
      <c r="F3986" s="65">
        <v>27.2</v>
      </c>
      <c r="G3986" t="s">
        <v>5</v>
      </c>
      <c r="H3986">
        <f>+VLOOKUP(G3986,'Legenda Tecnologias'!$A$1:$C$26,3)</f>
        <v>11</v>
      </c>
    </row>
    <row r="3987" spans="1:8" ht="14.25">
      <c r="A3987" s="11">
        <v>43983</v>
      </c>
      <c r="B3987" s="10" t="s">
        <v>4394</v>
      </c>
      <c r="C3987" s="12">
        <v>0.41666666666666669</v>
      </c>
      <c r="D3987" s="13">
        <v>43997</v>
      </c>
      <c r="E3987" s="7" t="s">
        <v>2584</v>
      </c>
      <c r="F3987" s="65">
        <v>34.090000000000003</v>
      </c>
      <c r="G3987" t="s">
        <v>5</v>
      </c>
      <c r="H3987">
        <f>+VLOOKUP(G3987,'Legenda Tecnologias'!$A$1:$C$26,3)</f>
        <v>11</v>
      </c>
    </row>
    <row r="3988" spans="1:8" ht="14.25">
      <c r="A3988" s="11">
        <v>43983</v>
      </c>
      <c r="B3988" s="10" t="s">
        <v>4395</v>
      </c>
      <c r="C3988" s="12">
        <v>0.45833333333333331</v>
      </c>
      <c r="D3988" s="13">
        <v>43997</v>
      </c>
      <c r="E3988" s="7" t="s">
        <v>2584</v>
      </c>
      <c r="F3988" s="65">
        <v>34</v>
      </c>
      <c r="G3988" t="s">
        <v>5</v>
      </c>
      <c r="H3988">
        <f>+VLOOKUP(G3988,'Legenda Tecnologias'!$A$1:$C$26,3)</f>
        <v>11</v>
      </c>
    </row>
    <row r="3989" spans="1:8" ht="14.25">
      <c r="A3989" s="11">
        <v>43983</v>
      </c>
      <c r="B3989" s="10" t="s">
        <v>4396</v>
      </c>
      <c r="C3989" s="12">
        <v>0.5</v>
      </c>
      <c r="D3989" s="13">
        <v>43997</v>
      </c>
      <c r="E3989" s="7" t="s">
        <v>2584</v>
      </c>
      <c r="F3989" s="65">
        <v>34.1</v>
      </c>
      <c r="G3989" t="s">
        <v>5</v>
      </c>
      <c r="H3989">
        <f>+VLOOKUP(G3989,'Legenda Tecnologias'!$A$1:$C$26,3)</f>
        <v>11</v>
      </c>
    </row>
    <row r="3990" spans="1:8" ht="14.25">
      <c r="A3990" s="11">
        <v>43983</v>
      </c>
      <c r="B3990" s="10" t="s">
        <v>4397</v>
      </c>
      <c r="C3990" s="12">
        <v>0.54166666666666663</v>
      </c>
      <c r="D3990" s="13">
        <v>43997</v>
      </c>
      <c r="E3990" s="7" t="s">
        <v>2584</v>
      </c>
      <c r="F3990" s="65">
        <v>33.15</v>
      </c>
      <c r="G3990" t="s">
        <v>5</v>
      </c>
      <c r="H3990">
        <f>+VLOOKUP(G3990,'Legenda Tecnologias'!$A$1:$C$26,3)</f>
        <v>11</v>
      </c>
    </row>
    <row r="3991" spans="1:8" ht="14.25">
      <c r="A3991" s="11">
        <v>43983</v>
      </c>
      <c r="B3991" s="10" t="s">
        <v>4398</v>
      </c>
      <c r="C3991" s="12">
        <v>0.58333333333333337</v>
      </c>
      <c r="D3991" s="13">
        <v>43997</v>
      </c>
      <c r="E3991" s="7" t="s">
        <v>2584</v>
      </c>
      <c r="F3991" s="65">
        <v>31.9</v>
      </c>
      <c r="G3991" t="s">
        <v>5</v>
      </c>
      <c r="H3991">
        <f>+VLOOKUP(G3991,'Legenda Tecnologias'!$A$1:$C$26,3)</f>
        <v>11</v>
      </c>
    </row>
    <row r="3992" spans="1:8" ht="14.25">
      <c r="A3992" s="11">
        <v>43983</v>
      </c>
      <c r="B3992" s="10" t="s">
        <v>4399</v>
      </c>
      <c r="C3992" s="12">
        <v>0.625</v>
      </c>
      <c r="D3992" s="13">
        <v>43997</v>
      </c>
      <c r="E3992" s="7" t="s">
        <v>2584</v>
      </c>
      <c r="F3992" s="65">
        <v>31</v>
      </c>
      <c r="G3992" t="s">
        <v>5</v>
      </c>
      <c r="H3992">
        <f>+VLOOKUP(G3992,'Legenda Tecnologias'!$A$1:$C$26,3)</f>
        <v>11</v>
      </c>
    </row>
    <row r="3993" spans="1:8" ht="14.25">
      <c r="A3993" s="11">
        <v>43983</v>
      </c>
      <c r="B3993" s="10" t="s">
        <v>4400</v>
      </c>
      <c r="C3993" s="12">
        <v>0.66666666666666663</v>
      </c>
      <c r="D3993" s="13">
        <v>43997</v>
      </c>
      <c r="E3993" s="7" t="s">
        <v>2584</v>
      </c>
      <c r="F3993" s="65">
        <v>30.52</v>
      </c>
      <c r="G3993" t="s">
        <v>6</v>
      </c>
      <c r="H3993">
        <f>+VLOOKUP(G3993,'Legenda Tecnologias'!$A$1:$C$26,3)</f>
        <v>18</v>
      </c>
    </row>
    <row r="3994" spans="1:8" ht="14.25">
      <c r="A3994" s="11">
        <v>43983</v>
      </c>
      <c r="B3994" s="10" t="s">
        <v>4401</v>
      </c>
      <c r="C3994" s="12">
        <v>0.70833333333333337</v>
      </c>
      <c r="D3994" s="13">
        <v>43997</v>
      </c>
      <c r="E3994" s="7" t="s">
        <v>2584</v>
      </c>
      <c r="F3994" s="65">
        <v>33</v>
      </c>
      <c r="G3994" t="s">
        <v>6</v>
      </c>
      <c r="H3994">
        <f>+VLOOKUP(G3994,'Legenda Tecnologias'!$A$1:$C$26,3)</f>
        <v>18</v>
      </c>
    </row>
    <row r="3995" spans="1:8" ht="14.25">
      <c r="A3995" s="11">
        <v>43983</v>
      </c>
      <c r="B3995" s="10" t="s">
        <v>4402</v>
      </c>
      <c r="C3995" s="12">
        <v>0.75</v>
      </c>
      <c r="D3995" s="13">
        <v>43997</v>
      </c>
      <c r="E3995" s="7" t="s">
        <v>2584</v>
      </c>
      <c r="F3995" s="65">
        <v>32.99</v>
      </c>
      <c r="G3995" t="s">
        <v>5</v>
      </c>
      <c r="H3995">
        <f>+VLOOKUP(G3995,'Legenda Tecnologias'!$A$1:$C$26,3)</f>
        <v>11</v>
      </c>
    </row>
    <row r="3996" spans="1:8" ht="14.25">
      <c r="A3996" s="11">
        <v>43983</v>
      </c>
      <c r="B3996" s="10" t="s">
        <v>4403</v>
      </c>
      <c r="C3996" s="12">
        <v>0.79166666666666663</v>
      </c>
      <c r="D3996" s="13">
        <v>43997</v>
      </c>
      <c r="E3996" s="7" t="s">
        <v>2584</v>
      </c>
      <c r="F3996" s="65">
        <v>33.15</v>
      </c>
      <c r="G3996" t="s">
        <v>5</v>
      </c>
      <c r="H3996">
        <f>+VLOOKUP(G3996,'Legenda Tecnologias'!$A$1:$C$26,3)</f>
        <v>11</v>
      </c>
    </row>
    <row r="3997" spans="1:8" ht="14.25">
      <c r="A3997" s="11">
        <v>43983</v>
      </c>
      <c r="B3997" s="10" t="s">
        <v>4386</v>
      </c>
      <c r="C3997" s="12">
        <v>8.3333333333333329E-2</v>
      </c>
      <c r="D3997" s="13">
        <v>43997</v>
      </c>
      <c r="E3997" s="7" t="s">
        <v>2584</v>
      </c>
      <c r="F3997" s="65">
        <v>25.74</v>
      </c>
      <c r="G3997" t="s">
        <v>12</v>
      </c>
      <c r="H3997">
        <f>+VLOOKUP(G3997,'Legenda Tecnologias'!$A$1:$C$26,3)</f>
        <v>22</v>
      </c>
    </row>
    <row r="3998" spans="1:8" ht="14.25">
      <c r="A3998" s="11">
        <v>43983</v>
      </c>
      <c r="B3998" s="10" t="s">
        <v>4404</v>
      </c>
      <c r="C3998" s="12">
        <v>0.83333333333333337</v>
      </c>
      <c r="D3998" s="13">
        <v>43997</v>
      </c>
      <c r="E3998" s="7" t="s">
        <v>2584</v>
      </c>
      <c r="F3998" s="65">
        <v>35.299999999999997</v>
      </c>
      <c r="G3998" t="s">
        <v>5</v>
      </c>
      <c r="H3998">
        <f>+VLOOKUP(G3998,'Legenda Tecnologias'!$A$1:$C$26,3)</f>
        <v>11</v>
      </c>
    </row>
    <row r="3999" spans="1:8" ht="14.25">
      <c r="A3999" s="11">
        <v>43983</v>
      </c>
      <c r="B3999" s="10" t="s">
        <v>4405</v>
      </c>
      <c r="C3999" s="12">
        <v>0.875</v>
      </c>
      <c r="D3999" s="13">
        <v>43997</v>
      </c>
      <c r="E3999" s="7" t="s">
        <v>2584</v>
      </c>
      <c r="F3999" s="65">
        <v>35.909999999999997</v>
      </c>
      <c r="G3999" t="s">
        <v>5</v>
      </c>
      <c r="H3999">
        <f>+VLOOKUP(G3999,'Legenda Tecnologias'!$A$1:$C$26,3)</f>
        <v>11</v>
      </c>
    </row>
    <row r="4000" spans="1:8" ht="14.25">
      <c r="A4000" s="11">
        <v>43983</v>
      </c>
      <c r="B4000" s="10" t="s">
        <v>4406</v>
      </c>
      <c r="C4000" s="12">
        <v>0.91666666666666663</v>
      </c>
      <c r="D4000" s="13">
        <v>43997</v>
      </c>
      <c r="E4000" s="7" t="s">
        <v>2584</v>
      </c>
      <c r="F4000" s="65">
        <v>36.39</v>
      </c>
      <c r="G4000" t="s">
        <v>5</v>
      </c>
      <c r="H4000">
        <f>+VLOOKUP(G4000,'Legenda Tecnologias'!$A$1:$C$26,3)</f>
        <v>11</v>
      </c>
    </row>
    <row r="4001" spans="1:8" ht="14.25">
      <c r="A4001" s="11">
        <v>43983</v>
      </c>
      <c r="B4001" s="10" t="s">
        <v>4407</v>
      </c>
      <c r="C4001" s="12">
        <v>0.95833333333333337</v>
      </c>
      <c r="D4001" s="13">
        <v>43997</v>
      </c>
      <c r="E4001" s="7" t="s">
        <v>2584</v>
      </c>
      <c r="F4001" s="65">
        <v>33.229999999999997</v>
      </c>
      <c r="G4001" t="s">
        <v>5</v>
      </c>
      <c r="H4001">
        <f>+VLOOKUP(G4001,'Legenda Tecnologias'!$A$1:$C$26,3)</f>
        <v>11</v>
      </c>
    </row>
    <row r="4002" spans="1:8" ht="14.25">
      <c r="A4002" s="11">
        <v>43983</v>
      </c>
      <c r="B4002" s="10" t="s">
        <v>4387</v>
      </c>
      <c r="C4002" s="12">
        <v>0.125</v>
      </c>
      <c r="D4002" s="13">
        <v>43997</v>
      </c>
      <c r="E4002" s="7" t="s">
        <v>2584</v>
      </c>
      <c r="F4002" s="65">
        <v>23.58</v>
      </c>
      <c r="G4002" t="s">
        <v>12</v>
      </c>
      <c r="H4002">
        <f>+VLOOKUP(G4002,'Legenda Tecnologias'!$A$1:$C$26,3)</f>
        <v>22</v>
      </c>
    </row>
    <row r="4003" spans="1:8" ht="14.25">
      <c r="A4003" s="11">
        <v>43983</v>
      </c>
      <c r="B4003" s="10" t="s">
        <v>4388</v>
      </c>
      <c r="C4003" s="12">
        <v>0.16666666666666666</v>
      </c>
      <c r="D4003" s="13">
        <v>43997</v>
      </c>
      <c r="E4003" s="7" t="s">
        <v>2584</v>
      </c>
      <c r="F4003" s="65">
        <v>23.07</v>
      </c>
      <c r="G4003" t="s">
        <v>6</v>
      </c>
      <c r="H4003">
        <f>+VLOOKUP(G4003,'Legenda Tecnologias'!$A$1:$C$26,3)</f>
        <v>18</v>
      </c>
    </row>
    <row r="4004" spans="1:8" ht="14.25">
      <c r="A4004" s="11">
        <v>43983</v>
      </c>
      <c r="B4004" s="10" t="s">
        <v>4389</v>
      </c>
      <c r="C4004" s="12">
        <v>0.20833333333333334</v>
      </c>
      <c r="D4004" s="13">
        <v>43997</v>
      </c>
      <c r="E4004" s="7" t="s">
        <v>2584</v>
      </c>
      <c r="F4004" s="65">
        <v>24.78</v>
      </c>
      <c r="G4004" t="s">
        <v>12</v>
      </c>
      <c r="H4004">
        <f>+VLOOKUP(G4004,'Legenda Tecnologias'!$A$1:$C$26,3)</f>
        <v>22</v>
      </c>
    </row>
    <row r="4005" spans="1:8" ht="14.25">
      <c r="A4005" s="11">
        <v>43983</v>
      </c>
      <c r="B4005" s="10" t="s">
        <v>4390</v>
      </c>
      <c r="C4005" s="12">
        <v>0.25</v>
      </c>
      <c r="D4005" s="13">
        <v>43997</v>
      </c>
      <c r="E4005" s="7" t="s">
        <v>2584</v>
      </c>
      <c r="F4005" s="65">
        <v>29.93</v>
      </c>
      <c r="G4005" t="s">
        <v>12</v>
      </c>
      <c r="H4005">
        <f>+VLOOKUP(G4005,'Legenda Tecnologias'!$A$1:$C$26,3)</f>
        <v>22</v>
      </c>
    </row>
    <row r="4006" spans="1:8" ht="14.25">
      <c r="A4006" s="11">
        <v>43983</v>
      </c>
      <c r="B4006" s="10" t="s">
        <v>4391</v>
      </c>
      <c r="C4006" s="12">
        <v>0.29166666666666669</v>
      </c>
      <c r="D4006" s="13">
        <v>43997</v>
      </c>
      <c r="E4006" s="7" t="s">
        <v>2584</v>
      </c>
      <c r="F4006" s="65">
        <v>35.28</v>
      </c>
      <c r="G4006" t="s">
        <v>6</v>
      </c>
      <c r="H4006">
        <f>+VLOOKUP(G4006,'Legenda Tecnologias'!$A$1:$C$26,3)</f>
        <v>18</v>
      </c>
    </row>
    <row r="4007" spans="1:8" ht="14.25">
      <c r="A4007" s="11">
        <v>43983</v>
      </c>
      <c r="B4007" s="10" t="s">
        <v>4392</v>
      </c>
      <c r="C4007" s="12">
        <v>0.33333333333333331</v>
      </c>
      <c r="D4007" s="13">
        <v>43997</v>
      </c>
      <c r="E4007" s="7" t="s">
        <v>2584</v>
      </c>
      <c r="F4007" s="65">
        <v>36.049999999999997</v>
      </c>
      <c r="G4007" t="s">
        <v>10</v>
      </c>
      <c r="H4007">
        <f>+VLOOKUP(G4007,'Legenda Tecnologias'!$A$1:$C$26,3)</f>
        <v>1</v>
      </c>
    </row>
    <row r="4008" spans="1:8" ht="14.25">
      <c r="A4008" s="11">
        <v>43983</v>
      </c>
      <c r="B4008" s="10" t="s">
        <v>4393</v>
      </c>
      <c r="C4008" s="12">
        <v>0.375</v>
      </c>
      <c r="D4008" s="13">
        <v>43997</v>
      </c>
      <c r="E4008" s="7" t="s">
        <v>2584</v>
      </c>
      <c r="F4008" s="65">
        <v>35.89</v>
      </c>
      <c r="G4008" t="s">
        <v>21</v>
      </c>
      <c r="H4008">
        <f>+VLOOKUP(G4008,'Legenda Tecnologias'!$A$1:$C$26,3)</f>
        <v>2</v>
      </c>
    </row>
    <row r="4009" spans="1:8" ht="14.25">
      <c r="A4009" s="11">
        <v>43983</v>
      </c>
      <c r="B4009" s="10" t="s">
        <v>4408</v>
      </c>
      <c r="C4009" s="12">
        <v>0</v>
      </c>
      <c r="D4009" s="13">
        <v>43998</v>
      </c>
      <c r="E4009" s="7" t="s">
        <v>2584</v>
      </c>
      <c r="F4009" s="65">
        <v>32.4</v>
      </c>
      <c r="G4009" t="s">
        <v>6</v>
      </c>
      <c r="H4009">
        <f>+VLOOKUP(G4009,'Legenda Tecnologias'!$A$1:$C$26,3)</f>
        <v>18</v>
      </c>
    </row>
    <row r="4010" spans="1:8" ht="14.25">
      <c r="A4010" s="11">
        <v>43983</v>
      </c>
      <c r="B4010" s="10" t="s">
        <v>4409</v>
      </c>
      <c r="C4010" s="12">
        <v>4.1666666666666664E-2</v>
      </c>
      <c r="D4010" s="13">
        <v>43998</v>
      </c>
      <c r="E4010" s="7" t="s">
        <v>2584</v>
      </c>
      <c r="F4010" s="65">
        <v>30.39</v>
      </c>
      <c r="G4010" t="s">
        <v>5</v>
      </c>
      <c r="H4010">
        <f>+VLOOKUP(G4010,'Legenda Tecnologias'!$A$1:$C$26,3)</f>
        <v>11</v>
      </c>
    </row>
    <row r="4011" spans="1:8" ht="14.25">
      <c r="A4011" s="11">
        <v>43983</v>
      </c>
      <c r="B4011" s="10" t="s">
        <v>4418</v>
      </c>
      <c r="C4011" s="12">
        <v>0.41666666666666669</v>
      </c>
      <c r="D4011" s="13">
        <v>43998</v>
      </c>
      <c r="E4011" s="7" t="s">
        <v>2584</v>
      </c>
      <c r="F4011" s="65">
        <v>35.299999999999997</v>
      </c>
      <c r="G4011" t="s">
        <v>5</v>
      </c>
      <c r="H4011">
        <f>+VLOOKUP(G4011,'Legenda Tecnologias'!$A$1:$C$26,3)</f>
        <v>11</v>
      </c>
    </row>
    <row r="4012" spans="1:8" ht="14.25">
      <c r="A4012" s="11">
        <v>43983</v>
      </c>
      <c r="B4012" s="10" t="s">
        <v>4419</v>
      </c>
      <c r="C4012" s="12">
        <v>0.45833333333333331</v>
      </c>
      <c r="D4012" s="13">
        <v>43998</v>
      </c>
      <c r="E4012" s="7" t="s">
        <v>2584</v>
      </c>
      <c r="F4012" s="65">
        <v>34.35</v>
      </c>
      <c r="G4012" t="s">
        <v>5</v>
      </c>
      <c r="H4012">
        <f>+VLOOKUP(G4012,'Legenda Tecnologias'!$A$1:$C$26,3)</f>
        <v>11</v>
      </c>
    </row>
    <row r="4013" spans="1:8" ht="14.25">
      <c r="A4013" s="11">
        <v>43983</v>
      </c>
      <c r="B4013" s="10" t="s">
        <v>4420</v>
      </c>
      <c r="C4013" s="12">
        <v>0.5</v>
      </c>
      <c r="D4013" s="13">
        <v>43998</v>
      </c>
      <c r="E4013" s="7" t="s">
        <v>2584</v>
      </c>
      <c r="F4013" s="65">
        <v>34.44</v>
      </c>
      <c r="G4013" t="s">
        <v>5</v>
      </c>
      <c r="H4013">
        <f>+VLOOKUP(G4013,'Legenda Tecnologias'!$A$1:$C$26,3)</f>
        <v>11</v>
      </c>
    </row>
    <row r="4014" spans="1:8" ht="14.25">
      <c r="A4014" s="11">
        <v>43983</v>
      </c>
      <c r="B4014" s="10" t="s">
        <v>4421</v>
      </c>
      <c r="C4014" s="12">
        <v>0.54166666666666663</v>
      </c>
      <c r="D4014" s="13">
        <v>43998</v>
      </c>
      <c r="E4014" s="7" t="s">
        <v>2584</v>
      </c>
      <c r="F4014" s="65">
        <v>33.799999999999997</v>
      </c>
      <c r="G4014" t="s">
        <v>6</v>
      </c>
      <c r="H4014">
        <f>+VLOOKUP(G4014,'Legenda Tecnologias'!$A$1:$C$26,3)</f>
        <v>18</v>
      </c>
    </row>
    <row r="4015" spans="1:8" ht="14.25">
      <c r="A4015" s="11">
        <v>43983</v>
      </c>
      <c r="B4015" s="10" t="s">
        <v>4422</v>
      </c>
      <c r="C4015" s="12">
        <v>0.58333333333333337</v>
      </c>
      <c r="D4015" s="13">
        <v>43998</v>
      </c>
      <c r="E4015" s="7" t="s">
        <v>2584</v>
      </c>
      <c r="F4015" s="65">
        <v>30.71</v>
      </c>
      <c r="G4015" t="s">
        <v>5</v>
      </c>
      <c r="H4015">
        <f>+VLOOKUP(G4015,'Legenda Tecnologias'!$A$1:$C$26,3)</f>
        <v>11</v>
      </c>
    </row>
    <row r="4016" spans="1:8" ht="14.25">
      <c r="A4016" s="11">
        <v>43983</v>
      </c>
      <c r="B4016" s="10" t="s">
        <v>4423</v>
      </c>
      <c r="C4016" s="12">
        <v>0.625</v>
      </c>
      <c r="D4016" s="13">
        <v>43998</v>
      </c>
      <c r="E4016" s="7" t="s">
        <v>2584</v>
      </c>
      <c r="F4016" s="65">
        <v>27.26</v>
      </c>
      <c r="G4016" t="s">
        <v>12</v>
      </c>
      <c r="H4016">
        <f>+VLOOKUP(G4016,'Legenda Tecnologias'!$A$1:$C$26,3)</f>
        <v>22</v>
      </c>
    </row>
    <row r="4017" spans="1:8" ht="14.25">
      <c r="A4017" s="11">
        <v>43983</v>
      </c>
      <c r="B4017" s="10" t="s">
        <v>4424</v>
      </c>
      <c r="C4017" s="12">
        <v>0.66666666666666663</v>
      </c>
      <c r="D4017" s="13">
        <v>43998</v>
      </c>
      <c r="E4017" s="7" t="s">
        <v>2584</v>
      </c>
      <c r="F4017" s="65">
        <v>23.5</v>
      </c>
      <c r="G4017" t="s">
        <v>12</v>
      </c>
      <c r="H4017">
        <f>+VLOOKUP(G4017,'Legenda Tecnologias'!$A$1:$C$26,3)</f>
        <v>22</v>
      </c>
    </row>
    <row r="4018" spans="1:8" ht="14.25">
      <c r="A4018" s="11">
        <v>43983</v>
      </c>
      <c r="B4018" s="10" t="s">
        <v>4425</v>
      </c>
      <c r="C4018" s="12">
        <v>0.70833333333333337</v>
      </c>
      <c r="D4018" s="13">
        <v>43998</v>
      </c>
      <c r="E4018" s="7" t="s">
        <v>2584</v>
      </c>
      <c r="F4018" s="65">
        <v>23.4</v>
      </c>
      <c r="G4018" t="s">
        <v>12</v>
      </c>
      <c r="H4018">
        <f>+VLOOKUP(G4018,'Legenda Tecnologias'!$A$1:$C$26,3)</f>
        <v>22</v>
      </c>
    </row>
    <row r="4019" spans="1:8" ht="14.25">
      <c r="A4019" s="11">
        <v>43983</v>
      </c>
      <c r="B4019" s="10" t="s">
        <v>4426</v>
      </c>
      <c r="C4019" s="12">
        <v>0.75</v>
      </c>
      <c r="D4019" s="13">
        <v>43998</v>
      </c>
      <c r="E4019" s="7" t="s">
        <v>2584</v>
      </c>
      <c r="F4019" s="65">
        <v>24.18</v>
      </c>
      <c r="G4019" t="s">
        <v>12</v>
      </c>
      <c r="H4019">
        <f>+VLOOKUP(G4019,'Legenda Tecnologias'!$A$1:$C$26,3)</f>
        <v>22</v>
      </c>
    </row>
    <row r="4020" spans="1:8" ht="14.25">
      <c r="A4020" s="11">
        <v>43983</v>
      </c>
      <c r="B4020" s="10" t="s">
        <v>4427</v>
      </c>
      <c r="C4020" s="12">
        <v>0.79166666666666663</v>
      </c>
      <c r="D4020" s="13">
        <v>43998</v>
      </c>
      <c r="E4020" s="7" t="s">
        <v>2584</v>
      </c>
      <c r="F4020" s="65">
        <v>28.32</v>
      </c>
      <c r="G4020" t="s">
        <v>5</v>
      </c>
      <c r="H4020">
        <f>+VLOOKUP(G4020,'Legenda Tecnologias'!$A$1:$C$26,3)</f>
        <v>11</v>
      </c>
    </row>
    <row r="4021" spans="1:8" ht="14.25">
      <c r="A4021" s="11">
        <v>43983</v>
      </c>
      <c r="B4021" s="10" t="s">
        <v>4410</v>
      </c>
      <c r="C4021" s="12">
        <v>8.3333333333333329E-2</v>
      </c>
      <c r="D4021" s="13">
        <v>43998</v>
      </c>
      <c r="E4021" s="7" t="s">
        <v>2584</v>
      </c>
      <c r="F4021" s="65">
        <v>28.32</v>
      </c>
      <c r="G4021" t="s">
        <v>12</v>
      </c>
      <c r="H4021">
        <f>+VLOOKUP(G4021,'Legenda Tecnologias'!$A$1:$C$26,3)</f>
        <v>22</v>
      </c>
    </row>
    <row r="4022" spans="1:8" ht="14.25">
      <c r="A4022" s="11">
        <v>43983</v>
      </c>
      <c r="B4022" s="10" t="s">
        <v>4428</v>
      </c>
      <c r="C4022" s="12">
        <v>0.83333333333333337</v>
      </c>
      <c r="D4022" s="13">
        <v>43998</v>
      </c>
      <c r="E4022" s="7" t="s">
        <v>2584</v>
      </c>
      <c r="F4022" s="65">
        <v>33.159999999999997</v>
      </c>
      <c r="G4022" t="s">
        <v>12</v>
      </c>
      <c r="H4022">
        <f>+VLOOKUP(G4022,'Legenda Tecnologias'!$A$1:$C$26,3)</f>
        <v>22</v>
      </c>
    </row>
    <row r="4023" spans="1:8" ht="14.25">
      <c r="A4023" s="11">
        <v>43983</v>
      </c>
      <c r="B4023" s="10" t="s">
        <v>4429</v>
      </c>
      <c r="C4023" s="12">
        <v>0.875</v>
      </c>
      <c r="D4023" s="13">
        <v>43998</v>
      </c>
      <c r="E4023" s="7" t="s">
        <v>2584</v>
      </c>
      <c r="F4023" s="65">
        <v>34.69</v>
      </c>
      <c r="G4023" t="s">
        <v>5</v>
      </c>
      <c r="H4023">
        <f>+VLOOKUP(G4023,'Legenda Tecnologias'!$A$1:$C$26,3)</f>
        <v>11</v>
      </c>
    </row>
    <row r="4024" spans="1:8" ht="14.25">
      <c r="A4024" s="11">
        <v>43983</v>
      </c>
      <c r="B4024" s="10" t="s">
        <v>4430</v>
      </c>
      <c r="C4024" s="12">
        <v>0.91666666666666663</v>
      </c>
      <c r="D4024" s="13">
        <v>43998</v>
      </c>
      <c r="E4024" s="7" t="s">
        <v>2584</v>
      </c>
      <c r="F4024" s="65">
        <v>34.92</v>
      </c>
      <c r="G4024" t="s">
        <v>5</v>
      </c>
      <c r="H4024">
        <f>+VLOOKUP(G4024,'Legenda Tecnologias'!$A$1:$C$26,3)</f>
        <v>11</v>
      </c>
    </row>
    <row r="4025" spans="1:8" ht="14.25">
      <c r="A4025" s="11">
        <v>43983</v>
      </c>
      <c r="B4025" s="10" t="s">
        <v>4431</v>
      </c>
      <c r="C4025" s="12">
        <v>0.95833333333333337</v>
      </c>
      <c r="D4025" s="13">
        <v>43998</v>
      </c>
      <c r="E4025" s="7" t="s">
        <v>2584</v>
      </c>
      <c r="F4025" s="65">
        <v>31.04</v>
      </c>
      <c r="G4025" t="s">
        <v>5</v>
      </c>
      <c r="H4025">
        <f>+VLOOKUP(G4025,'Legenda Tecnologias'!$A$1:$C$26,3)</f>
        <v>11</v>
      </c>
    </row>
    <row r="4026" spans="1:8" ht="14.25">
      <c r="A4026" s="11">
        <v>43983</v>
      </c>
      <c r="B4026" s="10" t="s">
        <v>4411</v>
      </c>
      <c r="C4026" s="12">
        <v>0.125</v>
      </c>
      <c r="D4026" s="13">
        <v>43998</v>
      </c>
      <c r="E4026" s="7" t="s">
        <v>2584</v>
      </c>
      <c r="F4026" s="65">
        <v>28.24</v>
      </c>
      <c r="G4026" t="s">
        <v>12</v>
      </c>
      <c r="H4026">
        <f>+VLOOKUP(G4026,'Legenda Tecnologias'!$A$1:$C$26,3)</f>
        <v>22</v>
      </c>
    </row>
    <row r="4027" spans="1:8" ht="14.25">
      <c r="A4027" s="11">
        <v>43983</v>
      </c>
      <c r="B4027" s="10" t="s">
        <v>4412</v>
      </c>
      <c r="C4027" s="12">
        <v>0.16666666666666666</v>
      </c>
      <c r="D4027" s="13">
        <v>43998</v>
      </c>
      <c r="E4027" s="7" t="s">
        <v>2584</v>
      </c>
      <c r="F4027" s="65">
        <v>28.32</v>
      </c>
      <c r="G4027" t="s">
        <v>6</v>
      </c>
      <c r="H4027">
        <f>+VLOOKUP(G4027,'Legenda Tecnologias'!$A$1:$C$26,3)</f>
        <v>18</v>
      </c>
    </row>
    <row r="4028" spans="1:8" ht="14.25">
      <c r="A4028" s="11">
        <v>43983</v>
      </c>
      <c r="B4028" s="10" t="s">
        <v>4413</v>
      </c>
      <c r="C4028" s="12">
        <v>0.20833333333333334</v>
      </c>
      <c r="D4028" s="13">
        <v>43998</v>
      </c>
      <c r="E4028" s="7" t="s">
        <v>2584</v>
      </c>
      <c r="F4028" s="65">
        <v>31.02</v>
      </c>
      <c r="G4028" t="s">
        <v>12</v>
      </c>
      <c r="H4028">
        <f>+VLOOKUP(G4028,'Legenda Tecnologias'!$A$1:$C$26,3)</f>
        <v>22</v>
      </c>
    </row>
    <row r="4029" spans="1:8" ht="14.25">
      <c r="A4029" s="11">
        <v>43983</v>
      </c>
      <c r="B4029" s="10" t="s">
        <v>4414</v>
      </c>
      <c r="C4029" s="12">
        <v>0.25</v>
      </c>
      <c r="D4029" s="13">
        <v>43998</v>
      </c>
      <c r="E4029" s="7" t="s">
        <v>2584</v>
      </c>
      <c r="F4029" s="65">
        <v>32.14</v>
      </c>
      <c r="G4029" t="s">
        <v>12</v>
      </c>
      <c r="H4029">
        <f>+VLOOKUP(G4029,'Legenda Tecnologias'!$A$1:$C$26,3)</f>
        <v>22</v>
      </c>
    </row>
    <row r="4030" spans="1:8" ht="14.25">
      <c r="A4030" s="11">
        <v>43983</v>
      </c>
      <c r="B4030" s="10" t="s">
        <v>4415</v>
      </c>
      <c r="C4030" s="12">
        <v>0.29166666666666669</v>
      </c>
      <c r="D4030" s="13">
        <v>43998</v>
      </c>
      <c r="E4030" s="7" t="s">
        <v>2584</v>
      </c>
      <c r="F4030" s="65">
        <v>34.380000000000003</v>
      </c>
      <c r="G4030" t="s">
        <v>6</v>
      </c>
      <c r="H4030">
        <f>+VLOOKUP(G4030,'Legenda Tecnologias'!$A$1:$C$26,3)</f>
        <v>18</v>
      </c>
    </row>
    <row r="4031" spans="1:8" ht="14.25">
      <c r="A4031" s="11">
        <v>43983</v>
      </c>
      <c r="B4031" s="10" t="s">
        <v>4416</v>
      </c>
      <c r="C4031" s="12">
        <v>0.33333333333333331</v>
      </c>
      <c r="D4031" s="13">
        <v>43998</v>
      </c>
      <c r="E4031" s="7" t="s">
        <v>2584</v>
      </c>
      <c r="F4031" s="65">
        <v>35.21</v>
      </c>
      <c r="G4031" t="s">
        <v>5</v>
      </c>
      <c r="H4031">
        <f>+VLOOKUP(G4031,'Legenda Tecnologias'!$A$1:$C$26,3)</f>
        <v>11</v>
      </c>
    </row>
    <row r="4032" spans="1:8" ht="14.25">
      <c r="A4032" s="11">
        <v>43983</v>
      </c>
      <c r="B4032" s="10" t="s">
        <v>4417</v>
      </c>
      <c r="C4032" s="12">
        <v>0.375</v>
      </c>
      <c r="D4032" s="13">
        <v>43998</v>
      </c>
      <c r="E4032" s="7" t="s">
        <v>2584</v>
      </c>
      <c r="F4032" s="65">
        <v>36.21</v>
      </c>
      <c r="G4032" t="s">
        <v>5</v>
      </c>
      <c r="H4032">
        <f>+VLOOKUP(G4032,'Legenda Tecnologias'!$A$1:$C$26,3)</f>
        <v>11</v>
      </c>
    </row>
    <row r="4033" spans="1:8" ht="14.25">
      <c r="A4033" s="11">
        <v>43983</v>
      </c>
      <c r="B4033" s="10" t="s">
        <v>4432</v>
      </c>
      <c r="C4033" s="12">
        <v>0</v>
      </c>
      <c r="D4033" s="13">
        <v>43999</v>
      </c>
      <c r="E4033" s="7" t="s">
        <v>2584</v>
      </c>
      <c r="F4033" s="65">
        <v>32.99</v>
      </c>
      <c r="G4033" t="s">
        <v>12</v>
      </c>
      <c r="H4033">
        <f>+VLOOKUP(G4033,'Legenda Tecnologias'!$A$1:$C$26,3)</f>
        <v>22</v>
      </c>
    </row>
    <row r="4034" spans="1:8" ht="14.25">
      <c r="A4034" s="11">
        <v>43983</v>
      </c>
      <c r="B4034" s="10" t="s">
        <v>4433</v>
      </c>
      <c r="C4034" s="12">
        <v>4.1666666666666664E-2</v>
      </c>
      <c r="D4034" s="13">
        <v>43999</v>
      </c>
      <c r="E4034" s="7" t="s">
        <v>2584</v>
      </c>
      <c r="F4034" s="65">
        <v>31.83</v>
      </c>
      <c r="G4034" t="s">
        <v>5</v>
      </c>
      <c r="H4034">
        <f>+VLOOKUP(G4034,'Legenda Tecnologias'!$A$1:$C$26,3)</f>
        <v>11</v>
      </c>
    </row>
    <row r="4035" spans="1:8" ht="14.25">
      <c r="A4035" s="11">
        <v>43983</v>
      </c>
      <c r="B4035" s="10" t="s">
        <v>4442</v>
      </c>
      <c r="C4035" s="12">
        <v>0.41666666666666669</v>
      </c>
      <c r="D4035" s="13">
        <v>43999</v>
      </c>
      <c r="E4035" s="7" t="s">
        <v>2584</v>
      </c>
      <c r="F4035" s="65">
        <v>35.979999999999997</v>
      </c>
      <c r="G4035" t="s">
        <v>5</v>
      </c>
      <c r="H4035">
        <f>+VLOOKUP(G4035,'Legenda Tecnologias'!$A$1:$C$26,3)</f>
        <v>11</v>
      </c>
    </row>
    <row r="4036" spans="1:8" ht="14.25">
      <c r="A4036" s="11">
        <v>43983</v>
      </c>
      <c r="B4036" s="10" t="s">
        <v>4443</v>
      </c>
      <c r="C4036" s="12">
        <v>0.45833333333333331</v>
      </c>
      <c r="D4036" s="13">
        <v>43999</v>
      </c>
      <c r="E4036" s="7" t="s">
        <v>2584</v>
      </c>
      <c r="F4036" s="65">
        <v>35.85</v>
      </c>
      <c r="G4036" t="s">
        <v>5</v>
      </c>
      <c r="H4036">
        <f>+VLOOKUP(G4036,'Legenda Tecnologias'!$A$1:$C$26,3)</f>
        <v>11</v>
      </c>
    </row>
    <row r="4037" spans="1:8" ht="14.25">
      <c r="A4037" s="11">
        <v>43983</v>
      </c>
      <c r="B4037" s="10" t="s">
        <v>4444</v>
      </c>
      <c r="C4037" s="12">
        <v>0.5</v>
      </c>
      <c r="D4037" s="13">
        <v>43999</v>
      </c>
      <c r="E4037" s="7" t="s">
        <v>2584</v>
      </c>
      <c r="F4037" s="65">
        <v>36.03</v>
      </c>
      <c r="G4037" t="s">
        <v>5</v>
      </c>
      <c r="H4037">
        <f>+VLOOKUP(G4037,'Legenda Tecnologias'!$A$1:$C$26,3)</f>
        <v>11</v>
      </c>
    </row>
    <row r="4038" spans="1:8" ht="14.25">
      <c r="A4038" s="11">
        <v>43983</v>
      </c>
      <c r="B4038" s="10" t="s">
        <v>4445</v>
      </c>
      <c r="C4038" s="12">
        <v>0.54166666666666663</v>
      </c>
      <c r="D4038" s="13">
        <v>43999</v>
      </c>
      <c r="E4038" s="7" t="s">
        <v>2584</v>
      </c>
      <c r="F4038" s="65">
        <v>36.01</v>
      </c>
      <c r="G4038" t="s">
        <v>5</v>
      </c>
      <c r="H4038">
        <f>+VLOOKUP(G4038,'Legenda Tecnologias'!$A$1:$C$26,3)</f>
        <v>11</v>
      </c>
    </row>
    <row r="4039" spans="1:8" ht="14.25">
      <c r="A4039" s="11">
        <v>43983</v>
      </c>
      <c r="B4039" s="10" t="s">
        <v>4446</v>
      </c>
      <c r="C4039" s="12">
        <v>0.58333333333333337</v>
      </c>
      <c r="D4039" s="13">
        <v>43999</v>
      </c>
      <c r="E4039" s="7" t="s">
        <v>2584</v>
      </c>
      <c r="F4039" s="65">
        <v>35.049999999999997</v>
      </c>
      <c r="G4039" t="s">
        <v>5</v>
      </c>
      <c r="H4039">
        <f>+VLOOKUP(G4039,'Legenda Tecnologias'!$A$1:$C$26,3)</f>
        <v>11</v>
      </c>
    </row>
    <row r="4040" spans="1:8" ht="14.25">
      <c r="A4040" s="11">
        <v>43983</v>
      </c>
      <c r="B4040" s="10" t="s">
        <v>4447</v>
      </c>
      <c r="C4040" s="12">
        <v>0.625</v>
      </c>
      <c r="D4040" s="13">
        <v>43999</v>
      </c>
      <c r="E4040" s="7" t="s">
        <v>2584</v>
      </c>
      <c r="F4040" s="65">
        <v>33.590000000000003</v>
      </c>
      <c r="G4040" t="s">
        <v>5</v>
      </c>
      <c r="H4040">
        <f>+VLOOKUP(G4040,'Legenda Tecnologias'!$A$1:$C$26,3)</f>
        <v>11</v>
      </c>
    </row>
    <row r="4041" spans="1:8" ht="14.25">
      <c r="A4041" s="11">
        <v>43983</v>
      </c>
      <c r="B4041" s="10" t="s">
        <v>4448</v>
      </c>
      <c r="C4041" s="12">
        <v>0.66666666666666663</v>
      </c>
      <c r="D4041" s="13">
        <v>43999</v>
      </c>
      <c r="E4041" s="7" t="s">
        <v>2584</v>
      </c>
      <c r="F4041" s="65">
        <v>33</v>
      </c>
      <c r="G4041" t="s">
        <v>6</v>
      </c>
      <c r="H4041">
        <f>+VLOOKUP(G4041,'Legenda Tecnologias'!$A$1:$C$26,3)</f>
        <v>18</v>
      </c>
    </row>
    <row r="4042" spans="1:8" ht="14.25">
      <c r="A4042" s="11">
        <v>43983</v>
      </c>
      <c r="B4042" s="10" t="s">
        <v>4449</v>
      </c>
      <c r="C4042" s="12">
        <v>0.70833333333333337</v>
      </c>
      <c r="D4042" s="13">
        <v>43999</v>
      </c>
      <c r="E4042" s="7" t="s">
        <v>2584</v>
      </c>
      <c r="F4042" s="65">
        <v>33.03</v>
      </c>
      <c r="G4042" t="s">
        <v>5</v>
      </c>
      <c r="H4042">
        <f>+VLOOKUP(G4042,'Legenda Tecnologias'!$A$1:$C$26,3)</f>
        <v>11</v>
      </c>
    </row>
    <row r="4043" spans="1:8" ht="14.25">
      <c r="A4043" s="11">
        <v>43983</v>
      </c>
      <c r="B4043" s="10" t="s">
        <v>4450</v>
      </c>
      <c r="C4043" s="12">
        <v>0.75</v>
      </c>
      <c r="D4043" s="13">
        <v>43999</v>
      </c>
      <c r="E4043" s="7" t="s">
        <v>2584</v>
      </c>
      <c r="F4043" s="65">
        <v>33.79</v>
      </c>
      <c r="G4043" t="s">
        <v>5</v>
      </c>
      <c r="H4043">
        <f>+VLOOKUP(G4043,'Legenda Tecnologias'!$A$1:$C$26,3)</f>
        <v>11</v>
      </c>
    </row>
    <row r="4044" spans="1:8" ht="14.25">
      <c r="A4044" s="11">
        <v>43983</v>
      </c>
      <c r="B4044" s="10" t="s">
        <v>4451</v>
      </c>
      <c r="C4044" s="12">
        <v>0.79166666666666663</v>
      </c>
      <c r="D4044" s="13">
        <v>43999</v>
      </c>
      <c r="E4044" s="7" t="s">
        <v>2584</v>
      </c>
      <c r="F4044" s="65">
        <v>35.03</v>
      </c>
      <c r="G4044" t="s">
        <v>5</v>
      </c>
      <c r="H4044">
        <f>+VLOOKUP(G4044,'Legenda Tecnologias'!$A$1:$C$26,3)</f>
        <v>11</v>
      </c>
    </row>
    <row r="4045" spans="1:8" ht="14.25">
      <c r="A4045" s="11">
        <v>43983</v>
      </c>
      <c r="B4045" s="10" t="s">
        <v>4434</v>
      </c>
      <c r="C4045" s="12">
        <v>8.3333333333333329E-2</v>
      </c>
      <c r="D4045" s="13">
        <v>43999</v>
      </c>
      <c r="E4045" s="7" t="s">
        <v>2584</v>
      </c>
      <c r="F4045" s="65">
        <v>30.07</v>
      </c>
      <c r="G4045" t="s">
        <v>5</v>
      </c>
      <c r="H4045">
        <f>+VLOOKUP(G4045,'Legenda Tecnologias'!$A$1:$C$26,3)</f>
        <v>11</v>
      </c>
    </row>
    <row r="4046" spans="1:8" ht="14.25">
      <c r="A4046" s="11">
        <v>43983</v>
      </c>
      <c r="B4046" s="10" t="s">
        <v>4452</v>
      </c>
      <c r="C4046" s="12">
        <v>0.83333333333333337</v>
      </c>
      <c r="D4046" s="13">
        <v>43999</v>
      </c>
      <c r="E4046" s="7" t="s">
        <v>2584</v>
      </c>
      <c r="F4046" s="65">
        <v>36.590000000000003</v>
      </c>
      <c r="G4046" t="s">
        <v>5</v>
      </c>
      <c r="H4046">
        <f>+VLOOKUP(G4046,'Legenda Tecnologias'!$A$1:$C$26,3)</f>
        <v>11</v>
      </c>
    </row>
    <row r="4047" spans="1:8" ht="14.25">
      <c r="A4047" s="11">
        <v>43983</v>
      </c>
      <c r="B4047" s="10" t="s">
        <v>4453</v>
      </c>
      <c r="C4047" s="12">
        <v>0.875</v>
      </c>
      <c r="D4047" s="13">
        <v>43999</v>
      </c>
      <c r="E4047" s="7" t="s">
        <v>2584</v>
      </c>
      <c r="F4047" s="65">
        <v>36.659999999999997</v>
      </c>
      <c r="G4047" t="s">
        <v>5</v>
      </c>
      <c r="H4047">
        <f>+VLOOKUP(G4047,'Legenda Tecnologias'!$A$1:$C$26,3)</f>
        <v>11</v>
      </c>
    </row>
    <row r="4048" spans="1:8" ht="14.25">
      <c r="A4048" s="11">
        <v>43983</v>
      </c>
      <c r="B4048" s="10" t="s">
        <v>4454</v>
      </c>
      <c r="C4048" s="12">
        <v>0.91666666666666663</v>
      </c>
      <c r="D4048" s="13">
        <v>43999</v>
      </c>
      <c r="E4048" s="7" t="s">
        <v>2584</v>
      </c>
      <c r="F4048" s="65">
        <v>36.590000000000003</v>
      </c>
      <c r="G4048" t="s">
        <v>10</v>
      </c>
      <c r="H4048">
        <f>+VLOOKUP(G4048,'Legenda Tecnologias'!$A$1:$C$26,3)</f>
        <v>1</v>
      </c>
    </row>
    <row r="4049" spans="1:8" ht="14.25">
      <c r="A4049" s="11">
        <v>43983</v>
      </c>
      <c r="B4049" s="10" t="s">
        <v>4455</v>
      </c>
      <c r="C4049" s="12">
        <v>0.95833333333333337</v>
      </c>
      <c r="D4049" s="13">
        <v>43999</v>
      </c>
      <c r="E4049" s="7" t="s">
        <v>2584</v>
      </c>
      <c r="F4049" s="65">
        <v>33.799999999999997</v>
      </c>
      <c r="G4049" t="s">
        <v>5</v>
      </c>
      <c r="H4049">
        <f>+VLOOKUP(G4049,'Legenda Tecnologias'!$A$1:$C$26,3)</f>
        <v>11</v>
      </c>
    </row>
    <row r="4050" spans="1:8" ht="14.25">
      <c r="A4050" s="11">
        <v>43983</v>
      </c>
      <c r="B4050" s="10" t="s">
        <v>4435</v>
      </c>
      <c r="C4050" s="12">
        <v>0.125</v>
      </c>
      <c r="D4050" s="13">
        <v>43999</v>
      </c>
      <c r="E4050" s="7" t="s">
        <v>2584</v>
      </c>
      <c r="F4050" s="65">
        <v>29.73</v>
      </c>
      <c r="G4050" t="s">
        <v>12</v>
      </c>
      <c r="H4050">
        <f>+VLOOKUP(G4050,'Legenda Tecnologias'!$A$1:$C$26,3)</f>
        <v>22</v>
      </c>
    </row>
    <row r="4051" spans="1:8" ht="14.25">
      <c r="A4051" s="11">
        <v>43983</v>
      </c>
      <c r="B4051" s="10" t="s">
        <v>4436</v>
      </c>
      <c r="C4051" s="12">
        <v>0.16666666666666666</v>
      </c>
      <c r="D4051" s="13">
        <v>43999</v>
      </c>
      <c r="E4051" s="7" t="s">
        <v>2584</v>
      </c>
      <c r="F4051" s="65">
        <v>30.07</v>
      </c>
      <c r="G4051" t="s">
        <v>12</v>
      </c>
      <c r="H4051">
        <f>+VLOOKUP(G4051,'Legenda Tecnologias'!$A$1:$C$26,3)</f>
        <v>22</v>
      </c>
    </row>
    <row r="4052" spans="1:8" ht="14.25">
      <c r="A4052" s="11">
        <v>43983</v>
      </c>
      <c r="B4052" s="10" t="s">
        <v>4437</v>
      </c>
      <c r="C4052" s="12">
        <v>0.20833333333333334</v>
      </c>
      <c r="D4052" s="13">
        <v>43999</v>
      </c>
      <c r="E4052" s="7" t="s">
        <v>2584</v>
      </c>
      <c r="F4052" s="65">
        <v>32.83</v>
      </c>
      <c r="G4052" t="s">
        <v>12</v>
      </c>
      <c r="H4052">
        <f>+VLOOKUP(G4052,'Legenda Tecnologias'!$A$1:$C$26,3)</f>
        <v>22</v>
      </c>
    </row>
    <row r="4053" spans="1:8" ht="14.25">
      <c r="A4053" s="11">
        <v>43983</v>
      </c>
      <c r="B4053" s="10" t="s">
        <v>4438</v>
      </c>
      <c r="C4053" s="12">
        <v>0.25</v>
      </c>
      <c r="D4053" s="13">
        <v>43999</v>
      </c>
      <c r="E4053" s="7" t="s">
        <v>2584</v>
      </c>
      <c r="F4053" s="65">
        <v>33.090000000000003</v>
      </c>
      <c r="G4053" t="s">
        <v>5</v>
      </c>
      <c r="H4053">
        <f>+VLOOKUP(G4053,'Legenda Tecnologias'!$A$1:$C$26,3)</f>
        <v>11</v>
      </c>
    </row>
    <row r="4054" spans="1:8" ht="14.25">
      <c r="A4054" s="11">
        <v>43983</v>
      </c>
      <c r="B4054" s="10" t="s">
        <v>4439</v>
      </c>
      <c r="C4054" s="12">
        <v>0.29166666666666669</v>
      </c>
      <c r="D4054" s="13">
        <v>43999</v>
      </c>
      <c r="E4054" s="7" t="s">
        <v>2584</v>
      </c>
      <c r="F4054" s="65">
        <v>36.659999999999997</v>
      </c>
      <c r="G4054" t="s">
        <v>12</v>
      </c>
      <c r="H4054">
        <f>+VLOOKUP(G4054,'Legenda Tecnologias'!$A$1:$C$26,3)</f>
        <v>22</v>
      </c>
    </row>
    <row r="4055" spans="1:8" ht="14.25">
      <c r="A4055" s="11">
        <v>43983</v>
      </c>
      <c r="B4055" s="10" t="s">
        <v>4440</v>
      </c>
      <c r="C4055" s="12">
        <v>0.33333333333333331</v>
      </c>
      <c r="D4055" s="13">
        <v>43999</v>
      </c>
      <c r="E4055" s="7" t="s">
        <v>2584</v>
      </c>
      <c r="F4055" s="65">
        <v>37.46</v>
      </c>
      <c r="G4055" t="s">
        <v>10</v>
      </c>
      <c r="H4055">
        <f>+VLOOKUP(G4055,'Legenda Tecnologias'!$A$1:$C$26,3)</f>
        <v>1</v>
      </c>
    </row>
    <row r="4056" spans="1:8" ht="14.25">
      <c r="A4056" s="11">
        <v>43983</v>
      </c>
      <c r="B4056" s="10" t="s">
        <v>4441</v>
      </c>
      <c r="C4056" s="12">
        <v>0.375</v>
      </c>
      <c r="D4056" s="13">
        <v>43999</v>
      </c>
      <c r="E4056" s="7" t="s">
        <v>2584</v>
      </c>
      <c r="F4056" s="65">
        <v>36.590000000000003</v>
      </c>
      <c r="G4056" t="s">
        <v>5</v>
      </c>
      <c r="H4056">
        <f>+VLOOKUP(G4056,'Legenda Tecnologias'!$A$1:$C$26,3)</f>
        <v>11</v>
      </c>
    </row>
    <row r="4057" spans="1:8" ht="14.25">
      <c r="A4057" s="11">
        <v>43983</v>
      </c>
      <c r="B4057" s="10" t="s">
        <v>4456</v>
      </c>
      <c r="C4057" s="12">
        <v>0</v>
      </c>
      <c r="D4057" s="13">
        <v>44000</v>
      </c>
      <c r="E4057" s="7" t="s">
        <v>2584</v>
      </c>
      <c r="F4057" s="65">
        <v>36.29</v>
      </c>
      <c r="G4057" t="s">
        <v>5</v>
      </c>
      <c r="H4057">
        <f>+VLOOKUP(G4057,'Legenda Tecnologias'!$A$1:$C$26,3)</f>
        <v>11</v>
      </c>
    </row>
    <row r="4058" spans="1:8" ht="14.25">
      <c r="A4058" s="11">
        <v>43983</v>
      </c>
      <c r="B4058" s="10" t="s">
        <v>4457</v>
      </c>
      <c r="C4058" s="12">
        <v>4.1666666666666664E-2</v>
      </c>
      <c r="D4058" s="13">
        <v>44000</v>
      </c>
      <c r="E4058" s="7" t="s">
        <v>2584</v>
      </c>
      <c r="F4058" s="65">
        <v>35.659999999999997</v>
      </c>
      <c r="G4058" t="s">
        <v>5</v>
      </c>
      <c r="H4058">
        <f>+VLOOKUP(G4058,'Legenda Tecnologias'!$A$1:$C$26,3)</f>
        <v>11</v>
      </c>
    </row>
    <row r="4059" spans="1:8" ht="14.25">
      <c r="A4059" s="11">
        <v>43983</v>
      </c>
      <c r="B4059" s="10" t="s">
        <v>4466</v>
      </c>
      <c r="C4059" s="12">
        <v>0.41666666666666669</v>
      </c>
      <c r="D4059" s="13">
        <v>44000</v>
      </c>
      <c r="E4059" s="7" t="s">
        <v>2584</v>
      </c>
      <c r="F4059" s="65">
        <v>36.729999999999997</v>
      </c>
      <c r="G4059" t="s">
        <v>5</v>
      </c>
      <c r="H4059">
        <f>+VLOOKUP(G4059,'Legenda Tecnologias'!$A$1:$C$26,3)</f>
        <v>11</v>
      </c>
    </row>
    <row r="4060" spans="1:8" ht="14.25">
      <c r="A4060" s="11">
        <v>43983</v>
      </c>
      <c r="B4060" s="10" t="s">
        <v>4467</v>
      </c>
      <c r="C4060" s="12">
        <v>0.45833333333333331</v>
      </c>
      <c r="D4060" s="13">
        <v>44000</v>
      </c>
      <c r="E4060" s="7" t="s">
        <v>2584</v>
      </c>
      <c r="F4060" s="65">
        <v>36.869999999999997</v>
      </c>
      <c r="G4060" t="s">
        <v>5</v>
      </c>
      <c r="H4060">
        <f>+VLOOKUP(G4060,'Legenda Tecnologias'!$A$1:$C$26,3)</f>
        <v>11</v>
      </c>
    </row>
    <row r="4061" spans="1:8" ht="14.25">
      <c r="A4061" s="11">
        <v>43983</v>
      </c>
      <c r="B4061" s="10" t="s">
        <v>4468</v>
      </c>
      <c r="C4061" s="12">
        <v>0.5</v>
      </c>
      <c r="D4061" s="13">
        <v>44000</v>
      </c>
      <c r="E4061" s="7" t="s">
        <v>2584</v>
      </c>
      <c r="F4061" s="65">
        <v>36.21</v>
      </c>
      <c r="G4061" t="s">
        <v>5</v>
      </c>
      <c r="H4061">
        <f>+VLOOKUP(G4061,'Legenda Tecnologias'!$A$1:$C$26,3)</f>
        <v>11</v>
      </c>
    </row>
    <row r="4062" spans="1:8" ht="14.25">
      <c r="A4062" s="11">
        <v>43983</v>
      </c>
      <c r="B4062" s="10" t="s">
        <v>4469</v>
      </c>
      <c r="C4062" s="12">
        <v>0.54166666666666663</v>
      </c>
      <c r="D4062" s="13">
        <v>44000</v>
      </c>
      <c r="E4062" s="7" t="s">
        <v>2584</v>
      </c>
      <c r="F4062" s="65">
        <v>35.64</v>
      </c>
      <c r="G4062" t="s">
        <v>5</v>
      </c>
      <c r="H4062">
        <f>+VLOOKUP(G4062,'Legenda Tecnologias'!$A$1:$C$26,3)</f>
        <v>11</v>
      </c>
    </row>
    <row r="4063" spans="1:8" ht="14.25">
      <c r="A4063" s="11">
        <v>43983</v>
      </c>
      <c r="B4063" s="10" t="s">
        <v>4470</v>
      </c>
      <c r="C4063" s="12">
        <v>0.58333333333333337</v>
      </c>
      <c r="D4063" s="13">
        <v>44000</v>
      </c>
      <c r="E4063" s="7" t="s">
        <v>2584</v>
      </c>
      <c r="F4063" s="65">
        <v>34.99</v>
      </c>
      <c r="G4063" t="s">
        <v>5</v>
      </c>
      <c r="H4063">
        <f>+VLOOKUP(G4063,'Legenda Tecnologias'!$A$1:$C$26,3)</f>
        <v>11</v>
      </c>
    </row>
    <row r="4064" spans="1:8" ht="14.25">
      <c r="A4064" s="11">
        <v>43983</v>
      </c>
      <c r="B4064" s="10" t="s">
        <v>4471</v>
      </c>
      <c r="C4064" s="12">
        <v>0.625</v>
      </c>
      <c r="D4064" s="13">
        <v>44000</v>
      </c>
      <c r="E4064" s="7" t="s">
        <v>2584</v>
      </c>
      <c r="F4064" s="65">
        <v>31.81</v>
      </c>
      <c r="G4064" t="s">
        <v>5</v>
      </c>
      <c r="H4064">
        <f>+VLOOKUP(G4064,'Legenda Tecnologias'!$A$1:$C$26,3)</f>
        <v>11</v>
      </c>
    </row>
    <row r="4065" spans="1:8" ht="14.25">
      <c r="A4065" s="11">
        <v>43983</v>
      </c>
      <c r="B4065" s="10" t="s">
        <v>4472</v>
      </c>
      <c r="C4065" s="12">
        <v>0.66666666666666663</v>
      </c>
      <c r="D4065" s="13">
        <v>44000</v>
      </c>
      <c r="E4065" s="7" t="s">
        <v>2584</v>
      </c>
      <c r="F4065" s="65">
        <v>30.72</v>
      </c>
      <c r="G4065" t="s">
        <v>7</v>
      </c>
      <c r="H4065">
        <f>+VLOOKUP(G4065,'Legenda Tecnologias'!$A$1:$C$26,3)</f>
        <v>19</v>
      </c>
    </row>
    <row r="4066" spans="1:8" ht="14.25">
      <c r="A4066" s="11">
        <v>43983</v>
      </c>
      <c r="B4066" s="10" t="s">
        <v>4473</v>
      </c>
      <c r="C4066" s="12">
        <v>0.70833333333333337</v>
      </c>
      <c r="D4066" s="13">
        <v>44000</v>
      </c>
      <c r="E4066" s="7" t="s">
        <v>2584</v>
      </c>
      <c r="F4066" s="65">
        <v>33.1</v>
      </c>
      <c r="G4066" t="s">
        <v>12</v>
      </c>
      <c r="H4066">
        <f>+VLOOKUP(G4066,'Legenda Tecnologias'!$A$1:$C$26,3)</f>
        <v>22</v>
      </c>
    </row>
    <row r="4067" spans="1:8" ht="14.25">
      <c r="A4067" s="11">
        <v>43983</v>
      </c>
      <c r="B4067" s="10" t="s">
        <v>4474</v>
      </c>
      <c r="C4067" s="12">
        <v>0.75</v>
      </c>
      <c r="D4067" s="13">
        <v>44000</v>
      </c>
      <c r="E4067" s="7" t="s">
        <v>2584</v>
      </c>
      <c r="F4067" s="65">
        <v>35</v>
      </c>
      <c r="G4067" t="s">
        <v>5</v>
      </c>
      <c r="H4067">
        <f>+VLOOKUP(G4067,'Legenda Tecnologias'!$A$1:$C$26,3)</f>
        <v>11</v>
      </c>
    </row>
    <row r="4068" spans="1:8" ht="14.25">
      <c r="A4068" s="11">
        <v>43983</v>
      </c>
      <c r="B4068" s="10" t="s">
        <v>4475</v>
      </c>
      <c r="C4068" s="12">
        <v>0.79166666666666663</v>
      </c>
      <c r="D4068" s="13">
        <v>44000</v>
      </c>
      <c r="E4068" s="7" t="s">
        <v>2584</v>
      </c>
      <c r="F4068" s="65">
        <v>36.99</v>
      </c>
      <c r="G4068" t="s">
        <v>5</v>
      </c>
      <c r="H4068">
        <f>+VLOOKUP(G4068,'Legenda Tecnologias'!$A$1:$C$26,3)</f>
        <v>11</v>
      </c>
    </row>
    <row r="4069" spans="1:8" ht="14.25">
      <c r="A4069" s="11">
        <v>43983</v>
      </c>
      <c r="B4069" s="10" t="s">
        <v>4458</v>
      </c>
      <c r="C4069" s="12">
        <v>8.3333333333333329E-2</v>
      </c>
      <c r="D4069" s="13">
        <v>44000</v>
      </c>
      <c r="E4069" s="7" t="s">
        <v>2584</v>
      </c>
      <c r="F4069" s="65">
        <v>35.21</v>
      </c>
      <c r="G4069" t="s">
        <v>5</v>
      </c>
      <c r="H4069">
        <f>+VLOOKUP(G4069,'Legenda Tecnologias'!$A$1:$C$26,3)</f>
        <v>11</v>
      </c>
    </row>
    <row r="4070" spans="1:8" ht="14.25">
      <c r="A4070" s="11">
        <v>43983</v>
      </c>
      <c r="B4070" s="10" t="s">
        <v>4476</v>
      </c>
      <c r="C4070" s="12">
        <v>0.83333333333333337</v>
      </c>
      <c r="D4070" s="13">
        <v>44000</v>
      </c>
      <c r="E4070" s="7" t="s">
        <v>2584</v>
      </c>
      <c r="F4070" s="65">
        <v>36.299999999999997</v>
      </c>
      <c r="G4070" t="s">
        <v>5</v>
      </c>
      <c r="H4070">
        <f>+VLOOKUP(G4070,'Legenda Tecnologias'!$A$1:$C$26,3)</f>
        <v>11</v>
      </c>
    </row>
    <row r="4071" spans="1:8" ht="14.25">
      <c r="A4071" s="11">
        <v>43983</v>
      </c>
      <c r="B4071" s="10" t="s">
        <v>4477</v>
      </c>
      <c r="C4071" s="12">
        <v>0.875</v>
      </c>
      <c r="D4071" s="13">
        <v>44000</v>
      </c>
      <c r="E4071" s="7" t="s">
        <v>2584</v>
      </c>
      <c r="F4071" s="65">
        <v>35.57</v>
      </c>
      <c r="G4071" t="s">
        <v>5</v>
      </c>
      <c r="H4071">
        <f>+VLOOKUP(G4071,'Legenda Tecnologias'!$A$1:$C$26,3)</f>
        <v>11</v>
      </c>
    </row>
    <row r="4072" spans="1:8" ht="14.25">
      <c r="A4072" s="11">
        <v>43983</v>
      </c>
      <c r="B4072" s="10" t="s">
        <v>4478</v>
      </c>
      <c r="C4072" s="12">
        <v>0.91666666666666663</v>
      </c>
      <c r="D4072" s="13">
        <v>44000</v>
      </c>
      <c r="E4072" s="7" t="s">
        <v>2584</v>
      </c>
      <c r="F4072" s="65">
        <v>35.29</v>
      </c>
      <c r="G4072" t="s">
        <v>12</v>
      </c>
      <c r="H4072">
        <f>+VLOOKUP(G4072,'Legenda Tecnologias'!$A$1:$C$26,3)</f>
        <v>22</v>
      </c>
    </row>
    <row r="4073" spans="1:8" ht="14.25">
      <c r="A4073" s="11">
        <v>43983</v>
      </c>
      <c r="B4073" s="10" t="s">
        <v>4479</v>
      </c>
      <c r="C4073" s="12">
        <v>0.95833333333333337</v>
      </c>
      <c r="D4073" s="13">
        <v>44000</v>
      </c>
      <c r="E4073" s="7" t="s">
        <v>2584</v>
      </c>
      <c r="F4073" s="65">
        <v>34.01</v>
      </c>
      <c r="G4073" t="s">
        <v>5</v>
      </c>
      <c r="H4073">
        <f>+VLOOKUP(G4073,'Legenda Tecnologias'!$A$1:$C$26,3)</f>
        <v>11</v>
      </c>
    </row>
    <row r="4074" spans="1:8" ht="14.25">
      <c r="A4074" s="11">
        <v>43983</v>
      </c>
      <c r="B4074" s="10" t="s">
        <v>4459</v>
      </c>
      <c r="C4074" s="12">
        <v>0.125</v>
      </c>
      <c r="D4074" s="13">
        <v>44000</v>
      </c>
      <c r="E4074" s="7" t="s">
        <v>2584</v>
      </c>
      <c r="F4074" s="65">
        <v>35.11</v>
      </c>
      <c r="G4074" t="s">
        <v>5</v>
      </c>
      <c r="H4074">
        <f>+VLOOKUP(G4074,'Legenda Tecnologias'!$A$1:$C$26,3)</f>
        <v>11</v>
      </c>
    </row>
    <row r="4075" spans="1:8" ht="14.25">
      <c r="A4075" s="11">
        <v>43983</v>
      </c>
      <c r="B4075" s="10" t="s">
        <v>4460</v>
      </c>
      <c r="C4075" s="12">
        <v>0.16666666666666666</v>
      </c>
      <c r="D4075" s="13">
        <v>44000</v>
      </c>
      <c r="E4075" s="7" t="s">
        <v>2584</v>
      </c>
      <c r="F4075" s="65">
        <v>34.99</v>
      </c>
      <c r="G4075" t="s">
        <v>5</v>
      </c>
      <c r="H4075">
        <f>+VLOOKUP(G4075,'Legenda Tecnologias'!$A$1:$C$26,3)</f>
        <v>11</v>
      </c>
    </row>
    <row r="4076" spans="1:8" ht="14.25">
      <c r="A4076" s="11">
        <v>43983</v>
      </c>
      <c r="B4076" s="10" t="s">
        <v>4461</v>
      </c>
      <c r="C4076" s="12">
        <v>0.20833333333333334</v>
      </c>
      <c r="D4076" s="13">
        <v>44000</v>
      </c>
      <c r="E4076" s="7" t="s">
        <v>2584</v>
      </c>
      <c r="F4076" s="65">
        <v>35.64</v>
      </c>
      <c r="G4076" t="s">
        <v>5</v>
      </c>
      <c r="H4076">
        <f>+VLOOKUP(G4076,'Legenda Tecnologias'!$A$1:$C$26,3)</f>
        <v>11</v>
      </c>
    </row>
    <row r="4077" spans="1:8" ht="14.25">
      <c r="A4077" s="11">
        <v>43983</v>
      </c>
      <c r="B4077" s="10" t="s">
        <v>4462</v>
      </c>
      <c r="C4077" s="12">
        <v>0.25</v>
      </c>
      <c r="D4077" s="13">
        <v>44000</v>
      </c>
      <c r="E4077" s="7" t="s">
        <v>2584</v>
      </c>
      <c r="F4077" s="65">
        <v>35.799999999999997</v>
      </c>
      <c r="G4077" t="s">
        <v>5</v>
      </c>
      <c r="H4077">
        <f>+VLOOKUP(G4077,'Legenda Tecnologias'!$A$1:$C$26,3)</f>
        <v>11</v>
      </c>
    </row>
    <row r="4078" spans="1:8" ht="14.25">
      <c r="A4078" s="11">
        <v>43983</v>
      </c>
      <c r="B4078" s="10" t="s">
        <v>4463</v>
      </c>
      <c r="C4078" s="12">
        <v>0.29166666666666669</v>
      </c>
      <c r="D4078" s="13">
        <v>44000</v>
      </c>
      <c r="E4078" s="7" t="s">
        <v>2584</v>
      </c>
      <c r="F4078" s="65">
        <v>36.99</v>
      </c>
      <c r="G4078" t="s">
        <v>5</v>
      </c>
      <c r="H4078">
        <f>+VLOOKUP(G4078,'Legenda Tecnologias'!$A$1:$C$26,3)</f>
        <v>11</v>
      </c>
    </row>
    <row r="4079" spans="1:8" ht="14.25">
      <c r="A4079" s="11">
        <v>43983</v>
      </c>
      <c r="B4079" s="10" t="s">
        <v>4464</v>
      </c>
      <c r="C4079" s="12">
        <v>0.33333333333333331</v>
      </c>
      <c r="D4079" s="13">
        <v>44000</v>
      </c>
      <c r="E4079" s="7" t="s">
        <v>2584</v>
      </c>
      <c r="F4079" s="65">
        <v>36.29</v>
      </c>
      <c r="G4079" t="s">
        <v>5</v>
      </c>
      <c r="H4079">
        <f>+VLOOKUP(G4079,'Legenda Tecnologias'!$A$1:$C$26,3)</f>
        <v>11</v>
      </c>
    </row>
    <row r="4080" spans="1:8" ht="14.25">
      <c r="A4080" s="11">
        <v>43983</v>
      </c>
      <c r="B4080" s="10" t="s">
        <v>4465</v>
      </c>
      <c r="C4080" s="12">
        <v>0.375</v>
      </c>
      <c r="D4080" s="13">
        <v>44000</v>
      </c>
      <c r="E4080" s="7" t="s">
        <v>2584</v>
      </c>
      <c r="F4080" s="65">
        <v>36.93</v>
      </c>
      <c r="G4080" t="s">
        <v>5</v>
      </c>
      <c r="H4080">
        <f>+VLOOKUP(G4080,'Legenda Tecnologias'!$A$1:$C$26,3)</f>
        <v>11</v>
      </c>
    </row>
    <row r="4081" spans="1:8" ht="14.25">
      <c r="A4081" s="11">
        <v>43983</v>
      </c>
      <c r="B4081" s="10" t="s">
        <v>4480</v>
      </c>
      <c r="C4081" s="12">
        <v>0</v>
      </c>
      <c r="D4081" s="13">
        <v>44001</v>
      </c>
      <c r="E4081" s="7" t="s">
        <v>2584</v>
      </c>
      <c r="F4081" s="65">
        <v>34.159999999999997</v>
      </c>
      <c r="G4081" t="s">
        <v>12</v>
      </c>
      <c r="H4081">
        <f>+VLOOKUP(G4081,'Legenda Tecnologias'!$A$1:$C$26,3)</f>
        <v>22</v>
      </c>
    </row>
    <row r="4082" spans="1:8" ht="14.25">
      <c r="A4082" s="11">
        <v>43983</v>
      </c>
      <c r="B4082" s="10" t="s">
        <v>4481</v>
      </c>
      <c r="C4082" s="12">
        <v>4.1666666666666664E-2</v>
      </c>
      <c r="D4082" s="13">
        <v>44001</v>
      </c>
      <c r="E4082" s="7" t="s">
        <v>2584</v>
      </c>
      <c r="F4082" s="65">
        <v>34.35</v>
      </c>
      <c r="G4082" t="s">
        <v>5</v>
      </c>
      <c r="H4082">
        <f>+VLOOKUP(G4082,'Legenda Tecnologias'!$A$1:$C$26,3)</f>
        <v>11</v>
      </c>
    </row>
    <row r="4083" spans="1:8" ht="14.25">
      <c r="A4083" s="11">
        <v>43983</v>
      </c>
      <c r="B4083" s="10" t="s">
        <v>4490</v>
      </c>
      <c r="C4083" s="12">
        <v>0.41666666666666669</v>
      </c>
      <c r="D4083" s="13">
        <v>44001</v>
      </c>
      <c r="E4083" s="7" t="s">
        <v>2584</v>
      </c>
      <c r="F4083" s="65">
        <v>35.6</v>
      </c>
      <c r="G4083" t="s">
        <v>6</v>
      </c>
      <c r="H4083">
        <f>+VLOOKUP(G4083,'Legenda Tecnologias'!$A$1:$C$26,3)</f>
        <v>18</v>
      </c>
    </row>
    <row r="4084" spans="1:8" ht="14.25">
      <c r="A4084" s="11">
        <v>43983</v>
      </c>
      <c r="B4084" s="10" t="s">
        <v>4491</v>
      </c>
      <c r="C4084" s="12">
        <v>0.45833333333333331</v>
      </c>
      <c r="D4084" s="13">
        <v>44001</v>
      </c>
      <c r="E4084" s="7" t="s">
        <v>2584</v>
      </c>
      <c r="F4084" s="65">
        <v>35.29</v>
      </c>
      <c r="G4084" t="s">
        <v>5</v>
      </c>
      <c r="H4084">
        <f>+VLOOKUP(G4084,'Legenda Tecnologias'!$A$1:$C$26,3)</f>
        <v>11</v>
      </c>
    </row>
    <row r="4085" spans="1:8" ht="14.25">
      <c r="A4085" s="11">
        <v>43983</v>
      </c>
      <c r="B4085" s="10" t="s">
        <v>4492</v>
      </c>
      <c r="C4085" s="12">
        <v>0.5</v>
      </c>
      <c r="D4085" s="13">
        <v>44001</v>
      </c>
      <c r="E4085" s="7" t="s">
        <v>2584</v>
      </c>
      <c r="F4085" s="65">
        <v>35.57</v>
      </c>
      <c r="G4085" t="s">
        <v>5</v>
      </c>
      <c r="H4085">
        <f>+VLOOKUP(G4085,'Legenda Tecnologias'!$A$1:$C$26,3)</f>
        <v>11</v>
      </c>
    </row>
    <row r="4086" spans="1:8" ht="14.25">
      <c r="A4086" s="11">
        <v>43983</v>
      </c>
      <c r="B4086" s="10" t="s">
        <v>4493</v>
      </c>
      <c r="C4086" s="12">
        <v>0.54166666666666663</v>
      </c>
      <c r="D4086" s="13">
        <v>44001</v>
      </c>
      <c r="E4086" s="7" t="s">
        <v>2584</v>
      </c>
      <c r="F4086" s="65">
        <v>35.799999999999997</v>
      </c>
      <c r="G4086" t="s">
        <v>12</v>
      </c>
      <c r="H4086">
        <f>+VLOOKUP(G4086,'Legenda Tecnologias'!$A$1:$C$26,3)</f>
        <v>22</v>
      </c>
    </row>
    <row r="4087" spans="1:8" ht="14.25">
      <c r="A4087" s="11">
        <v>43983</v>
      </c>
      <c r="B4087" s="10" t="s">
        <v>4494</v>
      </c>
      <c r="C4087" s="12">
        <v>0.58333333333333337</v>
      </c>
      <c r="D4087" s="13">
        <v>44001</v>
      </c>
      <c r="E4087" s="7" t="s">
        <v>2584</v>
      </c>
      <c r="F4087" s="65">
        <v>34.68</v>
      </c>
      <c r="G4087" t="s">
        <v>5</v>
      </c>
      <c r="H4087">
        <f>+VLOOKUP(G4087,'Legenda Tecnologias'!$A$1:$C$26,3)</f>
        <v>11</v>
      </c>
    </row>
    <row r="4088" spans="1:8" ht="14.25">
      <c r="A4088" s="11">
        <v>43983</v>
      </c>
      <c r="B4088" s="10" t="s">
        <v>4495</v>
      </c>
      <c r="C4088" s="12">
        <v>0.625</v>
      </c>
      <c r="D4088" s="13">
        <v>44001</v>
      </c>
      <c r="E4088" s="7" t="s">
        <v>2584</v>
      </c>
      <c r="F4088" s="65">
        <v>29.5</v>
      </c>
      <c r="G4088" t="s">
        <v>12</v>
      </c>
      <c r="H4088">
        <f>+VLOOKUP(G4088,'Legenda Tecnologias'!$A$1:$C$26,3)</f>
        <v>22</v>
      </c>
    </row>
    <row r="4089" spans="1:8" ht="14.25">
      <c r="A4089" s="11">
        <v>43983</v>
      </c>
      <c r="B4089" s="10" t="s">
        <v>4496</v>
      </c>
      <c r="C4089" s="12">
        <v>0.66666666666666663</v>
      </c>
      <c r="D4089" s="13">
        <v>44001</v>
      </c>
      <c r="E4089" s="7" t="s">
        <v>2584</v>
      </c>
      <c r="F4089" s="65">
        <v>27.99</v>
      </c>
      <c r="G4089" t="s">
        <v>20</v>
      </c>
      <c r="H4089">
        <f>+VLOOKUP(G4089,'Legenda Tecnologias'!$A$1:$C$26,3)</f>
        <v>12</v>
      </c>
    </row>
    <row r="4090" spans="1:8" ht="14.25">
      <c r="A4090" s="11">
        <v>43983</v>
      </c>
      <c r="B4090" s="10" t="s">
        <v>4497</v>
      </c>
      <c r="C4090" s="12">
        <v>0.70833333333333337</v>
      </c>
      <c r="D4090" s="13">
        <v>44001</v>
      </c>
      <c r="E4090" s="7" t="s">
        <v>2584</v>
      </c>
      <c r="F4090" s="65">
        <v>28.64</v>
      </c>
      <c r="G4090" t="s">
        <v>12</v>
      </c>
      <c r="H4090">
        <f>+VLOOKUP(G4090,'Legenda Tecnologias'!$A$1:$C$26,3)</f>
        <v>22</v>
      </c>
    </row>
    <row r="4091" spans="1:8" ht="14.25">
      <c r="A4091" s="11">
        <v>43983</v>
      </c>
      <c r="B4091" s="10" t="s">
        <v>4498</v>
      </c>
      <c r="C4091" s="12">
        <v>0.75</v>
      </c>
      <c r="D4091" s="13">
        <v>44001</v>
      </c>
      <c r="E4091" s="7" t="s">
        <v>2584</v>
      </c>
      <c r="F4091" s="65">
        <v>32.61</v>
      </c>
      <c r="G4091" t="s">
        <v>12</v>
      </c>
      <c r="H4091">
        <f>+VLOOKUP(G4091,'Legenda Tecnologias'!$A$1:$C$26,3)</f>
        <v>22</v>
      </c>
    </row>
    <row r="4092" spans="1:8" ht="14.25">
      <c r="A4092" s="11">
        <v>43983</v>
      </c>
      <c r="B4092" s="10" t="s">
        <v>4499</v>
      </c>
      <c r="C4092" s="12">
        <v>0.79166666666666663</v>
      </c>
      <c r="D4092" s="13">
        <v>44001</v>
      </c>
      <c r="E4092" s="7" t="s">
        <v>2584</v>
      </c>
      <c r="F4092" s="65">
        <v>34</v>
      </c>
      <c r="G4092" t="s">
        <v>12</v>
      </c>
      <c r="H4092">
        <f>+VLOOKUP(G4092,'Legenda Tecnologias'!$A$1:$C$26,3)</f>
        <v>22</v>
      </c>
    </row>
    <row r="4093" spans="1:8" ht="14.25">
      <c r="A4093" s="11">
        <v>43983</v>
      </c>
      <c r="B4093" s="10" t="s">
        <v>4482</v>
      </c>
      <c r="C4093" s="12">
        <v>8.3333333333333329E-2</v>
      </c>
      <c r="D4093" s="13">
        <v>44001</v>
      </c>
      <c r="E4093" s="7" t="s">
        <v>2584</v>
      </c>
      <c r="F4093" s="65">
        <v>30.83</v>
      </c>
      <c r="G4093" t="s">
        <v>5</v>
      </c>
      <c r="H4093">
        <f>+VLOOKUP(G4093,'Legenda Tecnologias'!$A$1:$C$26,3)</f>
        <v>11</v>
      </c>
    </row>
    <row r="4094" spans="1:8" ht="14.25">
      <c r="A4094" s="11">
        <v>43983</v>
      </c>
      <c r="B4094" s="10" t="s">
        <v>4500</v>
      </c>
      <c r="C4094" s="12">
        <v>0.83333333333333337</v>
      </c>
      <c r="D4094" s="13">
        <v>44001</v>
      </c>
      <c r="E4094" s="7" t="s">
        <v>2584</v>
      </c>
      <c r="F4094" s="65">
        <v>34.22</v>
      </c>
      <c r="G4094" t="s">
        <v>5</v>
      </c>
      <c r="H4094">
        <f>+VLOOKUP(G4094,'Legenda Tecnologias'!$A$1:$C$26,3)</f>
        <v>11</v>
      </c>
    </row>
    <row r="4095" spans="1:8" ht="14.25">
      <c r="A4095" s="11">
        <v>43983</v>
      </c>
      <c r="B4095" s="10" t="s">
        <v>4501</v>
      </c>
      <c r="C4095" s="12">
        <v>0.875</v>
      </c>
      <c r="D4095" s="13">
        <v>44001</v>
      </c>
      <c r="E4095" s="7" t="s">
        <v>2584</v>
      </c>
      <c r="F4095" s="65">
        <v>34.450000000000003</v>
      </c>
      <c r="G4095" t="s">
        <v>5</v>
      </c>
      <c r="H4095">
        <f>+VLOOKUP(G4095,'Legenda Tecnologias'!$A$1:$C$26,3)</f>
        <v>11</v>
      </c>
    </row>
    <row r="4096" spans="1:8" ht="14.25">
      <c r="A4096" s="11">
        <v>43983</v>
      </c>
      <c r="B4096" s="10" t="s">
        <v>4502</v>
      </c>
      <c r="C4096" s="12">
        <v>0.91666666666666663</v>
      </c>
      <c r="D4096" s="13">
        <v>44001</v>
      </c>
      <c r="E4096" s="7" t="s">
        <v>2584</v>
      </c>
      <c r="F4096" s="65">
        <v>35</v>
      </c>
      <c r="G4096" t="s">
        <v>5</v>
      </c>
      <c r="H4096">
        <f>+VLOOKUP(G4096,'Legenda Tecnologias'!$A$1:$C$26,3)</f>
        <v>11</v>
      </c>
    </row>
    <row r="4097" spans="1:8" ht="14.25">
      <c r="A4097" s="11">
        <v>43983</v>
      </c>
      <c r="B4097" s="10" t="s">
        <v>4503</v>
      </c>
      <c r="C4097" s="12">
        <v>0.95833333333333337</v>
      </c>
      <c r="D4097" s="13">
        <v>44001</v>
      </c>
      <c r="E4097" s="7" t="s">
        <v>2584</v>
      </c>
      <c r="F4097" s="65">
        <v>32</v>
      </c>
      <c r="G4097" t="s">
        <v>5</v>
      </c>
      <c r="H4097">
        <f>+VLOOKUP(G4097,'Legenda Tecnologias'!$A$1:$C$26,3)</f>
        <v>11</v>
      </c>
    </row>
    <row r="4098" spans="1:8" ht="14.25">
      <c r="A4098" s="11">
        <v>43983</v>
      </c>
      <c r="B4098" s="10" t="s">
        <v>4483</v>
      </c>
      <c r="C4098" s="12">
        <v>0.125</v>
      </c>
      <c r="D4098" s="13">
        <v>44001</v>
      </c>
      <c r="E4098" s="7" t="s">
        <v>2584</v>
      </c>
      <c r="F4098" s="65">
        <v>30.42</v>
      </c>
      <c r="G4098" t="s">
        <v>12</v>
      </c>
      <c r="H4098">
        <f>+VLOOKUP(G4098,'Legenda Tecnologias'!$A$1:$C$26,3)</f>
        <v>22</v>
      </c>
    </row>
    <row r="4099" spans="1:8" ht="14.25">
      <c r="A4099" s="11">
        <v>43983</v>
      </c>
      <c r="B4099" s="10" t="s">
        <v>4484</v>
      </c>
      <c r="C4099" s="12">
        <v>0.16666666666666666</v>
      </c>
      <c r="D4099" s="13">
        <v>44001</v>
      </c>
      <c r="E4099" s="7" t="s">
        <v>2584</v>
      </c>
      <c r="F4099" s="65">
        <v>32</v>
      </c>
      <c r="G4099" t="s">
        <v>12</v>
      </c>
      <c r="H4099">
        <f>+VLOOKUP(G4099,'Legenda Tecnologias'!$A$1:$C$26,3)</f>
        <v>22</v>
      </c>
    </row>
    <row r="4100" spans="1:8" ht="14.25">
      <c r="A4100" s="11">
        <v>43983</v>
      </c>
      <c r="B4100" s="10" t="s">
        <v>4485</v>
      </c>
      <c r="C4100" s="12">
        <v>0.20833333333333334</v>
      </c>
      <c r="D4100" s="13">
        <v>44001</v>
      </c>
      <c r="E4100" s="7" t="s">
        <v>2584</v>
      </c>
      <c r="F4100" s="65">
        <v>34.33</v>
      </c>
      <c r="G4100" t="s">
        <v>12</v>
      </c>
      <c r="H4100">
        <f>+VLOOKUP(G4100,'Legenda Tecnologias'!$A$1:$C$26,3)</f>
        <v>22</v>
      </c>
    </row>
    <row r="4101" spans="1:8" ht="14.25">
      <c r="A4101" s="11">
        <v>43983</v>
      </c>
      <c r="B4101" s="10" t="s">
        <v>4486</v>
      </c>
      <c r="C4101" s="12">
        <v>0.25</v>
      </c>
      <c r="D4101" s="13">
        <v>44001</v>
      </c>
      <c r="E4101" s="7" t="s">
        <v>2584</v>
      </c>
      <c r="F4101" s="65">
        <v>34.69</v>
      </c>
      <c r="G4101" t="s">
        <v>5</v>
      </c>
      <c r="H4101">
        <f>+VLOOKUP(G4101,'Legenda Tecnologias'!$A$1:$C$26,3)</f>
        <v>11</v>
      </c>
    </row>
    <row r="4102" spans="1:8" ht="14.25">
      <c r="A4102" s="11">
        <v>43983</v>
      </c>
      <c r="B4102" s="10" t="s">
        <v>4487</v>
      </c>
      <c r="C4102" s="12">
        <v>0.29166666666666669</v>
      </c>
      <c r="D4102" s="13">
        <v>44001</v>
      </c>
      <c r="E4102" s="7" t="s">
        <v>2584</v>
      </c>
      <c r="F4102" s="65">
        <v>36.299999999999997</v>
      </c>
      <c r="G4102" t="s">
        <v>12</v>
      </c>
      <c r="H4102">
        <f>+VLOOKUP(G4102,'Legenda Tecnologias'!$A$1:$C$26,3)</f>
        <v>22</v>
      </c>
    </row>
    <row r="4103" spans="1:8" ht="14.25">
      <c r="A4103" s="11">
        <v>43983</v>
      </c>
      <c r="B4103" s="10" t="s">
        <v>4488</v>
      </c>
      <c r="C4103" s="12">
        <v>0.33333333333333331</v>
      </c>
      <c r="D4103" s="13">
        <v>44001</v>
      </c>
      <c r="E4103" s="7" t="s">
        <v>2584</v>
      </c>
      <c r="F4103" s="65">
        <v>37.799999999999997</v>
      </c>
      <c r="G4103" t="s">
        <v>5</v>
      </c>
      <c r="H4103">
        <f>+VLOOKUP(G4103,'Legenda Tecnologias'!$A$1:$C$26,3)</f>
        <v>11</v>
      </c>
    </row>
    <row r="4104" spans="1:8" ht="14.25">
      <c r="A4104" s="11">
        <v>43983</v>
      </c>
      <c r="B4104" s="10" t="s">
        <v>4489</v>
      </c>
      <c r="C4104" s="12">
        <v>0.375</v>
      </c>
      <c r="D4104" s="13">
        <v>44001</v>
      </c>
      <c r="E4104" s="7" t="s">
        <v>2584</v>
      </c>
      <c r="F4104" s="65">
        <v>36.08</v>
      </c>
      <c r="G4104" t="s">
        <v>5</v>
      </c>
      <c r="H4104">
        <f>+VLOOKUP(G4104,'Legenda Tecnologias'!$A$1:$C$26,3)</f>
        <v>11</v>
      </c>
    </row>
    <row r="4105" spans="1:8" ht="14.25">
      <c r="A4105" s="11">
        <v>43983</v>
      </c>
      <c r="B4105" s="10" t="s">
        <v>4504</v>
      </c>
      <c r="C4105" s="12">
        <v>0</v>
      </c>
      <c r="D4105" s="13">
        <v>44002</v>
      </c>
      <c r="E4105" s="7" t="s">
        <v>2584</v>
      </c>
      <c r="F4105" s="65">
        <v>33.5</v>
      </c>
      <c r="G4105" t="s">
        <v>12</v>
      </c>
      <c r="H4105">
        <f>+VLOOKUP(G4105,'Legenda Tecnologias'!$A$1:$C$26,3)</f>
        <v>22</v>
      </c>
    </row>
    <row r="4106" spans="1:8" ht="14.25">
      <c r="A4106" s="11">
        <v>43983</v>
      </c>
      <c r="B4106" s="10" t="s">
        <v>4505</v>
      </c>
      <c r="C4106" s="12">
        <v>4.1666666666666664E-2</v>
      </c>
      <c r="D4106" s="13">
        <v>44002</v>
      </c>
      <c r="E4106" s="7" t="s">
        <v>2584</v>
      </c>
      <c r="F4106" s="65">
        <v>33.01</v>
      </c>
      <c r="G4106" t="s">
        <v>5</v>
      </c>
      <c r="H4106">
        <f>+VLOOKUP(G4106,'Legenda Tecnologias'!$A$1:$C$26,3)</f>
        <v>11</v>
      </c>
    </row>
    <row r="4107" spans="1:8" ht="14.25">
      <c r="A4107" s="11">
        <v>43983</v>
      </c>
      <c r="B4107" s="10" t="s">
        <v>4514</v>
      </c>
      <c r="C4107" s="12">
        <v>0.41666666666666669</v>
      </c>
      <c r="D4107" s="13">
        <v>44002</v>
      </c>
      <c r="E4107" s="7" t="s">
        <v>2584</v>
      </c>
      <c r="F4107" s="65">
        <v>33.01</v>
      </c>
      <c r="G4107" t="s">
        <v>5</v>
      </c>
      <c r="H4107">
        <f>+VLOOKUP(G4107,'Legenda Tecnologias'!$A$1:$C$26,3)</f>
        <v>11</v>
      </c>
    </row>
    <row r="4108" spans="1:8" ht="14.25">
      <c r="A4108" s="11">
        <v>43983</v>
      </c>
      <c r="B4108" s="10" t="s">
        <v>4515</v>
      </c>
      <c r="C4108" s="12">
        <v>0.45833333333333331</v>
      </c>
      <c r="D4108" s="13">
        <v>44002</v>
      </c>
      <c r="E4108" s="7" t="s">
        <v>2584</v>
      </c>
      <c r="F4108" s="65">
        <v>33</v>
      </c>
      <c r="G4108" t="s">
        <v>5</v>
      </c>
      <c r="H4108">
        <f>+VLOOKUP(G4108,'Legenda Tecnologias'!$A$1:$C$26,3)</f>
        <v>11</v>
      </c>
    </row>
    <row r="4109" spans="1:8" ht="14.25">
      <c r="A4109" s="11">
        <v>43983</v>
      </c>
      <c r="B4109" s="10" t="s">
        <v>4516</v>
      </c>
      <c r="C4109" s="12">
        <v>0.5</v>
      </c>
      <c r="D4109" s="13">
        <v>44002</v>
      </c>
      <c r="E4109" s="7" t="s">
        <v>2584</v>
      </c>
      <c r="F4109" s="65">
        <v>32.75</v>
      </c>
      <c r="G4109" t="s">
        <v>10</v>
      </c>
      <c r="H4109">
        <f>+VLOOKUP(G4109,'Legenda Tecnologias'!$A$1:$C$26,3)</f>
        <v>1</v>
      </c>
    </row>
    <row r="4110" spans="1:8" ht="14.25">
      <c r="A4110" s="11">
        <v>43983</v>
      </c>
      <c r="B4110" s="10" t="s">
        <v>4517</v>
      </c>
      <c r="C4110" s="12">
        <v>0.54166666666666663</v>
      </c>
      <c r="D4110" s="13">
        <v>44002</v>
      </c>
      <c r="E4110" s="7" t="s">
        <v>2584</v>
      </c>
      <c r="F4110" s="65">
        <v>31.78</v>
      </c>
      <c r="G4110" t="s">
        <v>5</v>
      </c>
      <c r="H4110">
        <f>+VLOOKUP(G4110,'Legenda Tecnologias'!$A$1:$C$26,3)</f>
        <v>11</v>
      </c>
    </row>
    <row r="4111" spans="1:8" ht="14.25">
      <c r="A4111" s="11">
        <v>43983</v>
      </c>
      <c r="B4111" s="10" t="s">
        <v>4518</v>
      </c>
      <c r="C4111" s="12">
        <v>0.58333333333333337</v>
      </c>
      <c r="D4111" s="13">
        <v>44002</v>
      </c>
      <c r="E4111" s="7" t="s">
        <v>2584</v>
      </c>
      <c r="F4111" s="65">
        <v>29.35</v>
      </c>
      <c r="G4111" t="s">
        <v>5</v>
      </c>
      <c r="H4111">
        <f>+VLOOKUP(G4111,'Legenda Tecnologias'!$A$1:$C$26,3)</f>
        <v>11</v>
      </c>
    </row>
    <row r="4112" spans="1:8" ht="14.25">
      <c r="A4112" s="11">
        <v>43983</v>
      </c>
      <c r="B4112" s="10" t="s">
        <v>4519</v>
      </c>
      <c r="C4112" s="12">
        <v>0.625</v>
      </c>
      <c r="D4112" s="13">
        <v>44002</v>
      </c>
      <c r="E4112" s="7" t="s">
        <v>2584</v>
      </c>
      <c r="F4112" s="65">
        <v>26.5</v>
      </c>
      <c r="G4112" t="s">
        <v>12</v>
      </c>
      <c r="H4112">
        <f>+VLOOKUP(G4112,'Legenda Tecnologias'!$A$1:$C$26,3)</f>
        <v>22</v>
      </c>
    </row>
    <row r="4113" spans="1:8" ht="14.25">
      <c r="A4113" s="11">
        <v>43983</v>
      </c>
      <c r="B4113" s="10" t="s">
        <v>4520</v>
      </c>
      <c r="C4113" s="12">
        <v>0.66666666666666663</v>
      </c>
      <c r="D4113" s="13">
        <v>44002</v>
      </c>
      <c r="E4113" s="7" t="s">
        <v>2584</v>
      </c>
      <c r="F4113" s="65">
        <v>24.8</v>
      </c>
      <c r="G4113" t="s">
        <v>6</v>
      </c>
      <c r="H4113">
        <f>+VLOOKUP(G4113,'Legenda Tecnologias'!$A$1:$C$26,3)</f>
        <v>18</v>
      </c>
    </row>
    <row r="4114" spans="1:8" ht="14.25">
      <c r="A4114" s="11">
        <v>43983</v>
      </c>
      <c r="B4114" s="10" t="s">
        <v>4521</v>
      </c>
      <c r="C4114" s="12">
        <v>0.70833333333333337</v>
      </c>
      <c r="D4114" s="13">
        <v>44002</v>
      </c>
      <c r="E4114" s="7" t="s">
        <v>2584</v>
      </c>
      <c r="F4114" s="65">
        <v>24.8</v>
      </c>
      <c r="G4114" t="s">
        <v>6</v>
      </c>
      <c r="H4114">
        <f>+VLOOKUP(G4114,'Legenda Tecnologias'!$A$1:$C$26,3)</f>
        <v>18</v>
      </c>
    </row>
    <row r="4115" spans="1:8" ht="14.25">
      <c r="A4115" s="11">
        <v>43983</v>
      </c>
      <c r="B4115" s="10" t="s">
        <v>4522</v>
      </c>
      <c r="C4115" s="12">
        <v>0.75</v>
      </c>
      <c r="D4115" s="13">
        <v>44002</v>
      </c>
      <c r="E4115" s="7" t="s">
        <v>2584</v>
      </c>
      <c r="F4115" s="65">
        <v>28.3</v>
      </c>
      <c r="G4115" t="s">
        <v>12</v>
      </c>
      <c r="H4115">
        <f>+VLOOKUP(G4115,'Legenda Tecnologias'!$A$1:$C$26,3)</f>
        <v>22</v>
      </c>
    </row>
    <row r="4116" spans="1:8" ht="14.25">
      <c r="A4116" s="11">
        <v>43983</v>
      </c>
      <c r="B4116" s="10" t="s">
        <v>4523</v>
      </c>
      <c r="C4116" s="12">
        <v>0.79166666666666663</v>
      </c>
      <c r="D4116" s="13">
        <v>44002</v>
      </c>
      <c r="E4116" s="7" t="s">
        <v>2584</v>
      </c>
      <c r="F4116" s="65">
        <v>30.87</v>
      </c>
      <c r="G4116" t="s">
        <v>6</v>
      </c>
      <c r="H4116">
        <f>+VLOOKUP(G4116,'Legenda Tecnologias'!$A$1:$C$26,3)</f>
        <v>18</v>
      </c>
    </row>
    <row r="4117" spans="1:8" ht="14.25">
      <c r="A4117" s="11">
        <v>43983</v>
      </c>
      <c r="B4117" s="10" t="s">
        <v>4506</v>
      </c>
      <c r="C4117" s="12">
        <v>8.3333333333333329E-2</v>
      </c>
      <c r="D4117" s="13">
        <v>44002</v>
      </c>
      <c r="E4117" s="7" t="s">
        <v>2584</v>
      </c>
      <c r="F4117" s="65">
        <v>32.75</v>
      </c>
      <c r="G4117" t="s">
        <v>5</v>
      </c>
      <c r="H4117">
        <f>+VLOOKUP(G4117,'Legenda Tecnologias'!$A$1:$C$26,3)</f>
        <v>11</v>
      </c>
    </row>
    <row r="4118" spans="1:8" ht="14.25">
      <c r="A4118" s="11">
        <v>43983</v>
      </c>
      <c r="B4118" s="10" t="s">
        <v>4524</v>
      </c>
      <c r="C4118" s="12">
        <v>0.83333333333333337</v>
      </c>
      <c r="D4118" s="13">
        <v>44002</v>
      </c>
      <c r="E4118" s="7" t="s">
        <v>2584</v>
      </c>
      <c r="F4118" s="65">
        <v>33</v>
      </c>
      <c r="G4118" t="s">
        <v>12</v>
      </c>
      <c r="H4118">
        <f>+VLOOKUP(G4118,'Legenda Tecnologias'!$A$1:$C$26,3)</f>
        <v>22</v>
      </c>
    </row>
    <row r="4119" spans="1:8" ht="14.25">
      <c r="A4119" s="11">
        <v>43983</v>
      </c>
      <c r="B4119" s="10" t="s">
        <v>4525</v>
      </c>
      <c r="C4119" s="12">
        <v>0.875</v>
      </c>
      <c r="D4119" s="13">
        <v>44002</v>
      </c>
      <c r="E4119" s="7" t="s">
        <v>2584</v>
      </c>
      <c r="F4119" s="65">
        <v>35.5</v>
      </c>
      <c r="G4119" t="s">
        <v>10</v>
      </c>
      <c r="H4119">
        <f>+VLOOKUP(G4119,'Legenda Tecnologias'!$A$1:$C$26,3)</f>
        <v>1</v>
      </c>
    </row>
    <row r="4120" spans="1:8" ht="14.25">
      <c r="A4120" s="11">
        <v>43983</v>
      </c>
      <c r="B4120" s="10" t="s">
        <v>4526</v>
      </c>
      <c r="C4120" s="12">
        <v>0.91666666666666663</v>
      </c>
      <c r="D4120" s="13">
        <v>44002</v>
      </c>
      <c r="E4120" s="7" t="s">
        <v>2584</v>
      </c>
      <c r="F4120" s="65">
        <v>36.57</v>
      </c>
      <c r="G4120" t="s">
        <v>5</v>
      </c>
      <c r="H4120">
        <f>+VLOOKUP(G4120,'Legenda Tecnologias'!$A$1:$C$26,3)</f>
        <v>11</v>
      </c>
    </row>
    <row r="4121" spans="1:8" ht="14.25">
      <c r="A4121" s="11">
        <v>43983</v>
      </c>
      <c r="B4121" s="10" t="s">
        <v>4527</v>
      </c>
      <c r="C4121" s="12">
        <v>0.95833333333333337</v>
      </c>
      <c r="D4121" s="13">
        <v>44002</v>
      </c>
      <c r="E4121" s="7" t="s">
        <v>2584</v>
      </c>
      <c r="F4121" s="65">
        <v>32.75</v>
      </c>
      <c r="G4121" t="s">
        <v>12</v>
      </c>
      <c r="H4121">
        <f>+VLOOKUP(G4121,'Legenda Tecnologias'!$A$1:$C$26,3)</f>
        <v>22</v>
      </c>
    </row>
    <row r="4122" spans="1:8" ht="14.25">
      <c r="A4122" s="11">
        <v>43983</v>
      </c>
      <c r="B4122" s="10" t="s">
        <v>4507</v>
      </c>
      <c r="C4122" s="12">
        <v>0.125</v>
      </c>
      <c r="D4122" s="13">
        <v>44002</v>
      </c>
      <c r="E4122" s="7" t="s">
        <v>2584</v>
      </c>
      <c r="F4122" s="65">
        <v>32.75</v>
      </c>
      <c r="G4122" t="s">
        <v>5</v>
      </c>
      <c r="H4122">
        <f>+VLOOKUP(G4122,'Legenda Tecnologias'!$A$1:$C$26,3)</f>
        <v>11</v>
      </c>
    </row>
    <row r="4123" spans="1:8" ht="14.25">
      <c r="A4123" s="11">
        <v>43983</v>
      </c>
      <c r="B4123" s="10" t="s">
        <v>4508</v>
      </c>
      <c r="C4123" s="12">
        <v>0.16666666666666666</v>
      </c>
      <c r="D4123" s="13">
        <v>44002</v>
      </c>
      <c r="E4123" s="7" t="s">
        <v>2584</v>
      </c>
      <c r="F4123" s="65">
        <v>33.01</v>
      </c>
      <c r="G4123" t="s">
        <v>5</v>
      </c>
      <c r="H4123">
        <f>+VLOOKUP(G4123,'Legenda Tecnologias'!$A$1:$C$26,3)</f>
        <v>11</v>
      </c>
    </row>
    <row r="4124" spans="1:8" ht="14.25">
      <c r="A4124" s="11">
        <v>43983</v>
      </c>
      <c r="B4124" s="10" t="s">
        <v>4509</v>
      </c>
      <c r="C4124" s="12">
        <v>0.20833333333333334</v>
      </c>
      <c r="D4124" s="13">
        <v>44002</v>
      </c>
      <c r="E4124" s="7" t="s">
        <v>2584</v>
      </c>
      <c r="F4124" s="65">
        <v>33.36</v>
      </c>
      <c r="G4124" t="s">
        <v>5</v>
      </c>
      <c r="H4124">
        <f>+VLOOKUP(G4124,'Legenda Tecnologias'!$A$1:$C$26,3)</f>
        <v>11</v>
      </c>
    </row>
    <row r="4125" spans="1:8" ht="14.25">
      <c r="A4125" s="11">
        <v>43983</v>
      </c>
      <c r="B4125" s="10" t="s">
        <v>4510</v>
      </c>
      <c r="C4125" s="12">
        <v>0.25</v>
      </c>
      <c r="D4125" s="13">
        <v>44002</v>
      </c>
      <c r="E4125" s="7" t="s">
        <v>2584</v>
      </c>
      <c r="F4125" s="65">
        <v>32.450000000000003</v>
      </c>
      <c r="G4125" t="s">
        <v>5</v>
      </c>
      <c r="H4125">
        <f>+VLOOKUP(G4125,'Legenda Tecnologias'!$A$1:$C$26,3)</f>
        <v>11</v>
      </c>
    </row>
    <row r="4126" spans="1:8" ht="14.25">
      <c r="A4126" s="11">
        <v>43983</v>
      </c>
      <c r="B4126" s="10" t="s">
        <v>4511</v>
      </c>
      <c r="C4126" s="12">
        <v>0.29166666666666669</v>
      </c>
      <c r="D4126" s="13">
        <v>44002</v>
      </c>
      <c r="E4126" s="7" t="s">
        <v>2584</v>
      </c>
      <c r="F4126" s="65">
        <v>33</v>
      </c>
      <c r="G4126" t="s">
        <v>6</v>
      </c>
      <c r="H4126">
        <f>+VLOOKUP(G4126,'Legenda Tecnologias'!$A$1:$C$26,3)</f>
        <v>18</v>
      </c>
    </row>
    <row r="4127" spans="1:8" ht="14.25">
      <c r="A4127" s="11">
        <v>43983</v>
      </c>
      <c r="B4127" s="10" t="s">
        <v>4512</v>
      </c>
      <c r="C4127" s="12">
        <v>0.33333333333333331</v>
      </c>
      <c r="D4127" s="13">
        <v>44002</v>
      </c>
      <c r="E4127" s="7" t="s">
        <v>2584</v>
      </c>
      <c r="F4127" s="65">
        <v>33.01</v>
      </c>
      <c r="G4127" t="s">
        <v>10</v>
      </c>
      <c r="H4127">
        <f>+VLOOKUP(G4127,'Legenda Tecnologias'!$A$1:$C$26,3)</f>
        <v>1</v>
      </c>
    </row>
    <row r="4128" spans="1:8" ht="14.25">
      <c r="A4128" s="11">
        <v>43983</v>
      </c>
      <c r="B4128" s="10" t="s">
        <v>4513</v>
      </c>
      <c r="C4128" s="12">
        <v>0.375</v>
      </c>
      <c r="D4128" s="13">
        <v>44002</v>
      </c>
      <c r="E4128" s="7" t="s">
        <v>2584</v>
      </c>
      <c r="F4128" s="65">
        <v>33.5</v>
      </c>
      <c r="G4128" t="s">
        <v>5</v>
      </c>
      <c r="H4128">
        <f>+VLOOKUP(G4128,'Legenda Tecnologias'!$A$1:$C$26,3)</f>
        <v>11</v>
      </c>
    </row>
    <row r="4129" spans="1:8" ht="14.25">
      <c r="A4129" s="11">
        <v>43983</v>
      </c>
      <c r="B4129" s="10" t="s">
        <v>4528</v>
      </c>
      <c r="C4129" s="12">
        <v>0</v>
      </c>
      <c r="D4129" s="13">
        <v>44003</v>
      </c>
      <c r="E4129" s="7" t="s">
        <v>2584</v>
      </c>
      <c r="F4129" s="65">
        <v>33</v>
      </c>
      <c r="G4129" t="s">
        <v>5</v>
      </c>
      <c r="H4129">
        <f>+VLOOKUP(G4129,'Legenda Tecnologias'!$A$1:$C$26,3)</f>
        <v>11</v>
      </c>
    </row>
    <row r="4130" spans="1:8" ht="14.25">
      <c r="A4130" s="11">
        <v>43983</v>
      </c>
      <c r="B4130" s="10" t="s">
        <v>4529</v>
      </c>
      <c r="C4130" s="12">
        <v>4.1666666666666664E-2</v>
      </c>
      <c r="D4130" s="13">
        <v>44003</v>
      </c>
      <c r="E4130" s="7" t="s">
        <v>2584</v>
      </c>
      <c r="F4130" s="65">
        <v>25.9</v>
      </c>
      <c r="G4130" t="s">
        <v>10</v>
      </c>
      <c r="H4130">
        <f>+VLOOKUP(G4130,'Legenda Tecnologias'!$A$1:$C$26,3)</f>
        <v>1</v>
      </c>
    </row>
    <row r="4131" spans="1:8" ht="14.25">
      <c r="A4131" s="11">
        <v>43983</v>
      </c>
      <c r="B4131" s="10" t="s">
        <v>4538</v>
      </c>
      <c r="C4131" s="12">
        <v>0.41666666666666669</v>
      </c>
      <c r="D4131" s="13">
        <v>44003</v>
      </c>
      <c r="E4131" s="7" t="s">
        <v>2584</v>
      </c>
      <c r="F4131" s="65">
        <v>24.5</v>
      </c>
      <c r="G4131" t="s">
        <v>5</v>
      </c>
      <c r="H4131">
        <f>+VLOOKUP(G4131,'Legenda Tecnologias'!$A$1:$C$26,3)</f>
        <v>11</v>
      </c>
    </row>
    <row r="4132" spans="1:8" ht="14.25">
      <c r="A4132" s="11">
        <v>43983</v>
      </c>
      <c r="B4132" s="10" t="s">
        <v>4539</v>
      </c>
      <c r="C4132" s="12">
        <v>0.45833333333333331</v>
      </c>
      <c r="D4132" s="13">
        <v>44003</v>
      </c>
      <c r="E4132" s="7" t="s">
        <v>2584</v>
      </c>
      <c r="F4132" s="65">
        <v>24.83</v>
      </c>
      <c r="G4132" t="s">
        <v>5</v>
      </c>
      <c r="H4132">
        <f>+VLOOKUP(G4132,'Legenda Tecnologias'!$A$1:$C$26,3)</f>
        <v>11</v>
      </c>
    </row>
    <row r="4133" spans="1:8" ht="14.25">
      <c r="A4133" s="11">
        <v>43983</v>
      </c>
      <c r="B4133" s="10" t="s">
        <v>4540</v>
      </c>
      <c r="C4133" s="12">
        <v>0.5</v>
      </c>
      <c r="D4133" s="13">
        <v>44003</v>
      </c>
      <c r="E4133" s="7" t="s">
        <v>2584</v>
      </c>
      <c r="F4133" s="65">
        <v>25</v>
      </c>
      <c r="G4133" t="s">
        <v>12</v>
      </c>
      <c r="H4133">
        <f>+VLOOKUP(G4133,'Legenda Tecnologias'!$A$1:$C$26,3)</f>
        <v>22</v>
      </c>
    </row>
    <row r="4134" spans="1:8" ht="14.25">
      <c r="A4134" s="11">
        <v>43983</v>
      </c>
      <c r="B4134" s="10" t="s">
        <v>4541</v>
      </c>
      <c r="C4134" s="12">
        <v>0.54166666666666663</v>
      </c>
      <c r="D4134" s="13">
        <v>44003</v>
      </c>
      <c r="E4134" s="7" t="s">
        <v>2584</v>
      </c>
      <c r="F4134" s="65">
        <v>25.6</v>
      </c>
      <c r="G4134" t="s">
        <v>5</v>
      </c>
      <c r="H4134">
        <f>+VLOOKUP(G4134,'Legenda Tecnologias'!$A$1:$C$26,3)</f>
        <v>11</v>
      </c>
    </row>
    <row r="4135" spans="1:8" ht="14.25">
      <c r="A4135" s="11">
        <v>43983</v>
      </c>
      <c r="B4135" s="10" t="s">
        <v>4542</v>
      </c>
      <c r="C4135" s="12">
        <v>0.58333333333333337</v>
      </c>
      <c r="D4135" s="13">
        <v>44003</v>
      </c>
      <c r="E4135" s="7" t="s">
        <v>2584</v>
      </c>
      <c r="F4135" s="65">
        <v>25.43</v>
      </c>
      <c r="G4135" t="s">
        <v>12</v>
      </c>
      <c r="H4135">
        <f>+VLOOKUP(G4135,'Legenda Tecnologias'!$A$1:$C$26,3)</f>
        <v>22</v>
      </c>
    </row>
    <row r="4136" spans="1:8" ht="14.25">
      <c r="A4136" s="11">
        <v>43983</v>
      </c>
      <c r="B4136" s="10" t="s">
        <v>4543</v>
      </c>
      <c r="C4136" s="12">
        <v>0.625</v>
      </c>
      <c r="D4136" s="13">
        <v>44003</v>
      </c>
      <c r="E4136" s="7" t="s">
        <v>2584</v>
      </c>
      <c r="F4136" s="65">
        <v>24</v>
      </c>
      <c r="G4136" t="s">
        <v>6</v>
      </c>
      <c r="H4136">
        <f>+VLOOKUP(G4136,'Legenda Tecnologias'!$A$1:$C$26,3)</f>
        <v>18</v>
      </c>
    </row>
    <row r="4137" spans="1:8" ht="14.25">
      <c r="A4137" s="11">
        <v>43983</v>
      </c>
      <c r="B4137" s="10" t="s">
        <v>4544</v>
      </c>
      <c r="C4137" s="12">
        <v>0.66666666666666663</v>
      </c>
      <c r="D4137" s="13">
        <v>44003</v>
      </c>
      <c r="E4137" s="7" t="s">
        <v>2584</v>
      </c>
      <c r="F4137" s="65">
        <v>22.1</v>
      </c>
      <c r="G4137" t="s">
        <v>7</v>
      </c>
      <c r="H4137">
        <f>+VLOOKUP(G4137,'Legenda Tecnologias'!$A$1:$C$26,3)</f>
        <v>19</v>
      </c>
    </row>
    <row r="4138" spans="1:8" ht="14.25">
      <c r="A4138" s="11">
        <v>43983</v>
      </c>
      <c r="B4138" s="10" t="s">
        <v>4545</v>
      </c>
      <c r="C4138" s="12">
        <v>0.70833333333333337</v>
      </c>
      <c r="D4138" s="13">
        <v>44003</v>
      </c>
      <c r="E4138" s="7" t="s">
        <v>2584</v>
      </c>
      <c r="F4138" s="65">
        <v>21.4</v>
      </c>
      <c r="G4138" t="s">
        <v>12</v>
      </c>
      <c r="H4138">
        <f>+VLOOKUP(G4138,'Legenda Tecnologias'!$A$1:$C$26,3)</f>
        <v>22</v>
      </c>
    </row>
    <row r="4139" spans="1:8" ht="14.25">
      <c r="A4139" s="11">
        <v>43983</v>
      </c>
      <c r="B4139" s="10" t="s">
        <v>4546</v>
      </c>
      <c r="C4139" s="12">
        <v>0.75</v>
      </c>
      <c r="D4139" s="13">
        <v>44003</v>
      </c>
      <c r="E4139" s="7" t="s">
        <v>2584</v>
      </c>
      <c r="F4139" s="65">
        <v>24.83</v>
      </c>
      <c r="G4139" t="s">
        <v>6</v>
      </c>
      <c r="H4139">
        <f>+VLOOKUP(G4139,'Legenda Tecnologias'!$A$1:$C$26,3)</f>
        <v>18</v>
      </c>
    </row>
    <row r="4140" spans="1:8" ht="14.25">
      <c r="A4140" s="11">
        <v>43983</v>
      </c>
      <c r="B4140" s="10" t="s">
        <v>4547</v>
      </c>
      <c r="C4140" s="12">
        <v>0.79166666666666663</v>
      </c>
      <c r="D4140" s="13">
        <v>44003</v>
      </c>
      <c r="E4140" s="7" t="s">
        <v>2584</v>
      </c>
      <c r="F4140" s="65">
        <v>25.2</v>
      </c>
      <c r="G4140" t="s">
        <v>7</v>
      </c>
      <c r="H4140">
        <f>+VLOOKUP(G4140,'Legenda Tecnologias'!$A$1:$C$26,3)</f>
        <v>19</v>
      </c>
    </row>
    <row r="4141" spans="1:8" ht="14.25">
      <c r="A4141" s="11">
        <v>43983</v>
      </c>
      <c r="B4141" s="10" t="s">
        <v>4530</v>
      </c>
      <c r="C4141" s="12">
        <v>8.3333333333333329E-2</v>
      </c>
      <c r="D4141" s="13">
        <v>44003</v>
      </c>
      <c r="E4141" s="7" t="s">
        <v>2584</v>
      </c>
      <c r="F4141" s="65">
        <v>25.8</v>
      </c>
      <c r="G4141" t="s">
        <v>12</v>
      </c>
      <c r="H4141">
        <f>+VLOOKUP(G4141,'Legenda Tecnologias'!$A$1:$C$26,3)</f>
        <v>22</v>
      </c>
    </row>
    <row r="4142" spans="1:8" ht="14.25">
      <c r="A4142" s="11">
        <v>43983</v>
      </c>
      <c r="B4142" s="10" t="s">
        <v>4548</v>
      </c>
      <c r="C4142" s="12">
        <v>0.83333333333333337</v>
      </c>
      <c r="D4142" s="13">
        <v>44003</v>
      </c>
      <c r="E4142" s="7" t="s">
        <v>2584</v>
      </c>
      <c r="F4142" s="65">
        <v>25.6</v>
      </c>
      <c r="G4142" t="s">
        <v>12</v>
      </c>
      <c r="H4142">
        <f>+VLOOKUP(G4142,'Legenda Tecnologias'!$A$1:$C$26,3)</f>
        <v>22</v>
      </c>
    </row>
    <row r="4143" spans="1:8" ht="14.25">
      <c r="A4143" s="11">
        <v>43983</v>
      </c>
      <c r="B4143" s="10" t="s">
        <v>4549</v>
      </c>
      <c r="C4143" s="12">
        <v>0.875</v>
      </c>
      <c r="D4143" s="13">
        <v>44003</v>
      </c>
      <c r="E4143" s="7" t="s">
        <v>2584</v>
      </c>
      <c r="F4143" s="65">
        <v>29.93</v>
      </c>
      <c r="G4143" t="s">
        <v>6</v>
      </c>
      <c r="H4143">
        <f>+VLOOKUP(G4143,'Legenda Tecnologias'!$A$1:$C$26,3)</f>
        <v>18</v>
      </c>
    </row>
    <row r="4144" spans="1:8" ht="14.25">
      <c r="A4144" s="11">
        <v>43983</v>
      </c>
      <c r="B4144" s="10" t="s">
        <v>4550</v>
      </c>
      <c r="C4144" s="12">
        <v>0.91666666666666663</v>
      </c>
      <c r="D4144" s="13">
        <v>44003</v>
      </c>
      <c r="E4144" s="7" t="s">
        <v>2584</v>
      </c>
      <c r="F4144" s="65">
        <v>32.93</v>
      </c>
      <c r="G4144" t="s">
        <v>6</v>
      </c>
      <c r="H4144">
        <f>+VLOOKUP(G4144,'Legenda Tecnologias'!$A$1:$C$26,3)</f>
        <v>18</v>
      </c>
    </row>
    <row r="4145" spans="1:8" ht="14.25">
      <c r="A4145" s="11">
        <v>43983</v>
      </c>
      <c r="B4145" s="10" t="s">
        <v>4551</v>
      </c>
      <c r="C4145" s="12">
        <v>0.95833333333333337</v>
      </c>
      <c r="D4145" s="13">
        <v>44003</v>
      </c>
      <c r="E4145" s="7" t="s">
        <v>2584</v>
      </c>
      <c r="F4145" s="65">
        <v>29.9</v>
      </c>
      <c r="G4145" t="s">
        <v>5</v>
      </c>
      <c r="H4145">
        <f>+VLOOKUP(G4145,'Legenda Tecnologias'!$A$1:$C$26,3)</f>
        <v>11</v>
      </c>
    </row>
    <row r="4146" spans="1:8" ht="14.25">
      <c r="A4146" s="11">
        <v>43983</v>
      </c>
      <c r="B4146" s="10" t="s">
        <v>4531</v>
      </c>
      <c r="C4146" s="12">
        <v>0.125</v>
      </c>
      <c r="D4146" s="13">
        <v>44003</v>
      </c>
      <c r="E4146" s="7" t="s">
        <v>2584</v>
      </c>
      <c r="F4146" s="65">
        <v>25.8</v>
      </c>
      <c r="G4146" t="s">
        <v>12</v>
      </c>
      <c r="H4146">
        <f>+VLOOKUP(G4146,'Legenda Tecnologias'!$A$1:$C$26,3)</f>
        <v>22</v>
      </c>
    </row>
    <row r="4147" spans="1:8" ht="14.25">
      <c r="A4147" s="11">
        <v>43983</v>
      </c>
      <c r="B4147" s="10" t="s">
        <v>4532</v>
      </c>
      <c r="C4147" s="12">
        <v>0.16666666666666666</v>
      </c>
      <c r="D4147" s="13">
        <v>44003</v>
      </c>
      <c r="E4147" s="7" t="s">
        <v>2584</v>
      </c>
      <c r="F4147" s="65">
        <v>25.6</v>
      </c>
      <c r="G4147" t="s">
        <v>12</v>
      </c>
      <c r="H4147">
        <f>+VLOOKUP(G4147,'Legenda Tecnologias'!$A$1:$C$26,3)</f>
        <v>22</v>
      </c>
    </row>
    <row r="4148" spans="1:8" ht="14.25">
      <c r="A4148" s="11">
        <v>43983</v>
      </c>
      <c r="B4148" s="10" t="s">
        <v>4533</v>
      </c>
      <c r="C4148" s="12">
        <v>0.20833333333333334</v>
      </c>
      <c r="D4148" s="13">
        <v>44003</v>
      </c>
      <c r="E4148" s="7" t="s">
        <v>2584</v>
      </c>
      <c r="F4148" s="65">
        <v>25.6</v>
      </c>
      <c r="G4148" t="s">
        <v>12</v>
      </c>
      <c r="H4148">
        <f>+VLOOKUP(G4148,'Legenda Tecnologias'!$A$1:$C$26,3)</f>
        <v>22</v>
      </c>
    </row>
    <row r="4149" spans="1:8" ht="14.25">
      <c r="A4149" s="11">
        <v>43983</v>
      </c>
      <c r="B4149" s="10" t="s">
        <v>4534</v>
      </c>
      <c r="C4149" s="12">
        <v>0.25</v>
      </c>
      <c r="D4149" s="13">
        <v>44003</v>
      </c>
      <c r="E4149" s="7" t="s">
        <v>2584</v>
      </c>
      <c r="F4149" s="65">
        <v>24.83</v>
      </c>
      <c r="G4149" t="s">
        <v>12</v>
      </c>
      <c r="H4149">
        <f>+VLOOKUP(G4149,'Legenda Tecnologias'!$A$1:$C$26,3)</f>
        <v>22</v>
      </c>
    </row>
    <row r="4150" spans="1:8" ht="14.25">
      <c r="A4150" s="11">
        <v>43983</v>
      </c>
      <c r="B4150" s="10" t="s">
        <v>4535</v>
      </c>
      <c r="C4150" s="12">
        <v>0.29166666666666669</v>
      </c>
      <c r="D4150" s="13">
        <v>44003</v>
      </c>
      <c r="E4150" s="7" t="s">
        <v>2584</v>
      </c>
      <c r="F4150" s="65">
        <v>24.83</v>
      </c>
      <c r="G4150" t="s">
        <v>12</v>
      </c>
      <c r="H4150">
        <f>+VLOOKUP(G4150,'Legenda Tecnologias'!$A$1:$C$26,3)</f>
        <v>22</v>
      </c>
    </row>
    <row r="4151" spans="1:8" ht="14.25">
      <c r="A4151" s="11">
        <v>43983</v>
      </c>
      <c r="B4151" s="10" t="s">
        <v>4536</v>
      </c>
      <c r="C4151" s="12">
        <v>0.33333333333333331</v>
      </c>
      <c r="D4151" s="13">
        <v>44003</v>
      </c>
      <c r="E4151" s="7" t="s">
        <v>2584</v>
      </c>
      <c r="F4151" s="65">
        <v>24.83</v>
      </c>
      <c r="G4151" t="s">
        <v>12</v>
      </c>
      <c r="H4151">
        <f>+VLOOKUP(G4151,'Legenda Tecnologias'!$A$1:$C$26,3)</f>
        <v>22</v>
      </c>
    </row>
    <row r="4152" spans="1:8" ht="14.25">
      <c r="A4152" s="11">
        <v>43983</v>
      </c>
      <c r="B4152" s="10" t="s">
        <v>4537</v>
      </c>
      <c r="C4152" s="12">
        <v>0.375</v>
      </c>
      <c r="D4152" s="13">
        <v>44003</v>
      </c>
      <c r="E4152" s="7" t="s">
        <v>2584</v>
      </c>
      <c r="F4152" s="65">
        <v>24.5</v>
      </c>
      <c r="G4152" t="s">
        <v>12</v>
      </c>
      <c r="H4152">
        <f>+VLOOKUP(G4152,'Legenda Tecnologias'!$A$1:$C$26,3)</f>
        <v>22</v>
      </c>
    </row>
    <row r="4153" spans="1:8" ht="14.25">
      <c r="A4153" s="11">
        <v>43983</v>
      </c>
      <c r="B4153" s="10" t="s">
        <v>4552</v>
      </c>
      <c r="C4153" s="12">
        <v>0</v>
      </c>
      <c r="D4153" s="13">
        <v>44004</v>
      </c>
      <c r="E4153" s="7" t="s">
        <v>2584</v>
      </c>
      <c r="F4153" s="65">
        <v>25.09</v>
      </c>
      <c r="G4153" t="s">
        <v>6</v>
      </c>
      <c r="H4153">
        <f>+VLOOKUP(G4153,'Legenda Tecnologias'!$A$1:$C$26,3)</f>
        <v>18</v>
      </c>
    </row>
    <row r="4154" spans="1:8" ht="14.25">
      <c r="A4154" s="11">
        <v>43983</v>
      </c>
      <c r="B4154" s="10" t="s">
        <v>4553</v>
      </c>
      <c r="C4154" s="12">
        <v>4.1666666666666664E-2</v>
      </c>
      <c r="D4154" s="13">
        <v>44004</v>
      </c>
      <c r="E4154" s="7" t="s">
        <v>2584</v>
      </c>
      <c r="F4154" s="65">
        <v>24</v>
      </c>
      <c r="G4154" t="s">
        <v>12</v>
      </c>
      <c r="H4154">
        <f>+VLOOKUP(G4154,'Legenda Tecnologias'!$A$1:$C$26,3)</f>
        <v>22</v>
      </c>
    </row>
    <row r="4155" spans="1:8" ht="14.25">
      <c r="A4155" s="11">
        <v>43983</v>
      </c>
      <c r="B4155" s="10" t="s">
        <v>4562</v>
      </c>
      <c r="C4155" s="12">
        <v>0.41666666666666669</v>
      </c>
      <c r="D4155" s="13">
        <v>44004</v>
      </c>
      <c r="E4155" s="7" t="s">
        <v>2584</v>
      </c>
      <c r="F4155" s="65">
        <v>33.08</v>
      </c>
      <c r="G4155" t="s">
        <v>5</v>
      </c>
      <c r="H4155">
        <f>+VLOOKUP(G4155,'Legenda Tecnologias'!$A$1:$C$26,3)</f>
        <v>11</v>
      </c>
    </row>
    <row r="4156" spans="1:8" ht="14.25">
      <c r="A4156" s="11">
        <v>43983</v>
      </c>
      <c r="B4156" s="10" t="s">
        <v>4563</v>
      </c>
      <c r="C4156" s="12">
        <v>0.45833333333333331</v>
      </c>
      <c r="D4156" s="13">
        <v>44004</v>
      </c>
      <c r="E4156" s="7" t="s">
        <v>2584</v>
      </c>
      <c r="F4156" s="65">
        <v>31.66</v>
      </c>
      <c r="G4156" t="s">
        <v>6</v>
      </c>
      <c r="H4156">
        <f>+VLOOKUP(G4156,'Legenda Tecnologias'!$A$1:$C$26,3)</f>
        <v>18</v>
      </c>
    </row>
    <row r="4157" spans="1:8" ht="14.25">
      <c r="A4157" s="11">
        <v>43983</v>
      </c>
      <c r="B4157" s="10" t="s">
        <v>4564</v>
      </c>
      <c r="C4157" s="12">
        <v>0.5</v>
      </c>
      <c r="D4157" s="13">
        <v>44004</v>
      </c>
      <c r="E4157" s="7" t="s">
        <v>2584</v>
      </c>
      <c r="F4157" s="65">
        <v>30.14</v>
      </c>
      <c r="G4157" t="s">
        <v>6</v>
      </c>
      <c r="H4157">
        <f>+VLOOKUP(G4157,'Legenda Tecnologias'!$A$1:$C$26,3)</f>
        <v>18</v>
      </c>
    </row>
    <row r="4158" spans="1:8" ht="14.25">
      <c r="A4158" s="11">
        <v>43983</v>
      </c>
      <c r="B4158" s="10" t="s">
        <v>4565</v>
      </c>
      <c r="C4158" s="12">
        <v>0.54166666666666663</v>
      </c>
      <c r="D4158" s="13">
        <v>44004</v>
      </c>
      <c r="E4158" s="7" t="s">
        <v>2584</v>
      </c>
      <c r="F4158" s="65">
        <v>29.09</v>
      </c>
      <c r="G4158" t="s">
        <v>6</v>
      </c>
      <c r="H4158">
        <f>+VLOOKUP(G4158,'Legenda Tecnologias'!$A$1:$C$26,3)</f>
        <v>18</v>
      </c>
    </row>
    <row r="4159" spans="1:8" ht="14.25">
      <c r="A4159" s="11">
        <v>43983</v>
      </c>
      <c r="B4159" s="10" t="s">
        <v>4566</v>
      </c>
      <c r="C4159" s="12">
        <v>0.58333333333333337</v>
      </c>
      <c r="D4159" s="13">
        <v>44004</v>
      </c>
      <c r="E4159" s="7" t="s">
        <v>2584</v>
      </c>
      <c r="F4159" s="65">
        <v>28.41</v>
      </c>
      <c r="G4159" t="s">
        <v>12</v>
      </c>
      <c r="H4159">
        <f>+VLOOKUP(G4159,'Legenda Tecnologias'!$A$1:$C$26,3)</f>
        <v>22</v>
      </c>
    </row>
    <row r="4160" spans="1:8" ht="14.25">
      <c r="A4160" s="11">
        <v>43983</v>
      </c>
      <c r="B4160" s="10" t="s">
        <v>4567</v>
      </c>
      <c r="C4160" s="12">
        <v>0.625</v>
      </c>
      <c r="D4160" s="13">
        <v>44004</v>
      </c>
      <c r="E4160" s="7" t="s">
        <v>2584</v>
      </c>
      <c r="F4160" s="65">
        <v>27.67</v>
      </c>
      <c r="G4160" t="s">
        <v>12</v>
      </c>
      <c r="H4160">
        <f>+VLOOKUP(G4160,'Legenda Tecnologias'!$A$1:$C$26,3)</f>
        <v>22</v>
      </c>
    </row>
    <row r="4161" spans="1:8" ht="14.25">
      <c r="A4161" s="11">
        <v>43983</v>
      </c>
      <c r="B4161" s="10" t="s">
        <v>4568</v>
      </c>
      <c r="C4161" s="12">
        <v>0.66666666666666663</v>
      </c>
      <c r="D4161" s="13">
        <v>44004</v>
      </c>
      <c r="E4161" s="7" t="s">
        <v>2584</v>
      </c>
      <c r="F4161" s="65">
        <v>27.43</v>
      </c>
      <c r="G4161" t="s">
        <v>12</v>
      </c>
      <c r="H4161">
        <f>+VLOOKUP(G4161,'Legenda Tecnologias'!$A$1:$C$26,3)</f>
        <v>22</v>
      </c>
    </row>
    <row r="4162" spans="1:8" ht="14.25">
      <c r="A4162" s="11">
        <v>43983</v>
      </c>
      <c r="B4162" s="10" t="s">
        <v>4569</v>
      </c>
      <c r="C4162" s="12">
        <v>0.70833333333333337</v>
      </c>
      <c r="D4162" s="13">
        <v>44004</v>
      </c>
      <c r="E4162" s="7" t="s">
        <v>2584</v>
      </c>
      <c r="F4162" s="65">
        <v>31.41</v>
      </c>
      <c r="G4162" t="s">
        <v>12</v>
      </c>
      <c r="H4162">
        <f>+VLOOKUP(G4162,'Legenda Tecnologias'!$A$1:$C$26,3)</f>
        <v>22</v>
      </c>
    </row>
    <row r="4163" spans="1:8" ht="14.25">
      <c r="A4163" s="11">
        <v>43983</v>
      </c>
      <c r="B4163" s="10" t="s">
        <v>4570</v>
      </c>
      <c r="C4163" s="12">
        <v>0.75</v>
      </c>
      <c r="D4163" s="13">
        <v>44004</v>
      </c>
      <c r="E4163" s="7" t="s">
        <v>2584</v>
      </c>
      <c r="F4163" s="65">
        <v>34.39</v>
      </c>
      <c r="G4163" t="s">
        <v>10</v>
      </c>
      <c r="H4163">
        <f>+VLOOKUP(G4163,'Legenda Tecnologias'!$A$1:$C$26,3)</f>
        <v>1</v>
      </c>
    </row>
    <row r="4164" spans="1:8" ht="14.25">
      <c r="A4164" s="11">
        <v>43983</v>
      </c>
      <c r="B4164" s="10" t="s">
        <v>4571</v>
      </c>
      <c r="C4164" s="12">
        <v>0.79166666666666663</v>
      </c>
      <c r="D4164" s="13">
        <v>44004</v>
      </c>
      <c r="E4164" s="7" t="s">
        <v>2584</v>
      </c>
      <c r="F4164" s="65">
        <v>36.74</v>
      </c>
      <c r="G4164" t="s">
        <v>5</v>
      </c>
      <c r="H4164">
        <f>+VLOOKUP(G4164,'Legenda Tecnologias'!$A$1:$C$26,3)</f>
        <v>11</v>
      </c>
    </row>
    <row r="4165" spans="1:8" ht="14.25">
      <c r="A4165" s="11">
        <v>43983</v>
      </c>
      <c r="B4165" s="10" t="s">
        <v>4554</v>
      </c>
      <c r="C4165" s="12">
        <v>8.3333333333333329E-2</v>
      </c>
      <c r="D4165" s="13">
        <v>44004</v>
      </c>
      <c r="E4165" s="7" t="s">
        <v>2584</v>
      </c>
      <c r="F4165" s="65">
        <v>22.85</v>
      </c>
      <c r="G4165" t="s">
        <v>15</v>
      </c>
      <c r="H4165">
        <f>+VLOOKUP(G4165,'Legenda Tecnologias'!$A$1:$C$26,3)</f>
        <v>9</v>
      </c>
    </row>
    <row r="4166" spans="1:8" ht="14.25">
      <c r="A4166" s="11">
        <v>43983</v>
      </c>
      <c r="B4166" s="10" t="s">
        <v>4572</v>
      </c>
      <c r="C4166" s="12">
        <v>0.83333333333333337</v>
      </c>
      <c r="D4166" s="13">
        <v>44004</v>
      </c>
      <c r="E4166" s="7" t="s">
        <v>2584</v>
      </c>
      <c r="F4166" s="65">
        <v>37.630000000000003</v>
      </c>
      <c r="G4166" t="s">
        <v>5</v>
      </c>
      <c r="H4166">
        <f>+VLOOKUP(G4166,'Legenda Tecnologias'!$A$1:$C$26,3)</f>
        <v>11</v>
      </c>
    </row>
    <row r="4167" spans="1:8" ht="14.25">
      <c r="A4167" s="11">
        <v>43983</v>
      </c>
      <c r="B4167" s="10" t="s">
        <v>4573</v>
      </c>
      <c r="C4167" s="12">
        <v>0.875</v>
      </c>
      <c r="D4167" s="13">
        <v>44004</v>
      </c>
      <c r="E4167" s="7" t="s">
        <v>2584</v>
      </c>
      <c r="F4167" s="65">
        <v>37.39</v>
      </c>
      <c r="G4167" t="s">
        <v>10</v>
      </c>
      <c r="H4167">
        <f>+VLOOKUP(G4167,'Legenda Tecnologias'!$A$1:$C$26,3)</f>
        <v>1</v>
      </c>
    </row>
    <row r="4168" spans="1:8" ht="14.25">
      <c r="A4168" s="11">
        <v>43983</v>
      </c>
      <c r="B4168" s="10" t="s">
        <v>4574</v>
      </c>
      <c r="C4168" s="12">
        <v>0.91666666666666663</v>
      </c>
      <c r="D4168" s="13">
        <v>44004</v>
      </c>
      <c r="E4168" s="7" t="s">
        <v>2584</v>
      </c>
      <c r="F4168" s="65">
        <v>36.380000000000003</v>
      </c>
      <c r="G4168" t="s">
        <v>21</v>
      </c>
      <c r="H4168">
        <f>+VLOOKUP(G4168,'Legenda Tecnologias'!$A$1:$C$26,3)</f>
        <v>2</v>
      </c>
    </row>
    <row r="4169" spans="1:8" ht="14.25">
      <c r="A4169" s="11">
        <v>43983</v>
      </c>
      <c r="B4169" s="10" t="s">
        <v>4575</v>
      </c>
      <c r="C4169" s="12">
        <v>0.95833333333333337</v>
      </c>
      <c r="D4169" s="13">
        <v>44004</v>
      </c>
      <c r="E4169" s="7" t="s">
        <v>2584</v>
      </c>
      <c r="F4169" s="65">
        <v>33.01</v>
      </c>
      <c r="G4169" t="s">
        <v>10</v>
      </c>
      <c r="H4169">
        <f>+VLOOKUP(G4169,'Legenda Tecnologias'!$A$1:$C$26,3)</f>
        <v>1</v>
      </c>
    </row>
    <row r="4170" spans="1:8" ht="14.25">
      <c r="A4170" s="11">
        <v>43983</v>
      </c>
      <c r="B4170" s="10" t="s">
        <v>4555</v>
      </c>
      <c r="C4170" s="12">
        <v>0.125</v>
      </c>
      <c r="D4170" s="13">
        <v>44004</v>
      </c>
      <c r="E4170" s="7" t="s">
        <v>2584</v>
      </c>
      <c r="F4170" s="65">
        <v>21.6</v>
      </c>
      <c r="G4170" t="s">
        <v>12</v>
      </c>
      <c r="H4170">
        <f>+VLOOKUP(G4170,'Legenda Tecnologias'!$A$1:$C$26,3)</f>
        <v>22</v>
      </c>
    </row>
    <row r="4171" spans="1:8" ht="14.25">
      <c r="A4171" s="11">
        <v>43983</v>
      </c>
      <c r="B4171" s="10" t="s">
        <v>4556</v>
      </c>
      <c r="C4171" s="12">
        <v>0.16666666666666666</v>
      </c>
      <c r="D4171" s="13">
        <v>44004</v>
      </c>
      <c r="E4171" s="7" t="s">
        <v>2584</v>
      </c>
      <c r="F4171" s="65">
        <v>21.5</v>
      </c>
      <c r="G4171" t="s">
        <v>6</v>
      </c>
      <c r="H4171">
        <f>+VLOOKUP(G4171,'Legenda Tecnologias'!$A$1:$C$26,3)</f>
        <v>18</v>
      </c>
    </row>
    <row r="4172" spans="1:8" ht="14.25">
      <c r="A4172" s="11">
        <v>43983</v>
      </c>
      <c r="B4172" s="10" t="s">
        <v>4557</v>
      </c>
      <c r="C4172" s="12">
        <v>0.20833333333333334</v>
      </c>
      <c r="D4172" s="13">
        <v>44004</v>
      </c>
      <c r="E4172" s="7" t="s">
        <v>2584</v>
      </c>
      <c r="F4172" s="65">
        <v>23.04</v>
      </c>
      <c r="G4172" t="s">
        <v>6</v>
      </c>
      <c r="H4172">
        <f>+VLOOKUP(G4172,'Legenda Tecnologias'!$A$1:$C$26,3)</f>
        <v>18</v>
      </c>
    </row>
    <row r="4173" spans="1:8" ht="14.25">
      <c r="A4173" s="11">
        <v>43983</v>
      </c>
      <c r="B4173" s="10" t="s">
        <v>4558</v>
      </c>
      <c r="C4173" s="12">
        <v>0.25</v>
      </c>
      <c r="D4173" s="13">
        <v>44004</v>
      </c>
      <c r="E4173" s="7" t="s">
        <v>2584</v>
      </c>
      <c r="F4173" s="65">
        <v>30.69</v>
      </c>
      <c r="G4173" t="s">
        <v>20</v>
      </c>
      <c r="H4173">
        <f>+VLOOKUP(G4173,'Legenda Tecnologias'!$A$1:$C$26,3)</f>
        <v>12</v>
      </c>
    </row>
    <row r="4174" spans="1:8" ht="14.25">
      <c r="A4174" s="11">
        <v>43983</v>
      </c>
      <c r="B4174" s="10" t="s">
        <v>4559</v>
      </c>
      <c r="C4174" s="12">
        <v>0.29166666666666669</v>
      </c>
      <c r="D4174" s="13">
        <v>44004</v>
      </c>
      <c r="E4174" s="7" t="s">
        <v>2584</v>
      </c>
      <c r="F4174" s="65">
        <v>35.409999999999997</v>
      </c>
      <c r="G4174" t="s">
        <v>5</v>
      </c>
      <c r="H4174">
        <f>+VLOOKUP(G4174,'Legenda Tecnologias'!$A$1:$C$26,3)</f>
        <v>11</v>
      </c>
    </row>
    <row r="4175" spans="1:8" ht="14.25">
      <c r="A4175" s="11">
        <v>43983</v>
      </c>
      <c r="B4175" s="10" t="s">
        <v>4560</v>
      </c>
      <c r="C4175" s="12">
        <v>0.33333333333333331</v>
      </c>
      <c r="D4175" s="13">
        <v>44004</v>
      </c>
      <c r="E4175" s="7" t="s">
        <v>2584</v>
      </c>
      <c r="F4175" s="65">
        <v>35.35</v>
      </c>
      <c r="G4175" t="s">
        <v>5</v>
      </c>
      <c r="H4175">
        <f>+VLOOKUP(G4175,'Legenda Tecnologias'!$A$1:$C$26,3)</f>
        <v>11</v>
      </c>
    </row>
    <row r="4176" spans="1:8" ht="14.25">
      <c r="A4176" s="11">
        <v>43983</v>
      </c>
      <c r="B4176" s="10" t="s">
        <v>4561</v>
      </c>
      <c r="C4176" s="12">
        <v>0.375</v>
      </c>
      <c r="D4176" s="13">
        <v>44004</v>
      </c>
      <c r="E4176" s="7" t="s">
        <v>2584</v>
      </c>
      <c r="F4176" s="65">
        <v>34.5</v>
      </c>
      <c r="G4176" t="s">
        <v>10</v>
      </c>
      <c r="H4176">
        <f>+VLOOKUP(G4176,'Legenda Tecnologias'!$A$1:$C$26,3)</f>
        <v>1</v>
      </c>
    </row>
    <row r="4177" spans="1:8" ht="14.25">
      <c r="A4177" s="11">
        <v>43983</v>
      </c>
      <c r="B4177" s="10" t="s">
        <v>4576</v>
      </c>
      <c r="C4177" s="12">
        <v>0</v>
      </c>
      <c r="D4177" s="13">
        <v>44005</v>
      </c>
      <c r="E4177" s="7" t="s">
        <v>2584</v>
      </c>
      <c r="F4177" s="65">
        <v>36.590000000000003</v>
      </c>
      <c r="G4177" t="s">
        <v>5</v>
      </c>
      <c r="H4177">
        <f>+VLOOKUP(G4177,'Legenda Tecnologias'!$A$1:$C$26,3)</f>
        <v>11</v>
      </c>
    </row>
    <row r="4178" spans="1:8" ht="14.25">
      <c r="A4178" s="11">
        <v>43983</v>
      </c>
      <c r="B4178" s="10" t="s">
        <v>4577</v>
      </c>
      <c r="C4178" s="12">
        <v>4.1666666666666664E-2</v>
      </c>
      <c r="D4178" s="13">
        <v>44005</v>
      </c>
      <c r="E4178" s="7" t="s">
        <v>2584</v>
      </c>
      <c r="F4178" s="65">
        <v>34.61</v>
      </c>
      <c r="G4178" t="s">
        <v>5</v>
      </c>
      <c r="H4178">
        <f>+VLOOKUP(G4178,'Legenda Tecnologias'!$A$1:$C$26,3)</f>
        <v>11</v>
      </c>
    </row>
    <row r="4179" spans="1:8" ht="14.25">
      <c r="A4179" s="11">
        <v>43983</v>
      </c>
      <c r="B4179" s="10" t="s">
        <v>4586</v>
      </c>
      <c r="C4179" s="12">
        <v>0.41666666666666669</v>
      </c>
      <c r="D4179" s="13">
        <v>44005</v>
      </c>
      <c r="E4179" s="7" t="s">
        <v>2584</v>
      </c>
      <c r="F4179" s="65">
        <v>33.380000000000003</v>
      </c>
      <c r="G4179" t="s">
        <v>5</v>
      </c>
      <c r="H4179">
        <f>+VLOOKUP(G4179,'Legenda Tecnologias'!$A$1:$C$26,3)</f>
        <v>11</v>
      </c>
    </row>
    <row r="4180" spans="1:8" ht="14.25">
      <c r="A4180" s="11">
        <v>43983</v>
      </c>
      <c r="B4180" s="10" t="s">
        <v>4587</v>
      </c>
      <c r="C4180" s="12">
        <v>0.45833333333333331</v>
      </c>
      <c r="D4180" s="13">
        <v>44005</v>
      </c>
      <c r="E4180" s="7" t="s">
        <v>2584</v>
      </c>
      <c r="F4180" s="65">
        <v>34.25</v>
      </c>
      <c r="G4180" t="s">
        <v>10</v>
      </c>
      <c r="H4180">
        <f>+VLOOKUP(G4180,'Legenda Tecnologias'!$A$1:$C$26,3)</f>
        <v>1</v>
      </c>
    </row>
    <row r="4181" spans="1:8" ht="14.25">
      <c r="A4181" s="11">
        <v>43983</v>
      </c>
      <c r="B4181" s="10" t="s">
        <v>4588</v>
      </c>
      <c r="C4181" s="12">
        <v>0.5</v>
      </c>
      <c r="D4181" s="13">
        <v>44005</v>
      </c>
      <c r="E4181" s="7" t="s">
        <v>2584</v>
      </c>
      <c r="F4181" s="65">
        <v>34.01</v>
      </c>
      <c r="G4181" t="s">
        <v>10</v>
      </c>
      <c r="H4181">
        <f>+VLOOKUP(G4181,'Legenda Tecnologias'!$A$1:$C$26,3)</f>
        <v>1</v>
      </c>
    </row>
    <row r="4182" spans="1:8" ht="14.25">
      <c r="A4182" s="11">
        <v>43983</v>
      </c>
      <c r="B4182" s="10" t="s">
        <v>4589</v>
      </c>
      <c r="C4182" s="12">
        <v>0.54166666666666663</v>
      </c>
      <c r="D4182" s="13">
        <v>44005</v>
      </c>
      <c r="E4182" s="7" t="s">
        <v>2584</v>
      </c>
      <c r="F4182" s="65">
        <v>35.83</v>
      </c>
      <c r="G4182" t="s">
        <v>10</v>
      </c>
      <c r="H4182">
        <f>+VLOOKUP(G4182,'Legenda Tecnologias'!$A$1:$C$26,3)</f>
        <v>1</v>
      </c>
    </row>
    <row r="4183" spans="1:8" ht="14.25">
      <c r="A4183" s="11">
        <v>43983</v>
      </c>
      <c r="B4183" s="10" t="s">
        <v>4590</v>
      </c>
      <c r="C4183" s="12">
        <v>0.58333333333333337</v>
      </c>
      <c r="D4183" s="13">
        <v>44005</v>
      </c>
      <c r="E4183" s="7" t="s">
        <v>2584</v>
      </c>
      <c r="F4183" s="65">
        <v>33.380000000000003</v>
      </c>
      <c r="G4183" t="s">
        <v>5</v>
      </c>
      <c r="H4183">
        <f>+VLOOKUP(G4183,'Legenda Tecnologias'!$A$1:$C$26,3)</f>
        <v>11</v>
      </c>
    </row>
    <row r="4184" spans="1:8" ht="14.25">
      <c r="A4184" s="11">
        <v>43983</v>
      </c>
      <c r="B4184" s="10" t="s">
        <v>4591</v>
      </c>
      <c r="C4184" s="12">
        <v>0.625</v>
      </c>
      <c r="D4184" s="13">
        <v>44005</v>
      </c>
      <c r="E4184" s="7" t="s">
        <v>2584</v>
      </c>
      <c r="F4184" s="65">
        <v>29.72</v>
      </c>
      <c r="G4184" t="s">
        <v>10</v>
      </c>
      <c r="H4184">
        <f>+VLOOKUP(G4184,'Legenda Tecnologias'!$A$1:$C$26,3)</f>
        <v>1</v>
      </c>
    </row>
    <row r="4185" spans="1:8" ht="14.25">
      <c r="A4185" s="11">
        <v>43983</v>
      </c>
      <c r="B4185" s="10" t="s">
        <v>4592</v>
      </c>
      <c r="C4185" s="12">
        <v>0.66666666666666663</v>
      </c>
      <c r="D4185" s="13">
        <v>44005</v>
      </c>
      <c r="E4185" s="7" t="s">
        <v>2584</v>
      </c>
      <c r="F4185" s="65">
        <v>30</v>
      </c>
      <c r="G4185" t="s">
        <v>12</v>
      </c>
      <c r="H4185">
        <f>+VLOOKUP(G4185,'Legenda Tecnologias'!$A$1:$C$26,3)</f>
        <v>22</v>
      </c>
    </row>
    <row r="4186" spans="1:8" ht="14.25">
      <c r="A4186" s="11">
        <v>43983</v>
      </c>
      <c r="B4186" s="10" t="s">
        <v>4593</v>
      </c>
      <c r="C4186" s="12">
        <v>0.70833333333333337</v>
      </c>
      <c r="D4186" s="13">
        <v>44005</v>
      </c>
      <c r="E4186" s="7" t="s">
        <v>2584</v>
      </c>
      <c r="F4186" s="65">
        <v>33</v>
      </c>
      <c r="G4186" t="s">
        <v>7</v>
      </c>
      <c r="H4186">
        <f>+VLOOKUP(G4186,'Legenda Tecnologias'!$A$1:$C$26,3)</f>
        <v>19</v>
      </c>
    </row>
    <row r="4187" spans="1:8" ht="14.25">
      <c r="A4187" s="11">
        <v>43983</v>
      </c>
      <c r="B4187" s="10" t="s">
        <v>4594</v>
      </c>
      <c r="C4187" s="12">
        <v>0.75</v>
      </c>
      <c r="D4187" s="13">
        <v>44005</v>
      </c>
      <c r="E4187" s="7" t="s">
        <v>2584</v>
      </c>
      <c r="F4187" s="65">
        <v>36.590000000000003</v>
      </c>
      <c r="G4187" t="s">
        <v>6</v>
      </c>
      <c r="H4187">
        <f>+VLOOKUP(G4187,'Legenda Tecnologias'!$A$1:$C$26,3)</f>
        <v>18</v>
      </c>
    </row>
    <row r="4188" spans="1:8" ht="14.25">
      <c r="A4188" s="11">
        <v>43983</v>
      </c>
      <c r="B4188" s="10" t="s">
        <v>4595</v>
      </c>
      <c r="C4188" s="12">
        <v>0.79166666666666663</v>
      </c>
      <c r="D4188" s="13">
        <v>44005</v>
      </c>
      <c r="E4188" s="7" t="s">
        <v>2584</v>
      </c>
      <c r="F4188" s="65">
        <v>38.630000000000003</v>
      </c>
      <c r="G4188" t="s">
        <v>12</v>
      </c>
      <c r="H4188">
        <f>+VLOOKUP(G4188,'Legenda Tecnologias'!$A$1:$C$26,3)</f>
        <v>22</v>
      </c>
    </row>
    <row r="4189" spans="1:8" ht="14.25">
      <c r="A4189" s="11">
        <v>43983</v>
      </c>
      <c r="B4189" s="10" t="s">
        <v>4578</v>
      </c>
      <c r="C4189" s="12">
        <v>8.3333333333333329E-2</v>
      </c>
      <c r="D4189" s="13">
        <v>44005</v>
      </c>
      <c r="E4189" s="7" t="s">
        <v>2584</v>
      </c>
      <c r="F4189" s="65">
        <v>31.09</v>
      </c>
      <c r="G4189" t="s">
        <v>12</v>
      </c>
      <c r="H4189">
        <f>+VLOOKUP(G4189,'Legenda Tecnologias'!$A$1:$C$26,3)</f>
        <v>22</v>
      </c>
    </row>
    <row r="4190" spans="1:8" ht="14.25">
      <c r="A4190" s="11">
        <v>43983</v>
      </c>
      <c r="B4190" s="10" t="s">
        <v>4596</v>
      </c>
      <c r="C4190" s="12">
        <v>0.83333333333333337</v>
      </c>
      <c r="D4190" s="13">
        <v>44005</v>
      </c>
      <c r="E4190" s="7" t="s">
        <v>2584</v>
      </c>
      <c r="F4190" s="65">
        <v>39.5</v>
      </c>
      <c r="G4190" t="s">
        <v>5</v>
      </c>
      <c r="H4190">
        <f>+VLOOKUP(G4190,'Legenda Tecnologias'!$A$1:$C$26,3)</f>
        <v>11</v>
      </c>
    </row>
    <row r="4191" spans="1:8" ht="14.25">
      <c r="A4191" s="11">
        <v>43983</v>
      </c>
      <c r="B4191" s="10" t="s">
        <v>4597</v>
      </c>
      <c r="C4191" s="12">
        <v>0.875</v>
      </c>
      <c r="D4191" s="13">
        <v>44005</v>
      </c>
      <c r="E4191" s="7" t="s">
        <v>2584</v>
      </c>
      <c r="F4191" s="65">
        <v>38.69</v>
      </c>
      <c r="G4191" t="s">
        <v>5</v>
      </c>
      <c r="H4191">
        <f>+VLOOKUP(G4191,'Legenda Tecnologias'!$A$1:$C$26,3)</f>
        <v>11</v>
      </c>
    </row>
    <row r="4192" spans="1:8" ht="14.25">
      <c r="A4192" s="11">
        <v>43983</v>
      </c>
      <c r="B4192" s="10" t="s">
        <v>4598</v>
      </c>
      <c r="C4192" s="12">
        <v>0.91666666666666663</v>
      </c>
      <c r="D4192" s="13">
        <v>44005</v>
      </c>
      <c r="E4192" s="7" t="s">
        <v>2584</v>
      </c>
      <c r="F4192" s="65">
        <v>38.19</v>
      </c>
      <c r="G4192" t="s">
        <v>5</v>
      </c>
      <c r="H4192">
        <f>+VLOOKUP(G4192,'Legenda Tecnologias'!$A$1:$C$26,3)</f>
        <v>11</v>
      </c>
    </row>
    <row r="4193" spans="1:8" ht="14.25">
      <c r="A4193" s="11">
        <v>43983</v>
      </c>
      <c r="B4193" s="10" t="s">
        <v>4599</v>
      </c>
      <c r="C4193" s="12">
        <v>0.95833333333333337</v>
      </c>
      <c r="D4193" s="13">
        <v>44005</v>
      </c>
      <c r="E4193" s="7" t="s">
        <v>2584</v>
      </c>
      <c r="F4193" s="65">
        <v>36.81</v>
      </c>
      <c r="G4193" t="s">
        <v>5</v>
      </c>
      <c r="H4193">
        <f>+VLOOKUP(G4193,'Legenda Tecnologias'!$A$1:$C$26,3)</f>
        <v>11</v>
      </c>
    </row>
    <row r="4194" spans="1:8" ht="14.25">
      <c r="A4194" s="11">
        <v>43983</v>
      </c>
      <c r="B4194" s="10" t="s">
        <v>4579</v>
      </c>
      <c r="C4194" s="12">
        <v>0.125</v>
      </c>
      <c r="D4194" s="13">
        <v>44005</v>
      </c>
      <c r="E4194" s="7" t="s">
        <v>2584</v>
      </c>
      <c r="F4194" s="65">
        <v>30.08</v>
      </c>
      <c r="G4194" t="s">
        <v>6</v>
      </c>
      <c r="H4194">
        <f>+VLOOKUP(G4194,'Legenda Tecnologias'!$A$1:$C$26,3)</f>
        <v>18</v>
      </c>
    </row>
    <row r="4195" spans="1:8" ht="14.25">
      <c r="A4195" s="11">
        <v>43983</v>
      </c>
      <c r="B4195" s="10" t="s">
        <v>4580</v>
      </c>
      <c r="C4195" s="12">
        <v>0.16666666666666666</v>
      </c>
      <c r="D4195" s="13">
        <v>44005</v>
      </c>
      <c r="E4195" s="7" t="s">
        <v>2584</v>
      </c>
      <c r="F4195" s="65">
        <v>29</v>
      </c>
      <c r="G4195" t="s">
        <v>6</v>
      </c>
      <c r="H4195">
        <f>+VLOOKUP(G4195,'Legenda Tecnologias'!$A$1:$C$26,3)</f>
        <v>18</v>
      </c>
    </row>
    <row r="4196" spans="1:8" ht="14.25">
      <c r="A4196" s="11">
        <v>43983</v>
      </c>
      <c r="B4196" s="10" t="s">
        <v>4581</v>
      </c>
      <c r="C4196" s="12">
        <v>0.20833333333333334</v>
      </c>
      <c r="D4196" s="13">
        <v>44005</v>
      </c>
      <c r="E4196" s="7" t="s">
        <v>2584</v>
      </c>
      <c r="F4196" s="65">
        <v>30.61</v>
      </c>
      <c r="G4196" t="s">
        <v>12</v>
      </c>
      <c r="H4196">
        <f>+VLOOKUP(G4196,'Legenda Tecnologias'!$A$1:$C$26,3)</f>
        <v>22</v>
      </c>
    </row>
    <row r="4197" spans="1:8" ht="14.25">
      <c r="A4197" s="11">
        <v>43983</v>
      </c>
      <c r="B4197" s="10" t="s">
        <v>4582</v>
      </c>
      <c r="C4197" s="12">
        <v>0.25</v>
      </c>
      <c r="D4197" s="13">
        <v>44005</v>
      </c>
      <c r="E4197" s="7" t="s">
        <v>2584</v>
      </c>
      <c r="F4197" s="65">
        <v>35.9</v>
      </c>
      <c r="G4197" t="s">
        <v>12</v>
      </c>
      <c r="H4197">
        <f>+VLOOKUP(G4197,'Legenda Tecnologias'!$A$1:$C$26,3)</f>
        <v>22</v>
      </c>
    </row>
    <row r="4198" spans="1:8" ht="14.25">
      <c r="A4198" s="11">
        <v>43983</v>
      </c>
      <c r="B4198" s="10" t="s">
        <v>4583</v>
      </c>
      <c r="C4198" s="12">
        <v>0.29166666666666669</v>
      </c>
      <c r="D4198" s="13">
        <v>44005</v>
      </c>
      <c r="E4198" s="7" t="s">
        <v>2584</v>
      </c>
      <c r="F4198" s="65">
        <v>37.15</v>
      </c>
      <c r="G4198" t="s">
        <v>5</v>
      </c>
      <c r="H4198">
        <f>+VLOOKUP(G4198,'Legenda Tecnologias'!$A$1:$C$26,3)</f>
        <v>11</v>
      </c>
    </row>
    <row r="4199" spans="1:8" ht="14.25">
      <c r="A4199" s="11">
        <v>43983</v>
      </c>
      <c r="B4199" s="10" t="s">
        <v>4584</v>
      </c>
      <c r="C4199" s="12">
        <v>0.33333333333333331</v>
      </c>
      <c r="D4199" s="13">
        <v>44005</v>
      </c>
      <c r="E4199" s="7" t="s">
        <v>2584</v>
      </c>
      <c r="F4199" s="65">
        <v>37.159999999999997</v>
      </c>
      <c r="G4199" t="s">
        <v>5</v>
      </c>
      <c r="H4199">
        <f>+VLOOKUP(G4199,'Legenda Tecnologias'!$A$1:$C$26,3)</f>
        <v>11</v>
      </c>
    </row>
    <row r="4200" spans="1:8" ht="14.25">
      <c r="A4200" s="11">
        <v>43983</v>
      </c>
      <c r="B4200" s="10" t="s">
        <v>4585</v>
      </c>
      <c r="C4200" s="12">
        <v>0.375</v>
      </c>
      <c r="D4200" s="13">
        <v>44005</v>
      </c>
      <c r="E4200" s="7" t="s">
        <v>2584</v>
      </c>
      <c r="F4200" s="65">
        <v>34.9</v>
      </c>
      <c r="G4200" t="s">
        <v>5</v>
      </c>
      <c r="H4200">
        <f>+VLOOKUP(G4200,'Legenda Tecnologias'!$A$1:$C$26,3)</f>
        <v>11</v>
      </c>
    </row>
    <row r="4201" spans="1:8" ht="14.25">
      <c r="A4201" s="11">
        <v>43983</v>
      </c>
      <c r="B4201" s="10" t="s">
        <v>4600</v>
      </c>
      <c r="C4201" s="12">
        <v>0</v>
      </c>
      <c r="D4201" s="13">
        <v>44006</v>
      </c>
      <c r="E4201" s="7" t="s">
        <v>2584</v>
      </c>
      <c r="F4201" s="65">
        <v>38.19</v>
      </c>
      <c r="G4201" t="s">
        <v>20</v>
      </c>
      <c r="H4201">
        <f>+VLOOKUP(G4201,'Legenda Tecnologias'!$A$1:$C$26,3)</f>
        <v>12</v>
      </c>
    </row>
    <row r="4202" spans="1:8" ht="14.25">
      <c r="A4202" s="11">
        <v>43983</v>
      </c>
      <c r="B4202" s="10" t="s">
        <v>4601</v>
      </c>
      <c r="C4202" s="12">
        <v>4.1666666666666664E-2</v>
      </c>
      <c r="D4202" s="13">
        <v>44006</v>
      </c>
      <c r="E4202" s="7" t="s">
        <v>2584</v>
      </c>
      <c r="F4202" s="65">
        <v>37.159999999999997</v>
      </c>
      <c r="G4202" t="s">
        <v>5</v>
      </c>
      <c r="H4202">
        <f>+VLOOKUP(G4202,'Legenda Tecnologias'!$A$1:$C$26,3)</f>
        <v>11</v>
      </c>
    </row>
    <row r="4203" spans="1:8" ht="14.25">
      <c r="A4203" s="11">
        <v>43983</v>
      </c>
      <c r="B4203" s="10" t="s">
        <v>4610</v>
      </c>
      <c r="C4203" s="12">
        <v>0.41666666666666669</v>
      </c>
      <c r="D4203" s="13">
        <v>44006</v>
      </c>
      <c r="E4203" s="7" t="s">
        <v>2584</v>
      </c>
      <c r="F4203" s="65">
        <v>37.29</v>
      </c>
      <c r="G4203" t="s">
        <v>5</v>
      </c>
      <c r="H4203">
        <f>+VLOOKUP(G4203,'Legenda Tecnologias'!$A$1:$C$26,3)</f>
        <v>11</v>
      </c>
    </row>
    <row r="4204" spans="1:8" ht="14.25">
      <c r="A4204" s="11">
        <v>43983</v>
      </c>
      <c r="B4204" s="10" t="s">
        <v>4611</v>
      </c>
      <c r="C4204" s="12">
        <v>0.45833333333333331</v>
      </c>
      <c r="D4204" s="13">
        <v>44006</v>
      </c>
      <c r="E4204" s="7" t="s">
        <v>2584</v>
      </c>
      <c r="F4204" s="65">
        <v>37.21</v>
      </c>
      <c r="G4204" t="s">
        <v>5</v>
      </c>
      <c r="H4204">
        <f>+VLOOKUP(G4204,'Legenda Tecnologias'!$A$1:$C$26,3)</f>
        <v>11</v>
      </c>
    </row>
    <row r="4205" spans="1:8" ht="14.25">
      <c r="A4205" s="11">
        <v>43983</v>
      </c>
      <c r="B4205" s="10" t="s">
        <v>4612</v>
      </c>
      <c r="C4205" s="12">
        <v>0.5</v>
      </c>
      <c r="D4205" s="13">
        <v>44006</v>
      </c>
      <c r="E4205" s="7" t="s">
        <v>2584</v>
      </c>
      <c r="F4205" s="65">
        <v>37.29</v>
      </c>
      <c r="G4205" t="s">
        <v>5</v>
      </c>
      <c r="H4205">
        <f>+VLOOKUP(G4205,'Legenda Tecnologias'!$A$1:$C$26,3)</f>
        <v>11</v>
      </c>
    </row>
    <row r="4206" spans="1:8" ht="14.25">
      <c r="A4206" s="11">
        <v>43983</v>
      </c>
      <c r="B4206" s="10" t="s">
        <v>4613</v>
      </c>
      <c r="C4206" s="12">
        <v>0.54166666666666663</v>
      </c>
      <c r="D4206" s="13">
        <v>44006</v>
      </c>
      <c r="E4206" s="7" t="s">
        <v>2584</v>
      </c>
      <c r="F4206" s="65">
        <v>37.44</v>
      </c>
      <c r="G4206" t="s">
        <v>5</v>
      </c>
      <c r="H4206">
        <f>+VLOOKUP(G4206,'Legenda Tecnologias'!$A$1:$C$26,3)</f>
        <v>11</v>
      </c>
    </row>
    <row r="4207" spans="1:8" ht="14.25">
      <c r="A4207" s="11">
        <v>43983</v>
      </c>
      <c r="B4207" s="10" t="s">
        <v>4614</v>
      </c>
      <c r="C4207" s="12">
        <v>0.58333333333333337</v>
      </c>
      <c r="D4207" s="13">
        <v>44006</v>
      </c>
      <c r="E4207" s="7" t="s">
        <v>2584</v>
      </c>
      <c r="F4207" s="65">
        <v>35.75</v>
      </c>
      <c r="G4207" t="s">
        <v>5</v>
      </c>
      <c r="H4207">
        <f>+VLOOKUP(G4207,'Legenda Tecnologias'!$A$1:$C$26,3)</f>
        <v>11</v>
      </c>
    </row>
    <row r="4208" spans="1:8" ht="14.25">
      <c r="A4208" s="11">
        <v>43983</v>
      </c>
      <c r="B4208" s="10" t="s">
        <v>4615</v>
      </c>
      <c r="C4208" s="12">
        <v>0.625</v>
      </c>
      <c r="D4208" s="13">
        <v>44006</v>
      </c>
      <c r="E4208" s="7" t="s">
        <v>2584</v>
      </c>
      <c r="F4208" s="65">
        <v>32.72</v>
      </c>
      <c r="G4208" t="s">
        <v>5</v>
      </c>
      <c r="H4208">
        <f>+VLOOKUP(G4208,'Legenda Tecnologias'!$A$1:$C$26,3)</f>
        <v>11</v>
      </c>
    </row>
    <row r="4209" spans="1:8" ht="14.25">
      <c r="A4209" s="11">
        <v>43983</v>
      </c>
      <c r="B4209" s="10" t="s">
        <v>4616</v>
      </c>
      <c r="C4209" s="12">
        <v>0.66666666666666663</v>
      </c>
      <c r="D4209" s="13">
        <v>44006</v>
      </c>
      <c r="E4209" s="7" t="s">
        <v>2584</v>
      </c>
      <c r="F4209" s="65">
        <v>33.979999999999997</v>
      </c>
      <c r="G4209" t="s">
        <v>12</v>
      </c>
      <c r="H4209">
        <f>+VLOOKUP(G4209,'Legenda Tecnologias'!$A$1:$C$26,3)</f>
        <v>22</v>
      </c>
    </row>
    <row r="4210" spans="1:8" ht="14.25">
      <c r="A4210" s="11">
        <v>43983</v>
      </c>
      <c r="B4210" s="10" t="s">
        <v>4617</v>
      </c>
      <c r="C4210" s="12">
        <v>0.70833333333333337</v>
      </c>
      <c r="D4210" s="13">
        <v>44006</v>
      </c>
      <c r="E4210" s="7" t="s">
        <v>2584</v>
      </c>
      <c r="F4210" s="65">
        <v>37.159999999999997</v>
      </c>
      <c r="G4210" t="s">
        <v>6</v>
      </c>
      <c r="H4210">
        <f>+VLOOKUP(G4210,'Legenda Tecnologias'!$A$1:$C$26,3)</f>
        <v>18</v>
      </c>
    </row>
    <row r="4211" spans="1:8" ht="14.25">
      <c r="A4211" s="11">
        <v>43983</v>
      </c>
      <c r="B4211" s="10" t="s">
        <v>4618</v>
      </c>
      <c r="C4211" s="12">
        <v>0.75</v>
      </c>
      <c r="D4211" s="13">
        <v>44006</v>
      </c>
      <c r="E4211" s="7" t="s">
        <v>2584</v>
      </c>
      <c r="F4211" s="65">
        <v>39.97</v>
      </c>
      <c r="G4211" t="s">
        <v>20</v>
      </c>
      <c r="H4211">
        <f>+VLOOKUP(G4211,'Legenda Tecnologias'!$A$1:$C$26,3)</f>
        <v>12</v>
      </c>
    </row>
    <row r="4212" spans="1:8" ht="14.25">
      <c r="A4212" s="11">
        <v>43983</v>
      </c>
      <c r="B4212" s="10" t="s">
        <v>4619</v>
      </c>
      <c r="C4212" s="12">
        <v>0.79166666666666663</v>
      </c>
      <c r="D4212" s="13">
        <v>44006</v>
      </c>
      <c r="E4212" s="7" t="s">
        <v>2584</v>
      </c>
      <c r="F4212" s="65">
        <v>40.130000000000003</v>
      </c>
      <c r="G4212" t="s">
        <v>5</v>
      </c>
      <c r="H4212">
        <f>+VLOOKUP(G4212,'Legenda Tecnologias'!$A$1:$C$26,3)</f>
        <v>11</v>
      </c>
    </row>
    <row r="4213" spans="1:8" ht="14.25">
      <c r="A4213" s="11">
        <v>43983</v>
      </c>
      <c r="B4213" s="10" t="s">
        <v>4602</v>
      </c>
      <c r="C4213" s="12">
        <v>8.3333333333333329E-2</v>
      </c>
      <c r="D4213" s="13">
        <v>44006</v>
      </c>
      <c r="E4213" s="7" t="s">
        <v>2584</v>
      </c>
      <c r="F4213" s="65">
        <v>36.72</v>
      </c>
      <c r="G4213" t="s">
        <v>20</v>
      </c>
      <c r="H4213">
        <f>+VLOOKUP(G4213,'Legenda Tecnologias'!$A$1:$C$26,3)</f>
        <v>12</v>
      </c>
    </row>
    <row r="4214" spans="1:8" ht="14.25">
      <c r="A4214" s="11">
        <v>43983</v>
      </c>
      <c r="B4214" s="10" t="s">
        <v>4620</v>
      </c>
      <c r="C4214" s="12">
        <v>0.83333333333333337</v>
      </c>
      <c r="D4214" s="13">
        <v>44006</v>
      </c>
      <c r="E4214" s="7" t="s">
        <v>2584</v>
      </c>
      <c r="F4214" s="65">
        <v>41.02</v>
      </c>
      <c r="G4214" t="s">
        <v>5</v>
      </c>
      <c r="H4214">
        <f>+VLOOKUP(G4214,'Legenda Tecnologias'!$A$1:$C$26,3)</f>
        <v>11</v>
      </c>
    </row>
    <row r="4215" spans="1:8" ht="14.25">
      <c r="A4215" s="11">
        <v>43983</v>
      </c>
      <c r="B4215" s="10" t="s">
        <v>4621</v>
      </c>
      <c r="C4215" s="12">
        <v>0.875</v>
      </c>
      <c r="D4215" s="13">
        <v>44006</v>
      </c>
      <c r="E4215" s="7" t="s">
        <v>2584</v>
      </c>
      <c r="F4215" s="65">
        <v>40</v>
      </c>
      <c r="G4215" t="s">
        <v>20</v>
      </c>
      <c r="H4215">
        <f>+VLOOKUP(G4215,'Legenda Tecnologias'!$A$1:$C$26,3)</f>
        <v>12</v>
      </c>
    </row>
    <row r="4216" spans="1:8" ht="14.25">
      <c r="A4216" s="11">
        <v>43983</v>
      </c>
      <c r="B4216" s="10" t="s">
        <v>4622</v>
      </c>
      <c r="C4216" s="12">
        <v>0.91666666666666663</v>
      </c>
      <c r="D4216" s="13">
        <v>44006</v>
      </c>
      <c r="E4216" s="7" t="s">
        <v>2584</v>
      </c>
      <c r="F4216" s="65">
        <v>39.51</v>
      </c>
      <c r="G4216" t="s">
        <v>6</v>
      </c>
      <c r="H4216">
        <f>+VLOOKUP(G4216,'Legenda Tecnologias'!$A$1:$C$26,3)</f>
        <v>18</v>
      </c>
    </row>
    <row r="4217" spans="1:8" ht="14.25">
      <c r="A4217" s="11">
        <v>43983</v>
      </c>
      <c r="B4217" s="10" t="s">
        <v>4623</v>
      </c>
      <c r="C4217" s="12">
        <v>0.95833333333333337</v>
      </c>
      <c r="D4217" s="13">
        <v>44006</v>
      </c>
      <c r="E4217" s="7" t="s">
        <v>2584</v>
      </c>
      <c r="F4217" s="65">
        <v>38.19</v>
      </c>
      <c r="G4217" t="s">
        <v>5</v>
      </c>
      <c r="H4217">
        <f>+VLOOKUP(G4217,'Legenda Tecnologias'!$A$1:$C$26,3)</f>
        <v>11</v>
      </c>
    </row>
    <row r="4218" spans="1:8" ht="14.25">
      <c r="A4218" s="11">
        <v>43983</v>
      </c>
      <c r="B4218" s="10" t="s">
        <v>4603</v>
      </c>
      <c r="C4218" s="12">
        <v>0.125</v>
      </c>
      <c r="D4218" s="13">
        <v>44006</v>
      </c>
      <c r="E4218" s="7" t="s">
        <v>2584</v>
      </c>
      <c r="F4218" s="65">
        <v>35.04</v>
      </c>
      <c r="G4218" t="s">
        <v>5</v>
      </c>
      <c r="H4218">
        <f>+VLOOKUP(G4218,'Legenda Tecnologias'!$A$1:$C$26,3)</f>
        <v>11</v>
      </c>
    </row>
    <row r="4219" spans="1:8" ht="14.25">
      <c r="A4219" s="11">
        <v>43983</v>
      </c>
      <c r="B4219" s="10" t="s">
        <v>4604</v>
      </c>
      <c r="C4219" s="12">
        <v>0.16666666666666666</v>
      </c>
      <c r="D4219" s="13">
        <v>44006</v>
      </c>
      <c r="E4219" s="7" t="s">
        <v>2584</v>
      </c>
      <c r="F4219" s="65">
        <v>35.33</v>
      </c>
      <c r="G4219" t="s">
        <v>5</v>
      </c>
      <c r="H4219">
        <f>+VLOOKUP(G4219,'Legenda Tecnologias'!$A$1:$C$26,3)</f>
        <v>11</v>
      </c>
    </row>
    <row r="4220" spans="1:8" ht="14.25">
      <c r="A4220" s="11">
        <v>43983</v>
      </c>
      <c r="B4220" s="10" t="s">
        <v>4605</v>
      </c>
      <c r="C4220" s="12">
        <v>0.20833333333333334</v>
      </c>
      <c r="D4220" s="13">
        <v>44006</v>
      </c>
      <c r="E4220" s="7" t="s">
        <v>2584</v>
      </c>
      <c r="F4220" s="65">
        <v>36.72</v>
      </c>
      <c r="G4220" t="s">
        <v>5</v>
      </c>
      <c r="H4220">
        <f>+VLOOKUP(G4220,'Legenda Tecnologias'!$A$1:$C$26,3)</f>
        <v>11</v>
      </c>
    </row>
    <row r="4221" spans="1:8" ht="14.25">
      <c r="A4221" s="11">
        <v>43983</v>
      </c>
      <c r="B4221" s="10" t="s">
        <v>4606</v>
      </c>
      <c r="C4221" s="12">
        <v>0.25</v>
      </c>
      <c r="D4221" s="13">
        <v>44006</v>
      </c>
      <c r="E4221" s="7" t="s">
        <v>2584</v>
      </c>
      <c r="F4221" s="65">
        <v>37</v>
      </c>
      <c r="G4221" t="s">
        <v>5</v>
      </c>
      <c r="H4221">
        <f>+VLOOKUP(G4221,'Legenda Tecnologias'!$A$1:$C$26,3)</f>
        <v>11</v>
      </c>
    </row>
    <row r="4222" spans="1:8" ht="14.25">
      <c r="A4222" s="11">
        <v>43983</v>
      </c>
      <c r="B4222" s="10" t="s">
        <v>4607</v>
      </c>
      <c r="C4222" s="12">
        <v>0.29166666666666669</v>
      </c>
      <c r="D4222" s="13">
        <v>44006</v>
      </c>
      <c r="E4222" s="7" t="s">
        <v>2584</v>
      </c>
      <c r="F4222" s="65">
        <v>37.21</v>
      </c>
      <c r="G4222" t="s">
        <v>5</v>
      </c>
      <c r="H4222">
        <f>+VLOOKUP(G4222,'Legenda Tecnologias'!$A$1:$C$26,3)</f>
        <v>11</v>
      </c>
    </row>
    <row r="4223" spans="1:8" ht="14.25">
      <c r="A4223" s="11">
        <v>43983</v>
      </c>
      <c r="B4223" s="10" t="s">
        <v>4608</v>
      </c>
      <c r="C4223" s="12">
        <v>0.33333333333333331</v>
      </c>
      <c r="D4223" s="13">
        <v>44006</v>
      </c>
      <c r="E4223" s="7" t="s">
        <v>2584</v>
      </c>
      <c r="F4223" s="65">
        <v>39.03</v>
      </c>
      <c r="G4223" t="s">
        <v>5</v>
      </c>
      <c r="H4223">
        <f>+VLOOKUP(G4223,'Legenda Tecnologias'!$A$1:$C$26,3)</f>
        <v>11</v>
      </c>
    </row>
    <row r="4224" spans="1:8" ht="14.25">
      <c r="A4224" s="11">
        <v>43983</v>
      </c>
      <c r="B4224" s="10" t="s">
        <v>4609</v>
      </c>
      <c r="C4224" s="12">
        <v>0.375</v>
      </c>
      <c r="D4224" s="13">
        <v>44006</v>
      </c>
      <c r="E4224" s="7" t="s">
        <v>2584</v>
      </c>
      <c r="F4224" s="65">
        <v>37.659999999999997</v>
      </c>
      <c r="G4224" t="s">
        <v>5</v>
      </c>
      <c r="H4224">
        <f>+VLOOKUP(G4224,'Legenda Tecnologias'!$A$1:$C$26,3)</f>
        <v>11</v>
      </c>
    </row>
    <row r="4225" spans="1:8" ht="14.25">
      <c r="A4225" s="11">
        <v>43983</v>
      </c>
      <c r="B4225" s="10" t="s">
        <v>4624</v>
      </c>
      <c r="C4225" s="12">
        <v>0</v>
      </c>
      <c r="D4225" s="13">
        <v>44007</v>
      </c>
      <c r="E4225" s="7" t="s">
        <v>2584</v>
      </c>
      <c r="F4225" s="65">
        <v>40.75</v>
      </c>
      <c r="G4225" t="s">
        <v>5</v>
      </c>
      <c r="H4225">
        <f>+VLOOKUP(G4225,'Legenda Tecnologias'!$A$1:$C$26,3)</f>
        <v>11</v>
      </c>
    </row>
    <row r="4226" spans="1:8" ht="14.25">
      <c r="A4226" s="11">
        <v>43983</v>
      </c>
      <c r="B4226" s="10" t="s">
        <v>4625</v>
      </c>
      <c r="C4226" s="12">
        <v>4.1666666666666664E-2</v>
      </c>
      <c r="D4226" s="13">
        <v>44007</v>
      </c>
      <c r="E4226" s="7" t="s">
        <v>2584</v>
      </c>
      <c r="F4226" s="65">
        <v>40.1</v>
      </c>
      <c r="G4226" t="s">
        <v>5</v>
      </c>
      <c r="H4226">
        <f>+VLOOKUP(G4226,'Legenda Tecnologias'!$A$1:$C$26,3)</f>
        <v>11</v>
      </c>
    </row>
    <row r="4227" spans="1:8" ht="14.25">
      <c r="A4227" s="11">
        <v>43983</v>
      </c>
      <c r="B4227" s="10" t="s">
        <v>4634</v>
      </c>
      <c r="C4227" s="12">
        <v>0.41666666666666669</v>
      </c>
      <c r="D4227" s="13">
        <v>44007</v>
      </c>
      <c r="E4227" s="7" t="s">
        <v>2584</v>
      </c>
      <c r="F4227" s="65">
        <v>39.75</v>
      </c>
      <c r="G4227" t="s">
        <v>5</v>
      </c>
      <c r="H4227">
        <f>+VLOOKUP(G4227,'Legenda Tecnologias'!$A$1:$C$26,3)</f>
        <v>11</v>
      </c>
    </row>
    <row r="4228" spans="1:8" ht="14.25">
      <c r="A4228" s="11">
        <v>43983</v>
      </c>
      <c r="B4228" s="10" t="s">
        <v>4635</v>
      </c>
      <c r="C4228" s="12">
        <v>0.45833333333333331</v>
      </c>
      <c r="D4228" s="13">
        <v>44007</v>
      </c>
      <c r="E4228" s="7" t="s">
        <v>2584</v>
      </c>
      <c r="F4228" s="65">
        <v>39.24</v>
      </c>
      <c r="G4228" t="s">
        <v>5</v>
      </c>
      <c r="H4228">
        <f>+VLOOKUP(G4228,'Legenda Tecnologias'!$A$1:$C$26,3)</f>
        <v>11</v>
      </c>
    </row>
    <row r="4229" spans="1:8" ht="14.25">
      <c r="A4229" s="11">
        <v>43983</v>
      </c>
      <c r="B4229" s="10" t="s">
        <v>4636</v>
      </c>
      <c r="C4229" s="12">
        <v>0.5</v>
      </c>
      <c r="D4229" s="13">
        <v>44007</v>
      </c>
      <c r="E4229" s="7" t="s">
        <v>2584</v>
      </c>
      <c r="F4229" s="65">
        <v>40.1</v>
      </c>
      <c r="G4229" t="s">
        <v>5</v>
      </c>
      <c r="H4229">
        <f>+VLOOKUP(G4229,'Legenda Tecnologias'!$A$1:$C$26,3)</f>
        <v>11</v>
      </c>
    </row>
    <row r="4230" spans="1:8" ht="14.25">
      <c r="A4230" s="11">
        <v>43983</v>
      </c>
      <c r="B4230" s="10" t="s">
        <v>4637</v>
      </c>
      <c r="C4230" s="12">
        <v>0.54166666666666663</v>
      </c>
      <c r="D4230" s="13">
        <v>44007</v>
      </c>
      <c r="E4230" s="7" t="s">
        <v>2584</v>
      </c>
      <c r="F4230" s="65">
        <v>39.979999999999997</v>
      </c>
      <c r="G4230" t="s">
        <v>28</v>
      </c>
      <c r="H4230">
        <f>+VLOOKUP(G4230,'Legenda Tecnologias'!$A$1:$C$26,3)</f>
        <v>15</v>
      </c>
    </row>
    <row r="4231" spans="1:8" ht="14.25">
      <c r="A4231" s="11">
        <v>43983</v>
      </c>
      <c r="B4231" s="10" t="s">
        <v>4638</v>
      </c>
      <c r="C4231" s="12">
        <v>0.58333333333333337</v>
      </c>
      <c r="D4231" s="13">
        <v>44007</v>
      </c>
      <c r="E4231" s="7" t="s">
        <v>2584</v>
      </c>
      <c r="F4231" s="65">
        <v>38.25</v>
      </c>
      <c r="G4231" t="s">
        <v>5</v>
      </c>
      <c r="H4231">
        <f>+VLOOKUP(G4231,'Legenda Tecnologias'!$A$1:$C$26,3)</f>
        <v>11</v>
      </c>
    </row>
    <row r="4232" spans="1:8" ht="14.25">
      <c r="A4232" s="11">
        <v>43983</v>
      </c>
      <c r="B4232" s="10" t="s">
        <v>4639</v>
      </c>
      <c r="C4232" s="12">
        <v>0.625</v>
      </c>
      <c r="D4232" s="13">
        <v>44007</v>
      </c>
      <c r="E4232" s="7" t="s">
        <v>2584</v>
      </c>
      <c r="F4232" s="65">
        <v>36</v>
      </c>
      <c r="G4232" t="s">
        <v>20</v>
      </c>
      <c r="H4232">
        <f>+VLOOKUP(G4232,'Legenda Tecnologias'!$A$1:$C$26,3)</f>
        <v>12</v>
      </c>
    </row>
    <row r="4233" spans="1:8" ht="14.25">
      <c r="A4233" s="11">
        <v>43983</v>
      </c>
      <c r="B4233" s="10" t="s">
        <v>4640</v>
      </c>
      <c r="C4233" s="12">
        <v>0.66666666666666663</v>
      </c>
      <c r="D4233" s="13">
        <v>44007</v>
      </c>
      <c r="E4233" s="7" t="s">
        <v>2584</v>
      </c>
      <c r="F4233" s="65">
        <v>34.76</v>
      </c>
      <c r="G4233" t="s">
        <v>6</v>
      </c>
      <c r="H4233">
        <f>+VLOOKUP(G4233,'Legenda Tecnologias'!$A$1:$C$26,3)</f>
        <v>18</v>
      </c>
    </row>
    <row r="4234" spans="1:8" ht="14.25">
      <c r="A4234" s="11">
        <v>43983</v>
      </c>
      <c r="B4234" s="10" t="s">
        <v>4641</v>
      </c>
      <c r="C4234" s="12">
        <v>0.70833333333333337</v>
      </c>
      <c r="D4234" s="13">
        <v>44007</v>
      </c>
      <c r="E4234" s="7" t="s">
        <v>2584</v>
      </c>
      <c r="F4234" s="65">
        <v>37.06</v>
      </c>
      <c r="G4234" t="s">
        <v>6</v>
      </c>
      <c r="H4234">
        <f>+VLOOKUP(G4234,'Legenda Tecnologias'!$A$1:$C$26,3)</f>
        <v>18</v>
      </c>
    </row>
    <row r="4235" spans="1:8" ht="14.25">
      <c r="A4235" s="11">
        <v>43983</v>
      </c>
      <c r="B4235" s="10" t="s">
        <v>4642</v>
      </c>
      <c r="C4235" s="12">
        <v>0.75</v>
      </c>
      <c r="D4235" s="13">
        <v>44007</v>
      </c>
      <c r="E4235" s="7" t="s">
        <v>2584</v>
      </c>
      <c r="F4235" s="65">
        <v>39.549999999999997</v>
      </c>
      <c r="G4235" t="s">
        <v>5</v>
      </c>
      <c r="H4235">
        <f>+VLOOKUP(G4235,'Legenda Tecnologias'!$A$1:$C$26,3)</f>
        <v>11</v>
      </c>
    </row>
    <row r="4236" spans="1:8" ht="14.25">
      <c r="A4236" s="11">
        <v>43983</v>
      </c>
      <c r="B4236" s="10" t="s">
        <v>4643</v>
      </c>
      <c r="C4236" s="12">
        <v>0.79166666666666663</v>
      </c>
      <c r="D4236" s="13">
        <v>44007</v>
      </c>
      <c r="E4236" s="7" t="s">
        <v>2584</v>
      </c>
      <c r="F4236" s="65">
        <v>40.44</v>
      </c>
      <c r="G4236" t="s">
        <v>5</v>
      </c>
      <c r="H4236">
        <f>+VLOOKUP(G4236,'Legenda Tecnologias'!$A$1:$C$26,3)</f>
        <v>11</v>
      </c>
    </row>
    <row r="4237" spans="1:8" ht="14.25">
      <c r="A4237" s="11">
        <v>43983</v>
      </c>
      <c r="B4237" s="10" t="s">
        <v>4626</v>
      </c>
      <c r="C4237" s="12">
        <v>8.3333333333333329E-2</v>
      </c>
      <c r="D4237" s="13">
        <v>44007</v>
      </c>
      <c r="E4237" s="7" t="s">
        <v>2584</v>
      </c>
      <c r="F4237" s="65">
        <v>39.409999999999997</v>
      </c>
      <c r="G4237" t="s">
        <v>28</v>
      </c>
      <c r="H4237">
        <f>+VLOOKUP(G4237,'Legenda Tecnologias'!$A$1:$C$26,3)</f>
        <v>15</v>
      </c>
    </row>
    <row r="4238" spans="1:8" ht="14.25">
      <c r="A4238" s="11">
        <v>43983</v>
      </c>
      <c r="B4238" s="10" t="s">
        <v>4644</v>
      </c>
      <c r="C4238" s="12">
        <v>0.83333333333333337</v>
      </c>
      <c r="D4238" s="13">
        <v>44007</v>
      </c>
      <c r="E4238" s="7" t="s">
        <v>2584</v>
      </c>
      <c r="F4238" s="65">
        <v>41.23</v>
      </c>
      <c r="G4238" t="s">
        <v>28</v>
      </c>
      <c r="H4238">
        <f>+VLOOKUP(G4238,'Legenda Tecnologias'!$A$1:$C$26,3)</f>
        <v>15</v>
      </c>
    </row>
    <row r="4239" spans="1:8" ht="14.25">
      <c r="A4239" s="11">
        <v>43983</v>
      </c>
      <c r="B4239" s="10" t="s">
        <v>4645</v>
      </c>
      <c r="C4239" s="12">
        <v>0.875</v>
      </c>
      <c r="D4239" s="13">
        <v>44007</v>
      </c>
      <c r="E4239" s="7" t="s">
        <v>2584</v>
      </c>
      <c r="F4239" s="65">
        <v>40.24</v>
      </c>
      <c r="G4239" t="s">
        <v>5</v>
      </c>
      <c r="H4239">
        <f>+VLOOKUP(G4239,'Legenda Tecnologias'!$A$1:$C$26,3)</f>
        <v>11</v>
      </c>
    </row>
    <row r="4240" spans="1:8" ht="14.25">
      <c r="A4240" s="11">
        <v>43983</v>
      </c>
      <c r="B4240" s="10" t="s">
        <v>4646</v>
      </c>
      <c r="C4240" s="12">
        <v>0.91666666666666663</v>
      </c>
      <c r="D4240" s="13">
        <v>44007</v>
      </c>
      <c r="E4240" s="7" t="s">
        <v>2584</v>
      </c>
      <c r="F4240" s="65">
        <v>40.1</v>
      </c>
      <c r="G4240" t="s">
        <v>10</v>
      </c>
      <c r="H4240">
        <f>+VLOOKUP(G4240,'Legenda Tecnologias'!$A$1:$C$26,3)</f>
        <v>1</v>
      </c>
    </row>
    <row r="4241" spans="1:8" ht="14.25">
      <c r="A4241" s="11">
        <v>43983</v>
      </c>
      <c r="B4241" s="10" t="s">
        <v>4647</v>
      </c>
      <c r="C4241" s="12">
        <v>0.95833333333333337</v>
      </c>
      <c r="D4241" s="13">
        <v>44007</v>
      </c>
      <c r="E4241" s="7" t="s">
        <v>2584</v>
      </c>
      <c r="F4241" s="65">
        <v>38.630000000000003</v>
      </c>
      <c r="G4241" t="s">
        <v>28</v>
      </c>
      <c r="H4241">
        <f>+VLOOKUP(G4241,'Legenda Tecnologias'!$A$1:$C$26,3)</f>
        <v>15</v>
      </c>
    </row>
    <row r="4242" spans="1:8" ht="14.25">
      <c r="A4242" s="11">
        <v>43983</v>
      </c>
      <c r="B4242" s="10" t="s">
        <v>4627</v>
      </c>
      <c r="C4242" s="12">
        <v>0.125</v>
      </c>
      <c r="D4242" s="13">
        <v>44007</v>
      </c>
      <c r="E4242" s="7" t="s">
        <v>2584</v>
      </c>
      <c r="F4242" s="65">
        <v>38.99</v>
      </c>
      <c r="G4242" t="s">
        <v>5</v>
      </c>
      <c r="H4242">
        <f>+VLOOKUP(G4242,'Legenda Tecnologias'!$A$1:$C$26,3)</f>
        <v>11</v>
      </c>
    </row>
    <row r="4243" spans="1:8" ht="14.25">
      <c r="A4243" s="11">
        <v>43983</v>
      </c>
      <c r="B4243" s="10" t="s">
        <v>4628</v>
      </c>
      <c r="C4243" s="12">
        <v>0.16666666666666666</v>
      </c>
      <c r="D4243" s="13">
        <v>44007</v>
      </c>
      <c r="E4243" s="7" t="s">
        <v>2584</v>
      </c>
      <c r="F4243" s="65">
        <v>38.630000000000003</v>
      </c>
      <c r="G4243" t="s">
        <v>5</v>
      </c>
      <c r="H4243">
        <f>+VLOOKUP(G4243,'Legenda Tecnologias'!$A$1:$C$26,3)</f>
        <v>11</v>
      </c>
    </row>
    <row r="4244" spans="1:8" ht="14.25">
      <c r="A4244" s="11">
        <v>43983</v>
      </c>
      <c r="B4244" s="10" t="s">
        <v>4629</v>
      </c>
      <c r="C4244" s="12">
        <v>0.20833333333333334</v>
      </c>
      <c r="D4244" s="13">
        <v>44007</v>
      </c>
      <c r="E4244" s="7" t="s">
        <v>2584</v>
      </c>
      <c r="F4244" s="65">
        <v>39.409999999999997</v>
      </c>
      <c r="G4244" t="s">
        <v>5</v>
      </c>
      <c r="H4244">
        <f>+VLOOKUP(G4244,'Legenda Tecnologias'!$A$1:$C$26,3)</f>
        <v>11</v>
      </c>
    </row>
    <row r="4245" spans="1:8" ht="14.25">
      <c r="A4245" s="11">
        <v>43983</v>
      </c>
      <c r="B4245" s="10" t="s">
        <v>4630</v>
      </c>
      <c r="C4245" s="12">
        <v>0.25</v>
      </c>
      <c r="D4245" s="13">
        <v>44007</v>
      </c>
      <c r="E4245" s="7" t="s">
        <v>2584</v>
      </c>
      <c r="F4245" s="65">
        <v>40.01</v>
      </c>
      <c r="G4245" t="s">
        <v>5</v>
      </c>
      <c r="H4245">
        <f>+VLOOKUP(G4245,'Legenda Tecnologias'!$A$1:$C$26,3)</f>
        <v>11</v>
      </c>
    </row>
    <row r="4246" spans="1:8" ht="14.25">
      <c r="A4246" s="11">
        <v>43983</v>
      </c>
      <c r="B4246" s="10" t="s">
        <v>4631</v>
      </c>
      <c r="C4246" s="12">
        <v>0.29166666666666669</v>
      </c>
      <c r="D4246" s="13">
        <v>44007</v>
      </c>
      <c r="E4246" s="7" t="s">
        <v>2584</v>
      </c>
      <c r="F4246" s="65">
        <v>40.729999999999997</v>
      </c>
      <c r="G4246" t="s">
        <v>5</v>
      </c>
      <c r="H4246">
        <f>+VLOOKUP(G4246,'Legenda Tecnologias'!$A$1:$C$26,3)</f>
        <v>11</v>
      </c>
    </row>
    <row r="4247" spans="1:8" ht="14.25">
      <c r="A4247" s="11">
        <v>43983</v>
      </c>
      <c r="B4247" s="10" t="s">
        <v>4632</v>
      </c>
      <c r="C4247" s="12">
        <v>0.33333333333333331</v>
      </c>
      <c r="D4247" s="13">
        <v>44007</v>
      </c>
      <c r="E4247" s="7" t="s">
        <v>2584</v>
      </c>
      <c r="F4247" s="65">
        <v>42.09</v>
      </c>
      <c r="G4247" t="s">
        <v>5</v>
      </c>
      <c r="H4247">
        <f>+VLOOKUP(G4247,'Legenda Tecnologias'!$A$1:$C$26,3)</f>
        <v>11</v>
      </c>
    </row>
    <row r="4248" spans="1:8" ht="14.25">
      <c r="A4248" s="11">
        <v>43983</v>
      </c>
      <c r="B4248" s="10" t="s">
        <v>4633</v>
      </c>
      <c r="C4248" s="12">
        <v>0.375</v>
      </c>
      <c r="D4248" s="13">
        <v>44007</v>
      </c>
      <c r="E4248" s="7" t="s">
        <v>2584</v>
      </c>
      <c r="F4248" s="65">
        <v>40.98</v>
      </c>
      <c r="G4248" t="s">
        <v>5</v>
      </c>
      <c r="H4248">
        <f>+VLOOKUP(G4248,'Legenda Tecnologias'!$A$1:$C$26,3)</f>
        <v>11</v>
      </c>
    </row>
    <row r="4249" spans="1:8" ht="14.25">
      <c r="A4249" s="11">
        <v>43983</v>
      </c>
      <c r="B4249" s="10" t="s">
        <v>4648</v>
      </c>
      <c r="C4249" s="12">
        <v>0</v>
      </c>
      <c r="D4249" s="13">
        <v>44008</v>
      </c>
      <c r="E4249" s="7" t="s">
        <v>2584</v>
      </c>
      <c r="F4249" s="65">
        <v>40.130000000000003</v>
      </c>
      <c r="G4249" t="s">
        <v>5</v>
      </c>
      <c r="H4249">
        <f>+VLOOKUP(G4249,'Legenda Tecnologias'!$A$1:$C$26,3)</f>
        <v>11</v>
      </c>
    </row>
    <row r="4250" spans="1:8" ht="14.25">
      <c r="A4250" s="11">
        <v>43983</v>
      </c>
      <c r="B4250" s="10" t="s">
        <v>4649</v>
      </c>
      <c r="C4250" s="12">
        <v>4.1666666666666664E-2</v>
      </c>
      <c r="D4250" s="13">
        <v>44008</v>
      </c>
      <c r="E4250" s="7" t="s">
        <v>2584</v>
      </c>
      <c r="F4250" s="65">
        <v>39.520000000000003</v>
      </c>
      <c r="G4250" t="s">
        <v>5</v>
      </c>
      <c r="H4250">
        <f>+VLOOKUP(G4250,'Legenda Tecnologias'!$A$1:$C$26,3)</f>
        <v>11</v>
      </c>
    </row>
    <row r="4251" spans="1:8" ht="14.25">
      <c r="A4251" s="11">
        <v>43983</v>
      </c>
      <c r="B4251" s="10" t="s">
        <v>4658</v>
      </c>
      <c r="C4251" s="12">
        <v>0.41666666666666669</v>
      </c>
      <c r="D4251" s="13">
        <v>44008</v>
      </c>
      <c r="E4251" s="7" t="s">
        <v>2584</v>
      </c>
      <c r="F4251" s="65">
        <v>37.19</v>
      </c>
      <c r="G4251" t="s">
        <v>5</v>
      </c>
      <c r="H4251">
        <f>+VLOOKUP(G4251,'Legenda Tecnologias'!$A$1:$C$26,3)</f>
        <v>11</v>
      </c>
    </row>
    <row r="4252" spans="1:8" ht="14.25">
      <c r="A4252" s="11">
        <v>43983</v>
      </c>
      <c r="B4252" s="10" t="s">
        <v>4659</v>
      </c>
      <c r="C4252" s="12">
        <v>0.45833333333333331</v>
      </c>
      <c r="D4252" s="13">
        <v>44008</v>
      </c>
      <c r="E4252" s="7" t="s">
        <v>2584</v>
      </c>
      <c r="F4252" s="65">
        <v>37.29</v>
      </c>
      <c r="G4252" t="s">
        <v>5</v>
      </c>
      <c r="H4252">
        <f>+VLOOKUP(G4252,'Legenda Tecnologias'!$A$1:$C$26,3)</f>
        <v>11</v>
      </c>
    </row>
    <row r="4253" spans="1:8" ht="14.25">
      <c r="A4253" s="11">
        <v>43983</v>
      </c>
      <c r="B4253" s="10" t="s">
        <v>4660</v>
      </c>
      <c r="C4253" s="12">
        <v>0.5</v>
      </c>
      <c r="D4253" s="13">
        <v>44008</v>
      </c>
      <c r="E4253" s="7" t="s">
        <v>2584</v>
      </c>
      <c r="F4253" s="65">
        <v>38.020000000000003</v>
      </c>
      <c r="G4253" t="s">
        <v>5</v>
      </c>
      <c r="H4253">
        <f>+VLOOKUP(G4253,'Legenda Tecnologias'!$A$1:$C$26,3)</f>
        <v>11</v>
      </c>
    </row>
    <row r="4254" spans="1:8" ht="14.25">
      <c r="A4254" s="11">
        <v>43983</v>
      </c>
      <c r="B4254" s="10" t="s">
        <v>4661</v>
      </c>
      <c r="C4254" s="12">
        <v>0.54166666666666663</v>
      </c>
      <c r="D4254" s="13">
        <v>44008</v>
      </c>
      <c r="E4254" s="7" t="s">
        <v>2584</v>
      </c>
      <c r="F4254" s="65">
        <v>36.1</v>
      </c>
      <c r="G4254" t="s">
        <v>6</v>
      </c>
      <c r="H4254">
        <f>+VLOOKUP(G4254,'Legenda Tecnologias'!$A$1:$C$26,3)</f>
        <v>18</v>
      </c>
    </row>
    <row r="4255" spans="1:8" ht="14.25">
      <c r="A4255" s="11">
        <v>43983</v>
      </c>
      <c r="B4255" s="10" t="s">
        <v>4662</v>
      </c>
      <c r="C4255" s="12">
        <v>0.58333333333333337</v>
      </c>
      <c r="D4255" s="13">
        <v>44008</v>
      </c>
      <c r="E4255" s="7" t="s">
        <v>2584</v>
      </c>
      <c r="F4255" s="65">
        <v>33</v>
      </c>
      <c r="G4255" t="s">
        <v>10</v>
      </c>
      <c r="H4255">
        <f>+VLOOKUP(G4255,'Legenda Tecnologias'!$A$1:$C$26,3)</f>
        <v>1</v>
      </c>
    </row>
    <row r="4256" spans="1:8" ht="14.25">
      <c r="A4256" s="11">
        <v>43983</v>
      </c>
      <c r="B4256" s="10" t="s">
        <v>4663</v>
      </c>
      <c r="C4256" s="12">
        <v>0.625</v>
      </c>
      <c r="D4256" s="13">
        <v>44008</v>
      </c>
      <c r="E4256" s="7" t="s">
        <v>2584</v>
      </c>
      <c r="F4256" s="65">
        <v>32.18</v>
      </c>
      <c r="G4256" t="s">
        <v>5</v>
      </c>
      <c r="H4256">
        <f>+VLOOKUP(G4256,'Legenda Tecnologias'!$A$1:$C$26,3)</f>
        <v>11</v>
      </c>
    </row>
    <row r="4257" spans="1:8" ht="14.25">
      <c r="A4257" s="11">
        <v>43983</v>
      </c>
      <c r="B4257" s="10" t="s">
        <v>4664</v>
      </c>
      <c r="C4257" s="12">
        <v>0.66666666666666663</v>
      </c>
      <c r="D4257" s="13">
        <v>44008</v>
      </c>
      <c r="E4257" s="7" t="s">
        <v>2584</v>
      </c>
      <c r="F4257" s="65">
        <v>33.28</v>
      </c>
      <c r="G4257" t="s">
        <v>12</v>
      </c>
      <c r="H4257">
        <f>+VLOOKUP(G4257,'Legenda Tecnologias'!$A$1:$C$26,3)</f>
        <v>22</v>
      </c>
    </row>
    <row r="4258" spans="1:8" ht="14.25">
      <c r="A4258" s="11">
        <v>43983</v>
      </c>
      <c r="B4258" s="10" t="s">
        <v>4665</v>
      </c>
      <c r="C4258" s="12">
        <v>0.70833333333333337</v>
      </c>
      <c r="D4258" s="13">
        <v>44008</v>
      </c>
      <c r="E4258" s="7" t="s">
        <v>2584</v>
      </c>
      <c r="F4258" s="65">
        <v>36.01</v>
      </c>
      <c r="G4258" t="s">
        <v>6</v>
      </c>
      <c r="H4258">
        <f>+VLOOKUP(G4258,'Legenda Tecnologias'!$A$1:$C$26,3)</f>
        <v>18</v>
      </c>
    </row>
    <row r="4259" spans="1:8" ht="14.25">
      <c r="A4259" s="11">
        <v>43983</v>
      </c>
      <c r="B4259" s="10" t="s">
        <v>4666</v>
      </c>
      <c r="C4259" s="12">
        <v>0.75</v>
      </c>
      <c r="D4259" s="13">
        <v>44008</v>
      </c>
      <c r="E4259" s="7" t="s">
        <v>2584</v>
      </c>
      <c r="F4259" s="65">
        <v>38</v>
      </c>
      <c r="G4259" t="s">
        <v>10</v>
      </c>
      <c r="H4259">
        <f>+VLOOKUP(G4259,'Legenda Tecnologias'!$A$1:$C$26,3)</f>
        <v>1</v>
      </c>
    </row>
    <row r="4260" spans="1:8" ht="14.25">
      <c r="A4260" s="11">
        <v>43983</v>
      </c>
      <c r="B4260" s="10" t="s">
        <v>4667</v>
      </c>
      <c r="C4260" s="12">
        <v>0.79166666666666663</v>
      </c>
      <c r="D4260" s="13">
        <v>44008</v>
      </c>
      <c r="E4260" s="7" t="s">
        <v>2584</v>
      </c>
      <c r="F4260" s="65">
        <v>38.409999999999997</v>
      </c>
      <c r="G4260" t="s">
        <v>6</v>
      </c>
      <c r="H4260">
        <f>+VLOOKUP(G4260,'Legenda Tecnologias'!$A$1:$C$26,3)</f>
        <v>18</v>
      </c>
    </row>
    <row r="4261" spans="1:8" ht="14.25">
      <c r="A4261" s="11">
        <v>43983</v>
      </c>
      <c r="B4261" s="10" t="s">
        <v>4650</v>
      </c>
      <c r="C4261" s="12">
        <v>8.3333333333333329E-2</v>
      </c>
      <c r="D4261" s="13">
        <v>44008</v>
      </c>
      <c r="E4261" s="7" t="s">
        <v>2584</v>
      </c>
      <c r="F4261" s="65">
        <v>38.630000000000003</v>
      </c>
      <c r="G4261" t="s">
        <v>5</v>
      </c>
      <c r="H4261">
        <f>+VLOOKUP(G4261,'Legenda Tecnologias'!$A$1:$C$26,3)</f>
        <v>11</v>
      </c>
    </row>
    <row r="4262" spans="1:8" ht="14.25">
      <c r="A4262" s="11">
        <v>43983</v>
      </c>
      <c r="B4262" s="10" t="s">
        <v>4668</v>
      </c>
      <c r="C4262" s="12">
        <v>0.83333333333333337</v>
      </c>
      <c r="D4262" s="13">
        <v>44008</v>
      </c>
      <c r="E4262" s="7" t="s">
        <v>2584</v>
      </c>
      <c r="F4262" s="65">
        <v>40.01</v>
      </c>
      <c r="G4262" t="s">
        <v>5</v>
      </c>
      <c r="H4262">
        <f>+VLOOKUP(G4262,'Legenda Tecnologias'!$A$1:$C$26,3)</f>
        <v>11</v>
      </c>
    </row>
    <row r="4263" spans="1:8" ht="14.25">
      <c r="A4263" s="11">
        <v>43983</v>
      </c>
      <c r="B4263" s="10" t="s">
        <v>4669</v>
      </c>
      <c r="C4263" s="12">
        <v>0.875</v>
      </c>
      <c r="D4263" s="13">
        <v>44008</v>
      </c>
      <c r="E4263" s="7" t="s">
        <v>2584</v>
      </c>
      <c r="F4263" s="65">
        <v>39.9</v>
      </c>
      <c r="G4263" t="s">
        <v>5</v>
      </c>
      <c r="H4263">
        <f>+VLOOKUP(G4263,'Legenda Tecnologias'!$A$1:$C$26,3)</f>
        <v>11</v>
      </c>
    </row>
    <row r="4264" spans="1:8" ht="14.25">
      <c r="A4264" s="11">
        <v>43983</v>
      </c>
      <c r="B4264" s="10" t="s">
        <v>4670</v>
      </c>
      <c r="C4264" s="12">
        <v>0.91666666666666663</v>
      </c>
      <c r="D4264" s="13">
        <v>44008</v>
      </c>
      <c r="E4264" s="7" t="s">
        <v>2584</v>
      </c>
      <c r="F4264" s="65">
        <v>40.1</v>
      </c>
      <c r="G4264" t="s">
        <v>5</v>
      </c>
      <c r="H4264">
        <f>+VLOOKUP(G4264,'Legenda Tecnologias'!$A$1:$C$26,3)</f>
        <v>11</v>
      </c>
    </row>
    <row r="4265" spans="1:8" ht="14.25">
      <c r="A4265" s="11">
        <v>43983</v>
      </c>
      <c r="B4265" s="10" t="s">
        <v>4671</v>
      </c>
      <c r="C4265" s="12">
        <v>0.95833333333333337</v>
      </c>
      <c r="D4265" s="13">
        <v>44008</v>
      </c>
      <c r="E4265" s="7" t="s">
        <v>2584</v>
      </c>
      <c r="F4265" s="65">
        <v>37.4</v>
      </c>
      <c r="G4265" t="s">
        <v>5</v>
      </c>
      <c r="H4265">
        <f>+VLOOKUP(G4265,'Legenda Tecnologias'!$A$1:$C$26,3)</f>
        <v>11</v>
      </c>
    </row>
    <row r="4266" spans="1:8" ht="14.25">
      <c r="A4266" s="11">
        <v>43983</v>
      </c>
      <c r="B4266" s="10" t="s">
        <v>4651</v>
      </c>
      <c r="C4266" s="12">
        <v>0.125</v>
      </c>
      <c r="D4266" s="13">
        <v>44008</v>
      </c>
      <c r="E4266" s="7" t="s">
        <v>2584</v>
      </c>
      <c r="F4266" s="65">
        <v>38.25</v>
      </c>
      <c r="G4266" t="s">
        <v>5</v>
      </c>
      <c r="H4266">
        <f>+VLOOKUP(G4266,'Legenda Tecnologias'!$A$1:$C$26,3)</f>
        <v>11</v>
      </c>
    </row>
    <row r="4267" spans="1:8" ht="14.25">
      <c r="A4267" s="11">
        <v>43983</v>
      </c>
      <c r="B4267" s="10" t="s">
        <v>4652</v>
      </c>
      <c r="C4267" s="12">
        <v>0.16666666666666666</v>
      </c>
      <c r="D4267" s="13">
        <v>44008</v>
      </c>
      <c r="E4267" s="7" t="s">
        <v>2584</v>
      </c>
      <c r="F4267" s="65">
        <v>37.78</v>
      </c>
      <c r="G4267" t="s">
        <v>5</v>
      </c>
      <c r="H4267">
        <f>+VLOOKUP(G4267,'Legenda Tecnologias'!$A$1:$C$26,3)</f>
        <v>11</v>
      </c>
    </row>
    <row r="4268" spans="1:8" ht="14.25">
      <c r="A4268" s="11">
        <v>43983</v>
      </c>
      <c r="B4268" s="10" t="s">
        <v>4653</v>
      </c>
      <c r="C4268" s="12">
        <v>0.20833333333333334</v>
      </c>
      <c r="D4268" s="13">
        <v>44008</v>
      </c>
      <c r="E4268" s="7" t="s">
        <v>2584</v>
      </c>
      <c r="F4268" s="65">
        <v>38.25</v>
      </c>
      <c r="G4268" t="s">
        <v>12</v>
      </c>
      <c r="H4268">
        <f>+VLOOKUP(G4268,'Legenda Tecnologias'!$A$1:$C$26,3)</f>
        <v>22</v>
      </c>
    </row>
    <row r="4269" spans="1:8" ht="14.25">
      <c r="A4269" s="11">
        <v>43983</v>
      </c>
      <c r="B4269" s="10" t="s">
        <v>4654</v>
      </c>
      <c r="C4269" s="12">
        <v>0.25</v>
      </c>
      <c r="D4269" s="13">
        <v>44008</v>
      </c>
      <c r="E4269" s="7" t="s">
        <v>2584</v>
      </c>
      <c r="F4269" s="65">
        <v>38.630000000000003</v>
      </c>
      <c r="G4269" t="s">
        <v>20</v>
      </c>
      <c r="H4269">
        <f>+VLOOKUP(G4269,'Legenda Tecnologias'!$A$1:$C$26,3)</f>
        <v>12</v>
      </c>
    </row>
    <row r="4270" spans="1:8" ht="14.25">
      <c r="A4270" s="11">
        <v>43983</v>
      </c>
      <c r="B4270" s="10" t="s">
        <v>4655</v>
      </c>
      <c r="C4270" s="12">
        <v>0.29166666666666669</v>
      </c>
      <c r="D4270" s="13">
        <v>44008</v>
      </c>
      <c r="E4270" s="7" t="s">
        <v>2584</v>
      </c>
      <c r="F4270" s="65">
        <v>38.94</v>
      </c>
      <c r="G4270" t="s">
        <v>20</v>
      </c>
      <c r="H4270">
        <f>+VLOOKUP(G4270,'Legenda Tecnologias'!$A$1:$C$26,3)</f>
        <v>12</v>
      </c>
    </row>
    <row r="4271" spans="1:8" ht="14.25">
      <c r="A4271" s="11">
        <v>43983</v>
      </c>
      <c r="B4271" s="10" t="s">
        <v>4656</v>
      </c>
      <c r="C4271" s="12">
        <v>0.33333333333333331</v>
      </c>
      <c r="D4271" s="13">
        <v>44008</v>
      </c>
      <c r="E4271" s="7" t="s">
        <v>2584</v>
      </c>
      <c r="F4271" s="65">
        <v>40.130000000000003</v>
      </c>
      <c r="G4271" t="s">
        <v>6</v>
      </c>
      <c r="H4271">
        <f>+VLOOKUP(G4271,'Legenda Tecnologias'!$A$1:$C$26,3)</f>
        <v>18</v>
      </c>
    </row>
    <row r="4272" spans="1:8" ht="14.25">
      <c r="A4272" s="11">
        <v>43983</v>
      </c>
      <c r="B4272" s="10" t="s">
        <v>4657</v>
      </c>
      <c r="C4272" s="12">
        <v>0.375</v>
      </c>
      <c r="D4272" s="13">
        <v>44008</v>
      </c>
      <c r="E4272" s="7" t="s">
        <v>2584</v>
      </c>
      <c r="F4272" s="65">
        <v>39.19</v>
      </c>
      <c r="G4272" t="s">
        <v>5</v>
      </c>
      <c r="H4272">
        <f>+VLOOKUP(G4272,'Legenda Tecnologias'!$A$1:$C$26,3)</f>
        <v>11</v>
      </c>
    </row>
    <row r="4273" spans="1:8" ht="14.25">
      <c r="A4273" s="11">
        <v>43983</v>
      </c>
      <c r="B4273" s="10" t="s">
        <v>4672</v>
      </c>
      <c r="C4273" s="12">
        <v>0</v>
      </c>
      <c r="D4273" s="13">
        <v>44009</v>
      </c>
      <c r="E4273" s="7" t="s">
        <v>2584</v>
      </c>
      <c r="F4273" s="65">
        <v>39.19</v>
      </c>
      <c r="G4273" t="s">
        <v>5</v>
      </c>
      <c r="H4273">
        <f>+VLOOKUP(G4273,'Legenda Tecnologias'!$A$1:$C$26,3)</f>
        <v>11</v>
      </c>
    </row>
    <row r="4274" spans="1:8" ht="14.25">
      <c r="A4274" s="11">
        <v>43983</v>
      </c>
      <c r="B4274" s="10" t="s">
        <v>4673</v>
      </c>
      <c r="C4274" s="12">
        <v>4.1666666666666664E-2</v>
      </c>
      <c r="D4274" s="13">
        <v>44009</v>
      </c>
      <c r="E4274" s="7" t="s">
        <v>2584</v>
      </c>
      <c r="F4274" s="65">
        <v>37.64</v>
      </c>
      <c r="G4274" t="s">
        <v>5</v>
      </c>
      <c r="H4274">
        <f>+VLOOKUP(G4274,'Legenda Tecnologias'!$A$1:$C$26,3)</f>
        <v>11</v>
      </c>
    </row>
    <row r="4275" spans="1:8" ht="14.25">
      <c r="A4275" s="11">
        <v>43983</v>
      </c>
      <c r="B4275" s="10" t="s">
        <v>4682</v>
      </c>
      <c r="C4275" s="12">
        <v>0.41666666666666669</v>
      </c>
      <c r="D4275" s="13">
        <v>44009</v>
      </c>
      <c r="E4275" s="7" t="s">
        <v>2584</v>
      </c>
      <c r="F4275" s="65">
        <v>27.1</v>
      </c>
      <c r="G4275" t="s">
        <v>7</v>
      </c>
      <c r="H4275">
        <f>+VLOOKUP(G4275,'Legenda Tecnologias'!$A$1:$C$26,3)</f>
        <v>19</v>
      </c>
    </row>
    <row r="4276" spans="1:8" ht="14.25">
      <c r="A4276" s="11">
        <v>43983</v>
      </c>
      <c r="B4276" s="10" t="s">
        <v>4683</v>
      </c>
      <c r="C4276" s="12">
        <v>0.45833333333333331</v>
      </c>
      <c r="D4276" s="13">
        <v>44009</v>
      </c>
      <c r="E4276" s="7" t="s">
        <v>2584</v>
      </c>
      <c r="F4276" s="65">
        <v>27</v>
      </c>
      <c r="G4276" t="s">
        <v>12</v>
      </c>
      <c r="H4276">
        <f>+VLOOKUP(G4276,'Legenda Tecnologias'!$A$1:$C$26,3)</f>
        <v>22</v>
      </c>
    </row>
    <row r="4277" spans="1:8" ht="14.25">
      <c r="A4277" s="11">
        <v>43983</v>
      </c>
      <c r="B4277" s="10" t="s">
        <v>4684</v>
      </c>
      <c r="C4277" s="12">
        <v>0.5</v>
      </c>
      <c r="D4277" s="13">
        <v>44009</v>
      </c>
      <c r="E4277" s="7" t="s">
        <v>2584</v>
      </c>
      <c r="F4277" s="65">
        <v>28.74</v>
      </c>
      <c r="G4277" t="s">
        <v>12</v>
      </c>
      <c r="H4277">
        <f>+VLOOKUP(G4277,'Legenda Tecnologias'!$A$1:$C$26,3)</f>
        <v>22</v>
      </c>
    </row>
    <row r="4278" spans="1:8" ht="14.25">
      <c r="A4278" s="11">
        <v>43983</v>
      </c>
      <c r="B4278" s="10" t="s">
        <v>4685</v>
      </c>
      <c r="C4278" s="12">
        <v>0.54166666666666663</v>
      </c>
      <c r="D4278" s="13">
        <v>44009</v>
      </c>
      <c r="E4278" s="7" t="s">
        <v>2584</v>
      </c>
      <c r="F4278" s="65">
        <v>29.13</v>
      </c>
      <c r="G4278" t="s">
        <v>12</v>
      </c>
      <c r="H4278">
        <f>+VLOOKUP(G4278,'Legenda Tecnologias'!$A$1:$C$26,3)</f>
        <v>22</v>
      </c>
    </row>
    <row r="4279" spans="1:8" ht="14.25">
      <c r="A4279" s="11">
        <v>43983</v>
      </c>
      <c r="B4279" s="10" t="s">
        <v>4686</v>
      </c>
      <c r="C4279" s="12">
        <v>0.58333333333333337</v>
      </c>
      <c r="D4279" s="13">
        <v>44009</v>
      </c>
      <c r="E4279" s="7" t="s">
        <v>2584</v>
      </c>
      <c r="F4279" s="65">
        <v>29.13</v>
      </c>
      <c r="G4279" t="s">
        <v>12</v>
      </c>
      <c r="H4279">
        <f>+VLOOKUP(G4279,'Legenda Tecnologias'!$A$1:$C$26,3)</f>
        <v>22</v>
      </c>
    </row>
    <row r="4280" spans="1:8" ht="14.25">
      <c r="A4280" s="11">
        <v>43983</v>
      </c>
      <c r="B4280" s="10" t="s">
        <v>4687</v>
      </c>
      <c r="C4280" s="12">
        <v>0.625</v>
      </c>
      <c r="D4280" s="13">
        <v>44009</v>
      </c>
      <c r="E4280" s="7" t="s">
        <v>2584</v>
      </c>
      <c r="F4280" s="65">
        <v>27.1</v>
      </c>
      <c r="G4280" t="s">
        <v>12</v>
      </c>
      <c r="H4280">
        <f>+VLOOKUP(G4280,'Legenda Tecnologias'!$A$1:$C$26,3)</f>
        <v>22</v>
      </c>
    </row>
    <row r="4281" spans="1:8" ht="14.25">
      <c r="A4281" s="11">
        <v>43983</v>
      </c>
      <c r="B4281" s="10" t="s">
        <v>4688</v>
      </c>
      <c r="C4281" s="12">
        <v>0.66666666666666663</v>
      </c>
      <c r="D4281" s="13">
        <v>44009</v>
      </c>
      <c r="E4281" s="7" t="s">
        <v>2584</v>
      </c>
      <c r="F4281" s="65">
        <v>26.13</v>
      </c>
      <c r="G4281" t="s">
        <v>6</v>
      </c>
      <c r="H4281">
        <f>+VLOOKUP(G4281,'Legenda Tecnologias'!$A$1:$C$26,3)</f>
        <v>18</v>
      </c>
    </row>
    <row r="4282" spans="1:8" ht="14.25">
      <c r="A4282" s="11">
        <v>43983</v>
      </c>
      <c r="B4282" s="10" t="s">
        <v>4689</v>
      </c>
      <c r="C4282" s="12">
        <v>0.70833333333333337</v>
      </c>
      <c r="D4282" s="13">
        <v>44009</v>
      </c>
      <c r="E4282" s="7" t="s">
        <v>2584</v>
      </c>
      <c r="F4282" s="65">
        <v>26.66</v>
      </c>
      <c r="G4282" t="s">
        <v>6</v>
      </c>
      <c r="H4282">
        <f>+VLOOKUP(G4282,'Legenda Tecnologias'!$A$1:$C$26,3)</f>
        <v>18</v>
      </c>
    </row>
    <row r="4283" spans="1:8" ht="14.25">
      <c r="A4283" s="11">
        <v>43983</v>
      </c>
      <c r="B4283" s="10" t="s">
        <v>4690</v>
      </c>
      <c r="C4283" s="12">
        <v>0.75</v>
      </c>
      <c r="D4283" s="13">
        <v>44009</v>
      </c>
      <c r="E4283" s="7" t="s">
        <v>2584</v>
      </c>
      <c r="F4283" s="65">
        <v>27.08</v>
      </c>
      <c r="G4283" t="s">
        <v>6</v>
      </c>
      <c r="H4283">
        <f>+VLOOKUP(G4283,'Legenda Tecnologias'!$A$1:$C$26,3)</f>
        <v>18</v>
      </c>
    </row>
    <row r="4284" spans="1:8" ht="14.25">
      <c r="A4284" s="11">
        <v>43983</v>
      </c>
      <c r="B4284" s="10" t="s">
        <v>4691</v>
      </c>
      <c r="C4284" s="12">
        <v>0.79166666666666663</v>
      </c>
      <c r="D4284" s="13">
        <v>44009</v>
      </c>
      <c r="E4284" s="7" t="s">
        <v>2584</v>
      </c>
      <c r="F4284" s="65">
        <v>30.52</v>
      </c>
      <c r="G4284" t="s">
        <v>6</v>
      </c>
      <c r="H4284">
        <f>+VLOOKUP(G4284,'Legenda Tecnologias'!$A$1:$C$26,3)</f>
        <v>18</v>
      </c>
    </row>
    <row r="4285" spans="1:8" ht="14.25">
      <c r="A4285" s="11">
        <v>43983</v>
      </c>
      <c r="B4285" s="10" t="s">
        <v>4674</v>
      </c>
      <c r="C4285" s="12">
        <v>8.3333333333333329E-2</v>
      </c>
      <c r="D4285" s="13">
        <v>44009</v>
      </c>
      <c r="E4285" s="7" t="s">
        <v>2584</v>
      </c>
      <c r="F4285" s="65">
        <v>29.13</v>
      </c>
      <c r="G4285" t="s">
        <v>12</v>
      </c>
      <c r="H4285">
        <f>+VLOOKUP(G4285,'Legenda Tecnologias'!$A$1:$C$26,3)</f>
        <v>22</v>
      </c>
    </row>
    <row r="4286" spans="1:8" ht="14.25">
      <c r="A4286" s="11">
        <v>43983</v>
      </c>
      <c r="B4286" s="10" t="s">
        <v>4692</v>
      </c>
      <c r="C4286" s="12">
        <v>0.83333333333333337</v>
      </c>
      <c r="D4286" s="13">
        <v>44009</v>
      </c>
      <c r="E4286" s="7" t="s">
        <v>2584</v>
      </c>
      <c r="F4286" s="65">
        <v>34</v>
      </c>
      <c r="G4286" t="s">
        <v>6</v>
      </c>
      <c r="H4286">
        <f>+VLOOKUP(G4286,'Legenda Tecnologias'!$A$1:$C$26,3)</f>
        <v>18</v>
      </c>
    </row>
    <row r="4287" spans="1:8" ht="14.25">
      <c r="A4287" s="11">
        <v>43983</v>
      </c>
      <c r="B4287" s="10" t="s">
        <v>4693</v>
      </c>
      <c r="C4287" s="12">
        <v>0.875</v>
      </c>
      <c r="D4287" s="13">
        <v>44009</v>
      </c>
      <c r="E4287" s="7" t="s">
        <v>2584</v>
      </c>
      <c r="F4287" s="65">
        <v>39.56</v>
      </c>
      <c r="G4287" t="s">
        <v>6</v>
      </c>
      <c r="H4287">
        <f>+VLOOKUP(G4287,'Legenda Tecnologias'!$A$1:$C$26,3)</f>
        <v>18</v>
      </c>
    </row>
    <row r="4288" spans="1:8" ht="14.25">
      <c r="A4288" s="11">
        <v>43983</v>
      </c>
      <c r="B4288" s="10" t="s">
        <v>4694</v>
      </c>
      <c r="C4288" s="12">
        <v>0.91666666666666663</v>
      </c>
      <c r="D4288" s="13">
        <v>44009</v>
      </c>
      <c r="E4288" s="7" t="s">
        <v>2584</v>
      </c>
      <c r="F4288" s="65">
        <v>39.840000000000003</v>
      </c>
      <c r="G4288" t="s">
        <v>10</v>
      </c>
      <c r="H4288">
        <f>+VLOOKUP(G4288,'Legenda Tecnologias'!$A$1:$C$26,3)</f>
        <v>1</v>
      </c>
    </row>
    <row r="4289" spans="1:8" ht="14.25">
      <c r="A4289" s="11">
        <v>43983</v>
      </c>
      <c r="B4289" s="10" t="s">
        <v>4695</v>
      </c>
      <c r="C4289" s="12">
        <v>0.95833333333333337</v>
      </c>
      <c r="D4289" s="13">
        <v>44009</v>
      </c>
      <c r="E4289" s="7" t="s">
        <v>2584</v>
      </c>
      <c r="F4289" s="65">
        <v>39.04</v>
      </c>
      <c r="G4289" t="s">
        <v>5</v>
      </c>
      <c r="H4289">
        <f>+VLOOKUP(G4289,'Legenda Tecnologias'!$A$1:$C$26,3)</f>
        <v>11</v>
      </c>
    </row>
    <row r="4290" spans="1:8" ht="14.25">
      <c r="A4290" s="11">
        <v>43983</v>
      </c>
      <c r="B4290" s="10" t="s">
        <v>4675</v>
      </c>
      <c r="C4290" s="12">
        <v>0.125</v>
      </c>
      <c r="D4290" s="13">
        <v>44009</v>
      </c>
      <c r="E4290" s="7" t="s">
        <v>2584</v>
      </c>
      <c r="F4290" s="65">
        <v>28.38</v>
      </c>
      <c r="G4290" t="s">
        <v>12</v>
      </c>
      <c r="H4290">
        <f>+VLOOKUP(G4290,'Legenda Tecnologias'!$A$1:$C$26,3)</f>
        <v>22</v>
      </c>
    </row>
    <row r="4291" spans="1:8" ht="14.25">
      <c r="A4291" s="11">
        <v>43983</v>
      </c>
      <c r="B4291" s="10" t="s">
        <v>4676</v>
      </c>
      <c r="C4291" s="12">
        <v>0.16666666666666666</v>
      </c>
      <c r="D4291" s="13">
        <v>44009</v>
      </c>
      <c r="E4291" s="7" t="s">
        <v>2584</v>
      </c>
      <c r="F4291" s="65">
        <v>27.14</v>
      </c>
      <c r="G4291" t="s">
        <v>6</v>
      </c>
      <c r="H4291">
        <f>+VLOOKUP(G4291,'Legenda Tecnologias'!$A$1:$C$26,3)</f>
        <v>18</v>
      </c>
    </row>
    <row r="4292" spans="1:8" ht="14.25">
      <c r="A4292" s="11">
        <v>43983</v>
      </c>
      <c r="B4292" s="10" t="s">
        <v>4677</v>
      </c>
      <c r="C4292" s="12">
        <v>0.20833333333333334</v>
      </c>
      <c r="D4292" s="13">
        <v>44009</v>
      </c>
      <c r="E4292" s="7" t="s">
        <v>2584</v>
      </c>
      <c r="F4292" s="65">
        <v>27.1</v>
      </c>
      <c r="G4292" t="s">
        <v>6</v>
      </c>
      <c r="H4292">
        <f>+VLOOKUP(G4292,'Legenda Tecnologias'!$A$1:$C$26,3)</f>
        <v>18</v>
      </c>
    </row>
    <row r="4293" spans="1:8" ht="14.25">
      <c r="A4293" s="11">
        <v>43983</v>
      </c>
      <c r="B4293" s="10" t="s">
        <v>4678</v>
      </c>
      <c r="C4293" s="12">
        <v>0.25</v>
      </c>
      <c r="D4293" s="13">
        <v>44009</v>
      </c>
      <c r="E4293" s="7" t="s">
        <v>2584</v>
      </c>
      <c r="F4293" s="65">
        <v>27</v>
      </c>
      <c r="G4293" t="s">
        <v>6</v>
      </c>
      <c r="H4293">
        <f>+VLOOKUP(G4293,'Legenda Tecnologias'!$A$1:$C$26,3)</f>
        <v>18</v>
      </c>
    </row>
    <row r="4294" spans="1:8" ht="14.25">
      <c r="A4294" s="11">
        <v>43983</v>
      </c>
      <c r="B4294" s="10" t="s">
        <v>4679</v>
      </c>
      <c r="C4294" s="12">
        <v>0.29166666666666669</v>
      </c>
      <c r="D4294" s="13">
        <v>44009</v>
      </c>
      <c r="E4294" s="7" t="s">
        <v>2584</v>
      </c>
      <c r="F4294" s="65">
        <v>27.72</v>
      </c>
      <c r="G4294" t="s">
        <v>12</v>
      </c>
      <c r="H4294">
        <f>+VLOOKUP(G4294,'Legenda Tecnologias'!$A$1:$C$26,3)</f>
        <v>22</v>
      </c>
    </row>
    <row r="4295" spans="1:8" ht="14.25">
      <c r="A4295" s="11">
        <v>43983</v>
      </c>
      <c r="B4295" s="10" t="s">
        <v>4680</v>
      </c>
      <c r="C4295" s="12">
        <v>0.33333333333333331</v>
      </c>
      <c r="D4295" s="13">
        <v>44009</v>
      </c>
      <c r="E4295" s="7" t="s">
        <v>2584</v>
      </c>
      <c r="F4295" s="65">
        <v>28.44</v>
      </c>
      <c r="G4295" t="s">
        <v>6</v>
      </c>
      <c r="H4295">
        <f>+VLOOKUP(G4295,'Legenda Tecnologias'!$A$1:$C$26,3)</f>
        <v>18</v>
      </c>
    </row>
    <row r="4296" spans="1:8" ht="14.25">
      <c r="A4296" s="11">
        <v>43983</v>
      </c>
      <c r="B4296" s="10" t="s">
        <v>4681</v>
      </c>
      <c r="C4296" s="12">
        <v>0.375</v>
      </c>
      <c r="D4296" s="13">
        <v>44009</v>
      </c>
      <c r="E4296" s="7" t="s">
        <v>2584</v>
      </c>
      <c r="F4296" s="65">
        <v>28.22</v>
      </c>
      <c r="G4296" t="s">
        <v>7</v>
      </c>
      <c r="H4296">
        <f>+VLOOKUP(G4296,'Legenda Tecnologias'!$A$1:$C$26,3)</f>
        <v>19</v>
      </c>
    </row>
    <row r="4297" spans="1:8" ht="14.25">
      <c r="A4297" s="11">
        <v>43983</v>
      </c>
      <c r="B4297" s="10" t="s">
        <v>4696</v>
      </c>
      <c r="C4297" s="12">
        <v>0</v>
      </c>
      <c r="D4297" s="13">
        <v>44010</v>
      </c>
      <c r="E4297" s="7" t="s">
        <v>2584</v>
      </c>
      <c r="F4297" s="65">
        <v>38.479999999999997</v>
      </c>
      <c r="G4297" t="s">
        <v>5</v>
      </c>
      <c r="H4297">
        <f>+VLOOKUP(G4297,'Legenda Tecnologias'!$A$1:$C$26,3)</f>
        <v>11</v>
      </c>
    </row>
    <row r="4298" spans="1:8" ht="14.25">
      <c r="A4298" s="11">
        <v>43983</v>
      </c>
      <c r="B4298" s="10" t="s">
        <v>4697</v>
      </c>
      <c r="C4298" s="12">
        <v>4.1666666666666664E-2</v>
      </c>
      <c r="D4298" s="13">
        <v>44010</v>
      </c>
      <c r="E4298" s="7" t="s">
        <v>2584</v>
      </c>
      <c r="F4298" s="65">
        <v>30.57</v>
      </c>
      <c r="G4298" t="s">
        <v>10</v>
      </c>
      <c r="H4298">
        <f>+VLOOKUP(G4298,'Legenda Tecnologias'!$A$1:$C$26,3)</f>
        <v>1</v>
      </c>
    </row>
    <row r="4299" spans="1:8" ht="14.25">
      <c r="A4299" s="11">
        <v>43983</v>
      </c>
      <c r="B4299" s="10" t="s">
        <v>4706</v>
      </c>
      <c r="C4299" s="12">
        <v>0.41666666666666669</v>
      </c>
      <c r="D4299" s="13">
        <v>44010</v>
      </c>
      <c r="E4299" s="7" t="s">
        <v>2584</v>
      </c>
      <c r="F4299" s="65">
        <v>26.49</v>
      </c>
      <c r="G4299" t="s">
        <v>6</v>
      </c>
      <c r="H4299">
        <f>+VLOOKUP(G4299,'Legenda Tecnologias'!$A$1:$C$26,3)</f>
        <v>18</v>
      </c>
    </row>
    <row r="4300" spans="1:8" ht="14.25">
      <c r="A4300" s="11">
        <v>43983</v>
      </c>
      <c r="B4300" s="10" t="s">
        <v>4707</v>
      </c>
      <c r="C4300" s="12">
        <v>0.45833333333333331</v>
      </c>
      <c r="D4300" s="13">
        <v>44010</v>
      </c>
      <c r="E4300" s="7" t="s">
        <v>2584</v>
      </c>
      <c r="F4300" s="65">
        <v>28.28</v>
      </c>
      <c r="G4300" t="s">
        <v>6</v>
      </c>
      <c r="H4300">
        <f>+VLOOKUP(G4300,'Legenda Tecnologias'!$A$1:$C$26,3)</f>
        <v>18</v>
      </c>
    </row>
    <row r="4301" spans="1:8" ht="14.25">
      <c r="A4301" s="11">
        <v>43983</v>
      </c>
      <c r="B4301" s="10" t="s">
        <v>4708</v>
      </c>
      <c r="C4301" s="12">
        <v>0.5</v>
      </c>
      <c r="D4301" s="13">
        <v>44010</v>
      </c>
      <c r="E4301" s="7" t="s">
        <v>2584</v>
      </c>
      <c r="F4301" s="65">
        <v>28.09</v>
      </c>
      <c r="G4301" t="s">
        <v>5</v>
      </c>
      <c r="H4301">
        <f>+VLOOKUP(G4301,'Legenda Tecnologias'!$A$1:$C$26,3)</f>
        <v>11</v>
      </c>
    </row>
    <row r="4302" spans="1:8" ht="14.25">
      <c r="A4302" s="11">
        <v>43983</v>
      </c>
      <c r="B4302" s="10" t="s">
        <v>4709</v>
      </c>
      <c r="C4302" s="12">
        <v>0.54166666666666663</v>
      </c>
      <c r="D4302" s="13">
        <v>44010</v>
      </c>
      <c r="E4302" s="7" t="s">
        <v>2584</v>
      </c>
      <c r="F4302" s="65">
        <v>28.88</v>
      </c>
      <c r="G4302" t="s">
        <v>6</v>
      </c>
      <c r="H4302">
        <f>+VLOOKUP(G4302,'Legenda Tecnologias'!$A$1:$C$26,3)</f>
        <v>18</v>
      </c>
    </row>
    <row r="4303" spans="1:8" ht="14.25">
      <c r="A4303" s="11">
        <v>43983</v>
      </c>
      <c r="B4303" s="10" t="s">
        <v>4710</v>
      </c>
      <c r="C4303" s="12">
        <v>0.58333333333333337</v>
      </c>
      <c r="D4303" s="13">
        <v>44010</v>
      </c>
      <c r="E4303" s="7" t="s">
        <v>2584</v>
      </c>
      <c r="F4303" s="65">
        <v>28.89</v>
      </c>
      <c r="G4303" t="s">
        <v>12</v>
      </c>
      <c r="H4303">
        <f>+VLOOKUP(G4303,'Legenda Tecnologias'!$A$1:$C$26,3)</f>
        <v>22</v>
      </c>
    </row>
    <row r="4304" spans="1:8" ht="14.25">
      <c r="A4304" s="11">
        <v>43983</v>
      </c>
      <c r="B4304" s="10" t="s">
        <v>4711</v>
      </c>
      <c r="C4304" s="12">
        <v>0.625</v>
      </c>
      <c r="D4304" s="13">
        <v>44010</v>
      </c>
      <c r="E4304" s="7" t="s">
        <v>2584</v>
      </c>
      <c r="F4304" s="65">
        <v>26.9</v>
      </c>
      <c r="G4304" t="s">
        <v>12</v>
      </c>
      <c r="H4304">
        <f>+VLOOKUP(G4304,'Legenda Tecnologias'!$A$1:$C$26,3)</f>
        <v>22</v>
      </c>
    </row>
    <row r="4305" spans="1:8" ht="14.25">
      <c r="A4305" s="11">
        <v>43983</v>
      </c>
      <c r="B4305" s="10" t="s">
        <v>4712</v>
      </c>
      <c r="C4305" s="12">
        <v>0.66666666666666663</v>
      </c>
      <c r="D4305" s="13">
        <v>44010</v>
      </c>
      <c r="E4305" s="7" t="s">
        <v>2584</v>
      </c>
      <c r="F4305" s="65">
        <v>26.16</v>
      </c>
      <c r="G4305" t="s">
        <v>6</v>
      </c>
      <c r="H4305">
        <f>+VLOOKUP(G4305,'Legenda Tecnologias'!$A$1:$C$26,3)</f>
        <v>18</v>
      </c>
    </row>
    <row r="4306" spans="1:8" ht="14.25">
      <c r="A4306" s="11">
        <v>43983</v>
      </c>
      <c r="B4306" s="10" t="s">
        <v>4713</v>
      </c>
      <c r="C4306" s="12">
        <v>0.70833333333333337</v>
      </c>
      <c r="D4306" s="13">
        <v>44010</v>
      </c>
      <c r="E4306" s="7" t="s">
        <v>2584</v>
      </c>
      <c r="F4306" s="65">
        <v>26.1</v>
      </c>
      <c r="G4306" t="s">
        <v>6</v>
      </c>
      <c r="H4306">
        <f>+VLOOKUP(G4306,'Legenda Tecnologias'!$A$1:$C$26,3)</f>
        <v>18</v>
      </c>
    </row>
    <row r="4307" spans="1:8" ht="14.25">
      <c r="A4307" s="11">
        <v>43983</v>
      </c>
      <c r="B4307" s="10" t="s">
        <v>4714</v>
      </c>
      <c r="C4307" s="12">
        <v>0.75</v>
      </c>
      <c r="D4307" s="13">
        <v>44010</v>
      </c>
      <c r="E4307" s="7" t="s">
        <v>2584</v>
      </c>
      <c r="F4307" s="65">
        <v>26.26</v>
      </c>
      <c r="G4307" t="s">
        <v>6</v>
      </c>
      <c r="H4307">
        <f>+VLOOKUP(G4307,'Legenda Tecnologias'!$A$1:$C$26,3)</f>
        <v>18</v>
      </c>
    </row>
    <row r="4308" spans="1:8" ht="14.25">
      <c r="A4308" s="11">
        <v>43983</v>
      </c>
      <c r="B4308" s="10" t="s">
        <v>4715</v>
      </c>
      <c r="C4308" s="12">
        <v>0.79166666666666663</v>
      </c>
      <c r="D4308" s="13">
        <v>44010</v>
      </c>
      <c r="E4308" s="7" t="s">
        <v>2584</v>
      </c>
      <c r="F4308" s="65">
        <v>29.83</v>
      </c>
      <c r="G4308" t="s">
        <v>12</v>
      </c>
      <c r="H4308">
        <f>+VLOOKUP(G4308,'Legenda Tecnologias'!$A$1:$C$26,3)</f>
        <v>22</v>
      </c>
    </row>
    <row r="4309" spans="1:8" ht="14.25">
      <c r="A4309" s="11">
        <v>43983</v>
      </c>
      <c r="B4309" s="10" t="s">
        <v>4698</v>
      </c>
      <c r="C4309" s="12">
        <v>8.3333333333333329E-2</v>
      </c>
      <c r="D4309" s="13">
        <v>44010</v>
      </c>
      <c r="E4309" s="7" t="s">
        <v>2584</v>
      </c>
      <c r="F4309" s="65">
        <v>29.13</v>
      </c>
      <c r="G4309" t="s">
        <v>12</v>
      </c>
      <c r="H4309">
        <f>+VLOOKUP(G4309,'Legenda Tecnologias'!$A$1:$C$26,3)</f>
        <v>22</v>
      </c>
    </row>
    <row r="4310" spans="1:8" ht="14.25">
      <c r="A4310" s="11">
        <v>43983</v>
      </c>
      <c r="B4310" s="10" t="s">
        <v>4716</v>
      </c>
      <c r="C4310" s="12">
        <v>0.83333333333333337</v>
      </c>
      <c r="D4310" s="13">
        <v>44010</v>
      </c>
      <c r="E4310" s="7" t="s">
        <v>2584</v>
      </c>
      <c r="F4310" s="65">
        <v>33.04</v>
      </c>
      <c r="G4310" t="s">
        <v>6</v>
      </c>
      <c r="H4310">
        <f>+VLOOKUP(G4310,'Legenda Tecnologias'!$A$1:$C$26,3)</f>
        <v>18</v>
      </c>
    </row>
    <row r="4311" spans="1:8" ht="14.25">
      <c r="A4311" s="11">
        <v>43983</v>
      </c>
      <c r="B4311" s="10" t="s">
        <v>4717</v>
      </c>
      <c r="C4311" s="12">
        <v>0.875</v>
      </c>
      <c r="D4311" s="13">
        <v>44010</v>
      </c>
      <c r="E4311" s="7" t="s">
        <v>2584</v>
      </c>
      <c r="F4311" s="65">
        <v>36.53</v>
      </c>
      <c r="G4311" t="s">
        <v>6</v>
      </c>
      <c r="H4311">
        <f>+VLOOKUP(G4311,'Legenda Tecnologias'!$A$1:$C$26,3)</f>
        <v>18</v>
      </c>
    </row>
    <row r="4312" spans="1:8" ht="14.25">
      <c r="A4312" s="11">
        <v>43983</v>
      </c>
      <c r="B4312" s="10" t="s">
        <v>4718</v>
      </c>
      <c r="C4312" s="12">
        <v>0.91666666666666663</v>
      </c>
      <c r="D4312" s="13">
        <v>44010</v>
      </c>
      <c r="E4312" s="7" t="s">
        <v>2584</v>
      </c>
      <c r="F4312" s="65">
        <v>39.07</v>
      </c>
      <c r="G4312" t="s">
        <v>6</v>
      </c>
      <c r="H4312">
        <f>+VLOOKUP(G4312,'Legenda Tecnologias'!$A$1:$C$26,3)</f>
        <v>18</v>
      </c>
    </row>
    <row r="4313" spans="1:8" ht="14.25">
      <c r="A4313" s="11">
        <v>43983</v>
      </c>
      <c r="B4313" s="10" t="s">
        <v>4719</v>
      </c>
      <c r="C4313" s="12">
        <v>0.95833333333333337</v>
      </c>
      <c r="D4313" s="13">
        <v>44010</v>
      </c>
      <c r="E4313" s="7" t="s">
        <v>2584</v>
      </c>
      <c r="F4313" s="65">
        <v>31.18</v>
      </c>
      <c r="G4313" t="s">
        <v>7</v>
      </c>
      <c r="H4313">
        <f>+VLOOKUP(G4313,'Legenda Tecnologias'!$A$1:$C$26,3)</f>
        <v>19</v>
      </c>
    </row>
    <row r="4314" spans="1:8" ht="14.25">
      <c r="A4314" s="11">
        <v>43983</v>
      </c>
      <c r="B4314" s="10" t="s">
        <v>4699</v>
      </c>
      <c r="C4314" s="12">
        <v>0.125</v>
      </c>
      <c r="D4314" s="13">
        <v>44010</v>
      </c>
      <c r="E4314" s="7" t="s">
        <v>2584</v>
      </c>
      <c r="F4314" s="65">
        <v>28.38</v>
      </c>
      <c r="G4314" t="s">
        <v>12</v>
      </c>
      <c r="H4314">
        <f>+VLOOKUP(G4314,'Legenda Tecnologias'!$A$1:$C$26,3)</f>
        <v>22</v>
      </c>
    </row>
    <row r="4315" spans="1:8" ht="14.25">
      <c r="A4315" s="11">
        <v>43983</v>
      </c>
      <c r="B4315" s="10" t="s">
        <v>4700</v>
      </c>
      <c r="C4315" s="12">
        <v>0.16666666666666666</v>
      </c>
      <c r="D4315" s="13">
        <v>44010</v>
      </c>
      <c r="E4315" s="7" t="s">
        <v>2584</v>
      </c>
      <c r="F4315" s="65">
        <v>28.38</v>
      </c>
      <c r="G4315" t="s">
        <v>5</v>
      </c>
      <c r="H4315">
        <f>+VLOOKUP(G4315,'Legenda Tecnologias'!$A$1:$C$26,3)</f>
        <v>11</v>
      </c>
    </row>
    <row r="4316" spans="1:8" ht="14.25">
      <c r="A4316" s="11">
        <v>43983</v>
      </c>
      <c r="B4316" s="10" t="s">
        <v>4701</v>
      </c>
      <c r="C4316" s="12">
        <v>0.20833333333333334</v>
      </c>
      <c r="D4316" s="13">
        <v>44010</v>
      </c>
      <c r="E4316" s="7" t="s">
        <v>2584</v>
      </c>
      <c r="F4316" s="65">
        <v>28.38</v>
      </c>
      <c r="G4316" t="s">
        <v>5</v>
      </c>
      <c r="H4316">
        <f>+VLOOKUP(G4316,'Legenda Tecnologias'!$A$1:$C$26,3)</f>
        <v>11</v>
      </c>
    </row>
    <row r="4317" spans="1:8" ht="14.25">
      <c r="A4317" s="11">
        <v>43983</v>
      </c>
      <c r="B4317" s="10" t="s">
        <v>4702</v>
      </c>
      <c r="C4317" s="12">
        <v>0.25</v>
      </c>
      <c r="D4317" s="13">
        <v>44010</v>
      </c>
      <c r="E4317" s="7" t="s">
        <v>2584</v>
      </c>
      <c r="F4317" s="65">
        <v>28.28</v>
      </c>
      <c r="G4317" t="s">
        <v>5</v>
      </c>
      <c r="H4317">
        <f>+VLOOKUP(G4317,'Legenda Tecnologias'!$A$1:$C$26,3)</f>
        <v>11</v>
      </c>
    </row>
    <row r="4318" spans="1:8" ht="14.25">
      <c r="A4318" s="11">
        <v>43983</v>
      </c>
      <c r="B4318" s="10" t="s">
        <v>4703</v>
      </c>
      <c r="C4318" s="12">
        <v>0.29166666666666669</v>
      </c>
      <c r="D4318" s="13">
        <v>44010</v>
      </c>
      <c r="E4318" s="7" t="s">
        <v>2584</v>
      </c>
      <c r="F4318" s="65">
        <v>27.17</v>
      </c>
      <c r="G4318" t="s">
        <v>5</v>
      </c>
      <c r="H4318">
        <f>+VLOOKUP(G4318,'Legenda Tecnologias'!$A$1:$C$26,3)</f>
        <v>11</v>
      </c>
    </row>
    <row r="4319" spans="1:8" ht="14.25">
      <c r="A4319" s="11">
        <v>43983</v>
      </c>
      <c r="B4319" s="10" t="s">
        <v>4704</v>
      </c>
      <c r="C4319" s="12">
        <v>0.33333333333333331</v>
      </c>
      <c r="D4319" s="13">
        <v>44010</v>
      </c>
      <c r="E4319" s="7" t="s">
        <v>2584</v>
      </c>
      <c r="F4319" s="65">
        <v>28</v>
      </c>
      <c r="G4319" t="s">
        <v>6</v>
      </c>
      <c r="H4319">
        <f>+VLOOKUP(G4319,'Legenda Tecnologias'!$A$1:$C$26,3)</f>
        <v>18</v>
      </c>
    </row>
    <row r="4320" spans="1:8" ht="14.25">
      <c r="A4320" s="11">
        <v>43983</v>
      </c>
      <c r="B4320" s="10" t="s">
        <v>4705</v>
      </c>
      <c r="C4320" s="12">
        <v>0.375</v>
      </c>
      <c r="D4320" s="13">
        <v>44010</v>
      </c>
      <c r="E4320" s="7" t="s">
        <v>2584</v>
      </c>
      <c r="F4320" s="65">
        <v>26.36</v>
      </c>
      <c r="G4320" t="s">
        <v>6</v>
      </c>
      <c r="H4320">
        <f>+VLOOKUP(G4320,'Legenda Tecnologias'!$A$1:$C$26,3)</f>
        <v>18</v>
      </c>
    </row>
    <row r="4321" spans="1:8" ht="14.25">
      <c r="A4321" s="11">
        <v>43983</v>
      </c>
      <c r="B4321" s="10" t="s">
        <v>4720</v>
      </c>
      <c r="C4321" s="12">
        <v>0</v>
      </c>
      <c r="D4321" s="13">
        <v>44011</v>
      </c>
      <c r="E4321" s="7" t="s">
        <v>2584</v>
      </c>
      <c r="F4321" s="65">
        <v>39.76</v>
      </c>
      <c r="G4321" t="s">
        <v>12</v>
      </c>
      <c r="H4321">
        <f>+VLOOKUP(G4321,'Legenda Tecnologias'!$A$1:$C$26,3)</f>
        <v>22</v>
      </c>
    </row>
    <row r="4322" spans="1:8" ht="14.25">
      <c r="A4322" s="11">
        <v>43983</v>
      </c>
      <c r="B4322" s="10" t="s">
        <v>4721</v>
      </c>
      <c r="C4322" s="12">
        <v>4.1666666666666664E-2</v>
      </c>
      <c r="D4322" s="13">
        <v>44011</v>
      </c>
      <c r="E4322" s="7" t="s">
        <v>2584</v>
      </c>
      <c r="F4322" s="65">
        <v>39.04</v>
      </c>
      <c r="G4322" t="s">
        <v>5</v>
      </c>
      <c r="H4322">
        <f>+VLOOKUP(G4322,'Legenda Tecnologias'!$A$1:$C$26,3)</f>
        <v>11</v>
      </c>
    </row>
    <row r="4323" spans="1:8" ht="14.25">
      <c r="A4323" s="11">
        <v>43983</v>
      </c>
      <c r="B4323" s="10" t="s">
        <v>4730</v>
      </c>
      <c r="C4323" s="12">
        <v>0.41666666666666669</v>
      </c>
      <c r="D4323" s="13">
        <v>44011</v>
      </c>
      <c r="E4323" s="7" t="s">
        <v>2584</v>
      </c>
      <c r="F4323" s="65">
        <v>39.4</v>
      </c>
      <c r="G4323" t="s">
        <v>5</v>
      </c>
      <c r="H4323">
        <f>+VLOOKUP(G4323,'Legenda Tecnologias'!$A$1:$C$26,3)</f>
        <v>11</v>
      </c>
    </row>
    <row r="4324" spans="1:8" ht="14.25">
      <c r="A4324" s="11">
        <v>43983</v>
      </c>
      <c r="B4324" s="10" t="s">
        <v>4731</v>
      </c>
      <c r="C4324" s="12">
        <v>0.45833333333333331</v>
      </c>
      <c r="D4324" s="13">
        <v>44011</v>
      </c>
      <c r="E4324" s="7" t="s">
        <v>2584</v>
      </c>
      <c r="F4324" s="65">
        <v>39.4</v>
      </c>
      <c r="G4324" t="s">
        <v>6</v>
      </c>
      <c r="H4324">
        <f>+VLOOKUP(G4324,'Legenda Tecnologias'!$A$1:$C$26,3)</f>
        <v>18</v>
      </c>
    </row>
    <row r="4325" spans="1:8" ht="14.25">
      <c r="A4325" s="11">
        <v>43983</v>
      </c>
      <c r="B4325" s="10" t="s">
        <v>4732</v>
      </c>
      <c r="C4325" s="12">
        <v>0.5</v>
      </c>
      <c r="D4325" s="13">
        <v>44011</v>
      </c>
      <c r="E4325" s="7" t="s">
        <v>2584</v>
      </c>
      <c r="F4325" s="65">
        <v>39.69</v>
      </c>
      <c r="G4325" t="s">
        <v>6</v>
      </c>
      <c r="H4325">
        <f>+VLOOKUP(G4325,'Legenda Tecnologias'!$A$1:$C$26,3)</f>
        <v>18</v>
      </c>
    </row>
    <row r="4326" spans="1:8" ht="14.25">
      <c r="A4326" s="11">
        <v>43983</v>
      </c>
      <c r="B4326" s="10" t="s">
        <v>4733</v>
      </c>
      <c r="C4326" s="12">
        <v>0.54166666666666663</v>
      </c>
      <c r="D4326" s="13">
        <v>44011</v>
      </c>
      <c r="E4326" s="7" t="s">
        <v>2584</v>
      </c>
      <c r="F4326" s="65">
        <v>39.840000000000003</v>
      </c>
      <c r="G4326" t="s">
        <v>5</v>
      </c>
      <c r="H4326">
        <f>+VLOOKUP(G4326,'Legenda Tecnologias'!$A$1:$C$26,3)</f>
        <v>11</v>
      </c>
    </row>
    <row r="4327" spans="1:8" ht="14.25">
      <c r="A4327" s="11">
        <v>43983</v>
      </c>
      <c r="B4327" s="10" t="s">
        <v>4734</v>
      </c>
      <c r="C4327" s="12">
        <v>0.58333333333333337</v>
      </c>
      <c r="D4327" s="13">
        <v>44011</v>
      </c>
      <c r="E4327" s="7" t="s">
        <v>2584</v>
      </c>
      <c r="F4327" s="65">
        <v>39.44</v>
      </c>
      <c r="G4327" t="s">
        <v>5</v>
      </c>
      <c r="H4327">
        <f>+VLOOKUP(G4327,'Legenda Tecnologias'!$A$1:$C$26,3)</f>
        <v>11</v>
      </c>
    </row>
    <row r="4328" spans="1:8" ht="14.25">
      <c r="A4328" s="11">
        <v>43983</v>
      </c>
      <c r="B4328" s="10" t="s">
        <v>4735</v>
      </c>
      <c r="C4328" s="12">
        <v>0.625</v>
      </c>
      <c r="D4328" s="13">
        <v>44011</v>
      </c>
      <c r="E4328" s="7" t="s">
        <v>2584</v>
      </c>
      <c r="F4328" s="65">
        <v>37.14</v>
      </c>
      <c r="G4328" t="s">
        <v>20</v>
      </c>
      <c r="H4328">
        <f>+VLOOKUP(G4328,'Legenda Tecnologias'!$A$1:$C$26,3)</f>
        <v>12</v>
      </c>
    </row>
    <row r="4329" spans="1:8" ht="14.25">
      <c r="A4329" s="11">
        <v>43983</v>
      </c>
      <c r="B4329" s="10" t="s">
        <v>4736</v>
      </c>
      <c r="C4329" s="12">
        <v>0.66666666666666663</v>
      </c>
      <c r="D4329" s="13">
        <v>44011</v>
      </c>
      <c r="E4329" s="7" t="s">
        <v>2584</v>
      </c>
      <c r="F4329" s="65">
        <v>33.979999999999997</v>
      </c>
      <c r="G4329" t="s">
        <v>5</v>
      </c>
      <c r="H4329">
        <f>+VLOOKUP(G4329,'Legenda Tecnologias'!$A$1:$C$26,3)</f>
        <v>11</v>
      </c>
    </row>
    <row r="4330" spans="1:8" ht="14.25">
      <c r="A4330" s="11">
        <v>43983</v>
      </c>
      <c r="B4330" s="10" t="s">
        <v>4737</v>
      </c>
      <c r="C4330" s="12">
        <v>0.70833333333333337</v>
      </c>
      <c r="D4330" s="13">
        <v>44011</v>
      </c>
      <c r="E4330" s="7" t="s">
        <v>2584</v>
      </c>
      <c r="F4330" s="65">
        <v>32.24</v>
      </c>
      <c r="G4330" t="s">
        <v>12</v>
      </c>
      <c r="H4330">
        <f>+VLOOKUP(G4330,'Legenda Tecnologias'!$A$1:$C$26,3)</f>
        <v>22</v>
      </c>
    </row>
    <row r="4331" spans="1:8" ht="14.25">
      <c r="A4331" s="11">
        <v>43983</v>
      </c>
      <c r="B4331" s="10" t="s">
        <v>4738</v>
      </c>
      <c r="C4331" s="12">
        <v>0.75</v>
      </c>
      <c r="D4331" s="13">
        <v>44011</v>
      </c>
      <c r="E4331" s="7" t="s">
        <v>2584</v>
      </c>
      <c r="F4331" s="65">
        <v>33.090000000000003</v>
      </c>
      <c r="G4331" t="s">
        <v>12</v>
      </c>
      <c r="H4331">
        <f>+VLOOKUP(G4331,'Legenda Tecnologias'!$A$1:$C$26,3)</f>
        <v>22</v>
      </c>
    </row>
    <row r="4332" spans="1:8" ht="14.25">
      <c r="A4332" s="11">
        <v>43983</v>
      </c>
      <c r="B4332" s="10" t="s">
        <v>4739</v>
      </c>
      <c r="C4332" s="12">
        <v>0.79166666666666663</v>
      </c>
      <c r="D4332" s="13">
        <v>44011</v>
      </c>
      <c r="E4332" s="7" t="s">
        <v>2584</v>
      </c>
      <c r="F4332" s="65">
        <v>34.950000000000003</v>
      </c>
      <c r="G4332" t="s">
        <v>5</v>
      </c>
      <c r="H4332">
        <f>+VLOOKUP(G4332,'Legenda Tecnologias'!$A$1:$C$26,3)</f>
        <v>11</v>
      </c>
    </row>
    <row r="4333" spans="1:8" ht="14.25">
      <c r="A4333" s="11">
        <v>43983</v>
      </c>
      <c r="B4333" s="10" t="s">
        <v>4722</v>
      </c>
      <c r="C4333" s="12">
        <v>8.3333333333333329E-2</v>
      </c>
      <c r="D4333" s="13">
        <v>44011</v>
      </c>
      <c r="E4333" s="7" t="s">
        <v>2584</v>
      </c>
      <c r="F4333" s="65">
        <v>38.07</v>
      </c>
      <c r="G4333" t="s">
        <v>5</v>
      </c>
      <c r="H4333">
        <f>+VLOOKUP(G4333,'Legenda Tecnologias'!$A$1:$C$26,3)</f>
        <v>11</v>
      </c>
    </row>
    <row r="4334" spans="1:8" ht="14.25">
      <c r="A4334" s="11">
        <v>43983</v>
      </c>
      <c r="B4334" s="10" t="s">
        <v>4740</v>
      </c>
      <c r="C4334" s="12">
        <v>0.83333333333333337</v>
      </c>
      <c r="D4334" s="13">
        <v>44011</v>
      </c>
      <c r="E4334" s="7" t="s">
        <v>2584</v>
      </c>
      <c r="F4334" s="65">
        <v>34.9</v>
      </c>
      <c r="G4334" t="s">
        <v>12</v>
      </c>
      <c r="H4334">
        <f>+VLOOKUP(G4334,'Legenda Tecnologias'!$A$1:$C$26,3)</f>
        <v>22</v>
      </c>
    </row>
    <row r="4335" spans="1:8" ht="14.25">
      <c r="A4335" s="11">
        <v>43983</v>
      </c>
      <c r="B4335" s="10" t="s">
        <v>4741</v>
      </c>
      <c r="C4335" s="12">
        <v>0.875</v>
      </c>
      <c r="D4335" s="13">
        <v>44011</v>
      </c>
      <c r="E4335" s="7" t="s">
        <v>2584</v>
      </c>
      <c r="F4335" s="65">
        <v>38.19</v>
      </c>
      <c r="G4335" t="s">
        <v>12</v>
      </c>
      <c r="H4335">
        <f>+VLOOKUP(G4335,'Legenda Tecnologias'!$A$1:$C$26,3)</f>
        <v>22</v>
      </c>
    </row>
    <row r="4336" spans="1:8" ht="14.25">
      <c r="A4336" s="11">
        <v>43983</v>
      </c>
      <c r="B4336" s="10" t="s">
        <v>4742</v>
      </c>
      <c r="C4336" s="12">
        <v>0.91666666666666663</v>
      </c>
      <c r="D4336" s="13">
        <v>44011</v>
      </c>
      <c r="E4336" s="7" t="s">
        <v>2584</v>
      </c>
      <c r="F4336" s="65">
        <v>37.369999999999997</v>
      </c>
      <c r="G4336" t="s">
        <v>12</v>
      </c>
      <c r="H4336">
        <f>+VLOOKUP(G4336,'Legenda Tecnologias'!$A$1:$C$26,3)</f>
        <v>22</v>
      </c>
    </row>
    <row r="4337" spans="1:8" ht="14.25">
      <c r="A4337" s="11">
        <v>43983</v>
      </c>
      <c r="B4337" s="10" t="s">
        <v>4743</v>
      </c>
      <c r="C4337" s="12">
        <v>0.95833333333333337</v>
      </c>
      <c r="D4337" s="13">
        <v>44011</v>
      </c>
      <c r="E4337" s="7" t="s">
        <v>2584</v>
      </c>
      <c r="F4337" s="65">
        <v>30.91</v>
      </c>
      <c r="G4337" t="s">
        <v>5</v>
      </c>
      <c r="H4337">
        <f>+VLOOKUP(G4337,'Legenda Tecnologias'!$A$1:$C$26,3)</f>
        <v>11</v>
      </c>
    </row>
    <row r="4338" spans="1:8" ht="14.25">
      <c r="A4338" s="11">
        <v>43983</v>
      </c>
      <c r="B4338" s="10" t="s">
        <v>4723</v>
      </c>
      <c r="C4338" s="12">
        <v>0.125</v>
      </c>
      <c r="D4338" s="13">
        <v>44011</v>
      </c>
      <c r="E4338" s="7" t="s">
        <v>2584</v>
      </c>
      <c r="F4338" s="65">
        <v>37.369999999999997</v>
      </c>
      <c r="G4338" t="s">
        <v>12</v>
      </c>
      <c r="H4338">
        <f>+VLOOKUP(G4338,'Legenda Tecnologias'!$A$1:$C$26,3)</f>
        <v>22</v>
      </c>
    </row>
    <row r="4339" spans="1:8" ht="14.25">
      <c r="A4339" s="11">
        <v>43983</v>
      </c>
      <c r="B4339" s="10" t="s">
        <v>4724</v>
      </c>
      <c r="C4339" s="12">
        <v>0.16666666666666666</v>
      </c>
      <c r="D4339" s="13">
        <v>44011</v>
      </c>
      <c r="E4339" s="7" t="s">
        <v>2584</v>
      </c>
      <c r="F4339" s="65">
        <v>37.369999999999997</v>
      </c>
      <c r="G4339" t="s">
        <v>5</v>
      </c>
      <c r="H4339">
        <f>+VLOOKUP(G4339,'Legenda Tecnologias'!$A$1:$C$26,3)</f>
        <v>11</v>
      </c>
    </row>
    <row r="4340" spans="1:8" ht="14.25">
      <c r="A4340" s="11">
        <v>43983</v>
      </c>
      <c r="B4340" s="10" t="s">
        <v>4725</v>
      </c>
      <c r="C4340" s="12">
        <v>0.20833333333333334</v>
      </c>
      <c r="D4340" s="13">
        <v>44011</v>
      </c>
      <c r="E4340" s="7" t="s">
        <v>2584</v>
      </c>
      <c r="F4340" s="65">
        <v>39.04</v>
      </c>
      <c r="G4340" t="s">
        <v>5</v>
      </c>
      <c r="H4340">
        <f>+VLOOKUP(G4340,'Legenda Tecnologias'!$A$1:$C$26,3)</f>
        <v>11</v>
      </c>
    </row>
    <row r="4341" spans="1:8" ht="14.25">
      <c r="A4341" s="11">
        <v>43983</v>
      </c>
      <c r="B4341" s="10" t="s">
        <v>4726</v>
      </c>
      <c r="C4341" s="12">
        <v>0.25</v>
      </c>
      <c r="D4341" s="13">
        <v>44011</v>
      </c>
      <c r="E4341" s="7" t="s">
        <v>2584</v>
      </c>
      <c r="F4341" s="65">
        <v>39.47</v>
      </c>
      <c r="G4341" t="s">
        <v>5</v>
      </c>
      <c r="H4341">
        <f>+VLOOKUP(G4341,'Legenda Tecnologias'!$A$1:$C$26,3)</f>
        <v>11</v>
      </c>
    </row>
    <row r="4342" spans="1:8" ht="14.25">
      <c r="A4342" s="11">
        <v>43983</v>
      </c>
      <c r="B4342" s="10" t="s">
        <v>4727</v>
      </c>
      <c r="C4342" s="12">
        <v>0.29166666666666669</v>
      </c>
      <c r="D4342" s="13">
        <v>44011</v>
      </c>
      <c r="E4342" s="7" t="s">
        <v>2584</v>
      </c>
      <c r="F4342" s="65">
        <v>39.04</v>
      </c>
      <c r="G4342" t="s">
        <v>21</v>
      </c>
      <c r="H4342">
        <f>+VLOOKUP(G4342,'Legenda Tecnologias'!$A$1:$C$26,3)</f>
        <v>2</v>
      </c>
    </row>
    <row r="4343" spans="1:8" ht="14.25">
      <c r="A4343" s="11">
        <v>43983</v>
      </c>
      <c r="B4343" s="10" t="s">
        <v>4728</v>
      </c>
      <c r="C4343" s="12">
        <v>0.33333333333333331</v>
      </c>
      <c r="D4343" s="13">
        <v>44011</v>
      </c>
      <c r="E4343" s="7" t="s">
        <v>2584</v>
      </c>
      <c r="F4343" s="65">
        <v>39.04</v>
      </c>
      <c r="G4343" t="s">
        <v>5</v>
      </c>
      <c r="H4343">
        <f>+VLOOKUP(G4343,'Legenda Tecnologias'!$A$1:$C$26,3)</f>
        <v>11</v>
      </c>
    </row>
    <row r="4344" spans="1:8" ht="14.25">
      <c r="A4344" s="11">
        <v>43983</v>
      </c>
      <c r="B4344" s="10" t="s">
        <v>4729</v>
      </c>
      <c r="C4344" s="12">
        <v>0.375</v>
      </c>
      <c r="D4344" s="13">
        <v>44011</v>
      </c>
      <c r="E4344" s="7" t="s">
        <v>2584</v>
      </c>
      <c r="F4344" s="65">
        <v>38.799999999999997</v>
      </c>
      <c r="G4344" t="s">
        <v>5</v>
      </c>
      <c r="H4344">
        <f>+VLOOKUP(G4344,'Legenda Tecnologias'!$A$1:$C$26,3)</f>
        <v>11</v>
      </c>
    </row>
    <row r="4345" spans="1:8" ht="14.25">
      <c r="A4345" s="11">
        <v>43983</v>
      </c>
      <c r="B4345" s="10" t="s">
        <v>4744</v>
      </c>
      <c r="C4345" s="12">
        <v>0</v>
      </c>
      <c r="D4345" s="13">
        <v>44012</v>
      </c>
      <c r="E4345" s="7" t="s">
        <v>2584</v>
      </c>
      <c r="F4345" s="65">
        <v>37.270000000000003</v>
      </c>
      <c r="G4345" t="s">
        <v>12</v>
      </c>
      <c r="H4345">
        <f>+VLOOKUP(G4345,'Legenda Tecnologias'!$A$1:$C$26,3)</f>
        <v>22</v>
      </c>
    </row>
    <row r="4346" spans="1:8" ht="14.25">
      <c r="A4346" s="11">
        <v>43983</v>
      </c>
      <c r="B4346" s="10" t="s">
        <v>4745</v>
      </c>
      <c r="C4346" s="12">
        <v>4.1666666666666664E-2</v>
      </c>
      <c r="D4346" s="13">
        <v>44012</v>
      </c>
      <c r="E4346" s="7" t="s">
        <v>2584</v>
      </c>
      <c r="F4346" s="65">
        <v>34.01</v>
      </c>
      <c r="G4346" t="s">
        <v>5</v>
      </c>
      <c r="H4346">
        <f>+VLOOKUP(G4346,'Legenda Tecnologias'!$A$1:$C$26,3)</f>
        <v>11</v>
      </c>
    </row>
    <row r="4347" spans="1:8" ht="14.25">
      <c r="A4347" s="11">
        <v>43983</v>
      </c>
      <c r="B4347" s="10" t="s">
        <v>4754</v>
      </c>
      <c r="C4347" s="12">
        <v>0.41666666666666669</v>
      </c>
      <c r="D4347" s="13">
        <v>44012</v>
      </c>
      <c r="E4347" s="7" t="s">
        <v>2584</v>
      </c>
      <c r="F4347" s="65">
        <v>39.840000000000003</v>
      </c>
      <c r="G4347" t="s">
        <v>5</v>
      </c>
      <c r="H4347">
        <f>+VLOOKUP(G4347,'Legenda Tecnologias'!$A$1:$C$26,3)</f>
        <v>11</v>
      </c>
    </row>
    <row r="4348" spans="1:8" ht="14.25">
      <c r="A4348" s="11">
        <v>43983</v>
      </c>
      <c r="B4348" s="10" t="s">
        <v>4755</v>
      </c>
      <c r="C4348" s="12">
        <v>0.45833333333333331</v>
      </c>
      <c r="D4348" s="13">
        <v>44012</v>
      </c>
      <c r="E4348" s="7" t="s">
        <v>2584</v>
      </c>
      <c r="F4348" s="65">
        <v>40.01</v>
      </c>
      <c r="G4348" t="s">
        <v>5</v>
      </c>
      <c r="H4348">
        <f>+VLOOKUP(G4348,'Legenda Tecnologias'!$A$1:$C$26,3)</f>
        <v>11</v>
      </c>
    </row>
    <row r="4349" spans="1:8" ht="14.25">
      <c r="A4349" s="11">
        <v>43983</v>
      </c>
      <c r="B4349" s="10" t="s">
        <v>4756</v>
      </c>
      <c r="C4349" s="12">
        <v>0.5</v>
      </c>
      <c r="D4349" s="13">
        <v>44012</v>
      </c>
      <c r="E4349" s="7" t="s">
        <v>2584</v>
      </c>
      <c r="F4349" s="65">
        <v>39.44</v>
      </c>
      <c r="G4349" t="s">
        <v>5</v>
      </c>
      <c r="H4349">
        <f>+VLOOKUP(G4349,'Legenda Tecnologias'!$A$1:$C$26,3)</f>
        <v>11</v>
      </c>
    </row>
    <row r="4350" spans="1:8" ht="14.25">
      <c r="A4350" s="11">
        <v>43983</v>
      </c>
      <c r="B4350" s="10" t="s">
        <v>4757</v>
      </c>
      <c r="C4350" s="12">
        <v>0.54166666666666663</v>
      </c>
      <c r="D4350" s="13">
        <v>44012</v>
      </c>
      <c r="E4350" s="7" t="s">
        <v>2584</v>
      </c>
      <c r="F4350" s="65">
        <v>39.19</v>
      </c>
      <c r="G4350" t="s">
        <v>5</v>
      </c>
      <c r="H4350">
        <f>+VLOOKUP(G4350,'Legenda Tecnologias'!$A$1:$C$26,3)</f>
        <v>11</v>
      </c>
    </row>
    <row r="4351" spans="1:8" ht="14.25">
      <c r="A4351" s="11">
        <v>43983</v>
      </c>
      <c r="B4351" s="10" t="s">
        <v>4758</v>
      </c>
      <c r="C4351" s="12">
        <v>0.58333333333333337</v>
      </c>
      <c r="D4351" s="13">
        <v>44012</v>
      </c>
      <c r="E4351" s="7" t="s">
        <v>2584</v>
      </c>
      <c r="F4351" s="65">
        <v>38.369999999999997</v>
      </c>
      <c r="G4351" t="s">
        <v>5</v>
      </c>
      <c r="H4351">
        <f>+VLOOKUP(G4351,'Legenda Tecnologias'!$A$1:$C$26,3)</f>
        <v>11</v>
      </c>
    </row>
    <row r="4352" spans="1:8" ht="14.25">
      <c r="A4352" s="11">
        <v>43983</v>
      </c>
      <c r="B4352" s="10" t="s">
        <v>4759</v>
      </c>
      <c r="C4352" s="12">
        <v>0.625</v>
      </c>
      <c r="D4352" s="13">
        <v>44012</v>
      </c>
      <c r="E4352" s="7" t="s">
        <v>2584</v>
      </c>
      <c r="F4352" s="65">
        <v>37.19</v>
      </c>
      <c r="G4352" t="s">
        <v>5</v>
      </c>
      <c r="H4352">
        <f>+VLOOKUP(G4352,'Legenda Tecnologias'!$A$1:$C$26,3)</f>
        <v>11</v>
      </c>
    </row>
    <row r="4353" spans="1:8" ht="14.25">
      <c r="A4353" s="11">
        <v>43983</v>
      </c>
      <c r="B4353" s="10" t="s">
        <v>4760</v>
      </c>
      <c r="C4353" s="12">
        <v>0.66666666666666663</v>
      </c>
      <c r="D4353" s="13">
        <v>44012</v>
      </c>
      <c r="E4353" s="7" t="s">
        <v>2584</v>
      </c>
      <c r="F4353" s="65">
        <v>34.979999999999997</v>
      </c>
      <c r="G4353" t="s">
        <v>5</v>
      </c>
      <c r="H4353">
        <f>+VLOOKUP(G4353,'Legenda Tecnologias'!$A$1:$C$26,3)</f>
        <v>11</v>
      </c>
    </row>
    <row r="4354" spans="1:8" ht="14.25">
      <c r="A4354" s="11">
        <v>43983</v>
      </c>
      <c r="B4354" s="10" t="s">
        <v>4761</v>
      </c>
      <c r="C4354" s="12">
        <v>0.70833333333333337</v>
      </c>
      <c r="D4354" s="13">
        <v>44012</v>
      </c>
      <c r="E4354" s="7" t="s">
        <v>2584</v>
      </c>
      <c r="F4354" s="65">
        <v>37.369999999999997</v>
      </c>
      <c r="G4354" t="s">
        <v>6</v>
      </c>
      <c r="H4354">
        <f>+VLOOKUP(G4354,'Legenda Tecnologias'!$A$1:$C$26,3)</f>
        <v>18</v>
      </c>
    </row>
    <row r="4355" spans="1:8" ht="14.25">
      <c r="A4355" s="11">
        <v>43983</v>
      </c>
      <c r="B4355" s="10" t="s">
        <v>4762</v>
      </c>
      <c r="C4355" s="12">
        <v>0.75</v>
      </c>
      <c r="D4355" s="13">
        <v>44012</v>
      </c>
      <c r="E4355" s="7" t="s">
        <v>2584</v>
      </c>
      <c r="F4355" s="65">
        <v>38.799999999999997</v>
      </c>
      <c r="G4355" t="s">
        <v>5</v>
      </c>
      <c r="H4355">
        <f>+VLOOKUP(G4355,'Legenda Tecnologias'!$A$1:$C$26,3)</f>
        <v>11</v>
      </c>
    </row>
    <row r="4356" spans="1:8" ht="14.25">
      <c r="A4356" s="11">
        <v>43983</v>
      </c>
      <c r="B4356" s="10" t="s">
        <v>4763</v>
      </c>
      <c r="C4356" s="12">
        <v>0.79166666666666663</v>
      </c>
      <c r="D4356" s="13">
        <v>44012</v>
      </c>
      <c r="E4356" s="7" t="s">
        <v>2584</v>
      </c>
      <c r="F4356" s="65">
        <v>39.9</v>
      </c>
      <c r="G4356" t="s">
        <v>5</v>
      </c>
      <c r="H4356">
        <f>+VLOOKUP(G4356,'Legenda Tecnologias'!$A$1:$C$26,3)</f>
        <v>11</v>
      </c>
    </row>
    <row r="4357" spans="1:8" ht="14.25">
      <c r="A4357" s="11">
        <v>43983</v>
      </c>
      <c r="B4357" s="10" t="s">
        <v>4746</v>
      </c>
      <c r="C4357" s="12">
        <v>8.3333333333333329E-2</v>
      </c>
      <c r="D4357" s="13">
        <v>44012</v>
      </c>
      <c r="E4357" s="7" t="s">
        <v>2584</v>
      </c>
      <c r="F4357" s="65">
        <v>32.57</v>
      </c>
      <c r="G4357" t="s">
        <v>5</v>
      </c>
      <c r="H4357">
        <f>+VLOOKUP(G4357,'Legenda Tecnologias'!$A$1:$C$26,3)</f>
        <v>11</v>
      </c>
    </row>
    <row r="4358" spans="1:8" ht="14.25">
      <c r="A4358" s="11">
        <v>43983</v>
      </c>
      <c r="B4358" s="10" t="s">
        <v>4764</v>
      </c>
      <c r="C4358" s="12">
        <v>0.83333333333333337</v>
      </c>
      <c r="D4358" s="13">
        <v>44012</v>
      </c>
      <c r="E4358" s="7" t="s">
        <v>2584</v>
      </c>
      <c r="F4358" s="65">
        <v>39.04</v>
      </c>
      <c r="G4358" t="s">
        <v>5</v>
      </c>
      <c r="H4358">
        <f>+VLOOKUP(G4358,'Legenda Tecnologias'!$A$1:$C$26,3)</f>
        <v>11</v>
      </c>
    </row>
    <row r="4359" spans="1:8" ht="14.25">
      <c r="A4359" s="11">
        <v>43983</v>
      </c>
      <c r="B4359" s="10" t="s">
        <v>4765</v>
      </c>
      <c r="C4359" s="12">
        <v>0.875</v>
      </c>
      <c r="D4359" s="13">
        <v>44012</v>
      </c>
      <c r="E4359" s="7" t="s">
        <v>2584</v>
      </c>
      <c r="F4359" s="65">
        <v>39.840000000000003</v>
      </c>
      <c r="G4359" t="s">
        <v>5</v>
      </c>
      <c r="H4359">
        <f>+VLOOKUP(G4359,'Legenda Tecnologias'!$A$1:$C$26,3)</f>
        <v>11</v>
      </c>
    </row>
    <row r="4360" spans="1:8" ht="14.25">
      <c r="A4360" s="11">
        <v>43983</v>
      </c>
      <c r="B4360" s="10" t="s">
        <v>4766</v>
      </c>
      <c r="C4360" s="12">
        <v>0.91666666666666663</v>
      </c>
      <c r="D4360" s="13">
        <v>44012</v>
      </c>
      <c r="E4360" s="7" t="s">
        <v>2584</v>
      </c>
      <c r="F4360" s="65">
        <v>39.76</v>
      </c>
      <c r="G4360" t="s">
        <v>5</v>
      </c>
      <c r="H4360">
        <f>+VLOOKUP(G4360,'Legenda Tecnologias'!$A$1:$C$26,3)</f>
        <v>11</v>
      </c>
    </row>
    <row r="4361" spans="1:8" ht="14.25">
      <c r="A4361" s="11">
        <v>43983</v>
      </c>
      <c r="B4361" s="10" t="s">
        <v>4767</v>
      </c>
      <c r="C4361" s="12">
        <v>0.95833333333333337</v>
      </c>
      <c r="D4361" s="13">
        <v>44012</v>
      </c>
      <c r="E4361" s="7" t="s">
        <v>2584</v>
      </c>
      <c r="F4361" s="65">
        <v>38.14</v>
      </c>
      <c r="G4361" t="s">
        <v>5</v>
      </c>
      <c r="H4361">
        <f>+VLOOKUP(G4361,'Legenda Tecnologias'!$A$1:$C$26,3)</f>
        <v>11</v>
      </c>
    </row>
    <row r="4362" spans="1:8" ht="14.25">
      <c r="A4362" s="11">
        <v>43983</v>
      </c>
      <c r="B4362" s="10" t="s">
        <v>4747</v>
      </c>
      <c r="C4362" s="12">
        <v>0.125</v>
      </c>
      <c r="D4362" s="13">
        <v>44012</v>
      </c>
      <c r="E4362" s="7" t="s">
        <v>2584</v>
      </c>
      <c r="F4362" s="65">
        <v>31.98</v>
      </c>
      <c r="G4362" t="s">
        <v>12</v>
      </c>
      <c r="H4362">
        <f>+VLOOKUP(G4362,'Legenda Tecnologias'!$A$1:$C$26,3)</f>
        <v>22</v>
      </c>
    </row>
    <row r="4363" spans="1:8" ht="14.25">
      <c r="A4363" s="11">
        <v>43983</v>
      </c>
      <c r="B4363" s="10" t="s">
        <v>4748</v>
      </c>
      <c r="C4363" s="12">
        <v>0.16666666666666666</v>
      </c>
      <c r="D4363" s="13">
        <v>44012</v>
      </c>
      <c r="E4363" s="7" t="s">
        <v>2584</v>
      </c>
      <c r="F4363" s="65">
        <v>32.130000000000003</v>
      </c>
      <c r="G4363" t="s">
        <v>6</v>
      </c>
      <c r="H4363">
        <f>+VLOOKUP(G4363,'Legenda Tecnologias'!$A$1:$C$26,3)</f>
        <v>18</v>
      </c>
    </row>
    <row r="4364" spans="1:8" ht="14.25">
      <c r="A4364" s="11">
        <v>43983</v>
      </c>
      <c r="B4364" s="10" t="s">
        <v>4749</v>
      </c>
      <c r="C4364" s="12">
        <v>0.20833333333333334</v>
      </c>
      <c r="D4364" s="13">
        <v>44012</v>
      </c>
      <c r="E4364" s="7" t="s">
        <v>2584</v>
      </c>
      <c r="F4364" s="65">
        <v>36.369999999999997</v>
      </c>
      <c r="G4364" t="s">
        <v>12</v>
      </c>
      <c r="H4364">
        <f>+VLOOKUP(G4364,'Legenda Tecnologias'!$A$1:$C$26,3)</f>
        <v>22</v>
      </c>
    </row>
    <row r="4365" spans="1:8" ht="14.25">
      <c r="A4365" s="11">
        <v>43983</v>
      </c>
      <c r="B4365" s="10" t="s">
        <v>4750</v>
      </c>
      <c r="C4365" s="12">
        <v>0.25</v>
      </c>
      <c r="D4365" s="13">
        <v>44012</v>
      </c>
      <c r="E4365" s="7" t="s">
        <v>2584</v>
      </c>
      <c r="F4365" s="65">
        <v>37.909999999999997</v>
      </c>
      <c r="G4365" t="s">
        <v>5</v>
      </c>
      <c r="H4365">
        <f>+VLOOKUP(G4365,'Legenda Tecnologias'!$A$1:$C$26,3)</f>
        <v>11</v>
      </c>
    </row>
    <row r="4366" spans="1:8" ht="14.25">
      <c r="A4366" s="11">
        <v>43983</v>
      </c>
      <c r="B4366" s="10" t="s">
        <v>4751</v>
      </c>
      <c r="C4366" s="12">
        <v>0.29166666666666669</v>
      </c>
      <c r="D4366" s="13">
        <v>44012</v>
      </c>
      <c r="E4366" s="7" t="s">
        <v>2584</v>
      </c>
      <c r="F4366" s="65">
        <v>37.909999999999997</v>
      </c>
      <c r="G4366" t="s">
        <v>5</v>
      </c>
      <c r="H4366">
        <f>+VLOOKUP(G4366,'Legenda Tecnologias'!$A$1:$C$26,3)</f>
        <v>11</v>
      </c>
    </row>
    <row r="4367" spans="1:8" ht="14.25">
      <c r="A4367" s="11">
        <v>43983</v>
      </c>
      <c r="B4367" s="10" t="s">
        <v>4752</v>
      </c>
      <c r="C4367" s="12">
        <v>0.33333333333333331</v>
      </c>
      <c r="D4367" s="13">
        <v>44012</v>
      </c>
      <c r="E4367" s="7" t="s">
        <v>2584</v>
      </c>
      <c r="F4367" s="65">
        <v>39.840000000000003</v>
      </c>
      <c r="G4367" t="s">
        <v>5</v>
      </c>
      <c r="H4367">
        <f>+VLOOKUP(G4367,'Legenda Tecnologias'!$A$1:$C$26,3)</f>
        <v>11</v>
      </c>
    </row>
    <row r="4368" spans="1:8" ht="14.25">
      <c r="A4368" s="11">
        <v>43983</v>
      </c>
      <c r="B4368" s="10" t="s">
        <v>4753</v>
      </c>
      <c r="C4368" s="12">
        <v>0.375</v>
      </c>
      <c r="D4368" s="13">
        <v>44012</v>
      </c>
      <c r="E4368" s="7" t="s">
        <v>2584</v>
      </c>
      <c r="F4368" s="65">
        <v>39.94</v>
      </c>
      <c r="G4368" t="s">
        <v>5</v>
      </c>
      <c r="H4368">
        <f>+VLOOKUP(G4368,'Legenda Tecnologias'!$A$1:$C$26,3)</f>
        <v>11</v>
      </c>
    </row>
    <row r="4369" spans="1:8" ht="14.25">
      <c r="A4369" s="11">
        <v>44013</v>
      </c>
      <c r="B4369" s="10" t="s">
        <v>4768</v>
      </c>
      <c r="C4369" s="12">
        <v>0</v>
      </c>
      <c r="D4369" s="13">
        <v>44013</v>
      </c>
      <c r="E4369" s="7" t="s">
        <v>4769</v>
      </c>
      <c r="F4369" s="65">
        <v>40.44</v>
      </c>
      <c r="G4369" t="s">
        <v>5</v>
      </c>
      <c r="H4369">
        <f>+VLOOKUP(G4369,'Legenda Tecnologias'!$A$1:$C$26,3)</f>
        <v>11</v>
      </c>
    </row>
    <row r="4370" spans="1:8" ht="14.25">
      <c r="A4370" s="11">
        <v>44013</v>
      </c>
      <c r="B4370" s="10" t="s">
        <v>4770</v>
      </c>
      <c r="C4370" s="12">
        <v>4.1666666666666664E-2</v>
      </c>
      <c r="D4370" s="13">
        <v>44013</v>
      </c>
      <c r="E4370" s="7" t="s">
        <v>4769</v>
      </c>
      <c r="F4370" s="65">
        <v>39.369999999999997</v>
      </c>
      <c r="G4370" t="s">
        <v>5</v>
      </c>
      <c r="H4370">
        <f>+VLOOKUP(G4370,'Legenda Tecnologias'!$A$1:$C$26,3)</f>
        <v>11</v>
      </c>
    </row>
    <row r="4371" spans="1:8" ht="14.25">
      <c r="A4371" s="11">
        <v>44013</v>
      </c>
      <c r="B4371" s="10" t="s">
        <v>4779</v>
      </c>
      <c r="C4371" s="12">
        <v>0.41666666666666669</v>
      </c>
      <c r="D4371" s="13">
        <v>44013</v>
      </c>
      <c r="E4371" s="7" t="s">
        <v>4769</v>
      </c>
      <c r="F4371" s="65">
        <v>39.31</v>
      </c>
      <c r="G4371" t="s">
        <v>5</v>
      </c>
      <c r="H4371">
        <f>+VLOOKUP(G4371,'Legenda Tecnologias'!$A$1:$C$26,3)</f>
        <v>11</v>
      </c>
    </row>
    <row r="4372" spans="1:8" ht="14.25">
      <c r="A4372" s="11">
        <v>44013</v>
      </c>
      <c r="B4372" s="10" t="s">
        <v>4780</v>
      </c>
      <c r="C4372" s="12">
        <v>0.45833333333333331</v>
      </c>
      <c r="D4372" s="13">
        <v>44013</v>
      </c>
      <c r="E4372" s="7" t="s">
        <v>4769</v>
      </c>
      <c r="F4372" s="65">
        <v>38.86</v>
      </c>
      <c r="G4372" t="s">
        <v>5</v>
      </c>
      <c r="H4372">
        <f>+VLOOKUP(G4372,'Legenda Tecnologias'!$A$1:$C$26,3)</f>
        <v>11</v>
      </c>
    </row>
    <row r="4373" spans="1:8" ht="14.25">
      <c r="A4373" s="11">
        <v>44013</v>
      </c>
      <c r="B4373" s="10" t="s">
        <v>4781</v>
      </c>
      <c r="C4373" s="12">
        <v>0.5</v>
      </c>
      <c r="D4373" s="13">
        <v>44013</v>
      </c>
      <c r="E4373" s="7" t="s">
        <v>4769</v>
      </c>
      <c r="F4373" s="65">
        <v>40.15</v>
      </c>
      <c r="G4373" t="s">
        <v>12</v>
      </c>
      <c r="H4373">
        <f>+VLOOKUP(G4373,'Legenda Tecnologias'!$A$1:$C$26,3)</f>
        <v>22</v>
      </c>
    </row>
    <row r="4374" spans="1:8" ht="14.25">
      <c r="A4374" s="11">
        <v>44013</v>
      </c>
      <c r="B4374" s="10" t="s">
        <v>4782</v>
      </c>
      <c r="C4374" s="12">
        <v>0.54166666666666663</v>
      </c>
      <c r="D4374" s="13">
        <v>44013</v>
      </c>
      <c r="E4374" s="7" t="s">
        <v>4769</v>
      </c>
      <c r="F4374" s="65">
        <v>39.409999999999997</v>
      </c>
      <c r="G4374" t="s">
        <v>10</v>
      </c>
      <c r="H4374">
        <f>+VLOOKUP(G4374,'Legenda Tecnologias'!$A$1:$C$26,3)</f>
        <v>1</v>
      </c>
    </row>
    <row r="4375" spans="1:8" ht="14.25">
      <c r="A4375" s="11">
        <v>44013</v>
      </c>
      <c r="B4375" s="10" t="s">
        <v>4783</v>
      </c>
      <c r="C4375" s="12">
        <v>0.58333333333333337</v>
      </c>
      <c r="D4375" s="13">
        <v>44013</v>
      </c>
      <c r="E4375" s="7" t="s">
        <v>4769</v>
      </c>
      <c r="F4375" s="65">
        <v>35.630000000000003</v>
      </c>
      <c r="G4375" t="s">
        <v>5</v>
      </c>
      <c r="H4375">
        <f>+VLOOKUP(G4375,'Legenda Tecnologias'!$A$1:$C$26,3)</f>
        <v>11</v>
      </c>
    </row>
    <row r="4376" spans="1:8" ht="14.25">
      <c r="A4376" s="11">
        <v>44013</v>
      </c>
      <c r="B4376" s="10" t="s">
        <v>4784</v>
      </c>
      <c r="C4376" s="12">
        <v>0.625</v>
      </c>
      <c r="D4376" s="13">
        <v>44013</v>
      </c>
      <c r="E4376" s="7" t="s">
        <v>4769</v>
      </c>
      <c r="F4376" s="65">
        <v>28.47</v>
      </c>
      <c r="G4376" t="s">
        <v>6</v>
      </c>
      <c r="H4376">
        <f>+VLOOKUP(G4376,'Legenda Tecnologias'!$A$1:$C$26,3)</f>
        <v>18</v>
      </c>
    </row>
    <row r="4377" spans="1:8" ht="14.25">
      <c r="A4377" s="11">
        <v>44013</v>
      </c>
      <c r="B4377" s="10" t="s">
        <v>4785</v>
      </c>
      <c r="C4377" s="12">
        <v>0.66666666666666663</v>
      </c>
      <c r="D4377" s="13">
        <v>44013</v>
      </c>
      <c r="E4377" s="7" t="s">
        <v>4769</v>
      </c>
      <c r="F4377" s="65">
        <v>27.5</v>
      </c>
      <c r="G4377" t="s">
        <v>5</v>
      </c>
      <c r="H4377">
        <f>+VLOOKUP(G4377,'Legenda Tecnologias'!$A$1:$C$26,3)</f>
        <v>11</v>
      </c>
    </row>
    <row r="4378" spans="1:8" ht="14.25">
      <c r="A4378" s="11">
        <v>44013</v>
      </c>
      <c r="B4378" s="10" t="s">
        <v>4786</v>
      </c>
      <c r="C4378" s="12">
        <v>0.70833333333333337</v>
      </c>
      <c r="D4378" s="13">
        <v>44013</v>
      </c>
      <c r="E4378" s="7" t="s">
        <v>4769</v>
      </c>
      <c r="F4378" s="65">
        <v>31.99</v>
      </c>
      <c r="G4378" t="s">
        <v>12</v>
      </c>
      <c r="H4378">
        <f>+VLOOKUP(G4378,'Legenda Tecnologias'!$A$1:$C$26,3)</f>
        <v>22</v>
      </c>
    </row>
    <row r="4379" spans="1:8" ht="14.25">
      <c r="A4379" s="11">
        <v>44013</v>
      </c>
      <c r="B4379" s="10" t="s">
        <v>4787</v>
      </c>
      <c r="C4379" s="12">
        <v>0.75</v>
      </c>
      <c r="D4379" s="13">
        <v>44013</v>
      </c>
      <c r="E4379" s="7" t="s">
        <v>4769</v>
      </c>
      <c r="F4379" s="65">
        <v>33.29</v>
      </c>
      <c r="G4379" t="s">
        <v>12</v>
      </c>
      <c r="H4379">
        <f>+VLOOKUP(G4379,'Legenda Tecnologias'!$A$1:$C$26,3)</f>
        <v>22</v>
      </c>
    </row>
    <row r="4380" spans="1:8" ht="14.25">
      <c r="A4380" s="11">
        <v>44013</v>
      </c>
      <c r="B4380" s="10" t="s">
        <v>4788</v>
      </c>
      <c r="C4380" s="12">
        <v>0.79166666666666663</v>
      </c>
      <c r="D4380" s="13">
        <v>44013</v>
      </c>
      <c r="E4380" s="7" t="s">
        <v>4769</v>
      </c>
      <c r="F4380" s="65">
        <v>37.5</v>
      </c>
      <c r="G4380" t="s">
        <v>12</v>
      </c>
      <c r="H4380">
        <f>+VLOOKUP(G4380,'Legenda Tecnologias'!$A$1:$C$26,3)</f>
        <v>22</v>
      </c>
    </row>
    <row r="4381" spans="1:8" ht="14.25">
      <c r="A4381" s="11">
        <v>44013</v>
      </c>
      <c r="B4381" s="10" t="s">
        <v>4771</v>
      </c>
      <c r="C4381" s="12">
        <v>8.3333333333333329E-2</v>
      </c>
      <c r="D4381" s="13">
        <v>44013</v>
      </c>
      <c r="E4381" s="7" t="s">
        <v>4769</v>
      </c>
      <c r="F4381" s="65">
        <v>38.99</v>
      </c>
      <c r="G4381" t="s">
        <v>5</v>
      </c>
      <c r="H4381">
        <f>+VLOOKUP(G4381,'Legenda Tecnologias'!$A$1:$C$26,3)</f>
        <v>11</v>
      </c>
    </row>
    <row r="4382" spans="1:8" ht="14.25">
      <c r="A4382" s="11">
        <v>44013</v>
      </c>
      <c r="B4382" s="10" t="s">
        <v>4789</v>
      </c>
      <c r="C4382" s="12">
        <v>0.83333333333333337</v>
      </c>
      <c r="D4382" s="13">
        <v>44013</v>
      </c>
      <c r="E4382" s="7" t="s">
        <v>4769</v>
      </c>
      <c r="F4382" s="65">
        <v>39.26</v>
      </c>
      <c r="G4382" t="s">
        <v>20</v>
      </c>
      <c r="H4382">
        <f>+VLOOKUP(G4382,'Legenda Tecnologias'!$A$1:$C$26,3)</f>
        <v>12</v>
      </c>
    </row>
    <row r="4383" spans="1:8" ht="14.25">
      <c r="A4383" s="11">
        <v>44013</v>
      </c>
      <c r="B4383" s="10" t="s">
        <v>4790</v>
      </c>
      <c r="C4383" s="12">
        <v>0.875</v>
      </c>
      <c r="D4383" s="13">
        <v>44013</v>
      </c>
      <c r="E4383" s="7" t="s">
        <v>4769</v>
      </c>
      <c r="F4383" s="65">
        <v>40.119999999999997</v>
      </c>
      <c r="G4383" t="s">
        <v>5</v>
      </c>
      <c r="H4383">
        <f>+VLOOKUP(G4383,'Legenda Tecnologias'!$A$1:$C$26,3)</f>
        <v>11</v>
      </c>
    </row>
    <row r="4384" spans="1:8" ht="14.25">
      <c r="A4384" s="11">
        <v>44013</v>
      </c>
      <c r="B4384" s="10" t="s">
        <v>4791</v>
      </c>
      <c r="C4384" s="12">
        <v>0.91666666666666663</v>
      </c>
      <c r="D4384" s="13">
        <v>44013</v>
      </c>
      <c r="E4384" s="7" t="s">
        <v>4769</v>
      </c>
      <c r="F4384" s="65">
        <v>40.25</v>
      </c>
      <c r="G4384" t="s">
        <v>21</v>
      </c>
      <c r="H4384">
        <f>+VLOOKUP(G4384,'Legenda Tecnologias'!$A$1:$C$26,3)</f>
        <v>2</v>
      </c>
    </row>
    <row r="4385" spans="1:8" ht="14.25">
      <c r="A4385" s="11">
        <v>44013</v>
      </c>
      <c r="B4385" s="10" t="s">
        <v>4792</v>
      </c>
      <c r="C4385" s="12">
        <v>0.95833333333333337</v>
      </c>
      <c r="D4385" s="13">
        <v>44013</v>
      </c>
      <c r="E4385" s="7" t="s">
        <v>4769</v>
      </c>
      <c r="F4385" s="65">
        <v>37.909999999999997</v>
      </c>
      <c r="G4385" t="s">
        <v>10</v>
      </c>
      <c r="H4385">
        <f>+VLOOKUP(G4385,'Legenda Tecnologias'!$A$1:$C$26,3)</f>
        <v>1</v>
      </c>
    </row>
    <row r="4386" spans="1:8" ht="14.25">
      <c r="A4386" s="11">
        <v>44013</v>
      </c>
      <c r="B4386" s="10" t="s">
        <v>4772</v>
      </c>
      <c r="C4386" s="12">
        <v>0.125</v>
      </c>
      <c r="D4386" s="13">
        <v>44013</v>
      </c>
      <c r="E4386" s="7" t="s">
        <v>4769</v>
      </c>
      <c r="F4386" s="65">
        <v>38.020000000000003</v>
      </c>
      <c r="G4386" t="s">
        <v>5</v>
      </c>
      <c r="H4386">
        <f>+VLOOKUP(G4386,'Legenda Tecnologias'!$A$1:$C$26,3)</f>
        <v>11</v>
      </c>
    </row>
    <row r="4387" spans="1:8" ht="14.25">
      <c r="A4387" s="11">
        <v>44013</v>
      </c>
      <c r="B4387" s="10" t="s">
        <v>4773</v>
      </c>
      <c r="C4387" s="12">
        <v>0.16666666666666666</v>
      </c>
      <c r="D4387" s="13">
        <v>44013</v>
      </c>
      <c r="E4387" s="7" t="s">
        <v>4769</v>
      </c>
      <c r="F4387" s="65">
        <v>37.909999999999997</v>
      </c>
      <c r="G4387" t="s">
        <v>12</v>
      </c>
      <c r="H4387">
        <f>+VLOOKUP(G4387,'Legenda Tecnologias'!$A$1:$C$26,3)</f>
        <v>22</v>
      </c>
    </row>
    <row r="4388" spans="1:8" ht="14.25">
      <c r="A4388" s="11">
        <v>44013</v>
      </c>
      <c r="B4388" s="10" t="s">
        <v>4774</v>
      </c>
      <c r="C4388" s="12">
        <v>0.20833333333333334</v>
      </c>
      <c r="D4388" s="13">
        <v>44013</v>
      </c>
      <c r="E4388" s="7" t="s">
        <v>4769</v>
      </c>
      <c r="F4388" s="65">
        <v>38.01</v>
      </c>
      <c r="G4388" t="s">
        <v>5</v>
      </c>
      <c r="H4388">
        <f>+VLOOKUP(G4388,'Legenda Tecnologias'!$A$1:$C$26,3)</f>
        <v>11</v>
      </c>
    </row>
    <row r="4389" spans="1:8" ht="14.25">
      <c r="A4389" s="11">
        <v>44013</v>
      </c>
      <c r="B4389" s="10" t="s">
        <v>4775</v>
      </c>
      <c r="C4389" s="12">
        <v>0.25</v>
      </c>
      <c r="D4389" s="13">
        <v>44013</v>
      </c>
      <c r="E4389" s="7" t="s">
        <v>4769</v>
      </c>
      <c r="F4389" s="65">
        <v>38.799999999999997</v>
      </c>
      <c r="G4389" t="s">
        <v>12</v>
      </c>
      <c r="H4389">
        <f>+VLOOKUP(G4389,'Legenda Tecnologias'!$A$1:$C$26,3)</f>
        <v>22</v>
      </c>
    </row>
    <row r="4390" spans="1:8" ht="14.25">
      <c r="A4390" s="11">
        <v>44013</v>
      </c>
      <c r="B4390" s="10" t="s">
        <v>4776</v>
      </c>
      <c r="C4390" s="12">
        <v>0.29166666666666669</v>
      </c>
      <c r="D4390" s="13">
        <v>44013</v>
      </c>
      <c r="E4390" s="7" t="s">
        <v>4769</v>
      </c>
      <c r="F4390" s="65">
        <v>37.97</v>
      </c>
      <c r="G4390" t="s">
        <v>5</v>
      </c>
      <c r="H4390">
        <f>+VLOOKUP(G4390,'Legenda Tecnologias'!$A$1:$C$26,3)</f>
        <v>11</v>
      </c>
    </row>
    <row r="4391" spans="1:8" ht="14.25">
      <c r="A4391" s="11">
        <v>44013</v>
      </c>
      <c r="B4391" s="10" t="s">
        <v>4777</v>
      </c>
      <c r="C4391" s="12">
        <v>0.33333333333333331</v>
      </c>
      <c r="D4391" s="13">
        <v>44013</v>
      </c>
      <c r="E4391" s="7" t="s">
        <v>4769</v>
      </c>
      <c r="F4391" s="65">
        <v>39.99</v>
      </c>
      <c r="G4391" t="s">
        <v>5</v>
      </c>
      <c r="H4391">
        <f>+VLOOKUP(G4391,'Legenda Tecnologias'!$A$1:$C$26,3)</f>
        <v>11</v>
      </c>
    </row>
    <row r="4392" spans="1:8" ht="14.25">
      <c r="A4392" s="11">
        <v>44013</v>
      </c>
      <c r="B4392" s="10" t="s">
        <v>4778</v>
      </c>
      <c r="C4392" s="12">
        <v>0.375</v>
      </c>
      <c r="D4392" s="13">
        <v>44013</v>
      </c>
      <c r="E4392" s="7" t="s">
        <v>4769</v>
      </c>
      <c r="F4392" s="65">
        <v>39.75</v>
      </c>
      <c r="G4392" t="s">
        <v>5</v>
      </c>
      <c r="H4392">
        <f>+VLOOKUP(G4392,'Legenda Tecnologias'!$A$1:$C$26,3)</f>
        <v>11</v>
      </c>
    </row>
    <row r="4393" spans="1:8" ht="14.25">
      <c r="A4393" s="11">
        <v>44013</v>
      </c>
      <c r="B4393" s="10" t="s">
        <v>4793</v>
      </c>
      <c r="C4393" s="12">
        <v>0</v>
      </c>
      <c r="D4393" s="13">
        <v>44014</v>
      </c>
      <c r="E4393" s="7" t="s">
        <v>4769</v>
      </c>
      <c r="F4393" s="65">
        <v>34.53</v>
      </c>
      <c r="G4393" t="s">
        <v>5</v>
      </c>
      <c r="H4393">
        <f>+VLOOKUP(G4393,'Legenda Tecnologias'!$A$1:$C$26,3)</f>
        <v>11</v>
      </c>
    </row>
    <row r="4394" spans="1:8" ht="14.25">
      <c r="A4394" s="11">
        <v>44013</v>
      </c>
      <c r="B4394" s="10" t="s">
        <v>4794</v>
      </c>
      <c r="C4394" s="12">
        <v>4.1666666666666664E-2</v>
      </c>
      <c r="D4394" s="13">
        <v>44014</v>
      </c>
      <c r="E4394" s="7" t="s">
        <v>4769</v>
      </c>
      <c r="F4394" s="65">
        <v>30.91</v>
      </c>
      <c r="G4394" t="s">
        <v>12</v>
      </c>
      <c r="H4394">
        <f>+VLOOKUP(G4394,'Legenda Tecnologias'!$A$1:$C$26,3)</f>
        <v>22</v>
      </c>
    </row>
    <row r="4395" spans="1:8" ht="14.25">
      <c r="A4395" s="11">
        <v>44013</v>
      </c>
      <c r="B4395" s="10" t="s">
        <v>4803</v>
      </c>
      <c r="C4395" s="12">
        <v>0.41666666666666669</v>
      </c>
      <c r="D4395" s="13">
        <v>44014</v>
      </c>
      <c r="E4395" s="7" t="s">
        <v>4769</v>
      </c>
      <c r="F4395" s="65">
        <v>41.12</v>
      </c>
      <c r="G4395" t="s">
        <v>5</v>
      </c>
      <c r="H4395">
        <f>+VLOOKUP(G4395,'Legenda Tecnologias'!$A$1:$C$26,3)</f>
        <v>11</v>
      </c>
    </row>
    <row r="4396" spans="1:8" ht="14.25">
      <c r="A4396" s="11">
        <v>44013</v>
      </c>
      <c r="B4396" s="10" t="s">
        <v>4804</v>
      </c>
      <c r="C4396" s="12">
        <v>0.45833333333333331</v>
      </c>
      <c r="D4396" s="13">
        <v>44014</v>
      </c>
      <c r="E4396" s="7" t="s">
        <v>4769</v>
      </c>
      <c r="F4396" s="65">
        <v>40.75</v>
      </c>
      <c r="G4396" t="s">
        <v>5</v>
      </c>
      <c r="H4396">
        <f>+VLOOKUP(G4396,'Legenda Tecnologias'!$A$1:$C$26,3)</f>
        <v>11</v>
      </c>
    </row>
    <row r="4397" spans="1:8" ht="14.25">
      <c r="A4397" s="11">
        <v>44013</v>
      </c>
      <c r="B4397" s="10" t="s">
        <v>4805</v>
      </c>
      <c r="C4397" s="12">
        <v>0.5</v>
      </c>
      <c r="D4397" s="13">
        <v>44014</v>
      </c>
      <c r="E4397" s="7" t="s">
        <v>4769</v>
      </c>
      <c r="F4397" s="65">
        <v>40.869999999999997</v>
      </c>
      <c r="G4397" t="s">
        <v>10</v>
      </c>
      <c r="H4397">
        <f>+VLOOKUP(G4397,'Legenda Tecnologias'!$A$1:$C$26,3)</f>
        <v>1</v>
      </c>
    </row>
    <row r="4398" spans="1:8" ht="14.25">
      <c r="A4398" s="11">
        <v>44013</v>
      </c>
      <c r="B4398" s="10" t="s">
        <v>4806</v>
      </c>
      <c r="C4398" s="12">
        <v>0.54166666666666663</v>
      </c>
      <c r="D4398" s="13">
        <v>44014</v>
      </c>
      <c r="E4398" s="7" t="s">
        <v>4769</v>
      </c>
      <c r="F4398" s="65">
        <v>40.01</v>
      </c>
      <c r="G4398" t="s">
        <v>5</v>
      </c>
      <c r="H4398">
        <f>+VLOOKUP(G4398,'Legenda Tecnologias'!$A$1:$C$26,3)</f>
        <v>11</v>
      </c>
    </row>
    <row r="4399" spans="1:8" ht="14.25">
      <c r="A4399" s="11">
        <v>44013</v>
      </c>
      <c r="B4399" s="10" t="s">
        <v>4807</v>
      </c>
      <c r="C4399" s="12">
        <v>0.58333333333333337</v>
      </c>
      <c r="D4399" s="13">
        <v>44014</v>
      </c>
      <c r="E4399" s="7" t="s">
        <v>4769</v>
      </c>
      <c r="F4399" s="65">
        <v>37.869999999999997</v>
      </c>
      <c r="G4399" t="s">
        <v>21</v>
      </c>
      <c r="H4399">
        <f>+VLOOKUP(G4399,'Legenda Tecnologias'!$A$1:$C$26,3)</f>
        <v>2</v>
      </c>
    </row>
    <row r="4400" spans="1:8" ht="14.25">
      <c r="A4400" s="11">
        <v>44013</v>
      </c>
      <c r="B4400" s="10" t="s">
        <v>4808</v>
      </c>
      <c r="C4400" s="12">
        <v>0.625</v>
      </c>
      <c r="D4400" s="13">
        <v>44014</v>
      </c>
      <c r="E4400" s="7" t="s">
        <v>4769</v>
      </c>
      <c r="F4400" s="65">
        <v>34.39</v>
      </c>
      <c r="G4400" t="s">
        <v>12</v>
      </c>
      <c r="H4400">
        <f>+VLOOKUP(G4400,'Legenda Tecnologias'!$A$1:$C$26,3)</f>
        <v>22</v>
      </c>
    </row>
    <row r="4401" spans="1:8" ht="14.25">
      <c r="A4401" s="11">
        <v>44013</v>
      </c>
      <c r="B4401" s="10" t="s">
        <v>4809</v>
      </c>
      <c r="C4401" s="12">
        <v>0.66666666666666663</v>
      </c>
      <c r="D4401" s="13">
        <v>44014</v>
      </c>
      <c r="E4401" s="7" t="s">
        <v>4769</v>
      </c>
      <c r="F4401" s="65">
        <v>29.13</v>
      </c>
      <c r="G4401" t="s">
        <v>12</v>
      </c>
      <c r="H4401">
        <f>+VLOOKUP(G4401,'Legenda Tecnologias'!$A$1:$C$26,3)</f>
        <v>22</v>
      </c>
    </row>
    <row r="4402" spans="1:8" ht="14.25">
      <c r="A4402" s="11">
        <v>44013</v>
      </c>
      <c r="B4402" s="10" t="s">
        <v>4810</v>
      </c>
      <c r="C4402" s="12">
        <v>0.70833333333333337</v>
      </c>
      <c r="D4402" s="13">
        <v>44014</v>
      </c>
      <c r="E4402" s="7" t="s">
        <v>4769</v>
      </c>
      <c r="F4402" s="65">
        <v>28.09</v>
      </c>
      <c r="G4402" t="s">
        <v>12</v>
      </c>
      <c r="H4402">
        <f>+VLOOKUP(G4402,'Legenda Tecnologias'!$A$1:$C$26,3)</f>
        <v>22</v>
      </c>
    </row>
    <row r="4403" spans="1:8" ht="14.25">
      <c r="A4403" s="11">
        <v>44013</v>
      </c>
      <c r="B4403" s="10" t="s">
        <v>4811</v>
      </c>
      <c r="C4403" s="12">
        <v>0.75</v>
      </c>
      <c r="D4403" s="13">
        <v>44014</v>
      </c>
      <c r="E4403" s="7" t="s">
        <v>4769</v>
      </c>
      <c r="F4403" s="65">
        <v>29.02</v>
      </c>
      <c r="G4403" t="s">
        <v>7</v>
      </c>
      <c r="H4403">
        <f>+VLOOKUP(G4403,'Legenda Tecnologias'!$A$1:$C$26,3)</f>
        <v>19</v>
      </c>
    </row>
    <row r="4404" spans="1:8" ht="14.25">
      <c r="A4404" s="11">
        <v>44013</v>
      </c>
      <c r="B4404" s="10" t="s">
        <v>4812</v>
      </c>
      <c r="C4404" s="12">
        <v>0.79166666666666663</v>
      </c>
      <c r="D4404" s="13">
        <v>44014</v>
      </c>
      <c r="E4404" s="7" t="s">
        <v>4769</v>
      </c>
      <c r="F4404" s="65">
        <v>29.02</v>
      </c>
      <c r="G4404" t="s">
        <v>12</v>
      </c>
      <c r="H4404">
        <f>+VLOOKUP(G4404,'Legenda Tecnologias'!$A$1:$C$26,3)</f>
        <v>22</v>
      </c>
    </row>
    <row r="4405" spans="1:8" ht="14.25">
      <c r="A4405" s="11">
        <v>44013</v>
      </c>
      <c r="B4405" s="10" t="s">
        <v>4795</v>
      </c>
      <c r="C4405" s="12">
        <v>8.3333333333333329E-2</v>
      </c>
      <c r="D4405" s="13">
        <v>44014</v>
      </c>
      <c r="E4405" s="7" t="s">
        <v>4769</v>
      </c>
      <c r="F4405" s="65">
        <v>28.38</v>
      </c>
      <c r="G4405" t="s">
        <v>12</v>
      </c>
      <c r="H4405">
        <f>+VLOOKUP(G4405,'Legenda Tecnologias'!$A$1:$C$26,3)</f>
        <v>22</v>
      </c>
    </row>
    <row r="4406" spans="1:8" ht="14.25">
      <c r="A4406" s="11">
        <v>44013</v>
      </c>
      <c r="B4406" s="10" t="s">
        <v>4813</v>
      </c>
      <c r="C4406" s="12">
        <v>0.83333333333333337</v>
      </c>
      <c r="D4406" s="13">
        <v>44014</v>
      </c>
      <c r="E4406" s="7" t="s">
        <v>4769</v>
      </c>
      <c r="F4406" s="65">
        <v>29.13</v>
      </c>
      <c r="G4406" t="s">
        <v>7</v>
      </c>
      <c r="H4406">
        <f>+VLOOKUP(G4406,'Legenda Tecnologias'!$A$1:$C$26,3)</f>
        <v>19</v>
      </c>
    </row>
    <row r="4407" spans="1:8" ht="14.25">
      <c r="A4407" s="11">
        <v>44013</v>
      </c>
      <c r="B4407" s="10" t="s">
        <v>4814</v>
      </c>
      <c r="C4407" s="12">
        <v>0.875</v>
      </c>
      <c r="D4407" s="13">
        <v>44014</v>
      </c>
      <c r="E4407" s="7" t="s">
        <v>4769</v>
      </c>
      <c r="F4407" s="65">
        <v>37.11</v>
      </c>
      <c r="G4407" t="s">
        <v>12</v>
      </c>
      <c r="H4407">
        <f>+VLOOKUP(G4407,'Legenda Tecnologias'!$A$1:$C$26,3)</f>
        <v>22</v>
      </c>
    </row>
    <row r="4408" spans="1:8" ht="14.25">
      <c r="A4408" s="11">
        <v>44013</v>
      </c>
      <c r="B4408" s="10" t="s">
        <v>4815</v>
      </c>
      <c r="C4408" s="12">
        <v>0.91666666666666663</v>
      </c>
      <c r="D4408" s="13">
        <v>44014</v>
      </c>
      <c r="E4408" s="7" t="s">
        <v>4769</v>
      </c>
      <c r="F4408" s="65">
        <v>38.369999999999997</v>
      </c>
      <c r="G4408" t="s">
        <v>12</v>
      </c>
      <c r="H4408">
        <f>+VLOOKUP(G4408,'Legenda Tecnologias'!$A$1:$C$26,3)</f>
        <v>22</v>
      </c>
    </row>
    <row r="4409" spans="1:8" ht="14.25">
      <c r="A4409" s="11">
        <v>44013</v>
      </c>
      <c r="B4409" s="10" t="s">
        <v>4816</v>
      </c>
      <c r="C4409" s="12">
        <v>0.95833333333333337</v>
      </c>
      <c r="D4409" s="13">
        <v>44014</v>
      </c>
      <c r="E4409" s="7" t="s">
        <v>4769</v>
      </c>
      <c r="F4409" s="65">
        <v>32.18</v>
      </c>
      <c r="G4409" t="s">
        <v>5</v>
      </c>
      <c r="H4409">
        <f>+VLOOKUP(G4409,'Legenda Tecnologias'!$A$1:$C$26,3)</f>
        <v>11</v>
      </c>
    </row>
    <row r="4410" spans="1:8" ht="14.25">
      <c r="A4410" s="11">
        <v>44013</v>
      </c>
      <c r="B4410" s="10" t="s">
        <v>4796</v>
      </c>
      <c r="C4410" s="12">
        <v>0.125</v>
      </c>
      <c r="D4410" s="13">
        <v>44014</v>
      </c>
      <c r="E4410" s="7" t="s">
        <v>4769</v>
      </c>
      <c r="F4410" s="65">
        <v>27.5</v>
      </c>
      <c r="G4410" t="s">
        <v>12</v>
      </c>
      <c r="H4410">
        <f>+VLOOKUP(G4410,'Legenda Tecnologias'!$A$1:$C$26,3)</f>
        <v>22</v>
      </c>
    </row>
    <row r="4411" spans="1:8" ht="14.25">
      <c r="A4411" s="11">
        <v>44013</v>
      </c>
      <c r="B4411" s="10" t="s">
        <v>4797</v>
      </c>
      <c r="C4411" s="12">
        <v>0.16666666666666666</v>
      </c>
      <c r="D4411" s="13">
        <v>44014</v>
      </c>
      <c r="E4411" s="7" t="s">
        <v>4769</v>
      </c>
      <c r="F4411" s="65">
        <v>27.9</v>
      </c>
      <c r="G4411" t="s">
        <v>12</v>
      </c>
      <c r="H4411">
        <f>+VLOOKUP(G4411,'Legenda Tecnologias'!$A$1:$C$26,3)</f>
        <v>22</v>
      </c>
    </row>
    <row r="4412" spans="1:8" ht="14.25">
      <c r="A4412" s="11">
        <v>44013</v>
      </c>
      <c r="B4412" s="10" t="s">
        <v>4798</v>
      </c>
      <c r="C4412" s="12">
        <v>0.20833333333333334</v>
      </c>
      <c r="D4412" s="13">
        <v>44014</v>
      </c>
      <c r="E4412" s="7" t="s">
        <v>4769</v>
      </c>
      <c r="F4412" s="65">
        <v>30.19</v>
      </c>
      <c r="G4412" t="s">
        <v>6</v>
      </c>
      <c r="H4412">
        <f>+VLOOKUP(G4412,'Legenda Tecnologias'!$A$1:$C$26,3)</f>
        <v>18</v>
      </c>
    </row>
    <row r="4413" spans="1:8" ht="14.25">
      <c r="A4413" s="11">
        <v>44013</v>
      </c>
      <c r="B4413" s="10" t="s">
        <v>4799</v>
      </c>
      <c r="C4413" s="12">
        <v>0.25</v>
      </c>
      <c r="D4413" s="13">
        <v>44014</v>
      </c>
      <c r="E4413" s="7" t="s">
        <v>4769</v>
      </c>
      <c r="F4413" s="65">
        <v>38.5</v>
      </c>
      <c r="G4413" t="s">
        <v>6</v>
      </c>
      <c r="H4413">
        <f>+VLOOKUP(G4413,'Legenda Tecnologias'!$A$1:$C$26,3)</f>
        <v>18</v>
      </c>
    </row>
    <row r="4414" spans="1:8" ht="14.25">
      <c r="A4414" s="11">
        <v>44013</v>
      </c>
      <c r="B4414" s="10" t="s">
        <v>4800</v>
      </c>
      <c r="C4414" s="12">
        <v>0.29166666666666669</v>
      </c>
      <c r="D4414" s="13">
        <v>44014</v>
      </c>
      <c r="E4414" s="7" t="s">
        <v>4769</v>
      </c>
      <c r="F4414" s="65">
        <v>40.82</v>
      </c>
      <c r="G4414" t="s">
        <v>5</v>
      </c>
      <c r="H4414">
        <f>+VLOOKUP(G4414,'Legenda Tecnologias'!$A$1:$C$26,3)</f>
        <v>11</v>
      </c>
    </row>
    <row r="4415" spans="1:8" ht="14.25">
      <c r="A4415" s="11">
        <v>44013</v>
      </c>
      <c r="B4415" s="10" t="s">
        <v>4801</v>
      </c>
      <c r="C4415" s="12">
        <v>0.33333333333333331</v>
      </c>
      <c r="D4415" s="13">
        <v>44014</v>
      </c>
      <c r="E4415" s="7" t="s">
        <v>4769</v>
      </c>
      <c r="F4415" s="65">
        <v>41.15</v>
      </c>
      <c r="G4415" t="s">
        <v>5</v>
      </c>
      <c r="H4415">
        <f>+VLOOKUP(G4415,'Legenda Tecnologias'!$A$1:$C$26,3)</f>
        <v>11</v>
      </c>
    </row>
    <row r="4416" spans="1:8" ht="14.25">
      <c r="A4416" s="11">
        <v>44013</v>
      </c>
      <c r="B4416" s="10" t="s">
        <v>4802</v>
      </c>
      <c r="C4416" s="12">
        <v>0.375</v>
      </c>
      <c r="D4416" s="13">
        <v>44014</v>
      </c>
      <c r="E4416" s="7" t="s">
        <v>4769</v>
      </c>
      <c r="F4416" s="65">
        <v>41.37</v>
      </c>
      <c r="G4416" t="s">
        <v>5</v>
      </c>
      <c r="H4416">
        <f>+VLOOKUP(G4416,'Legenda Tecnologias'!$A$1:$C$26,3)</f>
        <v>11</v>
      </c>
    </row>
    <row r="4417" spans="1:8" ht="14.25">
      <c r="A4417" s="11">
        <v>44013</v>
      </c>
      <c r="B4417" s="10" t="s">
        <v>4817</v>
      </c>
      <c r="C4417" s="12">
        <v>0</v>
      </c>
      <c r="D4417" s="13">
        <v>44015</v>
      </c>
      <c r="E4417" s="7" t="s">
        <v>4769</v>
      </c>
      <c r="F4417" s="65">
        <v>37.869999999999997</v>
      </c>
      <c r="G4417" t="s">
        <v>12</v>
      </c>
      <c r="H4417">
        <f>+VLOOKUP(G4417,'Legenda Tecnologias'!$A$1:$C$26,3)</f>
        <v>22</v>
      </c>
    </row>
    <row r="4418" spans="1:8" ht="14.25">
      <c r="A4418" s="11">
        <v>44013</v>
      </c>
      <c r="B4418" s="10" t="s">
        <v>4818</v>
      </c>
      <c r="C4418" s="12">
        <v>4.1666666666666664E-2</v>
      </c>
      <c r="D4418" s="13">
        <v>44015</v>
      </c>
      <c r="E4418" s="7" t="s">
        <v>4769</v>
      </c>
      <c r="F4418" s="65">
        <v>33.99</v>
      </c>
      <c r="G4418" t="s">
        <v>5</v>
      </c>
      <c r="H4418">
        <f>+VLOOKUP(G4418,'Legenda Tecnologias'!$A$1:$C$26,3)</f>
        <v>11</v>
      </c>
    </row>
    <row r="4419" spans="1:8" ht="14.25">
      <c r="A4419" s="11">
        <v>44013</v>
      </c>
      <c r="B4419" s="10" t="s">
        <v>4827</v>
      </c>
      <c r="C4419" s="12">
        <v>0.41666666666666669</v>
      </c>
      <c r="D4419" s="13">
        <v>44015</v>
      </c>
      <c r="E4419" s="7" t="s">
        <v>4769</v>
      </c>
      <c r="F4419" s="65">
        <v>38.950000000000003</v>
      </c>
      <c r="G4419" t="s">
        <v>5</v>
      </c>
      <c r="H4419">
        <f>+VLOOKUP(G4419,'Legenda Tecnologias'!$A$1:$C$26,3)</f>
        <v>11</v>
      </c>
    </row>
    <row r="4420" spans="1:8" ht="14.25">
      <c r="A4420" s="11">
        <v>44013</v>
      </c>
      <c r="B4420" s="10" t="s">
        <v>4828</v>
      </c>
      <c r="C4420" s="12">
        <v>0.45833333333333331</v>
      </c>
      <c r="D4420" s="13">
        <v>44015</v>
      </c>
      <c r="E4420" s="7" t="s">
        <v>4769</v>
      </c>
      <c r="F4420" s="65">
        <v>38.18</v>
      </c>
      <c r="G4420" t="s">
        <v>20</v>
      </c>
      <c r="H4420">
        <f>+VLOOKUP(G4420,'Legenda Tecnologias'!$A$1:$C$26,3)</f>
        <v>12</v>
      </c>
    </row>
    <row r="4421" spans="1:8" ht="14.25">
      <c r="A4421" s="11">
        <v>44013</v>
      </c>
      <c r="B4421" s="10" t="s">
        <v>4829</v>
      </c>
      <c r="C4421" s="12">
        <v>0.5</v>
      </c>
      <c r="D4421" s="13">
        <v>44015</v>
      </c>
      <c r="E4421" s="7" t="s">
        <v>4769</v>
      </c>
      <c r="F4421" s="65">
        <v>37.49</v>
      </c>
      <c r="G4421" t="s">
        <v>5</v>
      </c>
      <c r="H4421">
        <f>+VLOOKUP(G4421,'Legenda Tecnologias'!$A$1:$C$26,3)</f>
        <v>11</v>
      </c>
    </row>
    <row r="4422" spans="1:8" ht="14.25">
      <c r="A4422" s="11">
        <v>44013</v>
      </c>
      <c r="B4422" s="10" t="s">
        <v>4830</v>
      </c>
      <c r="C4422" s="12">
        <v>0.54166666666666663</v>
      </c>
      <c r="D4422" s="13">
        <v>44015</v>
      </c>
      <c r="E4422" s="7" t="s">
        <v>4769</v>
      </c>
      <c r="F4422" s="65">
        <v>37.869999999999997</v>
      </c>
      <c r="G4422" t="s">
        <v>6</v>
      </c>
      <c r="H4422">
        <f>+VLOOKUP(G4422,'Legenda Tecnologias'!$A$1:$C$26,3)</f>
        <v>18</v>
      </c>
    </row>
    <row r="4423" spans="1:8" ht="14.25">
      <c r="A4423" s="11">
        <v>44013</v>
      </c>
      <c r="B4423" s="10" t="s">
        <v>4831</v>
      </c>
      <c r="C4423" s="12">
        <v>0.58333333333333337</v>
      </c>
      <c r="D4423" s="13">
        <v>44015</v>
      </c>
      <c r="E4423" s="7" t="s">
        <v>4769</v>
      </c>
      <c r="F4423" s="65">
        <v>35.049999999999997</v>
      </c>
      <c r="G4423" t="s">
        <v>5</v>
      </c>
      <c r="H4423">
        <f>+VLOOKUP(G4423,'Legenda Tecnologias'!$A$1:$C$26,3)</f>
        <v>11</v>
      </c>
    </row>
    <row r="4424" spans="1:8" ht="14.25">
      <c r="A4424" s="11">
        <v>44013</v>
      </c>
      <c r="B4424" s="10" t="s">
        <v>4832</v>
      </c>
      <c r="C4424" s="12">
        <v>0.625</v>
      </c>
      <c r="D4424" s="13">
        <v>44015</v>
      </c>
      <c r="E4424" s="7" t="s">
        <v>4769</v>
      </c>
      <c r="F4424" s="65">
        <v>31.72</v>
      </c>
      <c r="G4424" t="s">
        <v>6</v>
      </c>
      <c r="H4424">
        <f>+VLOOKUP(G4424,'Legenda Tecnologias'!$A$1:$C$26,3)</f>
        <v>18</v>
      </c>
    </row>
    <row r="4425" spans="1:8" ht="14.25">
      <c r="A4425" s="11">
        <v>44013</v>
      </c>
      <c r="B4425" s="10" t="s">
        <v>4833</v>
      </c>
      <c r="C4425" s="12">
        <v>0.66666666666666663</v>
      </c>
      <c r="D4425" s="13">
        <v>44015</v>
      </c>
      <c r="E4425" s="7" t="s">
        <v>4769</v>
      </c>
      <c r="F4425" s="65">
        <v>30.47</v>
      </c>
      <c r="G4425" t="s">
        <v>12</v>
      </c>
      <c r="H4425">
        <f>+VLOOKUP(G4425,'Legenda Tecnologias'!$A$1:$C$26,3)</f>
        <v>22</v>
      </c>
    </row>
    <row r="4426" spans="1:8" ht="14.25">
      <c r="A4426" s="11">
        <v>44013</v>
      </c>
      <c r="B4426" s="10" t="s">
        <v>4834</v>
      </c>
      <c r="C4426" s="12">
        <v>0.70833333333333337</v>
      </c>
      <c r="D4426" s="13">
        <v>44015</v>
      </c>
      <c r="E4426" s="7" t="s">
        <v>4769</v>
      </c>
      <c r="F4426" s="65">
        <v>32.299999999999997</v>
      </c>
      <c r="G4426" t="s">
        <v>6</v>
      </c>
      <c r="H4426">
        <f>+VLOOKUP(G4426,'Legenda Tecnologias'!$A$1:$C$26,3)</f>
        <v>18</v>
      </c>
    </row>
    <row r="4427" spans="1:8" ht="14.25">
      <c r="A4427" s="11">
        <v>44013</v>
      </c>
      <c r="B4427" s="10" t="s">
        <v>4835</v>
      </c>
      <c r="C4427" s="12">
        <v>0.75</v>
      </c>
      <c r="D4427" s="13">
        <v>44015</v>
      </c>
      <c r="E4427" s="7" t="s">
        <v>4769</v>
      </c>
      <c r="F4427" s="65">
        <v>37.29</v>
      </c>
      <c r="G4427" t="s">
        <v>12</v>
      </c>
      <c r="H4427">
        <f>+VLOOKUP(G4427,'Legenda Tecnologias'!$A$1:$C$26,3)</f>
        <v>22</v>
      </c>
    </row>
    <row r="4428" spans="1:8" ht="14.25">
      <c r="A4428" s="11">
        <v>44013</v>
      </c>
      <c r="B4428" s="10" t="s">
        <v>4836</v>
      </c>
      <c r="C4428" s="12">
        <v>0.79166666666666663</v>
      </c>
      <c r="D4428" s="13">
        <v>44015</v>
      </c>
      <c r="E4428" s="7" t="s">
        <v>4769</v>
      </c>
      <c r="F4428" s="65">
        <v>38.869999999999997</v>
      </c>
      <c r="G4428" t="s">
        <v>6</v>
      </c>
      <c r="H4428">
        <f>+VLOOKUP(G4428,'Legenda Tecnologias'!$A$1:$C$26,3)</f>
        <v>18</v>
      </c>
    </row>
    <row r="4429" spans="1:8" ht="14.25">
      <c r="A4429" s="11">
        <v>44013</v>
      </c>
      <c r="B4429" s="10" t="s">
        <v>4819</v>
      </c>
      <c r="C4429" s="12">
        <v>8.3333333333333329E-2</v>
      </c>
      <c r="D4429" s="13">
        <v>44015</v>
      </c>
      <c r="E4429" s="7" t="s">
        <v>4769</v>
      </c>
      <c r="F4429" s="65">
        <v>29.02</v>
      </c>
      <c r="G4429" t="s">
        <v>5</v>
      </c>
      <c r="H4429">
        <f>+VLOOKUP(G4429,'Legenda Tecnologias'!$A$1:$C$26,3)</f>
        <v>11</v>
      </c>
    </row>
    <row r="4430" spans="1:8" ht="14.25">
      <c r="A4430" s="11">
        <v>44013</v>
      </c>
      <c r="B4430" s="10" t="s">
        <v>4837</v>
      </c>
      <c r="C4430" s="12">
        <v>0.83333333333333337</v>
      </c>
      <c r="D4430" s="13">
        <v>44015</v>
      </c>
      <c r="E4430" s="7" t="s">
        <v>4769</v>
      </c>
      <c r="F4430" s="65">
        <v>37.020000000000003</v>
      </c>
      <c r="G4430" t="s">
        <v>5</v>
      </c>
      <c r="H4430">
        <f>+VLOOKUP(G4430,'Legenda Tecnologias'!$A$1:$C$26,3)</f>
        <v>11</v>
      </c>
    </row>
    <row r="4431" spans="1:8" ht="14.25">
      <c r="A4431" s="11">
        <v>44013</v>
      </c>
      <c r="B4431" s="10" t="s">
        <v>4838</v>
      </c>
      <c r="C4431" s="12">
        <v>0.875</v>
      </c>
      <c r="D4431" s="13">
        <v>44015</v>
      </c>
      <c r="E4431" s="7" t="s">
        <v>4769</v>
      </c>
      <c r="F4431" s="65">
        <v>35.299999999999997</v>
      </c>
      <c r="G4431" t="s">
        <v>6</v>
      </c>
      <c r="H4431">
        <f>+VLOOKUP(G4431,'Legenda Tecnologias'!$A$1:$C$26,3)</f>
        <v>18</v>
      </c>
    </row>
    <row r="4432" spans="1:8" ht="14.25">
      <c r="A4432" s="11">
        <v>44013</v>
      </c>
      <c r="B4432" s="10" t="s">
        <v>4839</v>
      </c>
      <c r="C4432" s="12">
        <v>0.91666666666666663</v>
      </c>
      <c r="D4432" s="13">
        <v>44015</v>
      </c>
      <c r="E4432" s="7" t="s">
        <v>4769</v>
      </c>
      <c r="F4432" s="65">
        <v>36.15</v>
      </c>
      <c r="G4432" t="s">
        <v>12</v>
      </c>
      <c r="H4432">
        <f>+VLOOKUP(G4432,'Legenda Tecnologias'!$A$1:$C$26,3)</f>
        <v>22</v>
      </c>
    </row>
    <row r="4433" spans="1:8" ht="14.25">
      <c r="A4433" s="11">
        <v>44013</v>
      </c>
      <c r="B4433" s="10" t="s">
        <v>4840</v>
      </c>
      <c r="C4433" s="12">
        <v>0.95833333333333337</v>
      </c>
      <c r="D4433" s="13">
        <v>44015</v>
      </c>
      <c r="E4433" s="7" t="s">
        <v>4769</v>
      </c>
      <c r="F4433" s="65">
        <v>31.49</v>
      </c>
      <c r="G4433" t="s">
        <v>12</v>
      </c>
      <c r="H4433">
        <f>+VLOOKUP(G4433,'Legenda Tecnologias'!$A$1:$C$26,3)</f>
        <v>22</v>
      </c>
    </row>
    <row r="4434" spans="1:8" ht="14.25">
      <c r="A4434" s="11">
        <v>44013</v>
      </c>
      <c r="B4434" s="10" t="s">
        <v>4820</v>
      </c>
      <c r="C4434" s="12">
        <v>0.125</v>
      </c>
      <c r="D4434" s="13">
        <v>44015</v>
      </c>
      <c r="E4434" s="7" t="s">
        <v>4769</v>
      </c>
      <c r="F4434" s="65">
        <v>27.62</v>
      </c>
      <c r="G4434" t="s">
        <v>12</v>
      </c>
      <c r="H4434">
        <f>+VLOOKUP(G4434,'Legenda Tecnologias'!$A$1:$C$26,3)</f>
        <v>22</v>
      </c>
    </row>
    <row r="4435" spans="1:8" ht="14.25">
      <c r="A4435" s="11">
        <v>44013</v>
      </c>
      <c r="B4435" s="10" t="s">
        <v>4821</v>
      </c>
      <c r="C4435" s="12">
        <v>0.16666666666666666</v>
      </c>
      <c r="D4435" s="13">
        <v>44015</v>
      </c>
      <c r="E4435" s="7" t="s">
        <v>4769</v>
      </c>
      <c r="F4435" s="65">
        <v>29.02</v>
      </c>
      <c r="G4435" t="s">
        <v>6</v>
      </c>
      <c r="H4435">
        <f>+VLOOKUP(G4435,'Legenda Tecnologias'!$A$1:$C$26,3)</f>
        <v>18</v>
      </c>
    </row>
    <row r="4436" spans="1:8" ht="14.25">
      <c r="A4436" s="11">
        <v>44013</v>
      </c>
      <c r="B4436" s="10" t="s">
        <v>4822</v>
      </c>
      <c r="C4436" s="12">
        <v>0.20833333333333334</v>
      </c>
      <c r="D4436" s="13">
        <v>44015</v>
      </c>
      <c r="E4436" s="7" t="s">
        <v>4769</v>
      </c>
      <c r="F4436" s="65">
        <v>29.86</v>
      </c>
      <c r="G4436" t="s">
        <v>12</v>
      </c>
      <c r="H4436">
        <f>+VLOOKUP(G4436,'Legenda Tecnologias'!$A$1:$C$26,3)</f>
        <v>22</v>
      </c>
    </row>
    <row r="4437" spans="1:8" ht="14.25">
      <c r="A4437" s="11">
        <v>44013</v>
      </c>
      <c r="B4437" s="10" t="s">
        <v>4823</v>
      </c>
      <c r="C4437" s="12">
        <v>0.25</v>
      </c>
      <c r="D4437" s="13">
        <v>44015</v>
      </c>
      <c r="E4437" s="7" t="s">
        <v>4769</v>
      </c>
      <c r="F4437" s="65">
        <v>35.869999999999997</v>
      </c>
      <c r="G4437" t="s">
        <v>6</v>
      </c>
      <c r="H4437">
        <f>+VLOOKUP(G4437,'Legenda Tecnologias'!$A$1:$C$26,3)</f>
        <v>18</v>
      </c>
    </row>
    <row r="4438" spans="1:8" ht="14.25">
      <c r="A4438" s="11">
        <v>44013</v>
      </c>
      <c r="B4438" s="10" t="s">
        <v>4824</v>
      </c>
      <c r="C4438" s="12">
        <v>0.29166666666666669</v>
      </c>
      <c r="D4438" s="13">
        <v>44015</v>
      </c>
      <c r="E4438" s="7" t="s">
        <v>4769</v>
      </c>
      <c r="F4438" s="65">
        <v>38.869999999999997</v>
      </c>
      <c r="G4438" t="s">
        <v>5</v>
      </c>
      <c r="H4438">
        <f>+VLOOKUP(G4438,'Legenda Tecnologias'!$A$1:$C$26,3)</f>
        <v>11</v>
      </c>
    </row>
    <row r="4439" spans="1:8" ht="14.25">
      <c r="A4439" s="11">
        <v>44013</v>
      </c>
      <c r="B4439" s="10" t="s">
        <v>4825</v>
      </c>
      <c r="C4439" s="12">
        <v>0.33333333333333331</v>
      </c>
      <c r="D4439" s="13">
        <v>44015</v>
      </c>
      <c r="E4439" s="7" t="s">
        <v>4769</v>
      </c>
      <c r="F4439" s="65">
        <v>38.74</v>
      </c>
      <c r="G4439" t="s">
        <v>5</v>
      </c>
      <c r="H4439">
        <f>+VLOOKUP(G4439,'Legenda Tecnologias'!$A$1:$C$26,3)</f>
        <v>11</v>
      </c>
    </row>
    <row r="4440" spans="1:8" ht="14.25">
      <c r="A4440" s="11">
        <v>44013</v>
      </c>
      <c r="B4440" s="10" t="s">
        <v>4826</v>
      </c>
      <c r="C4440" s="12">
        <v>0.375</v>
      </c>
      <c r="D4440" s="13">
        <v>44015</v>
      </c>
      <c r="E4440" s="7" t="s">
        <v>4769</v>
      </c>
      <c r="F4440" s="65">
        <v>38.950000000000003</v>
      </c>
      <c r="G4440" t="s">
        <v>12</v>
      </c>
      <c r="H4440">
        <f>+VLOOKUP(G4440,'Legenda Tecnologias'!$A$1:$C$26,3)</f>
        <v>22</v>
      </c>
    </row>
    <row r="4441" spans="1:8" ht="14.25">
      <c r="A4441" s="11">
        <v>44013</v>
      </c>
      <c r="B4441" s="10" t="s">
        <v>4841</v>
      </c>
      <c r="C4441" s="12">
        <v>0</v>
      </c>
      <c r="D4441" s="13">
        <v>44016</v>
      </c>
      <c r="E4441" s="7" t="s">
        <v>4769</v>
      </c>
      <c r="F4441" s="65">
        <v>34.49</v>
      </c>
      <c r="G4441" t="s">
        <v>12</v>
      </c>
      <c r="H4441">
        <f>+VLOOKUP(G4441,'Legenda Tecnologias'!$A$1:$C$26,3)</f>
        <v>22</v>
      </c>
    </row>
    <row r="4442" spans="1:8" ht="14.25">
      <c r="A4442" s="11">
        <v>44013</v>
      </c>
      <c r="B4442" s="10" t="s">
        <v>4842</v>
      </c>
      <c r="C4442" s="12">
        <v>4.1666666666666664E-2</v>
      </c>
      <c r="D4442" s="13">
        <v>44016</v>
      </c>
      <c r="E4442" s="7" t="s">
        <v>4769</v>
      </c>
      <c r="F4442" s="65">
        <v>28.1</v>
      </c>
      <c r="G4442" t="s">
        <v>6</v>
      </c>
      <c r="H4442">
        <f>+VLOOKUP(G4442,'Legenda Tecnologias'!$A$1:$C$26,3)</f>
        <v>18</v>
      </c>
    </row>
    <row r="4443" spans="1:8" ht="14.25">
      <c r="A4443" s="11">
        <v>44013</v>
      </c>
      <c r="B4443" s="10" t="s">
        <v>4851</v>
      </c>
      <c r="C4443" s="12">
        <v>0.41666666666666669</v>
      </c>
      <c r="D4443" s="13">
        <v>44016</v>
      </c>
      <c r="E4443" s="7" t="s">
        <v>4769</v>
      </c>
      <c r="F4443" s="65">
        <v>27.22</v>
      </c>
      <c r="G4443" t="s">
        <v>6</v>
      </c>
      <c r="H4443">
        <f>+VLOOKUP(G4443,'Legenda Tecnologias'!$A$1:$C$26,3)</f>
        <v>18</v>
      </c>
    </row>
    <row r="4444" spans="1:8" ht="14.25">
      <c r="A4444" s="11">
        <v>44013</v>
      </c>
      <c r="B4444" s="10" t="s">
        <v>4852</v>
      </c>
      <c r="C4444" s="12">
        <v>0.45833333333333331</v>
      </c>
      <c r="D4444" s="13">
        <v>44016</v>
      </c>
      <c r="E4444" s="7" t="s">
        <v>4769</v>
      </c>
      <c r="F4444" s="65">
        <v>28.1</v>
      </c>
      <c r="G4444" t="s">
        <v>12</v>
      </c>
      <c r="H4444">
        <f>+VLOOKUP(G4444,'Legenda Tecnologias'!$A$1:$C$26,3)</f>
        <v>22</v>
      </c>
    </row>
    <row r="4445" spans="1:8" ht="14.25">
      <c r="A4445" s="11">
        <v>44013</v>
      </c>
      <c r="B4445" s="10" t="s">
        <v>4853</v>
      </c>
      <c r="C4445" s="12">
        <v>0.5</v>
      </c>
      <c r="D4445" s="13">
        <v>44016</v>
      </c>
      <c r="E4445" s="7" t="s">
        <v>4769</v>
      </c>
      <c r="F4445" s="65">
        <v>28.44</v>
      </c>
      <c r="G4445" t="s">
        <v>12</v>
      </c>
      <c r="H4445">
        <f>+VLOOKUP(G4445,'Legenda Tecnologias'!$A$1:$C$26,3)</f>
        <v>22</v>
      </c>
    </row>
    <row r="4446" spans="1:8" ht="14.25">
      <c r="A4446" s="11">
        <v>44013</v>
      </c>
      <c r="B4446" s="10" t="s">
        <v>4854</v>
      </c>
      <c r="C4446" s="12">
        <v>0.54166666666666663</v>
      </c>
      <c r="D4446" s="13">
        <v>44016</v>
      </c>
      <c r="E4446" s="7" t="s">
        <v>4769</v>
      </c>
      <c r="F4446" s="65">
        <v>30.5</v>
      </c>
      <c r="G4446" t="s">
        <v>6</v>
      </c>
      <c r="H4446">
        <f>+VLOOKUP(G4446,'Legenda Tecnologias'!$A$1:$C$26,3)</f>
        <v>18</v>
      </c>
    </row>
    <row r="4447" spans="1:8" ht="14.25">
      <c r="A4447" s="11">
        <v>44013</v>
      </c>
      <c r="B4447" s="10" t="s">
        <v>4855</v>
      </c>
      <c r="C4447" s="12">
        <v>0.58333333333333337</v>
      </c>
      <c r="D4447" s="13">
        <v>44016</v>
      </c>
      <c r="E4447" s="7" t="s">
        <v>4769</v>
      </c>
      <c r="F4447" s="65">
        <v>30.18</v>
      </c>
      <c r="G4447" t="s">
        <v>6</v>
      </c>
      <c r="H4447">
        <f>+VLOOKUP(G4447,'Legenda Tecnologias'!$A$1:$C$26,3)</f>
        <v>18</v>
      </c>
    </row>
    <row r="4448" spans="1:8" ht="14.25">
      <c r="A4448" s="11">
        <v>44013</v>
      </c>
      <c r="B4448" s="10" t="s">
        <v>4856</v>
      </c>
      <c r="C4448" s="12">
        <v>0.625</v>
      </c>
      <c r="D4448" s="13">
        <v>44016</v>
      </c>
      <c r="E4448" s="7" t="s">
        <v>4769</v>
      </c>
      <c r="F4448" s="65">
        <v>26.09</v>
      </c>
      <c r="G4448" t="s">
        <v>12</v>
      </c>
      <c r="H4448">
        <f>+VLOOKUP(G4448,'Legenda Tecnologias'!$A$1:$C$26,3)</f>
        <v>22</v>
      </c>
    </row>
    <row r="4449" spans="1:8" ht="14.25">
      <c r="A4449" s="11">
        <v>44013</v>
      </c>
      <c r="B4449" s="10" t="s">
        <v>4857</v>
      </c>
      <c r="C4449" s="12">
        <v>0.66666666666666663</v>
      </c>
      <c r="D4449" s="13">
        <v>44016</v>
      </c>
      <c r="E4449" s="7" t="s">
        <v>4769</v>
      </c>
      <c r="F4449" s="65">
        <v>25.72</v>
      </c>
      <c r="G4449" t="s">
        <v>12</v>
      </c>
      <c r="H4449">
        <f>+VLOOKUP(G4449,'Legenda Tecnologias'!$A$1:$C$26,3)</f>
        <v>22</v>
      </c>
    </row>
    <row r="4450" spans="1:8" ht="14.25">
      <c r="A4450" s="11">
        <v>44013</v>
      </c>
      <c r="B4450" s="10" t="s">
        <v>4858</v>
      </c>
      <c r="C4450" s="12">
        <v>0.70833333333333337</v>
      </c>
      <c r="D4450" s="13">
        <v>44016</v>
      </c>
      <c r="E4450" s="7" t="s">
        <v>4769</v>
      </c>
      <c r="F4450" s="65">
        <v>25.7</v>
      </c>
      <c r="G4450" t="s">
        <v>12</v>
      </c>
      <c r="H4450">
        <f>+VLOOKUP(G4450,'Legenda Tecnologias'!$A$1:$C$26,3)</f>
        <v>22</v>
      </c>
    </row>
    <row r="4451" spans="1:8" ht="14.25">
      <c r="A4451" s="11">
        <v>44013</v>
      </c>
      <c r="B4451" s="10" t="s">
        <v>4859</v>
      </c>
      <c r="C4451" s="12">
        <v>0.75</v>
      </c>
      <c r="D4451" s="13">
        <v>44016</v>
      </c>
      <c r="E4451" s="7" t="s">
        <v>4769</v>
      </c>
      <c r="F4451" s="65">
        <v>26.81</v>
      </c>
      <c r="G4451" t="s">
        <v>6</v>
      </c>
      <c r="H4451">
        <f>+VLOOKUP(G4451,'Legenda Tecnologias'!$A$1:$C$26,3)</f>
        <v>18</v>
      </c>
    </row>
    <row r="4452" spans="1:8" ht="14.25">
      <c r="A4452" s="11">
        <v>44013</v>
      </c>
      <c r="B4452" s="10" t="s">
        <v>4860</v>
      </c>
      <c r="C4452" s="12">
        <v>0.79166666666666663</v>
      </c>
      <c r="D4452" s="13">
        <v>44016</v>
      </c>
      <c r="E4452" s="7" t="s">
        <v>4769</v>
      </c>
      <c r="F4452" s="65">
        <v>28.03</v>
      </c>
      <c r="G4452" t="s">
        <v>6</v>
      </c>
      <c r="H4452">
        <f>+VLOOKUP(G4452,'Legenda Tecnologias'!$A$1:$C$26,3)</f>
        <v>18</v>
      </c>
    </row>
    <row r="4453" spans="1:8" ht="14.25">
      <c r="A4453" s="11">
        <v>44013</v>
      </c>
      <c r="B4453" s="10" t="s">
        <v>4843</v>
      </c>
      <c r="C4453" s="12">
        <v>8.3333333333333329E-2</v>
      </c>
      <c r="D4453" s="13">
        <v>44016</v>
      </c>
      <c r="E4453" s="7" t="s">
        <v>4769</v>
      </c>
      <c r="F4453" s="65">
        <v>27.1</v>
      </c>
      <c r="G4453" t="s">
        <v>12</v>
      </c>
      <c r="H4453">
        <f>+VLOOKUP(G4453,'Legenda Tecnologias'!$A$1:$C$26,3)</f>
        <v>22</v>
      </c>
    </row>
    <row r="4454" spans="1:8" ht="14.25">
      <c r="A4454" s="11">
        <v>44013</v>
      </c>
      <c r="B4454" s="10" t="s">
        <v>4861</v>
      </c>
      <c r="C4454" s="12">
        <v>0.83333333333333337</v>
      </c>
      <c r="D4454" s="13">
        <v>44016</v>
      </c>
      <c r="E4454" s="7" t="s">
        <v>4769</v>
      </c>
      <c r="F4454" s="65">
        <v>29.01</v>
      </c>
      <c r="G4454" t="s">
        <v>12</v>
      </c>
      <c r="H4454">
        <f>+VLOOKUP(G4454,'Legenda Tecnologias'!$A$1:$C$26,3)</f>
        <v>22</v>
      </c>
    </row>
    <row r="4455" spans="1:8" ht="14.25">
      <c r="A4455" s="11">
        <v>44013</v>
      </c>
      <c r="B4455" s="10" t="s">
        <v>4862</v>
      </c>
      <c r="C4455" s="12">
        <v>0.875</v>
      </c>
      <c r="D4455" s="13">
        <v>44016</v>
      </c>
      <c r="E4455" s="7" t="s">
        <v>4769</v>
      </c>
      <c r="F4455" s="65">
        <v>36.869999999999997</v>
      </c>
      <c r="G4455" t="s">
        <v>12</v>
      </c>
      <c r="H4455">
        <f>+VLOOKUP(G4455,'Legenda Tecnologias'!$A$1:$C$26,3)</f>
        <v>22</v>
      </c>
    </row>
    <row r="4456" spans="1:8" ht="14.25">
      <c r="A4456" s="11">
        <v>44013</v>
      </c>
      <c r="B4456" s="10" t="s">
        <v>4863</v>
      </c>
      <c r="C4456" s="12">
        <v>0.91666666666666663</v>
      </c>
      <c r="D4456" s="13">
        <v>44016</v>
      </c>
      <c r="E4456" s="7" t="s">
        <v>4769</v>
      </c>
      <c r="F4456" s="65">
        <v>38.409999999999997</v>
      </c>
      <c r="G4456" t="s">
        <v>5</v>
      </c>
      <c r="H4456">
        <f>+VLOOKUP(G4456,'Legenda Tecnologias'!$A$1:$C$26,3)</f>
        <v>11</v>
      </c>
    </row>
    <row r="4457" spans="1:8" ht="14.25">
      <c r="A4457" s="11">
        <v>44013</v>
      </c>
      <c r="B4457" s="10" t="s">
        <v>4864</v>
      </c>
      <c r="C4457" s="12">
        <v>0.95833333333333337</v>
      </c>
      <c r="D4457" s="13">
        <v>44016</v>
      </c>
      <c r="E4457" s="7" t="s">
        <v>4769</v>
      </c>
      <c r="F4457" s="65">
        <v>31.01</v>
      </c>
      <c r="G4457" t="s">
        <v>5</v>
      </c>
      <c r="H4457">
        <f>+VLOOKUP(G4457,'Legenda Tecnologias'!$A$1:$C$26,3)</f>
        <v>11</v>
      </c>
    </row>
    <row r="4458" spans="1:8" ht="14.25">
      <c r="A4458" s="11">
        <v>44013</v>
      </c>
      <c r="B4458" s="10" t="s">
        <v>4844</v>
      </c>
      <c r="C4458" s="12">
        <v>0.125</v>
      </c>
      <c r="D4458" s="13">
        <v>44016</v>
      </c>
      <c r="E4458" s="7" t="s">
        <v>4769</v>
      </c>
      <c r="F4458" s="65">
        <v>27.02</v>
      </c>
      <c r="G4458" t="s">
        <v>12</v>
      </c>
      <c r="H4458">
        <f>+VLOOKUP(G4458,'Legenda Tecnologias'!$A$1:$C$26,3)</f>
        <v>22</v>
      </c>
    </row>
    <row r="4459" spans="1:8" ht="14.25">
      <c r="A4459" s="11">
        <v>44013</v>
      </c>
      <c r="B4459" s="10" t="s">
        <v>4845</v>
      </c>
      <c r="C4459" s="12">
        <v>0.16666666666666666</v>
      </c>
      <c r="D4459" s="13">
        <v>44016</v>
      </c>
      <c r="E4459" s="7" t="s">
        <v>4769</v>
      </c>
      <c r="F4459" s="65">
        <v>26</v>
      </c>
      <c r="G4459" t="s">
        <v>12</v>
      </c>
      <c r="H4459">
        <f>+VLOOKUP(G4459,'Legenda Tecnologias'!$A$1:$C$26,3)</f>
        <v>22</v>
      </c>
    </row>
    <row r="4460" spans="1:8" ht="14.25">
      <c r="A4460" s="11">
        <v>44013</v>
      </c>
      <c r="B4460" s="10" t="s">
        <v>4846</v>
      </c>
      <c r="C4460" s="12">
        <v>0.20833333333333334</v>
      </c>
      <c r="D4460" s="13">
        <v>44016</v>
      </c>
      <c r="E4460" s="7" t="s">
        <v>4769</v>
      </c>
      <c r="F4460" s="65">
        <v>26</v>
      </c>
      <c r="G4460" t="s">
        <v>12</v>
      </c>
      <c r="H4460">
        <f>+VLOOKUP(G4460,'Legenda Tecnologias'!$A$1:$C$26,3)</f>
        <v>22</v>
      </c>
    </row>
    <row r="4461" spans="1:8" ht="14.25">
      <c r="A4461" s="11">
        <v>44013</v>
      </c>
      <c r="B4461" s="10" t="s">
        <v>4847</v>
      </c>
      <c r="C4461" s="12">
        <v>0.25</v>
      </c>
      <c r="D4461" s="13">
        <v>44016</v>
      </c>
      <c r="E4461" s="7" t="s">
        <v>4769</v>
      </c>
      <c r="F4461" s="65">
        <v>26.09</v>
      </c>
      <c r="G4461" t="s">
        <v>12</v>
      </c>
      <c r="H4461">
        <f>+VLOOKUP(G4461,'Legenda Tecnologias'!$A$1:$C$26,3)</f>
        <v>22</v>
      </c>
    </row>
    <row r="4462" spans="1:8" ht="14.25">
      <c r="A4462" s="11">
        <v>44013</v>
      </c>
      <c r="B4462" s="10" t="s">
        <v>4848</v>
      </c>
      <c r="C4462" s="12">
        <v>0.29166666666666669</v>
      </c>
      <c r="D4462" s="13">
        <v>44016</v>
      </c>
      <c r="E4462" s="7" t="s">
        <v>4769</v>
      </c>
      <c r="F4462" s="65">
        <v>27.1</v>
      </c>
      <c r="G4462" t="s">
        <v>12</v>
      </c>
      <c r="H4462">
        <f>+VLOOKUP(G4462,'Legenda Tecnologias'!$A$1:$C$26,3)</f>
        <v>22</v>
      </c>
    </row>
    <row r="4463" spans="1:8" ht="14.25">
      <c r="A4463" s="11">
        <v>44013</v>
      </c>
      <c r="B4463" s="10" t="s">
        <v>4849</v>
      </c>
      <c r="C4463" s="12">
        <v>0.33333333333333331</v>
      </c>
      <c r="D4463" s="13">
        <v>44016</v>
      </c>
      <c r="E4463" s="7" t="s">
        <v>4769</v>
      </c>
      <c r="F4463" s="65">
        <v>27.13</v>
      </c>
      <c r="G4463" t="s">
        <v>6</v>
      </c>
      <c r="H4463">
        <f>+VLOOKUP(G4463,'Legenda Tecnologias'!$A$1:$C$26,3)</f>
        <v>18</v>
      </c>
    </row>
    <row r="4464" spans="1:8" ht="14.25">
      <c r="A4464" s="11">
        <v>44013</v>
      </c>
      <c r="B4464" s="10" t="s">
        <v>4850</v>
      </c>
      <c r="C4464" s="12">
        <v>0.375</v>
      </c>
      <c r="D4464" s="13">
        <v>44016</v>
      </c>
      <c r="E4464" s="7" t="s">
        <v>4769</v>
      </c>
      <c r="F4464" s="65">
        <v>27.13</v>
      </c>
      <c r="G4464" t="s">
        <v>6</v>
      </c>
      <c r="H4464">
        <f>+VLOOKUP(G4464,'Legenda Tecnologias'!$A$1:$C$26,3)</f>
        <v>18</v>
      </c>
    </row>
    <row r="4465" spans="1:8" ht="14.25">
      <c r="A4465" s="11">
        <v>44013</v>
      </c>
      <c r="B4465" s="10" t="s">
        <v>4865</v>
      </c>
      <c r="C4465" s="12">
        <v>0</v>
      </c>
      <c r="D4465" s="13">
        <v>44017</v>
      </c>
      <c r="E4465" s="7" t="s">
        <v>4769</v>
      </c>
      <c r="F4465" s="65">
        <v>28.75</v>
      </c>
      <c r="G4465" t="s">
        <v>12</v>
      </c>
      <c r="H4465">
        <f>+VLOOKUP(G4465,'Legenda Tecnologias'!$A$1:$C$26,3)</f>
        <v>22</v>
      </c>
    </row>
    <row r="4466" spans="1:8" ht="14.25">
      <c r="A4466" s="11">
        <v>44013</v>
      </c>
      <c r="B4466" s="10" t="s">
        <v>4866</v>
      </c>
      <c r="C4466" s="12">
        <v>4.1666666666666664E-2</v>
      </c>
      <c r="D4466" s="13">
        <v>44017</v>
      </c>
      <c r="E4466" s="7" t="s">
        <v>4769</v>
      </c>
      <c r="F4466" s="65">
        <v>27</v>
      </c>
      <c r="G4466" t="s">
        <v>12</v>
      </c>
      <c r="H4466">
        <f>+VLOOKUP(G4466,'Legenda Tecnologias'!$A$1:$C$26,3)</f>
        <v>22</v>
      </c>
    </row>
    <row r="4467" spans="1:8" ht="14.25">
      <c r="A4467" s="11">
        <v>44013</v>
      </c>
      <c r="B4467" s="10" t="s">
        <v>4875</v>
      </c>
      <c r="C4467" s="12">
        <v>0.41666666666666669</v>
      </c>
      <c r="D4467" s="13">
        <v>44017</v>
      </c>
      <c r="E4467" s="7" t="s">
        <v>4769</v>
      </c>
      <c r="F4467" s="65">
        <v>23.25</v>
      </c>
      <c r="G4467" t="s">
        <v>6</v>
      </c>
      <c r="H4467">
        <f>+VLOOKUP(G4467,'Legenda Tecnologias'!$A$1:$C$26,3)</f>
        <v>18</v>
      </c>
    </row>
    <row r="4468" spans="1:8" ht="14.25">
      <c r="A4468" s="11">
        <v>44013</v>
      </c>
      <c r="B4468" s="10" t="s">
        <v>4876</v>
      </c>
      <c r="C4468" s="12">
        <v>0.45833333333333331</v>
      </c>
      <c r="D4468" s="13">
        <v>44017</v>
      </c>
      <c r="E4468" s="7" t="s">
        <v>4769</v>
      </c>
      <c r="F4468" s="65">
        <v>24</v>
      </c>
      <c r="G4468" t="s">
        <v>12</v>
      </c>
      <c r="H4468">
        <f>+VLOOKUP(G4468,'Legenda Tecnologias'!$A$1:$C$26,3)</f>
        <v>22</v>
      </c>
    </row>
    <row r="4469" spans="1:8" ht="14.25">
      <c r="A4469" s="11">
        <v>44013</v>
      </c>
      <c r="B4469" s="10" t="s">
        <v>4877</v>
      </c>
      <c r="C4469" s="12">
        <v>0.5</v>
      </c>
      <c r="D4469" s="13">
        <v>44017</v>
      </c>
      <c r="E4469" s="7" t="s">
        <v>4769</v>
      </c>
      <c r="F4469" s="65">
        <v>25.01</v>
      </c>
      <c r="G4469" t="s">
        <v>12</v>
      </c>
      <c r="H4469">
        <f>+VLOOKUP(G4469,'Legenda Tecnologias'!$A$1:$C$26,3)</f>
        <v>22</v>
      </c>
    </row>
    <row r="4470" spans="1:8" ht="14.25">
      <c r="A4470" s="11">
        <v>44013</v>
      </c>
      <c r="B4470" s="10" t="s">
        <v>4878</v>
      </c>
      <c r="C4470" s="12">
        <v>0.54166666666666663</v>
      </c>
      <c r="D4470" s="13">
        <v>44017</v>
      </c>
      <c r="E4470" s="7" t="s">
        <v>4769</v>
      </c>
      <c r="F4470" s="65">
        <v>26.8</v>
      </c>
      <c r="G4470" t="s">
        <v>6</v>
      </c>
      <c r="H4470">
        <f>+VLOOKUP(G4470,'Legenda Tecnologias'!$A$1:$C$26,3)</f>
        <v>18</v>
      </c>
    </row>
    <row r="4471" spans="1:8" ht="14.25">
      <c r="A4471" s="11">
        <v>44013</v>
      </c>
      <c r="B4471" s="10" t="s">
        <v>4879</v>
      </c>
      <c r="C4471" s="12">
        <v>0.58333333333333337</v>
      </c>
      <c r="D4471" s="13">
        <v>44017</v>
      </c>
      <c r="E4471" s="7" t="s">
        <v>4769</v>
      </c>
      <c r="F4471" s="65">
        <v>27</v>
      </c>
      <c r="G4471" t="s">
        <v>6</v>
      </c>
      <c r="H4471">
        <f>+VLOOKUP(G4471,'Legenda Tecnologias'!$A$1:$C$26,3)</f>
        <v>18</v>
      </c>
    </row>
    <row r="4472" spans="1:8" ht="14.25">
      <c r="A4472" s="11">
        <v>44013</v>
      </c>
      <c r="B4472" s="10" t="s">
        <v>4880</v>
      </c>
      <c r="C4472" s="12">
        <v>0.625</v>
      </c>
      <c r="D4472" s="13">
        <v>44017</v>
      </c>
      <c r="E4472" s="7" t="s">
        <v>4769</v>
      </c>
      <c r="F4472" s="65">
        <v>25.31</v>
      </c>
      <c r="G4472" t="s">
        <v>12</v>
      </c>
      <c r="H4472">
        <f>+VLOOKUP(G4472,'Legenda Tecnologias'!$A$1:$C$26,3)</f>
        <v>22</v>
      </c>
    </row>
    <row r="4473" spans="1:8" ht="14.25">
      <c r="A4473" s="11">
        <v>44013</v>
      </c>
      <c r="B4473" s="10" t="s">
        <v>4881</v>
      </c>
      <c r="C4473" s="12">
        <v>0.66666666666666663</v>
      </c>
      <c r="D4473" s="13">
        <v>44017</v>
      </c>
      <c r="E4473" s="7" t="s">
        <v>4769</v>
      </c>
      <c r="F4473" s="65">
        <v>23.91</v>
      </c>
      <c r="G4473" t="s">
        <v>5</v>
      </c>
      <c r="H4473">
        <f>+VLOOKUP(G4473,'Legenda Tecnologias'!$A$1:$C$26,3)</f>
        <v>11</v>
      </c>
    </row>
    <row r="4474" spans="1:8" ht="14.25">
      <c r="A4474" s="11">
        <v>44013</v>
      </c>
      <c r="B4474" s="10" t="s">
        <v>4882</v>
      </c>
      <c r="C4474" s="12">
        <v>0.70833333333333337</v>
      </c>
      <c r="D4474" s="13">
        <v>44017</v>
      </c>
      <c r="E4474" s="7" t="s">
        <v>4769</v>
      </c>
      <c r="F4474" s="65">
        <v>23.91</v>
      </c>
      <c r="G4474" t="s">
        <v>12</v>
      </c>
      <c r="H4474">
        <f>+VLOOKUP(G4474,'Legenda Tecnologias'!$A$1:$C$26,3)</f>
        <v>22</v>
      </c>
    </row>
    <row r="4475" spans="1:8" ht="14.25">
      <c r="A4475" s="11">
        <v>44013</v>
      </c>
      <c r="B4475" s="10" t="s">
        <v>4883</v>
      </c>
      <c r="C4475" s="12">
        <v>0.75</v>
      </c>
      <c r="D4475" s="13">
        <v>44017</v>
      </c>
      <c r="E4475" s="7" t="s">
        <v>4769</v>
      </c>
      <c r="F4475" s="65">
        <v>22.88</v>
      </c>
      <c r="G4475" t="s">
        <v>12</v>
      </c>
      <c r="H4475">
        <f>+VLOOKUP(G4475,'Legenda Tecnologias'!$A$1:$C$26,3)</f>
        <v>22</v>
      </c>
    </row>
    <row r="4476" spans="1:8" ht="14.25">
      <c r="A4476" s="11">
        <v>44013</v>
      </c>
      <c r="B4476" s="10" t="s">
        <v>4884</v>
      </c>
      <c r="C4476" s="12">
        <v>0.79166666666666663</v>
      </c>
      <c r="D4476" s="13">
        <v>44017</v>
      </c>
      <c r="E4476" s="7" t="s">
        <v>4769</v>
      </c>
      <c r="F4476" s="65">
        <v>25.22</v>
      </c>
      <c r="G4476" t="s">
        <v>12</v>
      </c>
      <c r="H4476">
        <f>+VLOOKUP(G4476,'Legenda Tecnologias'!$A$1:$C$26,3)</f>
        <v>22</v>
      </c>
    </row>
    <row r="4477" spans="1:8" ht="14.25">
      <c r="A4477" s="11">
        <v>44013</v>
      </c>
      <c r="B4477" s="10" t="s">
        <v>4867</v>
      </c>
      <c r="C4477" s="12">
        <v>8.3333333333333329E-2</v>
      </c>
      <c r="D4477" s="13">
        <v>44017</v>
      </c>
      <c r="E4477" s="7" t="s">
        <v>4769</v>
      </c>
      <c r="F4477" s="65">
        <v>25.31</v>
      </c>
      <c r="G4477" t="s">
        <v>12</v>
      </c>
      <c r="H4477">
        <f>+VLOOKUP(G4477,'Legenda Tecnologias'!$A$1:$C$26,3)</f>
        <v>22</v>
      </c>
    </row>
    <row r="4478" spans="1:8" ht="14.25">
      <c r="A4478" s="11">
        <v>44013</v>
      </c>
      <c r="B4478" s="10" t="s">
        <v>4885</v>
      </c>
      <c r="C4478" s="12">
        <v>0.83333333333333337</v>
      </c>
      <c r="D4478" s="13">
        <v>44017</v>
      </c>
      <c r="E4478" s="7" t="s">
        <v>4769</v>
      </c>
      <c r="F4478" s="65">
        <v>26.4</v>
      </c>
      <c r="G4478" t="s">
        <v>6</v>
      </c>
      <c r="H4478">
        <f>+VLOOKUP(G4478,'Legenda Tecnologias'!$A$1:$C$26,3)</f>
        <v>18</v>
      </c>
    </row>
    <row r="4479" spans="1:8" ht="14.25">
      <c r="A4479" s="11">
        <v>44013</v>
      </c>
      <c r="B4479" s="10" t="s">
        <v>4886</v>
      </c>
      <c r="C4479" s="12">
        <v>0.875</v>
      </c>
      <c r="D4479" s="13">
        <v>44017</v>
      </c>
      <c r="E4479" s="7" t="s">
        <v>4769</v>
      </c>
      <c r="F4479" s="65">
        <v>29.5</v>
      </c>
      <c r="G4479" t="s">
        <v>12</v>
      </c>
      <c r="H4479">
        <f>+VLOOKUP(G4479,'Legenda Tecnologias'!$A$1:$C$26,3)</f>
        <v>22</v>
      </c>
    </row>
    <row r="4480" spans="1:8" ht="14.25">
      <c r="A4480" s="11">
        <v>44013</v>
      </c>
      <c r="B4480" s="10" t="s">
        <v>4887</v>
      </c>
      <c r="C4480" s="12">
        <v>0.91666666666666663</v>
      </c>
      <c r="D4480" s="13">
        <v>44017</v>
      </c>
      <c r="E4480" s="7" t="s">
        <v>4769</v>
      </c>
      <c r="F4480" s="65">
        <v>38</v>
      </c>
      <c r="G4480" t="s">
        <v>12</v>
      </c>
      <c r="H4480">
        <f>+VLOOKUP(G4480,'Legenda Tecnologias'!$A$1:$C$26,3)</f>
        <v>22</v>
      </c>
    </row>
    <row r="4481" spans="1:8" ht="14.25">
      <c r="A4481" s="11">
        <v>44013</v>
      </c>
      <c r="B4481" s="10" t="s">
        <v>4888</v>
      </c>
      <c r="C4481" s="12">
        <v>0.95833333333333337</v>
      </c>
      <c r="D4481" s="13">
        <v>44017</v>
      </c>
      <c r="E4481" s="7" t="s">
        <v>4769</v>
      </c>
      <c r="F4481" s="65">
        <v>30.04</v>
      </c>
      <c r="G4481" t="s">
        <v>5</v>
      </c>
      <c r="H4481">
        <f>+VLOOKUP(G4481,'Legenda Tecnologias'!$A$1:$C$26,3)</f>
        <v>11</v>
      </c>
    </row>
    <row r="4482" spans="1:8" ht="14.25">
      <c r="A4482" s="11">
        <v>44013</v>
      </c>
      <c r="B4482" s="10" t="s">
        <v>4868</v>
      </c>
      <c r="C4482" s="12">
        <v>0.125</v>
      </c>
      <c r="D4482" s="13">
        <v>44017</v>
      </c>
      <c r="E4482" s="7" t="s">
        <v>4769</v>
      </c>
      <c r="F4482" s="65">
        <v>24.5</v>
      </c>
      <c r="G4482" t="s">
        <v>5</v>
      </c>
      <c r="H4482">
        <f>+VLOOKUP(G4482,'Legenda Tecnologias'!$A$1:$C$26,3)</f>
        <v>11</v>
      </c>
    </row>
    <row r="4483" spans="1:8" ht="14.25">
      <c r="A4483" s="11">
        <v>44013</v>
      </c>
      <c r="B4483" s="10" t="s">
        <v>4869</v>
      </c>
      <c r="C4483" s="12">
        <v>0.16666666666666666</v>
      </c>
      <c r="D4483" s="13">
        <v>44017</v>
      </c>
      <c r="E4483" s="7" t="s">
        <v>4769</v>
      </c>
      <c r="F4483" s="65">
        <v>24.21</v>
      </c>
      <c r="G4483" t="s">
        <v>12</v>
      </c>
      <c r="H4483">
        <f>+VLOOKUP(G4483,'Legenda Tecnologias'!$A$1:$C$26,3)</f>
        <v>22</v>
      </c>
    </row>
    <row r="4484" spans="1:8" ht="14.25">
      <c r="A4484" s="11">
        <v>44013</v>
      </c>
      <c r="B4484" s="10" t="s">
        <v>4870</v>
      </c>
      <c r="C4484" s="12">
        <v>0.20833333333333334</v>
      </c>
      <c r="D4484" s="13">
        <v>44017</v>
      </c>
      <c r="E4484" s="7" t="s">
        <v>4769</v>
      </c>
      <c r="F4484" s="65">
        <v>24.21</v>
      </c>
      <c r="G4484" t="s">
        <v>12</v>
      </c>
      <c r="H4484">
        <f>+VLOOKUP(G4484,'Legenda Tecnologias'!$A$1:$C$26,3)</f>
        <v>22</v>
      </c>
    </row>
    <row r="4485" spans="1:8" ht="14.25">
      <c r="A4485" s="11">
        <v>44013</v>
      </c>
      <c r="B4485" s="10" t="s">
        <v>4871</v>
      </c>
      <c r="C4485" s="12">
        <v>0.25</v>
      </c>
      <c r="D4485" s="13">
        <v>44017</v>
      </c>
      <c r="E4485" s="7" t="s">
        <v>4769</v>
      </c>
      <c r="F4485" s="65">
        <v>24.21</v>
      </c>
      <c r="G4485" t="s">
        <v>12</v>
      </c>
      <c r="H4485">
        <f>+VLOOKUP(G4485,'Legenda Tecnologias'!$A$1:$C$26,3)</f>
        <v>22</v>
      </c>
    </row>
    <row r="4486" spans="1:8" ht="14.25">
      <c r="A4486" s="11">
        <v>44013</v>
      </c>
      <c r="B4486" s="10" t="s">
        <v>4872</v>
      </c>
      <c r="C4486" s="12">
        <v>0.29166666666666669</v>
      </c>
      <c r="D4486" s="13">
        <v>44017</v>
      </c>
      <c r="E4486" s="7" t="s">
        <v>4769</v>
      </c>
      <c r="F4486" s="65">
        <v>24.1</v>
      </c>
      <c r="G4486" t="s">
        <v>12</v>
      </c>
      <c r="H4486">
        <f>+VLOOKUP(G4486,'Legenda Tecnologias'!$A$1:$C$26,3)</f>
        <v>22</v>
      </c>
    </row>
    <row r="4487" spans="1:8" ht="14.25">
      <c r="A4487" s="11">
        <v>44013</v>
      </c>
      <c r="B4487" s="10" t="s">
        <v>4873</v>
      </c>
      <c r="C4487" s="12">
        <v>0.33333333333333331</v>
      </c>
      <c r="D4487" s="13">
        <v>44017</v>
      </c>
      <c r="E4487" s="7" t="s">
        <v>4769</v>
      </c>
      <c r="F4487" s="65">
        <v>24</v>
      </c>
      <c r="G4487" t="s">
        <v>12</v>
      </c>
      <c r="H4487">
        <f>+VLOOKUP(G4487,'Legenda Tecnologias'!$A$1:$C$26,3)</f>
        <v>22</v>
      </c>
    </row>
    <row r="4488" spans="1:8" ht="14.25">
      <c r="A4488" s="11">
        <v>44013</v>
      </c>
      <c r="B4488" s="10" t="s">
        <v>4874</v>
      </c>
      <c r="C4488" s="12">
        <v>0.375</v>
      </c>
      <c r="D4488" s="13">
        <v>44017</v>
      </c>
      <c r="E4488" s="7" t="s">
        <v>4769</v>
      </c>
      <c r="F4488" s="65">
        <v>23.1</v>
      </c>
      <c r="G4488" t="s">
        <v>6</v>
      </c>
      <c r="H4488">
        <f>+VLOOKUP(G4488,'Legenda Tecnologias'!$A$1:$C$26,3)</f>
        <v>18</v>
      </c>
    </row>
    <row r="4489" spans="1:8" ht="14.25">
      <c r="A4489" s="11">
        <v>44013</v>
      </c>
      <c r="B4489" s="10" t="s">
        <v>4889</v>
      </c>
      <c r="C4489" s="12">
        <v>0</v>
      </c>
      <c r="D4489" s="13">
        <v>44018</v>
      </c>
      <c r="E4489" s="7" t="s">
        <v>4769</v>
      </c>
      <c r="F4489" s="65">
        <v>26.45</v>
      </c>
      <c r="G4489" t="s">
        <v>12</v>
      </c>
      <c r="H4489">
        <f>+VLOOKUP(G4489,'Legenda Tecnologias'!$A$1:$C$26,3)</f>
        <v>22</v>
      </c>
    </row>
    <row r="4490" spans="1:8" ht="14.25">
      <c r="A4490" s="11">
        <v>44013</v>
      </c>
      <c r="B4490" s="10" t="s">
        <v>4890</v>
      </c>
      <c r="C4490" s="12">
        <v>4.1666666666666664E-2</v>
      </c>
      <c r="D4490" s="13">
        <v>44018</v>
      </c>
      <c r="E4490" s="7" t="s">
        <v>4769</v>
      </c>
      <c r="F4490" s="65">
        <v>21.9</v>
      </c>
      <c r="G4490" t="s">
        <v>6</v>
      </c>
      <c r="H4490">
        <f>+VLOOKUP(G4490,'Legenda Tecnologias'!$A$1:$C$26,3)</f>
        <v>18</v>
      </c>
    </row>
    <row r="4491" spans="1:8" ht="14.25">
      <c r="A4491" s="11">
        <v>44013</v>
      </c>
      <c r="B4491" s="10" t="s">
        <v>4899</v>
      </c>
      <c r="C4491" s="12">
        <v>0.41666666666666669</v>
      </c>
      <c r="D4491" s="13">
        <v>44018</v>
      </c>
      <c r="E4491" s="7" t="s">
        <v>4769</v>
      </c>
      <c r="F4491" s="65">
        <v>30.75</v>
      </c>
      <c r="G4491" t="s">
        <v>12</v>
      </c>
      <c r="H4491">
        <f>+VLOOKUP(G4491,'Legenda Tecnologias'!$A$1:$C$26,3)</f>
        <v>22</v>
      </c>
    </row>
    <row r="4492" spans="1:8" ht="14.25">
      <c r="A4492" s="11">
        <v>44013</v>
      </c>
      <c r="B4492" s="10" t="s">
        <v>4900</v>
      </c>
      <c r="C4492" s="12">
        <v>0.45833333333333331</v>
      </c>
      <c r="D4492" s="13">
        <v>44018</v>
      </c>
      <c r="E4492" s="7" t="s">
        <v>4769</v>
      </c>
      <c r="F4492" s="65">
        <v>32</v>
      </c>
      <c r="G4492" t="s">
        <v>12</v>
      </c>
      <c r="H4492">
        <f>+VLOOKUP(G4492,'Legenda Tecnologias'!$A$1:$C$26,3)</f>
        <v>22</v>
      </c>
    </row>
    <row r="4493" spans="1:8" ht="14.25">
      <c r="A4493" s="11">
        <v>44013</v>
      </c>
      <c r="B4493" s="10" t="s">
        <v>4901</v>
      </c>
      <c r="C4493" s="12">
        <v>0.5</v>
      </c>
      <c r="D4493" s="13">
        <v>44018</v>
      </c>
      <c r="E4493" s="7" t="s">
        <v>4769</v>
      </c>
      <c r="F4493" s="65">
        <v>32.51</v>
      </c>
      <c r="G4493" t="s">
        <v>214</v>
      </c>
      <c r="H4493">
        <f>+VLOOKUP(G4493,'Legenda Tecnologias'!$A$1:$C$26,3)</f>
        <v>5</v>
      </c>
    </row>
    <row r="4494" spans="1:8" ht="14.25">
      <c r="A4494" s="11">
        <v>44013</v>
      </c>
      <c r="B4494" s="10" t="s">
        <v>4902</v>
      </c>
      <c r="C4494" s="12">
        <v>0.54166666666666663</v>
      </c>
      <c r="D4494" s="13">
        <v>44018</v>
      </c>
      <c r="E4494" s="7" t="s">
        <v>4769</v>
      </c>
      <c r="F4494" s="65">
        <v>32.5</v>
      </c>
      <c r="G4494" t="s">
        <v>5</v>
      </c>
      <c r="H4494">
        <f>+VLOOKUP(G4494,'Legenda Tecnologias'!$A$1:$C$26,3)</f>
        <v>11</v>
      </c>
    </row>
    <row r="4495" spans="1:8" ht="14.25">
      <c r="A4495" s="11">
        <v>44013</v>
      </c>
      <c r="B4495" s="10" t="s">
        <v>4903</v>
      </c>
      <c r="C4495" s="12">
        <v>0.58333333333333337</v>
      </c>
      <c r="D4495" s="13">
        <v>44018</v>
      </c>
      <c r="E4495" s="7" t="s">
        <v>4769</v>
      </c>
      <c r="F4495" s="65">
        <v>29.46</v>
      </c>
      <c r="G4495" t="s">
        <v>6</v>
      </c>
      <c r="H4495">
        <f>+VLOOKUP(G4495,'Legenda Tecnologias'!$A$1:$C$26,3)</f>
        <v>18</v>
      </c>
    </row>
    <row r="4496" spans="1:8" ht="14.25">
      <c r="A4496" s="11">
        <v>44013</v>
      </c>
      <c r="B4496" s="10" t="s">
        <v>4904</v>
      </c>
      <c r="C4496" s="12">
        <v>0.625</v>
      </c>
      <c r="D4496" s="13">
        <v>44018</v>
      </c>
      <c r="E4496" s="7" t="s">
        <v>4769</v>
      </c>
      <c r="F4496" s="65">
        <v>28.29</v>
      </c>
      <c r="G4496" t="s">
        <v>12</v>
      </c>
      <c r="H4496">
        <f>+VLOOKUP(G4496,'Legenda Tecnologias'!$A$1:$C$26,3)</f>
        <v>22</v>
      </c>
    </row>
    <row r="4497" spans="1:8" ht="14.25">
      <c r="A4497" s="11">
        <v>44013</v>
      </c>
      <c r="B4497" s="10" t="s">
        <v>4905</v>
      </c>
      <c r="C4497" s="12">
        <v>0.66666666666666663</v>
      </c>
      <c r="D4497" s="13">
        <v>44018</v>
      </c>
      <c r="E4497" s="7" t="s">
        <v>4769</v>
      </c>
      <c r="F4497" s="65">
        <v>26.79</v>
      </c>
      <c r="G4497" t="s">
        <v>12</v>
      </c>
      <c r="H4497">
        <f>+VLOOKUP(G4497,'Legenda Tecnologias'!$A$1:$C$26,3)</f>
        <v>22</v>
      </c>
    </row>
    <row r="4498" spans="1:8" ht="14.25">
      <c r="A4498" s="11">
        <v>44013</v>
      </c>
      <c r="B4498" s="10" t="s">
        <v>4906</v>
      </c>
      <c r="C4498" s="12">
        <v>0.70833333333333337</v>
      </c>
      <c r="D4498" s="13">
        <v>44018</v>
      </c>
      <c r="E4498" s="7" t="s">
        <v>4769</v>
      </c>
      <c r="F4498" s="65">
        <v>28.36</v>
      </c>
      <c r="G4498" t="s">
        <v>6</v>
      </c>
      <c r="H4498">
        <f>+VLOOKUP(G4498,'Legenda Tecnologias'!$A$1:$C$26,3)</f>
        <v>18</v>
      </c>
    </row>
    <row r="4499" spans="1:8" ht="14.25">
      <c r="A4499" s="11">
        <v>44013</v>
      </c>
      <c r="B4499" s="10" t="s">
        <v>4907</v>
      </c>
      <c r="C4499" s="12">
        <v>0.75</v>
      </c>
      <c r="D4499" s="13">
        <v>44018</v>
      </c>
      <c r="E4499" s="7" t="s">
        <v>4769</v>
      </c>
      <c r="F4499" s="65">
        <v>29.05</v>
      </c>
      <c r="G4499" t="s">
        <v>12</v>
      </c>
      <c r="H4499">
        <f>+VLOOKUP(G4499,'Legenda Tecnologias'!$A$1:$C$26,3)</f>
        <v>22</v>
      </c>
    </row>
    <row r="4500" spans="1:8" ht="14.25">
      <c r="A4500" s="11">
        <v>44013</v>
      </c>
      <c r="B4500" s="10" t="s">
        <v>4908</v>
      </c>
      <c r="C4500" s="12">
        <v>0.79166666666666663</v>
      </c>
      <c r="D4500" s="13">
        <v>44018</v>
      </c>
      <c r="E4500" s="7" t="s">
        <v>4769</v>
      </c>
      <c r="F4500" s="65">
        <v>34.22</v>
      </c>
      <c r="G4500" t="s">
        <v>35</v>
      </c>
      <c r="H4500">
        <f>+VLOOKUP(G4500,'Legenda Tecnologias'!$A$1:$C$26,3)</f>
        <v>13</v>
      </c>
    </row>
    <row r="4501" spans="1:8" ht="14.25">
      <c r="A4501" s="11">
        <v>44013</v>
      </c>
      <c r="B4501" s="10" t="s">
        <v>4891</v>
      </c>
      <c r="C4501" s="12">
        <v>8.3333333333333329E-2</v>
      </c>
      <c r="D4501" s="13">
        <v>44018</v>
      </c>
      <c r="E4501" s="7" t="s">
        <v>4769</v>
      </c>
      <c r="F4501" s="65">
        <v>20.51</v>
      </c>
      <c r="G4501" t="s">
        <v>6</v>
      </c>
      <c r="H4501">
        <f>+VLOOKUP(G4501,'Legenda Tecnologias'!$A$1:$C$26,3)</f>
        <v>18</v>
      </c>
    </row>
    <row r="4502" spans="1:8" ht="14.25">
      <c r="A4502" s="11">
        <v>44013</v>
      </c>
      <c r="B4502" s="10" t="s">
        <v>4909</v>
      </c>
      <c r="C4502" s="12">
        <v>0.83333333333333337</v>
      </c>
      <c r="D4502" s="13">
        <v>44018</v>
      </c>
      <c r="E4502" s="7" t="s">
        <v>4769</v>
      </c>
      <c r="F4502" s="65">
        <v>34.51</v>
      </c>
      <c r="G4502" t="s">
        <v>12</v>
      </c>
      <c r="H4502">
        <f>+VLOOKUP(G4502,'Legenda Tecnologias'!$A$1:$C$26,3)</f>
        <v>22</v>
      </c>
    </row>
    <row r="4503" spans="1:8" ht="14.25">
      <c r="A4503" s="11">
        <v>44013</v>
      </c>
      <c r="B4503" s="10" t="s">
        <v>4910</v>
      </c>
      <c r="C4503" s="12">
        <v>0.875</v>
      </c>
      <c r="D4503" s="13">
        <v>44018</v>
      </c>
      <c r="E4503" s="7" t="s">
        <v>4769</v>
      </c>
      <c r="F4503" s="65">
        <v>35.31</v>
      </c>
      <c r="G4503" t="s">
        <v>5</v>
      </c>
      <c r="H4503">
        <f>+VLOOKUP(G4503,'Legenda Tecnologias'!$A$1:$C$26,3)</f>
        <v>11</v>
      </c>
    </row>
    <row r="4504" spans="1:8" ht="14.25">
      <c r="A4504" s="11">
        <v>44013</v>
      </c>
      <c r="B4504" s="10" t="s">
        <v>4911</v>
      </c>
      <c r="C4504" s="12">
        <v>0.91666666666666663</v>
      </c>
      <c r="D4504" s="13">
        <v>44018</v>
      </c>
      <c r="E4504" s="7" t="s">
        <v>4769</v>
      </c>
      <c r="F4504" s="65">
        <v>37.229999999999997</v>
      </c>
      <c r="G4504" t="s">
        <v>5</v>
      </c>
      <c r="H4504">
        <f>+VLOOKUP(G4504,'Legenda Tecnologias'!$A$1:$C$26,3)</f>
        <v>11</v>
      </c>
    </row>
    <row r="4505" spans="1:8" ht="14.25">
      <c r="A4505" s="11">
        <v>44013</v>
      </c>
      <c r="B4505" s="10" t="s">
        <v>4912</v>
      </c>
      <c r="C4505" s="12">
        <v>0.95833333333333337</v>
      </c>
      <c r="D4505" s="13">
        <v>44018</v>
      </c>
      <c r="E4505" s="7" t="s">
        <v>4769</v>
      </c>
      <c r="F4505" s="65">
        <v>36.14</v>
      </c>
      <c r="G4505" t="s">
        <v>6</v>
      </c>
      <c r="H4505">
        <f>+VLOOKUP(G4505,'Legenda Tecnologias'!$A$1:$C$26,3)</f>
        <v>18</v>
      </c>
    </row>
    <row r="4506" spans="1:8" ht="14.25">
      <c r="A4506" s="11">
        <v>44013</v>
      </c>
      <c r="B4506" s="10" t="s">
        <v>4892</v>
      </c>
      <c r="C4506" s="12">
        <v>0.125</v>
      </c>
      <c r="D4506" s="13">
        <v>44018</v>
      </c>
      <c r="E4506" s="7" t="s">
        <v>4769</v>
      </c>
      <c r="F4506" s="65">
        <v>19.399999999999999</v>
      </c>
      <c r="G4506" t="s">
        <v>6</v>
      </c>
      <c r="H4506">
        <f>+VLOOKUP(G4506,'Legenda Tecnologias'!$A$1:$C$26,3)</f>
        <v>18</v>
      </c>
    </row>
    <row r="4507" spans="1:8" ht="14.25">
      <c r="A4507" s="11">
        <v>44013</v>
      </c>
      <c r="B4507" s="10" t="s">
        <v>4893</v>
      </c>
      <c r="C4507" s="12">
        <v>0.16666666666666666</v>
      </c>
      <c r="D4507" s="13">
        <v>44018</v>
      </c>
      <c r="E4507" s="7" t="s">
        <v>4769</v>
      </c>
      <c r="F4507" s="65">
        <v>18.5</v>
      </c>
      <c r="G4507" t="s">
        <v>6</v>
      </c>
      <c r="H4507">
        <f>+VLOOKUP(G4507,'Legenda Tecnologias'!$A$1:$C$26,3)</f>
        <v>18</v>
      </c>
    </row>
    <row r="4508" spans="1:8" ht="14.25">
      <c r="A4508" s="11">
        <v>44013</v>
      </c>
      <c r="B4508" s="10" t="s">
        <v>4894</v>
      </c>
      <c r="C4508" s="12">
        <v>0.20833333333333334</v>
      </c>
      <c r="D4508" s="13">
        <v>44018</v>
      </c>
      <c r="E4508" s="7" t="s">
        <v>4769</v>
      </c>
      <c r="F4508" s="65">
        <v>18.5</v>
      </c>
      <c r="G4508" t="s">
        <v>6</v>
      </c>
      <c r="H4508">
        <f>+VLOOKUP(G4508,'Legenda Tecnologias'!$A$1:$C$26,3)</f>
        <v>18</v>
      </c>
    </row>
    <row r="4509" spans="1:8" ht="14.25">
      <c r="A4509" s="11">
        <v>44013</v>
      </c>
      <c r="B4509" s="10" t="s">
        <v>4895</v>
      </c>
      <c r="C4509" s="12">
        <v>0.25</v>
      </c>
      <c r="D4509" s="13">
        <v>44018</v>
      </c>
      <c r="E4509" s="7" t="s">
        <v>4769</v>
      </c>
      <c r="F4509" s="65">
        <v>22.8</v>
      </c>
      <c r="G4509" t="s">
        <v>6</v>
      </c>
      <c r="H4509">
        <f>+VLOOKUP(G4509,'Legenda Tecnologias'!$A$1:$C$26,3)</f>
        <v>18</v>
      </c>
    </row>
    <row r="4510" spans="1:8" ht="14.25">
      <c r="A4510" s="11">
        <v>44013</v>
      </c>
      <c r="B4510" s="10" t="s">
        <v>4896</v>
      </c>
      <c r="C4510" s="12">
        <v>0.29166666666666669</v>
      </c>
      <c r="D4510" s="13">
        <v>44018</v>
      </c>
      <c r="E4510" s="7" t="s">
        <v>4769</v>
      </c>
      <c r="F4510" s="65">
        <v>28.27</v>
      </c>
      <c r="G4510" t="s">
        <v>12</v>
      </c>
      <c r="H4510">
        <f>+VLOOKUP(G4510,'Legenda Tecnologias'!$A$1:$C$26,3)</f>
        <v>22</v>
      </c>
    </row>
    <row r="4511" spans="1:8" ht="14.25">
      <c r="A4511" s="11">
        <v>44013</v>
      </c>
      <c r="B4511" s="10" t="s">
        <v>4897</v>
      </c>
      <c r="C4511" s="12">
        <v>0.33333333333333331</v>
      </c>
      <c r="D4511" s="13">
        <v>44018</v>
      </c>
      <c r="E4511" s="7" t="s">
        <v>4769</v>
      </c>
      <c r="F4511" s="65">
        <v>28.9</v>
      </c>
      <c r="G4511" t="s">
        <v>12</v>
      </c>
      <c r="H4511">
        <f>+VLOOKUP(G4511,'Legenda Tecnologias'!$A$1:$C$26,3)</f>
        <v>22</v>
      </c>
    </row>
    <row r="4512" spans="1:8" ht="14.25">
      <c r="A4512" s="11">
        <v>44013</v>
      </c>
      <c r="B4512" s="10" t="s">
        <v>4898</v>
      </c>
      <c r="C4512" s="12">
        <v>0.375</v>
      </c>
      <c r="D4512" s="13">
        <v>44018</v>
      </c>
      <c r="E4512" s="7" t="s">
        <v>4769</v>
      </c>
      <c r="F4512" s="65">
        <v>29.1</v>
      </c>
      <c r="G4512" t="s">
        <v>12</v>
      </c>
      <c r="H4512">
        <f>+VLOOKUP(G4512,'Legenda Tecnologias'!$A$1:$C$26,3)</f>
        <v>22</v>
      </c>
    </row>
    <row r="4513" spans="1:8" ht="14.25">
      <c r="A4513" s="11">
        <v>44013</v>
      </c>
      <c r="B4513" s="10" t="s">
        <v>4913</v>
      </c>
      <c r="C4513" s="12">
        <v>0</v>
      </c>
      <c r="D4513" s="13">
        <v>44019</v>
      </c>
      <c r="E4513" s="7" t="s">
        <v>4769</v>
      </c>
      <c r="F4513" s="65">
        <v>33.270000000000003</v>
      </c>
      <c r="G4513" t="s">
        <v>6</v>
      </c>
      <c r="H4513">
        <f>+VLOOKUP(G4513,'Legenda Tecnologias'!$A$1:$C$26,3)</f>
        <v>18</v>
      </c>
    </row>
    <row r="4514" spans="1:8" ht="14.25">
      <c r="A4514" s="11">
        <v>44013</v>
      </c>
      <c r="B4514" s="10" t="s">
        <v>4914</v>
      </c>
      <c r="C4514" s="12">
        <v>4.1666666666666664E-2</v>
      </c>
      <c r="D4514" s="13">
        <v>44019</v>
      </c>
      <c r="E4514" s="7" t="s">
        <v>4769</v>
      </c>
      <c r="F4514" s="65">
        <v>28.54</v>
      </c>
      <c r="G4514" t="s">
        <v>12</v>
      </c>
      <c r="H4514">
        <f>+VLOOKUP(G4514,'Legenda Tecnologias'!$A$1:$C$26,3)</f>
        <v>22</v>
      </c>
    </row>
    <row r="4515" spans="1:8" ht="14.25">
      <c r="A4515" s="11">
        <v>44013</v>
      </c>
      <c r="B4515" s="10" t="s">
        <v>4923</v>
      </c>
      <c r="C4515" s="12">
        <v>0.41666666666666669</v>
      </c>
      <c r="D4515" s="13">
        <v>44019</v>
      </c>
      <c r="E4515" s="7" t="s">
        <v>4769</v>
      </c>
      <c r="F4515" s="65">
        <v>34.21</v>
      </c>
      <c r="G4515" t="s">
        <v>5</v>
      </c>
      <c r="H4515">
        <f>+VLOOKUP(G4515,'Legenda Tecnologias'!$A$1:$C$26,3)</f>
        <v>11</v>
      </c>
    </row>
    <row r="4516" spans="1:8" ht="14.25">
      <c r="A4516" s="11">
        <v>44013</v>
      </c>
      <c r="B4516" s="10" t="s">
        <v>4924</v>
      </c>
      <c r="C4516" s="12">
        <v>0.45833333333333331</v>
      </c>
      <c r="D4516" s="13">
        <v>44019</v>
      </c>
      <c r="E4516" s="7" t="s">
        <v>4769</v>
      </c>
      <c r="F4516" s="65">
        <v>35.36</v>
      </c>
      <c r="G4516" t="s">
        <v>12</v>
      </c>
      <c r="H4516">
        <f>+VLOOKUP(G4516,'Legenda Tecnologias'!$A$1:$C$26,3)</f>
        <v>22</v>
      </c>
    </row>
    <row r="4517" spans="1:8" ht="14.25">
      <c r="A4517" s="11">
        <v>44013</v>
      </c>
      <c r="B4517" s="10" t="s">
        <v>4925</v>
      </c>
      <c r="C4517" s="12">
        <v>0.5</v>
      </c>
      <c r="D4517" s="13">
        <v>44019</v>
      </c>
      <c r="E4517" s="7" t="s">
        <v>4769</v>
      </c>
      <c r="F4517" s="65">
        <v>39.130000000000003</v>
      </c>
      <c r="G4517" t="s">
        <v>5</v>
      </c>
      <c r="H4517">
        <f>+VLOOKUP(G4517,'Legenda Tecnologias'!$A$1:$C$26,3)</f>
        <v>11</v>
      </c>
    </row>
    <row r="4518" spans="1:8" ht="14.25">
      <c r="A4518" s="11">
        <v>44013</v>
      </c>
      <c r="B4518" s="10" t="s">
        <v>4926</v>
      </c>
      <c r="C4518" s="12">
        <v>0.54166666666666663</v>
      </c>
      <c r="D4518" s="13">
        <v>44019</v>
      </c>
      <c r="E4518" s="7" t="s">
        <v>4769</v>
      </c>
      <c r="F4518" s="65">
        <v>39.08</v>
      </c>
      <c r="G4518" t="s">
        <v>12</v>
      </c>
      <c r="H4518">
        <f>+VLOOKUP(G4518,'Legenda Tecnologias'!$A$1:$C$26,3)</f>
        <v>22</v>
      </c>
    </row>
    <row r="4519" spans="1:8" ht="14.25">
      <c r="A4519" s="11">
        <v>44013</v>
      </c>
      <c r="B4519" s="10" t="s">
        <v>4927</v>
      </c>
      <c r="C4519" s="12">
        <v>0.58333333333333337</v>
      </c>
      <c r="D4519" s="13">
        <v>44019</v>
      </c>
      <c r="E4519" s="7" t="s">
        <v>4769</v>
      </c>
      <c r="F4519" s="65">
        <v>38</v>
      </c>
      <c r="G4519" t="s">
        <v>12</v>
      </c>
      <c r="H4519">
        <f>+VLOOKUP(G4519,'Legenda Tecnologias'!$A$1:$C$26,3)</f>
        <v>22</v>
      </c>
    </row>
    <row r="4520" spans="1:8" ht="14.25">
      <c r="A4520" s="11">
        <v>44013</v>
      </c>
      <c r="B4520" s="10" t="s">
        <v>4928</v>
      </c>
      <c r="C4520" s="12">
        <v>0.625</v>
      </c>
      <c r="D4520" s="13">
        <v>44019</v>
      </c>
      <c r="E4520" s="7" t="s">
        <v>4769</v>
      </c>
      <c r="F4520" s="65">
        <v>35.14</v>
      </c>
      <c r="G4520" t="s">
        <v>5</v>
      </c>
      <c r="H4520">
        <f>+VLOOKUP(G4520,'Legenda Tecnologias'!$A$1:$C$26,3)</f>
        <v>11</v>
      </c>
    </row>
    <row r="4521" spans="1:8" ht="14.25">
      <c r="A4521" s="11">
        <v>44013</v>
      </c>
      <c r="B4521" s="10" t="s">
        <v>4929</v>
      </c>
      <c r="C4521" s="12">
        <v>0.66666666666666663</v>
      </c>
      <c r="D4521" s="13">
        <v>44019</v>
      </c>
      <c r="E4521" s="7" t="s">
        <v>4769</v>
      </c>
      <c r="F4521" s="65">
        <v>34.01</v>
      </c>
      <c r="G4521" t="s">
        <v>5</v>
      </c>
      <c r="H4521">
        <f>+VLOOKUP(G4521,'Legenda Tecnologias'!$A$1:$C$26,3)</f>
        <v>11</v>
      </c>
    </row>
    <row r="4522" spans="1:8" ht="14.25">
      <c r="A4522" s="11">
        <v>44013</v>
      </c>
      <c r="B4522" s="10" t="s">
        <v>4930</v>
      </c>
      <c r="C4522" s="12">
        <v>0.70833333333333337</v>
      </c>
      <c r="D4522" s="13">
        <v>44019</v>
      </c>
      <c r="E4522" s="7" t="s">
        <v>4769</v>
      </c>
      <c r="F4522" s="65">
        <v>35.659999999999997</v>
      </c>
      <c r="G4522" t="s">
        <v>20</v>
      </c>
      <c r="H4522">
        <f>+VLOOKUP(G4522,'Legenda Tecnologias'!$A$1:$C$26,3)</f>
        <v>12</v>
      </c>
    </row>
    <row r="4523" spans="1:8" ht="14.25">
      <c r="A4523" s="11">
        <v>44013</v>
      </c>
      <c r="B4523" s="10" t="s">
        <v>4931</v>
      </c>
      <c r="C4523" s="12">
        <v>0.75</v>
      </c>
      <c r="D4523" s="13">
        <v>44019</v>
      </c>
      <c r="E4523" s="7" t="s">
        <v>4769</v>
      </c>
      <c r="F4523" s="65">
        <v>38.54</v>
      </c>
      <c r="G4523" t="s">
        <v>6</v>
      </c>
      <c r="H4523">
        <f>+VLOOKUP(G4523,'Legenda Tecnologias'!$A$1:$C$26,3)</f>
        <v>18</v>
      </c>
    </row>
    <row r="4524" spans="1:8" ht="14.25">
      <c r="A4524" s="11">
        <v>44013</v>
      </c>
      <c r="B4524" s="10" t="s">
        <v>4932</v>
      </c>
      <c r="C4524" s="12">
        <v>0.79166666666666663</v>
      </c>
      <c r="D4524" s="13">
        <v>44019</v>
      </c>
      <c r="E4524" s="7" t="s">
        <v>4769</v>
      </c>
      <c r="F4524" s="65">
        <v>40.840000000000003</v>
      </c>
      <c r="G4524" t="s">
        <v>5</v>
      </c>
      <c r="H4524">
        <f>+VLOOKUP(G4524,'Legenda Tecnologias'!$A$1:$C$26,3)</f>
        <v>11</v>
      </c>
    </row>
    <row r="4525" spans="1:8" ht="14.25">
      <c r="A4525" s="11">
        <v>44013</v>
      </c>
      <c r="B4525" s="10" t="s">
        <v>4915</v>
      </c>
      <c r="C4525" s="12">
        <v>8.3333333333333329E-2</v>
      </c>
      <c r="D4525" s="13">
        <v>44019</v>
      </c>
      <c r="E4525" s="7" t="s">
        <v>4769</v>
      </c>
      <c r="F4525" s="65">
        <v>27.96</v>
      </c>
      <c r="G4525" t="s">
        <v>6</v>
      </c>
      <c r="H4525">
        <f>+VLOOKUP(G4525,'Legenda Tecnologias'!$A$1:$C$26,3)</f>
        <v>18</v>
      </c>
    </row>
    <row r="4526" spans="1:8" ht="14.25">
      <c r="A4526" s="11">
        <v>44013</v>
      </c>
      <c r="B4526" s="10" t="s">
        <v>4933</v>
      </c>
      <c r="C4526" s="12">
        <v>0.83333333333333337</v>
      </c>
      <c r="D4526" s="13">
        <v>44019</v>
      </c>
      <c r="E4526" s="7" t="s">
        <v>4769</v>
      </c>
      <c r="F4526" s="65">
        <v>40.840000000000003</v>
      </c>
      <c r="G4526" t="s">
        <v>5</v>
      </c>
      <c r="H4526">
        <f>+VLOOKUP(G4526,'Legenda Tecnologias'!$A$1:$C$26,3)</f>
        <v>11</v>
      </c>
    </row>
    <row r="4527" spans="1:8" ht="14.25">
      <c r="A4527" s="11">
        <v>44013</v>
      </c>
      <c r="B4527" s="10" t="s">
        <v>4934</v>
      </c>
      <c r="C4527" s="12">
        <v>0.875</v>
      </c>
      <c r="D4527" s="13">
        <v>44019</v>
      </c>
      <c r="E4527" s="7" t="s">
        <v>4769</v>
      </c>
      <c r="F4527" s="65">
        <v>40.1</v>
      </c>
      <c r="G4527" t="s">
        <v>5</v>
      </c>
      <c r="H4527">
        <f>+VLOOKUP(G4527,'Legenda Tecnologias'!$A$1:$C$26,3)</f>
        <v>11</v>
      </c>
    </row>
    <row r="4528" spans="1:8" ht="14.25">
      <c r="A4528" s="11">
        <v>44013</v>
      </c>
      <c r="B4528" s="10" t="s">
        <v>4935</v>
      </c>
      <c r="C4528" s="12">
        <v>0.91666666666666663</v>
      </c>
      <c r="D4528" s="13">
        <v>44019</v>
      </c>
      <c r="E4528" s="7" t="s">
        <v>4769</v>
      </c>
      <c r="F4528" s="65">
        <v>40.15</v>
      </c>
      <c r="G4528" t="s">
        <v>10</v>
      </c>
      <c r="H4528">
        <f>+VLOOKUP(G4528,'Legenda Tecnologias'!$A$1:$C$26,3)</f>
        <v>1</v>
      </c>
    </row>
    <row r="4529" spans="1:8" ht="14.25">
      <c r="A4529" s="11">
        <v>44013</v>
      </c>
      <c r="B4529" s="10" t="s">
        <v>4936</v>
      </c>
      <c r="C4529" s="12">
        <v>0.95833333333333337</v>
      </c>
      <c r="D4529" s="13">
        <v>44019</v>
      </c>
      <c r="E4529" s="7" t="s">
        <v>4769</v>
      </c>
      <c r="F4529" s="65">
        <v>37</v>
      </c>
      <c r="G4529" t="s">
        <v>10</v>
      </c>
      <c r="H4529">
        <f>+VLOOKUP(G4529,'Legenda Tecnologias'!$A$1:$C$26,3)</f>
        <v>1</v>
      </c>
    </row>
    <row r="4530" spans="1:8" ht="14.25">
      <c r="A4530" s="11">
        <v>44013</v>
      </c>
      <c r="B4530" s="10" t="s">
        <v>4916</v>
      </c>
      <c r="C4530" s="12">
        <v>0.125</v>
      </c>
      <c r="D4530" s="13">
        <v>44019</v>
      </c>
      <c r="E4530" s="7" t="s">
        <v>4769</v>
      </c>
      <c r="F4530" s="65">
        <v>27.3</v>
      </c>
      <c r="G4530" t="s">
        <v>12</v>
      </c>
      <c r="H4530">
        <f>+VLOOKUP(G4530,'Legenda Tecnologias'!$A$1:$C$26,3)</f>
        <v>22</v>
      </c>
    </row>
    <row r="4531" spans="1:8" ht="14.25">
      <c r="A4531" s="11">
        <v>44013</v>
      </c>
      <c r="B4531" s="10" t="s">
        <v>4917</v>
      </c>
      <c r="C4531" s="12">
        <v>0.16666666666666666</v>
      </c>
      <c r="D4531" s="13">
        <v>44019</v>
      </c>
      <c r="E4531" s="7" t="s">
        <v>4769</v>
      </c>
      <c r="F4531" s="65">
        <v>27.15</v>
      </c>
      <c r="G4531" t="s">
        <v>12</v>
      </c>
      <c r="H4531">
        <f>+VLOOKUP(G4531,'Legenda Tecnologias'!$A$1:$C$26,3)</f>
        <v>22</v>
      </c>
    </row>
    <row r="4532" spans="1:8" ht="14.25">
      <c r="A4532" s="11">
        <v>44013</v>
      </c>
      <c r="B4532" s="10" t="s">
        <v>4918</v>
      </c>
      <c r="C4532" s="12">
        <v>0.20833333333333334</v>
      </c>
      <c r="D4532" s="13">
        <v>44019</v>
      </c>
      <c r="E4532" s="7" t="s">
        <v>4769</v>
      </c>
      <c r="F4532" s="65">
        <v>27.9</v>
      </c>
      <c r="G4532" t="s">
        <v>12</v>
      </c>
      <c r="H4532">
        <f>+VLOOKUP(G4532,'Legenda Tecnologias'!$A$1:$C$26,3)</f>
        <v>22</v>
      </c>
    </row>
    <row r="4533" spans="1:8" ht="14.25">
      <c r="A4533" s="11">
        <v>44013</v>
      </c>
      <c r="B4533" s="10" t="s">
        <v>4919</v>
      </c>
      <c r="C4533" s="12">
        <v>0.25</v>
      </c>
      <c r="D4533" s="13">
        <v>44019</v>
      </c>
      <c r="E4533" s="7" t="s">
        <v>4769</v>
      </c>
      <c r="F4533" s="65">
        <v>33.83</v>
      </c>
      <c r="G4533" t="s">
        <v>6</v>
      </c>
      <c r="H4533">
        <f>+VLOOKUP(G4533,'Legenda Tecnologias'!$A$1:$C$26,3)</f>
        <v>18</v>
      </c>
    </row>
    <row r="4534" spans="1:8" ht="14.25">
      <c r="A4534" s="11">
        <v>44013</v>
      </c>
      <c r="B4534" s="10" t="s">
        <v>4920</v>
      </c>
      <c r="C4534" s="12">
        <v>0.29166666666666669</v>
      </c>
      <c r="D4534" s="13">
        <v>44019</v>
      </c>
      <c r="E4534" s="7" t="s">
        <v>4769</v>
      </c>
      <c r="F4534" s="65">
        <v>37.65</v>
      </c>
      <c r="G4534" t="s">
        <v>12</v>
      </c>
      <c r="H4534">
        <f>+VLOOKUP(G4534,'Legenda Tecnologias'!$A$1:$C$26,3)</f>
        <v>22</v>
      </c>
    </row>
    <row r="4535" spans="1:8" ht="14.25">
      <c r="A4535" s="11">
        <v>44013</v>
      </c>
      <c r="B4535" s="10" t="s">
        <v>4921</v>
      </c>
      <c r="C4535" s="12">
        <v>0.33333333333333331</v>
      </c>
      <c r="D4535" s="13">
        <v>44019</v>
      </c>
      <c r="E4535" s="7" t="s">
        <v>4769</v>
      </c>
      <c r="F4535" s="65">
        <v>37.200000000000003</v>
      </c>
      <c r="G4535" t="s">
        <v>20</v>
      </c>
      <c r="H4535">
        <f>+VLOOKUP(G4535,'Legenda Tecnologias'!$A$1:$C$26,3)</f>
        <v>12</v>
      </c>
    </row>
    <row r="4536" spans="1:8" ht="14.25">
      <c r="A4536" s="11">
        <v>44013</v>
      </c>
      <c r="B4536" s="10" t="s">
        <v>4922</v>
      </c>
      <c r="C4536" s="12">
        <v>0.375</v>
      </c>
      <c r="D4536" s="13">
        <v>44019</v>
      </c>
      <c r="E4536" s="7" t="s">
        <v>4769</v>
      </c>
      <c r="F4536" s="65">
        <v>35.909999999999997</v>
      </c>
      <c r="G4536" t="s">
        <v>6</v>
      </c>
      <c r="H4536">
        <f>+VLOOKUP(G4536,'Legenda Tecnologias'!$A$1:$C$26,3)</f>
        <v>18</v>
      </c>
    </row>
    <row r="4537" spans="1:8" ht="14.25">
      <c r="A4537" s="11">
        <v>44013</v>
      </c>
      <c r="B4537" s="10" t="s">
        <v>4937</v>
      </c>
      <c r="C4537" s="12">
        <v>0</v>
      </c>
      <c r="D4537" s="13">
        <v>44020</v>
      </c>
      <c r="E4537" s="7" t="s">
        <v>4769</v>
      </c>
      <c r="F4537" s="65">
        <v>36.299999999999997</v>
      </c>
      <c r="G4537" t="s">
        <v>20</v>
      </c>
      <c r="H4537">
        <f>+VLOOKUP(G4537,'Legenda Tecnologias'!$A$1:$C$26,3)</f>
        <v>12</v>
      </c>
    </row>
    <row r="4538" spans="1:8" ht="14.25">
      <c r="A4538" s="11">
        <v>44013</v>
      </c>
      <c r="B4538" s="10" t="s">
        <v>4938</v>
      </c>
      <c r="C4538" s="12">
        <v>4.1666666666666664E-2</v>
      </c>
      <c r="D4538" s="13">
        <v>44020</v>
      </c>
      <c r="E4538" s="7" t="s">
        <v>4769</v>
      </c>
      <c r="F4538" s="65">
        <v>32.700000000000003</v>
      </c>
      <c r="G4538" t="s">
        <v>6</v>
      </c>
      <c r="H4538">
        <f>+VLOOKUP(G4538,'Legenda Tecnologias'!$A$1:$C$26,3)</f>
        <v>18</v>
      </c>
    </row>
    <row r="4539" spans="1:8" ht="14.25">
      <c r="A4539" s="11">
        <v>44013</v>
      </c>
      <c r="B4539" s="10" t="s">
        <v>4947</v>
      </c>
      <c r="C4539" s="12">
        <v>0.41666666666666669</v>
      </c>
      <c r="D4539" s="13">
        <v>44020</v>
      </c>
      <c r="E4539" s="7" t="s">
        <v>4769</v>
      </c>
      <c r="F4539" s="65">
        <v>40.020000000000003</v>
      </c>
      <c r="G4539" t="s">
        <v>7</v>
      </c>
      <c r="H4539">
        <f>+VLOOKUP(G4539,'Legenda Tecnologias'!$A$1:$C$26,3)</f>
        <v>19</v>
      </c>
    </row>
    <row r="4540" spans="1:8" ht="14.25">
      <c r="A4540" s="11">
        <v>44013</v>
      </c>
      <c r="B4540" s="10" t="s">
        <v>4948</v>
      </c>
      <c r="C4540" s="12">
        <v>0.45833333333333331</v>
      </c>
      <c r="D4540" s="13">
        <v>44020</v>
      </c>
      <c r="E4540" s="7" t="s">
        <v>4769</v>
      </c>
      <c r="F4540" s="65">
        <v>40.020000000000003</v>
      </c>
      <c r="G4540" t="s">
        <v>12</v>
      </c>
      <c r="H4540">
        <f>+VLOOKUP(G4540,'Legenda Tecnologias'!$A$1:$C$26,3)</f>
        <v>22</v>
      </c>
    </row>
    <row r="4541" spans="1:8" ht="14.25">
      <c r="A4541" s="11">
        <v>44013</v>
      </c>
      <c r="B4541" s="10" t="s">
        <v>4949</v>
      </c>
      <c r="C4541" s="12">
        <v>0.5</v>
      </c>
      <c r="D4541" s="13">
        <v>44020</v>
      </c>
      <c r="E4541" s="7" t="s">
        <v>4769</v>
      </c>
      <c r="F4541" s="65">
        <v>40.299999999999997</v>
      </c>
      <c r="G4541" t="s">
        <v>12</v>
      </c>
      <c r="H4541">
        <f>+VLOOKUP(G4541,'Legenda Tecnologias'!$A$1:$C$26,3)</f>
        <v>22</v>
      </c>
    </row>
    <row r="4542" spans="1:8" ht="14.25">
      <c r="A4542" s="11">
        <v>44013</v>
      </c>
      <c r="B4542" s="10" t="s">
        <v>4950</v>
      </c>
      <c r="C4542" s="12">
        <v>0.54166666666666663</v>
      </c>
      <c r="D4542" s="13">
        <v>44020</v>
      </c>
      <c r="E4542" s="7" t="s">
        <v>4769</v>
      </c>
      <c r="F4542" s="65">
        <v>40.6</v>
      </c>
      <c r="G4542" t="s">
        <v>10</v>
      </c>
      <c r="H4542">
        <f>+VLOOKUP(G4542,'Legenda Tecnologias'!$A$1:$C$26,3)</f>
        <v>1</v>
      </c>
    </row>
    <row r="4543" spans="1:8" ht="14.25">
      <c r="A4543" s="11">
        <v>44013</v>
      </c>
      <c r="B4543" s="10" t="s">
        <v>4951</v>
      </c>
      <c r="C4543" s="12">
        <v>0.58333333333333337</v>
      </c>
      <c r="D4543" s="13">
        <v>44020</v>
      </c>
      <c r="E4543" s="7" t="s">
        <v>4769</v>
      </c>
      <c r="F4543" s="65">
        <v>40.200000000000003</v>
      </c>
      <c r="G4543" t="s">
        <v>10</v>
      </c>
      <c r="H4543">
        <f>+VLOOKUP(G4543,'Legenda Tecnologias'!$A$1:$C$26,3)</f>
        <v>1</v>
      </c>
    </row>
    <row r="4544" spans="1:8" ht="14.25">
      <c r="A4544" s="11">
        <v>44013</v>
      </c>
      <c r="B4544" s="10" t="s">
        <v>4952</v>
      </c>
      <c r="C4544" s="12">
        <v>0.625</v>
      </c>
      <c r="D4544" s="13">
        <v>44020</v>
      </c>
      <c r="E4544" s="7" t="s">
        <v>4769</v>
      </c>
      <c r="F4544" s="65">
        <v>39.99</v>
      </c>
      <c r="G4544" t="s">
        <v>10</v>
      </c>
      <c r="H4544">
        <f>+VLOOKUP(G4544,'Legenda Tecnologias'!$A$1:$C$26,3)</f>
        <v>1</v>
      </c>
    </row>
    <row r="4545" spans="1:8" ht="14.25">
      <c r="A4545" s="11">
        <v>44013</v>
      </c>
      <c r="B4545" s="10" t="s">
        <v>4953</v>
      </c>
      <c r="C4545" s="12">
        <v>0.66666666666666663</v>
      </c>
      <c r="D4545" s="13">
        <v>44020</v>
      </c>
      <c r="E4545" s="7" t="s">
        <v>4769</v>
      </c>
      <c r="F4545" s="65">
        <v>40.020000000000003</v>
      </c>
      <c r="G4545" t="s">
        <v>5</v>
      </c>
      <c r="H4545">
        <f>+VLOOKUP(G4545,'Legenda Tecnologias'!$A$1:$C$26,3)</f>
        <v>11</v>
      </c>
    </row>
    <row r="4546" spans="1:8" ht="14.25">
      <c r="A4546" s="11">
        <v>44013</v>
      </c>
      <c r="B4546" s="10" t="s">
        <v>4954</v>
      </c>
      <c r="C4546" s="12">
        <v>0.70833333333333337</v>
      </c>
      <c r="D4546" s="13">
        <v>44020</v>
      </c>
      <c r="E4546" s="7" t="s">
        <v>4769</v>
      </c>
      <c r="F4546" s="65">
        <v>40.1</v>
      </c>
      <c r="G4546" t="s">
        <v>12</v>
      </c>
      <c r="H4546">
        <f>+VLOOKUP(G4546,'Legenda Tecnologias'!$A$1:$C$26,3)</f>
        <v>22</v>
      </c>
    </row>
    <row r="4547" spans="1:8" ht="14.25">
      <c r="A4547" s="11">
        <v>44013</v>
      </c>
      <c r="B4547" s="10" t="s">
        <v>4955</v>
      </c>
      <c r="C4547" s="12">
        <v>0.75</v>
      </c>
      <c r="D4547" s="13">
        <v>44020</v>
      </c>
      <c r="E4547" s="7" t="s">
        <v>4769</v>
      </c>
      <c r="F4547" s="65">
        <v>40.1</v>
      </c>
      <c r="G4547" t="s">
        <v>10</v>
      </c>
      <c r="H4547">
        <f>+VLOOKUP(G4547,'Legenda Tecnologias'!$A$1:$C$26,3)</f>
        <v>1</v>
      </c>
    </row>
    <row r="4548" spans="1:8" ht="14.25">
      <c r="A4548" s="11">
        <v>44013</v>
      </c>
      <c r="B4548" s="10" t="s">
        <v>4956</v>
      </c>
      <c r="C4548" s="12">
        <v>0.79166666666666663</v>
      </c>
      <c r="D4548" s="13">
        <v>44020</v>
      </c>
      <c r="E4548" s="7" t="s">
        <v>4769</v>
      </c>
      <c r="F4548" s="65">
        <v>39.880000000000003</v>
      </c>
      <c r="G4548" t="s">
        <v>10</v>
      </c>
      <c r="H4548">
        <f>+VLOOKUP(G4548,'Legenda Tecnologias'!$A$1:$C$26,3)</f>
        <v>1</v>
      </c>
    </row>
    <row r="4549" spans="1:8" ht="14.25">
      <c r="A4549" s="11">
        <v>44013</v>
      </c>
      <c r="B4549" s="10" t="s">
        <v>4939</v>
      </c>
      <c r="C4549" s="12">
        <v>8.3333333333333329E-2</v>
      </c>
      <c r="D4549" s="13">
        <v>44020</v>
      </c>
      <c r="E4549" s="7" t="s">
        <v>4769</v>
      </c>
      <c r="F4549" s="65">
        <v>30.41</v>
      </c>
      <c r="G4549" t="s">
        <v>12</v>
      </c>
      <c r="H4549">
        <f>+VLOOKUP(G4549,'Legenda Tecnologias'!$A$1:$C$26,3)</f>
        <v>22</v>
      </c>
    </row>
    <row r="4550" spans="1:8" ht="14.25">
      <c r="A4550" s="11">
        <v>44013</v>
      </c>
      <c r="B4550" s="10" t="s">
        <v>4957</v>
      </c>
      <c r="C4550" s="12">
        <v>0.83333333333333337</v>
      </c>
      <c r="D4550" s="13">
        <v>44020</v>
      </c>
      <c r="E4550" s="7" t="s">
        <v>4769</v>
      </c>
      <c r="F4550" s="65">
        <v>39.909999999999997</v>
      </c>
      <c r="G4550" t="s">
        <v>5</v>
      </c>
      <c r="H4550">
        <f>+VLOOKUP(G4550,'Legenda Tecnologias'!$A$1:$C$26,3)</f>
        <v>11</v>
      </c>
    </row>
    <row r="4551" spans="1:8" ht="14.25">
      <c r="A4551" s="11">
        <v>44013</v>
      </c>
      <c r="B4551" s="10" t="s">
        <v>4958</v>
      </c>
      <c r="C4551" s="12">
        <v>0.875</v>
      </c>
      <c r="D4551" s="13">
        <v>44020</v>
      </c>
      <c r="E4551" s="7" t="s">
        <v>4769</v>
      </c>
      <c r="F4551" s="65">
        <v>40.22</v>
      </c>
      <c r="G4551" t="s">
        <v>5</v>
      </c>
      <c r="H4551">
        <f>+VLOOKUP(G4551,'Legenda Tecnologias'!$A$1:$C$26,3)</f>
        <v>11</v>
      </c>
    </row>
    <row r="4552" spans="1:8" ht="14.25">
      <c r="A4552" s="11">
        <v>44013</v>
      </c>
      <c r="B4552" s="10" t="s">
        <v>4959</v>
      </c>
      <c r="C4552" s="12">
        <v>0.91666666666666663</v>
      </c>
      <c r="D4552" s="13">
        <v>44020</v>
      </c>
      <c r="E4552" s="7" t="s">
        <v>4769</v>
      </c>
      <c r="F4552" s="65">
        <v>40.200000000000003</v>
      </c>
      <c r="G4552" t="s">
        <v>12</v>
      </c>
      <c r="H4552">
        <f>+VLOOKUP(G4552,'Legenda Tecnologias'!$A$1:$C$26,3)</f>
        <v>22</v>
      </c>
    </row>
    <row r="4553" spans="1:8" ht="14.25">
      <c r="A4553" s="11">
        <v>44013</v>
      </c>
      <c r="B4553" s="10" t="s">
        <v>4960</v>
      </c>
      <c r="C4553" s="12">
        <v>0.95833333333333337</v>
      </c>
      <c r="D4553" s="13">
        <v>44020</v>
      </c>
      <c r="E4553" s="7" t="s">
        <v>4769</v>
      </c>
      <c r="F4553" s="65">
        <v>39.159999999999997</v>
      </c>
      <c r="G4553" t="s">
        <v>10</v>
      </c>
      <c r="H4553">
        <f>+VLOOKUP(G4553,'Legenda Tecnologias'!$A$1:$C$26,3)</f>
        <v>1</v>
      </c>
    </row>
    <row r="4554" spans="1:8" ht="14.25">
      <c r="A4554" s="11">
        <v>44013</v>
      </c>
      <c r="B4554" s="10" t="s">
        <v>4940</v>
      </c>
      <c r="C4554" s="12">
        <v>0.125</v>
      </c>
      <c r="D4554" s="13">
        <v>44020</v>
      </c>
      <c r="E4554" s="7" t="s">
        <v>4769</v>
      </c>
      <c r="F4554" s="65">
        <v>29.92</v>
      </c>
      <c r="G4554" t="s">
        <v>12</v>
      </c>
      <c r="H4554">
        <f>+VLOOKUP(G4554,'Legenda Tecnologias'!$A$1:$C$26,3)</f>
        <v>22</v>
      </c>
    </row>
    <row r="4555" spans="1:8" ht="14.25">
      <c r="A4555" s="11">
        <v>44013</v>
      </c>
      <c r="B4555" s="10" t="s">
        <v>4941</v>
      </c>
      <c r="C4555" s="12">
        <v>0.16666666666666666</v>
      </c>
      <c r="D4555" s="13">
        <v>44020</v>
      </c>
      <c r="E4555" s="7" t="s">
        <v>4769</v>
      </c>
      <c r="F4555" s="65">
        <v>29.55</v>
      </c>
      <c r="G4555" t="s">
        <v>12</v>
      </c>
      <c r="H4555">
        <f>+VLOOKUP(G4555,'Legenda Tecnologias'!$A$1:$C$26,3)</f>
        <v>22</v>
      </c>
    </row>
    <row r="4556" spans="1:8" ht="14.25">
      <c r="A4556" s="11">
        <v>44013</v>
      </c>
      <c r="B4556" s="10" t="s">
        <v>4942</v>
      </c>
      <c r="C4556" s="12">
        <v>0.20833333333333334</v>
      </c>
      <c r="D4556" s="13">
        <v>44020</v>
      </c>
      <c r="E4556" s="7" t="s">
        <v>4769</v>
      </c>
      <c r="F4556" s="65">
        <v>30.3</v>
      </c>
      <c r="G4556" t="s">
        <v>12</v>
      </c>
      <c r="H4556">
        <f>+VLOOKUP(G4556,'Legenda Tecnologias'!$A$1:$C$26,3)</f>
        <v>22</v>
      </c>
    </row>
    <row r="4557" spans="1:8" ht="14.25">
      <c r="A4557" s="11">
        <v>44013</v>
      </c>
      <c r="B4557" s="10" t="s">
        <v>4943</v>
      </c>
      <c r="C4557" s="12">
        <v>0.25</v>
      </c>
      <c r="D4557" s="13">
        <v>44020</v>
      </c>
      <c r="E4557" s="7" t="s">
        <v>4769</v>
      </c>
      <c r="F4557" s="65">
        <v>36.979999999999997</v>
      </c>
      <c r="G4557" t="s">
        <v>12</v>
      </c>
      <c r="H4557">
        <f>+VLOOKUP(G4557,'Legenda Tecnologias'!$A$1:$C$26,3)</f>
        <v>22</v>
      </c>
    </row>
    <row r="4558" spans="1:8" ht="14.25">
      <c r="A4558" s="11">
        <v>44013</v>
      </c>
      <c r="B4558" s="10" t="s">
        <v>4944</v>
      </c>
      <c r="C4558" s="12">
        <v>0.29166666666666669</v>
      </c>
      <c r="D4558" s="13">
        <v>44020</v>
      </c>
      <c r="E4558" s="7" t="s">
        <v>4769</v>
      </c>
      <c r="F4558" s="65">
        <v>40</v>
      </c>
      <c r="G4558" t="s">
        <v>6</v>
      </c>
      <c r="H4558">
        <f>+VLOOKUP(G4558,'Legenda Tecnologias'!$A$1:$C$26,3)</f>
        <v>18</v>
      </c>
    </row>
    <row r="4559" spans="1:8" ht="14.25">
      <c r="A4559" s="11">
        <v>44013</v>
      </c>
      <c r="B4559" s="10" t="s">
        <v>4945</v>
      </c>
      <c r="C4559" s="12">
        <v>0.33333333333333331</v>
      </c>
      <c r="D4559" s="13">
        <v>44020</v>
      </c>
      <c r="E4559" s="7" t="s">
        <v>4769</v>
      </c>
      <c r="F4559" s="65">
        <v>40.020000000000003</v>
      </c>
      <c r="G4559" t="s">
        <v>21</v>
      </c>
      <c r="H4559">
        <f>+VLOOKUP(G4559,'Legenda Tecnologias'!$A$1:$C$26,3)</f>
        <v>2</v>
      </c>
    </row>
    <row r="4560" spans="1:8" ht="14.25">
      <c r="A4560" s="11">
        <v>44013</v>
      </c>
      <c r="B4560" s="10" t="s">
        <v>4946</v>
      </c>
      <c r="C4560" s="12">
        <v>0.375</v>
      </c>
      <c r="D4560" s="13">
        <v>44020</v>
      </c>
      <c r="E4560" s="7" t="s">
        <v>4769</v>
      </c>
      <c r="F4560" s="65">
        <v>40.020000000000003</v>
      </c>
      <c r="G4560" t="s">
        <v>12</v>
      </c>
      <c r="H4560">
        <f>+VLOOKUP(G4560,'Legenda Tecnologias'!$A$1:$C$26,3)</f>
        <v>22</v>
      </c>
    </row>
    <row r="4561" spans="1:8" ht="14.25">
      <c r="A4561" s="11">
        <v>44013</v>
      </c>
      <c r="B4561" s="10" t="s">
        <v>4961</v>
      </c>
      <c r="C4561" s="12">
        <v>0</v>
      </c>
      <c r="D4561" s="13">
        <v>44021</v>
      </c>
      <c r="E4561" s="7" t="s">
        <v>4769</v>
      </c>
      <c r="F4561" s="65">
        <v>39.94</v>
      </c>
      <c r="G4561" t="s">
        <v>5</v>
      </c>
      <c r="H4561">
        <f>+VLOOKUP(G4561,'Legenda Tecnologias'!$A$1:$C$26,3)</f>
        <v>11</v>
      </c>
    </row>
    <row r="4562" spans="1:8" ht="14.25">
      <c r="A4562" s="11">
        <v>44013</v>
      </c>
      <c r="B4562" s="10" t="s">
        <v>4962</v>
      </c>
      <c r="C4562" s="12">
        <v>4.1666666666666664E-2</v>
      </c>
      <c r="D4562" s="13">
        <v>44021</v>
      </c>
      <c r="E4562" s="7" t="s">
        <v>4769</v>
      </c>
      <c r="F4562" s="65">
        <v>35.409999999999997</v>
      </c>
      <c r="G4562" t="s">
        <v>12</v>
      </c>
      <c r="H4562">
        <f>+VLOOKUP(G4562,'Legenda Tecnologias'!$A$1:$C$26,3)</f>
        <v>22</v>
      </c>
    </row>
    <row r="4563" spans="1:8" ht="14.25">
      <c r="A4563" s="11">
        <v>44013</v>
      </c>
      <c r="B4563" s="10" t="s">
        <v>4971</v>
      </c>
      <c r="C4563" s="12">
        <v>0.41666666666666669</v>
      </c>
      <c r="D4563" s="13">
        <v>44021</v>
      </c>
      <c r="E4563" s="7" t="s">
        <v>4769</v>
      </c>
      <c r="F4563" s="65">
        <v>43.07</v>
      </c>
      <c r="G4563" t="s">
        <v>5</v>
      </c>
      <c r="H4563">
        <f>+VLOOKUP(G4563,'Legenda Tecnologias'!$A$1:$C$26,3)</f>
        <v>11</v>
      </c>
    </row>
    <row r="4564" spans="1:8" ht="14.25">
      <c r="A4564" s="11">
        <v>44013</v>
      </c>
      <c r="B4564" s="10" t="s">
        <v>4972</v>
      </c>
      <c r="C4564" s="12">
        <v>0.45833333333333331</v>
      </c>
      <c r="D4564" s="13">
        <v>44021</v>
      </c>
      <c r="E4564" s="7" t="s">
        <v>4769</v>
      </c>
      <c r="F4564" s="65">
        <v>43</v>
      </c>
      <c r="G4564" t="s">
        <v>12</v>
      </c>
      <c r="H4564">
        <f>+VLOOKUP(G4564,'Legenda Tecnologias'!$A$1:$C$26,3)</f>
        <v>22</v>
      </c>
    </row>
    <row r="4565" spans="1:8" ht="14.25">
      <c r="A4565" s="11">
        <v>44013</v>
      </c>
      <c r="B4565" s="10" t="s">
        <v>4973</v>
      </c>
      <c r="C4565" s="12">
        <v>0.5</v>
      </c>
      <c r="D4565" s="13">
        <v>44021</v>
      </c>
      <c r="E4565" s="7" t="s">
        <v>4769</v>
      </c>
      <c r="F4565" s="65">
        <v>43.23</v>
      </c>
      <c r="G4565" t="s">
        <v>5</v>
      </c>
      <c r="H4565">
        <f>+VLOOKUP(G4565,'Legenda Tecnologias'!$A$1:$C$26,3)</f>
        <v>11</v>
      </c>
    </row>
    <row r="4566" spans="1:8" ht="14.25">
      <c r="A4566" s="11">
        <v>44013</v>
      </c>
      <c r="B4566" s="10" t="s">
        <v>4974</v>
      </c>
      <c r="C4566" s="12">
        <v>0.54166666666666663</v>
      </c>
      <c r="D4566" s="13">
        <v>44021</v>
      </c>
      <c r="E4566" s="7" t="s">
        <v>4769</v>
      </c>
      <c r="F4566" s="65">
        <v>42.53</v>
      </c>
      <c r="G4566" t="s">
        <v>5</v>
      </c>
      <c r="H4566">
        <f>+VLOOKUP(G4566,'Legenda Tecnologias'!$A$1:$C$26,3)</f>
        <v>11</v>
      </c>
    </row>
    <row r="4567" spans="1:8" ht="14.25">
      <c r="A4567" s="11">
        <v>44013</v>
      </c>
      <c r="B4567" s="10" t="s">
        <v>4975</v>
      </c>
      <c r="C4567" s="12">
        <v>0.58333333333333337</v>
      </c>
      <c r="D4567" s="13">
        <v>44021</v>
      </c>
      <c r="E4567" s="7" t="s">
        <v>4769</v>
      </c>
      <c r="F4567" s="65">
        <v>40.75</v>
      </c>
      <c r="G4567" t="s">
        <v>10</v>
      </c>
      <c r="H4567">
        <f>+VLOOKUP(G4567,'Legenda Tecnologias'!$A$1:$C$26,3)</f>
        <v>1</v>
      </c>
    </row>
    <row r="4568" spans="1:8" ht="14.25">
      <c r="A4568" s="11">
        <v>44013</v>
      </c>
      <c r="B4568" s="10" t="s">
        <v>4976</v>
      </c>
      <c r="C4568" s="12">
        <v>0.625</v>
      </c>
      <c r="D4568" s="13">
        <v>44021</v>
      </c>
      <c r="E4568" s="7" t="s">
        <v>4769</v>
      </c>
      <c r="F4568" s="65">
        <v>39.840000000000003</v>
      </c>
      <c r="G4568" t="s">
        <v>5</v>
      </c>
      <c r="H4568">
        <f>+VLOOKUP(G4568,'Legenda Tecnologias'!$A$1:$C$26,3)</f>
        <v>11</v>
      </c>
    </row>
    <row r="4569" spans="1:8" ht="14.25">
      <c r="A4569" s="11">
        <v>44013</v>
      </c>
      <c r="B4569" s="10" t="s">
        <v>4977</v>
      </c>
      <c r="C4569" s="12">
        <v>0.66666666666666663</v>
      </c>
      <c r="D4569" s="13">
        <v>44021</v>
      </c>
      <c r="E4569" s="7" t="s">
        <v>4769</v>
      </c>
      <c r="F4569" s="65">
        <v>39.9</v>
      </c>
      <c r="G4569" t="s">
        <v>5</v>
      </c>
      <c r="H4569">
        <f>+VLOOKUP(G4569,'Legenda Tecnologias'!$A$1:$C$26,3)</f>
        <v>11</v>
      </c>
    </row>
    <row r="4570" spans="1:8" ht="14.25">
      <c r="A4570" s="11">
        <v>44013</v>
      </c>
      <c r="B4570" s="10" t="s">
        <v>4978</v>
      </c>
      <c r="C4570" s="12">
        <v>0.70833333333333337</v>
      </c>
      <c r="D4570" s="13">
        <v>44021</v>
      </c>
      <c r="E4570" s="7" t="s">
        <v>4769</v>
      </c>
      <c r="F4570" s="65">
        <v>41.7</v>
      </c>
      <c r="G4570" t="s">
        <v>5</v>
      </c>
      <c r="H4570">
        <f>+VLOOKUP(G4570,'Legenda Tecnologias'!$A$1:$C$26,3)</f>
        <v>11</v>
      </c>
    </row>
    <row r="4571" spans="1:8" ht="14.25">
      <c r="A4571" s="11">
        <v>44013</v>
      </c>
      <c r="B4571" s="10" t="s">
        <v>4979</v>
      </c>
      <c r="C4571" s="12">
        <v>0.75</v>
      </c>
      <c r="D4571" s="13">
        <v>44021</v>
      </c>
      <c r="E4571" s="7" t="s">
        <v>4769</v>
      </c>
      <c r="F4571" s="65">
        <v>42.64</v>
      </c>
      <c r="G4571" t="s">
        <v>10</v>
      </c>
      <c r="H4571">
        <f>+VLOOKUP(G4571,'Legenda Tecnologias'!$A$1:$C$26,3)</f>
        <v>1</v>
      </c>
    </row>
    <row r="4572" spans="1:8" ht="14.25">
      <c r="A4572" s="11">
        <v>44013</v>
      </c>
      <c r="B4572" s="10" t="s">
        <v>4980</v>
      </c>
      <c r="C4572" s="12">
        <v>0.79166666666666663</v>
      </c>
      <c r="D4572" s="13">
        <v>44021</v>
      </c>
      <c r="E4572" s="7" t="s">
        <v>4769</v>
      </c>
      <c r="F4572" s="65">
        <v>42.84</v>
      </c>
      <c r="G4572" t="s">
        <v>12</v>
      </c>
      <c r="H4572">
        <f>+VLOOKUP(G4572,'Legenda Tecnologias'!$A$1:$C$26,3)</f>
        <v>22</v>
      </c>
    </row>
    <row r="4573" spans="1:8" ht="14.25">
      <c r="A4573" s="11">
        <v>44013</v>
      </c>
      <c r="B4573" s="10" t="s">
        <v>4963</v>
      </c>
      <c r="C4573" s="12">
        <v>8.3333333333333329E-2</v>
      </c>
      <c r="D4573" s="13">
        <v>44021</v>
      </c>
      <c r="E4573" s="7" t="s">
        <v>4769</v>
      </c>
      <c r="F4573" s="65">
        <v>32.659999999999997</v>
      </c>
      <c r="G4573" t="s">
        <v>5</v>
      </c>
      <c r="H4573">
        <f>+VLOOKUP(G4573,'Legenda Tecnologias'!$A$1:$C$26,3)</f>
        <v>11</v>
      </c>
    </row>
    <row r="4574" spans="1:8" ht="14.25">
      <c r="A4574" s="11">
        <v>44013</v>
      </c>
      <c r="B4574" s="10" t="s">
        <v>4981</v>
      </c>
      <c r="C4574" s="12">
        <v>0.83333333333333337</v>
      </c>
      <c r="D4574" s="13">
        <v>44021</v>
      </c>
      <c r="E4574" s="7" t="s">
        <v>4769</v>
      </c>
      <c r="F4574" s="65">
        <v>43.17</v>
      </c>
      <c r="G4574" t="s">
        <v>5</v>
      </c>
      <c r="H4574">
        <f>+VLOOKUP(G4574,'Legenda Tecnologias'!$A$1:$C$26,3)</f>
        <v>11</v>
      </c>
    </row>
    <row r="4575" spans="1:8" ht="14.25">
      <c r="A4575" s="11">
        <v>44013</v>
      </c>
      <c r="B4575" s="10" t="s">
        <v>4982</v>
      </c>
      <c r="C4575" s="12">
        <v>0.875</v>
      </c>
      <c r="D4575" s="13">
        <v>44021</v>
      </c>
      <c r="E4575" s="7" t="s">
        <v>4769</v>
      </c>
      <c r="F4575" s="65">
        <v>43.82</v>
      </c>
      <c r="G4575" t="s">
        <v>5</v>
      </c>
      <c r="H4575">
        <f>+VLOOKUP(G4575,'Legenda Tecnologias'!$A$1:$C$26,3)</f>
        <v>11</v>
      </c>
    </row>
    <row r="4576" spans="1:8" ht="14.25">
      <c r="A4576" s="11">
        <v>44013</v>
      </c>
      <c r="B4576" s="10" t="s">
        <v>4983</v>
      </c>
      <c r="C4576" s="12">
        <v>0.91666666666666663</v>
      </c>
      <c r="D4576" s="13">
        <v>44021</v>
      </c>
      <c r="E4576" s="7" t="s">
        <v>4769</v>
      </c>
      <c r="F4576" s="65">
        <v>43.68</v>
      </c>
      <c r="G4576" t="s">
        <v>5</v>
      </c>
      <c r="H4576">
        <f>+VLOOKUP(G4576,'Legenda Tecnologias'!$A$1:$C$26,3)</f>
        <v>11</v>
      </c>
    </row>
    <row r="4577" spans="1:8" ht="14.25">
      <c r="A4577" s="11">
        <v>44013</v>
      </c>
      <c r="B4577" s="10" t="s">
        <v>4984</v>
      </c>
      <c r="C4577" s="12">
        <v>0.95833333333333337</v>
      </c>
      <c r="D4577" s="13">
        <v>44021</v>
      </c>
      <c r="E4577" s="7" t="s">
        <v>4769</v>
      </c>
      <c r="F4577" s="65">
        <v>41.91</v>
      </c>
      <c r="G4577" t="s">
        <v>20</v>
      </c>
      <c r="H4577">
        <f>+VLOOKUP(G4577,'Legenda Tecnologias'!$A$1:$C$26,3)</f>
        <v>12</v>
      </c>
    </row>
    <row r="4578" spans="1:8" ht="14.25">
      <c r="A4578" s="11">
        <v>44013</v>
      </c>
      <c r="B4578" s="10" t="s">
        <v>4964</v>
      </c>
      <c r="C4578" s="12">
        <v>0.125</v>
      </c>
      <c r="D4578" s="13">
        <v>44021</v>
      </c>
      <c r="E4578" s="7" t="s">
        <v>4769</v>
      </c>
      <c r="F4578" s="65">
        <v>30.13</v>
      </c>
      <c r="G4578" t="s">
        <v>12</v>
      </c>
      <c r="H4578">
        <f>+VLOOKUP(G4578,'Legenda Tecnologias'!$A$1:$C$26,3)</f>
        <v>22</v>
      </c>
    </row>
    <row r="4579" spans="1:8" ht="14.25">
      <c r="A4579" s="11">
        <v>44013</v>
      </c>
      <c r="B4579" s="10" t="s">
        <v>4965</v>
      </c>
      <c r="C4579" s="12">
        <v>0.16666666666666666</v>
      </c>
      <c r="D4579" s="13">
        <v>44021</v>
      </c>
      <c r="E4579" s="7" t="s">
        <v>4769</v>
      </c>
      <c r="F4579" s="65">
        <v>30</v>
      </c>
      <c r="G4579" t="s">
        <v>6</v>
      </c>
      <c r="H4579">
        <f>+VLOOKUP(G4579,'Legenda Tecnologias'!$A$1:$C$26,3)</f>
        <v>18</v>
      </c>
    </row>
    <row r="4580" spans="1:8" ht="14.25">
      <c r="A4580" s="11">
        <v>44013</v>
      </c>
      <c r="B4580" s="10" t="s">
        <v>4966</v>
      </c>
      <c r="C4580" s="12">
        <v>0.20833333333333334</v>
      </c>
      <c r="D4580" s="13">
        <v>44021</v>
      </c>
      <c r="E4580" s="7" t="s">
        <v>4769</v>
      </c>
      <c r="F4580" s="65">
        <v>32.630000000000003</v>
      </c>
      <c r="G4580" t="s">
        <v>12</v>
      </c>
      <c r="H4580">
        <f>+VLOOKUP(G4580,'Legenda Tecnologias'!$A$1:$C$26,3)</f>
        <v>22</v>
      </c>
    </row>
    <row r="4581" spans="1:8" ht="14.25">
      <c r="A4581" s="11">
        <v>44013</v>
      </c>
      <c r="B4581" s="10" t="s">
        <v>4967</v>
      </c>
      <c r="C4581" s="12">
        <v>0.25</v>
      </c>
      <c r="D4581" s="13">
        <v>44021</v>
      </c>
      <c r="E4581" s="7" t="s">
        <v>4769</v>
      </c>
      <c r="F4581" s="65">
        <v>38.17</v>
      </c>
      <c r="G4581" t="s">
        <v>12</v>
      </c>
      <c r="H4581">
        <f>+VLOOKUP(G4581,'Legenda Tecnologias'!$A$1:$C$26,3)</f>
        <v>22</v>
      </c>
    </row>
    <row r="4582" spans="1:8" ht="14.25">
      <c r="A4582" s="11">
        <v>44013</v>
      </c>
      <c r="B4582" s="10" t="s">
        <v>4968</v>
      </c>
      <c r="C4582" s="12">
        <v>0.29166666666666669</v>
      </c>
      <c r="D4582" s="13">
        <v>44021</v>
      </c>
      <c r="E4582" s="7" t="s">
        <v>4769</v>
      </c>
      <c r="F4582" s="65">
        <v>41.7</v>
      </c>
      <c r="G4582" t="s">
        <v>5</v>
      </c>
      <c r="H4582">
        <f>+VLOOKUP(G4582,'Legenda Tecnologias'!$A$1:$C$26,3)</f>
        <v>11</v>
      </c>
    </row>
    <row r="4583" spans="1:8" ht="14.25">
      <c r="A4583" s="11">
        <v>44013</v>
      </c>
      <c r="B4583" s="10" t="s">
        <v>4969</v>
      </c>
      <c r="C4583" s="12">
        <v>0.33333333333333331</v>
      </c>
      <c r="D4583" s="13">
        <v>44021</v>
      </c>
      <c r="E4583" s="7" t="s">
        <v>4769</v>
      </c>
      <c r="F4583" s="65">
        <v>42.84</v>
      </c>
      <c r="G4583" t="s">
        <v>10</v>
      </c>
      <c r="H4583">
        <f>+VLOOKUP(G4583,'Legenda Tecnologias'!$A$1:$C$26,3)</f>
        <v>1</v>
      </c>
    </row>
    <row r="4584" spans="1:8" ht="14.25">
      <c r="A4584" s="11">
        <v>44013</v>
      </c>
      <c r="B4584" s="10" t="s">
        <v>4970</v>
      </c>
      <c r="C4584" s="12">
        <v>0.375</v>
      </c>
      <c r="D4584" s="13">
        <v>44021</v>
      </c>
      <c r="E4584" s="7" t="s">
        <v>4769</v>
      </c>
      <c r="F4584" s="65">
        <v>43.12</v>
      </c>
      <c r="G4584" t="s">
        <v>5</v>
      </c>
      <c r="H4584">
        <f>+VLOOKUP(G4584,'Legenda Tecnologias'!$A$1:$C$26,3)</f>
        <v>11</v>
      </c>
    </row>
    <row r="4585" spans="1:8" ht="14.25">
      <c r="A4585" s="11">
        <v>44013</v>
      </c>
      <c r="B4585" s="10" t="s">
        <v>4985</v>
      </c>
      <c r="C4585" s="12">
        <v>0</v>
      </c>
      <c r="D4585" s="13">
        <v>44022</v>
      </c>
      <c r="E4585" s="7" t="s">
        <v>4769</v>
      </c>
      <c r="F4585" s="65">
        <v>41.2</v>
      </c>
      <c r="G4585" t="s">
        <v>5</v>
      </c>
      <c r="H4585">
        <f>+VLOOKUP(G4585,'Legenda Tecnologias'!$A$1:$C$26,3)</f>
        <v>11</v>
      </c>
    </row>
    <row r="4586" spans="1:8" ht="14.25">
      <c r="A4586" s="11">
        <v>44013</v>
      </c>
      <c r="B4586" s="10" t="s">
        <v>4986</v>
      </c>
      <c r="C4586" s="12">
        <v>4.1666666666666664E-2</v>
      </c>
      <c r="D4586" s="13">
        <v>44022</v>
      </c>
      <c r="E4586" s="7" t="s">
        <v>4769</v>
      </c>
      <c r="F4586" s="65">
        <v>39.270000000000003</v>
      </c>
      <c r="G4586" t="s">
        <v>5</v>
      </c>
      <c r="H4586">
        <f>+VLOOKUP(G4586,'Legenda Tecnologias'!$A$1:$C$26,3)</f>
        <v>11</v>
      </c>
    </row>
    <row r="4587" spans="1:8" ht="14.25">
      <c r="A4587" s="11">
        <v>44013</v>
      </c>
      <c r="B4587" s="10" t="s">
        <v>4995</v>
      </c>
      <c r="C4587" s="12">
        <v>0.41666666666666669</v>
      </c>
      <c r="D4587" s="13">
        <v>44022</v>
      </c>
      <c r="E4587" s="7" t="s">
        <v>4769</v>
      </c>
      <c r="F4587" s="65">
        <v>41.76</v>
      </c>
      <c r="G4587" t="s">
        <v>5</v>
      </c>
      <c r="H4587">
        <f>+VLOOKUP(G4587,'Legenda Tecnologias'!$A$1:$C$26,3)</f>
        <v>11</v>
      </c>
    </row>
    <row r="4588" spans="1:8" ht="14.25">
      <c r="A4588" s="11">
        <v>44013</v>
      </c>
      <c r="B4588" s="10" t="s">
        <v>4996</v>
      </c>
      <c r="C4588" s="12">
        <v>0.45833333333333331</v>
      </c>
      <c r="D4588" s="13">
        <v>44022</v>
      </c>
      <c r="E4588" s="7" t="s">
        <v>4769</v>
      </c>
      <c r="F4588" s="65">
        <v>41.11</v>
      </c>
      <c r="G4588" t="s">
        <v>12</v>
      </c>
      <c r="H4588">
        <f>+VLOOKUP(G4588,'Legenda Tecnologias'!$A$1:$C$26,3)</f>
        <v>22</v>
      </c>
    </row>
    <row r="4589" spans="1:8" ht="14.25">
      <c r="A4589" s="11">
        <v>44013</v>
      </c>
      <c r="B4589" s="10" t="s">
        <v>4997</v>
      </c>
      <c r="C4589" s="12">
        <v>0.5</v>
      </c>
      <c r="D4589" s="13">
        <v>44022</v>
      </c>
      <c r="E4589" s="7" t="s">
        <v>4769</v>
      </c>
      <c r="F4589" s="65">
        <v>40.869999999999997</v>
      </c>
      <c r="G4589" t="s">
        <v>5</v>
      </c>
      <c r="H4589">
        <f>+VLOOKUP(G4589,'Legenda Tecnologias'!$A$1:$C$26,3)</f>
        <v>11</v>
      </c>
    </row>
    <row r="4590" spans="1:8" ht="14.25">
      <c r="A4590" s="11">
        <v>44013</v>
      </c>
      <c r="B4590" s="10" t="s">
        <v>4998</v>
      </c>
      <c r="C4590" s="12">
        <v>0.54166666666666663</v>
      </c>
      <c r="D4590" s="13">
        <v>44022</v>
      </c>
      <c r="E4590" s="7" t="s">
        <v>4769</v>
      </c>
      <c r="F4590" s="65">
        <v>40.5</v>
      </c>
      <c r="G4590" t="s">
        <v>5</v>
      </c>
      <c r="H4590">
        <f>+VLOOKUP(G4590,'Legenda Tecnologias'!$A$1:$C$26,3)</f>
        <v>11</v>
      </c>
    </row>
    <row r="4591" spans="1:8" ht="14.25">
      <c r="A4591" s="11">
        <v>44013</v>
      </c>
      <c r="B4591" s="10" t="s">
        <v>4999</v>
      </c>
      <c r="C4591" s="12">
        <v>0.58333333333333337</v>
      </c>
      <c r="D4591" s="13">
        <v>44022</v>
      </c>
      <c r="E4591" s="7" t="s">
        <v>4769</v>
      </c>
      <c r="F4591" s="65">
        <v>40.020000000000003</v>
      </c>
      <c r="G4591" t="s">
        <v>5</v>
      </c>
      <c r="H4591">
        <f>+VLOOKUP(G4591,'Legenda Tecnologias'!$A$1:$C$26,3)</f>
        <v>11</v>
      </c>
    </row>
    <row r="4592" spans="1:8" ht="14.25">
      <c r="A4592" s="11">
        <v>44013</v>
      </c>
      <c r="B4592" s="10" t="s">
        <v>5000</v>
      </c>
      <c r="C4592" s="12">
        <v>0.625</v>
      </c>
      <c r="D4592" s="13">
        <v>44022</v>
      </c>
      <c r="E4592" s="7" t="s">
        <v>4769</v>
      </c>
      <c r="F4592" s="65">
        <v>39.270000000000003</v>
      </c>
      <c r="G4592" t="s">
        <v>5</v>
      </c>
      <c r="H4592">
        <f>+VLOOKUP(G4592,'Legenda Tecnologias'!$A$1:$C$26,3)</f>
        <v>11</v>
      </c>
    </row>
    <row r="4593" spans="1:8" ht="14.25">
      <c r="A4593" s="11">
        <v>44013</v>
      </c>
      <c r="B4593" s="10" t="s">
        <v>5001</v>
      </c>
      <c r="C4593" s="12">
        <v>0.66666666666666663</v>
      </c>
      <c r="D4593" s="13">
        <v>44022</v>
      </c>
      <c r="E4593" s="7" t="s">
        <v>4769</v>
      </c>
      <c r="F4593" s="65">
        <v>36.24</v>
      </c>
      <c r="G4593" t="s">
        <v>5</v>
      </c>
      <c r="H4593">
        <f>+VLOOKUP(G4593,'Legenda Tecnologias'!$A$1:$C$26,3)</f>
        <v>11</v>
      </c>
    </row>
    <row r="4594" spans="1:8" ht="14.25">
      <c r="A4594" s="11">
        <v>44013</v>
      </c>
      <c r="B4594" s="10" t="s">
        <v>5002</v>
      </c>
      <c r="C4594" s="12">
        <v>0.70833333333333337</v>
      </c>
      <c r="D4594" s="13">
        <v>44022</v>
      </c>
      <c r="E4594" s="7" t="s">
        <v>4769</v>
      </c>
      <c r="F4594" s="65">
        <v>36.090000000000003</v>
      </c>
      <c r="G4594" t="s">
        <v>12</v>
      </c>
      <c r="H4594">
        <f>+VLOOKUP(G4594,'Legenda Tecnologias'!$A$1:$C$26,3)</f>
        <v>22</v>
      </c>
    </row>
    <row r="4595" spans="1:8" ht="14.25">
      <c r="A4595" s="11">
        <v>44013</v>
      </c>
      <c r="B4595" s="10" t="s">
        <v>5003</v>
      </c>
      <c r="C4595" s="12">
        <v>0.75</v>
      </c>
      <c r="D4595" s="13">
        <v>44022</v>
      </c>
      <c r="E4595" s="7" t="s">
        <v>4769</v>
      </c>
      <c r="F4595" s="65">
        <v>38.979999999999997</v>
      </c>
      <c r="G4595" t="s">
        <v>12</v>
      </c>
      <c r="H4595">
        <f>+VLOOKUP(G4595,'Legenda Tecnologias'!$A$1:$C$26,3)</f>
        <v>22</v>
      </c>
    </row>
    <row r="4596" spans="1:8" ht="14.25">
      <c r="A4596" s="11">
        <v>44013</v>
      </c>
      <c r="B4596" s="10" t="s">
        <v>5004</v>
      </c>
      <c r="C4596" s="12">
        <v>0.79166666666666663</v>
      </c>
      <c r="D4596" s="13">
        <v>44022</v>
      </c>
      <c r="E4596" s="7" t="s">
        <v>4769</v>
      </c>
      <c r="F4596" s="65">
        <v>38.01</v>
      </c>
      <c r="G4596" t="s">
        <v>6</v>
      </c>
      <c r="H4596">
        <f>+VLOOKUP(G4596,'Legenda Tecnologias'!$A$1:$C$26,3)</f>
        <v>18</v>
      </c>
    </row>
    <row r="4597" spans="1:8" ht="14.25">
      <c r="A4597" s="11">
        <v>44013</v>
      </c>
      <c r="B4597" s="10" t="s">
        <v>4987</v>
      </c>
      <c r="C4597" s="12">
        <v>8.3333333333333329E-2</v>
      </c>
      <c r="D4597" s="13">
        <v>44022</v>
      </c>
      <c r="E4597" s="7" t="s">
        <v>4769</v>
      </c>
      <c r="F4597" s="65">
        <v>35.6</v>
      </c>
      <c r="G4597" t="s">
        <v>5</v>
      </c>
      <c r="H4597">
        <f>+VLOOKUP(G4597,'Legenda Tecnologias'!$A$1:$C$26,3)</f>
        <v>11</v>
      </c>
    </row>
    <row r="4598" spans="1:8" ht="14.25">
      <c r="A4598" s="11">
        <v>44013</v>
      </c>
      <c r="B4598" s="10" t="s">
        <v>5005</v>
      </c>
      <c r="C4598" s="12">
        <v>0.83333333333333337</v>
      </c>
      <c r="D4598" s="13">
        <v>44022</v>
      </c>
      <c r="E4598" s="7" t="s">
        <v>4769</v>
      </c>
      <c r="F4598" s="65">
        <v>36.25</v>
      </c>
      <c r="G4598" t="s">
        <v>5</v>
      </c>
      <c r="H4598">
        <f>+VLOOKUP(G4598,'Legenda Tecnologias'!$A$1:$C$26,3)</f>
        <v>11</v>
      </c>
    </row>
    <row r="4599" spans="1:8" ht="14.25">
      <c r="A4599" s="11">
        <v>44013</v>
      </c>
      <c r="B4599" s="10" t="s">
        <v>5006</v>
      </c>
      <c r="C4599" s="12">
        <v>0.875</v>
      </c>
      <c r="D4599" s="13">
        <v>44022</v>
      </c>
      <c r="E4599" s="7" t="s">
        <v>4769</v>
      </c>
      <c r="F4599" s="65">
        <v>39</v>
      </c>
      <c r="G4599" t="s">
        <v>12</v>
      </c>
      <c r="H4599">
        <f>+VLOOKUP(G4599,'Legenda Tecnologias'!$A$1:$C$26,3)</f>
        <v>22</v>
      </c>
    </row>
    <row r="4600" spans="1:8" ht="14.25">
      <c r="A4600" s="11">
        <v>44013</v>
      </c>
      <c r="B4600" s="10" t="s">
        <v>5007</v>
      </c>
      <c r="C4600" s="12">
        <v>0.91666666666666663</v>
      </c>
      <c r="D4600" s="13">
        <v>44022</v>
      </c>
      <c r="E4600" s="7" t="s">
        <v>4769</v>
      </c>
      <c r="F4600" s="65">
        <v>38.5</v>
      </c>
      <c r="G4600" t="s">
        <v>12</v>
      </c>
      <c r="H4600">
        <f>+VLOOKUP(G4600,'Legenda Tecnologias'!$A$1:$C$26,3)</f>
        <v>22</v>
      </c>
    </row>
    <row r="4601" spans="1:8" ht="14.25">
      <c r="A4601" s="11">
        <v>44013</v>
      </c>
      <c r="B4601" s="10" t="s">
        <v>5008</v>
      </c>
      <c r="C4601" s="12">
        <v>0.95833333333333337</v>
      </c>
      <c r="D4601" s="13">
        <v>44022</v>
      </c>
      <c r="E4601" s="7" t="s">
        <v>4769</v>
      </c>
      <c r="F4601" s="65">
        <v>29.52</v>
      </c>
      <c r="G4601" t="s">
        <v>5</v>
      </c>
      <c r="H4601">
        <f>+VLOOKUP(G4601,'Legenda Tecnologias'!$A$1:$C$26,3)</f>
        <v>11</v>
      </c>
    </row>
    <row r="4602" spans="1:8" ht="14.25">
      <c r="A4602" s="11">
        <v>44013</v>
      </c>
      <c r="B4602" s="10" t="s">
        <v>4988</v>
      </c>
      <c r="C4602" s="12">
        <v>0.125</v>
      </c>
      <c r="D4602" s="13">
        <v>44022</v>
      </c>
      <c r="E4602" s="7" t="s">
        <v>4769</v>
      </c>
      <c r="F4602" s="65">
        <v>33.06</v>
      </c>
      <c r="G4602" t="s">
        <v>12</v>
      </c>
      <c r="H4602">
        <f>+VLOOKUP(G4602,'Legenda Tecnologias'!$A$1:$C$26,3)</f>
        <v>22</v>
      </c>
    </row>
    <row r="4603" spans="1:8" ht="14.25">
      <c r="A4603" s="11">
        <v>44013</v>
      </c>
      <c r="B4603" s="10" t="s">
        <v>4989</v>
      </c>
      <c r="C4603" s="12">
        <v>0.16666666666666666</v>
      </c>
      <c r="D4603" s="13">
        <v>44022</v>
      </c>
      <c r="E4603" s="7" t="s">
        <v>4769</v>
      </c>
      <c r="F4603" s="65">
        <v>30.95</v>
      </c>
      <c r="G4603" t="s">
        <v>12</v>
      </c>
      <c r="H4603">
        <f>+VLOOKUP(G4603,'Legenda Tecnologias'!$A$1:$C$26,3)</f>
        <v>22</v>
      </c>
    </row>
    <row r="4604" spans="1:8" ht="14.25">
      <c r="A4604" s="11">
        <v>44013</v>
      </c>
      <c r="B4604" s="10" t="s">
        <v>4990</v>
      </c>
      <c r="C4604" s="12">
        <v>0.20833333333333334</v>
      </c>
      <c r="D4604" s="13">
        <v>44022</v>
      </c>
      <c r="E4604" s="7" t="s">
        <v>4769</v>
      </c>
      <c r="F4604" s="65">
        <v>31.4</v>
      </c>
      <c r="G4604" t="s">
        <v>12</v>
      </c>
      <c r="H4604">
        <f>+VLOOKUP(G4604,'Legenda Tecnologias'!$A$1:$C$26,3)</f>
        <v>22</v>
      </c>
    </row>
    <row r="4605" spans="1:8" ht="14.25">
      <c r="A4605" s="11">
        <v>44013</v>
      </c>
      <c r="B4605" s="10" t="s">
        <v>4991</v>
      </c>
      <c r="C4605" s="12">
        <v>0.25</v>
      </c>
      <c r="D4605" s="13">
        <v>44022</v>
      </c>
      <c r="E4605" s="7" t="s">
        <v>4769</v>
      </c>
      <c r="F4605" s="65">
        <v>36.64</v>
      </c>
      <c r="G4605" t="s">
        <v>12</v>
      </c>
      <c r="H4605">
        <f>+VLOOKUP(G4605,'Legenda Tecnologias'!$A$1:$C$26,3)</f>
        <v>22</v>
      </c>
    </row>
    <row r="4606" spans="1:8" ht="14.25">
      <c r="A4606" s="11">
        <v>44013</v>
      </c>
      <c r="B4606" s="10" t="s">
        <v>4992</v>
      </c>
      <c r="C4606" s="12">
        <v>0.29166666666666669</v>
      </c>
      <c r="D4606" s="13">
        <v>44022</v>
      </c>
      <c r="E4606" s="7" t="s">
        <v>4769</v>
      </c>
      <c r="F4606" s="65">
        <v>41.01</v>
      </c>
      <c r="G4606" t="s">
        <v>12</v>
      </c>
      <c r="H4606">
        <f>+VLOOKUP(G4606,'Legenda Tecnologias'!$A$1:$C$26,3)</f>
        <v>22</v>
      </c>
    </row>
    <row r="4607" spans="1:8" ht="14.25">
      <c r="A4607" s="11">
        <v>44013</v>
      </c>
      <c r="B4607" s="10" t="s">
        <v>4993</v>
      </c>
      <c r="C4607" s="12">
        <v>0.33333333333333331</v>
      </c>
      <c r="D4607" s="13">
        <v>44022</v>
      </c>
      <c r="E4607" s="7" t="s">
        <v>4769</v>
      </c>
      <c r="F4607" s="65">
        <v>42.94</v>
      </c>
      <c r="G4607" t="s">
        <v>5</v>
      </c>
      <c r="H4607">
        <f>+VLOOKUP(G4607,'Legenda Tecnologias'!$A$1:$C$26,3)</f>
        <v>11</v>
      </c>
    </row>
    <row r="4608" spans="1:8" ht="14.25">
      <c r="A4608" s="11">
        <v>44013</v>
      </c>
      <c r="B4608" s="10" t="s">
        <v>4994</v>
      </c>
      <c r="C4608" s="12">
        <v>0.375</v>
      </c>
      <c r="D4608" s="13">
        <v>44022</v>
      </c>
      <c r="E4608" s="7" t="s">
        <v>4769</v>
      </c>
      <c r="F4608" s="65">
        <v>42.54</v>
      </c>
      <c r="G4608" t="s">
        <v>5</v>
      </c>
      <c r="H4608">
        <f>+VLOOKUP(G4608,'Legenda Tecnologias'!$A$1:$C$26,3)</f>
        <v>11</v>
      </c>
    </row>
    <row r="4609" spans="1:8" ht="14.25">
      <c r="A4609" s="11">
        <v>44013</v>
      </c>
      <c r="B4609" s="10" t="s">
        <v>5009</v>
      </c>
      <c r="C4609" s="12">
        <v>0</v>
      </c>
      <c r="D4609" s="13">
        <v>44023</v>
      </c>
      <c r="E4609" s="7" t="s">
        <v>4769</v>
      </c>
      <c r="F4609" s="65">
        <v>34.57</v>
      </c>
      <c r="G4609" t="s">
        <v>12</v>
      </c>
      <c r="H4609">
        <f>+VLOOKUP(G4609,'Legenda Tecnologias'!$A$1:$C$26,3)</f>
        <v>22</v>
      </c>
    </row>
    <row r="4610" spans="1:8" ht="14.25">
      <c r="A4610" s="11">
        <v>44013</v>
      </c>
      <c r="B4610" s="10" t="s">
        <v>5010</v>
      </c>
      <c r="C4610" s="12">
        <v>4.1666666666666664E-2</v>
      </c>
      <c r="D4610" s="13">
        <v>44023</v>
      </c>
      <c r="E4610" s="7" t="s">
        <v>4769</v>
      </c>
      <c r="F4610" s="65">
        <v>29.9</v>
      </c>
      <c r="G4610" t="s">
        <v>12</v>
      </c>
      <c r="H4610">
        <f>+VLOOKUP(G4610,'Legenda Tecnologias'!$A$1:$C$26,3)</f>
        <v>22</v>
      </c>
    </row>
    <row r="4611" spans="1:8" ht="14.25">
      <c r="A4611" s="11">
        <v>44013</v>
      </c>
      <c r="B4611" s="10" t="s">
        <v>5019</v>
      </c>
      <c r="C4611" s="12">
        <v>0.41666666666666669</v>
      </c>
      <c r="D4611" s="13">
        <v>44023</v>
      </c>
      <c r="E4611" s="7" t="s">
        <v>4769</v>
      </c>
      <c r="F4611" s="65">
        <v>26.92</v>
      </c>
      <c r="G4611" t="s">
        <v>12</v>
      </c>
      <c r="H4611">
        <f>+VLOOKUP(G4611,'Legenda Tecnologias'!$A$1:$C$26,3)</f>
        <v>22</v>
      </c>
    </row>
    <row r="4612" spans="1:8" ht="14.25">
      <c r="A4612" s="11">
        <v>44013</v>
      </c>
      <c r="B4612" s="10" t="s">
        <v>5020</v>
      </c>
      <c r="C4612" s="12">
        <v>0.45833333333333331</v>
      </c>
      <c r="D4612" s="13">
        <v>44023</v>
      </c>
      <c r="E4612" s="7" t="s">
        <v>4769</v>
      </c>
      <c r="F4612" s="65">
        <v>27.5</v>
      </c>
      <c r="G4612" t="s">
        <v>12</v>
      </c>
      <c r="H4612">
        <f>+VLOOKUP(G4612,'Legenda Tecnologias'!$A$1:$C$26,3)</f>
        <v>22</v>
      </c>
    </row>
    <row r="4613" spans="1:8" ht="14.25">
      <c r="A4613" s="11">
        <v>44013</v>
      </c>
      <c r="B4613" s="10" t="s">
        <v>5021</v>
      </c>
      <c r="C4613" s="12">
        <v>0.5</v>
      </c>
      <c r="D4613" s="13">
        <v>44023</v>
      </c>
      <c r="E4613" s="7" t="s">
        <v>4769</v>
      </c>
      <c r="F4613" s="65">
        <v>27.6</v>
      </c>
      <c r="G4613" t="s">
        <v>12</v>
      </c>
      <c r="H4613">
        <f>+VLOOKUP(G4613,'Legenda Tecnologias'!$A$1:$C$26,3)</f>
        <v>22</v>
      </c>
    </row>
    <row r="4614" spans="1:8" ht="14.25">
      <c r="A4614" s="11">
        <v>44013</v>
      </c>
      <c r="B4614" s="10" t="s">
        <v>5022</v>
      </c>
      <c r="C4614" s="12">
        <v>0.54166666666666663</v>
      </c>
      <c r="D4614" s="13">
        <v>44023</v>
      </c>
      <c r="E4614" s="7" t="s">
        <v>4769</v>
      </c>
      <c r="F4614" s="65">
        <v>26.3</v>
      </c>
      <c r="G4614" t="s">
        <v>12</v>
      </c>
      <c r="H4614">
        <f>+VLOOKUP(G4614,'Legenda Tecnologias'!$A$1:$C$26,3)</f>
        <v>22</v>
      </c>
    </row>
    <row r="4615" spans="1:8" ht="14.25">
      <c r="A4615" s="11">
        <v>44013</v>
      </c>
      <c r="B4615" s="10" t="s">
        <v>5023</v>
      </c>
      <c r="C4615" s="12">
        <v>0.58333333333333337</v>
      </c>
      <c r="D4615" s="13">
        <v>44023</v>
      </c>
      <c r="E4615" s="7" t="s">
        <v>4769</v>
      </c>
      <c r="F4615" s="65">
        <v>26.1</v>
      </c>
      <c r="G4615" t="s">
        <v>12</v>
      </c>
      <c r="H4615">
        <f>+VLOOKUP(G4615,'Legenda Tecnologias'!$A$1:$C$26,3)</f>
        <v>22</v>
      </c>
    </row>
    <row r="4616" spans="1:8" ht="14.25">
      <c r="A4616" s="11">
        <v>44013</v>
      </c>
      <c r="B4616" s="10" t="s">
        <v>5024</v>
      </c>
      <c r="C4616" s="12">
        <v>0.625</v>
      </c>
      <c r="D4616" s="13">
        <v>44023</v>
      </c>
      <c r="E4616" s="7" t="s">
        <v>4769</v>
      </c>
      <c r="F4616" s="65">
        <v>25.9</v>
      </c>
      <c r="G4616" t="s">
        <v>6</v>
      </c>
      <c r="H4616">
        <f>+VLOOKUP(G4616,'Legenda Tecnologias'!$A$1:$C$26,3)</f>
        <v>18</v>
      </c>
    </row>
    <row r="4617" spans="1:8" ht="14.25">
      <c r="A4617" s="11">
        <v>44013</v>
      </c>
      <c r="B4617" s="10" t="s">
        <v>5025</v>
      </c>
      <c r="C4617" s="12">
        <v>0.66666666666666663</v>
      </c>
      <c r="D4617" s="13">
        <v>44023</v>
      </c>
      <c r="E4617" s="7" t="s">
        <v>4769</v>
      </c>
      <c r="F4617" s="65">
        <v>25.74</v>
      </c>
      <c r="G4617" t="s">
        <v>12</v>
      </c>
      <c r="H4617">
        <f>+VLOOKUP(G4617,'Legenda Tecnologias'!$A$1:$C$26,3)</f>
        <v>22</v>
      </c>
    </row>
    <row r="4618" spans="1:8" ht="14.25">
      <c r="A4618" s="11">
        <v>44013</v>
      </c>
      <c r="B4618" s="10" t="s">
        <v>5026</v>
      </c>
      <c r="C4618" s="12">
        <v>0.70833333333333337</v>
      </c>
      <c r="D4618" s="13">
        <v>44023</v>
      </c>
      <c r="E4618" s="7" t="s">
        <v>4769</v>
      </c>
      <c r="F4618" s="65">
        <v>26.5</v>
      </c>
      <c r="G4618" t="s">
        <v>12</v>
      </c>
      <c r="H4618">
        <f>+VLOOKUP(G4618,'Legenda Tecnologias'!$A$1:$C$26,3)</f>
        <v>22</v>
      </c>
    </row>
    <row r="4619" spans="1:8" ht="14.25">
      <c r="A4619" s="11">
        <v>44013</v>
      </c>
      <c r="B4619" s="10" t="s">
        <v>5027</v>
      </c>
      <c r="C4619" s="12">
        <v>0.75</v>
      </c>
      <c r="D4619" s="13">
        <v>44023</v>
      </c>
      <c r="E4619" s="7" t="s">
        <v>4769</v>
      </c>
      <c r="F4619" s="65">
        <v>30.42</v>
      </c>
      <c r="G4619" t="s">
        <v>6</v>
      </c>
      <c r="H4619">
        <f>+VLOOKUP(G4619,'Legenda Tecnologias'!$A$1:$C$26,3)</f>
        <v>18</v>
      </c>
    </row>
    <row r="4620" spans="1:8" ht="14.25">
      <c r="A4620" s="11">
        <v>44013</v>
      </c>
      <c r="B4620" s="10" t="s">
        <v>5028</v>
      </c>
      <c r="C4620" s="12">
        <v>0.79166666666666663</v>
      </c>
      <c r="D4620" s="13">
        <v>44023</v>
      </c>
      <c r="E4620" s="7" t="s">
        <v>4769</v>
      </c>
      <c r="F4620" s="65">
        <v>34</v>
      </c>
      <c r="G4620" t="s">
        <v>28</v>
      </c>
      <c r="H4620">
        <f>+VLOOKUP(G4620,'Legenda Tecnologias'!$A$1:$C$26,3)</f>
        <v>15</v>
      </c>
    </row>
    <row r="4621" spans="1:8" ht="14.25">
      <c r="A4621" s="11">
        <v>44013</v>
      </c>
      <c r="B4621" s="10" t="s">
        <v>5011</v>
      </c>
      <c r="C4621" s="12">
        <v>8.3333333333333329E-2</v>
      </c>
      <c r="D4621" s="13">
        <v>44023</v>
      </c>
      <c r="E4621" s="7" t="s">
        <v>4769</v>
      </c>
      <c r="F4621" s="65">
        <v>27.98</v>
      </c>
      <c r="G4621" t="s">
        <v>12</v>
      </c>
      <c r="H4621">
        <f>+VLOOKUP(G4621,'Legenda Tecnologias'!$A$1:$C$26,3)</f>
        <v>22</v>
      </c>
    </row>
    <row r="4622" spans="1:8" ht="14.25">
      <c r="A4622" s="11">
        <v>44013</v>
      </c>
      <c r="B4622" s="10" t="s">
        <v>5029</v>
      </c>
      <c r="C4622" s="12">
        <v>0.83333333333333337</v>
      </c>
      <c r="D4622" s="13">
        <v>44023</v>
      </c>
      <c r="E4622" s="7" t="s">
        <v>4769</v>
      </c>
      <c r="F4622" s="65">
        <v>36.15</v>
      </c>
      <c r="G4622" t="s">
        <v>10</v>
      </c>
      <c r="H4622">
        <f>+VLOOKUP(G4622,'Legenda Tecnologias'!$A$1:$C$26,3)</f>
        <v>1</v>
      </c>
    </row>
    <row r="4623" spans="1:8" ht="14.25">
      <c r="A4623" s="11">
        <v>44013</v>
      </c>
      <c r="B4623" s="10" t="s">
        <v>5030</v>
      </c>
      <c r="C4623" s="12">
        <v>0.875</v>
      </c>
      <c r="D4623" s="13">
        <v>44023</v>
      </c>
      <c r="E4623" s="7" t="s">
        <v>4769</v>
      </c>
      <c r="F4623" s="65">
        <v>35.909999999999997</v>
      </c>
      <c r="G4623" t="s">
        <v>6</v>
      </c>
      <c r="H4623">
        <f>+VLOOKUP(G4623,'Legenda Tecnologias'!$A$1:$C$26,3)</f>
        <v>18</v>
      </c>
    </row>
    <row r="4624" spans="1:8" ht="14.25">
      <c r="A4624" s="11">
        <v>44013</v>
      </c>
      <c r="B4624" s="10" t="s">
        <v>5031</v>
      </c>
      <c r="C4624" s="12">
        <v>0.91666666666666663</v>
      </c>
      <c r="D4624" s="13">
        <v>44023</v>
      </c>
      <c r="E4624" s="7" t="s">
        <v>4769</v>
      </c>
      <c r="F4624" s="65">
        <v>37.729999999999997</v>
      </c>
      <c r="G4624" t="s">
        <v>6</v>
      </c>
      <c r="H4624">
        <f>+VLOOKUP(G4624,'Legenda Tecnologias'!$A$1:$C$26,3)</f>
        <v>18</v>
      </c>
    </row>
    <row r="4625" spans="1:8" ht="14.25">
      <c r="A4625" s="11">
        <v>44013</v>
      </c>
      <c r="B4625" s="10" t="s">
        <v>5032</v>
      </c>
      <c r="C4625" s="12">
        <v>0.95833333333333337</v>
      </c>
      <c r="D4625" s="13">
        <v>44023</v>
      </c>
      <c r="E4625" s="7" t="s">
        <v>4769</v>
      </c>
      <c r="F4625" s="65">
        <v>34.92</v>
      </c>
      <c r="G4625" t="s">
        <v>5</v>
      </c>
      <c r="H4625">
        <f>+VLOOKUP(G4625,'Legenda Tecnologias'!$A$1:$C$26,3)</f>
        <v>11</v>
      </c>
    </row>
    <row r="4626" spans="1:8" ht="14.25">
      <c r="A4626" s="11">
        <v>44013</v>
      </c>
      <c r="B4626" s="10" t="s">
        <v>5012</v>
      </c>
      <c r="C4626" s="12">
        <v>0.125</v>
      </c>
      <c r="D4626" s="13">
        <v>44023</v>
      </c>
      <c r="E4626" s="7" t="s">
        <v>4769</v>
      </c>
      <c r="F4626" s="65">
        <v>27.03</v>
      </c>
      <c r="G4626" t="s">
        <v>12</v>
      </c>
      <c r="H4626">
        <f>+VLOOKUP(G4626,'Legenda Tecnologias'!$A$1:$C$26,3)</f>
        <v>22</v>
      </c>
    </row>
    <row r="4627" spans="1:8" ht="14.25">
      <c r="A4627" s="11">
        <v>44013</v>
      </c>
      <c r="B4627" s="10" t="s">
        <v>5013</v>
      </c>
      <c r="C4627" s="12">
        <v>0.16666666666666666</v>
      </c>
      <c r="D4627" s="13">
        <v>44023</v>
      </c>
      <c r="E4627" s="7" t="s">
        <v>4769</v>
      </c>
      <c r="F4627" s="65">
        <v>26.1</v>
      </c>
      <c r="G4627" t="s">
        <v>5</v>
      </c>
      <c r="H4627">
        <f>+VLOOKUP(G4627,'Legenda Tecnologias'!$A$1:$C$26,3)</f>
        <v>11</v>
      </c>
    </row>
    <row r="4628" spans="1:8" ht="14.25">
      <c r="A4628" s="11">
        <v>44013</v>
      </c>
      <c r="B4628" s="10" t="s">
        <v>5014</v>
      </c>
      <c r="C4628" s="12">
        <v>0.20833333333333334</v>
      </c>
      <c r="D4628" s="13">
        <v>44023</v>
      </c>
      <c r="E4628" s="7" t="s">
        <v>4769</v>
      </c>
      <c r="F4628" s="65">
        <v>26.1</v>
      </c>
      <c r="G4628" t="s">
        <v>6</v>
      </c>
      <c r="H4628">
        <f>+VLOOKUP(G4628,'Legenda Tecnologias'!$A$1:$C$26,3)</f>
        <v>18</v>
      </c>
    </row>
    <row r="4629" spans="1:8" ht="14.25">
      <c r="A4629" s="11">
        <v>44013</v>
      </c>
      <c r="B4629" s="10" t="s">
        <v>5015</v>
      </c>
      <c r="C4629" s="12">
        <v>0.25</v>
      </c>
      <c r="D4629" s="13">
        <v>44023</v>
      </c>
      <c r="E4629" s="7" t="s">
        <v>4769</v>
      </c>
      <c r="F4629" s="65">
        <v>26.09</v>
      </c>
      <c r="G4629" t="s">
        <v>6</v>
      </c>
      <c r="H4629">
        <f>+VLOOKUP(G4629,'Legenda Tecnologias'!$A$1:$C$26,3)</f>
        <v>18</v>
      </c>
    </row>
    <row r="4630" spans="1:8" ht="14.25">
      <c r="A4630" s="11">
        <v>44013</v>
      </c>
      <c r="B4630" s="10" t="s">
        <v>5016</v>
      </c>
      <c r="C4630" s="12">
        <v>0.29166666666666669</v>
      </c>
      <c r="D4630" s="13">
        <v>44023</v>
      </c>
      <c r="E4630" s="7" t="s">
        <v>4769</v>
      </c>
      <c r="F4630" s="65">
        <v>26.3</v>
      </c>
      <c r="G4630" t="s">
        <v>6</v>
      </c>
      <c r="H4630">
        <f>+VLOOKUP(G4630,'Legenda Tecnologias'!$A$1:$C$26,3)</f>
        <v>18</v>
      </c>
    </row>
    <row r="4631" spans="1:8" ht="14.25">
      <c r="A4631" s="11">
        <v>44013</v>
      </c>
      <c r="B4631" s="10" t="s">
        <v>5017</v>
      </c>
      <c r="C4631" s="12">
        <v>0.33333333333333331</v>
      </c>
      <c r="D4631" s="13">
        <v>44023</v>
      </c>
      <c r="E4631" s="7" t="s">
        <v>4769</v>
      </c>
      <c r="F4631" s="65">
        <v>26.3</v>
      </c>
      <c r="G4631" t="s">
        <v>12</v>
      </c>
      <c r="H4631">
        <f>+VLOOKUP(G4631,'Legenda Tecnologias'!$A$1:$C$26,3)</f>
        <v>22</v>
      </c>
    </row>
    <row r="4632" spans="1:8" ht="14.25">
      <c r="A4632" s="11">
        <v>44013</v>
      </c>
      <c r="B4632" s="10" t="s">
        <v>5018</v>
      </c>
      <c r="C4632" s="12">
        <v>0.375</v>
      </c>
      <c r="D4632" s="13">
        <v>44023</v>
      </c>
      <c r="E4632" s="7" t="s">
        <v>4769</v>
      </c>
      <c r="F4632" s="65">
        <v>26.5</v>
      </c>
      <c r="G4632" t="s">
        <v>12</v>
      </c>
      <c r="H4632">
        <f>+VLOOKUP(G4632,'Legenda Tecnologias'!$A$1:$C$26,3)</f>
        <v>22</v>
      </c>
    </row>
    <row r="4633" spans="1:8" ht="14.25">
      <c r="A4633" s="11">
        <v>44013</v>
      </c>
      <c r="B4633" s="10" t="s">
        <v>5033</v>
      </c>
      <c r="C4633" s="12">
        <v>0</v>
      </c>
      <c r="D4633" s="13">
        <v>44024</v>
      </c>
      <c r="E4633" s="7" t="s">
        <v>4769</v>
      </c>
      <c r="F4633" s="65">
        <v>32.97</v>
      </c>
      <c r="G4633" t="s">
        <v>12</v>
      </c>
      <c r="H4633">
        <f>+VLOOKUP(G4633,'Legenda Tecnologias'!$A$1:$C$26,3)</f>
        <v>22</v>
      </c>
    </row>
    <row r="4634" spans="1:8" ht="14.25">
      <c r="A4634" s="11">
        <v>44013</v>
      </c>
      <c r="B4634" s="10" t="s">
        <v>5034</v>
      </c>
      <c r="C4634" s="12">
        <v>4.1666666666666664E-2</v>
      </c>
      <c r="D4634" s="13">
        <v>44024</v>
      </c>
      <c r="E4634" s="7" t="s">
        <v>4769</v>
      </c>
      <c r="F4634" s="65">
        <v>28.82</v>
      </c>
      <c r="G4634" t="s">
        <v>6</v>
      </c>
      <c r="H4634">
        <f>+VLOOKUP(G4634,'Legenda Tecnologias'!$A$1:$C$26,3)</f>
        <v>18</v>
      </c>
    </row>
    <row r="4635" spans="1:8" ht="14.25">
      <c r="A4635" s="11">
        <v>44013</v>
      </c>
      <c r="B4635" s="10" t="s">
        <v>5043</v>
      </c>
      <c r="C4635" s="12">
        <v>0.41666666666666669</v>
      </c>
      <c r="D4635" s="13">
        <v>44024</v>
      </c>
      <c r="E4635" s="7" t="s">
        <v>4769</v>
      </c>
      <c r="F4635" s="65">
        <v>24.99</v>
      </c>
      <c r="G4635" t="s">
        <v>12</v>
      </c>
      <c r="H4635">
        <f>+VLOOKUP(G4635,'Legenda Tecnologias'!$A$1:$C$26,3)</f>
        <v>22</v>
      </c>
    </row>
    <row r="4636" spans="1:8" ht="14.25">
      <c r="A4636" s="11">
        <v>44013</v>
      </c>
      <c r="B4636" s="10" t="s">
        <v>5044</v>
      </c>
      <c r="C4636" s="12">
        <v>0.45833333333333331</v>
      </c>
      <c r="D4636" s="13">
        <v>44024</v>
      </c>
      <c r="E4636" s="7" t="s">
        <v>4769</v>
      </c>
      <c r="F4636" s="65">
        <v>25.1</v>
      </c>
      <c r="G4636" t="s">
        <v>12</v>
      </c>
      <c r="H4636">
        <f>+VLOOKUP(G4636,'Legenda Tecnologias'!$A$1:$C$26,3)</f>
        <v>22</v>
      </c>
    </row>
    <row r="4637" spans="1:8" ht="14.25">
      <c r="A4637" s="11">
        <v>44013</v>
      </c>
      <c r="B4637" s="10" t="s">
        <v>5045</v>
      </c>
      <c r="C4637" s="12">
        <v>0.5</v>
      </c>
      <c r="D4637" s="13">
        <v>44024</v>
      </c>
      <c r="E4637" s="7" t="s">
        <v>4769</v>
      </c>
      <c r="F4637" s="65">
        <v>26.18</v>
      </c>
      <c r="G4637" t="s">
        <v>28</v>
      </c>
      <c r="H4637">
        <f>+VLOOKUP(G4637,'Legenda Tecnologias'!$A$1:$C$26,3)</f>
        <v>15</v>
      </c>
    </row>
    <row r="4638" spans="1:8" ht="14.25">
      <c r="A4638" s="11">
        <v>44013</v>
      </c>
      <c r="B4638" s="10" t="s">
        <v>5046</v>
      </c>
      <c r="C4638" s="12">
        <v>0.54166666666666663</v>
      </c>
      <c r="D4638" s="13">
        <v>44024</v>
      </c>
      <c r="E4638" s="7" t="s">
        <v>4769</v>
      </c>
      <c r="F4638" s="65">
        <v>27.9</v>
      </c>
      <c r="G4638" t="s">
        <v>12</v>
      </c>
      <c r="H4638">
        <f>+VLOOKUP(G4638,'Legenda Tecnologias'!$A$1:$C$26,3)</f>
        <v>22</v>
      </c>
    </row>
    <row r="4639" spans="1:8" ht="14.25">
      <c r="A4639" s="11">
        <v>44013</v>
      </c>
      <c r="B4639" s="10" t="s">
        <v>5047</v>
      </c>
      <c r="C4639" s="12">
        <v>0.58333333333333337</v>
      </c>
      <c r="D4639" s="13">
        <v>44024</v>
      </c>
      <c r="E4639" s="7" t="s">
        <v>4769</v>
      </c>
      <c r="F4639" s="65">
        <v>29.16</v>
      </c>
      <c r="G4639" t="s">
        <v>12</v>
      </c>
      <c r="H4639">
        <f>+VLOOKUP(G4639,'Legenda Tecnologias'!$A$1:$C$26,3)</f>
        <v>22</v>
      </c>
    </row>
    <row r="4640" spans="1:8" ht="14.25">
      <c r="A4640" s="11">
        <v>44013</v>
      </c>
      <c r="B4640" s="10" t="s">
        <v>5048</v>
      </c>
      <c r="C4640" s="12">
        <v>0.625</v>
      </c>
      <c r="D4640" s="13">
        <v>44024</v>
      </c>
      <c r="E4640" s="7" t="s">
        <v>4769</v>
      </c>
      <c r="F4640" s="65">
        <v>27</v>
      </c>
      <c r="G4640" t="s">
        <v>12</v>
      </c>
      <c r="H4640">
        <f>+VLOOKUP(G4640,'Legenda Tecnologias'!$A$1:$C$26,3)</f>
        <v>22</v>
      </c>
    </row>
    <row r="4641" spans="1:8" ht="14.25">
      <c r="A4641" s="11">
        <v>44013</v>
      </c>
      <c r="B4641" s="10" t="s">
        <v>5049</v>
      </c>
      <c r="C4641" s="12">
        <v>0.66666666666666663</v>
      </c>
      <c r="D4641" s="13">
        <v>44024</v>
      </c>
      <c r="E4641" s="7" t="s">
        <v>4769</v>
      </c>
      <c r="F4641" s="65">
        <v>26</v>
      </c>
      <c r="G4641" t="s">
        <v>12</v>
      </c>
      <c r="H4641">
        <f>+VLOOKUP(G4641,'Legenda Tecnologias'!$A$1:$C$26,3)</f>
        <v>22</v>
      </c>
    </row>
    <row r="4642" spans="1:8" ht="14.25">
      <c r="A4642" s="11">
        <v>44013</v>
      </c>
      <c r="B4642" s="10" t="s">
        <v>5050</v>
      </c>
      <c r="C4642" s="12">
        <v>0.70833333333333337</v>
      </c>
      <c r="D4642" s="13">
        <v>44024</v>
      </c>
      <c r="E4642" s="7" t="s">
        <v>4769</v>
      </c>
      <c r="F4642" s="65">
        <v>27</v>
      </c>
      <c r="G4642" t="s">
        <v>12</v>
      </c>
      <c r="H4642">
        <f>+VLOOKUP(G4642,'Legenda Tecnologias'!$A$1:$C$26,3)</f>
        <v>22</v>
      </c>
    </row>
    <row r="4643" spans="1:8" ht="14.25">
      <c r="A4643" s="11">
        <v>44013</v>
      </c>
      <c r="B4643" s="10" t="s">
        <v>5051</v>
      </c>
      <c r="C4643" s="12">
        <v>0.75</v>
      </c>
      <c r="D4643" s="13">
        <v>44024</v>
      </c>
      <c r="E4643" s="7" t="s">
        <v>4769</v>
      </c>
      <c r="F4643" s="65">
        <v>29.05</v>
      </c>
      <c r="G4643" t="s">
        <v>12</v>
      </c>
      <c r="H4643">
        <f>+VLOOKUP(G4643,'Legenda Tecnologias'!$A$1:$C$26,3)</f>
        <v>22</v>
      </c>
    </row>
    <row r="4644" spans="1:8" ht="14.25">
      <c r="A4644" s="11">
        <v>44013</v>
      </c>
      <c r="B4644" s="10" t="s">
        <v>5052</v>
      </c>
      <c r="C4644" s="12">
        <v>0.79166666666666663</v>
      </c>
      <c r="D4644" s="13">
        <v>44024</v>
      </c>
      <c r="E4644" s="7" t="s">
        <v>4769</v>
      </c>
      <c r="F4644" s="65">
        <v>35.119999999999997</v>
      </c>
      <c r="G4644" t="s">
        <v>5</v>
      </c>
      <c r="H4644">
        <f>+VLOOKUP(G4644,'Legenda Tecnologias'!$A$1:$C$26,3)</f>
        <v>11</v>
      </c>
    </row>
    <row r="4645" spans="1:8" ht="14.25">
      <c r="A4645" s="11">
        <v>44013</v>
      </c>
      <c r="B4645" s="10" t="s">
        <v>5035</v>
      </c>
      <c r="C4645" s="12">
        <v>8.3333333333333329E-2</v>
      </c>
      <c r="D4645" s="13">
        <v>44024</v>
      </c>
      <c r="E4645" s="7" t="s">
        <v>4769</v>
      </c>
      <c r="F4645" s="65">
        <v>26.19</v>
      </c>
      <c r="G4645" t="s">
        <v>12</v>
      </c>
      <c r="H4645">
        <f>+VLOOKUP(G4645,'Legenda Tecnologias'!$A$1:$C$26,3)</f>
        <v>22</v>
      </c>
    </row>
    <row r="4646" spans="1:8" ht="14.25">
      <c r="A4646" s="11">
        <v>44013</v>
      </c>
      <c r="B4646" s="10" t="s">
        <v>5053</v>
      </c>
      <c r="C4646" s="12">
        <v>0.83333333333333337</v>
      </c>
      <c r="D4646" s="13">
        <v>44024</v>
      </c>
      <c r="E4646" s="7" t="s">
        <v>4769</v>
      </c>
      <c r="F4646" s="65">
        <v>37.33</v>
      </c>
      <c r="G4646" t="s">
        <v>6</v>
      </c>
      <c r="H4646">
        <f>+VLOOKUP(G4646,'Legenda Tecnologias'!$A$1:$C$26,3)</f>
        <v>18</v>
      </c>
    </row>
    <row r="4647" spans="1:8" ht="14.25">
      <c r="A4647" s="11">
        <v>44013</v>
      </c>
      <c r="B4647" s="10" t="s">
        <v>5054</v>
      </c>
      <c r="C4647" s="12">
        <v>0.875</v>
      </c>
      <c r="D4647" s="13">
        <v>44024</v>
      </c>
      <c r="E4647" s="7" t="s">
        <v>4769</v>
      </c>
      <c r="F4647" s="65">
        <v>39.270000000000003</v>
      </c>
      <c r="G4647" t="s">
        <v>6</v>
      </c>
      <c r="H4647">
        <f>+VLOOKUP(G4647,'Legenda Tecnologias'!$A$1:$C$26,3)</f>
        <v>18</v>
      </c>
    </row>
    <row r="4648" spans="1:8" ht="14.25">
      <c r="A4648" s="11">
        <v>44013</v>
      </c>
      <c r="B4648" s="10" t="s">
        <v>5055</v>
      </c>
      <c r="C4648" s="12">
        <v>0.91666666666666663</v>
      </c>
      <c r="D4648" s="13">
        <v>44024</v>
      </c>
      <c r="E4648" s="7" t="s">
        <v>4769</v>
      </c>
      <c r="F4648" s="65">
        <v>41.2</v>
      </c>
      <c r="G4648" t="s">
        <v>5</v>
      </c>
      <c r="H4648">
        <f>+VLOOKUP(G4648,'Legenda Tecnologias'!$A$1:$C$26,3)</f>
        <v>11</v>
      </c>
    </row>
    <row r="4649" spans="1:8" ht="14.25">
      <c r="A4649" s="11">
        <v>44013</v>
      </c>
      <c r="B4649" s="10" t="s">
        <v>5056</v>
      </c>
      <c r="C4649" s="12">
        <v>0.95833333333333337</v>
      </c>
      <c r="D4649" s="13">
        <v>44024</v>
      </c>
      <c r="E4649" s="7" t="s">
        <v>4769</v>
      </c>
      <c r="F4649" s="65">
        <v>37.450000000000003</v>
      </c>
      <c r="G4649" t="s">
        <v>5</v>
      </c>
      <c r="H4649">
        <f>+VLOOKUP(G4649,'Legenda Tecnologias'!$A$1:$C$26,3)</f>
        <v>11</v>
      </c>
    </row>
    <row r="4650" spans="1:8" ht="14.25">
      <c r="A4650" s="11">
        <v>44013</v>
      </c>
      <c r="B4650" s="10" t="s">
        <v>5036</v>
      </c>
      <c r="C4650" s="12">
        <v>0.125</v>
      </c>
      <c r="D4650" s="13">
        <v>44024</v>
      </c>
      <c r="E4650" s="7" t="s">
        <v>4769</v>
      </c>
      <c r="F4650" s="65">
        <v>25.03</v>
      </c>
      <c r="G4650" t="s">
        <v>12</v>
      </c>
      <c r="H4650">
        <f>+VLOOKUP(G4650,'Legenda Tecnologias'!$A$1:$C$26,3)</f>
        <v>22</v>
      </c>
    </row>
    <row r="4651" spans="1:8" ht="14.25">
      <c r="A4651" s="11">
        <v>44013</v>
      </c>
      <c r="B4651" s="10" t="s">
        <v>5037</v>
      </c>
      <c r="C4651" s="12">
        <v>0.16666666666666666</v>
      </c>
      <c r="D4651" s="13">
        <v>44024</v>
      </c>
      <c r="E4651" s="7" t="s">
        <v>4769</v>
      </c>
      <c r="F4651" s="65">
        <v>24.7</v>
      </c>
      <c r="G4651" t="s">
        <v>28</v>
      </c>
      <c r="H4651">
        <f>+VLOOKUP(G4651,'Legenda Tecnologias'!$A$1:$C$26,3)</f>
        <v>15</v>
      </c>
    </row>
    <row r="4652" spans="1:8" ht="14.25">
      <c r="A4652" s="11">
        <v>44013</v>
      </c>
      <c r="B4652" s="10" t="s">
        <v>5038</v>
      </c>
      <c r="C4652" s="12">
        <v>0.20833333333333334</v>
      </c>
      <c r="D4652" s="13">
        <v>44024</v>
      </c>
      <c r="E4652" s="7" t="s">
        <v>4769</v>
      </c>
      <c r="F4652" s="65">
        <v>24.1</v>
      </c>
      <c r="G4652" t="s">
        <v>12</v>
      </c>
      <c r="H4652">
        <f>+VLOOKUP(G4652,'Legenda Tecnologias'!$A$1:$C$26,3)</f>
        <v>22</v>
      </c>
    </row>
    <row r="4653" spans="1:8" ht="14.25">
      <c r="A4653" s="11">
        <v>44013</v>
      </c>
      <c r="B4653" s="10" t="s">
        <v>5039</v>
      </c>
      <c r="C4653" s="12">
        <v>0.25</v>
      </c>
      <c r="D4653" s="13">
        <v>44024</v>
      </c>
      <c r="E4653" s="7" t="s">
        <v>4769</v>
      </c>
      <c r="F4653" s="65">
        <v>24.1</v>
      </c>
      <c r="G4653" t="s">
        <v>12</v>
      </c>
      <c r="H4653">
        <f>+VLOOKUP(G4653,'Legenda Tecnologias'!$A$1:$C$26,3)</f>
        <v>22</v>
      </c>
    </row>
    <row r="4654" spans="1:8" ht="14.25">
      <c r="A4654" s="11">
        <v>44013</v>
      </c>
      <c r="B4654" s="10" t="s">
        <v>5040</v>
      </c>
      <c r="C4654" s="12">
        <v>0.29166666666666669</v>
      </c>
      <c r="D4654" s="13">
        <v>44024</v>
      </c>
      <c r="E4654" s="7" t="s">
        <v>4769</v>
      </c>
      <c r="F4654" s="65">
        <v>24.1</v>
      </c>
      <c r="G4654" t="s">
        <v>12</v>
      </c>
      <c r="H4654">
        <f>+VLOOKUP(G4654,'Legenda Tecnologias'!$A$1:$C$26,3)</f>
        <v>22</v>
      </c>
    </row>
    <row r="4655" spans="1:8" ht="14.25">
      <c r="A4655" s="11">
        <v>44013</v>
      </c>
      <c r="B4655" s="10" t="s">
        <v>5041</v>
      </c>
      <c r="C4655" s="12">
        <v>0.33333333333333331</v>
      </c>
      <c r="D4655" s="13">
        <v>44024</v>
      </c>
      <c r="E4655" s="7" t="s">
        <v>4769</v>
      </c>
      <c r="F4655" s="65">
        <v>24.31</v>
      </c>
      <c r="G4655" t="s">
        <v>12</v>
      </c>
      <c r="H4655">
        <f>+VLOOKUP(G4655,'Legenda Tecnologias'!$A$1:$C$26,3)</f>
        <v>22</v>
      </c>
    </row>
    <row r="4656" spans="1:8" ht="14.25">
      <c r="A4656" s="11">
        <v>44013</v>
      </c>
      <c r="B4656" s="10" t="s">
        <v>5042</v>
      </c>
      <c r="C4656" s="12">
        <v>0.375</v>
      </c>
      <c r="D4656" s="13">
        <v>44024</v>
      </c>
      <c r="E4656" s="7" t="s">
        <v>4769</v>
      </c>
      <c r="F4656" s="65">
        <v>24.1</v>
      </c>
      <c r="G4656" t="s">
        <v>12</v>
      </c>
      <c r="H4656">
        <f>+VLOOKUP(G4656,'Legenda Tecnologias'!$A$1:$C$26,3)</f>
        <v>22</v>
      </c>
    </row>
    <row r="4657" spans="1:8" ht="14.25">
      <c r="A4657" s="11">
        <v>44013</v>
      </c>
      <c r="B4657" s="10" t="s">
        <v>5057</v>
      </c>
      <c r="C4657" s="12">
        <v>0</v>
      </c>
      <c r="D4657" s="13">
        <v>44025</v>
      </c>
      <c r="E4657" s="7" t="s">
        <v>4769</v>
      </c>
      <c r="F4657" s="65">
        <v>34.65</v>
      </c>
      <c r="G4657" t="s">
        <v>12</v>
      </c>
      <c r="H4657">
        <f>+VLOOKUP(G4657,'Legenda Tecnologias'!$A$1:$C$26,3)</f>
        <v>22</v>
      </c>
    </row>
    <row r="4658" spans="1:8" ht="14.25">
      <c r="A4658" s="11">
        <v>44013</v>
      </c>
      <c r="B4658" s="10" t="s">
        <v>5058</v>
      </c>
      <c r="C4658" s="12">
        <v>4.1666666666666664E-2</v>
      </c>
      <c r="D4658" s="13">
        <v>44025</v>
      </c>
      <c r="E4658" s="7" t="s">
        <v>4769</v>
      </c>
      <c r="F4658" s="65">
        <v>27.5</v>
      </c>
      <c r="G4658" t="s">
        <v>12</v>
      </c>
      <c r="H4658">
        <f>+VLOOKUP(G4658,'Legenda Tecnologias'!$A$1:$C$26,3)</f>
        <v>22</v>
      </c>
    </row>
    <row r="4659" spans="1:8" ht="14.25">
      <c r="A4659" s="11">
        <v>44013</v>
      </c>
      <c r="B4659" s="10" t="s">
        <v>5067</v>
      </c>
      <c r="C4659" s="12">
        <v>0.41666666666666669</v>
      </c>
      <c r="D4659" s="13">
        <v>44025</v>
      </c>
      <c r="E4659" s="7" t="s">
        <v>4769</v>
      </c>
      <c r="F4659" s="65">
        <v>34.950000000000003</v>
      </c>
      <c r="G4659" t="s">
        <v>5</v>
      </c>
      <c r="H4659">
        <f>+VLOOKUP(G4659,'Legenda Tecnologias'!$A$1:$C$26,3)</f>
        <v>11</v>
      </c>
    </row>
    <row r="4660" spans="1:8" ht="14.25">
      <c r="A4660" s="11">
        <v>44013</v>
      </c>
      <c r="B4660" s="10" t="s">
        <v>5068</v>
      </c>
      <c r="C4660" s="12">
        <v>0.45833333333333331</v>
      </c>
      <c r="D4660" s="13">
        <v>44025</v>
      </c>
      <c r="E4660" s="7" t="s">
        <v>4769</v>
      </c>
      <c r="F4660" s="65">
        <v>33.659999999999997</v>
      </c>
      <c r="G4660" t="s">
        <v>12</v>
      </c>
      <c r="H4660">
        <f>+VLOOKUP(G4660,'Legenda Tecnologias'!$A$1:$C$26,3)</f>
        <v>22</v>
      </c>
    </row>
    <row r="4661" spans="1:8" ht="14.25">
      <c r="A4661" s="11">
        <v>44013</v>
      </c>
      <c r="B4661" s="10" t="s">
        <v>5069</v>
      </c>
      <c r="C4661" s="12">
        <v>0.5</v>
      </c>
      <c r="D4661" s="13">
        <v>44025</v>
      </c>
      <c r="E4661" s="7" t="s">
        <v>4769</v>
      </c>
      <c r="F4661" s="65">
        <v>34.28</v>
      </c>
      <c r="G4661" t="s">
        <v>12</v>
      </c>
      <c r="H4661">
        <f>+VLOOKUP(G4661,'Legenda Tecnologias'!$A$1:$C$26,3)</f>
        <v>22</v>
      </c>
    </row>
    <row r="4662" spans="1:8" ht="14.25">
      <c r="A4662" s="11">
        <v>44013</v>
      </c>
      <c r="B4662" s="10" t="s">
        <v>5070</v>
      </c>
      <c r="C4662" s="12">
        <v>0.54166666666666663</v>
      </c>
      <c r="D4662" s="13">
        <v>44025</v>
      </c>
      <c r="E4662" s="7" t="s">
        <v>4769</v>
      </c>
      <c r="F4662" s="65">
        <v>35</v>
      </c>
      <c r="G4662" t="s">
        <v>12</v>
      </c>
      <c r="H4662">
        <f>+VLOOKUP(G4662,'Legenda Tecnologias'!$A$1:$C$26,3)</f>
        <v>22</v>
      </c>
    </row>
    <row r="4663" spans="1:8" ht="14.25">
      <c r="A4663" s="11">
        <v>44013</v>
      </c>
      <c r="B4663" s="10" t="s">
        <v>5071</v>
      </c>
      <c r="C4663" s="12">
        <v>0.58333333333333337</v>
      </c>
      <c r="D4663" s="13">
        <v>44025</v>
      </c>
      <c r="E4663" s="7" t="s">
        <v>4769</v>
      </c>
      <c r="F4663" s="65">
        <v>34.65</v>
      </c>
      <c r="G4663" t="s">
        <v>6</v>
      </c>
      <c r="H4663">
        <f>+VLOOKUP(G4663,'Legenda Tecnologias'!$A$1:$C$26,3)</f>
        <v>18</v>
      </c>
    </row>
    <row r="4664" spans="1:8" ht="14.25">
      <c r="A4664" s="11">
        <v>44013</v>
      </c>
      <c r="B4664" s="10" t="s">
        <v>5072</v>
      </c>
      <c r="C4664" s="12">
        <v>0.625</v>
      </c>
      <c r="D4664" s="13">
        <v>44025</v>
      </c>
      <c r="E4664" s="7" t="s">
        <v>4769</v>
      </c>
      <c r="F4664" s="65">
        <v>32.840000000000003</v>
      </c>
      <c r="G4664" t="s">
        <v>12</v>
      </c>
      <c r="H4664">
        <f>+VLOOKUP(G4664,'Legenda Tecnologias'!$A$1:$C$26,3)</f>
        <v>22</v>
      </c>
    </row>
    <row r="4665" spans="1:8" ht="14.25">
      <c r="A4665" s="11">
        <v>44013</v>
      </c>
      <c r="B4665" s="10" t="s">
        <v>5073</v>
      </c>
      <c r="C4665" s="12">
        <v>0.66666666666666663</v>
      </c>
      <c r="D4665" s="13">
        <v>44025</v>
      </c>
      <c r="E4665" s="7" t="s">
        <v>4769</v>
      </c>
      <c r="F4665" s="65">
        <v>34</v>
      </c>
      <c r="G4665" t="s">
        <v>5</v>
      </c>
      <c r="H4665">
        <f>+VLOOKUP(G4665,'Legenda Tecnologias'!$A$1:$C$26,3)</f>
        <v>11</v>
      </c>
    </row>
    <row r="4666" spans="1:8" ht="14.25">
      <c r="A4666" s="11">
        <v>44013</v>
      </c>
      <c r="B4666" s="10" t="s">
        <v>5074</v>
      </c>
      <c r="C4666" s="12">
        <v>0.70833333333333337</v>
      </c>
      <c r="D4666" s="13">
        <v>44025</v>
      </c>
      <c r="E4666" s="7" t="s">
        <v>4769</v>
      </c>
      <c r="F4666" s="65">
        <v>37.409999999999997</v>
      </c>
      <c r="G4666" t="s">
        <v>10</v>
      </c>
      <c r="H4666">
        <f>+VLOOKUP(G4666,'Legenda Tecnologias'!$A$1:$C$26,3)</f>
        <v>1</v>
      </c>
    </row>
    <row r="4667" spans="1:8" ht="14.25">
      <c r="A4667" s="11">
        <v>44013</v>
      </c>
      <c r="B4667" s="10" t="s">
        <v>5075</v>
      </c>
      <c r="C4667" s="12">
        <v>0.75</v>
      </c>
      <c r="D4667" s="13">
        <v>44025</v>
      </c>
      <c r="E4667" s="7" t="s">
        <v>4769</v>
      </c>
      <c r="F4667" s="65">
        <v>36.18</v>
      </c>
      <c r="G4667" t="s">
        <v>6</v>
      </c>
      <c r="H4667">
        <f>+VLOOKUP(G4667,'Legenda Tecnologias'!$A$1:$C$26,3)</f>
        <v>18</v>
      </c>
    </row>
    <row r="4668" spans="1:8" ht="14.25">
      <c r="A4668" s="11">
        <v>44013</v>
      </c>
      <c r="B4668" s="10" t="s">
        <v>5076</v>
      </c>
      <c r="C4668" s="12">
        <v>0.79166666666666663</v>
      </c>
      <c r="D4668" s="13">
        <v>44025</v>
      </c>
      <c r="E4668" s="7" t="s">
        <v>4769</v>
      </c>
      <c r="F4668" s="65">
        <v>36.1</v>
      </c>
      <c r="G4668" t="s">
        <v>5</v>
      </c>
      <c r="H4668">
        <f>+VLOOKUP(G4668,'Legenda Tecnologias'!$A$1:$C$26,3)</f>
        <v>11</v>
      </c>
    </row>
    <row r="4669" spans="1:8" ht="14.25">
      <c r="A4669" s="11">
        <v>44013</v>
      </c>
      <c r="B4669" s="10" t="s">
        <v>5059</v>
      </c>
      <c r="C4669" s="12">
        <v>8.3333333333333329E-2</v>
      </c>
      <c r="D4669" s="13">
        <v>44025</v>
      </c>
      <c r="E4669" s="7" t="s">
        <v>4769</v>
      </c>
      <c r="F4669" s="65">
        <v>25.7</v>
      </c>
      <c r="G4669" t="s">
        <v>12</v>
      </c>
      <c r="H4669">
        <f>+VLOOKUP(G4669,'Legenda Tecnologias'!$A$1:$C$26,3)</f>
        <v>22</v>
      </c>
    </row>
    <row r="4670" spans="1:8" ht="14.25">
      <c r="A4670" s="11">
        <v>44013</v>
      </c>
      <c r="B4670" s="10" t="s">
        <v>5077</v>
      </c>
      <c r="C4670" s="12">
        <v>0.83333333333333337</v>
      </c>
      <c r="D4670" s="13">
        <v>44025</v>
      </c>
      <c r="E4670" s="7" t="s">
        <v>4769</v>
      </c>
      <c r="F4670" s="65">
        <v>38.99</v>
      </c>
      <c r="G4670" t="s">
        <v>12</v>
      </c>
      <c r="H4670">
        <f>+VLOOKUP(G4670,'Legenda Tecnologias'!$A$1:$C$26,3)</f>
        <v>22</v>
      </c>
    </row>
    <row r="4671" spans="1:8" ht="14.25">
      <c r="A4671" s="11">
        <v>44013</v>
      </c>
      <c r="B4671" s="10" t="s">
        <v>5078</v>
      </c>
      <c r="C4671" s="12">
        <v>0.875</v>
      </c>
      <c r="D4671" s="13">
        <v>44025</v>
      </c>
      <c r="E4671" s="7" t="s">
        <v>4769</v>
      </c>
      <c r="F4671" s="65">
        <v>39</v>
      </c>
      <c r="G4671" t="s">
        <v>5</v>
      </c>
      <c r="H4671">
        <f>+VLOOKUP(G4671,'Legenda Tecnologias'!$A$1:$C$26,3)</f>
        <v>11</v>
      </c>
    </row>
    <row r="4672" spans="1:8" ht="14.25">
      <c r="A4672" s="11">
        <v>44013</v>
      </c>
      <c r="B4672" s="10" t="s">
        <v>5079</v>
      </c>
      <c r="C4672" s="12">
        <v>0.91666666666666663</v>
      </c>
      <c r="D4672" s="13">
        <v>44025</v>
      </c>
      <c r="E4672" s="7" t="s">
        <v>4769</v>
      </c>
      <c r="F4672" s="65">
        <v>38.99</v>
      </c>
      <c r="G4672" t="s">
        <v>5</v>
      </c>
      <c r="H4672">
        <f>+VLOOKUP(G4672,'Legenda Tecnologias'!$A$1:$C$26,3)</f>
        <v>11</v>
      </c>
    </row>
    <row r="4673" spans="1:8" ht="14.25">
      <c r="A4673" s="11">
        <v>44013</v>
      </c>
      <c r="B4673" s="10" t="s">
        <v>5080</v>
      </c>
      <c r="C4673" s="12">
        <v>0.95833333333333337</v>
      </c>
      <c r="D4673" s="13">
        <v>44025</v>
      </c>
      <c r="E4673" s="7" t="s">
        <v>4769</v>
      </c>
      <c r="F4673" s="65">
        <v>34.64</v>
      </c>
      <c r="G4673" t="s">
        <v>5</v>
      </c>
      <c r="H4673">
        <f>+VLOOKUP(G4673,'Legenda Tecnologias'!$A$1:$C$26,3)</f>
        <v>11</v>
      </c>
    </row>
    <row r="4674" spans="1:8" ht="14.25">
      <c r="A4674" s="11">
        <v>44013</v>
      </c>
      <c r="B4674" s="10" t="s">
        <v>5060</v>
      </c>
      <c r="C4674" s="12">
        <v>0.125</v>
      </c>
      <c r="D4674" s="13">
        <v>44025</v>
      </c>
      <c r="E4674" s="7" t="s">
        <v>4769</v>
      </c>
      <c r="F4674" s="65">
        <v>25.1</v>
      </c>
      <c r="G4674" t="s">
        <v>12</v>
      </c>
      <c r="H4674">
        <f>+VLOOKUP(G4674,'Legenda Tecnologias'!$A$1:$C$26,3)</f>
        <v>22</v>
      </c>
    </row>
    <row r="4675" spans="1:8" ht="14.25">
      <c r="A4675" s="11">
        <v>44013</v>
      </c>
      <c r="B4675" s="10" t="s">
        <v>5061</v>
      </c>
      <c r="C4675" s="12">
        <v>0.16666666666666666</v>
      </c>
      <c r="D4675" s="13">
        <v>44025</v>
      </c>
      <c r="E4675" s="7" t="s">
        <v>4769</v>
      </c>
      <c r="F4675" s="65">
        <v>25.1</v>
      </c>
      <c r="G4675" t="s">
        <v>12</v>
      </c>
      <c r="H4675">
        <f>+VLOOKUP(G4675,'Legenda Tecnologias'!$A$1:$C$26,3)</f>
        <v>22</v>
      </c>
    </row>
    <row r="4676" spans="1:8" ht="14.25">
      <c r="A4676" s="11">
        <v>44013</v>
      </c>
      <c r="B4676" s="10" t="s">
        <v>5062</v>
      </c>
      <c r="C4676" s="12">
        <v>0.20833333333333334</v>
      </c>
      <c r="D4676" s="13">
        <v>44025</v>
      </c>
      <c r="E4676" s="7" t="s">
        <v>4769</v>
      </c>
      <c r="F4676" s="65">
        <v>26.51</v>
      </c>
      <c r="G4676" t="s">
        <v>28</v>
      </c>
      <c r="H4676">
        <f>+VLOOKUP(G4676,'Legenda Tecnologias'!$A$1:$C$26,3)</f>
        <v>15</v>
      </c>
    </row>
    <row r="4677" spans="1:8" ht="14.25">
      <c r="A4677" s="11">
        <v>44013</v>
      </c>
      <c r="B4677" s="10" t="s">
        <v>5063</v>
      </c>
      <c r="C4677" s="12">
        <v>0.25</v>
      </c>
      <c r="D4677" s="13">
        <v>44025</v>
      </c>
      <c r="E4677" s="7" t="s">
        <v>4769</v>
      </c>
      <c r="F4677" s="65">
        <v>34.64</v>
      </c>
      <c r="G4677" t="s">
        <v>12</v>
      </c>
      <c r="H4677">
        <f>+VLOOKUP(G4677,'Legenda Tecnologias'!$A$1:$C$26,3)</f>
        <v>22</v>
      </c>
    </row>
    <row r="4678" spans="1:8" ht="14.25">
      <c r="A4678" s="11">
        <v>44013</v>
      </c>
      <c r="B4678" s="10" t="s">
        <v>5064</v>
      </c>
      <c r="C4678" s="12">
        <v>0.29166666666666669</v>
      </c>
      <c r="D4678" s="13">
        <v>44025</v>
      </c>
      <c r="E4678" s="7" t="s">
        <v>4769</v>
      </c>
      <c r="F4678" s="65">
        <v>39.270000000000003</v>
      </c>
      <c r="G4678" t="s">
        <v>12</v>
      </c>
      <c r="H4678">
        <f>+VLOOKUP(G4678,'Legenda Tecnologias'!$A$1:$C$26,3)</f>
        <v>22</v>
      </c>
    </row>
    <row r="4679" spans="1:8" ht="14.25">
      <c r="A4679" s="11">
        <v>44013</v>
      </c>
      <c r="B4679" s="10" t="s">
        <v>5065</v>
      </c>
      <c r="C4679" s="12">
        <v>0.33333333333333331</v>
      </c>
      <c r="D4679" s="13">
        <v>44025</v>
      </c>
      <c r="E4679" s="7" t="s">
        <v>4769</v>
      </c>
      <c r="F4679" s="65">
        <v>38.119999999999997</v>
      </c>
      <c r="G4679" t="s">
        <v>5</v>
      </c>
      <c r="H4679">
        <f>+VLOOKUP(G4679,'Legenda Tecnologias'!$A$1:$C$26,3)</f>
        <v>11</v>
      </c>
    </row>
    <row r="4680" spans="1:8" ht="14.25">
      <c r="A4680" s="11">
        <v>44013</v>
      </c>
      <c r="B4680" s="10" t="s">
        <v>5066</v>
      </c>
      <c r="C4680" s="12">
        <v>0.375</v>
      </c>
      <c r="D4680" s="13">
        <v>44025</v>
      </c>
      <c r="E4680" s="7" t="s">
        <v>4769</v>
      </c>
      <c r="F4680" s="65">
        <v>37.68</v>
      </c>
      <c r="G4680" t="s">
        <v>5</v>
      </c>
      <c r="H4680">
        <f>+VLOOKUP(G4680,'Legenda Tecnologias'!$A$1:$C$26,3)</f>
        <v>11</v>
      </c>
    </row>
    <row r="4681" spans="1:8" ht="14.25">
      <c r="A4681" s="11">
        <v>44013</v>
      </c>
      <c r="B4681" s="10" t="s">
        <v>5081</v>
      </c>
      <c r="C4681" s="12">
        <v>0</v>
      </c>
      <c r="D4681" s="13">
        <v>44026</v>
      </c>
      <c r="E4681" s="7" t="s">
        <v>4769</v>
      </c>
      <c r="F4681" s="65">
        <v>34.47</v>
      </c>
      <c r="G4681" t="s">
        <v>12</v>
      </c>
      <c r="H4681">
        <f>+VLOOKUP(G4681,'Legenda Tecnologias'!$A$1:$C$26,3)</f>
        <v>22</v>
      </c>
    </row>
    <row r="4682" spans="1:8" ht="14.25">
      <c r="A4682" s="11">
        <v>44013</v>
      </c>
      <c r="B4682" s="10" t="s">
        <v>5082</v>
      </c>
      <c r="C4682" s="12">
        <v>4.1666666666666664E-2</v>
      </c>
      <c r="D4682" s="13">
        <v>44026</v>
      </c>
      <c r="E4682" s="7" t="s">
        <v>4769</v>
      </c>
      <c r="F4682" s="65">
        <v>29.79</v>
      </c>
      <c r="G4682" t="s">
        <v>12</v>
      </c>
      <c r="H4682">
        <f>+VLOOKUP(G4682,'Legenda Tecnologias'!$A$1:$C$26,3)</f>
        <v>22</v>
      </c>
    </row>
    <row r="4683" spans="1:8" ht="14.25">
      <c r="A4683" s="11">
        <v>44013</v>
      </c>
      <c r="B4683" s="10" t="s">
        <v>5091</v>
      </c>
      <c r="C4683" s="12">
        <v>0.41666666666666669</v>
      </c>
      <c r="D4683" s="13">
        <v>44026</v>
      </c>
      <c r="E4683" s="7" t="s">
        <v>4769</v>
      </c>
      <c r="F4683" s="65">
        <v>36.15</v>
      </c>
      <c r="G4683" t="s">
        <v>12</v>
      </c>
      <c r="H4683">
        <f>+VLOOKUP(G4683,'Legenda Tecnologias'!$A$1:$C$26,3)</f>
        <v>22</v>
      </c>
    </row>
    <row r="4684" spans="1:8" ht="14.25">
      <c r="A4684" s="11">
        <v>44013</v>
      </c>
      <c r="B4684" s="10" t="s">
        <v>5092</v>
      </c>
      <c r="C4684" s="12">
        <v>0.45833333333333331</v>
      </c>
      <c r="D4684" s="13">
        <v>44026</v>
      </c>
      <c r="E4684" s="7" t="s">
        <v>4769</v>
      </c>
      <c r="F4684" s="65">
        <v>36.520000000000003</v>
      </c>
      <c r="G4684" t="s">
        <v>12</v>
      </c>
      <c r="H4684">
        <f>+VLOOKUP(G4684,'Legenda Tecnologias'!$A$1:$C$26,3)</f>
        <v>22</v>
      </c>
    </row>
    <row r="4685" spans="1:8" ht="14.25">
      <c r="A4685" s="11">
        <v>44013</v>
      </c>
      <c r="B4685" s="10" t="s">
        <v>5093</v>
      </c>
      <c r="C4685" s="12">
        <v>0.5</v>
      </c>
      <c r="D4685" s="13">
        <v>44026</v>
      </c>
      <c r="E4685" s="7" t="s">
        <v>4769</v>
      </c>
      <c r="F4685" s="65">
        <v>36.979999999999997</v>
      </c>
      <c r="G4685" t="s">
        <v>12</v>
      </c>
      <c r="H4685">
        <f>+VLOOKUP(G4685,'Legenda Tecnologias'!$A$1:$C$26,3)</f>
        <v>22</v>
      </c>
    </row>
    <row r="4686" spans="1:8" ht="14.25">
      <c r="A4686" s="11">
        <v>44013</v>
      </c>
      <c r="B4686" s="10" t="s">
        <v>5094</v>
      </c>
      <c r="C4686" s="12">
        <v>0.54166666666666663</v>
      </c>
      <c r="D4686" s="13">
        <v>44026</v>
      </c>
      <c r="E4686" s="7" t="s">
        <v>4769</v>
      </c>
      <c r="F4686" s="65">
        <v>37.5</v>
      </c>
      <c r="G4686" t="s">
        <v>12</v>
      </c>
      <c r="H4686">
        <f>+VLOOKUP(G4686,'Legenda Tecnologias'!$A$1:$C$26,3)</f>
        <v>22</v>
      </c>
    </row>
    <row r="4687" spans="1:8" ht="14.25">
      <c r="A4687" s="11">
        <v>44013</v>
      </c>
      <c r="B4687" s="10" t="s">
        <v>5095</v>
      </c>
      <c r="C4687" s="12">
        <v>0.58333333333333337</v>
      </c>
      <c r="D4687" s="13">
        <v>44026</v>
      </c>
      <c r="E4687" s="7" t="s">
        <v>4769</v>
      </c>
      <c r="F4687" s="65">
        <v>37.130000000000003</v>
      </c>
      <c r="G4687" t="s">
        <v>5</v>
      </c>
      <c r="H4687">
        <f>+VLOOKUP(G4687,'Legenda Tecnologias'!$A$1:$C$26,3)</f>
        <v>11</v>
      </c>
    </row>
    <row r="4688" spans="1:8" ht="14.25">
      <c r="A4688" s="11">
        <v>44013</v>
      </c>
      <c r="B4688" s="10" t="s">
        <v>5096</v>
      </c>
      <c r="C4688" s="12">
        <v>0.625</v>
      </c>
      <c r="D4688" s="13">
        <v>44026</v>
      </c>
      <c r="E4688" s="7" t="s">
        <v>4769</v>
      </c>
      <c r="F4688" s="65">
        <v>36.57</v>
      </c>
      <c r="G4688" t="s">
        <v>20</v>
      </c>
      <c r="H4688">
        <f>+VLOOKUP(G4688,'Legenda Tecnologias'!$A$1:$C$26,3)</f>
        <v>12</v>
      </c>
    </row>
    <row r="4689" spans="1:8" ht="14.25">
      <c r="A4689" s="11">
        <v>44013</v>
      </c>
      <c r="B4689" s="10" t="s">
        <v>5097</v>
      </c>
      <c r="C4689" s="12">
        <v>0.66666666666666663</v>
      </c>
      <c r="D4689" s="13">
        <v>44026</v>
      </c>
      <c r="E4689" s="7" t="s">
        <v>4769</v>
      </c>
      <c r="F4689" s="65">
        <v>36.200000000000003</v>
      </c>
      <c r="G4689" t="s">
        <v>12</v>
      </c>
      <c r="H4689">
        <f>+VLOOKUP(G4689,'Legenda Tecnologias'!$A$1:$C$26,3)</f>
        <v>22</v>
      </c>
    </row>
    <row r="4690" spans="1:8" ht="14.25">
      <c r="A4690" s="11">
        <v>44013</v>
      </c>
      <c r="B4690" s="10" t="s">
        <v>5098</v>
      </c>
      <c r="C4690" s="12">
        <v>0.70833333333333337</v>
      </c>
      <c r="D4690" s="13">
        <v>44026</v>
      </c>
      <c r="E4690" s="7" t="s">
        <v>4769</v>
      </c>
      <c r="F4690" s="65">
        <v>38.299999999999997</v>
      </c>
      <c r="G4690" t="s">
        <v>12</v>
      </c>
      <c r="H4690">
        <f>+VLOOKUP(G4690,'Legenda Tecnologias'!$A$1:$C$26,3)</f>
        <v>22</v>
      </c>
    </row>
    <row r="4691" spans="1:8" ht="14.25">
      <c r="A4691" s="11">
        <v>44013</v>
      </c>
      <c r="B4691" s="10" t="s">
        <v>5099</v>
      </c>
      <c r="C4691" s="12">
        <v>0.75</v>
      </c>
      <c r="D4691" s="13">
        <v>44026</v>
      </c>
      <c r="E4691" s="7" t="s">
        <v>4769</v>
      </c>
      <c r="F4691" s="65">
        <v>37.549999999999997</v>
      </c>
      <c r="G4691" t="s">
        <v>5</v>
      </c>
      <c r="H4691">
        <f>+VLOOKUP(G4691,'Legenda Tecnologias'!$A$1:$C$26,3)</f>
        <v>11</v>
      </c>
    </row>
    <row r="4692" spans="1:8" ht="14.25">
      <c r="A4692" s="11">
        <v>44013</v>
      </c>
      <c r="B4692" s="10" t="s">
        <v>5100</v>
      </c>
      <c r="C4692" s="12">
        <v>0.79166666666666663</v>
      </c>
      <c r="D4692" s="13">
        <v>44026</v>
      </c>
      <c r="E4692" s="7" t="s">
        <v>4769</v>
      </c>
      <c r="F4692" s="65">
        <v>37</v>
      </c>
      <c r="G4692" t="s">
        <v>5</v>
      </c>
      <c r="H4692">
        <f>+VLOOKUP(G4692,'Legenda Tecnologias'!$A$1:$C$26,3)</f>
        <v>11</v>
      </c>
    </row>
    <row r="4693" spans="1:8" ht="14.25">
      <c r="A4693" s="11">
        <v>44013</v>
      </c>
      <c r="B4693" s="10" t="s">
        <v>5083</v>
      </c>
      <c r="C4693" s="12">
        <v>8.3333333333333329E-2</v>
      </c>
      <c r="D4693" s="13">
        <v>44026</v>
      </c>
      <c r="E4693" s="7" t="s">
        <v>4769</v>
      </c>
      <c r="F4693" s="65">
        <v>28.16</v>
      </c>
      <c r="G4693" t="s">
        <v>6</v>
      </c>
      <c r="H4693">
        <f>+VLOOKUP(G4693,'Legenda Tecnologias'!$A$1:$C$26,3)</f>
        <v>18</v>
      </c>
    </row>
    <row r="4694" spans="1:8" ht="14.25">
      <c r="A4694" s="11">
        <v>44013</v>
      </c>
      <c r="B4694" s="10" t="s">
        <v>5101</v>
      </c>
      <c r="C4694" s="12">
        <v>0.83333333333333337</v>
      </c>
      <c r="D4694" s="13">
        <v>44026</v>
      </c>
      <c r="E4694" s="7" t="s">
        <v>4769</v>
      </c>
      <c r="F4694" s="65">
        <v>35.42</v>
      </c>
      <c r="G4694" t="s">
        <v>10</v>
      </c>
      <c r="H4694">
        <f>+VLOOKUP(G4694,'Legenda Tecnologias'!$A$1:$C$26,3)</f>
        <v>1</v>
      </c>
    </row>
    <row r="4695" spans="1:8" ht="14.25">
      <c r="A4695" s="11">
        <v>44013</v>
      </c>
      <c r="B4695" s="10" t="s">
        <v>5102</v>
      </c>
      <c r="C4695" s="12">
        <v>0.875</v>
      </c>
      <c r="D4695" s="13">
        <v>44026</v>
      </c>
      <c r="E4695" s="7" t="s">
        <v>4769</v>
      </c>
      <c r="F4695" s="65">
        <v>36.200000000000003</v>
      </c>
      <c r="G4695" t="s">
        <v>12</v>
      </c>
      <c r="H4695">
        <f>+VLOOKUP(G4695,'Legenda Tecnologias'!$A$1:$C$26,3)</f>
        <v>22</v>
      </c>
    </row>
    <row r="4696" spans="1:8" ht="14.25">
      <c r="A4696" s="11">
        <v>44013</v>
      </c>
      <c r="B4696" s="10" t="s">
        <v>5103</v>
      </c>
      <c r="C4696" s="12">
        <v>0.91666666666666663</v>
      </c>
      <c r="D4696" s="13">
        <v>44026</v>
      </c>
      <c r="E4696" s="7" t="s">
        <v>4769</v>
      </c>
      <c r="F4696" s="65">
        <v>35.01</v>
      </c>
      <c r="G4696" t="s">
        <v>12</v>
      </c>
      <c r="H4696">
        <f>+VLOOKUP(G4696,'Legenda Tecnologias'!$A$1:$C$26,3)</f>
        <v>22</v>
      </c>
    </row>
    <row r="4697" spans="1:8" ht="14.25">
      <c r="A4697" s="11">
        <v>44013</v>
      </c>
      <c r="B4697" s="10" t="s">
        <v>5104</v>
      </c>
      <c r="C4697" s="12">
        <v>0.95833333333333337</v>
      </c>
      <c r="D4697" s="13">
        <v>44026</v>
      </c>
      <c r="E4697" s="7" t="s">
        <v>4769</v>
      </c>
      <c r="F4697" s="65">
        <v>31.97</v>
      </c>
      <c r="G4697" t="s">
        <v>5</v>
      </c>
      <c r="H4697">
        <f>+VLOOKUP(G4697,'Legenda Tecnologias'!$A$1:$C$26,3)</f>
        <v>11</v>
      </c>
    </row>
    <row r="4698" spans="1:8" ht="14.25">
      <c r="A4698" s="11">
        <v>44013</v>
      </c>
      <c r="B4698" s="10" t="s">
        <v>5084</v>
      </c>
      <c r="C4698" s="12">
        <v>0.125</v>
      </c>
      <c r="D4698" s="13">
        <v>44026</v>
      </c>
      <c r="E4698" s="7" t="s">
        <v>4769</v>
      </c>
      <c r="F4698" s="65">
        <v>27.74</v>
      </c>
      <c r="G4698" t="s">
        <v>12</v>
      </c>
      <c r="H4698">
        <f>+VLOOKUP(G4698,'Legenda Tecnologias'!$A$1:$C$26,3)</f>
        <v>22</v>
      </c>
    </row>
    <row r="4699" spans="1:8" ht="14.25">
      <c r="A4699" s="11">
        <v>44013</v>
      </c>
      <c r="B4699" s="10" t="s">
        <v>5085</v>
      </c>
      <c r="C4699" s="12">
        <v>0.16666666666666666</v>
      </c>
      <c r="D4699" s="13">
        <v>44026</v>
      </c>
      <c r="E4699" s="7" t="s">
        <v>4769</v>
      </c>
      <c r="F4699" s="65">
        <v>27</v>
      </c>
      <c r="G4699" t="s">
        <v>6</v>
      </c>
      <c r="H4699">
        <f>+VLOOKUP(G4699,'Legenda Tecnologias'!$A$1:$C$26,3)</f>
        <v>18</v>
      </c>
    </row>
    <row r="4700" spans="1:8" ht="14.25">
      <c r="A4700" s="11">
        <v>44013</v>
      </c>
      <c r="B4700" s="10" t="s">
        <v>5086</v>
      </c>
      <c r="C4700" s="12">
        <v>0.20833333333333334</v>
      </c>
      <c r="D4700" s="13">
        <v>44026</v>
      </c>
      <c r="E4700" s="7" t="s">
        <v>4769</v>
      </c>
      <c r="F4700" s="65">
        <v>26.77</v>
      </c>
      <c r="G4700" t="s">
        <v>12</v>
      </c>
      <c r="H4700">
        <f>+VLOOKUP(G4700,'Legenda Tecnologias'!$A$1:$C$26,3)</f>
        <v>22</v>
      </c>
    </row>
    <row r="4701" spans="1:8" ht="14.25">
      <c r="A4701" s="11">
        <v>44013</v>
      </c>
      <c r="B4701" s="10" t="s">
        <v>5087</v>
      </c>
      <c r="C4701" s="12">
        <v>0.25</v>
      </c>
      <c r="D4701" s="13">
        <v>44026</v>
      </c>
      <c r="E4701" s="7" t="s">
        <v>4769</v>
      </c>
      <c r="F4701" s="65">
        <v>27</v>
      </c>
      <c r="G4701" t="s">
        <v>6</v>
      </c>
      <c r="H4701">
        <f>+VLOOKUP(G4701,'Legenda Tecnologias'!$A$1:$C$26,3)</f>
        <v>18</v>
      </c>
    </row>
    <row r="4702" spans="1:8" ht="14.25">
      <c r="A4702" s="11">
        <v>44013</v>
      </c>
      <c r="B4702" s="10" t="s">
        <v>5088</v>
      </c>
      <c r="C4702" s="12">
        <v>0.29166666666666669</v>
      </c>
      <c r="D4702" s="13">
        <v>44026</v>
      </c>
      <c r="E4702" s="7" t="s">
        <v>4769</v>
      </c>
      <c r="F4702" s="65">
        <v>27.85</v>
      </c>
      <c r="G4702" t="s">
        <v>12</v>
      </c>
      <c r="H4702">
        <f>+VLOOKUP(G4702,'Legenda Tecnologias'!$A$1:$C$26,3)</f>
        <v>22</v>
      </c>
    </row>
    <row r="4703" spans="1:8" ht="14.25">
      <c r="A4703" s="11">
        <v>44013</v>
      </c>
      <c r="B4703" s="10" t="s">
        <v>5089</v>
      </c>
      <c r="C4703" s="12">
        <v>0.33333333333333331</v>
      </c>
      <c r="D4703" s="13">
        <v>44026</v>
      </c>
      <c r="E4703" s="7" t="s">
        <v>4769</v>
      </c>
      <c r="F4703" s="65">
        <v>33.26</v>
      </c>
      <c r="G4703" t="s">
        <v>12</v>
      </c>
      <c r="H4703">
        <f>+VLOOKUP(G4703,'Legenda Tecnologias'!$A$1:$C$26,3)</f>
        <v>22</v>
      </c>
    </row>
    <row r="4704" spans="1:8" ht="14.25">
      <c r="A4704" s="11">
        <v>44013</v>
      </c>
      <c r="B4704" s="10" t="s">
        <v>5090</v>
      </c>
      <c r="C4704" s="12">
        <v>0.375</v>
      </c>
      <c r="D4704" s="13">
        <v>44026</v>
      </c>
      <c r="E4704" s="7" t="s">
        <v>4769</v>
      </c>
      <c r="F4704" s="65">
        <v>36.4</v>
      </c>
      <c r="G4704" t="s">
        <v>12</v>
      </c>
      <c r="H4704">
        <f>+VLOOKUP(G4704,'Legenda Tecnologias'!$A$1:$C$26,3)</f>
        <v>22</v>
      </c>
    </row>
    <row r="4705" spans="1:8" ht="14.25">
      <c r="A4705" s="11">
        <v>44013</v>
      </c>
      <c r="B4705" s="10" t="s">
        <v>5105</v>
      </c>
      <c r="C4705" s="12">
        <v>0</v>
      </c>
      <c r="D4705" s="13">
        <v>44027</v>
      </c>
      <c r="E4705" s="7" t="s">
        <v>4769</v>
      </c>
      <c r="F4705" s="65">
        <v>35.549999999999997</v>
      </c>
      <c r="G4705" t="s">
        <v>12</v>
      </c>
      <c r="H4705">
        <f>+VLOOKUP(G4705,'Legenda Tecnologias'!$A$1:$C$26,3)</f>
        <v>22</v>
      </c>
    </row>
    <row r="4706" spans="1:8" ht="14.25">
      <c r="A4706" s="11">
        <v>44013</v>
      </c>
      <c r="B4706" s="10" t="s">
        <v>5106</v>
      </c>
      <c r="C4706" s="12">
        <v>4.1666666666666664E-2</v>
      </c>
      <c r="D4706" s="13">
        <v>44027</v>
      </c>
      <c r="E4706" s="7" t="s">
        <v>4769</v>
      </c>
      <c r="F4706" s="65">
        <v>27.82</v>
      </c>
      <c r="G4706" t="s">
        <v>6</v>
      </c>
      <c r="H4706">
        <f>+VLOOKUP(G4706,'Legenda Tecnologias'!$A$1:$C$26,3)</f>
        <v>18</v>
      </c>
    </row>
    <row r="4707" spans="1:8" ht="14.25">
      <c r="A4707" s="11">
        <v>44013</v>
      </c>
      <c r="B4707" s="10" t="s">
        <v>5115</v>
      </c>
      <c r="C4707" s="12">
        <v>0.41666666666666669</v>
      </c>
      <c r="D4707" s="13">
        <v>44027</v>
      </c>
      <c r="E4707" s="7" t="s">
        <v>4769</v>
      </c>
      <c r="F4707" s="65">
        <v>31.26</v>
      </c>
      <c r="G4707" t="s">
        <v>12</v>
      </c>
      <c r="H4707">
        <f>+VLOOKUP(G4707,'Legenda Tecnologias'!$A$1:$C$26,3)</f>
        <v>22</v>
      </c>
    </row>
    <row r="4708" spans="1:8" ht="14.25">
      <c r="A4708" s="11">
        <v>44013</v>
      </c>
      <c r="B4708" s="10" t="s">
        <v>5116</v>
      </c>
      <c r="C4708" s="12">
        <v>0.45833333333333331</v>
      </c>
      <c r="D4708" s="13">
        <v>44027</v>
      </c>
      <c r="E4708" s="7" t="s">
        <v>4769</v>
      </c>
      <c r="F4708" s="65">
        <v>27.77</v>
      </c>
      <c r="G4708" t="s">
        <v>6</v>
      </c>
      <c r="H4708">
        <f>+VLOOKUP(G4708,'Legenda Tecnologias'!$A$1:$C$26,3)</f>
        <v>18</v>
      </c>
    </row>
    <row r="4709" spans="1:8" ht="14.25">
      <c r="A4709" s="11">
        <v>44013</v>
      </c>
      <c r="B4709" s="10" t="s">
        <v>5117</v>
      </c>
      <c r="C4709" s="12">
        <v>0.5</v>
      </c>
      <c r="D4709" s="13">
        <v>44027</v>
      </c>
      <c r="E4709" s="7" t="s">
        <v>4769</v>
      </c>
      <c r="F4709" s="65">
        <v>33</v>
      </c>
      <c r="G4709" t="s">
        <v>12</v>
      </c>
      <c r="H4709">
        <f>+VLOOKUP(G4709,'Legenda Tecnologias'!$A$1:$C$26,3)</f>
        <v>22</v>
      </c>
    </row>
    <row r="4710" spans="1:8" ht="14.25">
      <c r="A4710" s="11">
        <v>44013</v>
      </c>
      <c r="B4710" s="10" t="s">
        <v>5118</v>
      </c>
      <c r="C4710" s="12">
        <v>0.54166666666666663</v>
      </c>
      <c r="D4710" s="13">
        <v>44027</v>
      </c>
      <c r="E4710" s="7" t="s">
        <v>4769</v>
      </c>
      <c r="F4710" s="65">
        <v>34.99</v>
      </c>
      <c r="G4710" t="s">
        <v>5</v>
      </c>
      <c r="H4710">
        <f>+VLOOKUP(G4710,'Legenda Tecnologias'!$A$1:$C$26,3)</f>
        <v>11</v>
      </c>
    </row>
    <row r="4711" spans="1:8" ht="14.25">
      <c r="A4711" s="11">
        <v>44013</v>
      </c>
      <c r="B4711" s="10" t="s">
        <v>5119</v>
      </c>
      <c r="C4711" s="12">
        <v>0.58333333333333337</v>
      </c>
      <c r="D4711" s="13">
        <v>44027</v>
      </c>
      <c r="E4711" s="7" t="s">
        <v>4769</v>
      </c>
      <c r="F4711" s="65">
        <v>32.99</v>
      </c>
      <c r="G4711" t="s">
        <v>5</v>
      </c>
      <c r="H4711">
        <f>+VLOOKUP(G4711,'Legenda Tecnologias'!$A$1:$C$26,3)</f>
        <v>11</v>
      </c>
    </row>
    <row r="4712" spans="1:8" ht="14.25">
      <c r="A4712" s="11">
        <v>44013</v>
      </c>
      <c r="B4712" s="10" t="s">
        <v>5120</v>
      </c>
      <c r="C4712" s="12">
        <v>0.625</v>
      </c>
      <c r="D4712" s="13">
        <v>44027</v>
      </c>
      <c r="E4712" s="7" t="s">
        <v>4769</v>
      </c>
      <c r="F4712" s="65">
        <v>33.53</v>
      </c>
      <c r="G4712" t="s">
        <v>5</v>
      </c>
      <c r="H4712">
        <f>+VLOOKUP(G4712,'Legenda Tecnologias'!$A$1:$C$26,3)</f>
        <v>11</v>
      </c>
    </row>
    <row r="4713" spans="1:8" ht="14.25">
      <c r="A4713" s="11">
        <v>44013</v>
      </c>
      <c r="B4713" s="10" t="s">
        <v>5121</v>
      </c>
      <c r="C4713" s="12">
        <v>0.66666666666666663</v>
      </c>
      <c r="D4713" s="13">
        <v>44027</v>
      </c>
      <c r="E4713" s="7" t="s">
        <v>4769</v>
      </c>
      <c r="F4713" s="65">
        <v>34.07</v>
      </c>
      <c r="G4713" t="s">
        <v>5</v>
      </c>
      <c r="H4713">
        <f>+VLOOKUP(G4713,'Legenda Tecnologias'!$A$1:$C$26,3)</f>
        <v>11</v>
      </c>
    </row>
    <row r="4714" spans="1:8" ht="14.25">
      <c r="A4714" s="11">
        <v>44013</v>
      </c>
      <c r="B4714" s="10" t="s">
        <v>5122</v>
      </c>
      <c r="C4714" s="12">
        <v>0.70833333333333337</v>
      </c>
      <c r="D4714" s="13">
        <v>44027</v>
      </c>
      <c r="E4714" s="7" t="s">
        <v>4769</v>
      </c>
      <c r="F4714" s="65">
        <v>32.57</v>
      </c>
      <c r="G4714" t="s">
        <v>12</v>
      </c>
      <c r="H4714">
        <f>+VLOOKUP(G4714,'Legenda Tecnologias'!$A$1:$C$26,3)</f>
        <v>22</v>
      </c>
    </row>
    <row r="4715" spans="1:8" ht="14.25">
      <c r="A4715" s="11">
        <v>44013</v>
      </c>
      <c r="B4715" s="10" t="s">
        <v>5123</v>
      </c>
      <c r="C4715" s="12">
        <v>0.75</v>
      </c>
      <c r="D4715" s="13">
        <v>44027</v>
      </c>
      <c r="E4715" s="7" t="s">
        <v>4769</v>
      </c>
      <c r="F4715" s="65">
        <v>27.77</v>
      </c>
      <c r="G4715" t="s">
        <v>6</v>
      </c>
      <c r="H4715">
        <f>+VLOOKUP(G4715,'Legenda Tecnologias'!$A$1:$C$26,3)</f>
        <v>18</v>
      </c>
    </row>
    <row r="4716" spans="1:8" ht="14.25">
      <c r="A4716" s="11">
        <v>44013</v>
      </c>
      <c r="B4716" s="10" t="s">
        <v>5124</v>
      </c>
      <c r="C4716" s="12">
        <v>0.79166666666666663</v>
      </c>
      <c r="D4716" s="13">
        <v>44027</v>
      </c>
      <c r="E4716" s="7" t="s">
        <v>4769</v>
      </c>
      <c r="F4716" s="65">
        <v>29.36</v>
      </c>
      <c r="G4716" t="s">
        <v>12</v>
      </c>
      <c r="H4716">
        <f>+VLOOKUP(G4716,'Legenda Tecnologias'!$A$1:$C$26,3)</f>
        <v>22</v>
      </c>
    </row>
    <row r="4717" spans="1:8" ht="14.25">
      <c r="A4717" s="11">
        <v>44013</v>
      </c>
      <c r="B4717" s="10" t="s">
        <v>5107</v>
      </c>
      <c r="C4717" s="12">
        <v>8.3333333333333329E-2</v>
      </c>
      <c r="D4717" s="13">
        <v>44027</v>
      </c>
      <c r="E4717" s="7" t="s">
        <v>4769</v>
      </c>
      <c r="F4717" s="65">
        <v>26.69</v>
      </c>
      <c r="G4717" t="s">
        <v>12</v>
      </c>
      <c r="H4717">
        <f>+VLOOKUP(G4717,'Legenda Tecnologias'!$A$1:$C$26,3)</f>
        <v>22</v>
      </c>
    </row>
    <row r="4718" spans="1:8" ht="14.25">
      <c r="A4718" s="11">
        <v>44013</v>
      </c>
      <c r="B4718" s="10" t="s">
        <v>5125</v>
      </c>
      <c r="C4718" s="12">
        <v>0.83333333333333337</v>
      </c>
      <c r="D4718" s="13">
        <v>44027</v>
      </c>
      <c r="E4718" s="7" t="s">
        <v>4769</v>
      </c>
      <c r="F4718" s="65">
        <v>34.07</v>
      </c>
      <c r="G4718" t="s">
        <v>12</v>
      </c>
      <c r="H4718">
        <f>+VLOOKUP(G4718,'Legenda Tecnologias'!$A$1:$C$26,3)</f>
        <v>22</v>
      </c>
    </row>
    <row r="4719" spans="1:8" ht="14.25">
      <c r="A4719" s="11">
        <v>44013</v>
      </c>
      <c r="B4719" s="10" t="s">
        <v>5126</v>
      </c>
      <c r="C4719" s="12">
        <v>0.875</v>
      </c>
      <c r="D4719" s="13">
        <v>44027</v>
      </c>
      <c r="E4719" s="7" t="s">
        <v>4769</v>
      </c>
      <c r="F4719" s="65">
        <v>37.11</v>
      </c>
      <c r="G4719" t="s">
        <v>12</v>
      </c>
      <c r="H4719">
        <f>+VLOOKUP(G4719,'Legenda Tecnologias'!$A$1:$C$26,3)</f>
        <v>22</v>
      </c>
    </row>
    <row r="4720" spans="1:8" ht="14.25">
      <c r="A4720" s="11">
        <v>44013</v>
      </c>
      <c r="B4720" s="10" t="s">
        <v>5127</v>
      </c>
      <c r="C4720" s="12">
        <v>0.91666666666666663</v>
      </c>
      <c r="D4720" s="13">
        <v>44027</v>
      </c>
      <c r="E4720" s="7" t="s">
        <v>4769</v>
      </c>
      <c r="F4720" s="65">
        <v>36.92</v>
      </c>
      <c r="G4720" t="s">
        <v>12</v>
      </c>
      <c r="H4720">
        <f>+VLOOKUP(G4720,'Legenda Tecnologias'!$A$1:$C$26,3)</f>
        <v>22</v>
      </c>
    </row>
    <row r="4721" spans="1:8" ht="14.25">
      <c r="A4721" s="11">
        <v>44013</v>
      </c>
      <c r="B4721" s="10" t="s">
        <v>5128</v>
      </c>
      <c r="C4721" s="12">
        <v>0.95833333333333337</v>
      </c>
      <c r="D4721" s="13">
        <v>44027</v>
      </c>
      <c r="E4721" s="7" t="s">
        <v>4769</v>
      </c>
      <c r="F4721" s="65">
        <v>31.14</v>
      </c>
      <c r="G4721" t="s">
        <v>6</v>
      </c>
      <c r="H4721">
        <f>+VLOOKUP(G4721,'Legenda Tecnologias'!$A$1:$C$26,3)</f>
        <v>18</v>
      </c>
    </row>
    <row r="4722" spans="1:8" ht="14.25">
      <c r="A4722" s="11">
        <v>44013</v>
      </c>
      <c r="B4722" s="10" t="s">
        <v>5108</v>
      </c>
      <c r="C4722" s="12">
        <v>0.125</v>
      </c>
      <c r="D4722" s="13">
        <v>44027</v>
      </c>
      <c r="E4722" s="7" t="s">
        <v>4769</v>
      </c>
      <c r="F4722" s="65">
        <v>26</v>
      </c>
      <c r="G4722" t="s">
        <v>12</v>
      </c>
      <c r="H4722">
        <f>+VLOOKUP(G4722,'Legenda Tecnologias'!$A$1:$C$26,3)</f>
        <v>22</v>
      </c>
    </row>
    <row r="4723" spans="1:8" ht="14.25">
      <c r="A4723" s="11">
        <v>44013</v>
      </c>
      <c r="B4723" s="10" t="s">
        <v>5109</v>
      </c>
      <c r="C4723" s="12">
        <v>0.16666666666666666</v>
      </c>
      <c r="D4723" s="13">
        <v>44027</v>
      </c>
      <c r="E4723" s="7" t="s">
        <v>4769</v>
      </c>
      <c r="F4723" s="65">
        <v>26</v>
      </c>
      <c r="G4723" t="s">
        <v>12</v>
      </c>
      <c r="H4723">
        <f>+VLOOKUP(G4723,'Legenda Tecnologias'!$A$1:$C$26,3)</f>
        <v>22</v>
      </c>
    </row>
    <row r="4724" spans="1:8" ht="14.25">
      <c r="A4724" s="11">
        <v>44013</v>
      </c>
      <c r="B4724" s="10" t="s">
        <v>5110</v>
      </c>
      <c r="C4724" s="12">
        <v>0.20833333333333334</v>
      </c>
      <c r="D4724" s="13">
        <v>44027</v>
      </c>
      <c r="E4724" s="7" t="s">
        <v>4769</v>
      </c>
      <c r="F4724" s="65">
        <v>26.22</v>
      </c>
      <c r="G4724" t="s">
        <v>12</v>
      </c>
      <c r="H4724">
        <f>+VLOOKUP(G4724,'Legenda Tecnologias'!$A$1:$C$26,3)</f>
        <v>22</v>
      </c>
    </row>
    <row r="4725" spans="1:8" ht="14.25">
      <c r="A4725" s="11">
        <v>44013</v>
      </c>
      <c r="B4725" s="10" t="s">
        <v>5111</v>
      </c>
      <c r="C4725" s="12">
        <v>0.25</v>
      </c>
      <c r="D4725" s="13">
        <v>44027</v>
      </c>
      <c r="E4725" s="7" t="s">
        <v>4769</v>
      </c>
      <c r="F4725" s="65">
        <v>27.18</v>
      </c>
      <c r="G4725" t="s">
        <v>12</v>
      </c>
      <c r="H4725">
        <f>+VLOOKUP(G4725,'Legenda Tecnologias'!$A$1:$C$26,3)</f>
        <v>22</v>
      </c>
    </row>
    <row r="4726" spans="1:8" ht="14.25">
      <c r="A4726" s="11">
        <v>44013</v>
      </c>
      <c r="B4726" s="10" t="s">
        <v>5112</v>
      </c>
      <c r="C4726" s="12">
        <v>0.29166666666666669</v>
      </c>
      <c r="D4726" s="13">
        <v>44027</v>
      </c>
      <c r="E4726" s="7" t="s">
        <v>4769</v>
      </c>
      <c r="F4726" s="65">
        <v>27.7</v>
      </c>
      <c r="G4726" t="s">
        <v>12</v>
      </c>
      <c r="H4726">
        <f>+VLOOKUP(G4726,'Legenda Tecnologias'!$A$1:$C$26,3)</f>
        <v>22</v>
      </c>
    </row>
    <row r="4727" spans="1:8" ht="14.25">
      <c r="A4727" s="11">
        <v>44013</v>
      </c>
      <c r="B4727" s="10" t="s">
        <v>5113</v>
      </c>
      <c r="C4727" s="12">
        <v>0.33333333333333331</v>
      </c>
      <c r="D4727" s="13">
        <v>44027</v>
      </c>
      <c r="E4727" s="7" t="s">
        <v>4769</v>
      </c>
      <c r="F4727" s="65">
        <v>31.63</v>
      </c>
      <c r="G4727" t="s">
        <v>12</v>
      </c>
      <c r="H4727">
        <f>+VLOOKUP(G4727,'Legenda Tecnologias'!$A$1:$C$26,3)</f>
        <v>22</v>
      </c>
    </row>
    <row r="4728" spans="1:8" ht="14.25">
      <c r="A4728" s="11">
        <v>44013</v>
      </c>
      <c r="B4728" s="10" t="s">
        <v>5114</v>
      </c>
      <c r="C4728" s="12">
        <v>0.375</v>
      </c>
      <c r="D4728" s="13">
        <v>44027</v>
      </c>
      <c r="E4728" s="7" t="s">
        <v>4769</v>
      </c>
      <c r="F4728" s="65">
        <v>34.07</v>
      </c>
      <c r="G4728" t="s">
        <v>12</v>
      </c>
      <c r="H4728">
        <f>+VLOOKUP(G4728,'Legenda Tecnologias'!$A$1:$C$26,3)</f>
        <v>22</v>
      </c>
    </row>
    <row r="4729" spans="1:8" ht="14.25">
      <c r="A4729" s="11">
        <v>44013</v>
      </c>
      <c r="B4729" s="10" t="s">
        <v>5129</v>
      </c>
      <c r="C4729" s="12">
        <v>0</v>
      </c>
      <c r="D4729" s="13">
        <v>44028</v>
      </c>
      <c r="E4729" s="7" t="s">
        <v>4769</v>
      </c>
      <c r="F4729" s="65">
        <v>36.19</v>
      </c>
      <c r="G4729" t="s">
        <v>6</v>
      </c>
      <c r="H4729">
        <f>+VLOOKUP(G4729,'Legenda Tecnologias'!$A$1:$C$26,3)</f>
        <v>18</v>
      </c>
    </row>
    <row r="4730" spans="1:8" ht="14.25">
      <c r="A4730" s="11">
        <v>44013</v>
      </c>
      <c r="B4730" s="10" t="s">
        <v>5130</v>
      </c>
      <c r="C4730" s="12">
        <v>4.1666666666666664E-2</v>
      </c>
      <c r="D4730" s="13">
        <v>44028</v>
      </c>
      <c r="E4730" s="7" t="s">
        <v>4769</v>
      </c>
      <c r="F4730" s="65">
        <v>32.5</v>
      </c>
      <c r="G4730" t="s">
        <v>5</v>
      </c>
      <c r="H4730">
        <f>+VLOOKUP(G4730,'Legenda Tecnologias'!$A$1:$C$26,3)</f>
        <v>11</v>
      </c>
    </row>
    <row r="4731" spans="1:8" ht="14.25">
      <c r="A4731" s="11">
        <v>44013</v>
      </c>
      <c r="B4731" s="10" t="s">
        <v>5139</v>
      </c>
      <c r="C4731" s="12">
        <v>0.41666666666666669</v>
      </c>
      <c r="D4731" s="13">
        <v>44028</v>
      </c>
      <c r="E4731" s="7" t="s">
        <v>4769</v>
      </c>
      <c r="F4731" s="65">
        <v>36.799999999999997</v>
      </c>
      <c r="G4731" t="s">
        <v>6</v>
      </c>
      <c r="H4731">
        <f>+VLOOKUP(G4731,'Legenda Tecnologias'!$A$1:$C$26,3)</f>
        <v>18</v>
      </c>
    </row>
    <row r="4732" spans="1:8" ht="14.25">
      <c r="A4732" s="11">
        <v>44013</v>
      </c>
      <c r="B4732" s="10" t="s">
        <v>5140</v>
      </c>
      <c r="C4732" s="12">
        <v>0.45833333333333331</v>
      </c>
      <c r="D4732" s="13">
        <v>44028</v>
      </c>
      <c r="E4732" s="7" t="s">
        <v>4769</v>
      </c>
      <c r="F4732" s="65">
        <v>36.799999999999997</v>
      </c>
      <c r="G4732" t="s">
        <v>5</v>
      </c>
      <c r="H4732">
        <f>+VLOOKUP(G4732,'Legenda Tecnologias'!$A$1:$C$26,3)</f>
        <v>11</v>
      </c>
    </row>
    <row r="4733" spans="1:8" ht="14.25">
      <c r="A4733" s="11">
        <v>44013</v>
      </c>
      <c r="B4733" s="10" t="s">
        <v>5141</v>
      </c>
      <c r="C4733" s="12">
        <v>0.5</v>
      </c>
      <c r="D4733" s="13">
        <v>44028</v>
      </c>
      <c r="E4733" s="7" t="s">
        <v>4769</v>
      </c>
      <c r="F4733" s="65">
        <v>37.65</v>
      </c>
      <c r="G4733" t="s">
        <v>5</v>
      </c>
      <c r="H4733">
        <f>+VLOOKUP(G4733,'Legenda Tecnologias'!$A$1:$C$26,3)</f>
        <v>11</v>
      </c>
    </row>
    <row r="4734" spans="1:8" ht="14.25">
      <c r="A4734" s="11">
        <v>44013</v>
      </c>
      <c r="B4734" s="10" t="s">
        <v>5142</v>
      </c>
      <c r="C4734" s="12">
        <v>0.54166666666666663</v>
      </c>
      <c r="D4734" s="13">
        <v>44028</v>
      </c>
      <c r="E4734" s="7" t="s">
        <v>4769</v>
      </c>
      <c r="F4734" s="65">
        <v>39.93</v>
      </c>
      <c r="G4734" t="s">
        <v>5</v>
      </c>
      <c r="H4734">
        <f>+VLOOKUP(G4734,'Legenda Tecnologias'!$A$1:$C$26,3)</f>
        <v>11</v>
      </c>
    </row>
    <row r="4735" spans="1:8" ht="14.25">
      <c r="A4735" s="11">
        <v>44013</v>
      </c>
      <c r="B4735" s="10" t="s">
        <v>5143</v>
      </c>
      <c r="C4735" s="12">
        <v>0.58333333333333337</v>
      </c>
      <c r="D4735" s="13">
        <v>44028</v>
      </c>
      <c r="E4735" s="7" t="s">
        <v>4769</v>
      </c>
      <c r="F4735" s="65">
        <v>38.799999999999997</v>
      </c>
      <c r="G4735" t="s">
        <v>5</v>
      </c>
      <c r="H4735">
        <f>+VLOOKUP(G4735,'Legenda Tecnologias'!$A$1:$C$26,3)</f>
        <v>11</v>
      </c>
    </row>
    <row r="4736" spans="1:8" ht="14.25">
      <c r="A4736" s="11">
        <v>44013</v>
      </c>
      <c r="B4736" s="10" t="s">
        <v>5144</v>
      </c>
      <c r="C4736" s="12">
        <v>0.625</v>
      </c>
      <c r="D4736" s="13">
        <v>44028</v>
      </c>
      <c r="E4736" s="7" t="s">
        <v>4769</v>
      </c>
      <c r="F4736" s="65">
        <v>37.65</v>
      </c>
      <c r="G4736" t="s">
        <v>12</v>
      </c>
      <c r="H4736">
        <f>+VLOOKUP(G4736,'Legenda Tecnologias'!$A$1:$C$26,3)</f>
        <v>22</v>
      </c>
    </row>
    <row r="4737" spans="1:8" ht="14.25">
      <c r="A4737" s="11">
        <v>44013</v>
      </c>
      <c r="B4737" s="10" t="s">
        <v>5145</v>
      </c>
      <c r="C4737" s="12">
        <v>0.66666666666666663</v>
      </c>
      <c r="D4737" s="13">
        <v>44028</v>
      </c>
      <c r="E4737" s="7" t="s">
        <v>4769</v>
      </c>
      <c r="F4737" s="65">
        <v>37.51</v>
      </c>
      <c r="G4737" t="s">
        <v>5</v>
      </c>
      <c r="H4737">
        <f>+VLOOKUP(G4737,'Legenda Tecnologias'!$A$1:$C$26,3)</f>
        <v>11</v>
      </c>
    </row>
    <row r="4738" spans="1:8" ht="14.25">
      <c r="A4738" s="11">
        <v>44013</v>
      </c>
      <c r="B4738" s="10" t="s">
        <v>5146</v>
      </c>
      <c r="C4738" s="12">
        <v>0.70833333333333337</v>
      </c>
      <c r="D4738" s="13">
        <v>44028</v>
      </c>
      <c r="E4738" s="7" t="s">
        <v>4769</v>
      </c>
      <c r="F4738" s="65">
        <v>37.049999999999997</v>
      </c>
      <c r="G4738" t="s">
        <v>12</v>
      </c>
      <c r="H4738">
        <f>+VLOOKUP(G4738,'Legenda Tecnologias'!$A$1:$C$26,3)</f>
        <v>22</v>
      </c>
    </row>
    <row r="4739" spans="1:8" ht="14.25">
      <c r="A4739" s="11">
        <v>44013</v>
      </c>
      <c r="B4739" s="10" t="s">
        <v>5147</v>
      </c>
      <c r="C4739" s="12">
        <v>0.75</v>
      </c>
      <c r="D4739" s="13">
        <v>44028</v>
      </c>
      <c r="E4739" s="7" t="s">
        <v>4769</v>
      </c>
      <c r="F4739" s="65">
        <v>36.56</v>
      </c>
      <c r="G4739" t="s">
        <v>20</v>
      </c>
      <c r="H4739">
        <f>+VLOOKUP(G4739,'Legenda Tecnologias'!$A$1:$C$26,3)</f>
        <v>12</v>
      </c>
    </row>
    <row r="4740" spans="1:8" ht="14.25">
      <c r="A4740" s="11">
        <v>44013</v>
      </c>
      <c r="B4740" s="10" t="s">
        <v>5148</v>
      </c>
      <c r="C4740" s="12">
        <v>0.79166666666666663</v>
      </c>
      <c r="D4740" s="13">
        <v>44028</v>
      </c>
      <c r="E4740" s="7" t="s">
        <v>4769</v>
      </c>
      <c r="F4740" s="65">
        <v>36.32</v>
      </c>
      <c r="G4740" t="s">
        <v>12</v>
      </c>
      <c r="H4740">
        <f>+VLOOKUP(G4740,'Legenda Tecnologias'!$A$1:$C$26,3)</f>
        <v>22</v>
      </c>
    </row>
    <row r="4741" spans="1:8" ht="14.25">
      <c r="A4741" s="11">
        <v>44013</v>
      </c>
      <c r="B4741" s="10" t="s">
        <v>5131</v>
      </c>
      <c r="C4741" s="12">
        <v>8.3333333333333329E-2</v>
      </c>
      <c r="D4741" s="13">
        <v>44028</v>
      </c>
      <c r="E4741" s="7" t="s">
        <v>4769</v>
      </c>
      <c r="F4741" s="65">
        <v>27.82</v>
      </c>
      <c r="G4741" t="s">
        <v>12</v>
      </c>
      <c r="H4741">
        <f>+VLOOKUP(G4741,'Legenda Tecnologias'!$A$1:$C$26,3)</f>
        <v>22</v>
      </c>
    </row>
    <row r="4742" spans="1:8" ht="14.25">
      <c r="A4742" s="11">
        <v>44013</v>
      </c>
      <c r="B4742" s="10" t="s">
        <v>5149</v>
      </c>
      <c r="C4742" s="12">
        <v>0.83333333333333337</v>
      </c>
      <c r="D4742" s="13">
        <v>44028</v>
      </c>
      <c r="E4742" s="7" t="s">
        <v>4769</v>
      </c>
      <c r="F4742" s="65">
        <v>36.5</v>
      </c>
      <c r="G4742" t="s">
        <v>5</v>
      </c>
      <c r="H4742">
        <f>+VLOOKUP(G4742,'Legenda Tecnologias'!$A$1:$C$26,3)</f>
        <v>11</v>
      </c>
    </row>
    <row r="4743" spans="1:8" ht="14.25">
      <c r="A4743" s="11">
        <v>44013</v>
      </c>
      <c r="B4743" s="10" t="s">
        <v>5150</v>
      </c>
      <c r="C4743" s="12">
        <v>0.875</v>
      </c>
      <c r="D4743" s="13">
        <v>44028</v>
      </c>
      <c r="E4743" s="7" t="s">
        <v>4769</v>
      </c>
      <c r="F4743" s="65">
        <v>37.049999999999997</v>
      </c>
      <c r="G4743" t="s">
        <v>5</v>
      </c>
      <c r="H4743">
        <f>+VLOOKUP(G4743,'Legenda Tecnologias'!$A$1:$C$26,3)</f>
        <v>11</v>
      </c>
    </row>
    <row r="4744" spans="1:8" ht="14.25">
      <c r="A4744" s="11">
        <v>44013</v>
      </c>
      <c r="B4744" s="10" t="s">
        <v>5151</v>
      </c>
      <c r="C4744" s="12">
        <v>0.91666666666666663</v>
      </c>
      <c r="D4744" s="13">
        <v>44028</v>
      </c>
      <c r="E4744" s="7" t="s">
        <v>4769</v>
      </c>
      <c r="F4744" s="65">
        <v>36.72</v>
      </c>
      <c r="G4744" t="s">
        <v>5</v>
      </c>
      <c r="H4744">
        <f>+VLOOKUP(G4744,'Legenda Tecnologias'!$A$1:$C$26,3)</f>
        <v>11</v>
      </c>
    </row>
    <row r="4745" spans="1:8" ht="14.25">
      <c r="A4745" s="11">
        <v>44013</v>
      </c>
      <c r="B4745" s="10" t="s">
        <v>5152</v>
      </c>
      <c r="C4745" s="12">
        <v>0.95833333333333337</v>
      </c>
      <c r="D4745" s="13">
        <v>44028</v>
      </c>
      <c r="E4745" s="7" t="s">
        <v>4769</v>
      </c>
      <c r="F4745" s="65">
        <v>34.72</v>
      </c>
      <c r="G4745" t="s">
        <v>5</v>
      </c>
      <c r="H4745">
        <f>+VLOOKUP(G4745,'Legenda Tecnologias'!$A$1:$C$26,3)</f>
        <v>11</v>
      </c>
    </row>
    <row r="4746" spans="1:8" ht="14.25">
      <c r="A4746" s="11">
        <v>44013</v>
      </c>
      <c r="B4746" s="10" t="s">
        <v>5132</v>
      </c>
      <c r="C4746" s="12">
        <v>0.125</v>
      </c>
      <c r="D4746" s="13">
        <v>44028</v>
      </c>
      <c r="E4746" s="7" t="s">
        <v>4769</v>
      </c>
      <c r="F4746" s="65">
        <v>27.5</v>
      </c>
      <c r="G4746" t="s">
        <v>12</v>
      </c>
      <c r="H4746">
        <f>+VLOOKUP(G4746,'Legenda Tecnologias'!$A$1:$C$26,3)</f>
        <v>22</v>
      </c>
    </row>
    <row r="4747" spans="1:8" ht="14.25">
      <c r="A4747" s="11">
        <v>44013</v>
      </c>
      <c r="B4747" s="10" t="s">
        <v>5133</v>
      </c>
      <c r="C4747" s="12">
        <v>0.16666666666666666</v>
      </c>
      <c r="D4747" s="13">
        <v>44028</v>
      </c>
      <c r="E4747" s="7" t="s">
        <v>4769</v>
      </c>
      <c r="F4747" s="65">
        <v>27.04</v>
      </c>
      <c r="G4747" t="s">
        <v>12</v>
      </c>
      <c r="H4747">
        <f>+VLOOKUP(G4747,'Legenda Tecnologias'!$A$1:$C$26,3)</f>
        <v>22</v>
      </c>
    </row>
    <row r="4748" spans="1:8" ht="14.25">
      <c r="A4748" s="11">
        <v>44013</v>
      </c>
      <c r="B4748" s="10" t="s">
        <v>5134</v>
      </c>
      <c r="C4748" s="12">
        <v>0.20833333333333334</v>
      </c>
      <c r="D4748" s="13">
        <v>44028</v>
      </c>
      <c r="E4748" s="7" t="s">
        <v>4769</v>
      </c>
      <c r="F4748" s="65">
        <v>27.82</v>
      </c>
      <c r="G4748" t="s">
        <v>12</v>
      </c>
      <c r="H4748">
        <f>+VLOOKUP(G4748,'Legenda Tecnologias'!$A$1:$C$26,3)</f>
        <v>22</v>
      </c>
    </row>
    <row r="4749" spans="1:8" ht="14.25">
      <c r="A4749" s="11">
        <v>44013</v>
      </c>
      <c r="B4749" s="10" t="s">
        <v>5135</v>
      </c>
      <c r="C4749" s="12">
        <v>0.25</v>
      </c>
      <c r="D4749" s="13">
        <v>44028</v>
      </c>
      <c r="E4749" s="7" t="s">
        <v>4769</v>
      </c>
      <c r="F4749" s="65">
        <v>29.24</v>
      </c>
      <c r="G4749" t="s">
        <v>12</v>
      </c>
      <c r="H4749">
        <f>+VLOOKUP(G4749,'Legenda Tecnologias'!$A$1:$C$26,3)</f>
        <v>22</v>
      </c>
    </row>
    <row r="4750" spans="1:8" ht="14.25">
      <c r="A4750" s="11">
        <v>44013</v>
      </c>
      <c r="B4750" s="10" t="s">
        <v>5136</v>
      </c>
      <c r="C4750" s="12">
        <v>0.29166666666666669</v>
      </c>
      <c r="D4750" s="13">
        <v>44028</v>
      </c>
      <c r="E4750" s="7" t="s">
        <v>4769</v>
      </c>
      <c r="F4750" s="65">
        <v>36.03</v>
      </c>
      <c r="G4750" t="s">
        <v>12</v>
      </c>
      <c r="H4750">
        <f>+VLOOKUP(G4750,'Legenda Tecnologias'!$A$1:$C$26,3)</f>
        <v>22</v>
      </c>
    </row>
    <row r="4751" spans="1:8" ht="14.25">
      <c r="A4751" s="11">
        <v>44013</v>
      </c>
      <c r="B4751" s="10" t="s">
        <v>5137</v>
      </c>
      <c r="C4751" s="12">
        <v>0.33333333333333331</v>
      </c>
      <c r="D4751" s="13">
        <v>44028</v>
      </c>
      <c r="E4751" s="7" t="s">
        <v>4769</v>
      </c>
      <c r="F4751" s="65">
        <v>36.22</v>
      </c>
      <c r="G4751" t="s">
        <v>6</v>
      </c>
      <c r="H4751">
        <f>+VLOOKUP(G4751,'Legenda Tecnologias'!$A$1:$C$26,3)</f>
        <v>18</v>
      </c>
    </row>
    <row r="4752" spans="1:8" ht="14.25">
      <c r="A4752" s="11">
        <v>44013</v>
      </c>
      <c r="B4752" s="10" t="s">
        <v>5138</v>
      </c>
      <c r="C4752" s="12">
        <v>0.375</v>
      </c>
      <c r="D4752" s="13">
        <v>44028</v>
      </c>
      <c r="E4752" s="7" t="s">
        <v>4769</v>
      </c>
      <c r="F4752" s="65">
        <v>37</v>
      </c>
      <c r="G4752" t="s">
        <v>5</v>
      </c>
      <c r="H4752">
        <f>+VLOOKUP(G4752,'Legenda Tecnologias'!$A$1:$C$26,3)</f>
        <v>11</v>
      </c>
    </row>
    <row r="4753" spans="1:8" ht="14.25">
      <c r="A4753" s="11">
        <v>44013</v>
      </c>
      <c r="B4753" s="10" t="s">
        <v>5153</v>
      </c>
      <c r="C4753" s="12">
        <v>0</v>
      </c>
      <c r="D4753" s="13">
        <v>44029</v>
      </c>
      <c r="E4753" s="7" t="s">
        <v>4769</v>
      </c>
      <c r="F4753" s="65">
        <v>35.299999999999997</v>
      </c>
      <c r="G4753" t="s">
        <v>5</v>
      </c>
      <c r="H4753">
        <f>+VLOOKUP(G4753,'Legenda Tecnologias'!$A$1:$C$26,3)</f>
        <v>11</v>
      </c>
    </row>
    <row r="4754" spans="1:8" ht="14.25">
      <c r="A4754" s="11">
        <v>44013</v>
      </c>
      <c r="B4754" s="10" t="s">
        <v>5154</v>
      </c>
      <c r="C4754" s="12">
        <v>4.1666666666666664E-2</v>
      </c>
      <c r="D4754" s="13">
        <v>44029</v>
      </c>
      <c r="E4754" s="7" t="s">
        <v>4769</v>
      </c>
      <c r="F4754" s="65">
        <v>30</v>
      </c>
      <c r="G4754" t="s">
        <v>12</v>
      </c>
      <c r="H4754">
        <f>+VLOOKUP(G4754,'Legenda Tecnologias'!$A$1:$C$26,3)</f>
        <v>22</v>
      </c>
    </row>
    <row r="4755" spans="1:8" ht="14.25">
      <c r="A4755" s="11">
        <v>44013</v>
      </c>
      <c r="B4755" s="10" t="s">
        <v>5163</v>
      </c>
      <c r="C4755" s="12">
        <v>0.41666666666666669</v>
      </c>
      <c r="D4755" s="13">
        <v>44029</v>
      </c>
      <c r="E4755" s="7" t="s">
        <v>4769</v>
      </c>
      <c r="F4755" s="65">
        <v>30.53</v>
      </c>
      <c r="G4755" t="s">
        <v>12</v>
      </c>
      <c r="H4755">
        <f>+VLOOKUP(G4755,'Legenda Tecnologias'!$A$1:$C$26,3)</f>
        <v>22</v>
      </c>
    </row>
    <row r="4756" spans="1:8" ht="14.25">
      <c r="A4756" s="11">
        <v>44013</v>
      </c>
      <c r="B4756" s="10" t="s">
        <v>5164</v>
      </c>
      <c r="C4756" s="12">
        <v>0.45833333333333331</v>
      </c>
      <c r="D4756" s="13">
        <v>44029</v>
      </c>
      <c r="E4756" s="7" t="s">
        <v>4769</v>
      </c>
      <c r="F4756" s="65">
        <v>30.47</v>
      </c>
      <c r="G4756" t="s">
        <v>6</v>
      </c>
      <c r="H4756">
        <f>+VLOOKUP(G4756,'Legenda Tecnologias'!$A$1:$C$26,3)</f>
        <v>18</v>
      </c>
    </row>
    <row r="4757" spans="1:8" ht="14.25">
      <c r="A4757" s="11">
        <v>44013</v>
      </c>
      <c r="B4757" s="10" t="s">
        <v>5165</v>
      </c>
      <c r="C4757" s="12">
        <v>0.5</v>
      </c>
      <c r="D4757" s="13">
        <v>44029</v>
      </c>
      <c r="E4757" s="7" t="s">
        <v>4769</v>
      </c>
      <c r="F4757" s="65">
        <v>33.49</v>
      </c>
      <c r="G4757" t="s">
        <v>12</v>
      </c>
      <c r="H4757">
        <f>+VLOOKUP(G4757,'Legenda Tecnologias'!$A$1:$C$26,3)</f>
        <v>22</v>
      </c>
    </row>
    <row r="4758" spans="1:8" ht="14.25">
      <c r="A4758" s="11">
        <v>44013</v>
      </c>
      <c r="B4758" s="10" t="s">
        <v>5166</v>
      </c>
      <c r="C4758" s="12">
        <v>0.54166666666666663</v>
      </c>
      <c r="D4758" s="13">
        <v>44029</v>
      </c>
      <c r="E4758" s="7" t="s">
        <v>4769</v>
      </c>
      <c r="F4758" s="65">
        <v>36.049999999999997</v>
      </c>
      <c r="G4758" t="s">
        <v>5</v>
      </c>
      <c r="H4758">
        <f>+VLOOKUP(G4758,'Legenda Tecnologias'!$A$1:$C$26,3)</f>
        <v>11</v>
      </c>
    </row>
    <row r="4759" spans="1:8" ht="14.25">
      <c r="A4759" s="11">
        <v>44013</v>
      </c>
      <c r="B4759" s="10" t="s">
        <v>5167</v>
      </c>
      <c r="C4759" s="12">
        <v>0.58333333333333337</v>
      </c>
      <c r="D4759" s="13">
        <v>44029</v>
      </c>
      <c r="E4759" s="7" t="s">
        <v>4769</v>
      </c>
      <c r="F4759" s="65">
        <v>35.74</v>
      </c>
      <c r="G4759" t="s">
        <v>5</v>
      </c>
      <c r="H4759">
        <f>+VLOOKUP(G4759,'Legenda Tecnologias'!$A$1:$C$26,3)</f>
        <v>11</v>
      </c>
    </row>
    <row r="4760" spans="1:8" ht="14.25">
      <c r="A4760" s="11">
        <v>44013</v>
      </c>
      <c r="B4760" s="10" t="s">
        <v>5168</v>
      </c>
      <c r="C4760" s="12">
        <v>0.625</v>
      </c>
      <c r="D4760" s="13">
        <v>44029</v>
      </c>
      <c r="E4760" s="7" t="s">
        <v>4769</v>
      </c>
      <c r="F4760" s="65">
        <v>34.49</v>
      </c>
      <c r="G4760" t="s">
        <v>5</v>
      </c>
      <c r="H4760">
        <f>+VLOOKUP(G4760,'Legenda Tecnologias'!$A$1:$C$26,3)</f>
        <v>11</v>
      </c>
    </row>
    <row r="4761" spans="1:8" ht="14.25">
      <c r="A4761" s="11">
        <v>44013</v>
      </c>
      <c r="B4761" s="10" t="s">
        <v>5169</v>
      </c>
      <c r="C4761" s="12">
        <v>0.66666666666666663</v>
      </c>
      <c r="D4761" s="13">
        <v>44029</v>
      </c>
      <c r="E4761" s="7" t="s">
        <v>4769</v>
      </c>
      <c r="F4761" s="65">
        <v>33.99</v>
      </c>
      <c r="G4761" t="s">
        <v>5</v>
      </c>
      <c r="H4761">
        <f>+VLOOKUP(G4761,'Legenda Tecnologias'!$A$1:$C$26,3)</f>
        <v>11</v>
      </c>
    </row>
    <row r="4762" spans="1:8" ht="14.25">
      <c r="A4762" s="11">
        <v>44013</v>
      </c>
      <c r="B4762" s="10" t="s">
        <v>5170</v>
      </c>
      <c r="C4762" s="12">
        <v>0.70833333333333337</v>
      </c>
      <c r="D4762" s="13">
        <v>44029</v>
      </c>
      <c r="E4762" s="7" t="s">
        <v>4769</v>
      </c>
      <c r="F4762" s="65">
        <v>33.49</v>
      </c>
      <c r="G4762" t="s">
        <v>5</v>
      </c>
      <c r="H4762">
        <f>+VLOOKUP(G4762,'Legenda Tecnologias'!$A$1:$C$26,3)</f>
        <v>11</v>
      </c>
    </row>
    <row r="4763" spans="1:8" ht="14.25">
      <c r="A4763" s="11">
        <v>44013</v>
      </c>
      <c r="B4763" s="10" t="s">
        <v>5171</v>
      </c>
      <c r="C4763" s="12">
        <v>0.75</v>
      </c>
      <c r="D4763" s="13">
        <v>44029</v>
      </c>
      <c r="E4763" s="7" t="s">
        <v>4769</v>
      </c>
      <c r="F4763" s="65">
        <v>32.24</v>
      </c>
      <c r="G4763" t="s">
        <v>5</v>
      </c>
      <c r="H4763">
        <f>+VLOOKUP(G4763,'Legenda Tecnologias'!$A$1:$C$26,3)</f>
        <v>11</v>
      </c>
    </row>
    <row r="4764" spans="1:8" ht="14.25">
      <c r="A4764" s="11">
        <v>44013</v>
      </c>
      <c r="B4764" s="10" t="s">
        <v>5172</v>
      </c>
      <c r="C4764" s="12">
        <v>0.79166666666666663</v>
      </c>
      <c r="D4764" s="13">
        <v>44029</v>
      </c>
      <c r="E4764" s="7" t="s">
        <v>4769</v>
      </c>
      <c r="F4764" s="65">
        <v>35.01</v>
      </c>
      <c r="G4764" t="s">
        <v>12</v>
      </c>
      <c r="H4764">
        <f>+VLOOKUP(G4764,'Legenda Tecnologias'!$A$1:$C$26,3)</f>
        <v>22</v>
      </c>
    </row>
    <row r="4765" spans="1:8" ht="14.25">
      <c r="A4765" s="11">
        <v>44013</v>
      </c>
      <c r="B4765" s="10" t="s">
        <v>5155</v>
      </c>
      <c r="C4765" s="12">
        <v>8.3333333333333329E-2</v>
      </c>
      <c r="D4765" s="13">
        <v>44029</v>
      </c>
      <c r="E4765" s="7" t="s">
        <v>4769</v>
      </c>
      <c r="F4765" s="65">
        <v>27</v>
      </c>
      <c r="G4765" t="s">
        <v>12</v>
      </c>
      <c r="H4765">
        <f>+VLOOKUP(G4765,'Legenda Tecnologias'!$A$1:$C$26,3)</f>
        <v>22</v>
      </c>
    </row>
    <row r="4766" spans="1:8" ht="14.25">
      <c r="A4766" s="11">
        <v>44013</v>
      </c>
      <c r="B4766" s="10" t="s">
        <v>5173</v>
      </c>
      <c r="C4766" s="12">
        <v>0.83333333333333337</v>
      </c>
      <c r="D4766" s="13">
        <v>44029</v>
      </c>
      <c r="E4766" s="7" t="s">
        <v>4769</v>
      </c>
      <c r="F4766" s="65">
        <v>36.049999999999997</v>
      </c>
      <c r="G4766" t="s">
        <v>6</v>
      </c>
      <c r="H4766">
        <f>+VLOOKUP(G4766,'Legenda Tecnologias'!$A$1:$C$26,3)</f>
        <v>18</v>
      </c>
    </row>
    <row r="4767" spans="1:8" ht="14.25">
      <c r="A4767" s="11">
        <v>44013</v>
      </c>
      <c r="B4767" s="10" t="s">
        <v>5174</v>
      </c>
      <c r="C4767" s="12">
        <v>0.875</v>
      </c>
      <c r="D4767" s="13">
        <v>44029</v>
      </c>
      <c r="E4767" s="7" t="s">
        <v>4769</v>
      </c>
      <c r="F4767" s="65">
        <v>37</v>
      </c>
      <c r="G4767" t="s">
        <v>5</v>
      </c>
      <c r="H4767">
        <f>+VLOOKUP(G4767,'Legenda Tecnologias'!$A$1:$C$26,3)</f>
        <v>11</v>
      </c>
    </row>
    <row r="4768" spans="1:8" ht="14.25">
      <c r="A4768" s="11">
        <v>44013</v>
      </c>
      <c r="B4768" s="10" t="s">
        <v>5175</v>
      </c>
      <c r="C4768" s="12">
        <v>0.91666666666666663</v>
      </c>
      <c r="D4768" s="13">
        <v>44029</v>
      </c>
      <c r="E4768" s="7" t="s">
        <v>4769</v>
      </c>
      <c r="F4768" s="65">
        <v>37</v>
      </c>
      <c r="G4768" t="s">
        <v>10</v>
      </c>
      <c r="H4768">
        <f>+VLOOKUP(G4768,'Legenda Tecnologias'!$A$1:$C$26,3)</f>
        <v>1</v>
      </c>
    </row>
    <row r="4769" spans="1:8" ht="14.25">
      <c r="A4769" s="11">
        <v>44013</v>
      </c>
      <c r="B4769" s="10" t="s">
        <v>5176</v>
      </c>
      <c r="C4769" s="12">
        <v>0.95833333333333337</v>
      </c>
      <c r="D4769" s="13">
        <v>44029</v>
      </c>
      <c r="E4769" s="7" t="s">
        <v>4769</v>
      </c>
      <c r="F4769" s="65">
        <v>36</v>
      </c>
      <c r="G4769" t="s">
        <v>10</v>
      </c>
      <c r="H4769">
        <f>+VLOOKUP(G4769,'Legenda Tecnologias'!$A$1:$C$26,3)</f>
        <v>1</v>
      </c>
    </row>
    <row r="4770" spans="1:8" ht="14.25">
      <c r="A4770" s="11">
        <v>44013</v>
      </c>
      <c r="B4770" s="10" t="s">
        <v>5156</v>
      </c>
      <c r="C4770" s="12">
        <v>0.125</v>
      </c>
      <c r="D4770" s="13">
        <v>44029</v>
      </c>
      <c r="E4770" s="7" t="s">
        <v>4769</v>
      </c>
      <c r="F4770" s="65">
        <v>26.5</v>
      </c>
      <c r="G4770" t="s">
        <v>12</v>
      </c>
      <c r="H4770">
        <f>+VLOOKUP(G4770,'Legenda Tecnologias'!$A$1:$C$26,3)</f>
        <v>22</v>
      </c>
    </row>
    <row r="4771" spans="1:8" ht="14.25">
      <c r="A4771" s="11">
        <v>44013</v>
      </c>
      <c r="B4771" s="10" t="s">
        <v>5157</v>
      </c>
      <c r="C4771" s="12">
        <v>0.16666666666666666</v>
      </c>
      <c r="D4771" s="13">
        <v>44029</v>
      </c>
      <c r="E4771" s="7" t="s">
        <v>4769</v>
      </c>
      <c r="F4771" s="65">
        <v>26.5</v>
      </c>
      <c r="G4771" t="s">
        <v>12</v>
      </c>
      <c r="H4771">
        <f>+VLOOKUP(G4771,'Legenda Tecnologias'!$A$1:$C$26,3)</f>
        <v>22</v>
      </c>
    </row>
    <row r="4772" spans="1:8" ht="14.25">
      <c r="A4772" s="11">
        <v>44013</v>
      </c>
      <c r="B4772" s="10" t="s">
        <v>5158</v>
      </c>
      <c r="C4772" s="12">
        <v>0.20833333333333334</v>
      </c>
      <c r="D4772" s="13">
        <v>44029</v>
      </c>
      <c r="E4772" s="7" t="s">
        <v>4769</v>
      </c>
      <c r="F4772" s="65">
        <v>27.2</v>
      </c>
      <c r="G4772" t="s">
        <v>12</v>
      </c>
      <c r="H4772">
        <f>+VLOOKUP(G4772,'Legenda Tecnologias'!$A$1:$C$26,3)</f>
        <v>22</v>
      </c>
    </row>
    <row r="4773" spans="1:8" ht="14.25">
      <c r="A4773" s="11">
        <v>44013</v>
      </c>
      <c r="B4773" s="10" t="s">
        <v>5159</v>
      </c>
      <c r="C4773" s="12">
        <v>0.25</v>
      </c>
      <c r="D4773" s="13">
        <v>44029</v>
      </c>
      <c r="E4773" s="7" t="s">
        <v>4769</v>
      </c>
      <c r="F4773" s="65">
        <v>28.56</v>
      </c>
      <c r="G4773" t="s">
        <v>12</v>
      </c>
      <c r="H4773">
        <f>+VLOOKUP(G4773,'Legenda Tecnologias'!$A$1:$C$26,3)</f>
        <v>22</v>
      </c>
    </row>
    <row r="4774" spans="1:8" ht="14.25">
      <c r="A4774" s="11">
        <v>44013</v>
      </c>
      <c r="B4774" s="10" t="s">
        <v>5160</v>
      </c>
      <c r="C4774" s="12">
        <v>0.29166666666666669</v>
      </c>
      <c r="D4774" s="13">
        <v>44029</v>
      </c>
      <c r="E4774" s="7" t="s">
        <v>4769</v>
      </c>
      <c r="F4774" s="65">
        <v>28.34</v>
      </c>
      <c r="G4774" t="s">
        <v>12</v>
      </c>
      <c r="H4774">
        <f>+VLOOKUP(G4774,'Legenda Tecnologias'!$A$1:$C$26,3)</f>
        <v>22</v>
      </c>
    </row>
    <row r="4775" spans="1:8" ht="14.25">
      <c r="A4775" s="11">
        <v>44013</v>
      </c>
      <c r="B4775" s="10" t="s">
        <v>5161</v>
      </c>
      <c r="C4775" s="12">
        <v>0.33333333333333331</v>
      </c>
      <c r="D4775" s="13">
        <v>44029</v>
      </c>
      <c r="E4775" s="7" t="s">
        <v>4769</v>
      </c>
      <c r="F4775" s="65">
        <v>30.02</v>
      </c>
      <c r="G4775" t="s">
        <v>12</v>
      </c>
      <c r="H4775">
        <f>+VLOOKUP(G4775,'Legenda Tecnologias'!$A$1:$C$26,3)</f>
        <v>22</v>
      </c>
    </row>
    <row r="4776" spans="1:8" ht="14.25">
      <c r="A4776" s="11">
        <v>44013</v>
      </c>
      <c r="B4776" s="10" t="s">
        <v>5162</v>
      </c>
      <c r="C4776" s="12">
        <v>0.375</v>
      </c>
      <c r="D4776" s="13">
        <v>44029</v>
      </c>
      <c r="E4776" s="7" t="s">
        <v>4769</v>
      </c>
      <c r="F4776" s="65">
        <v>31.18</v>
      </c>
      <c r="G4776" t="s">
        <v>6</v>
      </c>
      <c r="H4776">
        <f>+VLOOKUP(G4776,'Legenda Tecnologias'!$A$1:$C$26,3)</f>
        <v>18</v>
      </c>
    </row>
    <row r="4777" spans="1:8" ht="14.25">
      <c r="A4777" s="11">
        <v>44013</v>
      </c>
      <c r="B4777" s="10" t="s">
        <v>5177</v>
      </c>
      <c r="C4777" s="12">
        <v>0</v>
      </c>
      <c r="D4777" s="13">
        <v>44030</v>
      </c>
      <c r="E4777" s="7" t="s">
        <v>4769</v>
      </c>
      <c r="F4777" s="65">
        <v>34.57</v>
      </c>
      <c r="G4777" t="s">
        <v>5</v>
      </c>
      <c r="H4777">
        <f>+VLOOKUP(G4777,'Legenda Tecnologias'!$A$1:$C$26,3)</f>
        <v>11</v>
      </c>
    </row>
    <row r="4778" spans="1:8" ht="14.25">
      <c r="A4778" s="11">
        <v>44013</v>
      </c>
      <c r="B4778" s="10" t="s">
        <v>5178</v>
      </c>
      <c r="C4778" s="12">
        <v>4.1666666666666664E-2</v>
      </c>
      <c r="D4778" s="13">
        <v>44030</v>
      </c>
      <c r="E4778" s="7" t="s">
        <v>4769</v>
      </c>
      <c r="F4778" s="65">
        <v>30.54</v>
      </c>
      <c r="G4778" t="s">
        <v>5</v>
      </c>
      <c r="H4778">
        <f>+VLOOKUP(G4778,'Legenda Tecnologias'!$A$1:$C$26,3)</f>
        <v>11</v>
      </c>
    </row>
    <row r="4779" spans="1:8" ht="14.25">
      <c r="A4779" s="11">
        <v>44013</v>
      </c>
      <c r="B4779" s="10" t="s">
        <v>5187</v>
      </c>
      <c r="C4779" s="12">
        <v>0.41666666666666669</v>
      </c>
      <c r="D4779" s="13">
        <v>44030</v>
      </c>
      <c r="E4779" s="7" t="s">
        <v>4769</v>
      </c>
      <c r="F4779" s="65">
        <v>27.37</v>
      </c>
      <c r="G4779" t="s">
        <v>12</v>
      </c>
      <c r="H4779">
        <f>+VLOOKUP(G4779,'Legenda Tecnologias'!$A$1:$C$26,3)</f>
        <v>22</v>
      </c>
    </row>
    <row r="4780" spans="1:8" ht="14.25">
      <c r="A4780" s="11">
        <v>44013</v>
      </c>
      <c r="B4780" s="10" t="s">
        <v>5188</v>
      </c>
      <c r="C4780" s="12">
        <v>0.45833333333333331</v>
      </c>
      <c r="D4780" s="13">
        <v>44030</v>
      </c>
      <c r="E4780" s="7" t="s">
        <v>4769</v>
      </c>
      <c r="F4780" s="65">
        <v>27.44</v>
      </c>
      <c r="G4780" t="s">
        <v>12</v>
      </c>
      <c r="H4780">
        <f>+VLOOKUP(G4780,'Legenda Tecnologias'!$A$1:$C$26,3)</f>
        <v>22</v>
      </c>
    </row>
    <row r="4781" spans="1:8" ht="14.25">
      <c r="A4781" s="11">
        <v>44013</v>
      </c>
      <c r="B4781" s="10" t="s">
        <v>5189</v>
      </c>
      <c r="C4781" s="12">
        <v>0.5</v>
      </c>
      <c r="D4781" s="13">
        <v>44030</v>
      </c>
      <c r="E4781" s="7" t="s">
        <v>4769</v>
      </c>
      <c r="F4781" s="65">
        <v>31.5</v>
      </c>
      <c r="G4781" t="s">
        <v>12</v>
      </c>
      <c r="H4781">
        <f>+VLOOKUP(G4781,'Legenda Tecnologias'!$A$1:$C$26,3)</f>
        <v>22</v>
      </c>
    </row>
    <row r="4782" spans="1:8" ht="14.25">
      <c r="A4782" s="11">
        <v>44013</v>
      </c>
      <c r="B4782" s="10" t="s">
        <v>5190</v>
      </c>
      <c r="C4782" s="12">
        <v>0.54166666666666663</v>
      </c>
      <c r="D4782" s="13">
        <v>44030</v>
      </c>
      <c r="E4782" s="7" t="s">
        <v>4769</v>
      </c>
      <c r="F4782" s="65">
        <v>33</v>
      </c>
      <c r="G4782" t="s">
        <v>6</v>
      </c>
      <c r="H4782">
        <f>+VLOOKUP(G4782,'Legenda Tecnologias'!$A$1:$C$26,3)</f>
        <v>18</v>
      </c>
    </row>
    <row r="4783" spans="1:8" ht="14.25">
      <c r="A4783" s="11">
        <v>44013</v>
      </c>
      <c r="B4783" s="10" t="s">
        <v>5191</v>
      </c>
      <c r="C4783" s="12">
        <v>0.58333333333333337</v>
      </c>
      <c r="D4783" s="13">
        <v>44030</v>
      </c>
      <c r="E4783" s="7" t="s">
        <v>4769</v>
      </c>
      <c r="F4783" s="65">
        <v>33.49</v>
      </c>
      <c r="G4783" t="s">
        <v>5</v>
      </c>
      <c r="H4783">
        <f>+VLOOKUP(G4783,'Legenda Tecnologias'!$A$1:$C$26,3)</f>
        <v>11</v>
      </c>
    </row>
    <row r="4784" spans="1:8" ht="14.25">
      <c r="A4784" s="11">
        <v>44013</v>
      </c>
      <c r="B4784" s="10" t="s">
        <v>5192</v>
      </c>
      <c r="C4784" s="12">
        <v>0.625</v>
      </c>
      <c r="D4784" s="13">
        <v>44030</v>
      </c>
      <c r="E4784" s="7" t="s">
        <v>4769</v>
      </c>
      <c r="F4784" s="65">
        <v>28.63</v>
      </c>
      <c r="G4784" t="s">
        <v>5</v>
      </c>
      <c r="H4784">
        <f>+VLOOKUP(G4784,'Legenda Tecnologias'!$A$1:$C$26,3)</f>
        <v>11</v>
      </c>
    </row>
    <row r="4785" spans="1:8" ht="14.25">
      <c r="A4785" s="11">
        <v>44013</v>
      </c>
      <c r="B4785" s="10" t="s">
        <v>5193</v>
      </c>
      <c r="C4785" s="12">
        <v>0.66666666666666663</v>
      </c>
      <c r="D4785" s="13">
        <v>44030</v>
      </c>
      <c r="E4785" s="7" t="s">
        <v>4769</v>
      </c>
      <c r="F4785" s="65">
        <v>27.5</v>
      </c>
      <c r="G4785" t="s">
        <v>12</v>
      </c>
      <c r="H4785">
        <f>+VLOOKUP(G4785,'Legenda Tecnologias'!$A$1:$C$26,3)</f>
        <v>22</v>
      </c>
    </row>
    <row r="4786" spans="1:8" ht="14.25">
      <c r="A4786" s="11">
        <v>44013</v>
      </c>
      <c r="B4786" s="10" t="s">
        <v>5194</v>
      </c>
      <c r="C4786" s="12">
        <v>0.70833333333333337</v>
      </c>
      <c r="D4786" s="13">
        <v>44030</v>
      </c>
      <c r="E4786" s="7" t="s">
        <v>4769</v>
      </c>
      <c r="F4786" s="65">
        <v>28.04</v>
      </c>
      <c r="G4786" t="s">
        <v>5</v>
      </c>
      <c r="H4786">
        <f>+VLOOKUP(G4786,'Legenda Tecnologias'!$A$1:$C$26,3)</f>
        <v>11</v>
      </c>
    </row>
    <row r="4787" spans="1:8" ht="14.25">
      <c r="A4787" s="11">
        <v>44013</v>
      </c>
      <c r="B4787" s="10" t="s">
        <v>5195</v>
      </c>
      <c r="C4787" s="12">
        <v>0.75</v>
      </c>
      <c r="D4787" s="13">
        <v>44030</v>
      </c>
      <c r="E4787" s="7" t="s">
        <v>4769</v>
      </c>
      <c r="F4787" s="65">
        <v>34.65</v>
      </c>
      <c r="G4787" t="s">
        <v>6</v>
      </c>
      <c r="H4787">
        <f>+VLOOKUP(G4787,'Legenda Tecnologias'!$A$1:$C$26,3)</f>
        <v>18</v>
      </c>
    </row>
    <row r="4788" spans="1:8" ht="14.25">
      <c r="A4788" s="11">
        <v>44013</v>
      </c>
      <c r="B4788" s="10" t="s">
        <v>5196</v>
      </c>
      <c r="C4788" s="12">
        <v>0.79166666666666663</v>
      </c>
      <c r="D4788" s="13">
        <v>44030</v>
      </c>
      <c r="E4788" s="7" t="s">
        <v>4769</v>
      </c>
      <c r="F4788" s="65">
        <v>37.950000000000003</v>
      </c>
      <c r="G4788" t="s">
        <v>5</v>
      </c>
      <c r="H4788">
        <f>+VLOOKUP(G4788,'Legenda Tecnologias'!$A$1:$C$26,3)</f>
        <v>11</v>
      </c>
    </row>
    <row r="4789" spans="1:8" ht="14.25">
      <c r="A4789" s="11">
        <v>44013</v>
      </c>
      <c r="B4789" s="10" t="s">
        <v>5179</v>
      </c>
      <c r="C4789" s="12">
        <v>8.3333333333333329E-2</v>
      </c>
      <c r="D4789" s="13">
        <v>44030</v>
      </c>
      <c r="E4789" s="7" t="s">
        <v>4769</v>
      </c>
      <c r="F4789" s="65">
        <v>27.62</v>
      </c>
      <c r="G4789" t="s">
        <v>12</v>
      </c>
      <c r="H4789">
        <f>+VLOOKUP(G4789,'Legenda Tecnologias'!$A$1:$C$26,3)</f>
        <v>22</v>
      </c>
    </row>
    <row r="4790" spans="1:8" ht="14.25">
      <c r="A4790" s="11">
        <v>44013</v>
      </c>
      <c r="B4790" s="10" t="s">
        <v>5197</v>
      </c>
      <c r="C4790" s="12">
        <v>0.83333333333333337</v>
      </c>
      <c r="D4790" s="13">
        <v>44030</v>
      </c>
      <c r="E4790" s="7" t="s">
        <v>4769</v>
      </c>
      <c r="F4790" s="65">
        <v>38.409999999999997</v>
      </c>
      <c r="G4790" t="s">
        <v>5</v>
      </c>
      <c r="H4790">
        <f>+VLOOKUP(G4790,'Legenda Tecnologias'!$A$1:$C$26,3)</f>
        <v>11</v>
      </c>
    </row>
    <row r="4791" spans="1:8" ht="14.25">
      <c r="A4791" s="11">
        <v>44013</v>
      </c>
      <c r="B4791" s="10" t="s">
        <v>5198</v>
      </c>
      <c r="C4791" s="12">
        <v>0.875</v>
      </c>
      <c r="D4791" s="13">
        <v>44030</v>
      </c>
      <c r="E4791" s="7" t="s">
        <v>4769</v>
      </c>
      <c r="F4791" s="65">
        <v>38</v>
      </c>
      <c r="G4791" t="s">
        <v>6</v>
      </c>
      <c r="H4791">
        <f>+VLOOKUP(G4791,'Legenda Tecnologias'!$A$1:$C$26,3)</f>
        <v>18</v>
      </c>
    </row>
    <row r="4792" spans="1:8" ht="14.25">
      <c r="A4792" s="11">
        <v>44013</v>
      </c>
      <c r="B4792" s="10" t="s">
        <v>5199</v>
      </c>
      <c r="C4792" s="12">
        <v>0.91666666666666663</v>
      </c>
      <c r="D4792" s="13">
        <v>44030</v>
      </c>
      <c r="E4792" s="7" t="s">
        <v>4769</v>
      </c>
      <c r="F4792" s="65">
        <v>39.450000000000003</v>
      </c>
      <c r="G4792" t="s">
        <v>5</v>
      </c>
      <c r="H4792">
        <f>+VLOOKUP(G4792,'Legenda Tecnologias'!$A$1:$C$26,3)</f>
        <v>11</v>
      </c>
    </row>
    <row r="4793" spans="1:8" ht="14.25">
      <c r="A4793" s="11">
        <v>44013</v>
      </c>
      <c r="B4793" s="10" t="s">
        <v>5200</v>
      </c>
      <c r="C4793" s="12">
        <v>0.95833333333333337</v>
      </c>
      <c r="D4793" s="13">
        <v>44030</v>
      </c>
      <c r="E4793" s="7" t="s">
        <v>4769</v>
      </c>
      <c r="F4793" s="65">
        <v>37.520000000000003</v>
      </c>
      <c r="G4793" t="s">
        <v>5</v>
      </c>
      <c r="H4793">
        <f>+VLOOKUP(G4793,'Legenda Tecnologias'!$A$1:$C$26,3)</f>
        <v>11</v>
      </c>
    </row>
    <row r="4794" spans="1:8" ht="14.25">
      <c r="A4794" s="11">
        <v>44013</v>
      </c>
      <c r="B4794" s="10" t="s">
        <v>5180</v>
      </c>
      <c r="C4794" s="12">
        <v>0.125</v>
      </c>
      <c r="D4794" s="13">
        <v>44030</v>
      </c>
      <c r="E4794" s="7" t="s">
        <v>4769</v>
      </c>
      <c r="F4794" s="65">
        <v>26.63</v>
      </c>
      <c r="G4794" t="s">
        <v>6</v>
      </c>
      <c r="H4794">
        <f>+VLOOKUP(G4794,'Legenda Tecnologias'!$A$1:$C$26,3)</f>
        <v>18</v>
      </c>
    </row>
    <row r="4795" spans="1:8" ht="14.25">
      <c r="A4795" s="11">
        <v>44013</v>
      </c>
      <c r="B4795" s="10" t="s">
        <v>5181</v>
      </c>
      <c r="C4795" s="12">
        <v>0.16666666666666666</v>
      </c>
      <c r="D4795" s="13">
        <v>44030</v>
      </c>
      <c r="E4795" s="7" t="s">
        <v>4769</v>
      </c>
      <c r="F4795" s="65">
        <v>26</v>
      </c>
      <c r="G4795" t="s">
        <v>12</v>
      </c>
      <c r="H4795">
        <f>+VLOOKUP(G4795,'Legenda Tecnologias'!$A$1:$C$26,3)</f>
        <v>22</v>
      </c>
    </row>
    <row r="4796" spans="1:8" ht="14.25">
      <c r="A4796" s="11">
        <v>44013</v>
      </c>
      <c r="B4796" s="10" t="s">
        <v>5182</v>
      </c>
      <c r="C4796" s="12">
        <v>0.20833333333333334</v>
      </c>
      <c r="D4796" s="13">
        <v>44030</v>
      </c>
      <c r="E4796" s="7" t="s">
        <v>4769</v>
      </c>
      <c r="F4796" s="65">
        <v>25.75</v>
      </c>
      <c r="G4796" t="s">
        <v>12</v>
      </c>
      <c r="H4796">
        <f>+VLOOKUP(G4796,'Legenda Tecnologias'!$A$1:$C$26,3)</f>
        <v>22</v>
      </c>
    </row>
    <row r="4797" spans="1:8" ht="14.25">
      <c r="A4797" s="11">
        <v>44013</v>
      </c>
      <c r="B4797" s="10" t="s">
        <v>5183</v>
      </c>
      <c r="C4797" s="12">
        <v>0.25</v>
      </c>
      <c r="D4797" s="13">
        <v>44030</v>
      </c>
      <c r="E4797" s="7" t="s">
        <v>4769</v>
      </c>
      <c r="F4797" s="65">
        <v>25.8</v>
      </c>
      <c r="G4797" t="s">
        <v>28</v>
      </c>
      <c r="H4797">
        <f>+VLOOKUP(G4797,'Legenda Tecnologias'!$A$1:$C$26,3)</f>
        <v>15</v>
      </c>
    </row>
    <row r="4798" spans="1:8" ht="14.25">
      <c r="A4798" s="11">
        <v>44013</v>
      </c>
      <c r="B4798" s="10" t="s">
        <v>5184</v>
      </c>
      <c r="C4798" s="12">
        <v>0.29166666666666669</v>
      </c>
      <c r="D4798" s="13">
        <v>44030</v>
      </c>
      <c r="E4798" s="7" t="s">
        <v>4769</v>
      </c>
      <c r="F4798" s="65">
        <v>26.5</v>
      </c>
      <c r="G4798" t="s">
        <v>12</v>
      </c>
      <c r="H4798">
        <f>+VLOOKUP(G4798,'Legenda Tecnologias'!$A$1:$C$26,3)</f>
        <v>22</v>
      </c>
    </row>
    <row r="4799" spans="1:8" ht="14.25">
      <c r="A4799" s="11">
        <v>44013</v>
      </c>
      <c r="B4799" s="10" t="s">
        <v>5185</v>
      </c>
      <c r="C4799" s="12">
        <v>0.33333333333333331</v>
      </c>
      <c r="D4799" s="13">
        <v>44030</v>
      </c>
      <c r="E4799" s="7" t="s">
        <v>4769</v>
      </c>
      <c r="F4799" s="65">
        <v>26.87</v>
      </c>
      <c r="G4799" t="s">
        <v>12</v>
      </c>
      <c r="H4799">
        <f>+VLOOKUP(G4799,'Legenda Tecnologias'!$A$1:$C$26,3)</f>
        <v>22</v>
      </c>
    </row>
    <row r="4800" spans="1:8" ht="14.25">
      <c r="A4800" s="11">
        <v>44013</v>
      </c>
      <c r="B4800" s="10" t="s">
        <v>5186</v>
      </c>
      <c r="C4800" s="12">
        <v>0.375</v>
      </c>
      <c r="D4800" s="13">
        <v>44030</v>
      </c>
      <c r="E4800" s="7" t="s">
        <v>4769</v>
      </c>
      <c r="F4800" s="65">
        <v>26.73</v>
      </c>
      <c r="G4800" t="s">
        <v>12</v>
      </c>
      <c r="H4800">
        <f>+VLOOKUP(G4800,'Legenda Tecnologias'!$A$1:$C$26,3)</f>
        <v>22</v>
      </c>
    </row>
    <row r="4801" spans="1:8" ht="14.25">
      <c r="A4801" s="11">
        <v>44013</v>
      </c>
      <c r="B4801" s="10" t="s">
        <v>5201</v>
      </c>
      <c r="C4801" s="12">
        <v>0</v>
      </c>
      <c r="D4801" s="13">
        <v>44031</v>
      </c>
      <c r="E4801" s="7" t="s">
        <v>4769</v>
      </c>
      <c r="F4801" s="65">
        <v>38.69</v>
      </c>
      <c r="G4801" t="s">
        <v>5</v>
      </c>
      <c r="H4801">
        <f>+VLOOKUP(G4801,'Legenda Tecnologias'!$A$1:$C$26,3)</f>
        <v>11</v>
      </c>
    </row>
    <row r="4802" spans="1:8" ht="14.25">
      <c r="A4802" s="11">
        <v>44013</v>
      </c>
      <c r="B4802" s="10" t="s">
        <v>5202</v>
      </c>
      <c r="C4802" s="12">
        <v>4.1666666666666664E-2</v>
      </c>
      <c r="D4802" s="13">
        <v>44031</v>
      </c>
      <c r="E4802" s="7" t="s">
        <v>4769</v>
      </c>
      <c r="F4802" s="65">
        <v>36.72</v>
      </c>
      <c r="G4802" t="s">
        <v>5</v>
      </c>
      <c r="H4802">
        <f>+VLOOKUP(G4802,'Legenda Tecnologias'!$A$1:$C$26,3)</f>
        <v>11</v>
      </c>
    </row>
    <row r="4803" spans="1:8" ht="14.25">
      <c r="A4803" s="11">
        <v>44013</v>
      </c>
      <c r="B4803" s="10" t="s">
        <v>5211</v>
      </c>
      <c r="C4803" s="12">
        <v>0.41666666666666669</v>
      </c>
      <c r="D4803" s="13">
        <v>44031</v>
      </c>
      <c r="E4803" s="7" t="s">
        <v>4769</v>
      </c>
      <c r="F4803" s="65">
        <v>25.7</v>
      </c>
      <c r="G4803" t="s">
        <v>12</v>
      </c>
      <c r="H4803">
        <f>+VLOOKUP(G4803,'Legenda Tecnologias'!$A$1:$C$26,3)</f>
        <v>22</v>
      </c>
    </row>
    <row r="4804" spans="1:8" ht="14.25">
      <c r="A4804" s="11">
        <v>44013</v>
      </c>
      <c r="B4804" s="10" t="s">
        <v>5212</v>
      </c>
      <c r="C4804" s="12">
        <v>0.45833333333333331</v>
      </c>
      <c r="D4804" s="13">
        <v>44031</v>
      </c>
      <c r="E4804" s="7" t="s">
        <v>4769</v>
      </c>
      <c r="F4804" s="65">
        <v>25.9</v>
      </c>
      <c r="G4804" t="s">
        <v>12</v>
      </c>
      <c r="H4804">
        <f>+VLOOKUP(G4804,'Legenda Tecnologias'!$A$1:$C$26,3)</f>
        <v>22</v>
      </c>
    </row>
    <row r="4805" spans="1:8" ht="14.25">
      <c r="A4805" s="11">
        <v>44013</v>
      </c>
      <c r="B4805" s="10" t="s">
        <v>5213</v>
      </c>
      <c r="C4805" s="12">
        <v>0.5</v>
      </c>
      <c r="D4805" s="13">
        <v>44031</v>
      </c>
      <c r="E4805" s="7" t="s">
        <v>4769</v>
      </c>
      <c r="F4805" s="65">
        <v>27</v>
      </c>
      <c r="G4805" t="s">
        <v>12</v>
      </c>
      <c r="H4805">
        <f>+VLOOKUP(G4805,'Legenda Tecnologias'!$A$1:$C$26,3)</f>
        <v>22</v>
      </c>
    </row>
    <row r="4806" spans="1:8" ht="14.25">
      <c r="A4806" s="11">
        <v>44013</v>
      </c>
      <c r="B4806" s="10" t="s">
        <v>5214</v>
      </c>
      <c r="C4806" s="12">
        <v>0.54166666666666663</v>
      </c>
      <c r="D4806" s="13">
        <v>44031</v>
      </c>
      <c r="E4806" s="7" t="s">
        <v>4769</v>
      </c>
      <c r="F4806" s="65">
        <v>27.2</v>
      </c>
      <c r="G4806" t="s">
        <v>12</v>
      </c>
      <c r="H4806">
        <f>+VLOOKUP(G4806,'Legenda Tecnologias'!$A$1:$C$26,3)</f>
        <v>22</v>
      </c>
    </row>
    <row r="4807" spans="1:8" ht="14.25">
      <c r="A4807" s="11">
        <v>44013</v>
      </c>
      <c r="B4807" s="10" t="s">
        <v>5215</v>
      </c>
      <c r="C4807" s="12">
        <v>0.58333333333333337</v>
      </c>
      <c r="D4807" s="13">
        <v>44031</v>
      </c>
      <c r="E4807" s="7" t="s">
        <v>4769</v>
      </c>
      <c r="F4807" s="65">
        <v>27.2</v>
      </c>
      <c r="G4807" t="s">
        <v>12</v>
      </c>
      <c r="H4807">
        <f>+VLOOKUP(G4807,'Legenda Tecnologias'!$A$1:$C$26,3)</f>
        <v>22</v>
      </c>
    </row>
    <row r="4808" spans="1:8" ht="14.25">
      <c r="A4808" s="11">
        <v>44013</v>
      </c>
      <c r="B4808" s="10" t="s">
        <v>5216</v>
      </c>
      <c r="C4808" s="12">
        <v>0.625</v>
      </c>
      <c r="D4808" s="13">
        <v>44031</v>
      </c>
      <c r="E4808" s="7" t="s">
        <v>4769</v>
      </c>
      <c r="F4808" s="65">
        <v>25.8</v>
      </c>
      <c r="G4808" t="s">
        <v>12</v>
      </c>
      <c r="H4808">
        <f>+VLOOKUP(G4808,'Legenda Tecnologias'!$A$1:$C$26,3)</f>
        <v>22</v>
      </c>
    </row>
    <row r="4809" spans="1:8" ht="14.25">
      <c r="A4809" s="11">
        <v>44013</v>
      </c>
      <c r="B4809" s="10" t="s">
        <v>5217</v>
      </c>
      <c r="C4809" s="12">
        <v>0.66666666666666663</v>
      </c>
      <c r="D4809" s="13">
        <v>44031</v>
      </c>
      <c r="E4809" s="7" t="s">
        <v>4769</v>
      </c>
      <c r="F4809" s="65">
        <v>25.6</v>
      </c>
      <c r="G4809" t="s">
        <v>12</v>
      </c>
      <c r="H4809">
        <f>+VLOOKUP(G4809,'Legenda Tecnologias'!$A$1:$C$26,3)</f>
        <v>22</v>
      </c>
    </row>
    <row r="4810" spans="1:8" ht="14.25">
      <c r="A4810" s="11">
        <v>44013</v>
      </c>
      <c r="B4810" s="10" t="s">
        <v>5218</v>
      </c>
      <c r="C4810" s="12">
        <v>0.70833333333333337</v>
      </c>
      <c r="D4810" s="13">
        <v>44031</v>
      </c>
      <c r="E4810" s="7" t="s">
        <v>4769</v>
      </c>
      <c r="F4810" s="65">
        <v>26</v>
      </c>
      <c r="G4810" t="s">
        <v>6</v>
      </c>
      <c r="H4810">
        <f>+VLOOKUP(G4810,'Legenda Tecnologias'!$A$1:$C$26,3)</f>
        <v>18</v>
      </c>
    </row>
    <row r="4811" spans="1:8" ht="14.25">
      <c r="A4811" s="11">
        <v>44013</v>
      </c>
      <c r="B4811" s="10" t="s">
        <v>5219</v>
      </c>
      <c r="C4811" s="12">
        <v>0.75</v>
      </c>
      <c r="D4811" s="13">
        <v>44031</v>
      </c>
      <c r="E4811" s="7" t="s">
        <v>4769</v>
      </c>
      <c r="F4811" s="65">
        <v>29.8</v>
      </c>
      <c r="G4811" t="s">
        <v>12</v>
      </c>
      <c r="H4811">
        <f>+VLOOKUP(G4811,'Legenda Tecnologias'!$A$1:$C$26,3)</f>
        <v>22</v>
      </c>
    </row>
    <row r="4812" spans="1:8" ht="14.25">
      <c r="A4812" s="11">
        <v>44013</v>
      </c>
      <c r="B4812" s="10" t="s">
        <v>5220</v>
      </c>
      <c r="C4812" s="12">
        <v>0.79166666666666663</v>
      </c>
      <c r="D4812" s="13">
        <v>44031</v>
      </c>
      <c r="E4812" s="7" t="s">
        <v>4769</v>
      </c>
      <c r="F4812" s="65">
        <v>36.15</v>
      </c>
      <c r="G4812" t="s">
        <v>6</v>
      </c>
      <c r="H4812">
        <f>+VLOOKUP(G4812,'Legenda Tecnologias'!$A$1:$C$26,3)</f>
        <v>18</v>
      </c>
    </row>
    <row r="4813" spans="1:8" ht="14.25">
      <c r="A4813" s="11">
        <v>44013</v>
      </c>
      <c r="B4813" s="10" t="s">
        <v>5203</v>
      </c>
      <c r="C4813" s="12">
        <v>8.3333333333333329E-2</v>
      </c>
      <c r="D4813" s="13">
        <v>44031</v>
      </c>
      <c r="E4813" s="7" t="s">
        <v>4769</v>
      </c>
      <c r="F4813" s="65">
        <v>33.409999999999997</v>
      </c>
      <c r="G4813" t="s">
        <v>5</v>
      </c>
      <c r="H4813">
        <f>+VLOOKUP(G4813,'Legenda Tecnologias'!$A$1:$C$26,3)</f>
        <v>11</v>
      </c>
    </row>
    <row r="4814" spans="1:8" ht="14.25">
      <c r="A4814" s="11">
        <v>44013</v>
      </c>
      <c r="B4814" s="10" t="s">
        <v>5221</v>
      </c>
      <c r="C4814" s="12">
        <v>0.83333333333333337</v>
      </c>
      <c r="D4814" s="13">
        <v>44031</v>
      </c>
      <c r="E4814" s="7" t="s">
        <v>4769</v>
      </c>
      <c r="F4814" s="65">
        <v>37.520000000000003</v>
      </c>
      <c r="G4814" t="s">
        <v>5</v>
      </c>
      <c r="H4814">
        <f>+VLOOKUP(G4814,'Legenda Tecnologias'!$A$1:$C$26,3)</f>
        <v>11</v>
      </c>
    </row>
    <row r="4815" spans="1:8" ht="14.25">
      <c r="A4815" s="11">
        <v>44013</v>
      </c>
      <c r="B4815" s="10" t="s">
        <v>5222</v>
      </c>
      <c r="C4815" s="12">
        <v>0.875</v>
      </c>
      <c r="D4815" s="13">
        <v>44031</v>
      </c>
      <c r="E4815" s="7" t="s">
        <v>4769</v>
      </c>
      <c r="F4815" s="65">
        <v>37.950000000000003</v>
      </c>
      <c r="G4815" t="s">
        <v>5</v>
      </c>
      <c r="H4815">
        <f>+VLOOKUP(G4815,'Legenda Tecnologias'!$A$1:$C$26,3)</f>
        <v>11</v>
      </c>
    </row>
    <row r="4816" spans="1:8" ht="14.25">
      <c r="A4816" s="11">
        <v>44013</v>
      </c>
      <c r="B4816" s="10" t="s">
        <v>5223</v>
      </c>
      <c r="C4816" s="12">
        <v>0.91666666666666663</v>
      </c>
      <c r="D4816" s="13">
        <v>44031</v>
      </c>
      <c r="E4816" s="7" t="s">
        <v>4769</v>
      </c>
      <c r="F4816" s="65">
        <v>40.42</v>
      </c>
      <c r="G4816" t="s">
        <v>5</v>
      </c>
      <c r="H4816">
        <f>+VLOOKUP(G4816,'Legenda Tecnologias'!$A$1:$C$26,3)</f>
        <v>11</v>
      </c>
    </row>
    <row r="4817" spans="1:8" ht="14.25">
      <c r="A4817" s="11">
        <v>44013</v>
      </c>
      <c r="B4817" s="10" t="s">
        <v>5224</v>
      </c>
      <c r="C4817" s="12">
        <v>0.95833333333333337</v>
      </c>
      <c r="D4817" s="13">
        <v>44031</v>
      </c>
      <c r="E4817" s="7" t="s">
        <v>4769</v>
      </c>
      <c r="F4817" s="65">
        <v>36.69</v>
      </c>
      <c r="G4817" t="s">
        <v>5</v>
      </c>
      <c r="H4817">
        <f>+VLOOKUP(G4817,'Legenda Tecnologias'!$A$1:$C$26,3)</f>
        <v>11</v>
      </c>
    </row>
    <row r="4818" spans="1:8" ht="14.25">
      <c r="A4818" s="11">
        <v>44013</v>
      </c>
      <c r="B4818" s="10" t="s">
        <v>5204</v>
      </c>
      <c r="C4818" s="12">
        <v>0.125</v>
      </c>
      <c r="D4818" s="13">
        <v>44031</v>
      </c>
      <c r="E4818" s="7" t="s">
        <v>4769</v>
      </c>
      <c r="F4818" s="65">
        <v>30.58</v>
      </c>
      <c r="G4818" t="s">
        <v>12</v>
      </c>
      <c r="H4818">
        <f>+VLOOKUP(G4818,'Legenda Tecnologias'!$A$1:$C$26,3)</f>
        <v>22</v>
      </c>
    </row>
    <row r="4819" spans="1:8" ht="14.25">
      <c r="A4819" s="11">
        <v>44013</v>
      </c>
      <c r="B4819" s="10" t="s">
        <v>5205</v>
      </c>
      <c r="C4819" s="12">
        <v>0.16666666666666666</v>
      </c>
      <c r="D4819" s="13">
        <v>44031</v>
      </c>
      <c r="E4819" s="7" t="s">
        <v>4769</v>
      </c>
      <c r="F4819" s="65">
        <v>28.3</v>
      </c>
      <c r="G4819" t="s">
        <v>5</v>
      </c>
      <c r="H4819">
        <f>+VLOOKUP(G4819,'Legenda Tecnologias'!$A$1:$C$26,3)</f>
        <v>11</v>
      </c>
    </row>
    <row r="4820" spans="1:8" ht="14.25">
      <c r="A4820" s="11">
        <v>44013</v>
      </c>
      <c r="B4820" s="10" t="s">
        <v>5206</v>
      </c>
      <c r="C4820" s="12">
        <v>0.20833333333333334</v>
      </c>
      <c r="D4820" s="13">
        <v>44031</v>
      </c>
      <c r="E4820" s="7" t="s">
        <v>4769</v>
      </c>
      <c r="F4820" s="65">
        <v>28.09</v>
      </c>
      <c r="G4820" t="s">
        <v>12</v>
      </c>
      <c r="H4820">
        <f>+VLOOKUP(G4820,'Legenda Tecnologias'!$A$1:$C$26,3)</f>
        <v>22</v>
      </c>
    </row>
    <row r="4821" spans="1:8" ht="14.25">
      <c r="A4821" s="11">
        <v>44013</v>
      </c>
      <c r="B4821" s="10" t="s">
        <v>5207</v>
      </c>
      <c r="C4821" s="12">
        <v>0.25</v>
      </c>
      <c r="D4821" s="13">
        <v>44031</v>
      </c>
      <c r="E4821" s="7" t="s">
        <v>4769</v>
      </c>
      <c r="F4821" s="65">
        <v>27.47</v>
      </c>
      <c r="G4821" t="s">
        <v>12</v>
      </c>
      <c r="H4821">
        <f>+VLOOKUP(G4821,'Legenda Tecnologias'!$A$1:$C$26,3)</f>
        <v>22</v>
      </c>
    </row>
    <row r="4822" spans="1:8" ht="14.25">
      <c r="A4822" s="11">
        <v>44013</v>
      </c>
      <c r="B4822" s="10" t="s">
        <v>5208</v>
      </c>
      <c r="C4822" s="12">
        <v>0.29166666666666669</v>
      </c>
      <c r="D4822" s="13">
        <v>44031</v>
      </c>
      <c r="E4822" s="7" t="s">
        <v>4769</v>
      </c>
      <c r="F4822" s="65">
        <v>26.82</v>
      </c>
      <c r="G4822" t="s">
        <v>12</v>
      </c>
      <c r="H4822">
        <f>+VLOOKUP(G4822,'Legenda Tecnologias'!$A$1:$C$26,3)</f>
        <v>22</v>
      </c>
    </row>
    <row r="4823" spans="1:8" ht="14.25">
      <c r="A4823" s="11">
        <v>44013</v>
      </c>
      <c r="B4823" s="10" t="s">
        <v>5209</v>
      </c>
      <c r="C4823" s="12">
        <v>0.33333333333333331</v>
      </c>
      <c r="D4823" s="13">
        <v>44031</v>
      </c>
      <c r="E4823" s="7" t="s">
        <v>4769</v>
      </c>
      <c r="F4823" s="65">
        <v>26.1</v>
      </c>
      <c r="G4823" t="s">
        <v>12</v>
      </c>
      <c r="H4823">
        <f>+VLOOKUP(G4823,'Legenda Tecnologias'!$A$1:$C$26,3)</f>
        <v>22</v>
      </c>
    </row>
    <row r="4824" spans="1:8" ht="14.25">
      <c r="A4824" s="11">
        <v>44013</v>
      </c>
      <c r="B4824" s="10" t="s">
        <v>5210</v>
      </c>
      <c r="C4824" s="12">
        <v>0.375</v>
      </c>
      <c r="D4824" s="13">
        <v>44031</v>
      </c>
      <c r="E4824" s="7" t="s">
        <v>4769</v>
      </c>
      <c r="F4824" s="65">
        <v>25.8</v>
      </c>
      <c r="G4824" t="s">
        <v>6</v>
      </c>
      <c r="H4824">
        <f>+VLOOKUP(G4824,'Legenda Tecnologias'!$A$1:$C$26,3)</f>
        <v>18</v>
      </c>
    </row>
    <row r="4825" spans="1:8" ht="14.25">
      <c r="A4825" s="11">
        <v>44013</v>
      </c>
      <c r="B4825" s="10" t="s">
        <v>5225</v>
      </c>
      <c r="C4825" s="12">
        <v>0</v>
      </c>
      <c r="D4825" s="13">
        <v>44032</v>
      </c>
      <c r="E4825" s="7" t="s">
        <v>4769</v>
      </c>
      <c r="F4825" s="65">
        <v>32.020000000000003</v>
      </c>
      <c r="G4825" t="s">
        <v>5</v>
      </c>
      <c r="H4825">
        <f>+VLOOKUP(G4825,'Legenda Tecnologias'!$A$1:$C$26,3)</f>
        <v>11</v>
      </c>
    </row>
    <row r="4826" spans="1:8" ht="14.25">
      <c r="A4826" s="11">
        <v>44013</v>
      </c>
      <c r="B4826" s="10" t="s">
        <v>5226</v>
      </c>
      <c r="C4826" s="12">
        <v>4.1666666666666664E-2</v>
      </c>
      <c r="D4826" s="13">
        <v>44032</v>
      </c>
      <c r="E4826" s="7" t="s">
        <v>4769</v>
      </c>
      <c r="F4826" s="65">
        <v>27.57</v>
      </c>
      <c r="G4826" t="s">
        <v>6</v>
      </c>
      <c r="H4826">
        <f>+VLOOKUP(G4826,'Legenda Tecnologias'!$A$1:$C$26,3)</f>
        <v>18</v>
      </c>
    </row>
    <row r="4827" spans="1:8" ht="14.25">
      <c r="A4827" s="11">
        <v>44013</v>
      </c>
      <c r="B4827" s="10" t="s">
        <v>5235</v>
      </c>
      <c r="C4827" s="12">
        <v>0.41666666666666669</v>
      </c>
      <c r="D4827" s="13">
        <v>44032</v>
      </c>
      <c r="E4827" s="7" t="s">
        <v>4769</v>
      </c>
      <c r="F4827" s="65">
        <v>36.51</v>
      </c>
      <c r="G4827" t="s">
        <v>6</v>
      </c>
      <c r="H4827">
        <f>+VLOOKUP(G4827,'Legenda Tecnologias'!$A$1:$C$26,3)</f>
        <v>18</v>
      </c>
    </row>
    <row r="4828" spans="1:8" ht="14.25">
      <c r="A4828" s="11">
        <v>44013</v>
      </c>
      <c r="B4828" s="10" t="s">
        <v>5236</v>
      </c>
      <c r="C4828" s="12">
        <v>0.45833333333333331</v>
      </c>
      <c r="D4828" s="13">
        <v>44032</v>
      </c>
      <c r="E4828" s="7" t="s">
        <v>4769</v>
      </c>
      <c r="F4828" s="65">
        <v>36.69</v>
      </c>
      <c r="G4828" t="s">
        <v>5</v>
      </c>
      <c r="H4828">
        <f>+VLOOKUP(G4828,'Legenda Tecnologias'!$A$1:$C$26,3)</f>
        <v>11</v>
      </c>
    </row>
    <row r="4829" spans="1:8" ht="14.25">
      <c r="A4829" s="11">
        <v>44013</v>
      </c>
      <c r="B4829" s="10" t="s">
        <v>5237</v>
      </c>
      <c r="C4829" s="12">
        <v>0.5</v>
      </c>
      <c r="D4829" s="13">
        <v>44032</v>
      </c>
      <c r="E4829" s="7" t="s">
        <v>4769</v>
      </c>
      <c r="F4829" s="65">
        <v>38.29</v>
      </c>
      <c r="G4829" t="s">
        <v>5</v>
      </c>
      <c r="H4829">
        <f>+VLOOKUP(G4829,'Legenda Tecnologias'!$A$1:$C$26,3)</f>
        <v>11</v>
      </c>
    </row>
    <row r="4830" spans="1:8" ht="14.25">
      <c r="A4830" s="11">
        <v>44013</v>
      </c>
      <c r="B4830" s="10" t="s">
        <v>5238</v>
      </c>
      <c r="C4830" s="12">
        <v>0.54166666666666663</v>
      </c>
      <c r="D4830" s="13">
        <v>44032</v>
      </c>
      <c r="E4830" s="7" t="s">
        <v>4769</v>
      </c>
      <c r="F4830" s="65">
        <v>38.549999999999997</v>
      </c>
      <c r="G4830" t="s">
        <v>12</v>
      </c>
      <c r="H4830">
        <f>+VLOOKUP(G4830,'Legenda Tecnologias'!$A$1:$C$26,3)</f>
        <v>22</v>
      </c>
    </row>
    <row r="4831" spans="1:8" ht="14.25">
      <c r="A4831" s="11">
        <v>44013</v>
      </c>
      <c r="B4831" s="10" t="s">
        <v>5239</v>
      </c>
      <c r="C4831" s="12">
        <v>0.58333333333333337</v>
      </c>
      <c r="D4831" s="13">
        <v>44032</v>
      </c>
      <c r="E4831" s="7" t="s">
        <v>4769</v>
      </c>
      <c r="F4831" s="65">
        <v>38.29</v>
      </c>
      <c r="G4831" t="s">
        <v>28</v>
      </c>
      <c r="H4831">
        <f>+VLOOKUP(G4831,'Legenda Tecnologias'!$A$1:$C$26,3)</f>
        <v>15</v>
      </c>
    </row>
    <row r="4832" spans="1:8" ht="14.25">
      <c r="A4832" s="11">
        <v>44013</v>
      </c>
      <c r="B4832" s="10" t="s">
        <v>5240</v>
      </c>
      <c r="C4832" s="12">
        <v>0.625</v>
      </c>
      <c r="D4832" s="13">
        <v>44032</v>
      </c>
      <c r="E4832" s="7" t="s">
        <v>4769</v>
      </c>
      <c r="F4832" s="65">
        <v>37.69</v>
      </c>
      <c r="G4832" t="s">
        <v>12</v>
      </c>
      <c r="H4832">
        <f>+VLOOKUP(G4832,'Legenda Tecnologias'!$A$1:$C$26,3)</f>
        <v>22</v>
      </c>
    </row>
    <row r="4833" spans="1:8" ht="14.25">
      <c r="A4833" s="11">
        <v>44013</v>
      </c>
      <c r="B4833" s="10" t="s">
        <v>5241</v>
      </c>
      <c r="C4833" s="12">
        <v>0.66666666666666663</v>
      </c>
      <c r="D4833" s="13">
        <v>44032</v>
      </c>
      <c r="E4833" s="7" t="s">
        <v>4769</v>
      </c>
      <c r="F4833" s="65">
        <v>36.4</v>
      </c>
      <c r="G4833" t="s">
        <v>5</v>
      </c>
      <c r="H4833">
        <f>+VLOOKUP(G4833,'Legenda Tecnologias'!$A$1:$C$26,3)</f>
        <v>11</v>
      </c>
    </row>
    <row r="4834" spans="1:8" ht="14.25">
      <c r="A4834" s="11">
        <v>44013</v>
      </c>
      <c r="B4834" s="10" t="s">
        <v>5242</v>
      </c>
      <c r="C4834" s="12">
        <v>0.70833333333333337</v>
      </c>
      <c r="D4834" s="13">
        <v>44032</v>
      </c>
      <c r="E4834" s="7" t="s">
        <v>4769</v>
      </c>
      <c r="F4834" s="65">
        <v>36.1</v>
      </c>
      <c r="G4834" t="s">
        <v>12</v>
      </c>
      <c r="H4834">
        <f>+VLOOKUP(G4834,'Legenda Tecnologias'!$A$1:$C$26,3)</f>
        <v>22</v>
      </c>
    </row>
    <row r="4835" spans="1:8" ht="14.25">
      <c r="A4835" s="11">
        <v>44013</v>
      </c>
      <c r="B4835" s="10" t="s">
        <v>5243</v>
      </c>
      <c r="C4835" s="12">
        <v>0.75</v>
      </c>
      <c r="D4835" s="13">
        <v>44032</v>
      </c>
      <c r="E4835" s="7" t="s">
        <v>4769</v>
      </c>
      <c r="F4835" s="65">
        <v>39.119999999999997</v>
      </c>
      <c r="G4835" t="s">
        <v>7</v>
      </c>
      <c r="H4835">
        <f>+VLOOKUP(G4835,'Legenda Tecnologias'!$A$1:$C$26,3)</f>
        <v>19</v>
      </c>
    </row>
    <row r="4836" spans="1:8" ht="14.25">
      <c r="A4836" s="11">
        <v>44013</v>
      </c>
      <c r="B4836" s="10" t="s">
        <v>5244</v>
      </c>
      <c r="C4836" s="12">
        <v>0.79166666666666663</v>
      </c>
      <c r="D4836" s="13">
        <v>44032</v>
      </c>
      <c r="E4836" s="7" t="s">
        <v>4769</v>
      </c>
      <c r="F4836" s="65">
        <v>39.700000000000003</v>
      </c>
      <c r="G4836" t="s">
        <v>5</v>
      </c>
      <c r="H4836">
        <f>+VLOOKUP(G4836,'Legenda Tecnologias'!$A$1:$C$26,3)</f>
        <v>11</v>
      </c>
    </row>
    <row r="4837" spans="1:8" ht="14.25">
      <c r="A4837" s="11">
        <v>44013</v>
      </c>
      <c r="B4837" s="10" t="s">
        <v>5227</v>
      </c>
      <c r="C4837" s="12">
        <v>8.3333333333333329E-2</v>
      </c>
      <c r="D4837" s="13">
        <v>44032</v>
      </c>
      <c r="E4837" s="7" t="s">
        <v>4769</v>
      </c>
      <c r="F4837" s="65">
        <v>26.4</v>
      </c>
      <c r="G4837" t="s">
        <v>12</v>
      </c>
      <c r="H4837">
        <f>+VLOOKUP(G4837,'Legenda Tecnologias'!$A$1:$C$26,3)</f>
        <v>22</v>
      </c>
    </row>
    <row r="4838" spans="1:8" ht="14.25">
      <c r="A4838" s="11">
        <v>44013</v>
      </c>
      <c r="B4838" s="10" t="s">
        <v>5245</v>
      </c>
      <c r="C4838" s="12">
        <v>0.83333333333333337</v>
      </c>
      <c r="D4838" s="13">
        <v>44032</v>
      </c>
      <c r="E4838" s="7" t="s">
        <v>4769</v>
      </c>
      <c r="F4838" s="65">
        <v>40.69</v>
      </c>
      <c r="G4838" t="s">
        <v>20</v>
      </c>
      <c r="H4838">
        <f>+VLOOKUP(G4838,'Legenda Tecnologias'!$A$1:$C$26,3)</f>
        <v>12</v>
      </c>
    </row>
    <row r="4839" spans="1:8" ht="14.25">
      <c r="A4839" s="11">
        <v>44013</v>
      </c>
      <c r="B4839" s="10" t="s">
        <v>5246</v>
      </c>
      <c r="C4839" s="12">
        <v>0.875</v>
      </c>
      <c r="D4839" s="13">
        <v>44032</v>
      </c>
      <c r="E4839" s="7" t="s">
        <v>4769</v>
      </c>
      <c r="F4839" s="65">
        <v>41</v>
      </c>
      <c r="G4839" t="s">
        <v>5</v>
      </c>
      <c r="H4839">
        <f>+VLOOKUP(G4839,'Legenda Tecnologias'!$A$1:$C$26,3)</f>
        <v>11</v>
      </c>
    </row>
    <row r="4840" spans="1:8" ht="14.25">
      <c r="A4840" s="11">
        <v>44013</v>
      </c>
      <c r="B4840" s="10" t="s">
        <v>5247</v>
      </c>
      <c r="C4840" s="12">
        <v>0.91666666666666663</v>
      </c>
      <c r="D4840" s="13">
        <v>44032</v>
      </c>
      <c r="E4840" s="7" t="s">
        <v>4769</v>
      </c>
      <c r="F4840" s="65">
        <v>40.799999999999997</v>
      </c>
      <c r="G4840" t="s">
        <v>10</v>
      </c>
      <c r="H4840">
        <f>+VLOOKUP(G4840,'Legenda Tecnologias'!$A$1:$C$26,3)</f>
        <v>1</v>
      </c>
    </row>
    <row r="4841" spans="1:8" ht="14.25">
      <c r="A4841" s="11">
        <v>44013</v>
      </c>
      <c r="B4841" s="10" t="s">
        <v>5248</v>
      </c>
      <c r="C4841" s="12">
        <v>0.95833333333333337</v>
      </c>
      <c r="D4841" s="13">
        <v>44032</v>
      </c>
      <c r="E4841" s="7" t="s">
        <v>4769</v>
      </c>
      <c r="F4841" s="65">
        <v>37.520000000000003</v>
      </c>
      <c r="G4841" t="s">
        <v>10</v>
      </c>
      <c r="H4841">
        <f>+VLOOKUP(G4841,'Legenda Tecnologias'!$A$1:$C$26,3)</f>
        <v>1</v>
      </c>
    </row>
    <row r="4842" spans="1:8" ht="14.25">
      <c r="A4842" s="11">
        <v>44013</v>
      </c>
      <c r="B4842" s="10" t="s">
        <v>5228</v>
      </c>
      <c r="C4842" s="12">
        <v>0.125</v>
      </c>
      <c r="D4842" s="13">
        <v>44032</v>
      </c>
      <c r="E4842" s="7" t="s">
        <v>4769</v>
      </c>
      <c r="F4842" s="65">
        <v>26.01</v>
      </c>
      <c r="G4842" t="s">
        <v>12</v>
      </c>
      <c r="H4842">
        <f>+VLOOKUP(G4842,'Legenda Tecnologias'!$A$1:$C$26,3)</f>
        <v>22</v>
      </c>
    </row>
    <row r="4843" spans="1:8" ht="14.25">
      <c r="A4843" s="11">
        <v>44013</v>
      </c>
      <c r="B4843" s="10" t="s">
        <v>5229</v>
      </c>
      <c r="C4843" s="12">
        <v>0.16666666666666666</v>
      </c>
      <c r="D4843" s="13">
        <v>44032</v>
      </c>
      <c r="E4843" s="7" t="s">
        <v>4769</v>
      </c>
      <c r="F4843" s="65">
        <v>26</v>
      </c>
      <c r="G4843" t="s">
        <v>20</v>
      </c>
      <c r="H4843">
        <f>+VLOOKUP(G4843,'Legenda Tecnologias'!$A$1:$C$26,3)</f>
        <v>12</v>
      </c>
    </row>
    <row r="4844" spans="1:8" ht="14.25">
      <c r="A4844" s="11">
        <v>44013</v>
      </c>
      <c r="B4844" s="10" t="s">
        <v>5230</v>
      </c>
      <c r="C4844" s="12">
        <v>0.20833333333333334</v>
      </c>
      <c r="D4844" s="13">
        <v>44032</v>
      </c>
      <c r="E4844" s="7" t="s">
        <v>4769</v>
      </c>
      <c r="F4844" s="65">
        <v>27.07</v>
      </c>
      <c r="G4844" t="s">
        <v>6</v>
      </c>
      <c r="H4844">
        <f>+VLOOKUP(G4844,'Legenda Tecnologias'!$A$1:$C$26,3)</f>
        <v>18</v>
      </c>
    </row>
    <row r="4845" spans="1:8" ht="14.25">
      <c r="A4845" s="11">
        <v>44013</v>
      </c>
      <c r="B4845" s="10" t="s">
        <v>5231</v>
      </c>
      <c r="C4845" s="12">
        <v>0.25</v>
      </c>
      <c r="D4845" s="13">
        <v>44032</v>
      </c>
      <c r="E4845" s="7" t="s">
        <v>4769</v>
      </c>
      <c r="F4845" s="65">
        <v>35.24</v>
      </c>
      <c r="G4845" t="s">
        <v>12</v>
      </c>
      <c r="H4845">
        <f>+VLOOKUP(G4845,'Legenda Tecnologias'!$A$1:$C$26,3)</f>
        <v>22</v>
      </c>
    </row>
    <row r="4846" spans="1:8" ht="14.25">
      <c r="A4846" s="11">
        <v>44013</v>
      </c>
      <c r="B4846" s="10" t="s">
        <v>5232</v>
      </c>
      <c r="C4846" s="12">
        <v>0.29166666666666669</v>
      </c>
      <c r="D4846" s="13">
        <v>44032</v>
      </c>
      <c r="E4846" s="7" t="s">
        <v>4769</v>
      </c>
      <c r="F4846" s="65">
        <v>38.29</v>
      </c>
      <c r="G4846" t="s">
        <v>5</v>
      </c>
      <c r="H4846">
        <f>+VLOOKUP(G4846,'Legenda Tecnologias'!$A$1:$C$26,3)</f>
        <v>11</v>
      </c>
    </row>
    <row r="4847" spans="1:8" ht="14.25">
      <c r="A4847" s="11">
        <v>44013</v>
      </c>
      <c r="B4847" s="10" t="s">
        <v>5233</v>
      </c>
      <c r="C4847" s="12">
        <v>0.33333333333333331</v>
      </c>
      <c r="D4847" s="13">
        <v>44032</v>
      </c>
      <c r="E4847" s="7" t="s">
        <v>4769</v>
      </c>
      <c r="F4847" s="65">
        <v>39</v>
      </c>
      <c r="G4847" t="s">
        <v>12</v>
      </c>
      <c r="H4847">
        <f>+VLOOKUP(G4847,'Legenda Tecnologias'!$A$1:$C$26,3)</f>
        <v>22</v>
      </c>
    </row>
    <row r="4848" spans="1:8" ht="14.25">
      <c r="A4848" s="11">
        <v>44013</v>
      </c>
      <c r="B4848" s="10" t="s">
        <v>5234</v>
      </c>
      <c r="C4848" s="12">
        <v>0.375</v>
      </c>
      <c r="D4848" s="13">
        <v>44032</v>
      </c>
      <c r="E4848" s="7" t="s">
        <v>4769</v>
      </c>
      <c r="F4848" s="65">
        <v>38.270000000000003</v>
      </c>
      <c r="G4848" t="s">
        <v>5</v>
      </c>
      <c r="H4848">
        <f>+VLOOKUP(G4848,'Legenda Tecnologias'!$A$1:$C$26,3)</f>
        <v>11</v>
      </c>
    </row>
    <row r="4849" spans="1:8" ht="14.25">
      <c r="A4849" s="11">
        <v>44013</v>
      </c>
      <c r="B4849" s="10" t="s">
        <v>5249</v>
      </c>
      <c r="C4849" s="12">
        <v>0</v>
      </c>
      <c r="D4849" s="13">
        <v>44033</v>
      </c>
      <c r="E4849" s="7" t="s">
        <v>4769</v>
      </c>
      <c r="F4849" s="65">
        <v>31.35</v>
      </c>
      <c r="G4849" t="s">
        <v>6</v>
      </c>
      <c r="H4849">
        <f>+VLOOKUP(G4849,'Legenda Tecnologias'!$A$1:$C$26,3)</f>
        <v>18</v>
      </c>
    </row>
    <row r="4850" spans="1:8" ht="14.25">
      <c r="A4850" s="11">
        <v>44013</v>
      </c>
      <c r="B4850" s="10" t="s">
        <v>5250</v>
      </c>
      <c r="C4850" s="12">
        <v>4.1666666666666664E-2</v>
      </c>
      <c r="D4850" s="13">
        <v>44033</v>
      </c>
      <c r="E4850" s="7" t="s">
        <v>4769</v>
      </c>
      <c r="F4850" s="65">
        <v>27.68</v>
      </c>
      <c r="G4850" t="s">
        <v>6</v>
      </c>
      <c r="H4850">
        <f>+VLOOKUP(G4850,'Legenda Tecnologias'!$A$1:$C$26,3)</f>
        <v>18</v>
      </c>
    </row>
    <row r="4851" spans="1:8" ht="14.25">
      <c r="A4851" s="11">
        <v>44013</v>
      </c>
      <c r="B4851" s="10" t="s">
        <v>5259</v>
      </c>
      <c r="C4851" s="12">
        <v>0.41666666666666669</v>
      </c>
      <c r="D4851" s="13">
        <v>44033</v>
      </c>
      <c r="E4851" s="7" t="s">
        <v>4769</v>
      </c>
      <c r="F4851" s="65">
        <v>38.24</v>
      </c>
      <c r="G4851" t="s">
        <v>28</v>
      </c>
      <c r="H4851">
        <f>+VLOOKUP(G4851,'Legenda Tecnologias'!$A$1:$C$26,3)</f>
        <v>15</v>
      </c>
    </row>
    <row r="4852" spans="1:8" ht="14.25">
      <c r="A4852" s="11">
        <v>44013</v>
      </c>
      <c r="B4852" s="10" t="s">
        <v>5260</v>
      </c>
      <c r="C4852" s="12">
        <v>0.45833333333333331</v>
      </c>
      <c r="D4852" s="13">
        <v>44033</v>
      </c>
      <c r="E4852" s="7" t="s">
        <v>4769</v>
      </c>
      <c r="F4852" s="65">
        <v>38</v>
      </c>
      <c r="G4852" t="s">
        <v>6</v>
      </c>
      <c r="H4852">
        <f>+VLOOKUP(G4852,'Legenda Tecnologias'!$A$1:$C$26,3)</f>
        <v>18</v>
      </c>
    </row>
    <row r="4853" spans="1:8" ht="14.25">
      <c r="A4853" s="11">
        <v>44013</v>
      </c>
      <c r="B4853" s="10" t="s">
        <v>5261</v>
      </c>
      <c r="C4853" s="12">
        <v>0.5</v>
      </c>
      <c r="D4853" s="13">
        <v>44033</v>
      </c>
      <c r="E4853" s="7" t="s">
        <v>4769</v>
      </c>
      <c r="F4853" s="65">
        <v>38.43</v>
      </c>
      <c r="G4853" t="s">
        <v>6</v>
      </c>
      <c r="H4853">
        <f>+VLOOKUP(G4853,'Legenda Tecnologias'!$A$1:$C$26,3)</f>
        <v>18</v>
      </c>
    </row>
    <row r="4854" spans="1:8" ht="14.25">
      <c r="A4854" s="11">
        <v>44013</v>
      </c>
      <c r="B4854" s="10" t="s">
        <v>5262</v>
      </c>
      <c r="C4854" s="12">
        <v>0.54166666666666663</v>
      </c>
      <c r="D4854" s="13">
        <v>44033</v>
      </c>
      <c r="E4854" s="7" t="s">
        <v>4769</v>
      </c>
      <c r="F4854" s="65">
        <v>38.47</v>
      </c>
      <c r="G4854" t="s">
        <v>12</v>
      </c>
      <c r="H4854">
        <f>+VLOOKUP(G4854,'Legenda Tecnologias'!$A$1:$C$26,3)</f>
        <v>22</v>
      </c>
    </row>
    <row r="4855" spans="1:8" ht="14.25">
      <c r="A4855" s="11">
        <v>44013</v>
      </c>
      <c r="B4855" s="10" t="s">
        <v>5263</v>
      </c>
      <c r="C4855" s="12">
        <v>0.58333333333333337</v>
      </c>
      <c r="D4855" s="13">
        <v>44033</v>
      </c>
      <c r="E4855" s="7" t="s">
        <v>4769</v>
      </c>
      <c r="F4855" s="65">
        <v>38.700000000000003</v>
      </c>
      <c r="G4855" t="s">
        <v>12</v>
      </c>
      <c r="H4855">
        <f>+VLOOKUP(G4855,'Legenda Tecnologias'!$A$1:$C$26,3)</f>
        <v>22</v>
      </c>
    </row>
    <row r="4856" spans="1:8" ht="14.25">
      <c r="A4856" s="11">
        <v>44013</v>
      </c>
      <c r="B4856" s="10" t="s">
        <v>5264</v>
      </c>
      <c r="C4856" s="12">
        <v>0.625</v>
      </c>
      <c r="D4856" s="13">
        <v>44033</v>
      </c>
      <c r="E4856" s="7" t="s">
        <v>4769</v>
      </c>
      <c r="F4856" s="65">
        <v>37.950000000000003</v>
      </c>
      <c r="G4856" t="s">
        <v>5</v>
      </c>
      <c r="H4856">
        <f>+VLOOKUP(G4856,'Legenda Tecnologias'!$A$1:$C$26,3)</f>
        <v>11</v>
      </c>
    </row>
    <row r="4857" spans="1:8" ht="14.25">
      <c r="A4857" s="11">
        <v>44013</v>
      </c>
      <c r="B4857" s="10" t="s">
        <v>5265</v>
      </c>
      <c r="C4857" s="12">
        <v>0.66666666666666663</v>
      </c>
      <c r="D4857" s="13">
        <v>44033</v>
      </c>
      <c r="E4857" s="7" t="s">
        <v>4769</v>
      </c>
      <c r="F4857" s="65">
        <v>38.43</v>
      </c>
      <c r="G4857" t="s">
        <v>5</v>
      </c>
      <c r="H4857">
        <f>+VLOOKUP(G4857,'Legenda Tecnologias'!$A$1:$C$26,3)</f>
        <v>11</v>
      </c>
    </row>
    <row r="4858" spans="1:8" ht="14.25">
      <c r="A4858" s="11">
        <v>44013</v>
      </c>
      <c r="B4858" s="10" t="s">
        <v>5266</v>
      </c>
      <c r="C4858" s="12">
        <v>0.70833333333333337</v>
      </c>
      <c r="D4858" s="13">
        <v>44033</v>
      </c>
      <c r="E4858" s="7" t="s">
        <v>4769</v>
      </c>
      <c r="F4858" s="65">
        <v>38.549999999999997</v>
      </c>
      <c r="G4858" t="s">
        <v>12</v>
      </c>
      <c r="H4858">
        <f>+VLOOKUP(G4858,'Legenda Tecnologias'!$A$1:$C$26,3)</f>
        <v>22</v>
      </c>
    </row>
    <row r="4859" spans="1:8" ht="14.25">
      <c r="A4859" s="11">
        <v>44013</v>
      </c>
      <c r="B4859" s="10" t="s">
        <v>5267</v>
      </c>
      <c r="C4859" s="12">
        <v>0.75</v>
      </c>
      <c r="D4859" s="13">
        <v>44033</v>
      </c>
      <c r="E4859" s="7" t="s">
        <v>4769</v>
      </c>
      <c r="F4859" s="65">
        <v>40.51</v>
      </c>
      <c r="G4859" t="s">
        <v>5</v>
      </c>
      <c r="H4859">
        <f>+VLOOKUP(G4859,'Legenda Tecnologias'!$A$1:$C$26,3)</f>
        <v>11</v>
      </c>
    </row>
    <row r="4860" spans="1:8" ht="14.25">
      <c r="A4860" s="11">
        <v>44013</v>
      </c>
      <c r="B4860" s="10" t="s">
        <v>5268</v>
      </c>
      <c r="C4860" s="12">
        <v>0.79166666666666663</v>
      </c>
      <c r="D4860" s="13">
        <v>44033</v>
      </c>
      <c r="E4860" s="7" t="s">
        <v>4769</v>
      </c>
      <c r="F4860" s="65">
        <v>42.93</v>
      </c>
      <c r="G4860" t="s">
        <v>5</v>
      </c>
      <c r="H4860">
        <f>+VLOOKUP(G4860,'Legenda Tecnologias'!$A$1:$C$26,3)</f>
        <v>11</v>
      </c>
    </row>
    <row r="4861" spans="1:8" ht="14.25">
      <c r="A4861" s="11">
        <v>44013</v>
      </c>
      <c r="B4861" s="10" t="s">
        <v>5251</v>
      </c>
      <c r="C4861" s="12">
        <v>8.3333333333333329E-2</v>
      </c>
      <c r="D4861" s="13">
        <v>44033</v>
      </c>
      <c r="E4861" s="7" t="s">
        <v>4769</v>
      </c>
      <c r="F4861" s="65">
        <v>26.73</v>
      </c>
      <c r="G4861" t="s">
        <v>12</v>
      </c>
      <c r="H4861">
        <f>+VLOOKUP(G4861,'Legenda Tecnologias'!$A$1:$C$26,3)</f>
        <v>22</v>
      </c>
    </row>
    <row r="4862" spans="1:8" ht="14.25">
      <c r="A4862" s="11">
        <v>44013</v>
      </c>
      <c r="B4862" s="10" t="s">
        <v>5269</v>
      </c>
      <c r="C4862" s="12">
        <v>0.83333333333333337</v>
      </c>
      <c r="D4862" s="13">
        <v>44033</v>
      </c>
      <c r="E4862" s="7" t="s">
        <v>4769</v>
      </c>
      <c r="F4862" s="65">
        <v>41.81</v>
      </c>
      <c r="G4862" t="s">
        <v>6</v>
      </c>
      <c r="H4862">
        <f>+VLOOKUP(G4862,'Legenda Tecnologias'!$A$1:$C$26,3)</f>
        <v>18</v>
      </c>
    </row>
    <row r="4863" spans="1:8" ht="14.25">
      <c r="A4863" s="11">
        <v>44013</v>
      </c>
      <c r="B4863" s="10" t="s">
        <v>5270</v>
      </c>
      <c r="C4863" s="12">
        <v>0.875</v>
      </c>
      <c r="D4863" s="13">
        <v>44033</v>
      </c>
      <c r="E4863" s="7" t="s">
        <v>4769</v>
      </c>
      <c r="F4863" s="65">
        <v>40.479999999999997</v>
      </c>
      <c r="G4863" t="s">
        <v>20</v>
      </c>
      <c r="H4863">
        <f>+VLOOKUP(G4863,'Legenda Tecnologias'!$A$1:$C$26,3)</f>
        <v>12</v>
      </c>
    </row>
    <row r="4864" spans="1:8" ht="14.25">
      <c r="A4864" s="11">
        <v>44013</v>
      </c>
      <c r="B4864" s="10" t="s">
        <v>5271</v>
      </c>
      <c r="C4864" s="12">
        <v>0.91666666666666663</v>
      </c>
      <c r="D4864" s="13">
        <v>44033</v>
      </c>
      <c r="E4864" s="7" t="s">
        <v>4769</v>
      </c>
      <c r="F4864" s="65">
        <v>39.72</v>
      </c>
      <c r="G4864" t="s">
        <v>6</v>
      </c>
      <c r="H4864">
        <f>+VLOOKUP(G4864,'Legenda Tecnologias'!$A$1:$C$26,3)</f>
        <v>18</v>
      </c>
    </row>
    <row r="4865" spans="1:8" ht="14.25">
      <c r="A4865" s="11">
        <v>44013</v>
      </c>
      <c r="B4865" s="10" t="s">
        <v>5272</v>
      </c>
      <c r="C4865" s="12">
        <v>0.95833333333333337</v>
      </c>
      <c r="D4865" s="13">
        <v>44033</v>
      </c>
      <c r="E4865" s="7" t="s">
        <v>4769</v>
      </c>
      <c r="F4865" s="65">
        <v>37.950000000000003</v>
      </c>
      <c r="G4865" t="s">
        <v>5</v>
      </c>
      <c r="H4865">
        <f>+VLOOKUP(G4865,'Legenda Tecnologias'!$A$1:$C$26,3)</f>
        <v>11</v>
      </c>
    </row>
    <row r="4866" spans="1:8" ht="14.25">
      <c r="A4866" s="11">
        <v>44013</v>
      </c>
      <c r="B4866" s="10" t="s">
        <v>5252</v>
      </c>
      <c r="C4866" s="12">
        <v>0.125</v>
      </c>
      <c r="D4866" s="13">
        <v>44033</v>
      </c>
      <c r="E4866" s="7" t="s">
        <v>4769</v>
      </c>
      <c r="F4866" s="65">
        <v>26.51</v>
      </c>
      <c r="G4866" t="s">
        <v>6</v>
      </c>
      <c r="H4866">
        <f>+VLOOKUP(G4866,'Legenda Tecnologias'!$A$1:$C$26,3)</f>
        <v>18</v>
      </c>
    </row>
    <row r="4867" spans="1:8" ht="14.25">
      <c r="A4867" s="11">
        <v>44013</v>
      </c>
      <c r="B4867" s="10" t="s">
        <v>5253</v>
      </c>
      <c r="C4867" s="12">
        <v>0.16666666666666666</v>
      </c>
      <c r="D4867" s="13">
        <v>44033</v>
      </c>
      <c r="E4867" s="7" t="s">
        <v>4769</v>
      </c>
      <c r="F4867" s="65">
        <v>26.54</v>
      </c>
      <c r="G4867" t="s">
        <v>6</v>
      </c>
      <c r="H4867">
        <f>+VLOOKUP(G4867,'Legenda Tecnologias'!$A$1:$C$26,3)</f>
        <v>18</v>
      </c>
    </row>
    <row r="4868" spans="1:8" ht="14.25">
      <c r="A4868" s="11">
        <v>44013</v>
      </c>
      <c r="B4868" s="10" t="s">
        <v>5254</v>
      </c>
      <c r="C4868" s="12">
        <v>0.20833333333333334</v>
      </c>
      <c r="D4868" s="13">
        <v>44033</v>
      </c>
      <c r="E4868" s="7" t="s">
        <v>4769</v>
      </c>
      <c r="F4868" s="65">
        <v>27.59</v>
      </c>
      <c r="G4868" t="s">
        <v>6</v>
      </c>
      <c r="H4868">
        <f>+VLOOKUP(G4868,'Legenda Tecnologias'!$A$1:$C$26,3)</f>
        <v>18</v>
      </c>
    </row>
    <row r="4869" spans="1:8" ht="14.25">
      <c r="A4869" s="11">
        <v>44013</v>
      </c>
      <c r="B4869" s="10" t="s">
        <v>5255</v>
      </c>
      <c r="C4869" s="12">
        <v>0.25</v>
      </c>
      <c r="D4869" s="13">
        <v>44033</v>
      </c>
      <c r="E4869" s="7" t="s">
        <v>4769</v>
      </c>
      <c r="F4869" s="65">
        <v>33.799999999999997</v>
      </c>
      <c r="G4869" t="s">
        <v>12</v>
      </c>
      <c r="H4869">
        <f>+VLOOKUP(G4869,'Legenda Tecnologias'!$A$1:$C$26,3)</f>
        <v>22</v>
      </c>
    </row>
    <row r="4870" spans="1:8" ht="14.25">
      <c r="A4870" s="11">
        <v>44013</v>
      </c>
      <c r="B4870" s="10" t="s">
        <v>5256</v>
      </c>
      <c r="C4870" s="12">
        <v>0.29166666666666669</v>
      </c>
      <c r="D4870" s="13">
        <v>44033</v>
      </c>
      <c r="E4870" s="7" t="s">
        <v>4769</v>
      </c>
      <c r="F4870" s="65">
        <v>38.19</v>
      </c>
      <c r="G4870" t="s">
        <v>5</v>
      </c>
      <c r="H4870">
        <f>+VLOOKUP(G4870,'Legenda Tecnologias'!$A$1:$C$26,3)</f>
        <v>11</v>
      </c>
    </row>
    <row r="4871" spans="1:8" ht="14.25">
      <c r="A4871" s="11">
        <v>44013</v>
      </c>
      <c r="B4871" s="10" t="s">
        <v>5257</v>
      </c>
      <c r="C4871" s="12">
        <v>0.33333333333333331</v>
      </c>
      <c r="D4871" s="13">
        <v>44033</v>
      </c>
      <c r="E4871" s="7" t="s">
        <v>4769</v>
      </c>
      <c r="F4871" s="65">
        <v>38.700000000000003</v>
      </c>
      <c r="G4871" t="s">
        <v>5</v>
      </c>
      <c r="H4871">
        <f>+VLOOKUP(G4871,'Legenda Tecnologias'!$A$1:$C$26,3)</f>
        <v>11</v>
      </c>
    </row>
    <row r="4872" spans="1:8" ht="14.25">
      <c r="A4872" s="11">
        <v>44013</v>
      </c>
      <c r="B4872" s="10" t="s">
        <v>5258</v>
      </c>
      <c r="C4872" s="12">
        <v>0.375</v>
      </c>
      <c r="D4872" s="13">
        <v>44033</v>
      </c>
      <c r="E4872" s="7" t="s">
        <v>4769</v>
      </c>
      <c r="F4872" s="65">
        <v>38.43</v>
      </c>
      <c r="G4872" t="s">
        <v>5</v>
      </c>
      <c r="H4872">
        <f>+VLOOKUP(G4872,'Legenda Tecnologias'!$A$1:$C$26,3)</f>
        <v>11</v>
      </c>
    </row>
    <row r="4873" spans="1:8" ht="14.25">
      <c r="A4873" s="11">
        <v>44013</v>
      </c>
      <c r="B4873" s="10" t="s">
        <v>5273</v>
      </c>
      <c r="C4873" s="12">
        <v>0</v>
      </c>
      <c r="D4873" s="13">
        <v>44034</v>
      </c>
      <c r="E4873" s="7" t="s">
        <v>4769</v>
      </c>
      <c r="F4873" s="65">
        <v>40.69</v>
      </c>
      <c r="G4873" t="s">
        <v>5</v>
      </c>
      <c r="H4873">
        <f>+VLOOKUP(G4873,'Legenda Tecnologias'!$A$1:$C$26,3)</f>
        <v>11</v>
      </c>
    </row>
    <row r="4874" spans="1:8" ht="14.25">
      <c r="A4874" s="11">
        <v>44013</v>
      </c>
      <c r="B4874" s="10" t="s">
        <v>5274</v>
      </c>
      <c r="C4874" s="12">
        <v>4.1666666666666664E-2</v>
      </c>
      <c r="D4874" s="13">
        <v>44034</v>
      </c>
      <c r="E4874" s="7" t="s">
        <v>4769</v>
      </c>
      <c r="F4874" s="65">
        <v>40.299999999999997</v>
      </c>
      <c r="G4874" t="s">
        <v>5</v>
      </c>
      <c r="H4874">
        <f>+VLOOKUP(G4874,'Legenda Tecnologias'!$A$1:$C$26,3)</f>
        <v>11</v>
      </c>
    </row>
    <row r="4875" spans="1:8" ht="14.25">
      <c r="A4875" s="11">
        <v>44013</v>
      </c>
      <c r="B4875" s="10" t="s">
        <v>5283</v>
      </c>
      <c r="C4875" s="12">
        <v>0.41666666666666669</v>
      </c>
      <c r="D4875" s="13">
        <v>44034</v>
      </c>
      <c r="E4875" s="7" t="s">
        <v>4769</v>
      </c>
      <c r="F4875" s="65">
        <v>41.69</v>
      </c>
      <c r="G4875" t="s">
        <v>5</v>
      </c>
      <c r="H4875">
        <f>+VLOOKUP(G4875,'Legenda Tecnologias'!$A$1:$C$26,3)</f>
        <v>11</v>
      </c>
    </row>
    <row r="4876" spans="1:8" ht="14.25">
      <c r="A4876" s="11">
        <v>44013</v>
      </c>
      <c r="B4876" s="10" t="s">
        <v>5284</v>
      </c>
      <c r="C4876" s="12">
        <v>0.45833333333333331</v>
      </c>
      <c r="D4876" s="13">
        <v>44034</v>
      </c>
      <c r="E4876" s="7" t="s">
        <v>4769</v>
      </c>
      <c r="F4876" s="65">
        <v>41.44</v>
      </c>
      <c r="G4876" t="s">
        <v>5</v>
      </c>
      <c r="H4876">
        <f>+VLOOKUP(G4876,'Legenda Tecnologias'!$A$1:$C$26,3)</f>
        <v>11</v>
      </c>
    </row>
    <row r="4877" spans="1:8" ht="14.25">
      <c r="A4877" s="11">
        <v>44013</v>
      </c>
      <c r="B4877" s="10" t="s">
        <v>5285</v>
      </c>
      <c r="C4877" s="12">
        <v>0.5</v>
      </c>
      <c r="D4877" s="13">
        <v>44034</v>
      </c>
      <c r="E4877" s="7" t="s">
        <v>4769</v>
      </c>
      <c r="F4877" s="65">
        <v>41.61</v>
      </c>
      <c r="G4877" t="s">
        <v>5</v>
      </c>
      <c r="H4877">
        <f>+VLOOKUP(G4877,'Legenda Tecnologias'!$A$1:$C$26,3)</f>
        <v>11</v>
      </c>
    </row>
    <row r="4878" spans="1:8" ht="14.25">
      <c r="A4878" s="11">
        <v>44013</v>
      </c>
      <c r="B4878" s="10" t="s">
        <v>5286</v>
      </c>
      <c r="C4878" s="12">
        <v>0.54166666666666663</v>
      </c>
      <c r="D4878" s="13">
        <v>44034</v>
      </c>
      <c r="E4878" s="7" t="s">
        <v>4769</v>
      </c>
      <c r="F4878" s="65">
        <v>41.2</v>
      </c>
      <c r="G4878" t="s">
        <v>5</v>
      </c>
      <c r="H4878">
        <f>+VLOOKUP(G4878,'Legenda Tecnologias'!$A$1:$C$26,3)</f>
        <v>11</v>
      </c>
    </row>
    <row r="4879" spans="1:8" ht="14.25">
      <c r="A4879" s="11">
        <v>44013</v>
      </c>
      <c r="B4879" s="10" t="s">
        <v>5287</v>
      </c>
      <c r="C4879" s="12">
        <v>0.58333333333333337</v>
      </c>
      <c r="D4879" s="13">
        <v>44034</v>
      </c>
      <c r="E4879" s="7" t="s">
        <v>4769</v>
      </c>
      <c r="F4879" s="65">
        <v>40.619999999999997</v>
      </c>
      <c r="G4879" t="s">
        <v>28</v>
      </c>
      <c r="H4879">
        <f>+VLOOKUP(G4879,'Legenda Tecnologias'!$A$1:$C$26,3)</f>
        <v>15</v>
      </c>
    </row>
    <row r="4880" spans="1:8" ht="14.25">
      <c r="A4880" s="11">
        <v>44013</v>
      </c>
      <c r="B4880" s="10" t="s">
        <v>5288</v>
      </c>
      <c r="C4880" s="12">
        <v>0.625</v>
      </c>
      <c r="D4880" s="13">
        <v>44034</v>
      </c>
      <c r="E4880" s="7" t="s">
        <v>4769</v>
      </c>
      <c r="F4880" s="65">
        <v>39.58</v>
      </c>
      <c r="G4880" t="s">
        <v>5</v>
      </c>
      <c r="H4880">
        <f>+VLOOKUP(G4880,'Legenda Tecnologias'!$A$1:$C$26,3)</f>
        <v>11</v>
      </c>
    </row>
    <row r="4881" spans="1:8" ht="14.25">
      <c r="A4881" s="11">
        <v>44013</v>
      </c>
      <c r="B4881" s="10" t="s">
        <v>5289</v>
      </c>
      <c r="C4881" s="12">
        <v>0.66666666666666663</v>
      </c>
      <c r="D4881" s="13">
        <v>44034</v>
      </c>
      <c r="E4881" s="7" t="s">
        <v>4769</v>
      </c>
      <c r="F4881" s="65">
        <v>40.32</v>
      </c>
      <c r="G4881" t="s">
        <v>12</v>
      </c>
      <c r="H4881">
        <f>+VLOOKUP(G4881,'Legenda Tecnologias'!$A$1:$C$26,3)</f>
        <v>22</v>
      </c>
    </row>
    <row r="4882" spans="1:8" ht="14.25">
      <c r="A4882" s="11">
        <v>44013</v>
      </c>
      <c r="B4882" s="10" t="s">
        <v>5290</v>
      </c>
      <c r="C4882" s="12">
        <v>0.70833333333333337</v>
      </c>
      <c r="D4882" s="13">
        <v>44034</v>
      </c>
      <c r="E4882" s="7" t="s">
        <v>4769</v>
      </c>
      <c r="F4882" s="65">
        <v>39.58</v>
      </c>
      <c r="G4882" t="s">
        <v>6</v>
      </c>
      <c r="H4882">
        <f>+VLOOKUP(G4882,'Legenda Tecnologias'!$A$1:$C$26,3)</f>
        <v>18</v>
      </c>
    </row>
    <row r="4883" spans="1:8" ht="14.25">
      <c r="A4883" s="11">
        <v>44013</v>
      </c>
      <c r="B4883" s="10" t="s">
        <v>5291</v>
      </c>
      <c r="C4883" s="12">
        <v>0.75</v>
      </c>
      <c r="D4883" s="13">
        <v>44034</v>
      </c>
      <c r="E4883" s="7" t="s">
        <v>4769</v>
      </c>
      <c r="F4883" s="65">
        <v>42.19</v>
      </c>
      <c r="G4883" t="s">
        <v>12</v>
      </c>
      <c r="H4883">
        <f>+VLOOKUP(G4883,'Legenda Tecnologias'!$A$1:$C$26,3)</f>
        <v>22</v>
      </c>
    </row>
    <row r="4884" spans="1:8" ht="14.25">
      <c r="A4884" s="11">
        <v>44013</v>
      </c>
      <c r="B4884" s="10" t="s">
        <v>5292</v>
      </c>
      <c r="C4884" s="12">
        <v>0.79166666666666663</v>
      </c>
      <c r="D4884" s="13">
        <v>44034</v>
      </c>
      <c r="E4884" s="7" t="s">
        <v>4769</v>
      </c>
      <c r="F4884" s="65">
        <v>43.82</v>
      </c>
      <c r="G4884" t="s">
        <v>5</v>
      </c>
      <c r="H4884">
        <f>+VLOOKUP(G4884,'Legenda Tecnologias'!$A$1:$C$26,3)</f>
        <v>11</v>
      </c>
    </row>
    <row r="4885" spans="1:8" ht="14.25">
      <c r="A4885" s="11">
        <v>44013</v>
      </c>
      <c r="B4885" s="10" t="s">
        <v>5275</v>
      </c>
      <c r="C4885" s="12">
        <v>8.3333333333333329E-2</v>
      </c>
      <c r="D4885" s="13">
        <v>44034</v>
      </c>
      <c r="E4885" s="7" t="s">
        <v>4769</v>
      </c>
      <c r="F4885" s="65">
        <v>38.43</v>
      </c>
      <c r="G4885" t="s">
        <v>5</v>
      </c>
      <c r="H4885">
        <f>+VLOOKUP(G4885,'Legenda Tecnologias'!$A$1:$C$26,3)</f>
        <v>11</v>
      </c>
    </row>
    <row r="4886" spans="1:8" ht="14.25">
      <c r="A4886" s="11">
        <v>44013</v>
      </c>
      <c r="B4886" s="10" t="s">
        <v>5293</v>
      </c>
      <c r="C4886" s="12">
        <v>0.83333333333333337</v>
      </c>
      <c r="D4886" s="13">
        <v>44034</v>
      </c>
      <c r="E4886" s="7" t="s">
        <v>4769</v>
      </c>
      <c r="F4886" s="65">
        <v>43.9</v>
      </c>
      <c r="G4886" t="s">
        <v>5</v>
      </c>
      <c r="H4886">
        <f>+VLOOKUP(G4886,'Legenda Tecnologias'!$A$1:$C$26,3)</f>
        <v>11</v>
      </c>
    </row>
    <row r="4887" spans="1:8" ht="14.25">
      <c r="A4887" s="11">
        <v>44013</v>
      </c>
      <c r="B4887" s="10" t="s">
        <v>5294</v>
      </c>
      <c r="C4887" s="12">
        <v>0.875</v>
      </c>
      <c r="D4887" s="13">
        <v>44034</v>
      </c>
      <c r="E4887" s="7" t="s">
        <v>4769</v>
      </c>
      <c r="F4887" s="65">
        <v>41.96</v>
      </c>
      <c r="G4887" t="s">
        <v>5</v>
      </c>
      <c r="H4887">
        <f>+VLOOKUP(G4887,'Legenda Tecnologias'!$A$1:$C$26,3)</f>
        <v>11</v>
      </c>
    </row>
    <row r="4888" spans="1:8" ht="14.25">
      <c r="A4888" s="11">
        <v>44013</v>
      </c>
      <c r="B4888" s="10" t="s">
        <v>5295</v>
      </c>
      <c r="C4888" s="12">
        <v>0.91666666666666663</v>
      </c>
      <c r="D4888" s="13">
        <v>44034</v>
      </c>
      <c r="E4888" s="7" t="s">
        <v>4769</v>
      </c>
      <c r="F4888" s="65">
        <v>41.44</v>
      </c>
      <c r="G4888" t="s">
        <v>5</v>
      </c>
      <c r="H4888">
        <f>+VLOOKUP(G4888,'Legenda Tecnologias'!$A$1:$C$26,3)</f>
        <v>11</v>
      </c>
    </row>
    <row r="4889" spans="1:8" ht="14.25">
      <c r="A4889" s="11">
        <v>44013</v>
      </c>
      <c r="B4889" s="10" t="s">
        <v>5296</v>
      </c>
      <c r="C4889" s="12">
        <v>0.95833333333333337</v>
      </c>
      <c r="D4889" s="13">
        <v>44034</v>
      </c>
      <c r="E4889" s="7" t="s">
        <v>4769</v>
      </c>
      <c r="F4889" s="65">
        <v>39.58</v>
      </c>
      <c r="G4889" t="s">
        <v>5</v>
      </c>
      <c r="H4889">
        <f>+VLOOKUP(G4889,'Legenda Tecnologias'!$A$1:$C$26,3)</f>
        <v>11</v>
      </c>
    </row>
    <row r="4890" spans="1:8" ht="14.25">
      <c r="A4890" s="11">
        <v>44013</v>
      </c>
      <c r="B4890" s="10" t="s">
        <v>5276</v>
      </c>
      <c r="C4890" s="12">
        <v>0.125</v>
      </c>
      <c r="D4890" s="13">
        <v>44034</v>
      </c>
      <c r="E4890" s="7" t="s">
        <v>4769</v>
      </c>
      <c r="F4890" s="65">
        <v>38.43</v>
      </c>
      <c r="G4890" t="s">
        <v>12</v>
      </c>
      <c r="H4890">
        <f>+VLOOKUP(G4890,'Legenda Tecnologias'!$A$1:$C$26,3)</f>
        <v>22</v>
      </c>
    </row>
    <row r="4891" spans="1:8" ht="14.25">
      <c r="A4891" s="11">
        <v>44013</v>
      </c>
      <c r="B4891" s="10" t="s">
        <v>5277</v>
      </c>
      <c r="C4891" s="12">
        <v>0.16666666666666666</v>
      </c>
      <c r="D4891" s="13">
        <v>44034</v>
      </c>
      <c r="E4891" s="7" t="s">
        <v>4769</v>
      </c>
      <c r="F4891" s="65">
        <v>38.630000000000003</v>
      </c>
      <c r="G4891" t="s">
        <v>12</v>
      </c>
      <c r="H4891">
        <f>+VLOOKUP(G4891,'Legenda Tecnologias'!$A$1:$C$26,3)</f>
        <v>22</v>
      </c>
    </row>
    <row r="4892" spans="1:8" ht="14.25">
      <c r="A4892" s="11">
        <v>44013</v>
      </c>
      <c r="B4892" s="10" t="s">
        <v>5278</v>
      </c>
      <c r="C4892" s="12">
        <v>0.20833333333333334</v>
      </c>
      <c r="D4892" s="13">
        <v>44034</v>
      </c>
      <c r="E4892" s="7" t="s">
        <v>4769</v>
      </c>
      <c r="F4892" s="65">
        <v>40.299999999999997</v>
      </c>
      <c r="G4892" t="s">
        <v>12</v>
      </c>
      <c r="H4892">
        <f>+VLOOKUP(G4892,'Legenda Tecnologias'!$A$1:$C$26,3)</f>
        <v>22</v>
      </c>
    </row>
    <row r="4893" spans="1:8" ht="14.25">
      <c r="A4893" s="11">
        <v>44013</v>
      </c>
      <c r="B4893" s="10" t="s">
        <v>5279</v>
      </c>
      <c r="C4893" s="12">
        <v>0.25</v>
      </c>
      <c r="D4893" s="13">
        <v>44034</v>
      </c>
      <c r="E4893" s="7" t="s">
        <v>4769</v>
      </c>
      <c r="F4893" s="65">
        <v>40.020000000000003</v>
      </c>
      <c r="G4893" t="s">
        <v>5</v>
      </c>
      <c r="H4893">
        <f>+VLOOKUP(G4893,'Legenda Tecnologias'!$A$1:$C$26,3)</f>
        <v>11</v>
      </c>
    </row>
    <row r="4894" spans="1:8" ht="14.25">
      <c r="A4894" s="11">
        <v>44013</v>
      </c>
      <c r="B4894" s="10" t="s">
        <v>5280</v>
      </c>
      <c r="C4894" s="12">
        <v>0.29166666666666669</v>
      </c>
      <c r="D4894" s="13">
        <v>44034</v>
      </c>
      <c r="E4894" s="7" t="s">
        <v>4769</v>
      </c>
      <c r="F4894" s="65">
        <v>40.69</v>
      </c>
      <c r="G4894" t="s">
        <v>12</v>
      </c>
      <c r="H4894">
        <f>+VLOOKUP(G4894,'Legenda Tecnologias'!$A$1:$C$26,3)</f>
        <v>22</v>
      </c>
    </row>
    <row r="4895" spans="1:8" ht="14.25">
      <c r="A4895" s="11">
        <v>44013</v>
      </c>
      <c r="B4895" s="10" t="s">
        <v>5281</v>
      </c>
      <c r="C4895" s="12">
        <v>0.33333333333333331</v>
      </c>
      <c r="D4895" s="13">
        <v>44034</v>
      </c>
      <c r="E4895" s="7" t="s">
        <v>4769</v>
      </c>
      <c r="F4895" s="65">
        <v>41.78</v>
      </c>
      <c r="G4895" t="s">
        <v>5</v>
      </c>
      <c r="H4895">
        <f>+VLOOKUP(G4895,'Legenda Tecnologias'!$A$1:$C$26,3)</f>
        <v>11</v>
      </c>
    </row>
    <row r="4896" spans="1:8" ht="14.25">
      <c r="A4896" s="11">
        <v>44013</v>
      </c>
      <c r="B4896" s="10" t="s">
        <v>5282</v>
      </c>
      <c r="C4896" s="12">
        <v>0.375</v>
      </c>
      <c r="D4896" s="13">
        <v>44034</v>
      </c>
      <c r="E4896" s="7" t="s">
        <v>4769</v>
      </c>
      <c r="F4896" s="65">
        <v>42.03</v>
      </c>
      <c r="G4896" t="s">
        <v>6</v>
      </c>
      <c r="H4896">
        <f>+VLOOKUP(G4896,'Legenda Tecnologias'!$A$1:$C$26,3)</f>
        <v>18</v>
      </c>
    </row>
    <row r="4897" spans="1:8" ht="14.25">
      <c r="A4897" s="11">
        <v>44013</v>
      </c>
      <c r="B4897" s="10" t="s">
        <v>5297</v>
      </c>
      <c r="C4897" s="12">
        <v>0</v>
      </c>
      <c r="D4897" s="13">
        <v>44035</v>
      </c>
      <c r="E4897" s="7" t="s">
        <v>4769</v>
      </c>
      <c r="F4897" s="65">
        <v>41.8</v>
      </c>
      <c r="G4897" t="s">
        <v>12</v>
      </c>
      <c r="H4897">
        <f>+VLOOKUP(G4897,'Legenda Tecnologias'!$A$1:$C$26,3)</f>
        <v>22</v>
      </c>
    </row>
    <row r="4898" spans="1:8" ht="14.25">
      <c r="A4898" s="11">
        <v>44013</v>
      </c>
      <c r="B4898" s="10" t="s">
        <v>5298</v>
      </c>
      <c r="C4898" s="12">
        <v>4.1666666666666664E-2</v>
      </c>
      <c r="D4898" s="13">
        <v>44035</v>
      </c>
      <c r="E4898" s="7" t="s">
        <v>4769</v>
      </c>
      <c r="F4898" s="65">
        <v>41.15</v>
      </c>
      <c r="G4898" t="s">
        <v>12</v>
      </c>
      <c r="H4898">
        <f>+VLOOKUP(G4898,'Legenda Tecnologias'!$A$1:$C$26,3)</f>
        <v>22</v>
      </c>
    </row>
    <row r="4899" spans="1:8" ht="14.25">
      <c r="A4899" s="11">
        <v>44013</v>
      </c>
      <c r="B4899" s="10" t="s">
        <v>5307</v>
      </c>
      <c r="C4899" s="12">
        <v>0.41666666666666669</v>
      </c>
      <c r="D4899" s="13">
        <v>44035</v>
      </c>
      <c r="E4899" s="7" t="s">
        <v>4769</v>
      </c>
      <c r="F4899" s="65">
        <v>43.09</v>
      </c>
      <c r="G4899" t="s">
        <v>12</v>
      </c>
      <c r="H4899">
        <f>+VLOOKUP(G4899,'Legenda Tecnologias'!$A$1:$C$26,3)</f>
        <v>22</v>
      </c>
    </row>
    <row r="4900" spans="1:8" ht="14.25">
      <c r="A4900" s="11">
        <v>44013</v>
      </c>
      <c r="B4900" s="10" t="s">
        <v>5308</v>
      </c>
      <c r="C4900" s="12">
        <v>0.45833333333333331</v>
      </c>
      <c r="D4900" s="13">
        <v>44035</v>
      </c>
      <c r="E4900" s="7" t="s">
        <v>4769</v>
      </c>
      <c r="F4900" s="65">
        <v>43.36</v>
      </c>
      <c r="G4900" t="s">
        <v>5</v>
      </c>
      <c r="H4900">
        <f>+VLOOKUP(G4900,'Legenda Tecnologias'!$A$1:$C$26,3)</f>
        <v>11</v>
      </c>
    </row>
    <row r="4901" spans="1:8" ht="14.25">
      <c r="A4901" s="11">
        <v>44013</v>
      </c>
      <c r="B4901" s="10" t="s">
        <v>5309</v>
      </c>
      <c r="C4901" s="12">
        <v>0.5</v>
      </c>
      <c r="D4901" s="13">
        <v>44035</v>
      </c>
      <c r="E4901" s="7" t="s">
        <v>4769</v>
      </c>
      <c r="F4901" s="65">
        <v>43.95</v>
      </c>
      <c r="G4901" t="s">
        <v>12</v>
      </c>
      <c r="H4901">
        <f>+VLOOKUP(G4901,'Legenda Tecnologias'!$A$1:$C$26,3)</f>
        <v>22</v>
      </c>
    </row>
    <row r="4902" spans="1:8" ht="14.25">
      <c r="A4902" s="11">
        <v>44013</v>
      </c>
      <c r="B4902" s="10" t="s">
        <v>5310</v>
      </c>
      <c r="C4902" s="12">
        <v>0.54166666666666663</v>
      </c>
      <c r="D4902" s="13">
        <v>44035</v>
      </c>
      <c r="E4902" s="7" t="s">
        <v>4769</v>
      </c>
      <c r="F4902" s="65">
        <v>43.4</v>
      </c>
      <c r="G4902" t="s">
        <v>5</v>
      </c>
      <c r="H4902">
        <f>+VLOOKUP(G4902,'Legenda Tecnologias'!$A$1:$C$26,3)</f>
        <v>11</v>
      </c>
    </row>
    <row r="4903" spans="1:8" ht="14.25">
      <c r="A4903" s="11">
        <v>44013</v>
      </c>
      <c r="B4903" s="10" t="s">
        <v>5311</v>
      </c>
      <c r="C4903" s="12">
        <v>0.58333333333333337</v>
      </c>
      <c r="D4903" s="13">
        <v>44035</v>
      </c>
      <c r="E4903" s="7" t="s">
        <v>4769</v>
      </c>
      <c r="F4903" s="65">
        <v>44</v>
      </c>
      <c r="G4903" t="s">
        <v>5</v>
      </c>
      <c r="H4903">
        <f>+VLOOKUP(G4903,'Legenda Tecnologias'!$A$1:$C$26,3)</f>
        <v>11</v>
      </c>
    </row>
    <row r="4904" spans="1:8" ht="14.25">
      <c r="A4904" s="11">
        <v>44013</v>
      </c>
      <c r="B4904" s="10" t="s">
        <v>5312</v>
      </c>
      <c r="C4904" s="12">
        <v>0.625</v>
      </c>
      <c r="D4904" s="13">
        <v>44035</v>
      </c>
      <c r="E4904" s="7" t="s">
        <v>4769</v>
      </c>
      <c r="F4904" s="65">
        <v>42.44</v>
      </c>
      <c r="G4904" t="s">
        <v>8</v>
      </c>
      <c r="H4904">
        <f>+VLOOKUP(G4904,'Legenda Tecnologias'!$A$1:$C$26,3)</f>
        <v>6</v>
      </c>
    </row>
    <row r="4905" spans="1:8" ht="14.25">
      <c r="A4905" s="11">
        <v>44013</v>
      </c>
      <c r="B4905" s="10" t="s">
        <v>5313</v>
      </c>
      <c r="C4905" s="12">
        <v>0.66666666666666663</v>
      </c>
      <c r="D4905" s="13">
        <v>44035</v>
      </c>
      <c r="E4905" s="7" t="s">
        <v>4769</v>
      </c>
      <c r="F4905" s="65">
        <v>42.86</v>
      </c>
      <c r="G4905" t="s">
        <v>5</v>
      </c>
      <c r="H4905">
        <f>+VLOOKUP(G4905,'Legenda Tecnologias'!$A$1:$C$26,3)</f>
        <v>11</v>
      </c>
    </row>
    <row r="4906" spans="1:8" ht="14.25">
      <c r="A4906" s="11">
        <v>44013</v>
      </c>
      <c r="B4906" s="10" t="s">
        <v>5314</v>
      </c>
      <c r="C4906" s="12">
        <v>0.70833333333333337</v>
      </c>
      <c r="D4906" s="13">
        <v>44035</v>
      </c>
      <c r="E4906" s="7" t="s">
        <v>4769</v>
      </c>
      <c r="F4906" s="65">
        <v>41.98</v>
      </c>
      <c r="G4906" t="s">
        <v>12</v>
      </c>
      <c r="H4906">
        <f>+VLOOKUP(G4906,'Legenda Tecnologias'!$A$1:$C$26,3)</f>
        <v>22</v>
      </c>
    </row>
    <row r="4907" spans="1:8" ht="14.25">
      <c r="A4907" s="11">
        <v>44013</v>
      </c>
      <c r="B4907" s="10" t="s">
        <v>5315</v>
      </c>
      <c r="C4907" s="12">
        <v>0.75</v>
      </c>
      <c r="D4907" s="13">
        <v>44035</v>
      </c>
      <c r="E4907" s="7" t="s">
        <v>4769</v>
      </c>
      <c r="F4907" s="65">
        <v>42.86</v>
      </c>
      <c r="G4907" t="s">
        <v>5</v>
      </c>
      <c r="H4907">
        <f>+VLOOKUP(G4907,'Legenda Tecnologias'!$A$1:$C$26,3)</f>
        <v>11</v>
      </c>
    </row>
    <row r="4908" spans="1:8" ht="14.25">
      <c r="A4908" s="11">
        <v>44013</v>
      </c>
      <c r="B4908" s="10" t="s">
        <v>5316</v>
      </c>
      <c r="C4908" s="12">
        <v>0.79166666666666663</v>
      </c>
      <c r="D4908" s="13">
        <v>44035</v>
      </c>
      <c r="E4908" s="7" t="s">
        <v>4769</v>
      </c>
      <c r="F4908" s="65">
        <v>43.49</v>
      </c>
      <c r="G4908" t="s">
        <v>12</v>
      </c>
      <c r="H4908">
        <f>+VLOOKUP(G4908,'Legenda Tecnologias'!$A$1:$C$26,3)</f>
        <v>22</v>
      </c>
    </row>
    <row r="4909" spans="1:8" ht="14.25">
      <c r="A4909" s="11">
        <v>44013</v>
      </c>
      <c r="B4909" s="10" t="s">
        <v>5299</v>
      </c>
      <c r="C4909" s="12">
        <v>8.3333333333333329E-2</v>
      </c>
      <c r="D4909" s="13">
        <v>44035</v>
      </c>
      <c r="E4909" s="7" t="s">
        <v>4769</v>
      </c>
      <c r="F4909" s="65">
        <v>40.14</v>
      </c>
      <c r="G4909" t="s">
        <v>5</v>
      </c>
      <c r="H4909">
        <f>+VLOOKUP(G4909,'Legenda Tecnologias'!$A$1:$C$26,3)</f>
        <v>11</v>
      </c>
    </row>
    <row r="4910" spans="1:8" ht="14.25">
      <c r="A4910" s="11">
        <v>44013</v>
      </c>
      <c r="B4910" s="10" t="s">
        <v>5317</v>
      </c>
      <c r="C4910" s="12">
        <v>0.83333333333333337</v>
      </c>
      <c r="D4910" s="13">
        <v>44035</v>
      </c>
      <c r="E4910" s="7" t="s">
        <v>4769</v>
      </c>
      <c r="F4910" s="65">
        <v>43.64</v>
      </c>
      <c r="G4910" t="s">
        <v>6</v>
      </c>
      <c r="H4910">
        <f>+VLOOKUP(G4910,'Legenda Tecnologias'!$A$1:$C$26,3)</f>
        <v>18</v>
      </c>
    </row>
    <row r="4911" spans="1:8" ht="14.25">
      <c r="A4911" s="11">
        <v>44013</v>
      </c>
      <c r="B4911" s="10" t="s">
        <v>5318</v>
      </c>
      <c r="C4911" s="12">
        <v>0.875</v>
      </c>
      <c r="D4911" s="13">
        <v>44035</v>
      </c>
      <c r="E4911" s="7" t="s">
        <v>4769</v>
      </c>
      <c r="F4911" s="65">
        <v>42.09</v>
      </c>
      <c r="G4911" t="s">
        <v>6</v>
      </c>
      <c r="H4911">
        <f>+VLOOKUP(G4911,'Legenda Tecnologias'!$A$1:$C$26,3)</f>
        <v>18</v>
      </c>
    </row>
    <row r="4912" spans="1:8" ht="14.25">
      <c r="A4912" s="11">
        <v>44013</v>
      </c>
      <c r="B4912" s="10" t="s">
        <v>5319</v>
      </c>
      <c r="C4912" s="12">
        <v>0.91666666666666663</v>
      </c>
      <c r="D4912" s="13">
        <v>44035</v>
      </c>
      <c r="E4912" s="7" t="s">
        <v>4769</v>
      </c>
      <c r="F4912" s="65">
        <v>41.69</v>
      </c>
      <c r="G4912" t="s">
        <v>5</v>
      </c>
      <c r="H4912">
        <f>+VLOOKUP(G4912,'Legenda Tecnologias'!$A$1:$C$26,3)</f>
        <v>11</v>
      </c>
    </row>
    <row r="4913" spans="1:8" ht="14.25">
      <c r="A4913" s="11">
        <v>44013</v>
      </c>
      <c r="B4913" s="10" t="s">
        <v>5320</v>
      </c>
      <c r="C4913" s="12">
        <v>0.95833333333333337</v>
      </c>
      <c r="D4913" s="13">
        <v>44035</v>
      </c>
      <c r="E4913" s="7" t="s">
        <v>4769</v>
      </c>
      <c r="F4913" s="65">
        <v>38.58</v>
      </c>
      <c r="G4913" t="s">
        <v>5</v>
      </c>
      <c r="H4913">
        <f>+VLOOKUP(G4913,'Legenda Tecnologias'!$A$1:$C$26,3)</f>
        <v>11</v>
      </c>
    </row>
    <row r="4914" spans="1:8" ht="14.25">
      <c r="A4914" s="11">
        <v>44013</v>
      </c>
      <c r="B4914" s="10" t="s">
        <v>5300</v>
      </c>
      <c r="C4914" s="12">
        <v>0.125</v>
      </c>
      <c r="D4914" s="13">
        <v>44035</v>
      </c>
      <c r="E4914" s="7" t="s">
        <v>4769</v>
      </c>
      <c r="F4914" s="65">
        <v>39.9</v>
      </c>
      <c r="G4914" t="s">
        <v>5</v>
      </c>
      <c r="H4914">
        <f>+VLOOKUP(G4914,'Legenda Tecnologias'!$A$1:$C$26,3)</f>
        <v>11</v>
      </c>
    </row>
    <row r="4915" spans="1:8" ht="14.25">
      <c r="A4915" s="11">
        <v>44013</v>
      </c>
      <c r="B4915" s="10" t="s">
        <v>5301</v>
      </c>
      <c r="C4915" s="12">
        <v>0.16666666666666666</v>
      </c>
      <c r="D4915" s="13">
        <v>44035</v>
      </c>
      <c r="E4915" s="7" t="s">
        <v>4769</v>
      </c>
      <c r="F4915" s="65">
        <v>39.9</v>
      </c>
      <c r="G4915" t="s">
        <v>12</v>
      </c>
      <c r="H4915">
        <f>+VLOOKUP(G4915,'Legenda Tecnologias'!$A$1:$C$26,3)</f>
        <v>22</v>
      </c>
    </row>
    <row r="4916" spans="1:8" ht="14.25">
      <c r="A4916" s="11">
        <v>44013</v>
      </c>
      <c r="B4916" s="10" t="s">
        <v>5302</v>
      </c>
      <c r="C4916" s="12">
        <v>0.20833333333333334</v>
      </c>
      <c r="D4916" s="13">
        <v>44035</v>
      </c>
      <c r="E4916" s="7" t="s">
        <v>4769</v>
      </c>
      <c r="F4916" s="65">
        <v>40.299999999999997</v>
      </c>
      <c r="G4916" t="s">
        <v>12</v>
      </c>
      <c r="H4916">
        <f>+VLOOKUP(G4916,'Legenda Tecnologias'!$A$1:$C$26,3)</f>
        <v>22</v>
      </c>
    </row>
    <row r="4917" spans="1:8" ht="14.25">
      <c r="A4917" s="11">
        <v>44013</v>
      </c>
      <c r="B4917" s="10" t="s">
        <v>5303</v>
      </c>
      <c r="C4917" s="12">
        <v>0.25</v>
      </c>
      <c r="D4917" s="13">
        <v>44035</v>
      </c>
      <c r="E4917" s="7" t="s">
        <v>4769</v>
      </c>
      <c r="F4917" s="65">
        <v>40.51</v>
      </c>
      <c r="G4917" t="s">
        <v>5</v>
      </c>
      <c r="H4917">
        <f>+VLOOKUP(G4917,'Legenda Tecnologias'!$A$1:$C$26,3)</f>
        <v>11</v>
      </c>
    </row>
    <row r="4918" spans="1:8" ht="14.25">
      <c r="A4918" s="11">
        <v>44013</v>
      </c>
      <c r="B4918" s="10" t="s">
        <v>5304</v>
      </c>
      <c r="C4918" s="12">
        <v>0.29166666666666669</v>
      </c>
      <c r="D4918" s="13">
        <v>44035</v>
      </c>
      <c r="E4918" s="7" t="s">
        <v>4769</v>
      </c>
      <c r="F4918" s="65">
        <v>41.69</v>
      </c>
      <c r="G4918" t="s">
        <v>6</v>
      </c>
      <c r="H4918">
        <f>+VLOOKUP(G4918,'Legenda Tecnologias'!$A$1:$C$26,3)</f>
        <v>18</v>
      </c>
    </row>
    <row r="4919" spans="1:8" ht="14.25">
      <c r="A4919" s="11">
        <v>44013</v>
      </c>
      <c r="B4919" s="10" t="s">
        <v>5305</v>
      </c>
      <c r="C4919" s="12">
        <v>0.33333333333333331</v>
      </c>
      <c r="D4919" s="13">
        <v>44035</v>
      </c>
      <c r="E4919" s="7" t="s">
        <v>4769</v>
      </c>
      <c r="F4919" s="65">
        <v>43.2</v>
      </c>
      <c r="G4919" t="s">
        <v>5</v>
      </c>
      <c r="H4919">
        <f>+VLOOKUP(G4919,'Legenda Tecnologias'!$A$1:$C$26,3)</f>
        <v>11</v>
      </c>
    </row>
    <row r="4920" spans="1:8" ht="14.25">
      <c r="A4920" s="11">
        <v>44013</v>
      </c>
      <c r="B4920" s="10" t="s">
        <v>5306</v>
      </c>
      <c r="C4920" s="12">
        <v>0.375</v>
      </c>
      <c r="D4920" s="13">
        <v>44035</v>
      </c>
      <c r="E4920" s="7" t="s">
        <v>4769</v>
      </c>
      <c r="F4920" s="65">
        <v>42.86</v>
      </c>
      <c r="G4920" t="s">
        <v>5</v>
      </c>
      <c r="H4920">
        <f>+VLOOKUP(G4920,'Legenda Tecnologias'!$A$1:$C$26,3)</f>
        <v>11</v>
      </c>
    </row>
    <row r="4921" spans="1:8" ht="14.25">
      <c r="A4921" s="11">
        <v>44013</v>
      </c>
      <c r="B4921" s="10" t="s">
        <v>5321</v>
      </c>
      <c r="C4921" s="12">
        <v>0</v>
      </c>
      <c r="D4921" s="13">
        <v>44036</v>
      </c>
      <c r="E4921" s="7" t="s">
        <v>4769</v>
      </c>
      <c r="F4921" s="65">
        <v>35.799999999999997</v>
      </c>
      <c r="G4921" t="s">
        <v>5</v>
      </c>
      <c r="H4921">
        <f>+VLOOKUP(G4921,'Legenda Tecnologias'!$A$1:$C$26,3)</f>
        <v>11</v>
      </c>
    </row>
    <row r="4922" spans="1:8" ht="14.25">
      <c r="A4922" s="11">
        <v>44013</v>
      </c>
      <c r="B4922" s="10" t="s">
        <v>5322</v>
      </c>
      <c r="C4922" s="12">
        <v>4.1666666666666664E-2</v>
      </c>
      <c r="D4922" s="13">
        <v>44036</v>
      </c>
      <c r="E4922" s="7" t="s">
        <v>4769</v>
      </c>
      <c r="F4922" s="65">
        <v>30.07</v>
      </c>
      <c r="G4922" t="s">
        <v>6</v>
      </c>
      <c r="H4922">
        <f>+VLOOKUP(G4922,'Legenda Tecnologias'!$A$1:$C$26,3)</f>
        <v>18</v>
      </c>
    </row>
    <row r="4923" spans="1:8" ht="14.25">
      <c r="A4923" s="11">
        <v>44013</v>
      </c>
      <c r="B4923" s="10" t="s">
        <v>5331</v>
      </c>
      <c r="C4923" s="12">
        <v>0.41666666666666669</v>
      </c>
      <c r="D4923" s="13">
        <v>44036</v>
      </c>
      <c r="E4923" s="7" t="s">
        <v>4769</v>
      </c>
      <c r="F4923" s="65">
        <v>40.299999999999997</v>
      </c>
      <c r="G4923" t="s">
        <v>12</v>
      </c>
      <c r="H4923">
        <f>+VLOOKUP(G4923,'Legenda Tecnologias'!$A$1:$C$26,3)</f>
        <v>22</v>
      </c>
    </row>
    <row r="4924" spans="1:8" ht="14.25">
      <c r="A4924" s="11">
        <v>44013</v>
      </c>
      <c r="B4924" s="10" t="s">
        <v>5332</v>
      </c>
      <c r="C4924" s="12">
        <v>0.45833333333333331</v>
      </c>
      <c r="D4924" s="13">
        <v>44036</v>
      </c>
      <c r="E4924" s="7" t="s">
        <v>4769</v>
      </c>
      <c r="F4924" s="65">
        <v>40.42</v>
      </c>
      <c r="G4924" t="s">
        <v>5</v>
      </c>
      <c r="H4924">
        <f>+VLOOKUP(G4924,'Legenda Tecnologias'!$A$1:$C$26,3)</f>
        <v>11</v>
      </c>
    </row>
    <row r="4925" spans="1:8" ht="14.25">
      <c r="A4925" s="11">
        <v>44013</v>
      </c>
      <c r="B4925" s="10" t="s">
        <v>5333</v>
      </c>
      <c r="C4925" s="12">
        <v>0.5</v>
      </c>
      <c r="D4925" s="13">
        <v>44036</v>
      </c>
      <c r="E4925" s="7" t="s">
        <v>4769</v>
      </c>
      <c r="F4925" s="65">
        <v>41.01</v>
      </c>
      <c r="G4925" t="s">
        <v>6</v>
      </c>
      <c r="H4925">
        <f>+VLOOKUP(G4925,'Legenda Tecnologias'!$A$1:$C$26,3)</f>
        <v>18</v>
      </c>
    </row>
    <row r="4926" spans="1:8" ht="14.25">
      <c r="A4926" s="11">
        <v>44013</v>
      </c>
      <c r="B4926" s="10" t="s">
        <v>5334</v>
      </c>
      <c r="C4926" s="12">
        <v>0.54166666666666663</v>
      </c>
      <c r="D4926" s="13">
        <v>44036</v>
      </c>
      <c r="E4926" s="7" t="s">
        <v>4769</v>
      </c>
      <c r="F4926" s="65">
        <v>41.59</v>
      </c>
      <c r="G4926" t="s">
        <v>12</v>
      </c>
      <c r="H4926">
        <f>+VLOOKUP(G4926,'Legenda Tecnologias'!$A$1:$C$26,3)</f>
        <v>22</v>
      </c>
    </row>
    <row r="4927" spans="1:8" ht="14.25">
      <c r="A4927" s="11">
        <v>44013</v>
      </c>
      <c r="B4927" s="10" t="s">
        <v>5335</v>
      </c>
      <c r="C4927" s="12">
        <v>0.58333333333333337</v>
      </c>
      <c r="D4927" s="13">
        <v>44036</v>
      </c>
      <c r="E4927" s="7" t="s">
        <v>4769</v>
      </c>
      <c r="F4927" s="65">
        <v>41.25</v>
      </c>
      <c r="G4927" t="s">
        <v>5</v>
      </c>
      <c r="H4927">
        <f>+VLOOKUP(G4927,'Legenda Tecnologias'!$A$1:$C$26,3)</f>
        <v>11</v>
      </c>
    </row>
    <row r="4928" spans="1:8" ht="14.25">
      <c r="A4928" s="11">
        <v>44013</v>
      </c>
      <c r="B4928" s="10" t="s">
        <v>5336</v>
      </c>
      <c r="C4928" s="12">
        <v>0.625</v>
      </c>
      <c r="D4928" s="13">
        <v>44036</v>
      </c>
      <c r="E4928" s="7" t="s">
        <v>4769</v>
      </c>
      <c r="F4928" s="65">
        <v>39.99</v>
      </c>
      <c r="G4928" t="s">
        <v>7</v>
      </c>
      <c r="H4928">
        <f>+VLOOKUP(G4928,'Legenda Tecnologias'!$A$1:$C$26,3)</f>
        <v>19</v>
      </c>
    </row>
    <row r="4929" spans="1:8" ht="14.25">
      <c r="A4929" s="11">
        <v>44013</v>
      </c>
      <c r="B4929" s="10" t="s">
        <v>5337</v>
      </c>
      <c r="C4929" s="12">
        <v>0.66666666666666663</v>
      </c>
      <c r="D4929" s="13">
        <v>44036</v>
      </c>
      <c r="E4929" s="7" t="s">
        <v>4769</v>
      </c>
      <c r="F4929" s="65">
        <v>40.11</v>
      </c>
      <c r="G4929" t="s">
        <v>6</v>
      </c>
      <c r="H4929">
        <f>+VLOOKUP(G4929,'Legenda Tecnologias'!$A$1:$C$26,3)</f>
        <v>18</v>
      </c>
    </row>
    <row r="4930" spans="1:8" ht="14.25">
      <c r="A4930" s="11">
        <v>44013</v>
      </c>
      <c r="B4930" s="10" t="s">
        <v>5338</v>
      </c>
      <c r="C4930" s="12">
        <v>0.70833333333333337</v>
      </c>
      <c r="D4930" s="13">
        <v>44036</v>
      </c>
      <c r="E4930" s="7" t="s">
        <v>4769</v>
      </c>
      <c r="F4930" s="65">
        <v>36.9</v>
      </c>
      <c r="G4930" t="s">
        <v>6</v>
      </c>
      <c r="H4930">
        <f>+VLOOKUP(G4930,'Legenda Tecnologias'!$A$1:$C$26,3)</f>
        <v>18</v>
      </c>
    </row>
    <row r="4931" spans="1:8" ht="14.25">
      <c r="A4931" s="11">
        <v>44013</v>
      </c>
      <c r="B4931" s="10" t="s">
        <v>5339</v>
      </c>
      <c r="C4931" s="12">
        <v>0.75</v>
      </c>
      <c r="D4931" s="13">
        <v>44036</v>
      </c>
      <c r="E4931" s="7" t="s">
        <v>4769</v>
      </c>
      <c r="F4931" s="65">
        <v>35.03</v>
      </c>
      <c r="G4931" t="s">
        <v>5</v>
      </c>
      <c r="H4931">
        <f>+VLOOKUP(G4931,'Legenda Tecnologias'!$A$1:$C$26,3)</f>
        <v>11</v>
      </c>
    </row>
    <row r="4932" spans="1:8" ht="14.25">
      <c r="A4932" s="11">
        <v>44013</v>
      </c>
      <c r="B4932" s="10" t="s">
        <v>5340</v>
      </c>
      <c r="C4932" s="12">
        <v>0.79166666666666663</v>
      </c>
      <c r="D4932" s="13">
        <v>44036</v>
      </c>
      <c r="E4932" s="7" t="s">
        <v>4769</v>
      </c>
      <c r="F4932" s="65">
        <v>36.85</v>
      </c>
      <c r="G4932" t="s">
        <v>12</v>
      </c>
      <c r="H4932">
        <f>+VLOOKUP(G4932,'Legenda Tecnologias'!$A$1:$C$26,3)</f>
        <v>22</v>
      </c>
    </row>
    <row r="4933" spans="1:8" ht="14.25">
      <c r="A4933" s="11">
        <v>44013</v>
      </c>
      <c r="B4933" s="10" t="s">
        <v>5323</v>
      </c>
      <c r="C4933" s="12">
        <v>8.3333333333333329E-2</v>
      </c>
      <c r="D4933" s="13">
        <v>44036</v>
      </c>
      <c r="E4933" s="7" t="s">
        <v>4769</v>
      </c>
      <c r="F4933" s="65">
        <v>28.6</v>
      </c>
      <c r="G4933" t="s">
        <v>12</v>
      </c>
      <c r="H4933">
        <f>+VLOOKUP(G4933,'Legenda Tecnologias'!$A$1:$C$26,3)</f>
        <v>22</v>
      </c>
    </row>
    <row r="4934" spans="1:8" ht="14.25">
      <c r="A4934" s="11">
        <v>44013</v>
      </c>
      <c r="B4934" s="10" t="s">
        <v>5341</v>
      </c>
      <c r="C4934" s="12">
        <v>0.83333333333333337</v>
      </c>
      <c r="D4934" s="13">
        <v>44036</v>
      </c>
      <c r="E4934" s="7" t="s">
        <v>4769</v>
      </c>
      <c r="F4934" s="65">
        <v>37.39</v>
      </c>
      <c r="G4934" t="s">
        <v>5</v>
      </c>
      <c r="H4934">
        <f>+VLOOKUP(G4934,'Legenda Tecnologias'!$A$1:$C$26,3)</f>
        <v>11</v>
      </c>
    </row>
    <row r="4935" spans="1:8" ht="14.25">
      <c r="A4935" s="11">
        <v>44013</v>
      </c>
      <c r="B4935" s="10" t="s">
        <v>5342</v>
      </c>
      <c r="C4935" s="12">
        <v>0.875</v>
      </c>
      <c r="D4935" s="13">
        <v>44036</v>
      </c>
      <c r="E4935" s="7" t="s">
        <v>4769</v>
      </c>
      <c r="F4935" s="65">
        <v>37.04</v>
      </c>
      <c r="G4935" t="s">
        <v>12</v>
      </c>
      <c r="H4935">
        <f>+VLOOKUP(G4935,'Legenda Tecnologias'!$A$1:$C$26,3)</f>
        <v>22</v>
      </c>
    </row>
    <row r="4936" spans="1:8" ht="14.25">
      <c r="A4936" s="11">
        <v>44013</v>
      </c>
      <c r="B4936" s="10" t="s">
        <v>5343</v>
      </c>
      <c r="C4936" s="12">
        <v>0.91666666666666663</v>
      </c>
      <c r="D4936" s="13">
        <v>44036</v>
      </c>
      <c r="E4936" s="7" t="s">
        <v>4769</v>
      </c>
      <c r="F4936" s="65">
        <v>37.17</v>
      </c>
      <c r="G4936" t="s">
        <v>6</v>
      </c>
      <c r="H4936">
        <f>+VLOOKUP(G4936,'Legenda Tecnologias'!$A$1:$C$26,3)</f>
        <v>18</v>
      </c>
    </row>
    <row r="4937" spans="1:8" ht="14.25">
      <c r="A4937" s="11">
        <v>44013</v>
      </c>
      <c r="B4937" s="10" t="s">
        <v>5344</v>
      </c>
      <c r="C4937" s="12">
        <v>0.95833333333333337</v>
      </c>
      <c r="D4937" s="13">
        <v>44036</v>
      </c>
      <c r="E4937" s="7" t="s">
        <v>4769</v>
      </c>
      <c r="F4937" s="65">
        <v>34.65</v>
      </c>
      <c r="G4937" t="s">
        <v>6</v>
      </c>
      <c r="H4937">
        <f>+VLOOKUP(G4937,'Legenda Tecnologias'!$A$1:$C$26,3)</f>
        <v>18</v>
      </c>
    </row>
    <row r="4938" spans="1:8" ht="14.25">
      <c r="A4938" s="11">
        <v>44013</v>
      </c>
      <c r="B4938" s="10" t="s">
        <v>5324</v>
      </c>
      <c r="C4938" s="12">
        <v>0.125</v>
      </c>
      <c r="D4938" s="13">
        <v>44036</v>
      </c>
      <c r="E4938" s="7" t="s">
        <v>4769</v>
      </c>
      <c r="F4938" s="65">
        <v>28.3</v>
      </c>
      <c r="G4938" t="s">
        <v>12</v>
      </c>
      <c r="H4938">
        <f>+VLOOKUP(G4938,'Legenda Tecnologias'!$A$1:$C$26,3)</f>
        <v>22</v>
      </c>
    </row>
    <row r="4939" spans="1:8" ht="14.25">
      <c r="A4939" s="11">
        <v>44013</v>
      </c>
      <c r="B4939" s="10" t="s">
        <v>5325</v>
      </c>
      <c r="C4939" s="12">
        <v>0.16666666666666666</v>
      </c>
      <c r="D4939" s="13">
        <v>44036</v>
      </c>
      <c r="E4939" s="7" t="s">
        <v>4769</v>
      </c>
      <c r="F4939" s="65">
        <v>28.3</v>
      </c>
      <c r="G4939" t="s">
        <v>6</v>
      </c>
      <c r="H4939">
        <f>+VLOOKUP(G4939,'Legenda Tecnologias'!$A$1:$C$26,3)</f>
        <v>18</v>
      </c>
    </row>
    <row r="4940" spans="1:8" ht="14.25">
      <c r="A4940" s="11">
        <v>44013</v>
      </c>
      <c r="B4940" s="10" t="s">
        <v>5326</v>
      </c>
      <c r="C4940" s="12">
        <v>0.20833333333333334</v>
      </c>
      <c r="D4940" s="13">
        <v>44036</v>
      </c>
      <c r="E4940" s="7" t="s">
        <v>4769</v>
      </c>
      <c r="F4940" s="65">
        <v>28.6</v>
      </c>
      <c r="G4940" t="s">
        <v>12</v>
      </c>
      <c r="H4940">
        <f>+VLOOKUP(G4940,'Legenda Tecnologias'!$A$1:$C$26,3)</f>
        <v>22</v>
      </c>
    </row>
    <row r="4941" spans="1:8" ht="14.25">
      <c r="A4941" s="11">
        <v>44013</v>
      </c>
      <c r="B4941" s="10" t="s">
        <v>5327</v>
      </c>
      <c r="C4941" s="12">
        <v>0.25</v>
      </c>
      <c r="D4941" s="13">
        <v>44036</v>
      </c>
      <c r="E4941" s="7" t="s">
        <v>4769</v>
      </c>
      <c r="F4941" s="65">
        <v>30.09</v>
      </c>
      <c r="G4941" t="s">
        <v>12</v>
      </c>
      <c r="H4941">
        <f>+VLOOKUP(G4941,'Legenda Tecnologias'!$A$1:$C$26,3)</f>
        <v>22</v>
      </c>
    </row>
    <row r="4942" spans="1:8" ht="14.25">
      <c r="A4942" s="11">
        <v>44013</v>
      </c>
      <c r="B4942" s="10" t="s">
        <v>5328</v>
      </c>
      <c r="C4942" s="12">
        <v>0.29166666666666669</v>
      </c>
      <c r="D4942" s="13">
        <v>44036</v>
      </c>
      <c r="E4942" s="7" t="s">
        <v>4769</v>
      </c>
      <c r="F4942" s="65">
        <v>36.14</v>
      </c>
      <c r="G4942" t="s">
        <v>12</v>
      </c>
      <c r="H4942">
        <f>+VLOOKUP(G4942,'Legenda Tecnologias'!$A$1:$C$26,3)</f>
        <v>22</v>
      </c>
    </row>
    <row r="4943" spans="1:8" ht="14.25">
      <c r="A4943" s="11">
        <v>44013</v>
      </c>
      <c r="B4943" s="10" t="s">
        <v>5329</v>
      </c>
      <c r="C4943" s="12">
        <v>0.33333333333333331</v>
      </c>
      <c r="D4943" s="13">
        <v>44036</v>
      </c>
      <c r="E4943" s="7" t="s">
        <v>4769</v>
      </c>
      <c r="F4943" s="65">
        <v>39.950000000000003</v>
      </c>
      <c r="G4943" t="s">
        <v>12</v>
      </c>
      <c r="H4943">
        <f>+VLOOKUP(G4943,'Legenda Tecnologias'!$A$1:$C$26,3)</f>
        <v>22</v>
      </c>
    </row>
    <row r="4944" spans="1:8" ht="14.25">
      <c r="A4944" s="11">
        <v>44013</v>
      </c>
      <c r="B4944" s="10" t="s">
        <v>5330</v>
      </c>
      <c r="C4944" s="12">
        <v>0.375</v>
      </c>
      <c r="D4944" s="13">
        <v>44036</v>
      </c>
      <c r="E4944" s="7" t="s">
        <v>4769</v>
      </c>
      <c r="F4944" s="65">
        <v>40.799999999999997</v>
      </c>
      <c r="G4944" t="s">
        <v>6</v>
      </c>
      <c r="H4944">
        <f>+VLOOKUP(G4944,'Legenda Tecnologias'!$A$1:$C$26,3)</f>
        <v>18</v>
      </c>
    </row>
    <row r="4945" spans="1:8" ht="14.25">
      <c r="A4945" s="11">
        <v>44013</v>
      </c>
      <c r="B4945" s="10" t="s">
        <v>5345</v>
      </c>
      <c r="C4945" s="12">
        <v>0</v>
      </c>
      <c r="D4945" s="13">
        <v>44037</v>
      </c>
      <c r="E4945" s="7" t="s">
        <v>4769</v>
      </c>
      <c r="F4945" s="65">
        <v>34.630000000000003</v>
      </c>
      <c r="G4945" t="s">
        <v>12</v>
      </c>
      <c r="H4945">
        <f>+VLOOKUP(G4945,'Legenda Tecnologias'!$A$1:$C$26,3)</f>
        <v>22</v>
      </c>
    </row>
    <row r="4946" spans="1:8" ht="14.25">
      <c r="A4946" s="11">
        <v>44013</v>
      </c>
      <c r="B4946" s="10" t="s">
        <v>5346</v>
      </c>
      <c r="C4946" s="12">
        <v>4.1666666666666664E-2</v>
      </c>
      <c r="D4946" s="13">
        <v>44037</v>
      </c>
      <c r="E4946" s="7" t="s">
        <v>4769</v>
      </c>
      <c r="F4946" s="65">
        <v>30.56</v>
      </c>
      <c r="G4946" t="s">
        <v>12</v>
      </c>
      <c r="H4946">
        <f>+VLOOKUP(G4946,'Legenda Tecnologias'!$A$1:$C$26,3)</f>
        <v>22</v>
      </c>
    </row>
    <row r="4947" spans="1:8" ht="14.25">
      <c r="A4947" s="11">
        <v>44013</v>
      </c>
      <c r="B4947" s="10" t="s">
        <v>5355</v>
      </c>
      <c r="C4947" s="12">
        <v>0.41666666666666669</v>
      </c>
      <c r="D4947" s="13">
        <v>44037</v>
      </c>
      <c r="E4947" s="7" t="s">
        <v>4769</v>
      </c>
      <c r="F4947" s="65">
        <v>36.6</v>
      </c>
      <c r="G4947" t="s">
        <v>12</v>
      </c>
      <c r="H4947">
        <f>+VLOOKUP(G4947,'Legenda Tecnologias'!$A$1:$C$26,3)</f>
        <v>22</v>
      </c>
    </row>
    <row r="4948" spans="1:8" ht="14.25">
      <c r="A4948" s="11">
        <v>44013</v>
      </c>
      <c r="B4948" s="10" t="s">
        <v>5356</v>
      </c>
      <c r="C4948" s="12">
        <v>0.45833333333333331</v>
      </c>
      <c r="D4948" s="13">
        <v>44037</v>
      </c>
      <c r="E4948" s="7" t="s">
        <v>4769</v>
      </c>
      <c r="F4948" s="65">
        <v>36.200000000000003</v>
      </c>
      <c r="G4948" t="s">
        <v>5</v>
      </c>
      <c r="H4948">
        <f>+VLOOKUP(G4948,'Legenda Tecnologias'!$A$1:$C$26,3)</f>
        <v>11</v>
      </c>
    </row>
    <row r="4949" spans="1:8" ht="14.25">
      <c r="A4949" s="11">
        <v>44013</v>
      </c>
      <c r="B4949" s="10" t="s">
        <v>5357</v>
      </c>
      <c r="C4949" s="12">
        <v>0.5</v>
      </c>
      <c r="D4949" s="13">
        <v>44037</v>
      </c>
      <c r="E4949" s="7" t="s">
        <v>4769</v>
      </c>
      <c r="F4949" s="65">
        <v>36.1</v>
      </c>
      <c r="G4949" t="s">
        <v>5</v>
      </c>
      <c r="H4949">
        <f>+VLOOKUP(G4949,'Legenda Tecnologias'!$A$1:$C$26,3)</f>
        <v>11</v>
      </c>
    </row>
    <row r="4950" spans="1:8" ht="14.25">
      <c r="A4950" s="11">
        <v>44013</v>
      </c>
      <c r="B4950" s="10" t="s">
        <v>5358</v>
      </c>
      <c r="C4950" s="12">
        <v>0.54166666666666663</v>
      </c>
      <c r="D4950" s="13">
        <v>44037</v>
      </c>
      <c r="E4950" s="7" t="s">
        <v>4769</v>
      </c>
      <c r="F4950" s="65">
        <v>37.49</v>
      </c>
      <c r="G4950" t="s">
        <v>12</v>
      </c>
      <c r="H4950">
        <f>+VLOOKUP(G4950,'Legenda Tecnologias'!$A$1:$C$26,3)</f>
        <v>22</v>
      </c>
    </row>
    <row r="4951" spans="1:8" ht="14.25">
      <c r="A4951" s="11">
        <v>44013</v>
      </c>
      <c r="B4951" s="10" t="s">
        <v>5359</v>
      </c>
      <c r="C4951" s="12">
        <v>0.58333333333333337</v>
      </c>
      <c r="D4951" s="13">
        <v>44037</v>
      </c>
      <c r="E4951" s="7" t="s">
        <v>4769</v>
      </c>
      <c r="F4951" s="65">
        <v>35.01</v>
      </c>
      <c r="G4951" t="s">
        <v>6</v>
      </c>
      <c r="H4951">
        <f>+VLOOKUP(G4951,'Legenda Tecnologias'!$A$1:$C$26,3)</f>
        <v>18</v>
      </c>
    </row>
    <row r="4952" spans="1:8" ht="14.25">
      <c r="A4952" s="11">
        <v>44013</v>
      </c>
      <c r="B4952" s="10" t="s">
        <v>5360</v>
      </c>
      <c r="C4952" s="12">
        <v>0.625</v>
      </c>
      <c r="D4952" s="13">
        <v>44037</v>
      </c>
      <c r="E4952" s="7" t="s">
        <v>4769</v>
      </c>
      <c r="F4952" s="65">
        <v>30</v>
      </c>
      <c r="G4952" t="s">
        <v>12</v>
      </c>
      <c r="H4952">
        <f>+VLOOKUP(G4952,'Legenda Tecnologias'!$A$1:$C$26,3)</f>
        <v>22</v>
      </c>
    </row>
    <row r="4953" spans="1:8" ht="14.25">
      <c r="A4953" s="11">
        <v>44013</v>
      </c>
      <c r="B4953" s="10" t="s">
        <v>5361</v>
      </c>
      <c r="C4953" s="12">
        <v>0.66666666666666663</v>
      </c>
      <c r="D4953" s="13">
        <v>44037</v>
      </c>
      <c r="E4953" s="7" t="s">
        <v>4769</v>
      </c>
      <c r="F4953" s="65">
        <v>28.4</v>
      </c>
      <c r="G4953" t="s">
        <v>12</v>
      </c>
      <c r="H4953">
        <f>+VLOOKUP(G4953,'Legenda Tecnologias'!$A$1:$C$26,3)</f>
        <v>22</v>
      </c>
    </row>
    <row r="4954" spans="1:8" ht="14.25">
      <c r="A4954" s="11">
        <v>44013</v>
      </c>
      <c r="B4954" s="10" t="s">
        <v>5362</v>
      </c>
      <c r="C4954" s="12">
        <v>0.70833333333333337</v>
      </c>
      <c r="D4954" s="13">
        <v>44037</v>
      </c>
      <c r="E4954" s="7" t="s">
        <v>4769</v>
      </c>
      <c r="F4954" s="65">
        <v>28.3</v>
      </c>
      <c r="G4954" t="s">
        <v>12</v>
      </c>
      <c r="H4954">
        <f>+VLOOKUP(G4954,'Legenda Tecnologias'!$A$1:$C$26,3)</f>
        <v>22</v>
      </c>
    </row>
    <row r="4955" spans="1:8" ht="14.25">
      <c r="A4955" s="11">
        <v>44013</v>
      </c>
      <c r="B4955" s="10" t="s">
        <v>5363</v>
      </c>
      <c r="C4955" s="12">
        <v>0.75</v>
      </c>
      <c r="D4955" s="13">
        <v>44037</v>
      </c>
      <c r="E4955" s="7" t="s">
        <v>4769</v>
      </c>
      <c r="F4955" s="65">
        <v>28.9</v>
      </c>
      <c r="G4955" t="s">
        <v>12</v>
      </c>
      <c r="H4955">
        <f>+VLOOKUP(G4955,'Legenda Tecnologias'!$A$1:$C$26,3)</f>
        <v>22</v>
      </c>
    </row>
    <row r="4956" spans="1:8" ht="14.25">
      <c r="A4956" s="11">
        <v>44013</v>
      </c>
      <c r="B4956" s="10" t="s">
        <v>5364</v>
      </c>
      <c r="C4956" s="12">
        <v>0.79166666666666663</v>
      </c>
      <c r="D4956" s="13">
        <v>44037</v>
      </c>
      <c r="E4956" s="7" t="s">
        <v>4769</v>
      </c>
      <c r="F4956" s="65">
        <v>31.58</v>
      </c>
      <c r="G4956" t="s">
        <v>12</v>
      </c>
      <c r="H4956">
        <f>+VLOOKUP(G4956,'Legenda Tecnologias'!$A$1:$C$26,3)</f>
        <v>22</v>
      </c>
    </row>
    <row r="4957" spans="1:8" ht="14.25">
      <c r="A4957" s="11">
        <v>44013</v>
      </c>
      <c r="B4957" s="10" t="s">
        <v>5347</v>
      </c>
      <c r="C4957" s="12">
        <v>8.3333333333333329E-2</v>
      </c>
      <c r="D4957" s="13">
        <v>44037</v>
      </c>
      <c r="E4957" s="7" t="s">
        <v>4769</v>
      </c>
      <c r="F4957" s="65">
        <v>28.6</v>
      </c>
      <c r="G4957" t="s">
        <v>6</v>
      </c>
      <c r="H4957">
        <f>+VLOOKUP(G4957,'Legenda Tecnologias'!$A$1:$C$26,3)</f>
        <v>18</v>
      </c>
    </row>
    <row r="4958" spans="1:8" ht="14.25">
      <c r="A4958" s="11">
        <v>44013</v>
      </c>
      <c r="B4958" s="10" t="s">
        <v>5365</v>
      </c>
      <c r="C4958" s="12">
        <v>0.83333333333333337</v>
      </c>
      <c r="D4958" s="13">
        <v>44037</v>
      </c>
      <c r="E4958" s="7" t="s">
        <v>4769</v>
      </c>
      <c r="F4958" s="65">
        <v>32.22</v>
      </c>
      <c r="G4958" t="s">
        <v>12</v>
      </c>
      <c r="H4958">
        <f>+VLOOKUP(G4958,'Legenda Tecnologias'!$A$1:$C$26,3)</f>
        <v>22</v>
      </c>
    </row>
    <row r="4959" spans="1:8" ht="14.25">
      <c r="A4959" s="11">
        <v>44013</v>
      </c>
      <c r="B4959" s="10" t="s">
        <v>5366</v>
      </c>
      <c r="C4959" s="12">
        <v>0.875</v>
      </c>
      <c r="D4959" s="13">
        <v>44037</v>
      </c>
      <c r="E4959" s="7" t="s">
        <v>4769</v>
      </c>
      <c r="F4959" s="65">
        <v>33.49</v>
      </c>
      <c r="G4959" t="s">
        <v>12</v>
      </c>
      <c r="H4959">
        <f>+VLOOKUP(G4959,'Legenda Tecnologias'!$A$1:$C$26,3)</f>
        <v>22</v>
      </c>
    </row>
    <row r="4960" spans="1:8" ht="14.25">
      <c r="A4960" s="11">
        <v>44013</v>
      </c>
      <c r="B4960" s="10" t="s">
        <v>5367</v>
      </c>
      <c r="C4960" s="12">
        <v>0.91666666666666663</v>
      </c>
      <c r="D4960" s="13">
        <v>44037</v>
      </c>
      <c r="E4960" s="7" t="s">
        <v>4769</v>
      </c>
      <c r="F4960" s="65">
        <v>33.61</v>
      </c>
      <c r="G4960" t="s">
        <v>5</v>
      </c>
      <c r="H4960">
        <f>+VLOOKUP(G4960,'Legenda Tecnologias'!$A$1:$C$26,3)</f>
        <v>11</v>
      </c>
    </row>
    <row r="4961" spans="1:8" ht="14.25">
      <c r="A4961" s="11">
        <v>44013</v>
      </c>
      <c r="B4961" s="10" t="s">
        <v>5368</v>
      </c>
      <c r="C4961" s="12">
        <v>0.95833333333333337</v>
      </c>
      <c r="D4961" s="13">
        <v>44037</v>
      </c>
      <c r="E4961" s="7" t="s">
        <v>4769</v>
      </c>
      <c r="F4961" s="65">
        <v>30</v>
      </c>
      <c r="G4961" t="s">
        <v>12</v>
      </c>
      <c r="H4961">
        <f>+VLOOKUP(G4961,'Legenda Tecnologias'!$A$1:$C$26,3)</f>
        <v>22</v>
      </c>
    </row>
    <row r="4962" spans="1:8" ht="14.25">
      <c r="A4962" s="11">
        <v>44013</v>
      </c>
      <c r="B4962" s="10" t="s">
        <v>5348</v>
      </c>
      <c r="C4962" s="12">
        <v>0.125</v>
      </c>
      <c r="D4962" s="13">
        <v>44037</v>
      </c>
      <c r="E4962" s="7" t="s">
        <v>4769</v>
      </c>
      <c r="F4962" s="65">
        <v>32.72</v>
      </c>
      <c r="G4962" t="s">
        <v>12</v>
      </c>
      <c r="H4962">
        <f>+VLOOKUP(G4962,'Legenda Tecnologias'!$A$1:$C$26,3)</f>
        <v>22</v>
      </c>
    </row>
    <row r="4963" spans="1:8" ht="14.25">
      <c r="A4963" s="11">
        <v>44013</v>
      </c>
      <c r="B4963" s="10" t="s">
        <v>5349</v>
      </c>
      <c r="C4963" s="12">
        <v>0.16666666666666666</v>
      </c>
      <c r="D4963" s="13">
        <v>44037</v>
      </c>
      <c r="E4963" s="7" t="s">
        <v>4769</v>
      </c>
      <c r="F4963" s="65">
        <v>34.07</v>
      </c>
      <c r="G4963" t="s">
        <v>12</v>
      </c>
      <c r="H4963">
        <f>+VLOOKUP(G4963,'Legenda Tecnologias'!$A$1:$C$26,3)</f>
        <v>22</v>
      </c>
    </row>
    <row r="4964" spans="1:8" ht="14.25">
      <c r="A4964" s="11">
        <v>44013</v>
      </c>
      <c r="B4964" s="10" t="s">
        <v>5350</v>
      </c>
      <c r="C4964" s="12">
        <v>0.20833333333333334</v>
      </c>
      <c r="D4964" s="13">
        <v>44037</v>
      </c>
      <c r="E4964" s="7" t="s">
        <v>4769</v>
      </c>
      <c r="F4964" s="65">
        <v>36.49</v>
      </c>
      <c r="G4964" t="s">
        <v>12</v>
      </c>
      <c r="H4964">
        <f>+VLOOKUP(G4964,'Legenda Tecnologias'!$A$1:$C$26,3)</f>
        <v>22</v>
      </c>
    </row>
    <row r="4965" spans="1:8" ht="14.25">
      <c r="A4965" s="11">
        <v>44013</v>
      </c>
      <c r="B4965" s="10" t="s">
        <v>5351</v>
      </c>
      <c r="C4965" s="12">
        <v>0.25</v>
      </c>
      <c r="D4965" s="13">
        <v>44037</v>
      </c>
      <c r="E4965" s="7" t="s">
        <v>4769</v>
      </c>
      <c r="F4965" s="65">
        <v>34</v>
      </c>
      <c r="G4965" t="s">
        <v>12</v>
      </c>
      <c r="H4965">
        <f>+VLOOKUP(G4965,'Legenda Tecnologias'!$A$1:$C$26,3)</f>
        <v>22</v>
      </c>
    </row>
    <row r="4966" spans="1:8" ht="14.25">
      <c r="A4966" s="11">
        <v>44013</v>
      </c>
      <c r="B4966" s="10" t="s">
        <v>5352</v>
      </c>
      <c r="C4966" s="12">
        <v>0.29166666666666669</v>
      </c>
      <c r="D4966" s="13">
        <v>44037</v>
      </c>
      <c r="E4966" s="7" t="s">
        <v>4769</v>
      </c>
      <c r="F4966" s="65">
        <v>34.49</v>
      </c>
      <c r="G4966" t="s">
        <v>12</v>
      </c>
      <c r="H4966">
        <f>+VLOOKUP(G4966,'Legenda Tecnologias'!$A$1:$C$26,3)</f>
        <v>22</v>
      </c>
    </row>
    <row r="4967" spans="1:8" ht="14.25">
      <c r="A4967" s="11">
        <v>44013</v>
      </c>
      <c r="B4967" s="10" t="s">
        <v>5353</v>
      </c>
      <c r="C4967" s="12">
        <v>0.33333333333333331</v>
      </c>
      <c r="D4967" s="13">
        <v>44037</v>
      </c>
      <c r="E4967" s="7" t="s">
        <v>4769</v>
      </c>
      <c r="F4967" s="65">
        <v>37.700000000000003</v>
      </c>
      <c r="G4967" t="s">
        <v>12</v>
      </c>
      <c r="H4967">
        <f>+VLOOKUP(G4967,'Legenda Tecnologias'!$A$1:$C$26,3)</f>
        <v>22</v>
      </c>
    </row>
    <row r="4968" spans="1:8" ht="14.25">
      <c r="A4968" s="11">
        <v>44013</v>
      </c>
      <c r="B4968" s="10" t="s">
        <v>5354</v>
      </c>
      <c r="C4968" s="12">
        <v>0.375</v>
      </c>
      <c r="D4968" s="13">
        <v>44037</v>
      </c>
      <c r="E4968" s="7" t="s">
        <v>4769</v>
      </c>
      <c r="F4968" s="65">
        <v>38.56</v>
      </c>
      <c r="G4968" t="s">
        <v>6</v>
      </c>
      <c r="H4968">
        <f>+VLOOKUP(G4968,'Legenda Tecnologias'!$A$1:$C$26,3)</f>
        <v>18</v>
      </c>
    </row>
    <row r="4969" spans="1:8" ht="14.25">
      <c r="A4969" s="11">
        <v>44013</v>
      </c>
      <c r="B4969" s="10" t="s">
        <v>5369</v>
      </c>
      <c r="C4969" s="12">
        <v>0</v>
      </c>
      <c r="D4969" s="13">
        <v>44038</v>
      </c>
      <c r="E4969" s="7" t="s">
        <v>4769</v>
      </c>
      <c r="F4969" s="65">
        <v>34.43</v>
      </c>
      <c r="G4969" t="s">
        <v>12</v>
      </c>
      <c r="H4969">
        <f>+VLOOKUP(G4969,'Legenda Tecnologias'!$A$1:$C$26,3)</f>
        <v>22</v>
      </c>
    </row>
    <row r="4970" spans="1:8" ht="14.25">
      <c r="A4970" s="11">
        <v>44013</v>
      </c>
      <c r="B4970" s="10" t="s">
        <v>5370</v>
      </c>
      <c r="C4970" s="12">
        <v>4.1666666666666664E-2</v>
      </c>
      <c r="D4970" s="13">
        <v>44038</v>
      </c>
      <c r="E4970" s="7" t="s">
        <v>4769</v>
      </c>
      <c r="F4970" s="65">
        <v>30.87</v>
      </c>
      <c r="G4970" t="s">
        <v>12</v>
      </c>
      <c r="H4970">
        <f>+VLOOKUP(G4970,'Legenda Tecnologias'!$A$1:$C$26,3)</f>
        <v>22</v>
      </c>
    </row>
    <row r="4971" spans="1:8" ht="14.25">
      <c r="A4971" s="11">
        <v>44013</v>
      </c>
      <c r="B4971" s="10" t="s">
        <v>5379</v>
      </c>
      <c r="C4971" s="12">
        <v>0.41666666666666669</v>
      </c>
      <c r="D4971" s="13">
        <v>44038</v>
      </c>
      <c r="E4971" s="7" t="s">
        <v>4769</v>
      </c>
      <c r="F4971" s="65">
        <v>27.26</v>
      </c>
      <c r="G4971" t="s">
        <v>12</v>
      </c>
      <c r="H4971">
        <f>+VLOOKUP(G4971,'Legenda Tecnologias'!$A$1:$C$26,3)</f>
        <v>22</v>
      </c>
    </row>
    <row r="4972" spans="1:8" ht="14.25">
      <c r="A4972" s="11">
        <v>44013</v>
      </c>
      <c r="B4972" s="10" t="s">
        <v>5380</v>
      </c>
      <c r="C4972" s="12">
        <v>0.45833333333333331</v>
      </c>
      <c r="D4972" s="13">
        <v>44038</v>
      </c>
      <c r="E4972" s="7" t="s">
        <v>4769</v>
      </c>
      <c r="F4972" s="65">
        <v>27.4</v>
      </c>
      <c r="G4972" t="s">
        <v>12</v>
      </c>
      <c r="H4972">
        <f>+VLOOKUP(G4972,'Legenda Tecnologias'!$A$1:$C$26,3)</f>
        <v>22</v>
      </c>
    </row>
    <row r="4973" spans="1:8" ht="14.25">
      <c r="A4973" s="11">
        <v>44013</v>
      </c>
      <c r="B4973" s="10" t="s">
        <v>5381</v>
      </c>
      <c r="C4973" s="12">
        <v>0.5</v>
      </c>
      <c r="D4973" s="13">
        <v>44038</v>
      </c>
      <c r="E4973" s="7" t="s">
        <v>4769</v>
      </c>
      <c r="F4973" s="65">
        <v>27.4</v>
      </c>
      <c r="G4973" t="s">
        <v>12</v>
      </c>
      <c r="H4973">
        <f>+VLOOKUP(G4973,'Legenda Tecnologias'!$A$1:$C$26,3)</f>
        <v>22</v>
      </c>
    </row>
    <row r="4974" spans="1:8" ht="14.25">
      <c r="A4974" s="11">
        <v>44013</v>
      </c>
      <c r="B4974" s="10" t="s">
        <v>5382</v>
      </c>
      <c r="C4974" s="12">
        <v>0.54166666666666663</v>
      </c>
      <c r="D4974" s="13">
        <v>44038</v>
      </c>
      <c r="E4974" s="7" t="s">
        <v>4769</v>
      </c>
      <c r="F4974" s="65">
        <v>28</v>
      </c>
      <c r="G4974" t="s">
        <v>12</v>
      </c>
      <c r="H4974">
        <f>+VLOOKUP(G4974,'Legenda Tecnologias'!$A$1:$C$26,3)</f>
        <v>22</v>
      </c>
    </row>
    <row r="4975" spans="1:8" ht="14.25">
      <c r="A4975" s="11">
        <v>44013</v>
      </c>
      <c r="B4975" s="10" t="s">
        <v>5383</v>
      </c>
      <c r="C4975" s="12">
        <v>0.58333333333333337</v>
      </c>
      <c r="D4975" s="13">
        <v>44038</v>
      </c>
      <c r="E4975" s="7" t="s">
        <v>4769</v>
      </c>
      <c r="F4975" s="65">
        <v>28.88</v>
      </c>
      <c r="G4975" t="s">
        <v>12</v>
      </c>
      <c r="H4975">
        <f>+VLOOKUP(G4975,'Legenda Tecnologias'!$A$1:$C$26,3)</f>
        <v>22</v>
      </c>
    </row>
    <row r="4976" spans="1:8" ht="14.25">
      <c r="A4976" s="11">
        <v>44013</v>
      </c>
      <c r="B4976" s="10" t="s">
        <v>5384</v>
      </c>
      <c r="C4976" s="12">
        <v>0.625</v>
      </c>
      <c r="D4976" s="13">
        <v>44038</v>
      </c>
      <c r="E4976" s="7" t="s">
        <v>4769</v>
      </c>
      <c r="F4976" s="65">
        <v>27.33</v>
      </c>
      <c r="G4976" t="s">
        <v>7</v>
      </c>
      <c r="H4976">
        <f>+VLOOKUP(G4976,'Legenda Tecnologias'!$A$1:$C$26,3)</f>
        <v>19</v>
      </c>
    </row>
    <row r="4977" spans="1:8" ht="14.25">
      <c r="A4977" s="11">
        <v>44013</v>
      </c>
      <c r="B4977" s="10" t="s">
        <v>5385</v>
      </c>
      <c r="C4977" s="12">
        <v>0.66666666666666663</v>
      </c>
      <c r="D4977" s="13">
        <v>44038</v>
      </c>
      <c r="E4977" s="7" t="s">
        <v>4769</v>
      </c>
      <c r="F4977" s="65">
        <v>27.26</v>
      </c>
      <c r="G4977" t="s">
        <v>12</v>
      </c>
      <c r="H4977">
        <f>+VLOOKUP(G4977,'Legenda Tecnologias'!$A$1:$C$26,3)</f>
        <v>22</v>
      </c>
    </row>
    <row r="4978" spans="1:8" ht="14.25">
      <c r="A4978" s="11">
        <v>44013</v>
      </c>
      <c r="B4978" s="10" t="s">
        <v>5386</v>
      </c>
      <c r="C4978" s="12">
        <v>0.70833333333333337</v>
      </c>
      <c r="D4978" s="13">
        <v>44038</v>
      </c>
      <c r="E4978" s="7" t="s">
        <v>4769</v>
      </c>
      <c r="F4978" s="65">
        <v>27.26</v>
      </c>
      <c r="G4978" t="s">
        <v>12</v>
      </c>
      <c r="H4978">
        <f>+VLOOKUP(G4978,'Legenda Tecnologias'!$A$1:$C$26,3)</f>
        <v>22</v>
      </c>
    </row>
    <row r="4979" spans="1:8" ht="14.25">
      <c r="A4979" s="11">
        <v>44013</v>
      </c>
      <c r="B4979" s="10" t="s">
        <v>5387</v>
      </c>
      <c r="C4979" s="12">
        <v>0.75</v>
      </c>
      <c r="D4979" s="13">
        <v>44038</v>
      </c>
      <c r="E4979" s="7" t="s">
        <v>4769</v>
      </c>
      <c r="F4979" s="65">
        <v>27.33</v>
      </c>
      <c r="G4979" t="s">
        <v>12</v>
      </c>
      <c r="H4979">
        <f>+VLOOKUP(G4979,'Legenda Tecnologias'!$A$1:$C$26,3)</f>
        <v>22</v>
      </c>
    </row>
    <row r="4980" spans="1:8" ht="14.25">
      <c r="A4980" s="11">
        <v>44013</v>
      </c>
      <c r="B4980" s="10" t="s">
        <v>5388</v>
      </c>
      <c r="C4980" s="12">
        <v>0.79166666666666663</v>
      </c>
      <c r="D4980" s="13">
        <v>44038</v>
      </c>
      <c r="E4980" s="7" t="s">
        <v>4769</v>
      </c>
      <c r="F4980" s="65">
        <v>29.58</v>
      </c>
      <c r="G4980" t="s">
        <v>6</v>
      </c>
      <c r="H4980">
        <f>+VLOOKUP(G4980,'Legenda Tecnologias'!$A$1:$C$26,3)</f>
        <v>18</v>
      </c>
    </row>
    <row r="4981" spans="1:8" ht="14.25">
      <c r="A4981" s="11">
        <v>44013</v>
      </c>
      <c r="B4981" s="10" t="s">
        <v>5371</v>
      </c>
      <c r="C4981" s="12">
        <v>8.3333333333333329E-2</v>
      </c>
      <c r="D4981" s="13">
        <v>44038</v>
      </c>
      <c r="E4981" s="7" t="s">
        <v>4769</v>
      </c>
      <c r="F4981" s="65">
        <v>27.4</v>
      </c>
      <c r="G4981" t="s">
        <v>12</v>
      </c>
      <c r="H4981">
        <f>+VLOOKUP(G4981,'Legenda Tecnologias'!$A$1:$C$26,3)</f>
        <v>22</v>
      </c>
    </row>
    <row r="4982" spans="1:8" ht="14.25">
      <c r="A4982" s="11">
        <v>44013</v>
      </c>
      <c r="B4982" s="10" t="s">
        <v>5389</v>
      </c>
      <c r="C4982" s="12">
        <v>0.83333333333333337</v>
      </c>
      <c r="D4982" s="13">
        <v>44038</v>
      </c>
      <c r="E4982" s="7" t="s">
        <v>4769</v>
      </c>
      <c r="F4982" s="65">
        <v>32.909999999999997</v>
      </c>
      <c r="G4982" t="s">
        <v>7</v>
      </c>
      <c r="H4982">
        <f>+VLOOKUP(G4982,'Legenda Tecnologias'!$A$1:$C$26,3)</f>
        <v>19</v>
      </c>
    </row>
    <row r="4983" spans="1:8" ht="14.25">
      <c r="A4983" s="11">
        <v>44013</v>
      </c>
      <c r="B4983" s="10" t="s">
        <v>5390</v>
      </c>
      <c r="C4983" s="12">
        <v>0.875</v>
      </c>
      <c r="D4983" s="13">
        <v>44038</v>
      </c>
      <c r="E4983" s="7" t="s">
        <v>4769</v>
      </c>
      <c r="F4983" s="65">
        <v>38.950000000000003</v>
      </c>
      <c r="G4983" t="s">
        <v>6</v>
      </c>
      <c r="H4983">
        <f>+VLOOKUP(G4983,'Legenda Tecnologias'!$A$1:$C$26,3)</f>
        <v>18</v>
      </c>
    </row>
    <row r="4984" spans="1:8" ht="14.25">
      <c r="A4984" s="11">
        <v>44013</v>
      </c>
      <c r="B4984" s="10" t="s">
        <v>5391</v>
      </c>
      <c r="C4984" s="12">
        <v>0.91666666666666663</v>
      </c>
      <c r="D4984" s="13">
        <v>44038</v>
      </c>
      <c r="E4984" s="7" t="s">
        <v>4769</v>
      </c>
      <c r="F4984" s="65">
        <v>40.99</v>
      </c>
      <c r="G4984" t="s">
        <v>12</v>
      </c>
      <c r="H4984">
        <f>+VLOOKUP(G4984,'Legenda Tecnologias'!$A$1:$C$26,3)</f>
        <v>22</v>
      </c>
    </row>
    <row r="4985" spans="1:8" ht="14.25">
      <c r="A4985" s="11">
        <v>44013</v>
      </c>
      <c r="B4985" s="10" t="s">
        <v>5392</v>
      </c>
      <c r="C4985" s="12">
        <v>0.95833333333333337</v>
      </c>
      <c r="D4985" s="13">
        <v>44038</v>
      </c>
      <c r="E4985" s="7" t="s">
        <v>4769</v>
      </c>
      <c r="F4985" s="65">
        <v>40.619999999999997</v>
      </c>
      <c r="G4985" t="s">
        <v>12</v>
      </c>
      <c r="H4985">
        <f>+VLOOKUP(G4985,'Legenda Tecnologias'!$A$1:$C$26,3)</f>
        <v>22</v>
      </c>
    </row>
    <row r="4986" spans="1:8" ht="14.25">
      <c r="A4986" s="11">
        <v>44013</v>
      </c>
      <c r="B4986" s="10" t="s">
        <v>5372</v>
      </c>
      <c r="C4986" s="12">
        <v>0.125</v>
      </c>
      <c r="D4986" s="13">
        <v>44038</v>
      </c>
      <c r="E4986" s="7" t="s">
        <v>4769</v>
      </c>
      <c r="F4986" s="65">
        <v>27.4</v>
      </c>
      <c r="G4986" t="s">
        <v>12</v>
      </c>
      <c r="H4986">
        <f>+VLOOKUP(G4986,'Legenda Tecnologias'!$A$1:$C$26,3)</f>
        <v>22</v>
      </c>
    </row>
    <row r="4987" spans="1:8" ht="14.25">
      <c r="A4987" s="11">
        <v>44013</v>
      </c>
      <c r="B4987" s="10" t="s">
        <v>5373</v>
      </c>
      <c r="C4987" s="12">
        <v>0.16666666666666666</v>
      </c>
      <c r="D4987" s="13">
        <v>44038</v>
      </c>
      <c r="E4987" s="7" t="s">
        <v>4769</v>
      </c>
      <c r="F4987" s="65">
        <v>27.33</v>
      </c>
      <c r="G4987" t="s">
        <v>12</v>
      </c>
      <c r="H4987">
        <f>+VLOOKUP(G4987,'Legenda Tecnologias'!$A$1:$C$26,3)</f>
        <v>22</v>
      </c>
    </row>
    <row r="4988" spans="1:8" ht="14.25">
      <c r="A4988" s="11">
        <v>44013</v>
      </c>
      <c r="B4988" s="10" t="s">
        <v>5374</v>
      </c>
      <c r="C4988" s="12">
        <v>0.20833333333333334</v>
      </c>
      <c r="D4988" s="13">
        <v>44038</v>
      </c>
      <c r="E4988" s="7" t="s">
        <v>4769</v>
      </c>
      <c r="F4988" s="65">
        <v>27.4</v>
      </c>
      <c r="G4988" t="s">
        <v>6</v>
      </c>
      <c r="H4988">
        <f>+VLOOKUP(G4988,'Legenda Tecnologias'!$A$1:$C$26,3)</f>
        <v>18</v>
      </c>
    </row>
    <row r="4989" spans="1:8" ht="14.25">
      <c r="A4989" s="11">
        <v>44013</v>
      </c>
      <c r="B4989" s="10" t="s">
        <v>5375</v>
      </c>
      <c r="C4989" s="12">
        <v>0.25</v>
      </c>
      <c r="D4989" s="13">
        <v>44038</v>
      </c>
      <c r="E4989" s="7" t="s">
        <v>4769</v>
      </c>
      <c r="F4989" s="65">
        <v>27.2</v>
      </c>
      <c r="G4989" t="s">
        <v>12</v>
      </c>
      <c r="H4989">
        <f>+VLOOKUP(G4989,'Legenda Tecnologias'!$A$1:$C$26,3)</f>
        <v>22</v>
      </c>
    </row>
    <row r="4990" spans="1:8" ht="14.25">
      <c r="A4990" s="11">
        <v>44013</v>
      </c>
      <c r="B4990" s="10" t="s">
        <v>5376</v>
      </c>
      <c r="C4990" s="12">
        <v>0.29166666666666669</v>
      </c>
      <c r="D4990" s="13">
        <v>44038</v>
      </c>
      <c r="E4990" s="7" t="s">
        <v>4769</v>
      </c>
      <c r="F4990" s="65">
        <v>27.13</v>
      </c>
      <c r="G4990" t="s">
        <v>7</v>
      </c>
      <c r="H4990">
        <f>+VLOOKUP(G4990,'Legenda Tecnologias'!$A$1:$C$26,3)</f>
        <v>19</v>
      </c>
    </row>
    <row r="4991" spans="1:8" ht="14.25">
      <c r="A4991" s="11">
        <v>44013</v>
      </c>
      <c r="B4991" s="10" t="s">
        <v>5377</v>
      </c>
      <c r="C4991" s="12">
        <v>0.33333333333333331</v>
      </c>
      <c r="D4991" s="13">
        <v>44038</v>
      </c>
      <c r="E4991" s="7" t="s">
        <v>4769</v>
      </c>
      <c r="F4991" s="65">
        <v>27.1</v>
      </c>
      <c r="G4991" t="s">
        <v>12</v>
      </c>
      <c r="H4991">
        <f>+VLOOKUP(G4991,'Legenda Tecnologias'!$A$1:$C$26,3)</f>
        <v>22</v>
      </c>
    </row>
    <row r="4992" spans="1:8" ht="14.25">
      <c r="A4992" s="11">
        <v>44013</v>
      </c>
      <c r="B4992" s="10" t="s">
        <v>5378</v>
      </c>
      <c r="C4992" s="12">
        <v>0.375</v>
      </c>
      <c r="D4992" s="13">
        <v>44038</v>
      </c>
      <c r="E4992" s="7" t="s">
        <v>4769</v>
      </c>
      <c r="F4992" s="65">
        <v>27.24</v>
      </c>
      <c r="G4992" t="s">
        <v>12</v>
      </c>
      <c r="H4992">
        <f>+VLOOKUP(G4992,'Legenda Tecnologias'!$A$1:$C$26,3)</f>
        <v>22</v>
      </c>
    </row>
    <row r="4993" spans="1:8" ht="14.25">
      <c r="A4993" s="11">
        <v>44013</v>
      </c>
      <c r="B4993" s="10" t="s">
        <v>5393</v>
      </c>
      <c r="C4993" s="12">
        <v>0</v>
      </c>
      <c r="D4993" s="13">
        <v>44039</v>
      </c>
      <c r="E4993" s="7" t="s">
        <v>4769</v>
      </c>
      <c r="F4993" s="65">
        <v>39.9</v>
      </c>
      <c r="G4993" t="s">
        <v>5</v>
      </c>
      <c r="H4993">
        <f>+VLOOKUP(G4993,'Legenda Tecnologias'!$A$1:$C$26,3)</f>
        <v>11</v>
      </c>
    </row>
    <row r="4994" spans="1:8" ht="14.25">
      <c r="A4994" s="11">
        <v>44013</v>
      </c>
      <c r="B4994" s="10" t="s">
        <v>5394</v>
      </c>
      <c r="C4994" s="12">
        <v>4.1666666666666664E-2</v>
      </c>
      <c r="D4994" s="13">
        <v>44039</v>
      </c>
      <c r="E4994" s="7" t="s">
        <v>4769</v>
      </c>
      <c r="F4994" s="65">
        <v>39.36</v>
      </c>
      <c r="G4994" t="s">
        <v>5</v>
      </c>
      <c r="H4994">
        <f>+VLOOKUP(G4994,'Legenda Tecnologias'!$A$1:$C$26,3)</f>
        <v>11</v>
      </c>
    </row>
    <row r="4995" spans="1:8" ht="14.25">
      <c r="A4995" s="11">
        <v>44013</v>
      </c>
      <c r="B4995" s="10" t="s">
        <v>5403</v>
      </c>
      <c r="C4995" s="12">
        <v>0.41666666666666669</v>
      </c>
      <c r="D4995" s="13">
        <v>44039</v>
      </c>
      <c r="E4995" s="7" t="s">
        <v>4769</v>
      </c>
      <c r="F4995" s="65">
        <v>39.79</v>
      </c>
      <c r="G4995" t="s">
        <v>28</v>
      </c>
      <c r="H4995">
        <f>+VLOOKUP(G4995,'Legenda Tecnologias'!$A$1:$C$26,3)</f>
        <v>15</v>
      </c>
    </row>
    <row r="4996" spans="1:8" ht="14.25">
      <c r="A4996" s="11">
        <v>44013</v>
      </c>
      <c r="B4996" s="10" t="s">
        <v>5404</v>
      </c>
      <c r="C4996" s="12">
        <v>0.45833333333333331</v>
      </c>
      <c r="D4996" s="13">
        <v>44039</v>
      </c>
      <c r="E4996" s="7" t="s">
        <v>4769</v>
      </c>
      <c r="F4996" s="65">
        <v>40.6</v>
      </c>
      <c r="G4996" t="s">
        <v>5</v>
      </c>
      <c r="H4996">
        <f>+VLOOKUP(G4996,'Legenda Tecnologias'!$A$1:$C$26,3)</f>
        <v>11</v>
      </c>
    </row>
    <row r="4997" spans="1:8" ht="14.25">
      <c r="A4997" s="11">
        <v>44013</v>
      </c>
      <c r="B4997" s="10" t="s">
        <v>5405</v>
      </c>
      <c r="C4997" s="12">
        <v>0.5</v>
      </c>
      <c r="D4997" s="13">
        <v>44039</v>
      </c>
      <c r="E4997" s="7" t="s">
        <v>4769</v>
      </c>
      <c r="F4997" s="65">
        <v>40.44</v>
      </c>
      <c r="G4997" t="s">
        <v>6</v>
      </c>
      <c r="H4997">
        <f>+VLOOKUP(G4997,'Legenda Tecnologias'!$A$1:$C$26,3)</f>
        <v>18</v>
      </c>
    </row>
    <row r="4998" spans="1:8" ht="14.25">
      <c r="A4998" s="11">
        <v>44013</v>
      </c>
      <c r="B4998" s="10" t="s">
        <v>5406</v>
      </c>
      <c r="C4998" s="12">
        <v>0.54166666666666663</v>
      </c>
      <c r="D4998" s="13">
        <v>44039</v>
      </c>
      <c r="E4998" s="7" t="s">
        <v>4769</v>
      </c>
      <c r="F4998" s="65">
        <v>40</v>
      </c>
      <c r="G4998" t="s">
        <v>5</v>
      </c>
      <c r="H4998">
        <f>+VLOOKUP(G4998,'Legenda Tecnologias'!$A$1:$C$26,3)</f>
        <v>11</v>
      </c>
    </row>
    <row r="4999" spans="1:8" ht="14.25">
      <c r="A4999" s="11">
        <v>44013</v>
      </c>
      <c r="B4999" s="10" t="s">
        <v>5407</v>
      </c>
      <c r="C4999" s="12">
        <v>0.58333333333333337</v>
      </c>
      <c r="D4999" s="13">
        <v>44039</v>
      </c>
      <c r="E4999" s="7" t="s">
        <v>4769</v>
      </c>
      <c r="F4999" s="65">
        <v>39.9</v>
      </c>
      <c r="G4999" t="s">
        <v>6</v>
      </c>
      <c r="H4999">
        <f>+VLOOKUP(G4999,'Legenda Tecnologias'!$A$1:$C$26,3)</f>
        <v>18</v>
      </c>
    </row>
    <row r="5000" spans="1:8" ht="14.25">
      <c r="A5000" s="11">
        <v>44013</v>
      </c>
      <c r="B5000" s="10" t="s">
        <v>5408</v>
      </c>
      <c r="C5000" s="12">
        <v>0.625</v>
      </c>
      <c r="D5000" s="13">
        <v>44039</v>
      </c>
      <c r="E5000" s="7" t="s">
        <v>4769</v>
      </c>
      <c r="F5000" s="65">
        <v>38.47</v>
      </c>
      <c r="G5000" t="s">
        <v>28</v>
      </c>
      <c r="H5000">
        <f>+VLOOKUP(G5000,'Legenda Tecnologias'!$A$1:$C$26,3)</f>
        <v>15</v>
      </c>
    </row>
    <row r="5001" spans="1:8" ht="14.25">
      <c r="A5001" s="11">
        <v>44013</v>
      </c>
      <c r="B5001" s="10" t="s">
        <v>5409</v>
      </c>
      <c r="C5001" s="12">
        <v>0.66666666666666663</v>
      </c>
      <c r="D5001" s="13">
        <v>44039</v>
      </c>
      <c r="E5001" s="7" t="s">
        <v>4769</v>
      </c>
      <c r="F5001" s="65">
        <v>36.549999999999997</v>
      </c>
      <c r="G5001" t="s">
        <v>5</v>
      </c>
      <c r="H5001">
        <f>+VLOOKUP(G5001,'Legenda Tecnologias'!$A$1:$C$26,3)</f>
        <v>11</v>
      </c>
    </row>
    <row r="5002" spans="1:8" ht="14.25">
      <c r="A5002" s="11">
        <v>44013</v>
      </c>
      <c r="B5002" s="10" t="s">
        <v>5410</v>
      </c>
      <c r="C5002" s="12">
        <v>0.70833333333333337</v>
      </c>
      <c r="D5002" s="13">
        <v>44039</v>
      </c>
      <c r="E5002" s="7" t="s">
        <v>4769</v>
      </c>
      <c r="F5002" s="65">
        <v>37.869999999999997</v>
      </c>
      <c r="G5002" t="s">
        <v>5</v>
      </c>
      <c r="H5002">
        <f>+VLOOKUP(G5002,'Legenda Tecnologias'!$A$1:$C$26,3)</f>
        <v>11</v>
      </c>
    </row>
    <row r="5003" spans="1:8" ht="14.25">
      <c r="A5003" s="11">
        <v>44013</v>
      </c>
      <c r="B5003" s="10" t="s">
        <v>5411</v>
      </c>
      <c r="C5003" s="12">
        <v>0.75</v>
      </c>
      <c r="D5003" s="13">
        <v>44039</v>
      </c>
      <c r="E5003" s="7" t="s">
        <v>4769</v>
      </c>
      <c r="F5003" s="65">
        <v>38.5</v>
      </c>
      <c r="G5003" t="s">
        <v>12</v>
      </c>
      <c r="H5003">
        <f>+VLOOKUP(G5003,'Legenda Tecnologias'!$A$1:$C$26,3)</f>
        <v>22</v>
      </c>
    </row>
    <row r="5004" spans="1:8" ht="14.25">
      <c r="A5004" s="11">
        <v>44013</v>
      </c>
      <c r="B5004" s="10" t="s">
        <v>5412</v>
      </c>
      <c r="C5004" s="12">
        <v>0.79166666666666663</v>
      </c>
      <c r="D5004" s="13">
        <v>44039</v>
      </c>
      <c r="E5004" s="7" t="s">
        <v>4769</v>
      </c>
      <c r="F5004" s="65">
        <v>39.36</v>
      </c>
      <c r="G5004" t="s">
        <v>5</v>
      </c>
      <c r="H5004">
        <f>+VLOOKUP(G5004,'Legenda Tecnologias'!$A$1:$C$26,3)</f>
        <v>11</v>
      </c>
    </row>
    <row r="5005" spans="1:8" ht="14.25">
      <c r="A5005" s="11">
        <v>44013</v>
      </c>
      <c r="B5005" s="10" t="s">
        <v>5395</v>
      </c>
      <c r="C5005" s="12">
        <v>8.3333333333333329E-2</v>
      </c>
      <c r="D5005" s="13">
        <v>44039</v>
      </c>
      <c r="E5005" s="7" t="s">
        <v>4769</v>
      </c>
      <c r="F5005" s="65">
        <v>37</v>
      </c>
      <c r="G5005" t="s">
        <v>5</v>
      </c>
      <c r="H5005">
        <f>+VLOOKUP(G5005,'Legenda Tecnologias'!$A$1:$C$26,3)</f>
        <v>11</v>
      </c>
    </row>
    <row r="5006" spans="1:8" ht="14.25">
      <c r="A5006" s="11">
        <v>44013</v>
      </c>
      <c r="B5006" s="10" t="s">
        <v>5413</v>
      </c>
      <c r="C5006" s="12">
        <v>0.83333333333333337</v>
      </c>
      <c r="D5006" s="13">
        <v>44039</v>
      </c>
      <c r="E5006" s="7" t="s">
        <v>4769</v>
      </c>
      <c r="F5006" s="65">
        <v>37.979999999999997</v>
      </c>
      <c r="G5006" t="s">
        <v>5</v>
      </c>
      <c r="H5006">
        <f>+VLOOKUP(G5006,'Legenda Tecnologias'!$A$1:$C$26,3)</f>
        <v>11</v>
      </c>
    </row>
    <row r="5007" spans="1:8" ht="14.25">
      <c r="A5007" s="11">
        <v>44013</v>
      </c>
      <c r="B5007" s="10" t="s">
        <v>5414</v>
      </c>
      <c r="C5007" s="12">
        <v>0.875</v>
      </c>
      <c r="D5007" s="13">
        <v>44039</v>
      </c>
      <c r="E5007" s="7" t="s">
        <v>4769</v>
      </c>
      <c r="F5007" s="65">
        <v>39.520000000000003</v>
      </c>
      <c r="G5007" t="s">
        <v>12</v>
      </c>
      <c r="H5007">
        <f>+VLOOKUP(G5007,'Legenda Tecnologias'!$A$1:$C$26,3)</f>
        <v>22</v>
      </c>
    </row>
    <row r="5008" spans="1:8" ht="14.25">
      <c r="A5008" s="11">
        <v>44013</v>
      </c>
      <c r="B5008" s="10" t="s">
        <v>5415</v>
      </c>
      <c r="C5008" s="12">
        <v>0.91666666666666663</v>
      </c>
      <c r="D5008" s="13">
        <v>44039</v>
      </c>
      <c r="E5008" s="7" t="s">
        <v>4769</v>
      </c>
      <c r="F5008" s="65">
        <v>39.46</v>
      </c>
      <c r="G5008" t="s">
        <v>5</v>
      </c>
      <c r="H5008">
        <f>+VLOOKUP(G5008,'Legenda Tecnologias'!$A$1:$C$26,3)</f>
        <v>11</v>
      </c>
    </row>
    <row r="5009" spans="1:8" ht="14.25">
      <c r="A5009" s="11">
        <v>44013</v>
      </c>
      <c r="B5009" s="10" t="s">
        <v>5416</v>
      </c>
      <c r="C5009" s="12">
        <v>0.95833333333333337</v>
      </c>
      <c r="D5009" s="13">
        <v>44039</v>
      </c>
      <c r="E5009" s="7" t="s">
        <v>4769</v>
      </c>
      <c r="F5009" s="65">
        <v>37</v>
      </c>
      <c r="G5009" t="s">
        <v>5</v>
      </c>
      <c r="H5009">
        <f>+VLOOKUP(G5009,'Legenda Tecnologias'!$A$1:$C$26,3)</f>
        <v>11</v>
      </c>
    </row>
    <row r="5010" spans="1:8" ht="14.25">
      <c r="A5010" s="11">
        <v>44013</v>
      </c>
      <c r="B5010" s="10" t="s">
        <v>5396</v>
      </c>
      <c r="C5010" s="12">
        <v>0.125</v>
      </c>
      <c r="D5010" s="13">
        <v>44039</v>
      </c>
      <c r="E5010" s="7" t="s">
        <v>4769</v>
      </c>
      <c r="F5010" s="65">
        <v>34.07</v>
      </c>
      <c r="G5010" t="s">
        <v>6</v>
      </c>
      <c r="H5010">
        <f>+VLOOKUP(G5010,'Legenda Tecnologias'!$A$1:$C$26,3)</f>
        <v>18</v>
      </c>
    </row>
    <row r="5011" spans="1:8" ht="14.25">
      <c r="A5011" s="11">
        <v>44013</v>
      </c>
      <c r="B5011" s="10" t="s">
        <v>5397</v>
      </c>
      <c r="C5011" s="12">
        <v>0.16666666666666666</v>
      </c>
      <c r="D5011" s="13">
        <v>44039</v>
      </c>
      <c r="E5011" s="7" t="s">
        <v>4769</v>
      </c>
      <c r="F5011" s="65">
        <v>34</v>
      </c>
      <c r="G5011" t="s">
        <v>12</v>
      </c>
      <c r="H5011">
        <f>+VLOOKUP(G5011,'Legenda Tecnologias'!$A$1:$C$26,3)</f>
        <v>22</v>
      </c>
    </row>
    <row r="5012" spans="1:8" ht="14.25">
      <c r="A5012" s="11">
        <v>44013</v>
      </c>
      <c r="B5012" s="10" t="s">
        <v>5398</v>
      </c>
      <c r="C5012" s="12">
        <v>0.20833333333333334</v>
      </c>
      <c r="D5012" s="13">
        <v>44039</v>
      </c>
      <c r="E5012" s="7" t="s">
        <v>4769</v>
      </c>
      <c r="F5012" s="65">
        <v>34.020000000000003</v>
      </c>
      <c r="G5012" t="s">
        <v>12</v>
      </c>
      <c r="H5012">
        <f>+VLOOKUP(G5012,'Legenda Tecnologias'!$A$1:$C$26,3)</f>
        <v>22</v>
      </c>
    </row>
    <row r="5013" spans="1:8" ht="14.25">
      <c r="A5013" s="11">
        <v>44013</v>
      </c>
      <c r="B5013" s="10" t="s">
        <v>5399</v>
      </c>
      <c r="C5013" s="12">
        <v>0.25</v>
      </c>
      <c r="D5013" s="13">
        <v>44039</v>
      </c>
      <c r="E5013" s="7" t="s">
        <v>4769</v>
      </c>
      <c r="F5013" s="65">
        <v>36.69</v>
      </c>
      <c r="G5013" t="s">
        <v>12</v>
      </c>
      <c r="H5013">
        <f>+VLOOKUP(G5013,'Legenda Tecnologias'!$A$1:$C$26,3)</f>
        <v>22</v>
      </c>
    </row>
    <row r="5014" spans="1:8" ht="14.25">
      <c r="A5014" s="11">
        <v>44013</v>
      </c>
      <c r="B5014" s="10" t="s">
        <v>5400</v>
      </c>
      <c r="C5014" s="12">
        <v>0.29166666666666669</v>
      </c>
      <c r="D5014" s="13">
        <v>44039</v>
      </c>
      <c r="E5014" s="7" t="s">
        <v>4769</v>
      </c>
      <c r="F5014" s="65">
        <v>38.799999999999997</v>
      </c>
      <c r="G5014" t="s">
        <v>6</v>
      </c>
      <c r="H5014">
        <f>+VLOOKUP(G5014,'Legenda Tecnologias'!$A$1:$C$26,3)</f>
        <v>18</v>
      </c>
    </row>
    <row r="5015" spans="1:8" ht="14.25">
      <c r="A5015" s="11">
        <v>44013</v>
      </c>
      <c r="B5015" s="10" t="s">
        <v>5401</v>
      </c>
      <c r="C5015" s="12">
        <v>0.33333333333333331</v>
      </c>
      <c r="D5015" s="13">
        <v>44039</v>
      </c>
      <c r="E5015" s="7" t="s">
        <v>4769</v>
      </c>
      <c r="F5015" s="65">
        <v>39.520000000000003</v>
      </c>
      <c r="G5015" t="s">
        <v>5</v>
      </c>
      <c r="H5015">
        <f>+VLOOKUP(G5015,'Legenda Tecnologias'!$A$1:$C$26,3)</f>
        <v>11</v>
      </c>
    </row>
    <row r="5016" spans="1:8" ht="14.25">
      <c r="A5016" s="11">
        <v>44013</v>
      </c>
      <c r="B5016" s="10" t="s">
        <v>5402</v>
      </c>
      <c r="C5016" s="12">
        <v>0.375</v>
      </c>
      <c r="D5016" s="13">
        <v>44039</v>
      </c>
      <c r="E5016" s="7" t="s">
        <v>4769</v>
      </c>
      <c r="F5016" s="65">
        <v>39.979999999999997</v>
      </c>
      <c r="G5016" t="s">
        <v>5</v>
      </c>
      <c r="H5016">
        <f>+VLOOKUP(G5016,'Legenda Tecnologias'!$A$1:$C$26,3)</f>
        <v>11</v>
      </c>
    </row>
    <row r="5017" spans="1:8" ht="14.25">
      <c r="A5017" s="11">
        <v>44013</v>
      </c>
      <c r="B5017" s="10" t="s">
        <v>5417</v>
      </c>
      <c r="C5017" s="12">
        <v>0</v>
      </c>
      <c r="D5017" s="13">
        <v>44040</v>
      </c>
      <c r="E5017" s="7" t="s">
        <v>4769</v>
      </c>
      <c r="F5017" s="65">
        <v>35.43</v>
      </c>
      <c r="G5017" t="s">
        <v>12</v>
      </c>
      <c r="H5017">
        <f>+VLOOKUP(G5017,'Legenda Tecnologias'!$A$1:$C$26,3)</f>
        <v>22</v>
      </c>
    </row>
    <row r="5018" spans="1:8" ht="14.25">
      <c r="A5018" s="11">
        <v>44013</v>
      </c>
      <c r="B5018" s="10" t="s">
        <v>5418</v>
      </c>
      <c r="C5018" s="12">
        <v>4.1666666666666664E-2</v>
      </c>
      <c r="D5018" s="13">
        <v>44040</v>
      </c>
      <c r="E5018" s="7" t="s">
        <v>4769</v>
      </c>
      <c r="F5018" s="65">
        <v>30.32</v>
      </c>
      <c r="G5018" t="s">
        <v>13</v>
      </c>
      <c r="H5018">
        <f>+VLOOKUP(G5018,'Legenda Tecnologias'!$A$1:$C$26,3)</f>
        <v>24</v>
      </c>
    </row>
    <row r="5019" spans="1:8" ht="14.25">
      <c r="A5019" s="11">
        <v>44013</v>
      </c>
      <c r="B5019" s="10" t="s">
        <v>5427</v>
      </c>
      <c r="C5019" s="12">
        <v>0.41666666666666669</v>
      </c>
      <c r="D5019" s="13">
        <v>44040</v>
      </c>
      <c r="E5019" s="7" t="s">
        <v>4769</v>
      </c>
      <c r="F5019" s="65">
        <v>40</v>
      </c>
      <c r="G5019" t="s">
        <v>5</v>
      </c>
      <c r="H5019">
        <f>+VLOOKUP(G5019,'Legenda Tecnologias'!$A$1:$C$26,3)</f>
        <v>11</v>
      </c>
    </row>
    <row r="5020" spans="1:8" ht="14.25">
      <c r="A5020" s="11">
        <v>44013</v>
      </c>
      <c r="B5020" s="10" t="s">
        <v>5428</v>
      </c>
      <c r="C5020" s="12">
        <v>0.45833333333333331</v>
      </c>
      <c r="D5020" s="13">
        <v>44040</v>
      </c>
      <c r="E5020" s="7" t="s">
        <v>4769</v>
      </c>
      <c r="F5020" s="65">
        <v>40.700000000000003</v>
      </c>
      <c r="G5020" t="s">
        <v>6</v>
      </c>
      <c r="H5020">
        <f>+VLOOKUP(G5020,'Legenda Tecnologias'!$A$1:$C$26,3)</f>
        <v>18</v>
      </c>
    </row>
    <row r="5021" spans="1:8" ht="14.25">
      <c r="A5021" s="11">
        <v>44013</v>
      </c>
      <c r="B5021" s="10" t="s">
        <v>5429</v>
      </c>
      <c r="C5021" s="12">
        <v>0.5</v>
      </c>
      <c r="D5021" s="13">
        <v>44040</v>
      </c>
      <c r="E5021" s="7" t="s">
        <v>4769</v>
      </c>
      <c r="F5021" s="65">
        <v>40.700000000000003</v>
      </c>
      <c r="G5021" t="s">
        <v>5</v>
      </c>
      <c r="H5021">
        <f>+VLOOKUP(G5021,'Legenda Tecnologias'!$A$1:$C$26,3)</f>
        <v>11</v>
      </c>
    </row>
    <row r="5022" spans="1:8" ht="14.25">
      <c r="A5022" s="11">
        <v>44013</v>
      </c>
      <c r="B5022" s="10" t="s">
        <v>5430</v>
      </c>
      <c r="C5022" s="12">
        <v>0.54166666666666663</v>
      </c>
      <c r="D5022" s="13">
        <v>44040</v>
      </c>
      <c r="E5022" s="7" t="s">
        <v>4769</v>
      </c>
      <c r="F5022" s="65">
        <v>40</v>
      </c>
      <c r="G5022" t="s">
        <v>5</v>
      </c>
      <c r="H5022">
        <f>+VLOOKUP(G5022,'Legenda Tecnologias'!$A$1:$C$26,3)</f>
        <v>11</v>
      </c>
    </row>
    <row r="5023" spans="1:8" ht="14.25">
      <c r="A5023" s="11">
        <v>44013</v>
      </c>
      <c r="B5023" s="10" t="s">
        <v>5431</v>
      </c>
      <c r="C5023" s="12">
        <v>0.58333333333333337</v>
      </c>
      <c r="D5023" s="13">
        <v>44040</v>
      </c>
      <c r="E5023" s="7" t="s">
        <v>4769</v>
      </c>
      <c r="F5023" s="65">
        <v>39.17</v>
      </c>
      <c r="G5023" t="s">
        <v>6</v>
      </c>
      <c r="H5023">
        <f>+VLOOKUP(G5023,'Legenda Tecnologias'!$A$1:$C$26,3)</f>
        <v>18</v>
      </c>
    </row>
    <row r="5024" spans="1:8" ht="14.25">
      <c r="A5024" s="11">
        <v>44013</v>
      </c>
      <c r="B5024" s="10" t="s">
        <v>5432</v>
      </c>
      <c r="C5024" s="12">
        <v>0.625</v>
      </c>
      <c r="D5024" s="13">
        <v>44040</v>
      </c>
      <c r="E5024" s="7" t="s">
        <v>4769</v>
      </c>
      <c r="F5024" s="65">
        <v>35.380000000000003</v>
      </c>
      <c r="G5024" t="s">
        <v>5</v>
      </c>
      <c r="H5024">
        <f>+VLOOKUP(G5024,'Legenda Tecnologias'!$A$1:$C$26,3)</f>
        <v>11</v>
      </c>
    </row>
    <row r="5025" spans="1:8" ht="14.25">
      <c r="A5025" s="11">
        <v>44013</v>
      </c>
      <c r="B5025" s="10" t="s">
        <v>5433</v>
      </c>
      <c r="C5025" s="12">
        <v>0.66666666666666663</v>
      </c>
      <c r="D5025" s="13">
        <v>44040</v>
      </c>
      <c r="E5025" s="7" t="s">
        <v>4769</v>
      </c>
      <c r="F5025" s="65">
        <v>33.119999999999997</v>
      </c>
      <c r="G5025" t="s">
        <v>13</v>
      </c>
      <c r="H5025">
        <f>+VLOOKUP(G5025,'Legenda Tecnologias'!$A$1:$C$26,3)</f>
        <v>24</v>
      </c>
    </row>
    <row r="5026" spans="1:8" ht="14.25">
      <c r="A5026" s="11">
        <v>44013</v>
      </c>
      <c r="B5026" s="10" t="s">
        <v>5434</v>
      </c>
      <c r="C5026" s="12">
        <v>0.70833333333333337</v>
      </c>
      <c r="D5026" s="13">
        <v>44040</v>
      </c>
      <c r="E5026" s="7" t="s">
        <v>4769</v>
      </c>
      <c r="F5026" s="65">
        <v>34.520000000000003</v>
      </c>
      <c r="G5026" t="s">
        <v>6</v>
      </c>
      <c r="H5026">
        <f>+VLOOKUP(G5026,'Legenda Tecnologias'!$A$1:$C$26,3)</f>
        <v>18</v>
      </c>
    </row>
    <row r="5027" spans="1:8" ht="14.25">
      <c r="A5027" s="11">
        <v>44013</v>
      </c>
      <c r="B5027" s="10" t="s">
        <v>5435</v>
      </c>
      <c r="C5027" s="12">
        <v>0.75</v>
      </c>
      <c r="D5027" s="13">
        <v>44040</v>
      </c>
      <c r="E5027" s="7" t="s">
        <v>4769</v>
      </c>
      <c r="F5027" s="65">
        <v>37.42</v>
      </c>
      <c r="G5027" t="s">
        <v>13</v>
      </c>
      <c r="H5027">
        <f>+VLOOKUP(G5027,'Legenda Tecnologias'!$A$1:$C$26,3)</f>
        <v>24</v>
      </c>
    </row>
    <row r="5028" spans="1:8" ht="14.25">
      <c r="A5028" s="11">
        <v>44013</v>
      </c>
      <c r="B5028" s="10" t="s">
        <v>5436</v>
      </c>
      <c r="C5028" s="12">
        <v>0.79166666666666663</v>
      </c>
      <c r="D5028" s="13">
        <v>44040</v>
      </c>
      <c r="E5028" s="7" t="s">
        <v>4769</v>
      </c>
      <c r="F5028" s="65">
        <v>38.53</v>
      </c>
      <c r="G5028" t="s">
        <v>12</v>
      </c>
      <c r="H5028">
        <f>+VLOOKUP(G5028,'Legenda Tecnologias'!$A$1:$C$26,3)</f>
        <v>22</v>
      </c>
    </row>
    <row r="5029" spans="1:8" ht="14.25">
      <c r="A5029" s="11">
        <v>44013</v>
      </c>
      <c r="B5029" s="10" t="s">
        <v>5419</v>
      </c>
      <c r="C5029" s="12">
        <v>8.3333333333333329E-2</v>
      </c>
      <c r="D5029" s="13">
        <v>44040</v>
      </c>
      <c r="E5029" s="7" t="s">
        <v>4769</v>
      </c>
      <c r="F5029" s="65">
        <v>29.8</v>
      </c>
      <c r="G5029" t="s">
        <v>6</v>
      </c>
      <c r="H5029">
        <f>+VLOOKUP(G5029,'Legenda Tecnologias'!$A$1:$C$26,3)</f>
        <v>18</v>
      </c>
    </row>
    <row r="5030" spans="1:8" ht="14.25">
      <c r="A5030" s="11">
        <v>44013</v>
      </c>
      <c r="B5030" s="10" t="s">
        <v>5437</v>
      </c>
      <c r="C5030" s="12">
        <v>0.83333333333333337</v>
      </c>
      <c r="D5030" s="13">
        <v>44040</v>
      </c>
      <c r="E5030" s="7" t="s">
        <v>4769</v>
      </c>
      <c r="F5030" s="65">
        <v>37.08</v>
      </c>
      <c r="G5030" t="s">
        <v>5</v>
      </c>
      <c r="H5030">
        <f>+VLOOKUP(G5030,'Legenda Tecnologias'!$A$1:$C$26,3)</f>
        <v>11</v>
      </c>
    </row>
    <row r="5031" spans="1:8" ht="14.25">
      <c r="A5031" s="11">
        <v>44013</v>
      </c>
      <c r="B5031" s="10" t="s">
        <v>5438</v>
      </c>
      <c r="C5031" s="12">
        <v>0.875</v>
      </c>
      <c r="D5031" s="13">
        <v>44040</v>
      </c>
      <c r="E5031" s="7" t="s">
        <v>4769</v>
      </c>
      <c r="F5031" s="65">
        <v>36.909999999999997</v>
      </c>
      <c r="G5031" t="s">
        <v>12</v>
      </c>
      <c r="H5031">
        <f>+VLOOKUP(G5031,'Legenda Tecnologias'!$A$1:$C$26,3)</f>
        <v>22</v>
      </c>
    </row>
    <row r="5032" spans="1:8" ht="14.25">
      <c r="A5032" s="11">
        <v>44013</v>
      </c>
      <c r="B5032" s="10" t="s">
        <v>5439</v>
      </c>
      <c r="C5032" s="12">
        <v>0.91666666666666663</v>
      </c>
      <c r="D5032" s="13">
        <v>44040</v>
      </c>
      <c r="E5032" s="7" t="s">
        <v>4769</v>
      </c>
      <c r="F5032" s="65">
        <v>39.520000000000003</v>
      </c>
      <c r="G5032" t="s">
        <v>6</v>
      </c>
      <c r="H5032">
        <f>+VLOOKUP(G5032,'Legenda Tecnologias'!$A$1:$C$26,3)</f>
        <v>18</v>
      </c>
    </row>
    <row r="5033" spans="1:8" ht="14.25">
      <c r="A5033" s="11">
        <v>44013</v>
      </c>
      <c r="B5033" s="10" t="s">
        <v>5440</v>
      </c>
      <c r="C5033" s="12">
        <v>0.95833333333333337</v>
      </c>
      <c r="D5033" s="13">
        <v>44040</v>
      </c>
      <c r="E5033" s="7" t="s">
        <v>4769</v>
      </c>
      <c r="F5033" s="65">
        <v>37.090000000000003</v>
      </c>
      <c r="G5033" t="s">
        <v>5</v>
      </c>
      <c r="H5033">
        <f>+VLOOKUP(G5033,'Legenda Tecnologias'!$A$1:$C$26,3)</f>
        <v>11</v>
      </c>
    </row>
    <row r="5034" spans="1:8" ht="14.25">
      <c r="A5034" s="11">
        <v>44013</v>
      </c>
      <c r="B5034" s="10" t="s">
        <v>5420</v>
      </c>
      <c r="C5034" s="12">
        <v>0.125</v>
      </c>
      <c r="D5034" s="13">
        <v>44040</v>
      </c>
      <c r="E5034" s="7" t="s">
        <v>4769</v>
      </c>
      <c r="F5034" s="65">
        <v>29.7</v>
      </c>
      <c r="G5034" t="s">
        <v>6</v>
      </c>
      <c r="H5034">
        <f>+VLOOKUP(G5034,'Legenda Tecnologias'!$A$1:$C$26,3)</f>
        <v>18</v>
      </c>
    </row>
    <row r="5035" spans="1:8" ht="14.25">
      <c r="A5035" s="11">
        <v>44013</v>
      </c>
      <c r="B5035" s="10" t="s">
        <v>5421</v>
      </c>
      <c r="C5035" s="12">
        <v>0.16666666666666666</v>
      </c>
      <c r="D5035" s="13">
        <v>44040</v>
      </c>
      <c r="E5035" s="7" t="s">
        <v>4769</v>
      </c>
      <c r="F5035" s="65">
        <v>29.8</v>
      </c>
      <c r="G5035" t="s">
        <v>12</v>
      </c>
      <c r="H5035">
        <f>+VLOOKUP(G5035,'Legenda Tecnologias'!$A$1:$C$26,3)</f>
        <v>22</v>
      </c>
    </row>
    <row r="5036" spans="1:8" ht="14.25">
      <c r="A5036" s="11">
        <v>44013</v>
      </c>
      <c r="B5036" s="10" t="s">
        <v>5422</v>
      </c>
      <c r="C5036" s="12">
        <v>0.20833333333333334</v>
      </c>
      <c r="D5036" s="13">
        <v>44040</v>
      </c>
      <c r="E5036" s="7" t="s">
        <v>4769</v>
      </c>
      <c r="F5036" s="65">
        <v>30.1</v>
      </c>
      <c r="G5036" t="s">
        <v>12</v>
      </c>
      <c r="H5036">
        <f>+VLOOKUP(G5036,'Legenda Tecnologias'!$A$1:$C$26,3)</f>
        <v>22</v>
      </c>
    </row>
    <row r="5037" spans="1:8" ht="14.25">
      <c r="A5037" s="11">
        <v>44013</v>
      </c>
      <c r="B5037" s="10" t="s">
        <v>5423</v>
      </c>
      <c r="C5037" s="12">
        <v>0.25</v>
      </c>
      <c r="D5037" s="13">
        <v>44040</v>
      </c>
      <c r="E5037" s="7" t="s">
        <v>4769</v>
      </c>
      <c r="F5037" s="65">
        <v>30.24</v>
      </c>
      <c r="G5037" t="s">
        <v>6</v>
      </c>
      <c r="H5037">
        <f>+VLOOKUP(G5037,'Legenda Tecnologias'!$A$1:$C$26,3)</f>
        <v>18</v>
      </c>
    </row>
    <row r="5038" spans="1:8" ht="14.25">
      <c r="A5038" s="11">
        <v>44013</v>
      </c>
      <c r="B5038" s="10" t="s">
        <v>5424</v>
      </c>
      <c r="C5038" s="12">
        <v>0.29166666666666669</v>
      </c>
      <c r="D5038" s="13">
        <v>44040</v>
      </c>
      <c r="E5038" s="7" t="s">
        <v>4769</v>
      </c>
      <c r="F5038" s="65">
        <v>35.369999999999997</v>
      </c>
      <c r="G5038" t="s">
        <v>7</v>
      </c>
      <c r="H5038">
        <f>+VLOOKUP(G5038,'Legenda Tecnologias'!$A$1:$C$26,3)</f>
        <v>19</v>
      </c>
    </row>
    <row r="5039" spans="1:8" ht="14.25">
      <c r="A5039" s="11">
        <v>44013</v>
      </c>
      <c r="B5039" s="10" t="s">
        <v>5425</v>
      </c>
      <c r="C5039" s="12">
        <v>0.33333333333333331</v>
      </c>
      <c r="D5039" s="13">
        <v>44040</v>
      </c>
      <c r="E5039" s="7" t="s">
        <v>4769</v>
      </c>
      <c r="F5039" s="65">
        <v>40</v>
      </c>
      <c r="G5039" t="s">
        <v>13</v>
      </c>
      <c r="H5039">
        <f>+VLOOKUP(G5039,'Legenda Tecnologias'!$A$1:$C$26,3)</f>
        <v>24</v>
      </c>
    </row>
    <row r="5040" spans="1:8" ht="14.25">
      <c r="A5040" s="11">
        <v>44013</v>
      </c>
      <c r="B5040" s="10" t="s">
        <v>5426</v>
      </c>
      <c r="C5040" s="12">
        <v>0.375</v>
      </c>
      <c r="D5040" s="13">
        <v>44040</v>
      </c>
      <c r="E5040" s="7" t="s">
        <v>4769</v>
      </c>
      <c r="F5040" s="65">
        <v>40.44</v>
      </c>
      <c r="G5040" t="s">
        <v>5</v>
      </c>
      <c r="H5040">
        <f>+VLOOKUP(G5040,'Legenda Tecnologias'!$A$1:$C$26,3)</f>
        <v>11</v>
      </c>
    </row>
    <row r="5041" spans="1:8" ht="14.25">
      <c r="A5041" s="11">
        <v>44013</v>
      </c>
      <c r="B5041" s="10" t="s">
        <v>5441</v>
      </c>
      <c r="C5041" s="12">
        <v>0</v>
      </c>
      <c r="D5041" s="13">
        <v>44041</v>
      </c>
      <c r="E5041" s="7" t="s">
        <v>4769</v>
      </c>
      <c r="F5041" s="65">
        <v>33.99</v>
      </c>
      <c r="G5041" t="s">
        <v>6</v>
      </c>
      <c r="H5041">
        <f>+VLOOKUP(G5041,'Legenda Tecnologias'!$A$1:$C$26,3)</f>
        <v>18</v>
      </c>
    </row>
    <row r="5042" spans="1:8" ht="14.25">
      <c r="A5042" s="11">
        <v>44013</v>
      </c>
      <c r="B5042" s="10" t="s">
        <v>5442</v>
      </c>
      <c r="C5042" s="12">
        <v>4.1666666666666664E-2</v>
      </c>
      <c r="D5042" s="13">
        <v>44041</v>
      </c>
      <c r="E5042" s="7" t="s">
        <v>4769</v>
      </c>
      <c r="F5042" s="65">
        <v>29.01</v>
      </c>
      <c r="G5042" t="s">
        <v>6</v>
      </c>
      <c r="H5042">
        <f>+VLOOKUP(G5042,'Legenda Tecnologias'!$A$1:$C$26,3)</f>
        <v>18</v>
      </c>
    </row>
    <row r="5043" spans="1:8" ht="14.25">
      <c r="A5043" s="11">
        <v>44013</v>
      </c>
      <c r="B5043" s="10" t="s">
        <v>5451</v>
      </c>
      <c r="C5043" s="12">
        <v>0.41666666666666669</v>
      </c>
      <c r="D5043" s="13">
        <v>44041</v>
      </c>
      <c r="E5043" s="7" t="s">
        <v>4769</v>
      </c>
      <c r="F5043" s="65">
        <v>40.31</v>
      </c>
      <c r="G5043" t="s">
        <v>21</v>
      </c>
      <c r="H5043">
        <f>+VLOOKUP(G5043,'Legenda Tecnologias'!$A$1:$C$26,3)</f>
        <v>2</v>
      </c>
    </row>
    <row r="5044" spans="1:8" ht="14.25">
      <c r="A5044" s="11">
        <v>44013</v>
      </c>
      <c r="B5044" s="10" t="s">
        <v>5452</v>
      </c>
      <c r="C5044" s="12">
        <v>0.45833333333333331</v>
      </c>
      <c r="D5044" s="13">
        <v>44041</v>
      </c>
      <c r="E5044" s="7" t="s">
        <v>4769</v>
      </c>
      <c r="F5044" s="65">
        <v>40.840000000000003</v>
      </c>
      <c r="G5044" t="s">
        <v>12</v>
      </c>
      <c r="H5044">
        <f>+VLOOKUP(G5044,'Legenda Tecnologias'!$A$1:$C$26,3)</f>
        <v>22</v>
      </c>
    </row>
    <row r="5045" spans="1:8" ht="14.25">
      <c r="A5045" s="11">
        <v>44013</v>
      </c>
      <c r="B5045" s="10" t="s">
        <v>5453</v>
      </c>
      <c r="C5045" s="12">
        <v>0.5</v>
      </c>
      <c r="D5045" s="13">
        <v>44041</v>
      </c>
      <c r="E5045" s="7" t="s">
        <v>4769</v>
      </c>
      <c r="F5045" s="65">
        <v>40.86</v>
      </c>
      <c r="G5045" t="s">
        <v>12</v>
      </c>
      <c r="H5045">
        <f>+VLOOKUP(G5045,'Legenda Tecnologias'!$A$1:$C$26,3)</f>
        <v>22</v>
      </c>
    </row>
    <row r="5046" spans="1:8" ht="14.25">
      <c r="A5046" s="11">
        <v>44013</v>
      </c>
      <c r="B5046" s="10" t="s">
        <v>5454</v>
      </c>
      <c r="C5046" s="12">
        <v>0.54166666666666663</v>
      </c>
      <c r="D5046" s="13">
        <v>44041</v>
      </c>
      <c r="E5046" s="7" t="s">
        <v>4769</v>
      </c>
      <c r="F5046" s="65">
        <v>41.17</v>
      </c>
      <c r="G5046" t="s">
        <v>5</v>
      </c>
      <c r="H5046">
        <f>+VLOOKUP(G5046,'Legenda Tecnologias'!$A$1:$C$26,3)</f>
        <v>11</v>
      </c>
    </row>
    <row r="5047" spans="1:8" ht="14.25">
      <c r="A5047" s="11">
        <v>44013</v>
      </c>
      <c r="B5047" s="10" t="s">
        <v>5455</v>
      </c>
      <c r="C5047" s="12">
        <v>0.58333333333333337</v>
      </c>
      <c r="D5047" s="13">
        <v>44041</v>
      </c>
      <c r="E5047" s="7" t="s">
        <v>4769</v>
      </c>
      <c r="F5047" s="65">
        <v>40.49</v>
      </c>
      <c r="G5047" t="s">
        <v>5</v>
      </c>
      <c r="H5047">
        <f>+VLOOKUP(G5047,'Legenda Tecnologias'!$A$1:$C$26,3)</f>
        <v>11</v>
      </c>
    </row>
    <row r="5048" spans="1:8" ht="14.25">
      <c r="A5048" s="11">
        <v>44013</v>
      </c>
      <c r="B5048" s="10" t="s">
        <v>5456</v>
      </c>
      <c r="C5048" s="12">
        <v>0.625</v>
      </c>
      <c r="D5048" s="13">
        <v>44041</v>
      </c>
      <c r="E5048" s="7" t="s">
        <v>4769</v>
      </c>
      <c r="F5048" s="65">
        <v>39.94</v>
      </c>
      <c r="G5048" t="s">
        <v>5</v>
      </c>
      <c r="H5048">
        <f>+VLOOKUP(G5048,'Legenda Tecnologias'!$A$1:$C$26,3)</f>
        <v>11</v>
      </c>
    </row>
    <row r="5049" spans="1:8" ht="14.25">
      <c r="A5049" s="11">
        <v>44013</v>
      </c>
      <c r="B5049" s="10" t="s">
        <v>5457</v>
      </c>
      <c r="C5049" s="12">
        <v>0.66666666666666663</v>
      </c>
      <c r="D5049" s="13">
        <v>44041</v>
      </c>
      <c r="E5049" s="7" t="s">
        <v>4769</v>
      </c>
      <c r="F5049" s="65">
        <v>40</v>
      </c>
      <c r="G5049" t="s">
        <v>13</v>
      </c>
      <c r="H5049">
        <f>+VLOOKUP(G5049,'Legenda Tecnologias'!$A$1:$C$26,3)</f>
        <v>24</v>
      </c>
    </row>
    <row r="5050" spans="1:8" ht="14.25">
      <c r="A5050" s="11">
        <v>44013</v>
      </c>
      <c r="B5050" s="10" t="s">
        <v>5458</v>
      </c>
      <c r="C5050" s="12">
        <v>0.70833333333333337</v>
      </c>
      <c r="D5050" s="13">
        <v>44041</v>
      </c>
      <c r="E5050" s="7" t="s">
        <v>4769</v>
      </c>
      <c r="F5050" s="65">
        <v>40.58</v>
      </c>
      <c r="G5050" t="s">
        <v>20</v>
      </c>
      <c r="H5050">
        <f>+VLOOKUP(G5050,'Legenda Tecnologias'!$A$1:$C$26,3)</f>
        <v>12</v>
      </c>
    </row>
    <row r="5051" spans="1:8" ht="14.25">
      <c r="A5051" s="11">
        <v>44013</v>
      </c>
      <c r="B5051" s="10" t="s">
        <v>5459</v>
      </c>
      <c r="C5051" s="12">
        <v>0.75</v>
      </c>
      <c r="D5051" s="13">
        <v>44041</v>
      </c>
      <c r="E5051" s="7" t="s">
        <v>4769</v>
      </c>
      <c r="F5051" s="65">
        <v>41.4</v>
      </c>
      <c r="G5051" t="s">
        <v>5</v>
      </c>
      <c r="H5051">
        <f>+VLOOKUP(G5051,'Legenda Tecnologias'!$A$1:$C$26,3)</f>
        <v>11</v>
      </c>
    </row>
    <row r="5052" spans="1:8" ht="14.25">
      <c r="A5052" s="11">
        <v>44013</v>
      </c>
      <c r="B5052" s="10" t="s">
        <v>5460</v>
      </c>
      <c r="C5052" s="12">
        <v>0.79166666666666663</v>
      </c>
      <c r="D5052" s="13">
        <v>44041</v>
      </c>
      <c r="E5052" s="7" t="s">
        <v>4769</v>
      </c>
      <c r="F5052" s="65">
        <v>42.68</v>
      </c>
      <c r="G5052" t="s">
        <v>5</v>
      </c>
      <c r="H5052">
        <f>+VLOOKUP(G5052,'Legenda Tecnologias'!$A$1:$C$26,3)</f>
        <v>11</v>
      </c>
    </row>
    <row r="5053" spans="1:8" ht="14.25">
      <c r="A5053" s="11">
        <v>44013</v>
      </c>
      <c r="B5053" s="10" t="s">
        <v>5443</v>
      </c>
      <c r="C5053" s="12">
        <v>8.3333333333333329E-2</v>
      </c>
      <c r="D5053" s="13">
        <v>44041</v>
      </c>
      <c r="E5053" s="7" t="s">
        <v>4769</v>
      </c>
      <c r="F5053" s="65">
        <v>28.8</v>
      </c>
      <c r="G5053" t="s">
        <v>6</v>
      </c>
      <c r="H5053">
        <f>+VLOOKUP(G5053,'Legenda Tecnologias'!$A$1:$C$26,3)</f>
        <v>18</v>
      </c>
    </row>
    <row r="5054" spans="1:8" ht="14.25">
      <c r="A5054" s="11">
        <v>44013</v>
      </c>
      <c r="B5054" s="10" t="s">
        <v>5461</v>
      </c>
      <c r="C5054" s="12">
        <v>0.83333333333333337</v>
      </c>
      <c r="D5054" s="13">
        <v>44041</v>
      </c>
      <c r="E5054" s="7" t="s">
        <v>4769</v>
      </c>
      <c r="F5054" s="65">
        <v>42.68</v>
      </c>
      <c r="G5054" t="s">
        <v>5</v>
      </c>
      <c r="H5054">
        <f>+VLOOKUP(G5054,'Legenda Tecnologias'!$A$1:$C$26,3)</f>
        <v>11</v>
      </c>
    </row>
    <row r="5055" spans="1:8" ht="14.25">
      <c r="A5055" s="11">
        <v>44013</v>
      </c>
      <c r="B5055" s="10" t="s">
        <v>5462</v>
      </c>
      <c r="C5055" s="12">
        <v>0.875</v>
      </c>
      <c r="D5055" s="13">
        <v>44041</v>
      </c>
      <c r="E5055" s="7" t="s">
        <v>4769</v>
      </c>
      <c r="F5055" s="65">
        <v>42.37</v>
      </c>
      <c r="G5055" t="s">
        <v>5</v>
      </c>
      <c r="H5055">
        <f>+VLOOKUP(G5055,'Legenda Tecnologias'!$A$1:$C$26,3)</f>
        <v>11</v>
      </c>
    </row>
    <row r="5056" spans="1:8" ht="14.25">
      <c r="A5056" s="11">
        <v>44013</v>
      </c>
      <c r="B5056" s="10" t="s">
        <v>5463</v>
      </c>
      <c r="C5056" s="12">
        <v>0.91666666666666663</v>
      </c>
      <c r="D5056" s="13">
        <v>44041</v>
      </c>
      <c r="E5056" s="7" t="s">
        <v>4769</v>
      </c>
      <c r="F5056" s="65">
        <v>43.78</v>
      </c>
      <c r="G5056" t="s">
        <v>5</v>
      </c>
      <c r="H5056">
        <f>+VLOOKUP(G5056,'Legenda Tecnologias'!$A$1:$C$26,3)</f>
        <v>11</v>
      </c>
    </row>
    <row r="5057" spans="1:8" ht="14.25">
      <c r="A5057" s="11">
        <v>44013</v>
      </c>
      <c r="B5057" s="10" t="s">
        <v>5464</v>
      </c>
      <c r="C5057" s="12">
        <v>0.95833333333333337</v>
      </c>
      <c r="D5057" s="13">
        <v>44041</v>
      </c>
      <c r="E5057" s="7" t="s">
        <v>4769</v>
      </c>
      <c r="F5057" s="65">
        <v>40.98</v>
      </c>
      <c r="G5057" t="s">
        <v>5</v>
      </c>
      <c r="H5057">
        <f>+VLOOKUP(G5057,'Legenda Tecnologias'!$A$1:$C$26,3)</f>
        <v>11</v>
      </c>
    </row>
    <row r="5058" spans="1:8" ht="14.25">
      <c r="A5058" s="11">
        <v>44013</v>
      </c>
      <c r="B5058" s="10" t="s">
        <v>5444</v>
      </c>
      <c r="C5058" s="12">
        <v>0.125</v>
      </c>
      <c r="D5058" s="13">
        <v>44041</v>
      </c>
      <c r="E5058" s="7" t="s">
        <v>4769</v>
      </c>
      <c r="F5058" s="65">
        <v>28.45</v>
      </c>
      <c r="G5058" t="s">
        <v>6</v>
      </c>
      <c r="H5058">
        <f>+VLOOKUP(G5058,'Legenda Tecnologias'!$A$1:$C$26,3)</f>
        <v>18</v>
      </c>
    </row>
    <row r="5059" spans="1:8" ht="14.25">
      <c r="A5059" s="11">
        <v>44013</v>
      </c>
      <c r="B5059" s="10" t="s">
        <v>5445</v>
      </c>
      <c r="C5059" s="12">
        <v>0.16666666666666666</v>
      </c>
      <c r="D5059" s="13">
        <v>44041</v>
      </c>
      <c r="E5059" s="7" t="s">
        <v>4769</v>
      </c>
      <c r="F5059" s="65">
        <v>28.41</v>
      </c>
      <c r="G5059" t="s">
        <v>12</v>
      </c>
      <c r="H5059">
        <f>+VLOOKUP(G5059,'Legenda Tecnologias'!$A$1:$C$26,3)</f>
        <v>22</v>
      </c>
    </row>
    <row r="5060" spans="1:8" ht="14.25">
      <c r="A5060" s="11">
        <v>44013</v>
      </c>
      <c r="B5060" s="10" t="s">
        <v>5446</v>
      </c>
      <c r="C5060" s="12">
        <v>0.20833333333333334</v>
      </c>
      <c r="D5060" s="13">
        <v>44041</v>
      </c>
      <c r="E5060" s="7" t="s">
        <v>4769</v>
      </c>
      <c r="F5060" s="65">
        <v>28.8</v>
      </c>
      <c r="G5060" t="s">
        <v>12</v>
      </c>
      <c r="H5060">
        <f>+VLOOKUP(G5060,'Legenda Tecnologias'!$A$1:$C$26,3)</f>
        <v>22</v>
      </c>
    </row>
    <row r="5061" spans="1:8" ht="14.25">
      <c r="A5061" s="11">
        <v>44013</v>
      </c>
      <c r="B5061" s="10" t="s">
        <v>5447</v>
      </c>
      <c r="C5061" s="12">
        <v>0.25</v>
      </c>
      <c r="D5061" s="13">
        <v>44041</v>
      </c>
      <c r="E5061" s="7" t="s">
        <v>4769</v>
      </c>
      <c r="F5061" s="65">
        <v>31.41</v>
      </c>
      <c r="G5061" t="s">
        <v>12</v>
      </c>
      <c r="H5061">
        <f>+VLOOKUP(G5061,'Legenda Tecnologias'!$A$1:$C$26,3)</f>
        <v>22</v>
      </c>
    </row>
    <row r="5062" spans="1:8" ht="14.25">
      <c r="A5062" s="11">
        <v>44013</v>
      </c>
      <c r="B5062" s="10" t="s">
        <v>5448</v>
      </c>
      <c r="C5062" s="12">
        <v>0.29166666666666669</v>
      </c>
      <c r="D5062" s="13">
        <v>44041</v>
      </c>
      <c r="E5062" s="7" t="s">
        <v>4769</v>
      </c>
      <c r="F5062" s="65">
        <v>38.47</v>
      </c>
      <c r="G5062" t="s">
        <v>12</v>
      </c>
      <c r="H5062">
        <f>+VLOOKUP(G5062,'Legenda Tecnologias'!$A$1:$C$26,3)</f>
        <v>22</v>
      </c>
    </row>
    <row r="5063" spans="1:8" ht="14.25">
      <c r="A5063" s="11">
        <v>44013</v>
      </c>
      <c r="B5063" s="10" t="s">
        <v>5449</v>
      </c>
      <c r="C5063" s="12">
        <v>0.33333333333333331</v>
      </c>
      <c r="D5063" s="13">
        <v>44041</v>
      </c>
      <c r="E5063" s="7" t="s">
        <v>4769</v>
      </c>
      <c r="F5063" s="65">
        <v>40</v>
      </c>
      <c r="G5063" t="s">
        <v>5</v>
      </c>
      <c r="H5063">
        <f>+VLOOKUP(G5063,'Legenda Tecnologias'!$A$1:$C$26,3)</f>
        <v>11</v>
      </c>
    </row>
    <row r="5064" spans="1:8" ht="14.25">
      <c r="A5064" s="11">
        <v>44013</v>
      </c>
      <c r="B5064" s="10" t="s">
        <v>5450</v>
      </c>
      <c r="C5064" s="12">
        <v>0.375</v>
      </c>
      <c r="D5064" s="13">
        <v>44041</v>
      </c>
      <c r="E5064" s="7" t="s">
        <v>4769</v>
      </c>
      <c r="F5064" s="65">
        <v>40.5</v>
      </c>
      <c r="G5064" t="s">
        <v>20</v>
      </c>
      <c r="H5064">
        <f>+VLOOKUP(G5064,'Legenda Tecnologias'!$A$1:$C$26,3)</f>
        <v>12</v>
      </c>
    </row>
    <row r="5065" spans="1:8" ht="14.25">
      <c r="A5065" s="11">
        <v>44013</v>
      </c>
      <c r="B5065" s="10" t="s">
        <v>5465</v>
      </c>
      <c r="C5065" s="12">
        <v>0</v>
      </c>
      <c r="D5065" s="13">
        <v>44042</v>
      </c>
      <c r="E5065" s="7" t="s">
        <v>4769</v>
      </c>
      <c r="F5065" s="65">
        <v>40.06</v>
      </c>
      <c r="G5065" t="s">
        <v>5</v>
      </c>
      <c r="H5065">
        <f>+VLOOKUP(G5065,'Legenda Tecnologias'!$A$1:$C$26,3)</f>
        <v>11</v>
      </c>
    </row>
    <row r="5066" spans="1:8" ht="14.25">
      <c r="A5066" s="11">
        <v>44013</v>
      </c>
      <c r="B5066" s="10" t="s">
        <v>5466</v>
      </c>
      <c r="C5066" s="12">
        <v>4.1666666666666664E-2</v>
      </c>
      <c r="D5066" s="13">
        <v>44042</v>
      </c>
      <c r="E5066" s="7" t="s">
        <v>4769</v>
      </c>
      <c r="F5066" s="65">
        <v>38.64</v>
      </c>
      <c r="G5066" t="s">
        <v>5</v>
      </c>
      <c r="H5066">
        <f>+VLOOKUP(G5066,'Legenda Tecnologias'!$A$1:$C$26,3)</f>
        <v>11</v>
      </c>
    </row>
    <row r="5067" spans="1:8" ht="14.25">
      <c r="A5067" s="11">
        <v>44013</v>
      </c>
      <c r="B5067" s="10" t="s">
        <v>5475</v>
      </c>
      <c r="C5067" s="12">
        <v>0.41666666666666669</v>
      </c>
      <c r="D5067" s="13">
        <v>44042</v>
      </c>
      <c r="E5067" s="7" t="s">
        <v>4769</v>
      </c>
      <c r="F5067" s="65">
        <v>40.9</v>
      </c>
      <c r="G5067" t="s">
        <v>5</v>
      </c>
      <c r="H5067">
        <f>+VLOOKUP(G5067,'Legenda Tecnologias'!$A$1:$C$26,3)</f>
        <v>11</v>
      </c>
    </row>
    <row r="5068" spans="1:8" ht="14.25">
      <c r="A5068" s="11">
        <v>44013</v>
      </c>
      <c r="B5068" s="10" t="s">
        <v>5476</v>
      </c>
      <c r="C5068" s="12">
        <v>0.45833333333333331</v>
      </c>
      <c r="D5068" s="13">
        <v>44042</v>
      </c>
      <c r="E5068" s="7" t="s">
        <v>4769</v>
      </c>
      <c r="F5068" s="65">
        <v>41.47</v>
      </c>
      <c r="G5068" t="s">
        <v>5</v>
      </c>
      <c r="H5068">
        <f>+VLOOKUP(G5068,'Legenda Tecnologias'!$A$1:$C$26,3)</f>
        <v>11</v>
      </c>
    </row>
    <row r="5069" spans="1:8" ht="14.25">
      <c r="A5069" s="11">
        <v>44013</v>
      </c>
      <c r="B5069" s="10" t="s">
        <v>5477</v>
      </c>
      <c r="C5069" s="12">
        <v>0.5</v>
      </c>
      <c r="D5069" s="13">
        <v>44042</v>
      </c>
      <c r="E5069" s="7" t="s">
        <v>4769</v>
      </c>
      <c r="F5069" s="65">
        <v>42.04</v>
      </c>
      <c r="G5069" t="s">
        <v>5</v>
      </c>
      <c r="H5069">
        <f>+VLOOKUP(G5069,'Legenda Tecnologias'!$A$1:$C$26,3)</f>
        <v>11</v>
      </c>
    </row>
    <row r="5070" spans="1:8" ht="14.25">
      <c r="A5070" s="11">
        <v>44013</v>
      </c>
      <c r="B5070" s="10" t="s">
        <v>5478</v>
      </c>
      <c r="C5070" s="12">
        <v>0.54166666666666663</v>
      </c>
      <c r="D5070" s="13">
        <v>44042</v>
      </c>
      <c r="E5070" s="7" t="s">
        <v>4769</v>
      </c>
      <c r="F5070" s="65">
        <v>42</v>
      </c>
      <c r="G5070" t="s">
        <v>5</v>
      </c>
      <c r="H5070">
        <f>+VLOOKUP(G5070,'Legenda Tecnologias'!$A$1:$C$26,3)</f>
        <v>11</v>
      </c>
    </row>
    <row r="5071" spans="1:8" ht="14.25">
      <c r="A5071" s="11">
        <v>44013</v>
      </c>
      <c r="B5071" s="10" t="s">
        <v>5479</v>
      </c>
      <c r="C5071" s="12">
        <v>0.58333333333333337</v>
      </c>
      <c r="D5071" s="13">
        <v>44042</v>
      </c>
      <c r="E5071" s="7" t="s">
        <v>4769</v>
      </c>
      <c r="F5071" s="65">
        <v>41.7</v>
      </c>
      <c r="G5071" t="s">
        <v>5</v>
      </c>
      <c r="H5071">
        <f>+VLOOKUP(G5071,'Legenda Tecnologias'!$A$1:$C$26,3)</f>
        <v>11</v>
      </c>
    </row>
    <row r="5072" spans="1:8" ht="14.25">
      <c r="A5072" s="11">
        <v>44013</v>
      </c>
      <c r="B5072" s="10" t="s">
        <v>5480</v>
      </c>
      <c r="C5072" s="12">
        <v>0.625</v>
      </c>
      <c r="D5072" s="13">
        <v>44042</v>
      </c>
      <c r="E5072" s="7" t="s">
        <v>4769</v>
      </c>
      <c r="F5072" s="65">
        <v>41.47</v>
      </c>
      <c r="G5072" t="s">
        <v>5</v>
      </c>
      <c r="H5072">
        <f>+VLOOKUP(G5072,'Legenda Tecnologias'!$A$1:$C$26,3)</f>
        <v>11</v>
      </c>
    </row>
    <row r="5073" spans="1:8" ht="14.25">
      <c r="A5073" s="11">
        <v>44013</v>
      </c>
      <c r="B5073" s="10" t="s">
        <v>5481</v>
      </c>
      <c r="C5073" s="12">
        <v>0.66666666666666663</v>
      </c>
      <c r="D5073" s="13">
        <v>44042</v>
      </c>
      <c r="E5073" s="7" t="s">
        <v>4769</v>
      </c>
      <c r="F5073" s="65">
        <v>41.55</v>
      </c>
      <c r="G5073" t="s">
        <v>5</v>
      </c>
      <c r="H5073">
        <f>+VLOOKUP(G5073,'Legenda Tecnologias'!$A$1:$C$26,3)</f>
        <v>11</v>
      </c>
    </row>
    <row r="5074" spans="1:8" ht="14.25">
      <c r="A5074" s="11">
        <v>44013</v>
      </c>
      <c r="B5074" s="10" t="s">
        <v>5482</v>
      </c>
      <c r="C5074" s="12">
        <v>0.70833333333333337</v>
      </c>
      <c r="D5074" s="13">
        <v>44042</v>
      </c>
      <c r="E5074" s="7" t="s">
        <v>4769</v>
      </c>
      <c r="F5074" s="65">
        <v>41.65</v>
      </c>
      <c r="G5074" t="s">
        <v>12</v>
      </c>
      <c r="H5074">
        <f>+VLOOKUP(G5074,'Legenda Tecnologias'!$A$1:$C$26,3)</f>
        <v>22</v>
      </c>
    </row>
    <row r="5075" spans="1:8" ht="14.25">
      <c r="A5075" s="11">
        <v>44013</v>
      </c>
      <c r="B5075" s="10" t="s">
        <v>5483</v>
      </c>
      <c r="C5075" s="12">
        <v>0.75</v>
      </c>
      <c r="D5075" s="13">
        <v>44042</v>
      </c>
      <c r="E5075" s="7" t="s">
        <v>4769</v>
      </c>
      <c r="F5075" s="65">
        <v>42.78</v>
      </c>
      <c r="G5075" t="s">
        <v>5</v>
      </c>
      <c r="H5075">
        <f>+VLOOKUP(G5075,'Legenda Tecnologias'!$A$1:$C$26,3)</f>
        <v>11</v>
      </c>
    </row>
    <row r="5076" spans="1:8" ht="14.25">
      <c r="A5076" s="11">
        <v>44013</v>
      </c>
      <c r="B5076" s="10" t="s">
        <v>5484</v>
      </c>
      <c r="C5076" s="12">
        <v>0.79166666666666663</v>
      </c>
      <c r="D5076" s="13">
        <v>44042</v>
      </c>
      <c r="E5076" s="7" t="s">
        <v>4769</v>
      </c>
      <c r="F5076" s="65">
        <v>43.4</v>
      </c>
      <c r="G5076" t="s">
        <v>5</v>
      </c>
      <c r="H5076">
        <f>+VLOOKUP(G5076,'Legenda Tecnologias'!$A$1:$C$26,3)</f>
        <v>11</v>
      </c>
    </row>
    <row r="5077" spans="1:8" ht="14.25">
      <c r="A5077" s="11">
        <v>44013</v>
      </c>
      <c r="B5077" s="10" t="s">
        <v>5467</v>
      </c>
      <c r="C5077" s="12">
        <v>8.3333333333333329E-2</v>
      </c>
      <c r="D5077" s="13">
        <v>44042</v>
      </c>
      <c r="E5077" s="7" t="s">
        <v>4769</v>
      </c>
      <c r="F5077" s="65">
        <v>34.07</v>
      </c>
      <c r="G5077" t="s">
        <v>5</v>
      </c>
      <c r="H5077">
        <f>+VLOOKUP(G5077,'Legenda Tecnologias'!$A$1:$C$26,3)</f>
        <v>11</v>
      </c>
    </row>
    <row r="5078" spans="1:8" ht="14.25">
      <c r="A5078" s="11">
        <v>44013</v>
      </c>
      <c r="B5078" s="10" t="s">
        <v>5485</v>
      </c>
      <c r="C5078" s="12">
        <v>0.83333333333333337</v>
      </c>
      <c r="D5078" s="13">
        <v>44042</v>
      </c>
      <c r="E5078" s="7" t="s">
        <v>4769</v>
      </c>
      <c r="F5078" s="65">
        <v>44.55</v>
      </c>
      <c r="G5078" t="s">
        <v>5</v>
      </c>
      <c r="H5078">
        <f>+VLOOKUP(G5078,'Legenda Tecnologias'!$A$1:$C$26,3)</f>
        <v>11</v>
      </c>
    </row>
    <row r="5079" spans="1:8" ht="14.25">
      <c r="A5079" s="11">
        <v>44013</v>
      </c>
      <c r="B5079" s="10" t="s">
        <v>5486</v>
      </c>
      <c r="C5079" s="12">
        <v>0.875</v>
      </c>
      <c r="D5079" s="13">
        <v>44042</v>
      </c>
      <c r="E5079" s="7" t="s">
        <v>4769</v>
      </c>
      <c r="F5079" s="65">
        <v>44.92</v>
      </c>
      <c r="G5079" t="s">
        <v>10</v>
      </c>
      <c r="H5079">
        <f>+VLOOKUP(G5079,'Legenda Tecnologias'!$A$1:$C$26,3)</f>
        <v>1</v>
      </c>
    </row>
    <row r="5080" spans="1:8" ht="14.25">
      <c r="A5080" s="11">
        <v>44013</v>
      </c>
      <c r="B5080" s="10" t="s">
        <v>5487</v>
      </c>
      <c r="C5080" s="12">
        <v>0.91666666666666663</v>
      </c>
      <c r="D5080" s="13">
        <v>44042</v>
      </c>
      <c r="E5080" s="7" t="s">
        <v>4769</v>
      </c>
      <c r="F5080" s="65">
        <v>44.54</v>
      </c>
      <c r="G5080" t="s">
        <v>6</v>
      </c>
      <c r="H5080">
        <f>+VLOOKUP(G5080,'Legenda Tecnologias'!$A$1:$C$26,3)</f>
        <v>18</v>
      </c>
    </row>
    <row r="5081" spans="1:8" ht="14.25">
      <c r="A5081" s="11">
        <v>44013</v>
      </c>
      <c r="B5081" s="10" t="s">
        <v>5488</v>
      </c>
      <c r="C5081" s="12">
        <v>0.95833333333333337</v>
      </c>
      <c r="D5081" s="13">
        <v>44042</v>
      </c>
      <c r="E5081" s="7" t="s">
        <v>4769</v>
      </c>
      <c r="F5081" s="65">
        <v>41.77</v>
      </c>
      <c r="G5081" t="s">
        <v>5</v>
      </c>
      <c r="H5081">
        <f>+VLOOKUP(G5081,'Legenda Tecnologias'!$A$1:$C$26,3)</f>
        <v>11</v>
      </c>
    </row>
    <row r="5082" spans="1:8" ht="14.25">
      <c r="A5082" s="11">
        <v>44013</v>
      </c>
      <c r="B5082" s="10" t="s">
        <v>5468</v>
      </c>
      <c r="C5082" s="12">
        <v>0.125</v>
      </c>
      <c r="D5082" s="13">
        <v>44042</v>
      </c>
      <c r="E5082" s="7" t="s">
        <v>4769</v>
      </c>
      <c r="F5082" s="65">
        <v>34</v>
      </c>
      <c r="G5082" t="s">
        <v>12</v>
      </c>
      <c r="H5082">
        <f>+VLOOKUP(G5082,'Legenda Tecnologias'!$A$1:$C$26,3)</f>
        <v>22</v>
      </c>
    </row>
    <row r="5083" spans="1:8" ht="14.25">
      <c r="A5083" s="11">
        <v>44013</v>
      </c>
      <c r="B5083" s="10" t="s">
        <v>5469</v>
      </c>
      <c r="C5083" s="12">
        <v>0.16666666666666666</v>
      </c>
      <c r="D5083" s="13">
        <v>44042</v>
      </c>
      <c r="E5083" s="7" t="s">
        <v>4769</v>
      </c>
      <c r="F5083" s="65">
        <v>34.01</v>
      </c>
      <c r="G5083" t="s">
        <v>13</v>
      </c>
      <c r="H5083">
        <f>+VLOOKUP(G5083,'Legenda Tecnologias'!$A$1:$C$26,3)</f>
        <v>24</v>
      </c>
    </row>
    <row r="5084" spans="1:8" ht="14.25">
      <c r="A5084" s="11">
        <v>44013</v>
      </c>
      <c r="B5084" s="10" t="s">
        <v>5470</v>
      </c>
      <c r="C5084" s="12">
        <v>0.20833333333333334</v>
      </c>
      <c r="D5084" s="13">
        <v>44042</v>
      </c>
      <c r="E5084" s="7" t="s">
        <v>4769</v>
      </c>
      <c r="F5084" s="65">
        <v>35</v>
      </c>
      <c r="G5084" t="s">
        <v>13</v>
      </c>
      <c r="H5084">
        <f>+VLOOKUP(G5084,'Legenda Tecnologias'!$A$1:$C$26,3)</f>
        <v>24</v>
      </c>
    </row>
    <row r="5085" spans="1:8" ht="14.25">
      <c r="A5085" s="11">
        <v>44013</v>
      </c>
      <c r="B5085" s="10" t="s">
        <v>5471</v>
      </c>
      <c r="C5085" s="12">
        <v>0.25</v>
      </c>
      <c r="D5085" s="13">
        <v>44042</v>
      </c>
      <c r="E5085" s="7" t="s">
        <v>4769</v>
      </c>
      <c r="F5085" s="65">
        <v>35.729999999999997</v>
      </c>
      <c r="G5085" t="s">
        <v>49</v>
      </c>
      <c r="H5085">
        <f>+VLOOKUP(G5085,'Legenda Tecnologias'!$A$1:$C$26,3)</f>
        <v>21</v>
      </c>
    </row>
    <row r="5086" spans="1:8" ht="14.25">
      <c r="A5086" s="11">
        <v>44013</v>
      </c>
      <c r="B5086" s="10" t="s">
        <v>5472</v>
      </c>
      <c r="C5086" s="12">
        <v>0.29166666666666669</v>
      </c>
      <c r="D5086" s="13">
        <v>44042</v>
      </c>
      <c r="E5086" s="7" t="s">
        <v>4769</v>
      </c>
      <c r="F5086" s="65">
        <v>40.9</v>
      </c>
      <c r="G5086" t="s">
        <v>13</v>
      </c>
      <c r="H5086">
        <f>+VLOOKUP(G5086,'Legenda Tecnologias'!$A$1:$C$26,3)</f>
        <v>24</v>
      </c>
    </row>
    <row r="5087" spans="1:8" ht="14.25">
      <c r="A5087" s="11">
        <v>44013</v>
      </c>
      <c r="B5087" s="10" t="s">
        <v>5473</v>
      </c>
      <c r="C5087" s="12">
        <v>0.33333333333333331</v>
      </c>
      <c r="D5087" s="13">
        <v>44042</v>
      </c>
      <c r="E5087" s="7" t="s">
        <v>4769</v>
      </c>
      <c r="F5087" s="65">
        <v>41.55</v>
      </c>
      <c r="G5087" t="s">
        <v>5</v>
      </c>
      <c r="H5087">
        <f>+VLOOKUP(G5087,'Legenda Tecnologias'!$A$1:$C$26,3)</f>
        <v>11</v>
      </c>
    </row>
    <row r="5088" spans="1:8" ht="14.25">
      <c r="A5088" s="11">
        <v>44013</v>
      </c>
      <c r="B5088" s="10" t="s">
        <v>5474</v>
      </c>
      <c r="C5088" s="12">
        <v>0.375</v>
      </c>
      <c r="D5088" s="13">
        <v>44042</v>
      </c>
      <c r="E5088" s="7" t="s">
        <v>4769</v>
      </c>
      <c r="F5088" s="65">
        <v>42.01</v>
      </c>
      <c r="G5088" t="s">
        <v>12</v>
      </c>
      <c r="H5088">
        <f>+VLOOKUP(G5088,'Legenda Tecnologias'!$A$1:$C$26,3)</f>
        <v>22</v>
      </c>
    </row>
    <row r="5089" spans="1:8" ht="14.25">
      <c r="A5089" s="11">
        <v>44013</v>
      </c>
      <c r="B5089" s="10" t="s">
        <v>5489</v>
      </c>
      <c r="C5089" s="12">
        <v>0</v>
      </c>
      <c r="D5089" s="13">
        <v>44043</v>
      </c>
      <c r="E5089" s="7" t="s">
        <v>4769</v>
      </c>
      <c r="F5089" s="65">
        <v>39.68</v>
      </c>
      <c r="G5089" t="s">
        <v>5</v>
      </c>
      <c r="H5089">
        <f>+VLOOKUP(G5089,'Legenda Tecnologias'!$A$1:$C$26,3)</f>
        <v>11</v>
      </c>
    </row>
    <row r="5090" spans="1:8" ht="14.25">
      <c r="A5090" s="11">
        <v>44013</v>
      </c>
      <c r="B5090" s="10" t="s">
        <v>5490</v>
      </c>
      <c r="C5090" s="12">
        <v>4.1666666666666664E-2</v>
      </c>
      <c r="D5090" s="13">
        <v>44043</v>
      </c>
      <c r="E5090" s="7" t="s">
        <v>4769</v>
      </c>
      <c r="F5090" s="65">
        <v>35</v>
      </c>
      <c r="G5090" t="s">
        <v>12</v>
      </c>
      <c r="H5090">
        <f>+VLOOKUP(G5090,'Legenda Tecnologias'!$A$1:$C$26,3)</f>
        <v>22</v>
      </c>
    </row>
    <row r="5091" spans="1:8" ht="14.25">
      <c r="A5091" s="11">
        <v>44013</v>
      </c>
      <c r="B5091" s="10" t="s">
        <v>5499</v>
      </c>
      <c r="C5091" s="12">
        <v>0.41666666666666669</v>
      </c>
      <c r="D5091" s="13">
        <v>44043</v>
      </c>
      <c r="E5091" s="7" t="s">
        <v>4769</v>
      </c>
      <c r="F5091" s="65">
        <v>43.45</v>
      </c>
      <c r="G5091" t="s">
        <v>5</v>
      </c>
      <c r="H5091">
        <f>+VLOOKUP(G5091,'Legenda Tecnologias'!$A$1:$C$26,3)</f>
        <v>11</v>
      </c>
    </row>
    <row r="5092" spans="1:8" ht="14.25">
      <c r="A5092" s="11">
        <v>44013</v>
      </c>
      <c r="B5092" s="10" t="s">
        <v>5500</v>
      </c>
      <c r="C5092" s="12">
        <v>0.45833333333333331</v>
      </c>
      <c r="D5092" s="13">
        <v>44043</v>
      </c>
      <c r="E5092" s="7" t="s">
        <v>4769</v>
      </c>
      <c r="F5092" s="65">
        <v>44.27</v>
      </c>
      <c r="G5092" t="s">
        <v>5</v>
      </c>
      <c r="H5092">
        <f>+VLOOKUP(G5092,'Legenda Tecnologias'!$A$1:$C$26,3)</f>
        <v>11</v>
      </c>
    </row>
    <row r="5093" spans="1:8" ht="14.25">
      <c r="A5093" s="11">
        <v>44013</v>
      </c>
      <c r="B5093" s="10" t="s">
        <v>5501</v>
      </c>
      <c r="C5093" s="12">
        <v>0.5</v>
      </c>
      <c r="D5093" s="13">
        <v>44043</v>
      </c>
      <c r="E5093" s="7" t="s">
        <v>4769</v>
      </c>
      <c r="F5093" s="65">
        <v>44.97</v>
      </c>
      <c r="G5093" t="s">
        <v>5</v>
      </c>
      <c r="H5093">
        <f>+VLOOKUP(G5093,'Legenda Tecnologias'!$A$1:$C$26,3)</f>
        <v>11</v>
      </c>
    </row>
    <row r="5094" spans="1:8" ht="14.25">
      <c r="A5094" s="11">
        <v>44013</v>
      </c>
      <c r="B5094" s="10" t="s">
        <v>5502</v>
      </c>
      <c r="C5094" s="12">
        <v>0.54166666666666663</v>
      </c>
      <c r="D5094" s="13">
        <v>44043</v>
      </c>
      <c r="E5094" s="7" t="s">
        <v>4769</v>
      </c>
      <c r="F5094" s="65">
        <v>46.14</v>
      </c>
      <c r="G5094" t="s">
        <v>5</v>
      </c>
      <c r="H5094">
        <f>+VLOOKUP(G5094,'Legenda Tecnologias'!$A$1:$C$26,3)</f>
        <v>11</v>
      </c>
    </row>
    <row r="5095" spans="1:8" ht="14.25">
      <c r="A5095" s="11">
        <v>44013</v>
      </c>
      <c r="B5095" s="10" t="s">
        <v>5503</v>
      </c>
      <c r="C5095" s="12">
        <v>0.58333333333333337</v>
      </c>
      <c r="D5095" s="13">
        <v>44043</v>
      </c>
      <c r="E5095" s="7" t="s">
        <v>4769</v>
      </c>
      <c r="F5095" s="65">
        <v>44.39</v>
      </c>
      <c r="G5095" t="s">
        <v>6</v>
      </c>
      <c r="H5095">
        <f>+VLOOKUP(G5095,'Legenda Tecnologias'!$A$1:$C$26,3)</f>
        <v>18</v>
      </c>
    </row>
    <row r="5096" spans="1:8" ht="14.25">
      <c r="A5096" s="11">
        <v>44013</v>
      </c>
      <c r="B5096" s="10" t="s">
        <v>5504</v>
      </c>
      <c r="C5096" s="12">
        <v>0.625</v>
      </c>
      <c r="D5096" s="13">
        <v>44043</v>
      </c>
      <c r="E5096" s="7" t="s">
        <v>4769</v>
      </c>
      <c r="F5096" s="65">
        <v>43.01</v>
      </c>
      <c r="G5096" t="s">
        <v>5</v>
      </c>
      <c r="H5096">
        <f>+VLOOKUP(G5096,'Legenda Tecnologias'!$A$1:$C$26,3)</f>
        <v>11</v>
      </c>
    </row>
    <row r="5097" spans="1:8" ht="14.25">
      <c r="A5097" s="11">
        <v>44013</v>
      </c>
      <c r="B5097" s="10" t="s">
        <v>5505</v>
      </c>
      <c r="C5097" s="12">
        <v>0.66666666666666663</v>
      </c>
      <c r="D5097" s="13">
        <v>44043</v>
      </c>
      <c r="E5097" s="7" t="s">
        <v>4769</v>
      </c>
      <c r="F5097" s="65">
        <v>42.86</v>
      </c>
      <c r="G5097" t="s">
        <v>5</v>
      </c>
      <c r="H5097">
        <f>+VLOOKUP(G5097,'Legenda Tecnologias'!$A$1:$C$26,3)</f>
        <v>11</v>
      </c>
    </row>
    <row r="5098" spans="1:8" ht="14.25">
      <c r="A5098" s="11">
        <v>44013</v>
      </c>
      <c r="B5098" s="10" t="s">
        <v>5506</v>
      </c>
      <c r="C5098" s="12">
        <v>0.70833333333333337</v>
      </c>
      <c r="D5098" s="13">
        <v>44043</v>
      </c>
      <c r="E5098" s="7" t="s">
        <v>4769</v>
      </c>
      <c r="F5098" s="65">
        <v>43.73</v>
      </c>
      <c r="G5098" t="s">
        <v>12</v>
      </c>
      <c r="H5098">
        <f>+VLOOKUP(G5098,'Legenda Tecnologias'!$A$1:$C$26,3)</f>
        <v>22</v>
      </c>
    </row>
    <row r="5099" spans="1:8" ht="14.25">
      <c r="A5099" s="11">
        <v>44013</v>
      </c>
      <c r="B5099" s="10" t="s">
        <v>5507</v>
      </c>
      <c r="C5099" s="12">
        <v>0.75</v>
      </c>
      <c r="D5099" s="13">
        <v>44043</v>
      </c>
      <c r="E5099" s="7" t="s">
        <v>4769</v>
      </c>
      <c r="F5099" s="65">
        <v>43.97</v>
      </c>
      <c r="G5099" t="s">
        <v>6</v>
      </c>
      <c r="H5099">
        <f>+VLOOKUP(G5099,'Legenda Tecnologias'!$A$1:$C$26,3)</f>
        <v>18</v>
      </c>
    </row>
    <row r="5100" spans="1:8" ht="14.25">
      <c r="A5100" s="11">
        <v>44013</v>
      </c>
      <c r="B5100" s="10" t="s">
        <v>5508</v>
      </c>
      <c r="C5100" s="12">
        <v>0.79166666666666663</v>
      </c>
      <c r="D5100" s="13">
        <v>44043</v>
      </c>
      <c r="E5100" s="7" t="s">
        <v>4769</v>
      </c>
      <c r="F5100" s="65">
        <v>44.9</v>
      </c>
      <c r="G5100" t="s">
        <v>5</v>
      </c>
      <c r="H5100">
        <f>+VLOOKUP(G5100,'Legenda Tecnologias'!$A$1:$C$26,3)</f>
        <v>11</v>
      </c>
    </row>
    <row r="5101" spans="1:8" ht="14.25">
      <c r="A5101" s="11">
        <v>44013</v>
      </c>
      <c r="B5101" s="10" t="s">
        <v>5491</v>
      </c>
      <c r="C5101" s="12">
        <v>8.3333333333333329E-2</v>
      </c>
      <c r="D5101" s="13">
        <v>44043</v>
      </c>
      <c r="E5101" s="7" t="s">
        <v>4769</v>
      </c>
      <c r="F5101" s="65">
        <v>38.200000000000003</v>
      </c>
      <c r="G5101" t="s">
        <v>13</v>
      </c>
      <c r="H5101">
        <f>+VLOOKUP(G5101,'Legenda Tecnologias'!$A$1:$C$26,3)</f>
        <v>24</v>
      </c>
    </row>
    <row r="5102" spans="1:8" ht="14.25">
      <c r="A5102" s="11">
        <v>44013</v>
      </c>
      <c r="B5102" s="10" t="s">
        <v>5509</v>
      </c>
      <c r="C5102" s="12">
        <v>0.83333333333333337</v>
      </c>
      <c r="D5102" s="13">
        <v>44043</v>
      </c>
      <c r="E5102" s="7" t="s">
        <v>4769</v>
      </c>
      <c r="F5102" s="65">
        <v>45.45</v>
      </c>
      <c r="G5102" t="s">
        <v>5</v>
      </c>
      <c r="H5102">
        <f>+VLOOKUP(G5102,'Legenda Tecnologias'!$A$1:$C$26,3)</f>
        <v>11</v>
      </c>
    </row>
    <row r="5103" spans="1:8" ht="14.25">
      <c r="A5103" s="11">
        <v>44013</v>
      </c>
      <c r="B5103" s="10" t="s">
        <v>5510</v>
      </c>
      <c r="C5103" s="12">
        <v>0.875</v>
      </c>
      <c r="D5103" s="13">
        <v>44043</v>
      </c>
      <c r="E5103" s="7" t="s">
        <v>4769</v>
      </c>
      <c r="F5103" s="65">
        <v>46.15</v>
      </c>
      <c r="G5103" t="s">
        <v>5</v>
      </c>
      <c r="H5103">
        <f>+VLOOKUP(G5103,'Legenda Tecnologias'!$A$1:$C$26,3)</f>
        <v>11</v>
      </c>
    </row>
    <row r="5104" spans="1:8" ht="14.25">
      <c r="A5104" s="11">
        <v>44013</v>
      </c>
      <c r="B5104" s="10" t="s">
        <v>5511</v>
      </c>
      <c r="C5104" s="12">
        <v>0.91666666666666663</v>
      </c>
      <c r="D5104" s="13">
        <v>44043</v>
      </c>
      <c r="E5104" s="7" t="s">
        <v>4769</v>
      </c>
      <c r="F5104" s="65">
        <v>44.97</v>
      </c>
      <c r="G5104" t="s">
        <v>5</v>
      </c>
      <c r="H5104">
        <f>+VLOOKUP(G5104,'Legenda Tecnologias'!$A$1:$C$26,3)</f>
        <v>11</v>
      </c>
    </row>
    <row r="5105" spans="1:8" ht="14.25">
      <c r="A5105" s="11">
        <v>44013</v>
      </c>
      <c r="B5105" s="10" t="s">
        <v>5512</v>
      </c>
      <c r="C5105" s="12">
        <v>0.95833333333333337</v>
      </c>
      <c r="D5105" s="13">
        <v>44043</v>
      </c>
      <c r="E5105" s="7" t="s">
        <v>4769</v>
      </c>
      <c r="F5105" s="65">
        <v>42.5</v>
      </c>
      <c r="G5105" t="s">
        <v>5</v>
      </c>
      <c r="H5105">
        <f>+VLOOKUP(G5105,'Legenda Tecnologias'!$A$1:$C$26,3)</f>
        <v>11</v>
      </c>
    </row>
    <row r="5106" spans="1:8" ht="14.25">
      <c r="A5106" s="11">
        <v>44013</v>
      </c>
      <c r="B5106" s="10" t="s">
        <v>5492</v>
      </c>
      <c r="C5106" s="12">
        <v>0.125</v>
      </c>
      <c r="D5106" s="13">
        <v>44043</v>
      </c>
      <c r="E5106" s="7" t="s">
        <v>4769</v>
      </c>
      <c r="F5106" s="65">
        <v>36.9</v>
      </c>
      <c r="G5106" t="s">
        <v>13</v>
      </c>
      <c r="H5106">
        <f>+VLOOKUP(G5106,'Legenda Tecnologias'!$A$1:$C$26,3)</f>
        <v>24</v>
      </c>
    </row>
    <row r="5107" spans="1:8" ht="14.25">
      <c r="A5107" s="11">
        <v>44013</v>
      </c>
      <c r="B5107" s="10" t="s">
        <v>5493</v>
      </c>
      <c r="C5107" s="12">
        <v>0.16666666666666666</v>
      </c>
      <c r="D5107" s="13">
        <v>44043</v>
      </c>
      <c r="E5107" s="7" t="s">
        <v>4769</v>
      </c>
      <c r="F5107" s="65">
        <v>37.61</v>
      </c>
      <c r="G5107" t="s">
        <v>6</v>
      </c>
      <c r="H5107">
        <f>+VLOOKUP(G5107,'Legenda Tecnologias'!$A$1:$C$26,3)</f>
        <v>18</v>
      </c>
    </row>
    <row r="5108" spans="1:8" ht="14.25">
      <c r="A5108" s="11">
        <v>44013</v>
      </c>
      <c r="B5108" s="10" t="s">
        <v>5494</v>
      </c>
      <c r="C5108" s="12">
        <v>0.20833333333333334</v>
      </c>
      <c r="D5108" s="13">
        <v>44043</v>
      </c>
      <c r="E5108" s="7" t="s">
        <v>4769</v>
      </c>
      <c r="F5108" s="65">
        <v>38.200000000000003</v>
      </c>
      <c r="G5108" t="s">
        <v>12</v>
      </c>
      <c r="H5108">
        <f>+VLOOKUP(G5108,'Legenda Tecnologias'!$A$1:$C$26,3)</f>
        <v>22</v>
      </c>
    </row>
    <row r="5109" spans="1:8" ht="14.25">
      <c r="A5109" s="11">
        <v>44013</v>
      </c>
      <c r="B5109" s="10" t="s">
        <v>5495</v>
      </c>
      <c r="C5109" s="12">
        <v>0.25</v>
      </c>
      <c r="D5109" s="13">
        <v>44043</v>
      </c>
      <c r="E5109" s="7" t="s">
        <v>4769</v>
      </c>
      <c r="F5109" s="65">
        <v>37.21</v>
      </c>
      <c r="G5109" t="s">
        <v>13</v>
      </c>
      <c r="H5109">
        <f>+VLOOKUP(G5109,'Legenda Tecnologias'!$A$1:$C$26,3)</f>
        <v>24</v>
      </c>
    </row>
    <row r="5110" spans="1:8" ht="14.25">
      <c r="A5110" s="11">
        <v>44013</v>
      </c>
      <c r="B5110" s="10" t="s">
        <v>5496</v>
      </c>
      <c r="C5110" s="12">
        <v>0.29166666666666669</v>
      </c>
      <c r="D5110" s="13">
        <v>44043</v>
      </c>
      <c r="E5110" s="7" t="s">
        <v>4769</v>
      </c>
      <c r="F5110" s="65">
        <v>40.18</v>
      </c>
      <c r="G5110" t="s">
        <v>13</v>
      </c>
      <c r="H5110">
        <f>+VLOOKUP(G5110,'Legenda Tecnologias'!$A$1:$C$26,3)</f>
        <v>24</v>
      </c>
    </row>
    <row r="5111" spans="1:8" ht="14.25">
      <c r="A5111" s="11">
        <v>44013</v>
      </c>
      <c r="B5111" s="10" t="s">
        <v>5497</v>
      </c>
      <c r="C5111" s="12">
        <v>0.33333333333333331</v>
      </c>
      <c r="D5111" s="13">
        <v>44043</v>
      </c>
      <c r="E5111" s="7" t="s">
        <v>4769</v>
      </c>
      <c r="F5111" s="65">
        <v>42.84</v>
      </c>
      <c r="G5111" t="s">
        <v>6</v>
      </c>
      <c r="H5111">
        <f>+VLOOKUP(G5111,'Legenda Tecnologias'!$A$1:$C$26,3)</f>
        <v>18</v>
      </c>
    </row>
    <row r="5112" spans="1:8" ht="14.25">
      <c r="A5112" s="11">
        <v>44013</v>
      </c>
      <c r="B5112" s="10" t="s">
        <v>5498</v>
      </c>
      <c r="C5112" s="12">
        <v>0.375</v>
      </c>
      <c r="D5112" s="13">
        <v>44043</v>
      </c>
      <c r="E5112" s="7" t="s">
        <v>4769</v>
      </c>
      <c r="F5112" s="65">
        <v>43.03</v>
      </c>
      <c r="G5112" t="s">
        <v>5</v>
      </c>
      <c r="H5112">
        <f>+VLOOKUP(G5112,'Legenda Tecnologias'!$A$1:$C$26,3)</f>
        <v>11</v>
      </c>
    </row>
    <row r="5113" spans="1:8" ht="14.25">
      <c r="A5113" s="11">
        <v>44044</v>
      </c>
      <c r="B5113" s="10" t="s">
        <v>5513</v>
      </c>
      <c r="C5113" s="12">
        <v>0</v>
      </c>
      <c r="D5113" s="13">
        <v>44044</v>
      </c>
      <c r="E5113" s="7" t="s">
        <v>4769</v>
      </c>
      <c r="F5113" s="65">
        <v>37.96</v>
      </c>
      <c r="G5113" t="s">
        <v>10</v>
      </c>
      <c r="H5113">
        <f>+VLOOKUP(G5113,'Legenda Tecnologias'!$A$1:$C$26,3)</f>
        <v>1</v>
      </c>
    </row>
    <row r="5114" spans="1:8" ht="14.25">
      <c r="A5114" s="11">
        <v>44044</v>
      </c>
      <c r="B5114" s="10" t="s">
        <v>5514</v>
      </c>
      <c r="C5114" s="12">
        <v>4.1666666666666664E-2</v>
      </c>
      <c r="D5114" s="13">
        <v>44044</v>
      </c>
      <c r="E5114" s="7" t="s">
        <v>4769</v>
      </c>
      <c r="F5114" s="65">
        <v>32.4</v>
      </c>
      <c r="G5114" t="s">
        <v>12</v>
      </c>
      <c r="H5114">
        <f>+VLOOKUP(G5114,'Legenda Tecnologias'!$A$1:$C$26,3)</f>
        <v>22</v>
      </c>
    </row>
    <row r="5115" spans="1:8" ht="14.25">
      <c r="A5115" s="11">
        <v>44044</v>
      </c>
      <c r="B5115" s="10" t="s">
        <v>5523</v>
      </c>
      <c r="C5115" s="12">
        <v>0.41666666666666669</v>
      </c>
      <c r="D5115" s="13">
        <v>44044</v>
      </c>
      <c r="E5115" s="7" t="s">
        <v>4769</v>
      </c>
      <c r="F5115" s="65">
        <v>31.98</v>
      </c>
      <c r="G5115" t="s">
        <v>6</v>
      </c>
      <c r="H5115">
        <f>+VLOOKUP(G5115,'Legenda Tecnologias'!$A$1:$C$26,3)</f>
        <v>18</v>
      </c>
    </row>
    <row r="5116" spans="1:8" ht="14.25">
      <c r="A5116" s="11">
        <v>44044</v>
      </c>
      <c r="B5116" s="10" t="s">
        <v>5524</v>
      </c>
      <c r="C5116" s="12">
        <v>0.45833333333333331</v>
      </c>
      <c r="D5116" s="13">
        <v>44044</v>
      </c>
      <c r="E5116" s="7" t="s">
        <v>4769</v>
      </c>
      <c r="F5116" s="65">
        <v>33.659999999999997</v>
      </c>
      <c r="G5116" t="s">
        <v>12</v>
      </c>
      <c r="H5116">
        <f>+VLOOKUP(G5116,'Legenda Tecnologias'!$A$1:$C$26,3)</f>
        <v>22</v>
      </c>
    </row>
    <row r="5117" spans="1:8" ht="14.25">
      <c r="A5117" s="11">
        <v>44044</v>
      </c>
      <c r="B5117" s="10" t="s">
        <v>5525</v>
      </c>
      <c r="C5117" s="12">
        <v>0.5</v>
      </c>
      <c r="D5117" s="13">
        <v>44044</v>
      </c>
      <c r="E5117" s="7" t="s">
        <v>4769</v>
      </c>
      <c r="F5117" s="65">
        <v>35.79</v>
      </c>
      <c r="G5117" t="s">
        <v>12</v>
      </c>
      <c r="H5117">
        <f>+VLOOKUP(G5117,'Legenda Tecnologias'!$A$1:$C$26,3)</f>
        <v>22</v>
      </c>
    </row>
    <row r="5118" spans="1:8" ht="14.25">
      <c r="A5118" s="11">
        <v>44044</v>
      </c>
      <c r="B5118" s="10" t="s">
        <v>5526</v>
      </c>
      <c r="C5118" s="12">
        <v>0.54166666666666663</v>
      </c>
      <c r="D5118" s="13">
        <v>44044</v>
      </c>
      <c r="E5118" s="7" t="s">
        <v>4769</v>
      </c>
      <c r="F5118" s="65">
        <v>36.6</v>
      </c>
      <c r="G5118" t="s">
        <v>6</v>
      </c>
      <c r="H5118">
        <f>+VLOOKUP(G5118,'Legenda Tecnologias'!$A$1:$C$26,3)</f>
        <v>18</v>
      </c>
    </row>
    <row r="5119" spans="1:8" ht="14.25">
      <c r="A5119" s="11">
        <v>44044</v>
      </c>
      <c r="B5119" s="10" t="s">
        <v>5527</v>
      </c>
      <c r="C5119" s="12">
        <v>0.58333333333333337</v>
      </c>
      <c r="D5119" s="13">
        <v>44044</v>
      </c>
      <c r="E5119" s="7" t="s">
        <v>4769</v>
      </c>
      <c r="F5119" s="65">
        <v>33.479999999999997</v>
      </c>
      <c r="G5119" t="s">
        <v>6</v>
      </c>
      <c r="H5119">
        <f>+VLOOKUP(G5119,'Legenda Tecnologias'!$A$1:$C$26,3)</f>
        <v>18</v>
      </c>
    </row>
    <row r="5120" spans="1:8" ht="14.25">
      <c r="A5120" s="11">
        <v>44044</v>
      </c>
      <c r="B5120" s="10" t="s">
        <v>5528</v>
      </c>
      <c r="C5120" s="12">
        <v>0.625</v>
      </c>
      <c r="D5120" s="13">
        <v>44044</v>
      </c>
      <c r="E5120" s="7" t="s">
        <v>4769</v>
      </c>
      <c r="F5120" s="65">
        <v>30.33</v>
      </c>
      <c r="G5120" t="s">
        <v>13</v>
      </c>
      <c r="H5120">
        <f>+VLOOKUP(G5120,'Legenda Tecnologias'!$A$1:$C$26,3)</f>
        <v>24</v>
      </c>
    </row>
    <row r="5121" spans="1:8" ht="14.25">
      <c r="A5121" s="11">
        <v>44044</v>
      </c>
      <c r="B5121" s="10" t="s">
        <v>5529</v>
      </c>
      <c r="C5121" s="12">
        <v>0.66666666666666663</v>
      </c>
      <c r="D5121" s="13">
        <v>44044</v>
      </c>
      <c r="E5121" s="7" t="s">
        <v>4769</v>
      </c>
      <c r="F5121" s="65">
        <v>30.3</v>
      </c>
      <c r="G5121" t="s">
        <v>12</v>
      </c>
      <c r="H5121">
        <f>+VLOOKUP(G5121,'Legenda Tecnologias'!$A$1:$C$26,3)</f>
        <v>22</v>
      </c>
    </row>
    <row r="5122" spans="1:8" ht="14.25">
      <c r="A5122" s="11">
        <v>44044</v>
      </c>
      <c r="B5122" s="10" t="s">
        <v>5530</v>
      </c>
      <c r="C5122" s="12">
        <v>0.70833333333333337</v>
      </c>
      <c r="D5122" s="13">
        <v>44044</v>
      </c>
      <c r="E5122" s="7" t="s">
        <v>4769</v>
      </c>
      <c r="F5122" s="65">
        <v>32.619999999999997</v>
      </c>
      <c r="G5122" t="s">
        <v>12</v>
      </c>
      <c r="H5122">
        <f>+VLOOKUP(G5122,'Legenda Tecnologias'!$A$1:$C$26,3)</f>
        <v>22</v>
      </c>
    </row>
    <row r="5123" spans="1:8" ht="14.25">
      <c r="A5123" s="11">
        <v>44044</v>
      </c>
      <c r="B5123" s="10" t="s">
        <v>5531</v>
      </c>
      <c r="C5123" s="12">
        <v>0.75</v>
      </c>
      <c r="D5123" s="13">
        <v>44044</v>
      </c>
      <c r="E5123" s="7" t="s">
        <v>4769</v>
      </c>
      <c r="F5123" s="65">
        <v>37.369999999999997</v>
      </c>
      <c r="G5123" t="s">
        <v>6</v>
      </c>
      <c r="H5123">
        <f>+VLOOKUP(G5123,'Legenda Tecnologias'!$A$1:$C$26,3)</f>
        <v>18</v>
      </c>
    </row>
    <row r="5124" spans="1:8" ht="14.25">
      <c r="A5124" s="11">
        <v>44044</v>
      </c>
      <c r="B5124" s="10" t="s">
        <v>5532</v>
      </c>
      <c r="C5124" s="12">
        <v>0.79166666666666663</v>
      </c>
      <c r="D5124" s="13">
        <v>44044</v>
      </c>
      <c r="E5124" s="7" t="s">
        <v>4769</v>
      </c>
      <c r="F5124" s="65">
        <v>38.78</v>
      </c>
      <c r="G5124" t="s">
        <v>6</v>
      </c>
      <c r="H5124">
        <f>+VLOOKUP(G5124,'Legenda Tecnologias'!$A$1:$C$26,3)</f>
        <v>18</v>
      </c>
    </row>
    <row r="5125" spans="1:8" ht="14.25">
      <c r="A5125" s="11">
        <v>44044</v>
      </c>
      <c r="B5125" s="10" t="s">
        <v>5515</v>
      </c>
      <c r="C5125" s="12">
        <v>8.3333333333333329E-2</v>
      </c>
      <c r="D5125" s="13">
        <v>44044</v>
      </c>
      <c r="E5125" s="7" t="s">
        <v>4769</v>
      </c>
      <c r="F5125" s="65">
        <v>31.01</v>
      </c>
      <c r="G5125" t="s">
        <v>6</v>
      </c>
      <c r="H5125">
        <f>+VLOOKUP(G5125,'Legenda Tecnologias'!$A$1:$C$26,3)</f>
        <v>18</v>
      </c>
    </row>
    <row r="5126" spans="1:8" ht="14.25">
      <c r="A5126" s="11">
        <v>44044</v>
      </c>
      <c r="B5126" s="10" t="s">
        <v>5533</v>
      </c>
      <c r="C5126" s="12">
        <v>0.83333333333333337</v>
      </c>
      <c r="D5126" s="13">
        <v>44044</v>
      </c>
      <c r="E5126" s="7" t="s">
        <v>4769</v>
      </c>
      <c r="F5126" s="65">
        <v>38.369999999999997</v>
      </c>
      <c r="G5126" t="s">
        <v>20</v>
      </c>
      <c r="H5126">
        <f>+VLOOKUP(G5126,'Legenda Tecnologias'!$A$1:$C$26,3)</f>
        <v>12</v>
      </c>
    </row>
    <row r="5127" spans="1:8" ht="14.25">
      <c r="A5127" s="11">
        <v>44044</v>
      </c>
      <c r="B5127" s="10" t="s">
        <v>5534</v>
      </c>
      <c r="C5127" s="12">
        <v>0.875</v>
      </c>
      <c r="D5127" s="13">
        <v>44044</v>
      </c>
      <c r="E5127" s="7" t="s">
        <v>4769</v>
      </c>
      <c r="F5127" s="65">
        <v>37.78</v>
      </c>
      <c r="G5127" t="s">
        <v>6</v>
      </c>
      <c r="H5127">
        <f>+VLOOKUP(G5127,'Legenda Tecnologias'!$A$1:$C$26,3)</f>
        <v>18</v>
      </c>
    </row>
    <row r="5128" spans="1:8" ht="14.25">
      <c r="A5128" s="11">
        <v>44044</v>
      </c>
      <c r="B5128" s="10" t="s">
        <v>5535</v>
      </c>
      <c r="C5128" s="12">
        <v>0.91666666666666663</v>
      </c>
      <c r="D5128" s="13">
        <v>44044</v>
      </c>
      <c r="E5128" s="7" t="s">
        <v>4769</v>
      </c>
      <c r="F5128" s="65">
        <v>37.119999999999997</v>
      </c>
      <c r="G5128" t="s">
        <v>5</v>
      </c>
      <c r="H5128">
        <f>+VLOOKUP(G5128,'Legenda Tecnologias'!$A$1:$C$26,3)</f>
        <v>11</v>
      </c>
    </row>
    <row r="5129" spans="1:8" ht="14.25">
      <c r="A5129" s="11">
        <v>44044</v>
      </c>
      <c r="B5129" s="10" t="s">
        <v>5536</v>
      </c>
      <c r="C5129" s="12">
        <v>0.95833333333333337</v>
      </c>
      <c r="D5129" s="13">
        <v>44044</v>
      </c>
      <c r="E5129" s="7" t="s">
        <v>4769</v>
      </c>
      <c r="F5129" s="65">
        <v>33.799999999999997</v>
      </c>
      <c r="G5129" t="s">
        <v>6</v>
      </c>
      <c r="H5129">
        <f>+VLOOKUP(G5129,'Legenda Tecnologias'!$A$1:$C$26,3)</f>
        <v>18</v>
      </c>
    </row>
    <row r="5130" spans="1:8" ht="14.25">
      <c r="A5130" s="11">
        <v>44044</v>
      </c>
      <c r="B5130" s="10" t="s">
        <v>5516</v>
      </c>
      <c r="C5130" s="12">
        <v>0.125</v>
      </c>
      <c r="D5130" s="13">
        <v>44044</v>
      </c>
      <c r="E5130" s="7" t="s">
        <v>4769</v>
      </c>
      <c r="F5130" s="65">
        <v>30.3</v>
      </c>
      <c r="G5130" t="s">
        <v>6</v>
      </c>
      <c r="H5130">
        <f>+VLOOKUP(G5130,'Legenda Tecnologias'!$A$1:$C$26,3)</f>
        <v>18</v>
      </c>
    </row>
    <row r="5131" spans="1:8" ht="14.25">
      <c r="A5131" s="11">
        <v>44044</v>
      </c>
      <c r="B5131" s="10" t="s">
        <v>5517</v>
      </c>
      <c r="C5131" s="12">
        <v>0.16666666666666666</v>
      </c>
      <c r="D5131" s="13">
        <v>44044</v>
      </c>
      <c r="E5131" s="7" t="s">
        <v>4769</v>
      </c>
      <c r="F5131" s="65">
        <v>30.3</v>
      </c>
      <c r="G5131" t="s">
        <v>12</v>
      </c>
      <c r="H5131">
        <f>+VLOOKUP(G5131,'Legenda Tecnologias'!$A$1:$C$26,3)</f>
        <v>22</v>
      </c>
    </row>
    <row r="5132" spans="1:8" ht="14.25">
      <c r="A5132" s="11">
        <v>44044</v>
      </c>
      <c r="B5132" s="10" t="s">
        <v>5518</v>
      </c>
      <c r="C5132" s="12">
        <v>0.20833333333333334</v>
      </c>
      <c r="D5132" s="13">
        <v>44044</v>
      </c>
      <c r="E5132" s="7" t="s">
        <v>4769</v>
      </c>
      <c r="F5132" s="65">
        <v>30.3</v>
      </c>
      <c r="G5132" t="s">
        <v>12</v>
      </c>
      <c r="H5132">
        <f>+VLOOKUP(G5132,'Legenda Tecnologias'!$A$1:$C$26,3)</f>
        <v>22</v>
      </c>
    </row>
    <row r="5133" spans="1:8" ht="14.25">
      <c r="A5133" s="11">
        <v>44044</v>
      </c>
      <c r="B5133" s="10" t="s">
        <v>5519</v>
      </c>
      <c r="C5133" s="12">
        <v>0.25</v>
      </c>
      <c r="D5133" s="13">
        <v>44044</v>
      </c>
      <c r="E5133" s="7" t="s">
        <v>4769</v>
      </c>
      <c r="F5133" s="65">
        <v>29.95</v>
      </c>
      <c r="G5133" t="s">
        <v>6</v>
      </c>
      <c r="H5133">
        <f>+VLOOKUP(G5133,'Legenda Tecnologias'!$A$1:$C$26,3)</f>
        <v>18</v>
      </c>
    </row>
    <row r="5134" spans="1:8" ht="14.25">
      <c r="A5134" s="11">
        <v>44044</v>
      </c>
      <c r="B5134" s="10" t="s">
        <v>5520</v>
      </c>
      <c r="C5134" s="12">
        <v>0.29166666666666669</v>
      </c>
      <c r="D5134" s="13">
        <v>44044</v>
      </c>
      <c r="E5134" s="7" t="s">
        <v>4769</v>
      </c>
      <c r="F5134" s="65">
        <v>29.89</v>
      </c>
      <c r="G5134" t="s">
        <v>13</v>
      </c>
      <c r="H5134">
        <f>+VLOOKUP(G5134,'Legenda Tecnologias'!$A$1:$C$26,3)</f>
        <v>24</v>
      </c>
    </row>
    <row r="5135" spans="1:8" ht="14.25">
      <c r="A5135" s="11">
        <v>44044</v>
      </c>
      <c r="B5135" s="10" t="s">
        <v>5521</v>
      </c>
      <c r="C5135" s="12">
        <v>0.33333333333333331</v>
      </c>
      <c r="D5135" s="13">
        <v>44044</v>
      </c>
      <c r="E5135" s="7" t="s">
        <v>4769</v>
      </c>
      <c r="F5135" s="65">
        <v>30.99</v>
      </c>
      <c r="G5135" t="s">
        <v>13</v>
      </c>
      <c r="H5135">
        <f>+VLOOKUP(G5135,'Legenda Tecnologias'!$A$1:$C$26,3)</f>
        <v>24</v>
      </c>
    </row>
    <row r="5136" spans="1:8" ht="14.25">
      <c r="A5136" s="11">
        <v>44044</v>
      </c>
      <c r="B5136" s="10" t="s">
        <v>5522</v>
      </c>
      <c r="C5136" s="12">
        <v>0.375</v>
      </c>
      <c r="D5136" s="13">
        <v>44044</v>
      </c>
      <c r="E5136" s="7" t="s">
        <v>4769</v>
      </c>
      <c r="F5136" s="65">
        <v>33.020000000000003</v>
      </c>
      <c r="G5136" t="s">
        <v>6</v>
      </c>
      <c r="H5136">
        <f>+VLOOKUP(G5136,'Legenda Tecnologias'!$A$1:$C$26,3)</f>
        <v>18</v>
      </c>
    </row>
    <row r="5137" spans="1:8" ht="14.25">
      <c r="A5137" s="11">
        <v>44044</v>
      </c>
      <c r="B5137" s="10" t="s">
        <v>5537</v>
      </c>
      <c r="C5137" s="12">
        <v>0</v>
      </c>
      <c r="D5137" s="13">
        <v>44045</v>
      </c>
      <c r="E5137" s="7" t="s">
        <v>4769</v>
      </c>
      <c r="F5137" s="65">
        <v>30.67</v>
      </c>
      <c r="G5137" t="s">
        <v>12</v>
      </c>
      <c r="H5137">
        <f>+VLOOKUP(G5137,'Legenda Tecnologias'!$A$1:$C$26,3)</f>
        <v>22</v>
      </c>
    </row>
    <row r="5138" spans="1:8" ht="14.25">
      <c r="A5138" s="11">
        <v>44044</v>
      </c>
      <c r="B5138" s="10" t="s">
        <v>5538</v>
      </c>
      <c r="C5138" s="12">
        <v>4.1666666666666664E-2</v>
      </c>
      <c r="D5138" s="13">
        <v>44045</v>
      </c>
      <c r="E5138" s="7" t="s">
        <v>4769</v>
      </c>
      <c r="F5138" s="65">
        <v>27.82</v>
      </c>
      <c r="G5138" t="s">
        <v>6</v>
      </c>
      <c r="H5138">
        <f>+VLOOKUP(G5138,'Legenda Tecnologias'!$A$1:$C$26,3)</f>
        <v>18</v>
      </c>
    </row>
    <row r="5139" spans="1:8" ht="14.25">
      <c r="A5139" s="11">
        <v>44044</v>
      </c>
      <c r="B5139" s="10" t="s">
        <v>5547</v>
      </c>
      <c r="C5139" s="12">
        <v>0.41666666666666669</v>
      </c>
      <c r="D5139" s="13">
        <v>44045</v>
      </c>
      <c r="E5139" s="7" t="s">
        <v>4769</v>
      </c>
      <c r="F5139" s="65">
        <v>27.63</v>
      </c>
      <c r="G5139" t="s">
        <v>6</v>
      </c>
      <c r="H5139">
        <f>+VLOOKUP(G5139,'Legenda Tecnologias'!$A$1:$C$26,3)</f>
        <v>18</v>
      </c>
    </row>
    <row r="5140" spans="1:8" ht="14.25">
      <c r="A5140" s="11">
        <v>44044</v>
      </c>
      <c r="B5140" s="10" t="s">
        <v>5548</v>
      </c>
      <c r="C5140" s="12">
        <v>0.45833333333333331</v>
      </c>
      <c r="D5140" s="13">
        <v>44045</v>
      </c>
      <c r="E5140" s="7" t="s">
        <v>4769</v>
      </c>
      <c r="F5140" s="65">
        <v>28.01</v>
      </c>
      <c r="G5140" t="s">
        <v>6</v>
      </c>
      <c r="H5140">
        <f>+VLOOKUP(G5140,'Legenda Tecnologias'!$A$1:$C$26,3)</f>
        <v>18</v>
      </c>
    </row>
    <row r="5141" spans="1:8" ht="14.25">
      <c r="A5141" s="11">
        <v>44044</v>
      </c>
      <c r="B5141" s="10" t="s">
        <v>5549</v>
      </c>
      <c r="C5141" s="12">
        <v>0.5</v>
      </c>
      <c r="D5141" s="13">
        <v>44045</v>
      </c>
      <c r="E5141" s="7" t="s">
        <v>4769</v>
      </c>
      <c r="F5141" s="65">
        <v>28.1</v>
      </c>
      <c r="G5141" t="s">
        <v>12</v>
      </c>
      <c r="H5141">
        <f>+VLOOKUP(G5141,'Legenda Tecnologias'!$A$1:$C$26,3)</f>
        <v>22</v>
      </c>
    </row>
    <row r="5142" spans="1:8" ht="14.25">
      <c r="A5142" s="11">
        <v>44044</v>
      </c>
      <c r="B5142" s="10" t="s">
        <v>5550</v>
      </c>
      <c r="C5142" s="12">
        <v>0.54166666666666663</v>
      </c>
      <c r="D5142" s="13">
        <v>44045</v>
      </c>
      <c r="E5142" s="7" t="s">
        <v>4769</v>
      </c>
      <c r="F5142" s="65">
        <v>27.4</v>
      </c>
      <c r="G5142" t="s">
        <v>12</v>
      </c>
      <c r="H5142">
        <f>+VLOOKUP(G5142,'Legenda Tecnologias'!$A$1:$C$26,3)</f>
        <v>22</v>
      </c>
    </row>
    <row r="5143" spans="1:8" ht="14.25">
      <c r="A5143" s="11">
        <v>44044</v>
      </c>
      <c r="B5143" s="10" t="s">
        <v>5551</v>
      </c>
      <c r="C5143" s="12">
        <v>0.58333333333333337</v>
      </c>
      <c r="D5143" s="13">
        <v>44045</v>
      </c>
      <c r="E5143" s="7" t="s">
        <v>4769</v>
      </c>
      <c r="F5143" s="65">
        <v>26.43</v>
      </c>
      <c r="G5143" t="s">
        <v>6</v>
      </c>
      <c r="H5143">
        <f>+VLOOKUP(G5143,'Legenda Tecnologias'!$A$1:$C$26,3)</f>
        <v>18</v>
      </c>
    </row>
    <row r="5144" spans="1:8" ht="14.25">
      <c r="A5144" s="11">
        <v>44044</v>
      </c>
      <c r="B5144" s="10" t="s">
        <v>5552</v>
      </c>
      <c r="C5144" s="12">
        <v>0.625</v>
      </c>
      <c r="D5144" s="13">
        <v>44045</v>
      </c>
      <c r="E5144" s="7" t="s">
        <v>4769</v>
      </c>
      <c r="F5144" s="65">
        <v>24.16</v>
      </c>
      <c r="G5144" t="s">
        <v>6</v>
      </c>
      <c r="H5144">
        <f>+VLOOKUP(G5144,'Legenda Tecnologias'!$A$1:$C$26,3)</f>
        <v>18</v>
      </c>
    </row>
    <row r="5145" spans="1:8" ht="14.25">
      <c r="A5145" s="11">
        <v>44044</v>
      </c>
      <c r="B5145" s="10" t="s">
        <v>5553</v>
      </c>
      <c r="C5145" s="12">
        <v>0.66666666666666663</v>
      </c>
      <c r="D5145" s="13">
        <v>44045</v>
      </c>
      <c r="E5145" s="7" t="s">
        <v>4769</v>
      </c>
      <c r="F5145" s="65">
        <v>23.86</v>
      </c>
      <c r="G5145" t="s">
        <v>12</v>
      </c>
      <c r="H5145">
        <f>+VLOOKUP(G5145,'Legenda Tecnologias'!$A$1:$C$26,3)</f>
        <v>22</v>
      </c>
    </row>
    <row r="5146" spans="1:8" ht="14.25">
      <c r="A5146" s="11">
        <v>44044</v>
      </c>
      <c r="B5146" s="10" t="s">
        <v>5554</v>
      </c>
      <c r="C5146" s="12">
        <v>0.70833333333333337</v>
      </c>
      <c r="D5146" s="13">
        <v>44045</v>
      </c>
      <c r="E5146" s="7" t="s">
        <v>4769</v>
      </c>
      <c r="F5146" s="65">
        <v>25.56</v>
      </c>
      <c r="G5146" t="s">
        <v>6</v>
      </c>
      <c r="H5146">
        <f>+VLOOKUP(G5146,'Legenda Tecnologias'!$A$1:$C$26,3)</f>
        <v>18</v>
      </c>
    </row>
    <row r="5147" spans="1:8" ht="14.25">
      <c r="A5147" s="11">
        <v>44044</v>
      </c>
      <c r="B5147" s="10" t="s">
        <v>5555</v>
      </c>
      <c r="C5147" s="12">
        <v>0.75</v>
      </c>
      <c r="D5147" s="13">
        <v>44045</v>
      </c>
      <c r="E5147" s="7" t="s">
        <v>4769</v>
      </c>
      <c r="F5147" s="65">
        <v>28.08</v>
      </c>
      <c r="G5147" t="s">
        <v>6</v>
      </c>
      <c r="H5147">
        <f>+VLOOKUP(G5147,'Legenda Tecnologias'!$A$1:$C$26,3)</f>
        <v>18</v>
      </c>
    </row>
    <row r="5148" spans="1:8" ht="14.25">
      <c r="A5148" s="11">
        <v>44044</v>
      </c>
      <c r="B5148" s="10" t="s">
        <v>5556</v>
      </c>
      <c r="C5148" s="12">
        <v>0.79166666666666663</v>
      </c>
      <c r="D5148" s="13">
        <v>44045</v>
      </c>
      <c r="E5148" s="7" t="s">
        <v>4769</v>
      </c>
      <c r="F5148" s="65">
        <v>28.9</v>
      </c>
      <c r="G5148" t="s">
        <v>6</v>
      </c>
      <c r="H5148">
        <f>+VLOOKUP(G5148,'Legenda Tecnologias'!$A$1:$C$26,3)</f>
        <v>18</v>
      </c>
    </row>
    <row r="5149" spans="1:8" ht="14.25">
      <c r="A5149" s="11">
        <v>44044</v>
      </c>
      <c r="B5149" s="10" t="s">
        <v>5539</v>
      </c>
      <c r="C5149" s="12">
        <v>8.3333333333333329E-2</v>
      </c>
      <c r="D5149" s="13">
        <v>44045</v>
      </c>
      <c r="E5149" s="7" t="s">
        <v>4769</v>
      </c>
      <c r="F5149" s="65">
        <v>27.09</v>
      </c>
      <c r="G5149" t="s">
        <v>6</v>
      </c>
      <c r="H5149">
        <f>+VLOOKUP(G5149,'Legenda Tecnologias'!$A$1:$C$26,3)</f>
        <v>18</v>
      </c>
    </row>
    <row r="5150" spans="1:8" ht="14.25">
      <c r="A5150" s="11">
        <v>44044</v>
      </c>
      <c r="B5150" s="10" t="s">
        <v>5557</v>
      </c>
      <c r="C5150" s="12">
        <v>0.83333333333333337</v>
      </c>
      <c r="D5150" s="13">
        <v>44045</v>
      </c>
      <c r="E5150" s="7" t="s">
        <v>4769</v>
      </c>
      <c r="F5150" s="65">
        <v>34.14</v>
      </c>
      <c r="G5150" t="s">
        <v>6</v>
      </c>
      <c r="H5150">
        <f>+VLOOKUP(G5150,'Legenda Tecnologias'!$A$1:$C$26,3)</f>
        <v>18</v>
      </c>
    </row>
    <row r="5151" spans="1:8" ht="14.25">
      <c r="A5151" s="11">
        <v>44044</v>
      </c>
      <c r="B5151" s="10" t="s">
        <v>5558</v>
      </c>
      <c r="C5151" s="12">
        <v>0.875</v>
      </c>
      <c r="D5151" s="13">
        <v>44045</v>
      </c>
      <c r="E5151" s="7" t="s">
        <v>4769</v>
      </c>
      <c r="F5151" s="65">
        <v>35.49</v>
      </c>
      <c r="G5151" t="s">
        <v>6</v>
      </c>
      <c r="H5151">
        <f>+VLOOKUP(G5151,'Legenda Tecnologias'!$A$1:$C$26,3)</f>
        <v>18</v>
      </c>
    </row>
    <row r="5152" spans="1:8" ht="14.25">
      <c r="A5152" s="11">
        <v>44044</v>
      </c>
      <c r="B5152" s="10" t="s">
        <v>5559</v>
      </c>
      <c r="C5152" s="12">
        <v>0.91666666666666663</v>
      </c>
      <c r="D5152" s="13">
        <v>44045</v>
      </c>
      <c r="E5152" s="7" t="s">
        <v>4769</v>
      </c>
      <c r="F5152" s="65">
        <v>38.43</v>
      </c>
      <c r="G5152" t="s">
        <v>6</v>
      </c>
      <c r="H5152">
        <f>+VLOOKUP(G5152,'Legenda Tecnologias'!$A$1:$C$26,3)</f>
        <v>18</v>
      </c>
    </row>
    <row r="5153" spans="1:8" ht="14.25">
      <c r="A5153" s="11">
        <v>44044</v>
      </c>
      <c r="B5153" s="10" t="s">
        <v>5560</v>
      </c>
      <c r="C5153" s="12">
        <v>0.95833333333333337</v>
      </c>
      <c r="D5153" s="13">
        <v>44045</v>
      </c>
      <c r="E5153" s="7" t="s">
        <v>4769</v>
      </c>
      <c r="F5153" s="65">
        <v>35.1</v>
      </c>
      <c r="G5153" t="s">
        <v>6</v>
      </c>
      <c r="H5153">
        <f>+VLOOKUP(G5153,'Legenda Tecnologias'!$A$1:$C$26,3)</f>
        <v>18</v>
      </c>
    </row>
    <row r="5154" spans="1:8" ht="14.25">
      <c r="A5154" s="11">
        <v>44044</v>
      </c>
      <c r="B5154" s="10" t="s">
        <v>5540</v>
      </c>
      <c r="C5154" s="12">
        <v>0.125</v>
      </c>
      <c r="D5154" s="13">
        <v>44045</v>
      </c>
      <c r="E5154" s="7" t="s">
        <v>4769</v>
      </c>
      <c r="F5154" s="65">
        <v>27.51</v>
      </c>
      <c r="G5154" t="s">
        <v>12</v>
      </c>
      <c r="H5154">
        <f>+VLOOKUP(G5154,'Legenda Tecnologias'!$A$1:$C$26,3)</f>
        <v>22</v>
      </c>
    </row>
    <row r="5155" spans="1:8" ht="14.25">
      <c r="A5155" s="11">
        <v>44044</v>
      </c>
      <c r="B5155" s="10" t="s">
        <v>5541</v>
      </c>
      <c r="C5155" s="12">
        <v>0.16666666666666666</v>
      </c>
      <c r="D5155" s="13">
        <v>44045</v>
      </c>
      <c r="E5155" s="7" t="s">
        <v>4769</v>
      </c>
      <c r="F5155" s="65">
        <v>27.08</v>
      </c>
      <c r="G5155" t="s">
        <v>6</v>
      </c>
      <c r="H5155">
        <f>+VLOOKUP(G5155,'Legenda Tecnologias'!$A$1:$C$26,3)</f>
        <v>18</v>
      </c>
    </row>
    <row r="5156" spans="1:8" ht="14.25">
      <c r="A5156" s="11">
        <v>44044</v>
      </c>
      <c r="B5156" s="10" t="s">
        <v>5542</v>
      </c>
      <c r="C5156" s="12">
        <v>0.20833333333333334</v>
      </c>
      <c r="D5156" s="13">
        <v>44045</v>
      </c>
      <c r="E5156" s="7" t="s">
        <v>4769</v>
      </c>
      <c r="F5156" s="65">
        <v>27.62</v>
      </c>
      <c r="G5156" t="s">
        <v>12</v>
      </c>
      <c r="H5156">
        <f>+VLOOKUP(G5156,'Legenda Tecnologias'!$A$1:$C$26,3)</f>
        <v>22</v>
      </c>
    </row>
    <row r="5157" spans="1:8" ht="14.25">
      <c r="A5157" s="11">
        <v>44044</v>
      </c>
      <c r="B5157" s="10" t="s">
        <v>5543</v>
      </c>
      <c r="C5157" s="12">
        <v>0.25</v>
      </c>
      <c r="D5157" s="13">
        <v>44045</v>
      </c>
      <c r="E5157" s="7" t="s">
        <v>4769</v>
      </c>
      <c r="F5157" s="65">
        <v>27.15</v>
      </c>
      <c r="G5157" t="s">
        <v>6</v>
      </c>
      <c r="H5157">
        <f>+VLOOKUP(G5157,'Legenda Tecnologias'!$A$1:$C$26,3)</f>
        <v>18</v>
      </c>
    </row>
    <row r="5158" spans="1:8" ht="14.25">
      <c r="A5158" s="11">
        <v>44044</v>
      </c>
      <c r="B5158" s="10" t="s">
        <v>5544</v>
      </c>
      <c r="C5158" s="12">
        <v>0.29166666666666669</v>
      </c>
      <c r="D5158" s="13">
        <v>44045</v>
      </c>
      <c r="E5158" s="7" t="s">
        <v>4769</v>
      </c>
      <c r="F5158" s="65">
        <v>26.79</v>
      </c>
      <c r="G5158" t="s">
        <v>12</v>
      </c>
      <c r="H5158">
        <f>+VLOOKUP(G5158,'Legenda Tecnologias'!$A$1:$C$26,3)</f>
        <v>22</v>
      </c>
    </row>
    <row r="5159" spans="1:8" ht="14.25">
      <c r="A5159" s="11">
        <v>44044</v>
      </c>
      <c r="B5159" s="10" t="s">
        <v>5545</v>
      </c>
      <c r="C5159" s="12">
        <v>0.33333333333333331</v>
      </c>
      <c r="D5159" s="13">
        <v>44045</v>
      </c>
      <c r="E5159" s="7" t="s">
        <v>4769</v>
      </c>
      <c r="F5159" s="65">
        <v>26.79</v>
      </c>
      <c r="G5159" t="s">
        <v>6</v>
      </c>
      <c r="H5159">
        <f>+VLOOKUP(G5159,'Legenda Tecnologias'!$A$1:$C$26,3)</f>
        <v>18</v>
      </c>
    </row>
    <row r="5160" spans="1:8" ht="14.25">
      <c r="A5160" s="11">
        <v>44044</v>
      </c>
      <c r="B5160" s="10" t="s">
        <v>5546</v>
      </c>
      <c r="C5160" s="12">
        <v>0.375</v>
      </c>
      <c r="D5160" s="13">
        <v>44045</v>
      </c>
      <c r="E5160" s="7" t="s">
        <v>4769</v>
      </c>
      <c r="F5160" s="65">
        <v>27.62</v>
      </c>
      <c r="G5160" t="s">
        <v>6</v>
      </c>
      <c r="H5160">
        <f>+VLOOKUP(G5160,'Legenda Tecnologias'!$A$1:$C$26,3)</f>
        <v>18</v>
      </c>
    </row>
    <row r="5161" spans="1:8" ht="14.25">
      <c r="A5161" s="11">
        <v>44044</v>
      </c>
      <c r="B5161" s="10" t="s">
        <v>5561</v>
      </c>
      <c r="C5161" s="12">
        <v>0</v>
      </c>
      <c r="D5161" s="13">
        <v>44046</v>
      </c>
      <c r="E5161" s="7" t="s">
        <v>4769</v>
      </c>
      <c r="F5161" s="65">
        <v>30.3</v>
      </c>
      <c r="G5161" t="s">
        <v>5</v>
      </c>
      <c r="H5161">
        <f>+VLOOKUP(G5161,'Legenda Tecnologias'!$A$1:$C$26,3)</f>
        <v>11</v>
      </c>
    </row>
    <row r="5162" spans="1:8" ht="14.25">
      <c r="A5162" s="11">
        <v>44044</v>
      </c>
      <c r="B5162" s="10" t="s">
        <v>5562</v>
      </c>
      <c r="C5162" s="12">
        <v>4.1666666666666664E-2</v>
      </c>
      <c r="D5162" s="13">
        <v>44046</v>
      </c>
      <c r="E5162" s="7" t="s">
        <v>4769</v>
      </c>
      <c r="F5162" s="65">
        <v>29</v>
      </c>
      <c r="G5162" t="s">
        <v>6</v>
      </c>
      <c r="H5162">
        <f>+VLOOKUP(G5162,'Legenda Tecnologias'!$A$1:$C$26,3)</f>
        <v>18</v>
      </c>
    </row>
    <row r="5163" spans="1:8" ht="14.25">
      <c r="A5163" s="11">
        <v>44044</v>
      </c>
      <c r="B5163" s="10" t="s">
        <v>5571</v>
      </c>
      <c r="C5163" s="12">
        <v>0.41666666666666669</v>
      </c>
      <c r="D5163" s="13">
        <v>44046</v>
      </c>
      <c r="E5163" s="7" t="s">
        <v>4769</v>
      </c>
      <c r="F5163" s="65">
        <v>41.2</v>
      </c>
      <c r="G5163" t="s">
        <v>5</v>
      </c>
      <c r="H5163">
        <f>+VLOOKUP(G5163,'Legenda Tecnologias'!$A$1:$C$26,3)</f>
        <v>11</v>
      </c>
    </row>
    <row r="5164" spans="1:8" ht="14.25">
      <c r="A5164" s="11">
        <v>44044</v>
      </c>
      <c r="B5164" s="10" t="s">
        <v>5572</v>
      </c>
      <c r="C5164" s="12">
        <v>0.45833333333333331</v>
      </c>
      <c r="D5164" s="13">
        <v>44046</v>
      </c>
      <c r="E5164" s="7" t="s">
        <v>4769</v>
      </c>
      <c r="F5164" s="65">
        <v>41.16</v>
      </c>
      <c r="G5164" t="s">
        <v>5</v>
      </c>
      <c r="H5164">
        <f>+VLOOKUP(G5164,'Legenda Tecnologias'!$A$1:$C$26,3)</f>
        <v>11</v>
      </c>
    </row>
    <row r="5165" spans="1:8" ht="14.25">
      <c r="A5165" s="11">
        <v>44044</v>
      </c>
      <c r="B5165" s="10" t="s">
        <v>5573</v>
      </c>
      <c r="C5165" s="12">
        <v>0.5</v>
      </c>
      <c r="D5165" s="13">
        <v>44046</v>
      </c>
      <c r="E5165" s="7" t="s">
        <v>4769</v>
      </c>
      <c r="F5165" s="65">
        <v>40.97</v>
      </c>
      <c r="G5165" t="s">
        <v>5</v>
      </c>
      <c r="H5165">
        <f>+VLOOKUP(G5165,'Legenda Tecnologias'!$A$1:$C$26,3)</f>
        <v>11</v>
      </c>
    </row>
    <row r="5166" spans="1:8" ht="14.25">
      <c r="A5166" s="11">
        <v>44044</v>
      </c>
      <c r="B5166" s="10" t="s">
        <v>5574</v>
      </c>
      <c r="C5166" s="12">
        <v>0.54166666666666663</v>
      </c>
      <c r="D5166" s="13">
        <v>44046</v>
      </c>
      <c r="E5166" s="7" t="s">
        <v>4769</v>
      </c>
      <c r="F5166" s="65">
        <v>39.9</v>
      </c>
      <c r="G5166" t="s">
        <v>5</v>
      </c>
      <c r="H5166">
        <f>+VLOOKUP(G5166,'Legenda Tecnologias'!$A$1:$C$26,3)</f>
        <v>11</v>
      </c>
    </row>
    <row r="5167" spans="1:8" ht="14.25">
      <c r="A5167" s="11">
        <v>44044</v>
      </c>
      <c r="B5167" s="10" t="s">
        <v>5575</v>
      </c>
      <c r="C5167" s="12">
        <v>0.58333333333333337</v>
      </c>
      <c r="D5167" s="13">
        <v>44046</v>
      </c>
      <c r="E5167" s="7" t="s">
        <v>4769</v>
      </c>
      <c r="F5167" s="65">
        <v>38.24</v>
      </c>
      <c r="G5167" t="s">
        <v>12</v>
      </c>
      <c r="H5167">
        <f>+VLOOKUP(G5167,'Legenda Tecnologias'!$A$1:$C$26,3)</f>
        <v>22</v>
      </c>
    </row>
    <row r="5168" spans="1:8" ht="14.25">
      <c r="A5168" s="11">
        <v>44044</v>
      </c>
      <c r="B5168" s="10" t="s">
        <v>5576</v>
      </c>
      <c r="C5168" s="12">
        <v>0.625</v>
      </c>
      <c r="D5168" s="13">
        <v>44046</v>
      </c>
      <c r="E5168" s="7" t="s">
        <v>4769</v>
      </c>
      <c r="F5168" s="65">
        <v>37.18</v>
      </c>
      <c r="G5168" t="s">
        <v>6</v>
      </c>
      <c r="H5168">
        <f>+VLOOKUP(G5168,'Legenda Tecnologias'!$A$1:$C$26,3)</f>
        <v>18</v>
      </c>
    </row>
    <row r="5169" spans="1:8" ht="14.25">
      <c r="A5169" s="11">
        <v>44044</v>
      </c>
      <c r="B5169" s="10" t="s">
        <v>5577</v>
      </c>
      <c r="C5169" s="12">
        <v>0.66666666666666663</v>
      </c>
      <c r="D5169" s="13">
        <v>44046</v>
      </c>
      <c r="E5169" s="7" t="s">
        <v>4769</v>
      </c>
      <c r="F5169" s="65">
        <v>37.75</v>
      </c>
      <c r="G5169" t="s">
        <v>6</v>
      </c>
      <c r="H5169">
        <f>+VLOOKUP(G5169,'Legenda Tecnologias'!$A$1:$C$26,3)</f>
        <v>18</v>
      </c>
    </row>
    <row r="5170" spans="1:8" ht="14.25">
      <c r="A5170" s="11">
        <v>44044</v>
      </c>
      <c r="B5170" s="10" t="s">
        <v>5578</v>
      </c>
      <c r="C5170" s="12">
        <v>0.70833333333333337</v>
      </c>
      <c r="D5170" s="13">
        <v>44046</v>
      </c>
      <c r="E5170" s="7" t="s">
        <v>4769</v>
      </c>
      <c r="F5170" s="65">
        <v>39.67</v>
      </c>
      <c r="G5170" t="s">
        <v>6</v>
      </c>
      <c r="H5170">
        <f>+VLOOKUP(G5170,'Legenda Tecnologias'!$A$1:$C$26,3)</f>
        <v>18</v>
      </c>
    </row>
    <row r="5171" spans="1:8" ht="14.25">
      <c r="A5171" s="11">
        <v>44044</v>
      </c>
      <c r="B5171" s="10" t="s">
        <v>5579</v>
      </c>
      <c r="C5171" s="12">
        <v>0.75</v>
      </c>
      <c r="D5171" s="13">
        <v>44046</v>
      </c>
      <c r="E5171" s="7" t="s">
        <v>4769</v>
      </c>
      <c r="F5171" s="65">
        <v>40.06</v>
      </c>
      <c r="G5171" t="s">
        <v>6</v>
      </c>
      <c r="H5171">
        <f>+VLOOKUP(G5171,'Legenda Tecnologias'!$A$1:$C$26,3)</f>
        <v>18</v>
      </c>
    </row>
    <row r="5172" spans="1:8" ht="14.25">
      <c r="A5172" s="11">
        <v>44044</v>
      </c>
      <c r="B5172" s="10" t="s">
        <v>5580</v>
      </c>
      <c r="C5172" s="12">
        <v>0.79166666666666663</v>
      </c>
      <c r="D5172" s="13">
        <v>44046</v>
      </c>
      <c r="E5172" s="7" t="s">
        <v>4769</v>
      </c>
      <c r="F5172" s="65">
        <v>39.159999999999997</v>
      </c>
      <c r="G5172" t="s">
        <v>5</v>
      </c>
      <c r="H5172">
        <f>+VLOOKUP(G5172,'Legenda Tecnologias'!$A$1:$C$26,3)</f>
        <v>11</v>
      </c>
    </row>
    <row r="5173" spans="1:8" ht="14.25">
      <c r="A5173" s="11">
        <v>44044</v>
      </c>
      <c r="B5173" s="10" t="s">
        <v>5563</v>
      </c>
      <c r="C5173" s="12">
        <v>8.3333333333333329E-2</v>
      </c>
      <c r="D5173" s="13">
        <v>44046</v>
      </c>
      <c r="E5173" s="7" t="s">
        <v>4769</v>
      </c>
      <c r="F5173" s="65">
        <v>28.5</v>
      </c>
      <c r="G5173" t="s">
        <v>12</v>
      </c>
      <c r="H5173">
        <f>+VLOOKUP(G5173,'Legenda Tecnologias'!$A$1:$C$26,3)</f>
        <v>22</v>
      </c>
    </row>
    <row r="5174" spans="1:8" ht="14.25">
      <c r="A5174" s="11">
        <v>44044</v>
      </c>
      <c r="B5174" s="10" t="s">
        <v>5581</v>
      </c>
      <c r="C5174" s="12">
        <v>0.83333333333333337</v>
      </c>
      <c r="D5174" s="13">
        <v>44046</v>
      </c>
      <c r="E5174" s="7" t="s">
        <v>4769</v>
      </c>
      <c r="F5174" s="65">
        <v>39.97</v>
      </c>
      <c r="G5174" t="s">
        <v>5</v>
      </c>
      <c r="H5174">
        <f>+VLOOKUP(G5174,'Legenda Tecnologias'!$A$1:$C$26,3)</f>
        <v>11</v>
      </c>
    </row>
    <row r="5175" spans="1:8" ht="14.25">
      <c r="A5175" s="11">
        <v>44044</v>
      </c>
      <c r="B5175" s="10" t="s">
        <v>5582</v>
      </c>
      <c r="C5175" s="12">
        <v>0.875</v>
      </c>
      <c r="D5175" s="13">
        <v>44046</v>
      </c>
      <c r="E5175" s="7" t="s">
        <v>4769</v>
      </c>
      <c r="F5175" s="65">
        <v>40.83</v>
      </c>
      <c r="G5175" t="s">
        <v>5</v>
      </c>
      <c r="H5175">
        <f>+VLOOKUP(G5175,'Legenda Tecnologias'!$A$1:$C$26,3)</f>
        <v>11</v>
      </c>
    </row>
    <row r="5176" spans="1:8" ht="14.25">
      <c r="A5176" s="11">
        <v>44044</v>
      </c>
      <c r="B5176" s="10" t="s">
        <v>5583</v>
      </c>
      <c r="C5176" s="12">
        <v>0.91666666666666663</v>
      </c>
      <c r="D5176" s="13">
        <v>44046</v>
      </c>
      <c r="E5176" s="7" t="s">
        <v>4769</v>
      </c>
      <c r="F5176" s="65">
        <v>40.159999999999997</v>
      </c>
      <c r="G5176" t="s">
        <v>6</v>
      </c>
      <c r="H5176">
        <f>+VLOOKUP(G5176,'Legenda Tecnologias'!$A$1:$C$26,3)</f>
        <v>18</v>
      </c>
    </row>
    <row r="5177" spans="1:8" ht="14.25">
      <c r="A5177" s="11">
        <v>44044</v>
      </c>
      <c r="B5177" s="10" t="s">
        <v>5584</v>
      </c>
      <c r="C5177" s="12">
        <v>0.95833333333333337</v>
      </c>
      <c r="D5177" s="13">
        <v>44046</v>
      </c>
      <c r="E5177" s="7" t="s">
        <v>4769</v>
      </c>
      <c r="F5177" s="65">
        <v>35.049999999999997</v>
      </c>
      <c r="G5177" t="s">
        <v>5</v>
      </c>
      <c r="H5177">
        <f>+VLOOKUP(G5177,'Legenda Tecnologias'!$A$1:$C$26,3)</f>
        <v>11</v>
      </c>
    </row>
    <row r="5178" spans="1:8" ht="14.25">
      <c r="A5178" s="11">
        <v>44044</v>
      </c>
      <c r="B5178" s="10" t="s">
        <v>5564</v>
      </c>
      <c r="C5178" s="12">
        <v>0.125</v>
      </c>
      <c r="D5178" s="13">
        <v>44046</v>
      </c>
      <c r="E5178" s="7" t="s">
        <v>4769</v>
      </c>
      <c r="F5178" s="65">
        <v>28.1</v>
      </c>
      <c r="G5178" t="s">
        <v>12</v>
      </c>
      <c r="H5178">
        <f>+VLOOKUP(G5178,'Legenda Tecnologias'!$A$1:$C$26,3)</f>
        <v>22</v>
      </c>
    </row>
    <row r="5179" spans="1:8" ht="14.25">
      <c r="A5179" s="11">
        <v>44044</v>
      </c>
      <c r="B5179" s="10" t="s">
        <v>5565</v>
      </c>
      <c r="C5179" s="12">
        <v>0.16666666666666666</v>
      </c>
      <c r="D5179" s="13">
        <v>44046</v>
      </c>
      <c r="E5179" s="7" t="s">
        <v>4769</v>
      </c>
      <c r="F5179" s="65">
        <v>27.44</v>
      </c>
      <c r="G5179" t="s">
        <v>6</v>
      </c>
      <c r="H5179">
        <f>+VLOOKUP(G5179,'Legenda Tecnologias'!$A$1:$C$26,3)</f>
        <v>18</v>
      </c>
    </row>
    <row r="5180" spans="1:8" ht="14.25">
      <c r="A5180" s="11">
        <v>44044</v>
      </c>
      <c r="B5180" s="10" t="s">
        <v>5566</v>
      </c>
      <c r="C5180" s="12">
        <v>0.20833333333333334</v>
      </c>
      <c r="D5180" s="13">
        <v>44046</v>
      </c>
      <c r="E5180" s="7" t="s">
        <v>4769</v>
      </c>
      <c r="F5180" s="65">
        <v>28.33</v>
      </c>
      <c r="G5180" t="s">
        <v>6</v>
      </c>
      <c r="H5180">
        <f>+VLOOKUP(G5180,'Legenda Tecnologias'!$A$1:$C$26,3)</f>
        <v>18</v>
      </c>
    </row>
    <row r="5181" spans="1:8" ht="14.25">
      <c r="A5181" s="11">
        <v>44044</v>
      </c>
      <c r="B5181" s="10" t="s">
        <v>5567</v>
      </c>
      <c r="C5181" s="12">
        <v>0.25</v>
      </c>
      <c r="D5181" s="13">
        <v>44046</v>
      </c>
      <c r="E5181" s="7" t="s">
        <v>4769</v>
      </c>
      <c r="F5181" s="65">
        <v>34.119999999999997</v>
      </c>
      <c r="G5181" t="s">
        <v>12</v>
      </c>
      <c r="H5181">
        <f>+VLOOKUP(G5181,'Legenda Tecnologias'!$A$1:$C$26,3)</f>
        <v>22</v>
      </c>
    </row>
    <row r="5182" spans="1:8" ht="14.25">
      <c r="A5182" s="11">
        <v>44044</v>
      </c>
      <c r="B5182" s="10" t="s">
        <v>5568</v>
      </c>
      <c r="C5182" s="12">
        <v>0.29166666666666669</v>
      </c>
      <c r="D5182" s="13">
        <v>44046</v>
      </c>
      <c r="E5182" s="7" t="s">
        <v>4769</v>
      </c>
      <c r="F5182" s="65">
        <v>39.19</v>
      </c>
      <c r="G5182" t="s">
        <v>6</v>
      </c>
      <c r="H5182">
        <f>+VLOOKUP(G5182,'Legenda Tecnologias'!$A$1:$C$26,3)</f>
        <v>18</v>
      </c>
    </row>
    <row r="5183" spans="1:8" ht="14.25">
      <c r="A5183" s="11">
        <v>44044</v>
      </c>
      <c r="B5183" s="10" t="s">
        <v>5569</v>
      </c>
      <c r="C5183" s="12">
        <v>0.33333333333333331</v>
      </c>
      <c r="D5183" s="13">
        <v>44046</v>
      </c>
      <c r="E5183" s="7" t="s">
        <v>4769</v>
      </c>
      <c r="F5183" s="65">
        <v>41</v>
      </c>
      <c r="G5183" t="s">
        <v>5</v>
      </c>
      <c r="H5183">
        <f>+VLOOKUP(G5183,'Legenda Tecnologias'!$A$1:$C$26,3)</f>
        <v>11</v>
      </c>
    </row>
    <row r="5184" spans="1:8" ht="14.25">
      <c r="A5184" s="11">
        <v>44044</v>
      </c>
      <c r="B5184" s="10" t="s">
        <v>5570</v>
      </c>
      <c r="C5184" s="12">
        <v>0.375</v>
      </c>
      <c r="D5184" s="13">
        <v>44046</v>
      </c>
      <c r="E5184" s="7" t="s">
        <v>4769</v>
      </c>
      <c r="F5184" s="65">
        <v>41.53</v>
      </c>
      <c r="G5184" t="s">
        <v>5</v>
      </c>
      <c r="H5184">
        <f>+VLOOKUP(G5184,'Legenda Tecnologias'!$A$1:$C$26,3)</f>
        <v>11</v>
      </c>
    </row>
    <row r="5185" spans="1:8" ht="14.25">
      <c r="A5185" s="11">
        <v>44044</v>
      </c>
      <c r="B5185" s="10" t="s">
        <v>5585</v>
      </c>
      <c r="C5185" s="12">
        <v>0</v>
      </c>
      <c r="D5185" s="13">
        <v>44047</v>
      </c>
      <c r="E5185" s="7" t="s">
        <v>4769</v>
      </c>
      <c r="F5185" s="65">
        <v>31.6</v>
      </c>
      <c r="G5185" t="s">
        <v>12</v>
      </c>
      <c r="H5185">
        <f>+VLOOKUP(G5185,'Legenda Tecnologias'!$A$1:$C$26,3)</f>
        <v>22</v>
      </c>
    </row>
    <row r="5186" spans="1:8" ht="14.25">
      <c r="A5186" s="11">
        <v>44044</v>
      </c>
      <c r="B5186" s="10" t="s">
        <v>5586</v>
      </c>
      <c r="C5186" s="12">
        <v>4.1666666666666664E-2</v>
      </c>
      <c r="D5186" s="13">
        <v>44047</v>
      </c>
      <c r="E5186" s="7" t="s">
        <v>4769</v>
      </c>
      <c r="F5186" s="65">
        <v>29</v>
      </c>
      <c r="G5186" t="s">
        <v>6</v>
      </c>
      <c r="H5186">
        <f>+VLOOKUP(G5186,'Legenda Tecnologias'!$A$1:$C$26,3)</f>
        <v>18</v>
      </c>
    </row>
    <row r="5187" spans="1:8" ht="14.25">
      <c r="A5187" s="11">
        <v>44044</v>
      </c>
      <c r="B5187" s="10" t="s">
        <v>5595</v>
      </c>
      <c r="C5187" s="12">
        <v>0.41666666666666669</v>
      </c>
      <c r="D5187" s="13">
        <v>44047</v>
      </c>
      <c r="E5187" s="7" t="s">
        <v>4769</v>
      </c>
      <c r="F5187" s="65">
        <v>38.590000000000003</v>
      </c>
      <c r="G5187" t="s">
        <v>5</v>
      </c>
      <c r="H5187">
        <f>+VLOOKUP(G5187,'Legenda Tecnologias'!$A$1:$C$26,3)</f>
        <v>11</v>
      </c>
    </row>
    <row r="5188" spans="1:8" ht="14.25">
      <c r="A5188" s="11">
        <v>44044</v>
      </c>
      <c r="B5188" s="10" t="s">
        <v>5596</v>
      </c>
      <c r="C5188" s="12">
        <v>0.45833333333333331</v>
      </c>
      <c r="D5188" s="13">
        <v>44047</v>
      </c>
      <c r="E5188" s="7" t="s">
        <v>4769</v>
      </c>
      <c r="F5188" s="65">
        <v>35.75</v>
      </c>
      <c r="G5188" t="s">
        <v>12</v>
      </c>
      <c r="H5188">
        <f>+VLOOKUP(G5188,'Legenda Tecnologias'!$A$1:$C$26,3)</f>
        <v>22</v>
      </c>
    </row>
    <row r="5189" spans="1:8" ht="14.25">
      <c r="A5189" s="11">
        <v>44044</v>
      </c>
      <c r="B5189" s="10" t="s">
        <v>5597</v>
      </c>
      <c r="C5189" s="12">
        <v>0.5</v>
      </c>
      <c r="D5189" s="13">
        <v>44047</v>
      </c>
      <c r="E5189" s="7" t="s">
        <v>4769</v>
      </c>
      <c r="F5189" s="65">
        <v>37</v>
      </c>
      <c r="G5189" t="s">
        <v>6</v>
      </c>
      <c r="H5189">
        <f>+VLOOKUP(G5189,'Legenda Tecnologias'!$A$1:$C$26,3)</f>
        <v>18</v>
      </c>
    </row>
    <row r="5190" spans="1:8" ht="14.25">
      <c r="A5190" s="11">
        <v>44044</v>
      </c>
      <c r="B5190" s="10" t="s">
        <v>5598</v>
      </c>
      <c r="C5190" s="12">
        <v>0.54166666666666663</v>
      </c>
      <c r="D5190" s="13">
        <v>44047</v>
      </c>
      <c r="E5190" s="7" t="s">
        <v>4769</v>
      </c>
      <c r="F5190" s="65">
        <v>36.880000000000003</v>
      </c>
      <c r="G5190" t="s">
        <v>6</v>
      </c>
      <c r="H5190">
        <f>+VLOOKUP(G5190,'Legenda Tecnologias'!$A$1:$C$26,3)</f>
        <v>18</v>
      </c>
    </row>
    <row r="5191" spans="1:8" ht="14.25">
      <c r="A5191" s="11">
        <v>44044</v>
      </c>
      <c r="B5191" s="10" t="s">
        <v>5599</v>
      </c>
      <c r="C5191" s="12">
        <v>0.58333333333333337</v>
      </c>
      <c r="D5191" s="13">
        <v>44047</v>
      </c>
      <c r="E5191" s="7" t="s">
        <v>4769</v>
      </c>
      <c r="F5191" s="65">
        <v>35.22</v>
      </c>
      <c r="G5191" t="s">
        <v>12</v>
      </c>
      <c r="H5191">
        <f>+VLOOKUP(G5191,'Legenda Tecnologias'!$A$1:$C$26,3)</f>
        <v>22</v>
      </c>
    </row>
    <row r="5192" spans="1:8" ht="14.25">
      <c r="A5192" s="11">
        <v>44044</v>
      </c>
      <c r="B5192" s="10" t="s">
        <v>5600</v>
      </c>
      <c r="C5192" s="12">
        <v>0.625</v>
      </c>
      <c r="D5192" s="13">
        <v>44047</v>
      </c>
      <c r="E5192" s="7" t="s">
        <v>4769</v>
      </c>
      <c r="F5192" s="65">
        <v>34.33</v>
      </c>
      <c r="G5192" t="s">
        <v>5</v>
      </c>
      <c r="H5192">
        <f>+VLOOKUP(G5192,'Legenda Tecnologias'!$A$1:$C$26,3)</f>
        <v>11</v>
      </c>
    </row>
    <row r="5193" spans="1:8" ht="14.25">
      <c r="A5193" s="11">
        <v>44044</v>
      </c>
      <c r="B5193" s="10" t="s">
        <v>5601</v>
      </c>
      <c r="C5193" s="12">
        <v>0.66666666666666663</v>
      </c>
      <c r="D5193" s="13">
        <v>44047</v>
      </c>
      <c r="E5193" s="7" t="s">
        <v>4769</v>
      </c>
      <c r="F5193" s="65">
        <v>33.369999999999997</v>
      </c>
      <c r="G5193" t="s">
        <v>12</v>
      </c>
      <c r="H5193">
        <f>+VLOOKUP(G5193,'Legenda Tecnologias'!$A$1:$C$26,3)</f>
        <v>22</v>
      </c>
    </row>
    <row r="5194" spans="1:8" ht="14.25">
      <c r="A5194" s="11">
        <v>44044</v>
      </c>
      <c r="B5194" s="10" t="s">
        <v>5602</v>
      </c>
      <c r="C5194" s="12">
        <v>0.70833333333333337</v>
      </c>
      <c r="D5194" s="13">
        <v>44047</v>
      </c>
      <c r="E5194" s="7" t="s">
        <v>4769</v>
      </c>
      <c r="F5194" s="65">
        <v>37.72</v>
      </c>
      <c r="G5194" t="s">
        <v>13</v>
      </c>
      <c r="H5194">
        <f>+VLOOKUP(G5194,'Legenda Tecnologias'!$A$1:$C$26,3)</f>
        <v>24</v>
      </c>
    </row>
    <row r="5195" spans="1:8" ht="14.25">
      <c r="A5195" s="11">
        <v>44044</v>
      </c>
      <c r="B5195" s="10" t="s">
        <v>5603</v>
      </c>
      <c r="C5195" s="12">
        <v>0.75</v>
      </c>
      <c r="D5195" s="13">
        <v>44047</v>
      </c>
      <c r="E5195" s="7" t="s">
        <v>4769</v>
      </c>
      <c r="F5195" s="65">
        <v>40.409999999999997</v>
      </c>
      <c r="G5195" t="s">
        <v>12</v>
      </c>
      <c r="H5195">
        <f>+VLOOKUP(G5195,'Legenda Tecnologias'!$A$1:$C$26,3)</f>
        <v>22</v>
      </c>
    </row>
    <row r="5196" spans="1:8" ht="14.25">
      <c r="A5196" s="11">
        <v>44044</v>
      </c>
      <c r="B5196" s="10" t="s">
        <v>5604</v>
      </c>
      <c r="C5196" s="12">
        <v>0.79166666666666663</v>
      </c>
      <c r="D5196" s="13">
        <v>44047</v>
      </c>
      <c r="E5196" s="7" t="s">
        <v>4769</v>
      </c>
      <c r="F5196" s="65">
        <v>41.01</v>
      </c>
      <c r="G5196" t="s">
        <v>12</v>
      </c>
      <c r="H5196">
        <f>+VLOOKUP(G5196,'Legenda Tecnologias'!$A$1:$C$26,3)</f>
        <v>22</v>
      </c>
    </row>
    <row r="5197" spans="1:8" ht="14.25">
      <c r="A5197" s="11">
        <v>44044</v>
      </c>
      <c r="B5197" s="10" t="s">
        <v>5587</v>
      </c>
      <c r="C5197" s="12">
        <v>8.3333333333333329E-2</v>
      </c>
      <c r="D5197" s="13">
        <v>44047</v>
      </c>
      <c r="E5197" s="7" t="s">
        <v>4769</v>
      </c>
      <c r="F5197" s="65">
        <v>29</v>
      </c>
      <c r="G5197" t="s">
        <v>6</v>
      </c>
      <c r="H5197">
        <f>+VLOOKUP(G5197,'Legenda Tecnologias'!$A$1:$C$26,3)</f>
        <v>18</v>
      </c>
    </row>
    <row r="5198" spans="1:8" ht="14.25">
      <c r="A5198" s="11">
        <v>44044</v>
      </c>
      <c r="B5198" s="10" t="s">
        <v>5605</v>
      </c>
      <c r="C5198" s="12">
        <v>0.83333333333333337</v>
      </c>
      <c r="D5198" s="13">
        <v>44047</v>
      </c>
      <c r="E5198" s="7" t="s">
        <v>4769</v>
      </c>
      <c r="F5198" s="65">
        <v>41.2</v>
      </c>
      <c r="G5198" t="s">
        <v>6</v>
      </c>
      <c r="H5198">
        <f>+VLOOKUP(G5198,'Legenda Tecnologias'!$A$1:$C$26,3)</f>
        <v>18</v>
      </c>
    </row>
    <row r="5199" spans="1:8" ht="14.25">
      <c r="A5199" s="11">
        <v>44044</v>
      </c>
      <c r="B5199" s="10" t="s">
        <v>5606</v>
      </c>
      <c r="C5199" s="12">
        <v>0.875</v>
      </c>
      <c r="D5199" s="13">
        <v>44047</v>
      </c>
      <c r="E5199" s="7" t="s">
        <v>4769</v>
      </c>
      <c r="F5199" s="65">
        <v>41.16</v>
      </c>
      <c r="G5199" t="s">
        <v>5</v>
      </c>
      <c r="H5199">
        <f>+VLOOKUP(G5199,'Legenda Tecnologias'!$A$1:$C$26,3)</f>
        <v>11</v>
      </c>
    </row>
    <row r="5200" spans="1:8" ht="14.25">
      <c r="A5200" s="11">
        <v>44044</v>
      </c>
      <c r="B5200" s="10" t="s">
        <v>5607</v>
      </c>
      <c r="C5200" s="12">
        <v>0.91666666666666663</v>
      </c>
      <c r="D5200" s="13">
        <v>44047</v>
      </c>
      <c r="E5200" s="7" t="s">
        <v>4769</v>
      </c>
      <c r="F5200" s="65">
        <v>39.83</v>
      </c>
      <c r="G5200" t="s">
        <v>5</v>
      </c>
      <c r="H5200">
        <f>+VLOOKUP(G5200,'Legenda Tecnologias'!$A$1:$C$26,3)</f>
        <v>11</v>
      </c>
    </row>
    <row r="5201" spans="1:8" ht="14.25">
      <c r="A5201" s="11">
        <v>44044</v>
      </c>
      <c r="B5201" s="10" t="s">
        <v>5608</v>
      </c>
      <c r="C5201" s="12">
        <v>0.95833333333333337</v>
      </c>
      <c r="D5201" s="13">
        <v>44047</v>
      </c>
      <c r="E5201" s="7" t="s">
        <v>4769</v>
      </c>
      <c r="F5201" s="65">
        <v>34.799999999999997</v>
      </c>
      <c r="G5201" t="s">
        <v>5</v>
      </c>
      <c r="H5201">
        <f>+VLOOKUP(G5201,'Legenda Tecnologias'!$A$1:$C$26,3)</f>
        <v>11</v>
      </c>
    </row>
    <row r="5202" spans="1:8" ht="14.25">
      <c r="A5202" s="11">
        <v>44044</v>
      </c>
      <c r="B5202" s="10" t="s">
        <v>5588</v>
      </c>
      <c r="C5202" s="12">
        <v>0.125</v>
      </c>
      <c r="D5202" s="13">
        <v>44047</v>
      </c>
      <c r="E5202" s="7" t="s">
        <v>4769</v>
      </c>
      <c r="F5202" s="65">
        <v>28.87</v>
      </c>
      <c r="G5202" t="s">
        <v>6</v>
      </c>
      <c r="H5202">
        <f>+VLOOKUP(G5202,'Legenda Tecnologias'!$A$1:$C$26,3)</f>
        <v>18</v>
      </c>
    </row>
    <row r="5203" spans="1:8" ht="14.25">
      <c r="A5203" s="11">
        <v>44044</v>
      </c>
      <c r="B5203" s="10" t="s">
        <v>5589</v>
      </c>
      <c r="C5203" s="12">
        <v>0.16666666666666666</v>
      </c>
      <c r="D5203" s="13">
        <v>44047</v>
      </c>
      <c r="E5203" s="7" t="s">
        <v>4769</v>
      </c>
      <c r="F5203" s="65">
        <v>28.5</v>
      </c>
      <c r="G5203" t="s">
        <v>6</v>
      </c>
      <c r="H5203">
        <f>+VLOOKUP(G5203,'Legenda Tecnologias'!$A$1:$C$26,3)</f>
        <v>18</v>
      </c>
    </row>
    <row r="5204" spans="1:8" ht="14.25">
      <c r="A5204" s="11">
        <v>44044</v>
      </c>
      <c r="B5204" s="10" t="s">
        <v>5590</v>
      </c>
      <c r="C5204" s="12">
        <v>0.20833333333333334</v>
      </c>
      <c r="D5204" s="13">
        <v>44047</v>
      </c>
      <c r="E5204" s="7" t="s">
        <v>4769</v>
      </c>
      <c r="F5204" s="65">
        <v>28.7</v>
      </c>
      <c r="G5204" t="s">
        <v>6</v>
      </c>
      <c r="H5204">
        <f>+VLOOKUP(G5204,'Legenda Tecnologias'!$A$1:$C$26,3)</f>
        <v>18</v>
      </c>
    </row>
    <row r="5205" spans="1:8" ht="14.25">
      <c r="A5205" s="11">
        <v>44044</v>
      </c>
      <c r="B5205" s="10" t="s">
        <v>5591</v>
      </c>
      <c r="C5205" s="12">
        <v>0.25</v>
      </c>
      <c r="D5205" s="13">
        <v>44047</v>
      </c>
      <c r="E5205" s="7" t="s">
        <v>4769</v>
      </c>
      <c r="F5205" s="65">
        <v>30.3</v>
      </c>
      <c r="G5205" t="s">
        <v>7</v>
      </c>
      <c r="H5205">
        <f>+VLOOKUP(G5205,'Legenda Tecnologias'!$A$1:$C$26,3)</f>
        <v>19</v>
      </c>
    </row>
    <row r="5206" spans="1:8" ht="14.25">
      <c r="A5206" s="11">
        <v>44044</v>
      </c>
      <c r="B5206" s="10" t="s">
        <v>5592</v>
      </c>
      <c r="C5206" s="12">
        <v>0.29166666666666669</v>
      </c>
      <c r="D5206" s="13">
        <v>44047</v>
      </c>
      <c r="E5206" s="7" t="s">
        <v>4769</v>
      </c>
      <c r="F5206" s="65">
        <v>36.24</v>
      </c>
      <c r="G5206" t="s">
        <v>12</v>
      </c>
      <c r="H5206">
        <f>+VLOOKUP(G5206,'Legenda Tecnologias'!$A$1:$C$26,3)</f>
        <v>22</v>
      </c>
    </row>
    <row r="5207" spans="1:8" ht="14.25">
      <c r="A5207" s="11">
        <v>44044</v>
      </c>
      <c r="B5207" s="10" t="s">
        <v>5593</v>
      </c>
      <c r="C5207" s="12">
        <v>0.33333333333333331</v>
      </c>
      <c r="D5207" s="13">
        <v>44047</v>
      </c>
      <c r="E5207" s="7" t="s">
        <v>4769</v>
      </c>
      <c r="F5207" s="65">
        <v>39.97</v>
      </c>
      <c r="G5207" t="s">
        <v>6</v>
      </c>
      <c r="H5207">
        <f>+VLOOKUP(G5207,'Legenda Tecnologias'!$A$1:$C$26,3)</f>
        <v>18</v>
      </c>
    </row>
    <row r="5208" spans="1:8" ht="14.25">
      <c r="A5208" s="11">
        <v>44044</v>
      </c>
      <c r="B5208" s="10" t="s">
        <v>5594</v>
      </c>
      <c r="C5208" s="12">
        <v>0.375</v>
      </c>
      <c r="D5208" s="13">
        <v>44047</v>
      </c>
      <c r="E5208" s="7" t="s">
        <v>4769</v>
      </c>
      <c r="F5208" s="65">
        <v>40.119999999999997</v>
      </c>
      <c r="G5208" t="s">
        <v>5</v>
      </c>
      <c r="H5208">
        <f>+VLOOKUP(G5208,'Legenda Tecnologias'!$A$1:$C$26,3)</f>
        <v>11</v>
      </c>
    </row>
    <row r="5209" spans="1:8" ht="14.25">
      <c r="A5209" s="11">
        <v>44044</v>
      </c>
      <c r="B5209" s="10" t="s">
        <v>5609</v>
      </c>
      <c r="C5209" s="12">
        <v>0</v>
      </c>
      <c r="D5209" s="13">
        <v>44048</v>
      </c>
      <c r="E5209" s="7" t="s">
        <v>4769</v>
      </c>
      <c r="F5209" s="65">
        <v>34.64</v>
      </c>
      <c r="G5209" t="s">
        <v>12</v>
      </c>
      <c r="H5209">
        <f>+VLOOKUP(G5209,'Legenda Tecnologias'!$A$1:$C$26,3)</f>
        <v>22</v>
      </c>
    </row>
    <row r="5210" spans="1:8" ht="14.25">
      <c r="A5210" s="11">
        <v>44044</v>
      </c>
      <c r="B5210" s="10" t="s">
        <v>5610</v>
      </c>
      <c r="C5210" s="12">
        <v>4.1666666666666664E-2</v>
      </c>
      <c r="D5210" s="13">
        <v>44048</v>
      </c>
      <c r="E5210" s="7" t="s">
        <v>4769</v>
      </c>
      <c r="F5210" s="65">
        <v>31</v>
      </c>
      <c r="G5210" t="s">
        <v>12</v>
      </c>
      <c r="H5210">
        <f>+VLOOKUP(G5210,'Legenda Tecnologias'!$A$1:$C$26,3)</f>
        <v>22</v>
      </c>
    </row>
    <row r="5211" spans="1:8" ht="14.25">
      <c r="A5211" s="11">
        <v>44044</v>
      </c>
      <c r="B5211" s="10" t="s">
        <v>5619</v>
      </c>
      <c r="C5211" s="12">
        <v>0.41666666666666669</v>
      </c>
      <c r="D5211" s="13">
        <v>44048</v>
      </c>
      <c r="E5211" s="7" t="s">
        <v>4769</v>
      </c>
      <c r="F5211" s="65">
        <v>36.1</v>
      </c>
      <c r="G5211" t="s">
        <v>7</v>
      </c>
      <c r="H5211">
        <f>+VLOOKUP(G5211,'Legenda Tecnologias'!$A$1:$C$26,3)</f>
        <v>19</v>
      </c>
    </row>
    <row r="5212" spans="1:8" ht="14.25">
      <c r="A5212" s="11">
        <v>44044</v>
      </c>
      <c r="B5212" s="10" t="s">
        <v>5620</v>
      </c>
      <c r="C5212" s="12">
        <v>0.45833333333333331</v>
      </c>
      <c r="D5212" s="13">
        <v>44048</v>
      </c>
      <c r="E5212" s="7" t="s">
        <v>4769</v>
      </c>
      <c r="F5212" s="65">
        <v>38</v>
      </c>
      <c r="G5212" t="s">
        <v>12</v>
      </c>
      <c r="H5212">
        <f>+VLOOKUP(G5212,'Legenda Tecnologias'!$A$1:$C$26,3)</f>
        <v>22</v>
      </c>
    </row>
    <row r="5213" spans="1:8" ht="14.25">
      <c r="A5213" s="11">
        <v>44044</v>
      </c>
      <c r="B5213" s="10" t="s">
        <v>5621</v>
      </c>
      <c r="C5213" s="12">
        <v>0.5</v>
      </c>
      <c r="D5213" s="13">
        <v>44048</v>
      </c>
      <c r="E5213" s="7" t="s">
        <v>4769</v>
      </c>
      <c r="F5213" s="65">
        <v>39.01</v>
      </c>
      <c r="G5213" t="s">
        <v>12</v>
      </c>
      <c r="H5213">
        <f>+VLOOKUP(G5213,'Legenda Tecnologias'!$A$1:$C$26,3)</f>
        <v>22</v>
      </c>
    </row>
    <row r="5214" spans="1:8" ht="14.25">
      <c r="A5214" s="11">
        <v>44044</v>
      </c>
      <c r="B5214" s="10" t="s">
        <v>5622</v>
      </c>
      <c r="C5214" s="12">
        <v>0.54166666666666663</v>
      </c>
      <c r="D5214" s="13">
        <v>44048</v>
      </c>
      <c r="E5214" s="7" t="s">
        <v>4769</v>
      </c>
      <c r="F5214" s="65">
        <v>39.76</v>
      </c>
      <c r="G5214" t="s">
        <v>5</v>
      </c>
      <c r="H5214">
        <f>+VLOOKUP(G5214,'Legenda Tecnologias'!$A$1:$C$26,3)</f>
        <v>11</v>
      </c>
    </row>
    <row r="5215" spans="1:8" ht="14.25">
      <c r="A5215" s="11">
        <v>44044</v>
      </c>
      <c r="B5215" s="10" t="s">
        <v>5623</v>
      </c>
      <c r="C5215" s="12">
        <v>0.58333333333333337</v>
      </c>
      <c r="D5215" s="13">
        <v>44048</v>
      </c>
      <c r="E5215" s="7" t="s">
        <v>4769</v>
      </c>
      <c r="F5215" s="65">
        <v>39.159999999999997</v>
      </c>
      <c r="G5215" t="s">
        <v>5</v>
      </c>
      <c r="H5215">
        <f>+VLOOKUP(G5215,'Legenda Tecnologias'!$A$1:$C$26,3)</f>
        <v>11</v>
      </c>
    </row>
    <row r="5216" spans="1:8" ht="14.25">
      <c r="A5216" s="11">
        <v>44044</v>
      </c>
      <c r="B5216" s="10" t="s">
        <v>5624</v>
      </c>
      <c r="C5216" s="12">
        <v>0.625</v>
      </c>
      <c r="D5216" s="13">
        <v>44048</v>
      </c>
      <c r="E5216" s="7" t="s">
        <v>4769</v>
      </c>
      <c r="F5216" s="65">
        <v>36.85</v>
      </c>
      <c r="G5216" t="s">
        <v>5</v>
      </c>
      <c r="H5216">
        <f>+VLOOKUP(G5216,'Legenda Tecnologias'!$A$1:$C$26,3)</f>
        <v>11</v>
      </c>
    </row>
    <row r="5217" spans="1:8" ht="14.25">
      <c r="A5217" s="11">
        <v>44044</v>
      </c>
      <c r="B5217" s="10" t="s">
        <v>5625</v>
      </c>
      <c r="C5217" s="12">
        <v>0.66666666666666663</v>
      </c>
      <c r="D5217" s="13">
        <v>44048</v>
      </c>
      <c r="E5217" s="7" t="s">
        <v>4769</v>
      </c>
      <c r="F5217" s="65">
        <v>34.07</v>
      </c>
      <c r="G5217" t="s">
        <v>12</v>
      </c>
      <c r="H5217">
        <f>+VLOOKUP(G5217,'Legenda Tecnologias'!$A$1:$C$26,3)</f>
        <v>22</v>
      </c>
    </row>
    <row r="5218" spans="1:8" ht="14.25">
      <c r="A5218" s="11">
        <v>44044</v>
      </c>
      <c r="B5218" s="10" t="s">
        <v>5626</v>
      </c>
      <c r="C5218" s="12">
        <v>0.70833333333333337</v>
      </c>
      <c r="D5218" s="13">
        <v>44048</v>
      </c>
      <c r="E5218" s="7" t="s">
        <v>4769</v>
      </c>
      <c r="F5218" s="65">
        <v>33.79</v>
      </c>
      <c r="G5218" t="s">
        <v>12</v>
      </c>
      <c r="H5218">
        <f>+VLOOKUP(G5218,'Legenda Tecnologias'!$A$1:$C$26,3)</f>
        <v>22</v>
      </c>
    </row>
    <row r="5219" spans="1:8" ht="14.25">
      <c r="A5219" s="11">
        <v>44044</v>
      </c>
      <c r="B5219" s="10" t="s">
        <v>5627</v>
      </c>
      <c r="C5219" s="12">
        <v>0.75</v>
      </c>
      <c r="D5219" s="13">
        <v>44048</v>
      </c>
      <c r="E5219" s="7" t="s">
        <v>4769</v>
      </c>
      <c r="F5219" s="65">
        <v>39.67</v>
      </c>
      <c r="G5219" t="s">
        <v>13</v>
      </c>
      <c r="H5219">
        <f>+VLOOKUP(G5219,'Legenda Tecnologias'!$A$1:$C$26,3)</f>
        <v>24</v>
      </c>
    </row>
    <row r="5220" spans="1:8" ht="14.25">
      <c r="A5220" s="11">
        <v>44044</v>
      </c>
      <c r="B5220" s="10" t="s">
        <v>5628</v>
      </c>
      <c r="C5220" s="12">
        <v>0.79166666666666663</v>
      </c>
      <c r="D5220" s="13">
        <v>44048</v>
      </c>
      <c r="E5220" s="7" t="s">
        <v>4769</v>
      </c>
      <c r="F5220" s="65">
        <v>43.04</v>
      </c>
      <c r="G5220" t="s">
        <v>5</v>
      </c>
      <c r="H5220">
        <f>+VLOOKUP(G5220,'Legenda Tecnologias'!$A$1:$C$26,3)</f>
        <v>11</v>
      </c>
    </row>
    <row r="5221" spans="1:8" ht="14.25">
      <c r="A5221" s="11">
        <v>44044</v>
      </c>
      <c r="B5221" s="10" t="s">
        <v>5611</v>
      </c>
      <c r="C5221" s="12">
        <v>8.3333333333333329E-2</v>
      </c>
      <c r="D5221" s="13">
        <v>44048</v>
      </c>
      <c r="E5221" s="7" t="s">
        <v>4769</v>
      </c>
      <c r="F5221" s="65">
        <v>30.3</v>
      </c>
      <c r="G5221" t="s">
        <v>12</v>
      </c>
      <c r="H5221">
        <f>+VLOOKUP(G5221,'Legenda Tecnologias'!$A$1:$C$26,3)</f>
        <v>22</v>
      </c>
    </row>
    <row r="5222" spans="1:8" ht="14.25">
      <c r="A5222" s="11">
        <v>44044</v>
      </c>
      <c r="B5222" s="10" t="s">
        <v>5629</v>
      </c>
      <c r="C5222" s="12">
        <v>0.83333333333333337</v>
      </c>
      <c r="D5222" s="13">
        <v>44048</v>
      </c>
      <c r="E5222" s="7" t="s">
        <v>4769</v>
      </c>
      <c r="F5222" s="65">
        <v>43.4</v>
      </c>
      <c r="G5222" t="s">
        <v>5</v>
      </c>
      <c r="H5222">
        <f>+VLOOKUP(G5222,'Legenda Tecnologias'!$A$1:$C$26,3)</f>
        <v>11</v>
      </c>
    </row>
    <row r="5223" spans="1:8" ht="14.25">
      <c r="A5223" s="11">
        <v>44044</v>
      </c>
      <c r="B5223" s="10" t="s">
        <v>5630</v>
      </c>
      <c r="C5223" s="12">
        <v>0.875</v>
      </c>
      <c r="D5223" s="13">
        <v>44048</v>
      </c>
      <c r="E5223" s="7" t="s">
        <v>4769</v>
      </c>
      <c r="F5223" s="65">
        <v>42.43</v>
      </c>
      <c r="G5223" t="s">
        <v>12</v>
      </c>
      <c r="H5223">
        <f>+VLOOKUP(G5223,'Legenda Tecnologias'!$A$1:$C$26,3)</f>
        <v>22</v>
      </c>
    </row>
    <row r="5224" spans="1:8" ht="14.25">
      <c r="A5224" s="11">
        <v>44044</v>
      </c>
      <c r="B5224" s="10" t="s">
        <v>5631</v>
      </c>
      <c r="C5224" s="12">
        <v>0.91666666666666663</v>
      </c>
      <c r="D5224" s="13">
        <v>44048</v>
      </c>
      <c r="E5224" s="7" t="s">
        <v>4769</v>
      </c>
      <c r="F5224" s="65">
        <v>41.69</v>
      </c>
      <c r="G5224" t="s">
        <v>5</v>
      </c>
      <c r="H5224">
        <f>+VLOOKUP(G5224,'Legenda Tecnologias'!$A$1:$C$26,3)</f>
        <v>11</v>
      </c>
    </row>
    <row r="5225" spans="1:8" ht="14.25">
      <c r="A5225" s="11">
        <v>44044</v>
      </c>
      <c r="B5225" s="10" t="s">
        <v>5632</v>
      </c>
      <c r="C5225" s="12">
        <v>0.95833333333333337</v>
      </c>
      <c r="D5225" s="13">
        <v>44048</v>
      </c>
      <c r="E5225" s="7" t="s">
        <v>4769</v>
      </c>
      <c r="F5225" s="65">
        <v>36.71</v>
      </c>
      <c r="G5225" t="s">
        <v>5</v>
      </c>
      <c r="H5225">
        <f>+VLOOKUP(G5225,'Legenda Tecnologias'!$A$1:$C$26,3)</f>
        <v>11</v>
      </c>
    </row>
    <row r="5226" spans="1:8" ht="14.25">
      <c r="A5226" s="11">
        <v>44044</v>
      </c>
      <c r="B5226" s="10" t="s">
        <v>5612</v>
      </c>
      <c r="C5226" s="12">
        <v>0.125</v>
      </c>
      <c r="D5226" s="13">
        <v>44048</v>
      </c>
      <c r="E5226" s="7" t="s">
        <v>4769</v>
      </c>
      <c r="F5226" s="65">
        <v>30.3</v>
      </c>
      <c r="G5226" t="s">
        <v>12</v>
      </c>
      <c r="H5226">
        <f>+VLOOKUP(G5226,'Legenda Tecnologias'!$A$1:$C$26,3)</f>
        <v>22</v>
      </c>
    </row>
    <row r="5227" spans="1:8" ht="14.25">
      <c r="A5227" s="11">
        <v>44044</v>
      </c>
      <c r="B5227" s="10" t="s">
        <v>5613</v>
      </c>
      <c r="C5227" s="12">
        <v>0.16666666666666666</v>
      </c>
      <c r="D5227" s="13">
        <v>44048</v>
      </c>
      <c r="E5227" s="7" t="s">
        <v>4769</v>
      </c>
      <c r="F5227" s="65">
        <v>32</v>
      </c>
      <c r="G5227" t="s">
        <v>12</v>
      </c>
      <c r="H5227">
        <f>+VLOOKUP(G5227,'Legenda Tecnologias'!$A$1:$C$26,3)</f>
        <v>22</v>
      </c>
    </row>
    <row r="5228" spans="1:8" ht="14.25">
      <c r="A5228" s="11">
        <v>44044</v>
      </c>
      <c r="B5228" s="10" t="s">
        <v>5614</v>
      </c>
      <c r="C5228" s="12">
        <v>0.20833333333333334</v>
      </c>
      <c r="D5228" s="13">
        <v>44048</v>
      </c>
      <c r="E5228" s="7" t="s">
        <v>4769</v>
      </c>
      <c r="F5228" s="65">
        <v>32</v>
      </c>
      <c r="G5228" t="s">
        <v>12</v>
      </c>
      <c r="H5228">
        <f>+VLOOKUP(G5228,'Legenda Tecnologias'!$A$1:$C$26,3)</f>
        <v>22</v>
      </c>
    </row>
    <row r="5229" spans="1:8" ht="14.25">
      <c r="A5229" s="11">
        <v>44044</v>
      </c>
      <c r="B5229" s="10" t="s">
        <v>5615</v>
      </c>
      <c r="C5229" s="12">
        <v>0.25</v>
      </c>
      <c r="D5229" s="13">
        <v>44048</v>
      </c>
      <c r="E5229" s="7" t="s">
        <v>4769</v>
      </c>
      <c r="F5229" s="65">
        <v>33.43</v>
      </c>
      <c r="G5229" t="s">
        <v>13</v>
      </c>
      <c r="H5229">
        <f>+VLOOKUP(G5229,'Legenda Tecnologias'!$A$1:$C$26,3)</f>
        <v>24</v>
      </c>
    </row>
    <row r="5230" spans="1:8" ht="14.25">
      <c r="A5230" s="11">
        <v>44044</v>
      </c>
      <c r="B5230" s="10" t="s">
        <v>5616</v>
      </c>
      <c r="C5230" s="12">
        <v>0.29166666666666669</v>
      </c>
      <c r="D5230" s="13">
        <v>44048</v>
      </c>
      <c r="E5230" s="7" t="s">
        <v>4769</v>
      </c>
      <c r="F5230" s="65">
        <v>34.11</v>
      </c>
      <c r="G5230" t="s">
        <v>13</v>
      </c>
      <c r="H5230">
        <f>+VLOOKUP(G5230,'Legenda Tecnologias'!$A$1:$C$26,3)</f>
        <v>24</v>
      </c>
    </row>
    <row r="5231" spans="1:8" ht="14.25">
      <c r="A5231" s="11">
        <v>44044</v>
      </c>
      <c r="B5231" s="10" t="s">
        <v>5617</v>
      </c>
      <c r="C5231" s="12">
        <v>0.33333333333333331</v>
      </c>
      <c r="D5231" s="13">
        <v>44048</v>
      </c>
      <c r="E5231" s="7" t="s">
        <v>4769</v>
      </c>
      <c r="F5231" s="65">
        <v>36.840000000000003</v>
      </c>
      <c r="G5231" t="s">
        <v>12</v>
      </c>
      <c r="H5231">
        <f>+VLOOKUP(G5231,'Legenda Tecnologias'!$A$1:$C$26,3)</f>
        <v>22</v>
      </c>
    </row>
    <row r="5232" spans="1:8" ht="14.25">
      <c r="A5232" s="11">
        <v>44044</v>
      </c>
      <c r="B5232" s="10" t="s">
        <v>5618</v>
      </c>
      <c r="C5232" s="12">
        <v>0.375</v>
      </c>
      <c r="D5232" s="13">
        <v>44048</v>
      </c>
      <c r="E5232" s="7" t="s">
        <v>4769</v>
      </c>
      <c r="F5232" s="65">
        <v>36.11</v>
      </c>
      <c r="G5232" t="s">
        <v>12</v>
      </c>
      <c r="H5232">
        <f>+VLOOKUP(G5232,'Legenda Tecnologias'!$A$1:$C$26,3)</f>
        <v>22</v>
      </c>
    </row>
    <row r="5233" spans="1:8" ht="14.25">
      <c r="A5233" s="11">
        <v>44044</v>
      </c>
      <c r="B5233" s="10" t="s">
        <v>5633</v>
      </c>
      <c r="C5233" s="12">
        <v>0</v>
      </c>
      <c r="D5233" s="13">
        <v>44049</v>
      </c>
      <c r="E5233" s="7" t="s">
        <v>4769</v>
      </c>
      <c r="F5233" s="65">
        <v>38.590000000000003</v>
      </c>
      <c r="G5233" t="s">
        <v>5</v>
      </c>
      <c r="H5233">
        <f>+VLOOKUP(G5233,'Legenda Tecnologias'!$A$1:$C$26,3)</f>
        <v>11</v>
      </c>
    </row>
    <row r="5234" spans="1:8" ht="14.25">
      <c r="A5234" s="11">
        <v>44044</v>
      </c>
      <c r="B5234" s="10" t="s">
        <v>5634</v>
      </c>
      <c r="C5234" s="12">
        <v>4.1666666666666664E-2</v>
      </c>
      <c r="D5234" s="13">
        <v>44049</v>
      </c>
      <c r="E5234" s="7" t="s">
        <v>4769</v>
      </c>
      <c r="F5234" s="65">
        <v>36</v>
      </c>
      <c r="G5234" t="s">
        <v>5</v>
      </c>
      <c r="H5234">
        <f>+VLOOKUP(G5234,'Legenda Tecnologias'!$A$1:$C$26,3)</f>
        <v>11</v>
      </c>
    </row>
    <row r="5235" spans="1:8" ht="14.25">
      <c r="A5235" s="11">
        <v>44044</v>
      </c>
      <c r="B5235" s="10" t="s">
        <v>5643</v>
      </c>
      <c r="C5235" s="12">
        <v>0.41666666666666669</v>
      </c>
      <c r="D5235" s="13">
        <v>44049</v>
      </c>
      <c r="E5235" s="7" t="s">
        <v>4769</v>
      </c>
      <c r="F5235" s="65">
        <v>36.909999999999997</v>
      </c>
      <c r="G5235" t="s">
        <v>5</v>
      </c>
      <c r="H5235">
        <f>+VLOOKUP(G5235,'Legenda Tecnologias'!$A$1:$C$26,3)</f>
        <v>11</v>
      </c>
    </row>
    <row r="5236" spans="1:8" ht="14.25">
      <c r="A5236" s="11">
        <v>44044</v>
      </c>
      <c r="B5236" s="10" t="s">
        <v>5644</v>
      </c>
      <c r="C5236" s="12">
        <v>0.45833333333333331</v>
      </c>
      <c r="D5236" s="13">
        <v>44049</v>
      </c>
      <c r="E5236" s="7" t="s">
        <v>4769</v>
      </c>
      <c r="F5236" s="65">
        <v>36.6</v>
      </c>
      <c r="G5236" t="s">
        <v>6</v>
      </c>
      <c r="H5236">
        <f>+VLOOKUP(G5236,'Legenda Tecnologias'!$A$1:$C$26,3)</f>
        <v>18</v>
      </c>
    </row>
    <row r="5237" spans="1:8" ht="14.25">
      <c r="A5237" s="11">
        <v>44044</v>
      </c>
      <c r="B5237" s="10" t="s">
        <v>5645</v>
      </c>
      <c r="C5237" s="12">
        <v>0.5</v>
      </c>
      <c r="D5237" s="13">
        <v>44049</v>
      </c>
      <c r="E5237" s="7" t="s">
        <v>4769</v>
      </c>
      <c r="F5237" s="65">
        <v>38.590000000000003</v>
      </c>
      <c r="G5237" t="s">
        <v>12</v>
      </c>
      <c r="H5237">
        <f>+VLOOKUP(G5237,'Legenda Tecnologias'!$A$1:$C$26,3)</f>
        <v>22</v>
      </c>
    </row>
    <row r="5238" spans="1:8" ht="14.25">
      <c r="A5238" s="11">
        <v>44044</v>
      </c>
      <c r="B5238" s="10" t="s">
        <v>5646</v>
      </c>
      <c r="C5238" s="12">
        <v>0.54166666666666663</v>
      </c>
      <c r="D5238" s="13">
        <v>44049</v>
      </c>
      <c r="E5238" s="7" t="s">
        <v>4769</v>
      </c>
      <c r="F5238" s="65">
        <v>39.270000000000003</v>
      </c>
      <c r="G5238" t="s">
        <v>5</v>
      </c>
      <c r="H5238">
        <f>+VLOOKUP(G5238,'Legenda Tecnologias'!$A$1:$C$26,3)</f>
        <v>11</v>
      </c>
    </row>
    <row r="5239" spans="1:8" ht="14.25">
      <c r="A5239" s="11">
        <v>44044</v>
      </c>
      <c r="B5239" s="10" t="s">
        <v>5647</v>
      </c>
      <c r="C5239" s="12">
        <v>0.58333333333333337</v>
      </c>
      <c r="D5239" s="13">
        <v>44049</v>
      </c>
      <c r="E5239" s="7" t="s">
        <v>4769</v>
      </c>
      <c r="F5239" s="65">
        <v>38.36</v>
      </c>
      <c r="G5239" t="s">
        <v>5</v>
      </c>
      <c r="H5239">
        <f>+VLOOKUP(G5239,'Legenda Tecnologias'!$A$1:$C$26,3)</f>
        <v>11</v>
      </c>
    </row>
    <row r="5240" spans="1:8" ht="14.25">
      <c r="A5240" s="11">
        <v>44044</v>
      </c>
      <c r="B5240" s="10" t="s">
        <v>5648</v>
      </c>
      <c r="C5240" s="12">
        <v>0.625</v>
      </c>
      <c r="D5240" s="13">
        <v>44049</v>
      </c>
      <c r="E5240" s="7" t="s">
        <v>4769</v>
      </c>
      <c r="F5240" s="65">
        <v>36.01</v>
      </c>
      <c r="G5240" t="s">
        <v>5</v>
      </c>
      <c r="H5240">
        <f>+VLOOKUP(G5240,'Legenda Tecnologias'!$A$1:$C$26,3)</f>
        <v>11</v>
      </c>
    </row>
    <row r="5241" spans="1:8" ht="14.25">
      <c r="A5241" s="11">
        <v>44044</v>
      </c>
      <c r="B5241" s="10" t="s">
        <v>5649</v>
      </c>
      <c r="C5241" s="12">
        <v>0.66666666666666663</v>
      </c>
      <c r="D5241" s="13">
        <v>44049</v>
      </c>
      <c r="E5241" s="7" t="s">
        <v>4769</v>
      </c>
      <c r="F5241" s="65">
        <v>36.19</v>
      </c>
      <c r="G5241" t="s">
        <v>10</v>
      </c>
      <c r="H5241">
        <f>+VLOOKUP(G5241,'Legenda Tecnologias'!$A$1:$C$26,3)</f>
        <v>1</v>
      </c>
    </row>
    <row r="5242" spans="1:8" ht="14.25">
      <c r="A5242" s="11">
        <v>44044</v>
      </c>
      <c r="B5242" s="10" t="s">
        <v>5650</v>
      </c>
      <c r="C5242" s="12">
        <v>0.70833333333333337</v>
      </c>
      <c r="D5242" s="13">
        <v>44049</v>
      </c>
      <c r="E5242" s="7" t="s">
        <v>4769</v>
      </c>
      <c r="F5242" s="65">
        <v>39.69</v>
      </c>
      <c r="G5242" t="s">
        <v>12</v>
      </c>
      <c r="H5242">
        <f>+VLOOKUP(G5242,'Legenda Tecnologias'!$A$1:$C$26,3)</f>
        <v>22</v>
      </c>
    </row>
    <row r="5243" spans="1:8" ht="14.25">
      <c r="A5243" s="11">
        <v>44044</v>
      </c>
      <c r="B5243" s="10" t="s">
        <v>5651</v>
      </c>
      <c r="C5243" s="12">
        <v>0.75</v>
      </c>
      <c r="D5243" s="13">
        <v>44049</v>
      </c>
      <c r="E5243" s="7" t="s">
        <v>4769</v>
      </c>
      <c r="F5243" s="65">
        <v>42.6</v>
      </c>
      <c r="G5243" t="s">
        <v>6</v>
      </c>
      <c r="H5243">
        <f>+VLOOKUP(G5243,'Legenda Tecnologias'!$A$1:$C$26,3)</f>
        <v>18</v>
      </c>
    </row>
    <row r="5244" spans="1:8" ht="14.25">
      <c r="A5244" s="11">
        <v>44044</v>
      </c>
      <c r="B5244" s="10" t="s">
        <v>5652</v>
      </c>
      <c r="C5244" s="12">
        <v>0.79166666666666663</v>
      </c>
      <c r="D5244" s="13">
        <v>44049</v>
      </c>
      <c r="E5244" s="7" t="s">
        <v>4769</v>
      </c>
      <c r="F5244" s="65">
        <v>43.37</v>
      </c>
      <c r="G5244" t="s">
        <v>21</v>
      </c>
      <c r="H5244">
        <f>+VLOOKUP(G5244,'Legenda Tecnologias'!$A$1:$C$26,3)</f>
        <v>2</v>
      </c>
    </row>
    <row r="5245" spans="1:8" ht="14.25">
      <c r="A5245" s="11">
        <v>44044</v>
      </c>
      <c r="B5245" s="10" t="s">
        <v>5635</v>
      </c>
      <c r="C5245" s="12">
        <v>8.3333333333333329E-2</v>
      </c>
      <c r="D5245" s="13">
        <v>44049</v>
      </c>
      <c r="E5245" s="7" t="s">
        <v>4769</v>
      </c>
      <c r="F5245" s="65">
        <v>30.72</v>
      </c>
      <c r="G5245" t="s">
        <v>8</v>
      </c>
      <c r="H5245">
        <f>+VLOOKUP(G5245,'Legenda Tecnologias'!$A$1:$C$26,3)</f>
        <v>6</v>
      </c>
    </row>
    <row r="5246" spans="1:8" ht="14.25">
      <c r="A5246" s="11">
        <v>44044</v>
      </c>
      <c r="B5246" s="10" t="s">
        <v>5653</v>
      </c>
      <c r="C5246" s="12">
        <v>0.83333333333333337</v>
      </c>
      <c r="D5246" s="13">
        <v>44049</v>
      </c>
      <c r="E5246" s="7" t="s">
        <v>4769</v>
      </c>
      <c r="F5246" s="65">
        <v>46.15</v>
      </c>
      <c r="G5246" t="s">
        <v>5</v>
      </c>
      <c r="H5246">
        <f>+VLOOKUP(G5246,'Legenda Tecnologias'!$A$1:$C$26,3)</f>
        <v>11</v>
      </c>
    </row>
    <row r="5247" spans="1:8" ht="14.25">
      <c r="A5247" s="11">
        <v>44044</v>
      </c>
      <c r="B5247" s="10" t="s">
        <v>5654</v>
      </c>
      <c r="C5247" s="12">
        <v>0.875</v>
      </c>
      <c r="D5247" s="13">
        <v>44049</v>
      </c>
      <c r="E5247" s="7" t="s">
        <v>4769</v>
      </c>
      <c r="F5247" s="65">
        <v>43.39</v>
      </c>
      <c r="G5247" t="s">
        <v>5</v>
      </c>
      <c r="H5247">
        <f>+VLOOKUP(G5247,'Legenda Tecnologias'!$A$1:$C$26,3)</f>
        <v>11</v>
      </c>
    </row>
    <row r="5248" spans="1:8" ht="14.25">
      <c r="A5248" s="11">
        <v>44044</v>
      </c>
      <c r="B5248" s="10" t="s">
        <v>5655</v>
      </c>
      <c r="C5248" s="12">
        <v>0.91666666666666663</v>
      </c>
      <c r="D5248" s="13">
        <v>44049</v>
      </c>
      <c r="E5248" s="7" t="s">
        <v>4769</v>
      </c>
      <c r="F5248" s="65">
        <v>41.39</v>
      </c>
      <c r="G5248" t="s">
        <v>5</v>
      </c>
      <c r="H5248">
        <f>+VLOOKUP(G5248,'Legenda Tecnologias'!$A$1:$C$26,3)</f>
        <v>11</v>
      </c>
    </row>
    <row r="5249" spans="1:8" ht="14.25">
      <c r="A5249" s="11">
        <v>44044</v>
      </c>
      <c r="B5249" s="10" t="s">
        <v>5656</v>
      </c>
      <c r="C5249" s="12">
        <v>0.95833333333333337</v>
      </c>
      <c r="D5249" s="13">
        <v>44049</v>
      </c>
      <c r="E5249" s="7" t="s">
        <v>4769</v>
      </c>
      <c r="F5249" s="65">
        <v>37</v>
      </c>
      <c r="G5249" t="s">
        <v>5</v>
      </c>
      <c r="H5249">
        <f>+VLOOKUP(G5249,'Legenda Tecnologias'!$A$1:$C$26,3)</f>
        <v>11</v>
      </c>
    </row>
    <row r="5250" spans="1:8" ht="14.25">
      <c r="A5250" s="11">
        <v>44044</v>
      </c>
      <c r="B5250" s="10" t="s">
        <v>5636</v>
      </c>
      <c r="C5250" s="12">
        <v>0.125</v>
      </c>
      <c r="D5250" s="13">
        <v>44049</v>
      </c>
      <c r="E5250" s="7" t="s">
        <v>4769</v>
      </c>
      <c r="F5250" s="65">
        <v>29.97</v>
      </c>
      <c r="G5250" t="s">
        <v>12</v>
      </c>
      <c r="H5250">
        <f>+VLOOKUP(G5250,'Legenda Tecnologias'!$A$1:$C$26,3)</f>
        <v>22</v>
      </c>
    </row>
    <row r="5251" spans="1:8" ht="14.25">
      <c r="A5251" s="11">
        <v>44044</v>
      </c>
      <c r="B5251" s="10" t="s">
        <v>5637</v>
      </c>
      <c r="C5251" s="12">
        <v>0.16666666666666666</v>
      </c>
      <c r="D5251" s="13">
        <v>44049</v>
      </c>
      <c r="E5251" s="7" t="s">
        <v>4769</v>
      </c>
      <c r="F5251" s="65">
        <v>29.77</v>
      </c>
      <c r="G5251" t="s">
        <v>13</v>
      </c>
      <c r="H5251">
        <f>+VLOOKUP(G5251,'Legenda Tecnologias'!$A$1:$C$26,3)</f>
        <v>24</v>
      </c>
    </row>
    <row r="5252" spans="1:8" ht="14.25">
      <c r="A5252" s="11">
        <v>44044</v>
      </c>
      <c r="B5252" s="10" t="s">
        <v>5638</v>
      </c>
      <c r="C5252" s="12">
        <v>0.20833333333333334</v>
      </c>
      <c r="D5252" s="13">
        <v>44049</v>
      </c>
      <c r="E5252" s="7" t="s">
        <v>4769</v>
      </c>
      <c r="F5252" s="65">
        <v>29.97</v>
      </c>
      <c r="G5252" t="s">
        <v>12</v>
      </c>
      <c r="H5252">
        <f>+VLOOKUP(G5252,'Legenda Tecnologias'!$A$1:$C$26,3)</f>
        <v>22</v>
      </c>
    </row>
    <row r="5253" spans="1:8" ht="14.25">
      <c r="A5253" s="11">
        <v>44044</v>
      </c>
      <c r="B5253" s="10" t="s">
        <v>5639</v>
      </c>
      <c r="C5253" s="12">
        <v>0.25</v>
      </c>
      <c r="D5253" s="13">
        <v>44049</v>
      </c>
      <c r="E5253" s="7" t="s">
        <v>4769</v>
      </c>
      <c r="F5253" s="65">
        <v>32</v>
      </c>
      <c r="G5253" t="s">
        <v>13</v>
      </c>
      <c r="H5253">
        <f>+VLOOKUP(G5253,'Legenda Tecnologias'!$A$1:$C$26,3)</f>
        <v>24</v>
      </c>
    </row>
    <row r="5254" spans="1:8" ht="14.25">
      <c r="A5254" s="11">
        <v>44044</v>
      </c>
      <c r="B5254" s="10" t="s">
        <v>5640</v>
      </c>
      <c r="C5254" s="12">
        <v>0.29166666666666669</v>
      </c>
      <c r="D5254" s="13">
        <v>44049</v>
      </c>
      <c r="E5254" s="7" t="s">
        <v>4769</v>
      </c>
      <c r="F5254" s="65">
        <v>37.270000000000003</v>
      </c>
      <c r="G5254" t="s">
        <v>13</v>
      </c>
      <c r="H5254">
        <f>+VLOOKUP(G5254,'Legenda Tecnologias'!$A$1:$C$26,3)</f>
        <v>24</v>
      </c>
    </row>
    <row r="5255" spans="1:8" ht="14.25">
      <c r="A5255" s="11">
        <v>44044</v>
      </c>
      <c r="B5255" s="10" t="s">
        <v>5641</v>
      </c>
      <c r="C5255" s="12">
        <v>0.33333333333333331</v>
      </c>
      <c r="D5255" s="13">
        <v>44049</v>
      </c>
      <c r="E5255" s="7" t="s">
        <v>4769</v>
      </c>
      <c r="F5255" s="65">
        <v>38.450000000000003</v>
      </c>
      <c r="G5255" t="s">
        <v>6</v>
      </c>
      <c r="H5255">
        <f>+VLOOKUP(G5255,'Legenda Tecnologias'!$A$1:$C$26,3)</f>
        <v>18</v>
      </c>
    </row>
    <row r="5256" spans="1:8" ht="14.25">
      <c r="A5256" s="11">
        <v>44044</v>
      </c>
      <c r="B5256" s="10" t="s">
        <v>5642</v>
      </c>
      <c r="C5256" s="12">
        <v>0.375</v>
      </c>
      <c r="D5256" s="13">
        <v>44049</v>
      </c>
      <c r="E5256" s="7" t="s">
        <v>4769</v>
      </c>
      <c r="F5256" s="65">
        <v>38.450000000000003</v>
      </c>
      <c r="G5256" t="s">
        <v>5</v>
      </c>
      <c r="H5256">
        <f>+VLOOKUP(G5256,'Legenda Tecnologias'!$A$1:$C$26,3)</f>
        <v>11</v>
      </c>
    </row>
    <row r="5257" spans="1:8" ht="14.25">
      <c r="A5257" s="11">
        <v>44044</v>
      </c>
      <c r="B5257" s="10" t="s">
        <v>5657</v>
      </c>
      <c r="C5257" s="12">
        <v>0</v>
      </c>
      <c r="D5257" s="13">
        <v>44050</v>
      </c>
      <c r="E5257" s="7" t="s">
        <v>4769</v>
      </c>
      <c r="F5257" s="65">
        <v>38.64</v>
      </c>
      <c r="G5257" t="s">
        <v>12</v>
      </c>
      <c r="H5257">
        <f>+VLOOKUP(G5257,'Legenda Tecnologias'!$A$1:$C$26,3)</f>
        <v>22</v>
      </c>
    </row>
    <row r="5258" spans="1:8" ht="14.25">
      <c r="A5258" s="11">
        <v>44044</v>
      </c>
      <c r="B5258" s="10" t="s">
        <v>5658</v>
      </c>
      <c r="C5258" s="12">
        <v>4.1666666666666664E-2</v>
      </c>
      <c r="D5258" s="13">
        <v>44050</v>
      </c>
      <c r="E5258" s="7" t="s">
        <v>4769</v>
      </c>
      <c r="F5258" s="65">
        <v>33</v>
      </c>
      <c r="G5258" t="s">
        <v>5</v>
      </c>
      <c r="H5258">
        <f>+VLOOKUP(G5258,'Legenda Tecnologias'!$A$1:$C$26,3)</f>
        <v>11</v>
      </c>
    </row>
    <row r="5259" spans="1:8" ht="14.25">
      <c r="A5259" s="11">
        <v>44044</v>
      </c>
      <c r="B5259" s="10" t="s">
        <v>5667</v>
      </c>
      <c r="C5259" s="12">
        <v>0.41666666666666669</v>
      </c>
      <c r="D5259" s="13">
        <v>44050</v>
      </c>
      <c r="E5259" s="7" t="s">
        <v>4769</v>
      </c>
      <c r="F5259" s="65">
        <v>38.49</v>
      </c>
      <c r="G5259" t="s">
        <v>5</v>
      </c>
      <c r="H5259">
        <f>+VLOOKUP(G5259,'Legenda Tecnologias'!$A$1:$C$26,3)</f>
        <v>11</v>
      </c>
    </row>
    <row r="5260" spans="1:8" ht="14.25">
      <c r="A5260" s="11">
        <v>44044</v>
      </c>
      <c r="B5260" s="10" t="s">
        <v>5668</v>
      </c>
      <c r="C5260" s="12">
        <v>0.45833333333333331</v>
      </c>
      <c r="D5260" s="13">
        <v>44050</v>
      </c>
      <c r="E5260" s="7" t="s">
        <v>4769</v>
      </c>
      <c r="F5260" s="65">
        <v>38.97</v>
      </c>
      <c r="G5260" t="s">
        <v>5</v>
      </c>
      <c r="H5260">
        <f>+VLOOKUP(G5260,'Legenda Tecnologias'!$A$1:$C$26,3)</f>
        <v>11</v>
      </c>
    </row>
    <row r="5261" spans="1:8" ht="14.25">
      <c r="A5261" s="11">
        <v>44044</v>
      </c>
      <c r="B5261" s="10" t="s">
        <v>5669</v>
      </c>
      <c r="C5261" s="12">
        <v>0.5</v>
      </c>
      <c r="D5261" s="13">
        <v>44050</v>
      </c>
      <c r="E5261" s="7" t="s">
        <v>4769</v>
      </c>
      <c r="F5261" s="65">
        <v>41.34</v>
      </c>
      <c r="G5261" t="s">
        <v>5</v>
      </c>
      <c r="H5261">
        <f>+VLOOKUP(G5261,'Legenda Tecnologias'!$A$1:$C$26,3)</f>
        <v>11</v>
      </c>
    </row>
    <row r="5262" spans="1:8" ht="14.25">
      <c r="A5262" s="11">
        <v>44044</v>
      </c>
      <c r="B5262" s="10" t="s">
        <v>5670</v>
      </c>
      <c r="C5262" s="12">
        <v>0.54166666666666663</v>
      </c>
      <c r="D5262" s="13">
        <v>44050</v>
      </c>
      <c r="E5262" s="7" t="s">
        <v>4769</v>
      </c>
      <c r="F5262" s="65">
        <v>40.9</v>
      </c>
      <c r="G5262" t="s">
        <v>5</v>
      </c>
      <c r="H5262">
        <f>+VLOOKUP(G5262,'Legenda Tecnologias'!$A$1:$C$26,3)</f>
        <v>11</v>
      </c>
    </row>
    <row r="5263" spans="1:8" ht="14.25">
      <c r="A5263" s="11">
        <v>44044</v>
      </c>
      <c r="B5263" s="10" t="s">
        <v>5671</v>
      </c>
      <c r="C5263" s="12">
        <v>0.58333333333333337</v>
      </c>
      <c r="D5263" s="13">
        <v>44050</v>
      </c>
      <c r="E5263" s="7" t="s">
        <v>4769</v>
      </c>
      <c r="F5263" s="65">
        <v>39.99</v>
      </c>
      <c r="G5263" t="s">
        <v>5</v>
      </c>
      <c r="H5263">
        <f>+VLOOKUP(G5263,'Legenda Tecnologias'!$A$1:$C$26,3)</f>
        <v>11</v>
      </c>
    </row>
    <row r="5264" spans="1:8" ht="14.25">
      <c r="A5264" s="11">
        <v>44044</v>
      </c>
      <c r="B5264" s="10" t="s">
        <v>5672</v>
      </c>
      <c r="C5264" s="12">
        <v>0.625</v>
      </c>
      <c r="D5264" s="13">
        <v>44050</v>
      </c>
      <c r="E5264" s="7" t="s">
        <v>4769</v>
      </c>
      <c r="F5264" s="65">
        <v>36.729999999999997</v>
      </c>
      <c r="G5264" t="s">
        <v>5</v>
      </c>
      <c r="H5264">
        <f>+VLOOKUP(G5264,'Legenda Tecnologias'!$A$1:$C$26,3)</f>
        <v>11</v>
      </c>
    </row>
    <row r="5265" spans="1:8" ht="14.25">
      <c r="A5265" s="11">
        <v>44044</v>
      </c>
      <c r="B5265" s="10" t="s">
        <v>5673</v>
      </c>
      <c r="C5265" s="12">
        <v>0.66666666666666663</v>
      </c>
      <c r="D5265" s="13">
        <v>44050</v>
      </c>
      <c r="E5265" s="7" t="s">
        <v>4769</v>
      </c>
      <c r="F5265" s="65">
        <v>38.64</v>
      </c>
      <c r="G5265" t="s">
        <v>12</v>
      </c>
      <c r="H5265">
        <f>+VLOOKUP(G5265,'Legenda Tecnologias'!$A$1:$C$26,3)</f>
        <v>22</v>
      </c>
    </row>
    <row r="5266" spans="1:8" ht="14.25">
      <c r="A5266" s="11">
        <v>44044</v>
      </c>
      <c r="B5266" s="10" t="s">
        <v>5674</v>
      </c>
      <c r="C5266" s="12">
        <v>0.70833333333333337</v>
      </c>
      <c r="D5266" s="13">
        <v>44050</v>
      </c>
      <c r="E5266" s="7" t="s">
        <v>4769</v>
      </c>
      <c r="F5266" s="65">
        <v>40.11</v>
      </c>
      <c r="G5266" t="s">
        <v>5</v>
      </c>
      <c r="H5266">
        <f>+VLOOKUP(G5266,'Legenda Tecnologias'!$A$1:$C$26,3)</f>
        <v>11</v>
      </c>
    </row>
    <row r="5267" spans="1:8" ht="14.25">
      <c r="A5267" s="11">
        <v>44044</v>
      </c>
      <c r="B5267" s="10" t="s">
        <v>5675</v>
      </c>
      <c r="C5267" s="12">
        <v>0.75</v>
      </c>
      <c r="D5267" s="13">
        <v>44050</v>
      </c>
      <c r="E5267" s="7" t="s">
        <v>4769</v>
      </c>
      <c r="F5267" s="65">
        <v>43.82</v>
      </c>
      <c r="G5267" t="s">
        <v>5</v>
      </c>
      <c r="H5267">
        <f>+VLOOKUP(G5267,'Legenda Tecnologias'!$A$1:$C$26,3)</f>
        <v>11</v>
      </c>
    </row>
    <row r="5268" spans="1:8" ht="14.25">
      <c r="A5268" s="11">
        <v>44044</v>
      </c>
      <c r="B5268" s="10" t="s">
        <v>5676</v>
      </c>
      <c r="C5268" s="12">
        <v>0.79166666666666663</v>
      </c>
      <c r="D5268" s="13">
        <v>44050</v>
      </c>
      <c r="E5268" s="7" t="s">
        <v>4769</v>
      </c>
      <c r="F5268" s="65">
        <v>44.58</v>
      </c>
      <c r="G5268" t="s">
        <v>5</v>
      </c>
      <c r="H5268">
        <f>+VLOOKUP(G5268,'Legenda Tecnologias'!$A$1:$C$26,3)</f>
        <v>11</v>
      </c>
    </row>
    <row r="5269" spans="1:8" ht="14.25">
      <c r="A5269" s="11">
        <v>44044</v>
      </c>
      <c r="B5269" s="10" t="s">
        <v>5659</v>
      </c>
      <c r="C5269" s="12">
        <v>8.3333333333333329E-2</v>
      </c>
      <c r="D5269" s="13">
        <v>44050</v>
      </c>
      <c r="E5269" s="7" t="s">
        <v>4769</v>
      </c>
      <c r="F5269" s="65">
        <v>29.97</v>
      </c>
      <c r="G5269" t="s">
        <v>12</v>
      </c>
      <c r="H5269">
        <f>+VLOOKUP(G5269,'Legenda Tecnologias'!$A$1:$C$26,3)</f>
        <v>22</v>
      </c>
    </row>
    <row r="5270" spans="1:8" ht="14.25">
      <c r="A5270" s="11">
        <v>44044</v>
      </c>
      <c r="B5270" s="10" t="s">
        <v>5677</v>
      </c>
      <c r="C5270" s="12">
        <v>0.83333333333333337</v>
      </c>
      <c r="D5270" s="13">
        <v>44050</v>
      </c>
      <c r="E5270" s="7" t="s">
        <v>4769</v>
      </c>
      <c r="F5270" s="65">
        <v>47.07</v>
      </c>
      <c r="G5270" t="s">
        <v>10</v>
      </c>
      <c r="H5270">
        <f>+VLOOKUP(G5270,'Legenda Tecnologias'!$A$1:$C$26,3)</f>
        <v>1</v>
      </c>
    </row>
    <row r="5271" spans="1:8" ht="14.25">
      <c r="A5271" s="11">
        <v>44044</v>
      </c>
      <c r="B5271" s="10" t="s">
        <v>5678</v>
      </c>
      <c r="C5271" s="12">
        <v>0.875</v>
      </c>
      <c r="D5271" s="13">
        <v>44050</v>
      </c>
      <c r="E5271" s="7" t="s">
        <v>4769</v>
      </c>
      <c r="F5271" s="65">
        <v>44.4</v>
      </c>
      <c r="G5271" t="s">
        <v>12</v>
      </c>
      <c r="H5271">
        <f>+VLOOKUP(G5271,'Legenda Tecnologias'!$A$1:$C$26,3)</f>
        <v>22</v>
      </c>
    </row>
    <row r="5272" spans="1:8" ht="14.25">
      <c r="A5272" s="11">
        <v>44044</v>
      </c>
      <c r="B5272" s="10" t="s">
        <v>5679</v>
      </c>
      <c r="C5272" s="12">
        <v>0.91666666666666663</v>
      </c>
      <c r="D5272" s="13">
        <v>44050</v>
      </c>
      <c r="E5272" s="7" t="s">
        <v>4769</v>
      </c>
      <c r="F5272" s="65">
        <v>42.47</v>
      </c>
      <c r="G5272" t="s">
        <v>10</v>
      </c>
      <c r="H5272">
        <f>+VLOOKUP(G5272,'Legenda Tecnologias'!$A$1:$C$26,3)</f>
        <v>1</v>
      </c>
    </row>
    <row r="5273" spans="1:8" ht="14.25">
      <c r="A5273" s="11">
        <v>44044</v>
      </c>
      <c r="B5273" s="10" t="s">
        <v>5680</v>
      </c>
      <c r="C5273" s="12">
        <v>0.95833333333333337</v>
      </c>
      <c r="D5273" s="13">
        <v>44050</v>
      </c>
      <c r="E5273" s="7" t="s">
        <v>4769</v>
      </c>
      <c r="F5273" s="65">
        <v>39.99</v>
      </c>
      <c r="G5273" t="s">
        <v>5</v>
      </c>
      <c r="H5273">
        <f>+VLOOKUP(G5273,'Legenda Tecnologias'!$A$1:$C$26,3)</f>
        <v>11</v>
      </c>
    </row>
    <row r="5274" spans="1:8" ht="14.25">
      <c r="A5274" s="11">
        <v>44044</v>
      </c>
      <c r="B5274" s="10" t="s">
        <v>5660</v>
      </c>
      <c r="C5274" s="12">
        <v>0.125</v>
      </c>
      <c r="D5274" s="13">
        <v>44050</v>
      </c>
      <c r="E5274" s="7" t="s">
        <v>4769</v>
      </c>
      <c r="F5274" s="65">
        <v>29.97</v>
      </c>
      <c r="G5274" t="s">
        <v>12</v>
      </c>
      <c r="H5274">
        <f>+VLOOKUP(G5274,'Legenda Tecnologias'!$A$1:$C$26,3)</f>
        <v>22</v>
      </c>
    </row>
    <row r="5275" spans="1:8" ht="14.25">
      <c r="A5275" s="11">
        <v>44044</v>
      </c>
      <c r="B5275" s="10" t="s">
        <v>5661</v>
      </c>
      <c r="C5275" s="12">
        <v>0.16666666666666666</v>
      </c>
      <c r="D5275" s="13">
        <v>44050</v>
      </c>
      <c r="E5275" s="7" t="s">
        <v>4769</v>
      </c>
      <c r="F5275" s="65">
        <v>30.78</v>
      </c>
      <c r="G5275" t="s">
        <v>12</v>
      </c>
      <c r="H5275">
        <f>+VLOOKUP(G5275,'Legenda Tecnologias'!$A$1:$C$26,3)</f>
        <v>22</v>
      </c>
    </row>
    <row r="5276" spans="1:8" ht="14.25">
      <c r="A5276" s="11">
        <v>44044</v>
      </c>
      <c r="B5276" s="10" t="s">
        <v>5662</v>
      </c>
      <c r="C5276" s="12">
        <v>0.20833333333333334</v>
      </c>
      <c r="D5276" s="13">
        <v>44050</v>
      </c>
      <c r="E5276" s="7" t="s">
        <v>4769</v>
      </c>
      <c r="F5276" s="65">
        <v>32.86</v>
      </c>
      <c r="G5276" t="s">
        <v>12</v>
      </c>
      <c r="H5276">
        <f>+VLOOKUP(G5276,'Legenda Tecnologias'!$A$1:$C$26,3)</f>
        <v>22</v>
      </c>
    </row>
    <row r="5277" spans="1:8" ht="14.25">
      <c r="A5277" s="11">
        <v>44044</v>
      </c>
      <c r="B5277" s="10" t="s">
        <v>5663</v>
      </c>
      <c r="C5277" s="12">
        <v>0.25</v>
      </c>
      <c r="D5277" s="13">
        <v>44050</v>
      </c>
      <c r="E5277" s="7" t="s">
        <v>4769</v>
      </c>
      <c r="F5277" s="65">
        <v>35.54</v>
      </c>
      <c r="G5277" t="s">
        <v>12</v>
      </c>
      <c r="H5277">
        <f>+VLOOKUP(G5277,'Legenda Tecnologias'!$A$1:$C$26,3)</f>
        <v>22</v>
      </c>
    </row>
    <row r="5278" spans="1:8" ht="14.25">
      <c r="A5278" s="11">
        <v>44044</v>
      </c>
      <c r="B5278" s="10" t="s">
        <v>5664</v>
      </c>
      <c r="C5278" s="12">
        <v>0.29166666666666669</v>
      </c>
      <c r="D5278" s="13">
        <v>44050</v>
      </c>
      <c r="E5278" s="7" t="s">
        <v>4769</v>
      </c>
      <c r="F5278" s="65">
        <v>39.090000000000003</v>
      </c>
      <c r="G5278" t="s">
        <v>12</v>
      </c>
      <c r="H5278">
        <f>+VLOOKUP(G5278,'Legenda Tecnologias'!$A$1:$C$26,3)</f>
        <v>22</v>
      </c>
    </row>
    <row r="5279" spans="1:8" ht="14.25">
      <c r="A5279" s="11">
        <v>44044</v>
      </c>
      <c r="B5279" s="10" t="s">
        <v>5665</v>
      </c>
      <c r="C5279" s="12">
        <v>0.33333333333333331</v>
      </c>
      <c r="D5279" s="13">
        <v>44050</v>
      </c>
      <c r="E5279" s="7" t="s">
        <v>4769</v>
      </c>
      <c r="F5279" s="65">
        <v>39.200000000000003</v>
      </c>
      <c r="G5279" t="s">
        <v>5</v>
      </c>
      <c r="H5279">
        <f>+VLOOKUP(G5279,'Legenda Tecnologias'!$A$1:$C$26,3)</f>
        <v>11</v>
      </c>
    </row>
    <row r="5280" spans="1:8" ht="14.25">
      <c r="A5280" s="11">
        <v>44044</v>
      </c>
      <c r="B5280" s="10" t="s">
        <v>5666</v>
      </c>
      <c r="C5280" s="12">
        <v>0.375</v>
      </c>
      <c r="D5280" s="13">
        <v>44050</v>
      </c>
      <c r="E5280" s="7" t="s">
        <v>4769</v>
      </c>
      <c r="F5280" s="65">
        <v>39.75</v>
      </c>
      <c r="G5280" t="s">
        <v>12</v>
      </c>
      <c r="H5280">
        <f>+VLOOKUP(G5280,'Legenda Tecnologias'!$A$1:$C$26,3)</f>
        <v>22</v>
      </c>
    </row>
    <row r="5281" spans="1:8" ht="14.25">
      <c r="A5281" s="11">
        <v>44044</v>
      </c>
      <c r="B5281" s="10" t="s">
        <v>5681</v>
      </c>
      <c r="C5281" s="12">
        <v>0</v>
      </c>
      <c r="D5281" s="13">
        <v>44051</v>
      </c>
      <c r="E5281" s="7" t="s">
        <v>4769</v>
      </c>
      <c r="F5281" s="65">
        <v>39.270000000000003</v>
      </c>
      <c r="G5281" t="s">
        <v>5</v>
      </c>
      <c r="H5281">
        <f>+VLOOKUP(G5281,'Legenda Tecnologias'!$A$1:$C$26,3)</f>
        <v>11</v>
      </c>
    </row>
    <row r="5282" spans="1:8" ht="14.25">
      <c r="A5282" s="11">
        <v>44044</v>
      </c>
      <c r="B5282" s="10" t="s">
        <v>5682</v>
      </c>
      <c r="C5282" s="12">
        <v>4.1666666666666664E-2</v>
      </c>
      <c r="D5282" s="13">
        <v>44051</v>
      </c>
      <c r="E5282" s="7" t="s">
        <v>4769</v>
      </c>
      <c r="F5282" s="65">
        <v>39.75</v>
      </c>
      <c r="G5282" t="s">
        <v>5</v>
      </c>
      <c r="H5282">
        <f>+VLOOKUP(G5282,'Legenda Tecnologias'!$A$1:$C$26,3)</f>
        <v>11</v>
      </c>
    </row>
    <row r="5283" spans="1:8" ht="14.25">
      <c r="A5283" s="11">
        <v>44044</v>
      </c>
      <c r="B5283" s="10" t="s">
        <v>5691</v>
      </c>
      <c r="C5283" s="12">
        <v>0.41666666666666669</v>
      </c>
      <c r="D5283" s="13">
        <v>44051</v>
      </c>
      <c r="E5283" s="7" t="s">
        <v>4769</v>
      </c>
      <c r="F5283" s="65">
        <v>37</v>
      </c>
      <c r="G5283" t="s">
        <v>6</v>
      </c>
      <c r="H5283">
        <f>+VLOOKUP(G5283,'Legenda Tecnologias'!$A$1:$C$26,3)</f>
        <v>18</v>
      </c>
    </row>
    <row r="5284" spans="1:8" ht="14.25">
      <c r="A5284" s="11">
        <v>44044</v>
      </c>
      <c r="B5284" s="10" t="s">
        <v>5692</v>
      </c>
      <c r="C5284" s="12">
        <v>0.45833333333333331</v>
      </c>
      <c r="D5284" s="13">
        <v>44051</v>
      </c>
      <c r="E5284" s="7" t="s">
        <v>4769</v>
      </c>
      <c r="F5284" s="65">
        <v>34.99</v>
      </c>
      <c r="G5284" t="s">
        <v>12</v>
      </c>
      <c r="H5284">
        <f>+VLOOKUP(G5284,'Legenda Tecnologias'!$A$1:$C$26,3)</f>
        <v>22</v>
      </c>
    </row>
    <row r="5285" spans="1:8" ht="14.25">
      <c r="A5285" s="11">
        <v>44044</v>
      </c>
      <c r="B5285" s="10" t="s">
        <v>5693</v>
      </c>
      <c r="C5285" s="12">
        <v>0.5</v>
      </c>
      <c r="D5285" s="13">
        <v>44051</v>
      </c>
      <c r="E5285" s="7" t="s">
        <v>4769</v>
      </c>
      <c r="F5285" s="65">
        <v>35.979999999999997</v>
      </c>
      <c r="G5285" t="s">
        <v>5</v>
      </c>
      <c r="H5285">
        <f>+VLOOKUP(G5285,'Legenda Tecnologias'!$A$1:$C$26,3)</f>
        <v>11</v>
      </c>
    </row>
    <row r="5286" spans="1:8" ht="14.25">
      <c r="A5286" s="11">
        <v>44044</v>
      </c>
      <c r="B5286" s="10" t="s">
        <v>5694</v>
      </c>
      <c r="C5286" s="12">
        <v>0.54166666666666663</v>
      </c>
      <c r="D5286" s="13">
        <v>44051</v>
      </c>
      <c r="E5286" s="7" t="s">
        <v>4769</v>
      </c>
      <c r="F5286" s="65">
        <v>32.65</v>
      </c>
      <c r="G5286" t="s">
        <v>6</v>
      </c>
      <c r="H5286">
        <f>+VLOOKUP(G5286,'Legenda Tecnologias'!$A$1:$C$26,3)</f>
        <v>18</v>
      </c>
    </row>
    <row r="5287" spans="1:8" ht="14.25">
      <c r="A5287" s="11">
        <v>44044</v>
      </c>
      <c r="B5287" s="10" t="s">
        <v>5695</v>
      </c>
      <c r="C5287" s="12">
        <v>0.58333333333333337</v>
      </c>
      <c r="D5287" s="13">
        <v>44051</v>
      </c>
      <c r="E5287" s="7" t="s">
        <v>4769</v>
      </c>
      <c r="F5287" s="65">
        <v>30.3</v>
      </c>
      <c r="G5287" t="s">
        <v>12</v>
      </c>
      <c r="H5287">
        <f>+VLOOKUP(G5287,'Legenda Tecnologias'!$A$1:$C$26,3)</f>
        <v>22</v>
      </c>
    </row>
    <row r="5288" spans="1:8" ht="14.25">
      <c r="A5288" s="11">
        <v>44044</v>
      </c>
      <c r="B5288" s="10" t="s">
        <v>5696</v>
      </c>
      <c r="C5288" s="12">
        <v>0.625</v>
      </c>
      <c r="D5288" s="13">
        <v>44051</v>
      </c>
      <c r="E5288" s="7" t="s">
        <v>4769</v>
      </c>
      <c r="F5288" s="65">
        <v>31.74</v>
      </c>
      <c r="G5288" t="s">
        <v>12</v>
      </c>
      <c r="H5288">
        <f>+VLOOKUP(G5288,'Legenda Tecnologias'!$A$1:$C$26,3)</f>
        <v>22</v>
      </c>
    </row>
    <row r="5289" spans="1:8" ht="14.25">
      <c r="A5289" s="11">
        <v>44044</v>
      </c>
      <c r="B5289" s="10" t="s">
        <v>5697</v>
      </c>
      <c r="C5289" s="12">
        <v>0.66666666666666663</v>
      </c>
      <c r="D5289" s="13">
        <v>44051</v>
      </c>
      <c r="E5289" s="7" t="s">
        <v>4769</v>
      </c>
      <c r="F5289" s="65">
        <v>29.77</v>
      </c>
      <c r="G5289" t="s">
        <v>12</v>
      </c>
      <c r="H5289">
        <f>+VLOOKUP(G5289,'Legenda Tecnologias'!$A$1:$C$26,3)</f>
        <v>22</v>
      </c>
    </row>
    <row r="5290" spans="1:8" ht="14.25">
      <c r="A5290" s="11">
        <v>44044</v>
      </c>
      <c r="B5290" s="10" t="s">
        <v>5698</v>
      </c>
      <c r="C5290" s="12">
        <v>0.70833333333333337</v>
      </c>
      <c r="D5290" s="13">
        <v>44051</v>
      </c>
      <c r="E5290" s="7" t="s">
        <v>4769</v>
      </c>
      <c r="F5290" s="65">
        <v>33.200000000000003</v>
      </c>
      <c r="G5290" t="s">
        <v>12</v>
      </c>
      <c r="H5290">
        <f>+VLOOKUP(G5290,'Legenda Tecnologias'!$A$1:$C$26,3)</f>
        <v>22</v>
      </c>
    </row>
    <row r="5291" spans="1:8" ht="14.25">
      <c r="A5291" s="11">
        <v>44044</v>
      </c>
      <c r="B5291" s="10" t="s">
        <v>5699</v>
      </c>
      <c r="C5291" s="12">
        <v>0.75</v>
      </c>
      <c r="D5291" s="13">
        <v>44051</v>
      </c>
      <c r="E5291" s="7" t="s">
        <v>4769</v>
      </c>
      <c r="F5291" s="65">
        <v>38.1</v>
      </c>
      <c r="G5291" t="s">
        <v>12</v>
      </c>
      <c r="H5291">
        <f>+VLOOKUP(G5291,'Legenda Tecnologias'!$A$1:$C$26,3)</f>
        <v>22</v>
      </c>
    </row>
    <row r="5292" spans="1:8" ht="14.25">
      <c r="A5292" s="11">
        <v>44044</v>
      </c>
      <c r="B5292" s="10" t="s">
        <v>5700</v>
      </c>
      <c r="C5292" s="12">
        <v>0.79166666666666663</v>
      </c>
      <c r="D5292" s="13">
        <v>44051</v>
      </c>
      <c r="E5292" s="7" t="s">
        <v>4769</v>
      </c>
      <c r="F5292" s="65">
        <v>40.700000000000003</v>
      </c>
      <c r="G5292" t="s">
        <v>6</v>
      </c>
      <c r="H5292">
        <f>+VLOOKUP(G5292,'Legenda Tecnologias'!$A$1:$C$26,3)</f>
        <v>18</v>
      </c>
    </row>
    <row r="5293" spans="1:8" ht="14.25">
      <c r="A5293" s="11">
        <v>44044</v>
      </c>
      <c r="B5293" s="10" t="s">
        <v>5683</v>
      </c>
      <c r="C5293" s="12">
        <v>8.3333333333333329E-2</v>
      </c>
      <c r="D5293" s="13">
        <v>44051</v>
      </c>
      <c r="E5293" s="7" t="s">
        <v>4769</v>
      </c>
      <c r="F5293" s="65">
        <v>39.270000000000003</v>
      </c>
      <c r="G5293" t="s">
        <v>5</v>
      </c>
      <c r="H5293">
        <f>+VLOOKUP(G5293,'Legenda Tecnologias'!$A$1:$C$26,3)</f>
        <v>11</v>
      </c>
    </row>
    <row r="5294" spans="1:8" ht="14.25">
      <c r="A5294" s="11">
        <v>44044</v>
      </c>
      <c r="B5294" s="10" t="s">
        <v>5701</v>
      </c>
      <c r="C5294" s="12">
        <v>0.83333333333333337</v>
      </c>
      <c r="D5294" s="13">
        <v>44051</v>
      </c>
      <c r="E5294" s="7" t="s">
        <v>4769</v>
      </c>
      <c r="F5294" s="65">
        <v>41.2</v>
      </c>
      <c r="G5294" t="s">
        <v>5</v>
      </c>
      <c r="H5294">
        <f>+VLOOKUP(G5294,'Legenda Tecnologias'!$A$1:$C$26,3)</f>
        <v>11</v>
      </c>
    </row>
    <row r="5295" spans="1:8" ht="14.25">
      <c r="A5295" s="11">
        <v>44044</v>
      </c>
      <c r="B5295" s="10" t="s">
        <v>5702</v>
      </c>
      <c r="C5295" s="12">
        <v>0.875</v>
      </c>
      <c r="D5295" s="13">
        <v>44051</v>
      </c>
      <c r="E5295" s="7" t="s">
        <v>4769</v>
      </c>
      <c r="F5295" s="65">
        <v>40.770000000000003</v>
      </c>
      <c r="G5295" t="s">
        <v>5</v>
      </c>
      <c r="H5295">
        <f>+VLOOKUP(G5295,'Legenda Tecnologias'!$A$1:$C$26,3)</f>
        <v>11</v>
      </c>
    </row>
    <row r="5296" spans="1:8" ht="14.25">
      <c r="A5296" s="11">
        <v>44044</v>
      </c>
      <c r="B5296" s="10" t="s">
        <v>5703</v>
      </c>
      <c r="C5296" s="12">
        <v>0.91666666666666663</v>
      </c>
      <c r="D5296" s="13">
        <v>44051</v>
      </c>
      <c r="E5296" s="7" t="s">
        <v>4769</v>
      </c>
      <c r="F5296" s="65">
        <v>40.770000000000003</v>
      </c>
      <c r="G5296" t="s">
        <v>5</v>
      </c>
      <c r="H5296">
        <f>+VLOOKUP(G5296,'Legenda Tecnologias'!$A$1:$C$26,3)</f>
        <v>11</v>
      </c>
    </row>
    <row r="5297" spans="1:8" ht="14.25">
      <c r="A5297" s="11">
        <v>44044</v>
      </c>
      <c r="B5297" s="10" t="s">
        <v>5704</v>
      </c>
      <c r="C5297" s="12">
        <v>0.95833333333333337</v>
      </c>
      <c r="D5297" s="13">
        <v>44051</v>
      </c>
      <c r="E5297" s="7" t="s">
        <v>4769</v>
      </c>
      <c r="F5297" s="65">
        <v>39.49</v>
      </c>
      <c r="G5297" t="s">
        <v>5</v>
      </c>
      <c r="H5297">
        <f>+VLOOKUP(G5297,'Legenda Tecnologias'!$A$1:$C$26,3)</f>
        <v>11</v>
      </c>
    </row>
    <row r="5298" spans="1:8" ht="14.25">
      <c r="A5298" s="11">
        <v>44044</v>
      </c>
      <c r="B5298" s="10" t="s">
        <v>5684</v>
      </c>
      <c r="C5298" s="12">
        <v>0.125</v>
      </c>
      <c r="D5298" s="13">
        <v>44051</v>
      </c>
      <c r="E5298" s="7" t="s">
        <v>4769</v>
      </c>
      <c r="F5298" s="65">
        <v>38.270000000000003</v>
      </c>
      <c r="G5298" t="s">
        <v>5</v>
      </c>
      <c r="H5298">
        <f>+VLOOKUP(G5298,'Legenda Tecnologias'!$A$1:$C$26,3)</f>
        <v>11</v>
      </c>
    </row>
    <row r="5299" spans="1:8" ht="14.25">
      <c r="A5299" s="11">
        <v>44044</v>
      </c>
      <c r="B5299" s="10" t="s">
        <v>5685</v>
      </c>
      <c r="C5299" s="12">
        <v>0.16666666666666666</v>
      </c>
      <c r="D5299" s="13">
        <v>44051</v>
      </c>
      <c r="E5299" s="7" t="s">
        <v>4769</v>
      </c>
      <c r="F5299" s="65">
        <v>38.64</v>
      </c>
      <c r="G5299" t="s">
        <v>5</v>
      </c>
      <c r="H5299">
        <f>+VLOOKUP(G5299,'Legenda Tecnologias'!$A$1:$C$26,3)</f>
        <v>11</v>
      </c>
    </row>
    <row r="5300" spans="1:8" ht="14.25">
      <c r="A5300" s="11">
        <v>44044</v>
      </c>
      <c r="B5300" s="10" t="s">
        <v>5686</v>
      </c>
      <c r="C5300" s="12">
        <v>0.20833333333333334</v>
      </c>
      <c r="D5300" s="13">
        <v>44051</v>
      </c>
      <c r="E5300" s="7" t="s">
        <v>4769</v>
      </c>
      <c r="F5300" s="65">
        <v>38.31</v>
      </c>
      <c r="G5300" t="s">
        <v>5</v>
      </c>
      <c r="H5300">
        <f>+VLOOKUP(G5300,'Legenda Tecnologias'!$A$1:$C$26,3)</f>
        <v>11</v>
      </c>
    </row>
    <row r="5301" spans="1:8" ht="14.25">
      <c r="A5301" s="11">
        <v>44044</v>
      </c>
      <c r="B5301" s="10" t="s">
        <v>5687</v>
      </c>
      <c r="C5301" s="12">
        <v>0.25</v>
      </c>
      <c r="D5301" s="13">
        <v>44051</v>
      </c>
      <c r="E5301" s="7" t="s">
        <v>4769</v>
      </c>
      <c r="F5301" s="65">
        <v>37</v>
      </c>
      <c r="G5301" t="s">
        <v>5</v>
      </c>
      <c r="H5301">
        <f>+VLOOKUP(G5301,'Legenda Tecnologias'!$A$1:$C$26,3)</f>
        <v>11</v>
      </c>
    </row>
    <row r="5302" spans="1:8" ht="14.25">
      <c r="A5302" s="11">
        <v>44044</v>
      </c>
      <c r="B5302" s="10" t="s">
        <v>5688</v>
      </c>
      <c r="C5302" s="12">
        <v>0.29166666666666669</v>
      </c>
      <c r="D5302" s="13">
        <v>44051</v>
      </c>
      <c r="E5302" s="7" t="s">
        <v>4769</v>
      </c>
      <c r="F5302" s="65">
        <v>36.99</v>
      </c>
      <c r="G5302" t="s">
        <v>12</v>
      </c>
      <c r="H5302">
        <f>+VLOOKUP(G5302,'Legenda Tecnologias'!$A$1:$C$26,3)</f>
        <v>22</v>
      </c>
    </row>
    <row r="5303" spans="1:8" ht="14.25">
      <c r="A5303" s="11">
        <v>44044</v>
      </c>
      <c r="B5303" s="10" t="s">
        <v>5689</v>
      </c>
      <c r="C5303" s="12">
        <v>0.33333333333333331</v>
      </c>
      <c r="D5303" s="13">
        <v>44051</v>
      </c>
      <c r="E5303" s="7" t="s">
        <v>4769</v>
      </c>
      <c r="F5303" s="65">
        <v>34.07</v>
      </c>
      <c r="G5303" t="s">
        <v>12</v>
      </c>
      <c r="H5303">
        <f>+VLOOKUP(G5303,'Legenda Tecnologias'!$A$1:$C$26,3)</f>
        <v>22</v>
      </c>
    </row>
    <row r="5304" spans="1:8" ht="14.25">
      <c r="A5304" s="11">
        <v>44044</v>
      </c>
      <c r="B5304" s="10" t="s">
        <v>5690</v>
      </c>
      <c r="C5304" s="12">
        <v>0.375</v>
      </c>
      <c r="D5304" s="13">
        <v>44051</v>
      </c>
      <c r="E5304" s="7" t="s">
        <v>4769</v>
      </c>
      <c r="F5304" s="65">
        <v>37.68</v>
      </c>
      <c r="G5304" t="s">
        <v>12</v>
      </c>
      <c r="H5304">
        <f>+VLOOKUP(G5304,'Legenda Tecnologias'!$A$1:$C$26,3)</f>
        <v>22</v>
      </c>
    </row>
    <row r="5305" spans="1:8" ht="14.25">
      <c r="A5305" s="11">
        <v>44044</v>
      </c>
      <c r="B5305" s="10" t="s">
        <v>5705</v>
      </c>
      <c r="C5305" s="12">
        <v>0</v>
      </c>
      <c r="D5305" s="13">
        <v>44052</v>
      </c>
      <c r="E5305" s="7" t="s">
        <v>4769</v>
      </c>
      <c r="F5305" s="65">
        <v>39.79</v>
      </c>
      <c r="G5305" t="s">
        <v>5</v>
      </c>
      <c r="H5305">
        <f>+VLOOKUP(G5305,'Legenda Tecnologias'!$A$1:$C$26,3)</f>
        <v>11</v>
      </c>
    </row>
    <row r="5306" spans="1:8" ht="14.25">
      <c r="A5306" s="11">
        <v>44044</v>
      </c>
      <c r="B5306" s="10" t="s">
        <v>5706</v>
      </c>
      <c r="C5306" s="12">
        <v>4.1666666666666664E-2</v>
      </c>
      <c r="D5306" s="13">
        <v>44052</v>
      </c>
      <c r="E5306" s="7" t="s">
        <v>4769</v>
      </c>
      <c r="F5306" s="65">
        <v>39.49</v>
      </c>
      <c r="G5306" t="s">
        <v>12</v>
      </c>
      <c r="H5306">
        <f>+VLOOKUP(G5306,'Legenda Tecnologias'!$A$1:$C$26,3)</f>
        <v>22</v>
      </c>
    </row>
    <row r="5307" spans="1:8" ht="14.25">
      <c r="A5307" s="11">
        <v>44044</v>
      </c>
      <c r="B5307" s="10" t="s">
        <v>5715</v>
      </c>
      <c r="C5307" s="12">
        <v>0.41666666666666669</v>
      </c>
      <c r="D5307" s="13">
        <v>44052</v>
      </c>
      <c r="E5307" s="7" t="s">
        <v>4769</v>
      </c>
      <c r="F5307" s="65">
        <v>29.9</v>
      </c>
      <c r="G5307" t="s">
        <v>12</v>
      </c>
      <c r="H5307">
        <f>+VLOOKUP(G5307,'Legenda Tecnologias'!$A$1:$C$26,3)</f>
        <v>22</v>
      </c>
    </row>
    <row r="5308" spans="1:8" ht="14.25">
      <c r="A5308" s="11">
        <v>44044</v>
      </c>
      <c r="B5308" s="10" t="s">
        <v>5716</v>
      </c>
      <c r="C5308" s="12">
        <v>0.45833333333333331</v>
      </c>
      <c r="D5308" s="13">
        <v>44052</v>
      </c>
      <c r="E5308" s="7" t="s">
        <v>4769</v>
      </c>
      <c r="F5308" s="65">
        <v>29.84</v>
      </c>
      <c r="G5308" t="s">
        <v>117</v>
      </c>
      <c r="H5308">
        <f>+VLOOKUP(G5308,'Legenda Tecnologias'!$A$1:$C$26,3)</f>
        <v>23</v>
      </c>
    </row>
    <row r="5309" spans="1:8" ht="14.25">
      <c r="A5309" s="11">
        <v>44044</v>
      </c>
      <c r="B5309" s="10" t="s">
        <v>5717</v>
      </c>
      <c r="C5309" s="12">
        <v>0.5</v>
      </c>
      <c r="D5309" s="13">
        <v>44052</v>
      </c>
      <c r="E5309" s="7" t="s">
        <v>4769</v>
      </c>
      <c r="F5309" s="65">
        <v>30.56</v>
      </c>
      <c r="G5309" t="s">
        <v>13</v>
      </c>
      <c r="H5309">
        <f>+VLOOKUP(G5309,'Legenda Tecnologias'!$A$1:$C$26,3)</f>
        <v>24</v>
      </c>
    </row>
    <row r="5310" spans="1:8" ht="14.25">
      <c r="A5310" s="11">
        <v>44044</v>
      </c>
      <c r="B5310" s="10" t="s">
        <v>5718</v>
      </c>
      <c r="C5310" s="12">
        <v>0.54166666666666663</v>
      </c>
      <c r="D5310" s="13">
        <v>44052</v>
      </c>
      <c r="E5310" s="7" t="s">
        <v>4769</v>
      </c>
      <c r="F5310" s="65">
        <v>29.78</v>
      </c>
      <c r="G5310" t="s">
        <v>6</v>
      </c>
      <c r="H5310">
        <f>+VLOOKUP(G5310,'Legenda Tecnologias'!$A$1:$C$26,3)</f>
        <v>18</v>
      </c>
    </row>
    <row r="5311" spans="1:8" ht="14.25">
      <c r="A5311" s="11">
        <v>44044</v>
      </c>
      <c r="B5311" s="10" t="s">
        <v>5719</v>
      </c>
      <c r="C5311" s="12">
        <v>0.58333333333333337</v>
      </c>
      <c r="D5311" s="13">
        <v>44052</v>
      </c>
      <c r="E5311" s="7" t="s">
        <v>4769</v>
      </c>
      <c r="F5311" s="65">
        <v>29.75</v>
      </c>
      <c r="G5311" t="s">
        <v>12</v>
      </c>
      <c r="H5311">
        <f>+VLOOKUP(G5311,'Legenda Tecnologias'!$A$1:$C$26,3)</f>
        <v>22</v>
      </c>
    </row>
    <row r="5312" spans="1:8" ht="14.25">
      <c r="A5312" s="11">
        <v>44044</v>
      </c>
      <c r="B5312" s="10" t="s">
        <v>5720</v>
      </c>
      <c r="C5312" s="12">
        <v>0.625</v>
      </c>
      <c r="D5312" s="13">
        <v>44052</v>
      </c>
      <c r="E5312" s="7" t="s">
        <v>4769</v>
      </c>
      <c r="F5312" s="65">
        <v>29</v>
      </c>
      <c r="G5312" t="s">
        <v>6</v>
      </c>
      <c r="H5312">
        <f>+VLOOKUP(G5312,'Legenda Tecnologias'!$A$1:$C$26,3)</f>
        <v>18</v>
      </c>
    </row>
    <row r="5313" spans="1:8" ht="14.25">
      <c r="A5313" s="11">
        <v>44044</v>
      </c>
      <c r="B5313" s="10" t="s">
        <v>5721</v>
      </c>
      <c r="C5313" s="12">
        <v>0.66666666666666663</v>
      </c>
      <c r="D5313" s="13">
        <v>44052</v>
      </c>
      <c r="E5313" s="7" t="s">
        <v>4769</v>
      </c>
      <c r="F5313" s="65">
        <v>28.7</v>
      </c>
      <c r="G5313" t="s">
        <v>12</v>
      </c>
      <c r="H5313">
        <f>+VLOOKUP(G5313,'Legenda Tecnologias'!$A$1:$C$26,3)</f>
        <v>22</v>
      </c>
    </row>
    <row r="5314" spans="1:8" ht="14.25">
      <c r="A5314" s="11">
        <v>44044</v>
      </c>
      <c r="B5314" s="10" t="s">
        <v>5722</v>
      </c>
      <c r="C5314" s="12">
        <v>0.70833333333333337</v>
      </c>
      <c r="D5314" s="13">
        <v>44052</v>
      </c>
      <c r="E5314" s="7" t="s">
        <v>4769</v>
      </c>
      <c r="F5314" s="65">
        <v>29.46</v>
      </c>
      <c r="G5314" t="s">
        <v>12</v>
      </c>
      <c r="H5314">
        <f>+VLOOKUP(G5314,'Legenda Tecnologias'!$A$1:$C$26,3)</f>
        <v>22</v>
      </c>
    </row>
    <row r="5315" spans="1:8" ht="14.25">
      <c r="A5315" s="11">
        <v>44044</v>
      </c>
      <c r="B5315" s="10" t="s">
        <v>5723</v>
      </c>
      <c r="C5315" s="12">
        <v>0.75</v>
      </c>
      <c r="D5315" s="13">
        <v>44052</v>
      </c>
      <c r="E5315" s="7" t="s">
        <v>4769</v>
      </c>
      <c r="F5315" s="65">
        <v>35</v>
      </c>
      <c r="G5315" t="s">
        <v>12</v>
      </c>
      <c r="H5315">
        <f>+VLOOKUP(G5315,'Legenda Tecnologias'!$A$1:$C$26,3)</f>
        <v>22</v>
      </c>
    </row>
    <row r="5316" spans="1:8" ht="14.25">
      <c r="A5316" s="11">
        <v>44044</v>
      </c>
      <c r="B5316" s="10" t="s">
        <v>5724</v>
      </c>
      <c r="C5316" s="12">
        <v>0.79166666666666663</v>
      </c>
      <c r="D5316" s="13">
        <v>44052</v>
      </c>
      <c r="E5316" s="7" t="s">
        <v>4769</v>
      </c>
      <c r="F5316" s="65">
        <v>39.9</v>
      </c>
      <c r="G5316" t="s">
        <v>5</v>
      </c>
      <c r="H5316">
        <f>+VLOOKUP(G5316,'Legenda Tecnologias'!$A$1:$C$26,3)</f>
        <v>11</v>
      </c>
    </row>
    <row r="5317" spans="1:8" ht="14.25">
      <c r="A5317" s="11">
        <v>44044</v>
      </c>
      <c r="B5317" s="10" t="s">
        <v>5707</v>
      </c>
      <c r="C5317" s="12">
        <v>8.3333333333333329E-2</v>
      </c>
      <c r="D5317" s="13">
        <v>44052</v>
      </c>
      <c r="E5317" s="7" t="s">
        <v>4769</v>
      </c>
      <c r="F5317" s="65">
        <v>38.07</v>
      </c>
      <c r="G5317" t="s">
        <v>5</v>
      </c>
      <c r="H5317">
        <f>+VLOOKUP(G5317,'Legenda Tecnologias'!$A$1:$C$26,3)</f>
        <v>11</v>
      </c>
    </row>
    <row r="5318" spans="1:8" ht="14.25">
      <c r="A5318" s="11">
        <v>44044</v>
      </c>
      <c r="B5318" s="10" t="s">
        <v>5725</v>
      </c>
      <c r="C5318" s="12">
        <v>0.83333333333333337</v>
      </c>
      <c r="D5318" s="13">
        <v>44052</v>
      </c>
      <c r="E5318" s="7" t="s">
        <v>4769</v>
      </c>
      <c r="F5318" s="65">
        <v>40.24</v>
      </c>
      <c r="G5318" t="s">
        <v>5</v>
      </c>
      <c r="H5318">
        <f>+VLOOKUP(G5318,'Legenda Tecnologias'!$A$1:$C$26,3)</f>
        <v>11</v>
      </c>
    </row>
    <row r="5319" spans="1:8" ht="14.25">
      <c r="A5319" s="11">
        <v>44044</v>
      </c>
      <c r="B5319" s="10" t="s">
        <v>5726</v>
      </c>
      <c r="C5319" s="12">
        <v>0.875</v>
      </c>
      <c r="D5319" s="13">
        <v>44052</v>
      </c>
      <c r="E5319" s="7" t="s">
        <v>4769</v>
      </c>
      <c r="F5319" s="65">
        <v>41.82</v>
      </c>
      <c r="G5319" t="s">
        <v>5</v>
      </c>
      <c r="H5319">
        <f>+VLOOKUP(G5319,'Legenda Tecnologias'!$A$1:$C$26,3)</f>
        <v>11</v>
      </c>
    </row>
    <row r="5320" spans="1:8" ht="14.25">
      <c r="A5320" s="11">
        <v>44044</v>
      </c>
      <c r="B5320" s="10" t="s">
        <v>5727</v>
      </c>
      <c r="C5320" s="12">
        <v>0.91666666666666663</v>
      </c>
      <c r="D5320" s="13">
        <v>44052</v>
      </c>
      <c r="E5320" s="7" t="s">
        <v>4769</v>
      </c>
      <c r="F5320" s="65">
        <v>42.11</v>
      </c>
      <c r="G5320" t="s">
        <v>10</v>
      </c>
      <c r="H5320">
        <f>+VLOOKUP(G5320,'Legenda Tecnologias'!$A$1:$C$26,3)</f>
        <v>1</v>
      </c>
    </row>
    <row r="5321" spans="1:8" ht="14.25">
      <c r="A5321" s="11">
        <v>44044</v>
      </c>
      <c r="B5321" s="10" t="s">
        <v>5728</v>
      </c>
      <c r="C5321" s="12">
        <v>0.95833333333333337</v>
      </c>
      <c r="D5321" s="13">
        <v>44052</v>
      </c>
      <c r="E5321" s="7" t="s">
        <v>4769</v>
      </c>
      <c r="F5321" s="65">
        <v>39.78</v>
      </c>
      <c r="G5321" t="s">
        <v>5</v>
      </c>
      <c r="H5321">
        <f>+VLOOKUP(G5321,'Legenda Tecnologias'!$A$1:$C$26,3)</f>
        <v>11</v>
      </c>
    </row>
    <row r="5322" spans="1:8" ht="14.25">
      <c r="A5322" s="11">
        <v>44044</v>
      </c>
      <c r="B5322" s="10" t="s">
        <v>5708</v>
      </c>
      <c r="C5322" s="12">
        <v>0.125</v>
      </c>
      <c r="D5322" s="13">
        <v>44052</v>
      </c>
      <c r="E5322" s="7" t="s">
        <v>4769</v>
      </c>
      <c r="F5322" s="65">
        <v>37.51</v>
      </c>
      <c r="G5322" t="s">
        <v>12</v>
      </c>
      <c r="H5322">
        <f>+VLOOKUP(G5322,'Legenda Tecnologias'!$A$1:$C$26,3)</f>
        <v>22</v>
      </c>
    </row>
    <row r="5323" spans="1:8" ht="14.25">
      <c r="A5323" s="11">
        <v>44044</v>
      </c>
      <c r="B5323" s="10" t="s">
        <v>5709</v>
      </c>
      <c r="C5323" s="12">
        <v>0.16666666666666666</v>
      </c>
      <c r="D5323" s="13">
        <v>44052</v>
      </c>
      <c r="E5323" s="7" t="s">
        <v>4769</v>
      </c>
      <c r="F5323" s="65">
        <v>32.729999999999997</v>
      </c>
      <c r="G5323" t="s">
        <v>6</v>
      </c>
      <c r="H5323">
        <f>+VLOOKUP(G5323,'Legenda Tecnologias'!$A$1:$C$26,3)</f>
        <v>18</v>
      </c>
    </row>
    <row r="5324" spans="1:8" ht="14.25">
      <c r="A5324" s="11">
        <v>44044</v>
      </c>
      <c r="B5324" s="10" t="s">
        <v>5710</v>
      </c>
      <c r="C5324" s="12">
        <v>0.20833333333333334</v>
      </c>
      <c r="D5324" s="13">
        <v>44052</v>
      </c>
      <c r="E5324" s="7" t="s">
        <v>4769</v>
      </c>
      <c r="F5324" s="65">
        <v>37.659999999999997</v>
      </c>
      <c r="G5324" t="s">
        <v>13</v>
      </c>
      <c r="H5324">
        <f>+VLOOKUP(G5324,'Legenda Tecnologias'!$A$1:$C$26,3)</f>
        <v>24</v>
      </c>
    </row>
    <row r="5325" spans="1:8" ht="14.25">
      <c r="A5325" s="11">
        <v>44044</v>
      </c>
      <c r="B5325" s="10" t="s">
        <v>5711</v>
      </c>
      <c r="C5325" s="12">
        <v>0.25</v>
      </c>
      <c r="D5325" s="13">
        <v>44052</v>
      </c>
      <c r="E5325" s="7" t="s">
        <v>4769</v>
      </c>
      <c r="F5325" s="65">
        <v>32.29</v>
      </c>
      <c r="G5325" t="s">
        <v>12</v>
      </c>
      <c r="H5325">
        <f>+VLOOKUP(G5325,'Legenda Tecnologias'!$A$1:$C$26,3)</f>
        <v>22</v>
      </c>
    </row>
    <row r="5326" spans="1:8" ht="14.25">
      <c r="A5326" s="11">
        <v>44044</v>
      </c>
      <c r="B5326" s="10" t="s">
        <v>5712</v>
      </c>
      <c r="C5326" s="12">
        <v>0.29166666666666669</v>
      </c>
      <c r="D5326" s="13">
        <v>44052</v>
      </c>
      <c r="E5326" s="7" t="s">
        <v>4769</v>
      </c>
      <c r="F5326" s="65">
        <v>33.72</v>
      </c>
      <c r="G5326" t="s">
        <v>12</v>
      </c>
      <c r="H5326">
        <f>+VLOOKUP(G5326,'Legenda Tecnologias'!$A$1:$C$26,3)</f>
        <v>22</v>
      </c>
    </row>
    <row r="5327" spans="1:8" ht="14.25">
      <c r="A5327" s="11">
        <v>44044</v>
      </c>
      <c r="B5327" s="10" t="s">
        <v>5713</v>
      </c>
      <c r="C5327" s="12">
        <v>0.33333333333333331</v>
      </c>
      <c r="D5327" s="13">
        <v>44052</v>
      </c>
      <c r="E5327" s="7" t="s">
        <v>4769</v>
      </c>
      <c r="F5327" s="65">
        <v>32.29</v>
      </c>
      <c r="G5327" t="s">
        <v>6</v>
      </c>
      <c r="H5327">
        <f>+VLOOKUP(G5327,'Legenda Tecnologias'!$A$1:$C$26,3)</f>
        <v>18</v>
      </c>
    </row>
    <row r="5328" spans="1:8" ht="14.25">
      <c r="A5328" s="11">
        <v>44044</v>
      </c>
      <c r="B5328" s="10" t="s">
        <v>5714</v>
      </c>
      <c r="C5328" s="12">
        <v>0.375</v>
      </c>
      <c r="D5328" s="13">
        <v>44052</v>
      </c>
      <c r="E5328" s="7" t="s">
        <v>4769</v>
      </c>
      <c r="F5328" s="65">
        <v>32.270000000000003</v>
      </c>
      <c r="G5328" t="s">
        <v>12</v>
      </c>
      <c r="H5328">
        <f>+VLOOKUP(G5328,'Legenda Tecnologias'!$A$1:$C$26,3)</f>
        <v>22</v>
      </c>
    </row>
    <row r="5329" spans="1:8" ht="14.25">
      <c r="A5329" s="11">
        <v>44044</v>
      </c>
      <c r="B5329" s="10" t="s">
        <v>5729</v>
      </c>
      <c r="C5329" s="12">
        <v>0</v>
      </c>
      <c r="D5329" s="13">
        <v>44053</v>
      </c>
      <c r="E5329" s="7" t="s">
        <v>4769</v>
      </c>
      <c r="F5329" s="65">
        <v>33.9</v>
      </c>
      <c r="G5329" t="s">
        <v>5</v>
      </c>
      <c r="H5329">
        <f>+VLOOKUP(G5329,'Legenda Tecnologias'!$A$1:$C$26,3)</f>
        <v>11</v>
      </c>
    </row>
    <row r="5330" spans="1:8" ht="14.25">
      <c r="A5330" s="11">
        <v>44044</v>
      </c>
      <c r="B5330" s="10" t="s">
        <v>5730</v>
      </c>
      <c r="C5330" s="12">
        <v>4.1666666666666664E-2</v>
      </c>
      <c r="D5330" s="13">
        <v>44053</v>
      </c>
      <c r="E5330" s="7" t="s">
        <v>4769</v>
      </c>
      <c r="F5330" s="65">
        <v>29.75</v>
      </c>
      <c r="G5330" t="s">
        <v>13</v>
      </c>
      <c r="H5330">
        <f>+VLOOKUP(G5330,'Legenda Tecnologias'!$A$1:$C$26,3)</f>
        <v>24</v>
      </c>
    </row>
    <row r="5331" spans="1:8" ht="14.25">
      <c r="A5331" s="11">
        <v>44044</v>
      </c>
      <c r="B5331" s="10" t="s">
        <v>5739</v>
      </c>
      <c r="C5331" s="12">
        <v>0.41666666666666669</v>
      </c>
      <c r="D5331" s="13">
        <v>44053</v>
      </c>
      <c r="E5331" s="7" t="s">
        <v>4769</v>
      </c>
      <c r="F5331" s="65">
        <v>40.57</v>
      </c>
      <c r="G5331" t="s">
        <v>6</v>
      </c>
      <c r="H5331">
        <f>+VLOOKUP(G5331,'Legenda Tecnologias'!$A$1:$C$26,3)</f>
        <v>18</v>
      </c>
    </row>
    <row r="5332" spans="1:8" ht="14.25">
      <c r="A5332" s="11">
        <v>44044</v>
      </c>
      <c r="B5332" s="10" t="s">
        <v>5740</v>
      </c>
      <c r="C5332" s="12">
        <v>0.45833333333333331</v>
      </c>
      <c r="D5332" s="13">
        <v>44053</v>
      </c>
      <c r="E5332" s="7" t="s">
        <v>4769</v>
      </c>
      <c r="F5332" s="65">
        <v>38.97</v>
      </c>
      <c r="G5332" t="s">
        <v>5</v>
      </c>
      <c r="H5332">
        <f>+VLOOKUP(G5332,'Legenda Tecnologias'!$A$1:$C$26,3)</f>
        <v>11</v>
      </c>
    </row>
    <row r="5333" spans="1:8" ht="14.25">
      <c r="A5333" s="11">
        <v>44044</v>
      </c>
      <c r="B5333" s="10" t="s">
        <v>5741</v>
      </c>
      <c r="C5333" s="12">
        <v>0.5</v>
      </c>
      <c r="D5333" s="13">
        <v>44053</v>
      </c>
      <c r="E5333" s="7" t="s">
        <v>4769</v>
      </c>
      <c r="F5333" s="65">
        <v>41.4</v>
      </c>
      <c r="G5333" t="s">
        <v>5</v>
      </c>
      <c r="H5333">
        <f>+VLOOKUP(G5333,'Legenda Tecnologias'!$A$1:$C$26,3)</f>
        <v>11</v>
      </c>
    </row>
    <row r="5334" spans="1:8" ht="14.25">
      <c r="A5334" s="11">
        <v>44044</v>
      </c>
      <c r="B5334" s="10" t="s">
        <v>5742</v>
      </c>
      <c r="C5334" s="12">
        <v>0.54166666666666663</v>
      </c>
      <c r="D5334" s="13">
        <v>44053</v>
      </c>
      <c r="E5334" s="7" t="s">
        <v>4769</v>
      </c>
      <c r="F5334" s="65">
        <v>41.46</v>
      </c>
      <c r="G5334" t="s">
        <v>10</v>
      </c>
      <c r="H5334">
        <f>+VLOOKUP(G5334,'Legenda Tecnologias'!$A$1:$C$26,3)</f>
        <v>1</v>
      </c>
    </row>
    <row r="5335" spans="1:8" ht="14.25">
      <c r="A5335" s="11">
        <v>44044</v>
      </c>
      <c r="B5335" s="10" t="s">
        <v>5743</v>
      </c>
      <c r="C5335" s="12">
        <v>0.58333333333333337</v>
      </c>
      <c r="D5335" s="13">
        <v>44053</v>
      </c>
      <c r="E5335" s="7" t="s">
        <v>4769</v>
      </c>
      <c r="F5335" s="65">
        <v>40.86</v>
      </c>
      <c r="G5335" t="s">
        <v>5</v>
      </c>
      <c r="H5335">
        <f>+VLOOKUP(G5335,'Legenda Tecnologias'!$A$1:$C$26,3)</f>
        <v>11</v>
      </c>
    </row>
    <row r="5336" spans="1:8" ht="14.25">
      <c r="A5336" s="11">
        <v>44044</v>
      </c>
      <c r="B5336" s="10" t="s">
        <v>5744</v>
      </c>
      <c r="C5336" s="12">
        <v>0.625</v>
      </c>
      <c r="D5336" s="13">
        <v>44053</v>
      </c>
      <c r="E5336" s="7" t="s">
        <v>4769</v>
      </c>
      <c r="F5336" s="65">
        <v>39.57</v>
      </c>
      <c r="G5336" t="s">
        <v>5</v>
      </c>
      <c r="H5336">
        <f>+VLOOKUP(G5336,'Legenda Tecnologias'!$A$1:$C$26,3)</f>
        <v>11</v>
      </c>
    </row>
    <row r="5337" spans="1:8" ht="14.25">
      <c r="A5337" s="11">
        <v>44044</v>
      </c>
      <c r="B5337" s="10" t="s">
        <v>5745</v>
      </c>
      <c r="C5337" s="12">
        <v>0.66666666666666663</v>
      </c>
      <c r="D5337" s="13">
        <v>44053</v>
      </c>
      <c r="E5337" s="7" t="s">
        <v>4769</v>
      </c>
      <c r="F5337" s="65">
        <v>40</v>
      </c>
      <c r="G5337" t="s">
        <v>5</v>
      </c>
      <c r="H5337">
        <f>+VLOOKUP(G5337,'Legenda Tecnologias'!$A$1:$C$26,3)</f>
        <v>11</v>
      </c>
    </row>
    <row r="5338" spans="1:8" ht="14.25">
      <c r="A5338" s="11">
        <v>44044</v>
      </c>
      <c r="B5338" s="10" t="s">
        <v>5746</v>
      </c>
      <c r="C5338" s="12">
        <v>0.70833333333333337</v>
      </c>
      <c r="D5338" s="13">
        <v>44053</v>
      </c>
      <c r="E5338" s="7" t="s">
        <v>4769</v>
      </c>
      <c r="F5338" s="65">
        <v>42.21</v>
      </c>
      <c r="G5338" t="s">
        <v>5</v>
      </c>
      <c r="H5338">
        <f>+VLOOKUP(G5338,'Legenda Tecnologias'!$A$1:$C$26,3)</f>
        <v>11</v>
      </c>
    </row>
    <row r="5339" spans="1:8" ht="14.25">
      <c r="A5339" s="11">
        <v>44044</v>
      </c>
      <c r="B5339" s="10" t="s">
        <v>5747</v>
      </c>
      <c r="C5339" s="12">
        <v>0.75</v>
      </c>
      <c r="D5339" s="13">
        <v>44053</v>
      </c>
      <c r="E5339" s="7" t="s">
        <v>4769</v>
      </c>
      <c r="F5339" s="65">
        <v>42.46</v>
      </c>
      <c r="G5339" t="s">
        <v>6</v>
      </c>
      <c r="H5339">
        <f>+VLOOKUP(G5339,'Legenda Tecnologias'!$A$1:$C$26,3)</f>
        <v>18</v>
      </c>
    </row>
    <row r="5340" spans="1:8" ht="14.25">
      <c r="A5340" s="11">
        <v>44044</v>
      </c>
      <c r="B5340" s="10" t="s">
        <v>5748</v>
      </c>
      <c r="C5340" s="12">
        <v>0.79166666666666663</v>
      </c>
      <c r="D5340" s="13">
        <v>44053</v>
      </c>
      <c r="E5340" s="7" t="s">
        <v>4769</v>
      </c>
      <c r="F5340" s="65">
        <v>42.57</v>
      </c>
      <c r="G5340" t="s">
        <v>5</v>
      </c>
      <c r="H5340">
        <f>+VLOOKUP(G5340,'Legenda Tecnologias'!$A$1:$C$26,3)</f>
        <v>11</v>
      </c>
    </row>
    <row r="5341" spans="1:8" ht="14.25">
      <c r="A5341" s="11">
        <v>44044</v>
      </c>
      <c r="B5341" s="10" t="s">
        <v>5731</v>
      </c>
      <c r="C5341" s="12">
        <v>8.3333333333333329E-2</v>
      </c>
      <c r="D5341" s="13">
        <v>44053</v>
      </c>
      <c r="E5341" s="7" t="s">
        <v>4769</v>
      </c>
      <c r="F5341" s="65">
        <v>29</v>
      </c>
      <c r="G5341" t="s">
        <v>12</v>
      </c>
      <c r="H5341">
        <f>+VLOOKUP(G5341,'Legenda Tecnologias'!$A$1:$C$26,3)</f>
        <v>22</v>
      </c>
    </row>
    <row r="5342" spans="1:8" ht="14.25">
      <c r="A5342" s="11">
        <v>44044</v>
      </c>
      <c r="B5342" s="10" t="s">
        <v>5749</v>
      </c>
      <c r="C5342" s="12">
        <v>0.83333333333333337</v>
      </c>
      <c r="D5342" s="13">
        <v>44053</v>
      </c>
      <c r="E5342" s="7" t="s">
        <v>4769</v>
      </c>
      <c r="F5342" s="65">
        <v>43.4</v>
      </c>
      <c r="G5342" t="s">
        <v>5</v>
      </c>
      <c r="H5342">
        <f>+VLOOKUP(G5342,'Legenda Tecnologias'!$A$1:$C$26,3)</f>
        <v>11</v>
      </c>
    </row>
    <row r="5343" spans="1:8" ht="14.25">
      <c r="A5343" s="11">
        <v>44044</v>
      </c>
      <c r="B5343" s="10" t="s">
        <v>5750</v>
      </c>
      <c r="C5343" s="12">
        <v>0.875</v>
      </c>
      <c r="D5343" s="13">
        <v>44053</v>
      </c>
      <c r="E5343" s="7" t="s">
        <v>4769</v>
      </c>
      <c r="F5343" s="65">
        <v>43.4</v>
      </c>
      <c r="G5343" t="s">
        <v>10</v>
      </c>
      <c r="H5343">
        <f>+VLOOKUP(G5343,'Legenda Tecnologias'!$A$1:$C$26,3)</f>
        <v>1</v>
      </c>
    </row>
    <row r="5344" spans="1:8" ht="14.25">
      <c r="A5344" s="11">
        <v>44044</v>
      </c>
      <c r="B5344" s="10" t="s">
        <v>5751</v>
      </c>
      <c r="C5344" s="12">
        <v>0.91666666666666663</v>
      </c>
      <c r="D5344" s="13">
        <v>44053</v>
      </c>
      <c r="E5344" s="7" t="s">
        <v>4769</v>
      </c>
      <c r="F5344" s="65">
        <v>42.04</v>
      </c>
      <c r="G5344" t="s">
        <v>10</v>
      </c>
      <c r="H5344">
        <f>+VLOOKUP(G5344,'Legenda Tecnologias'!$A$1:$C$26,3)</f>
        <v>1</v>
      </c>
    </row>
    <row r="5345" spans="1:8" ht="14.25">
      <c r="A5345" s="11">
        <v>44044</v>
      </c>
      <c r="B5345" s="10" t="s">
        <v>5752</v>
      </c>
      <c r="C5345" s="12">
        <v>0.95833333333333337</v>
      </c>
      <c r="D5345" s="13">
        <v>44053</v>
      </c>
      <c r="E5345" s="7" t="s">
        <v>4769</v>
      </c>
      <c r="F5345" s="65">
        <v>37.78</v>
      </c>
      <c r="G5345" t="s">
        <v>20</v>
      </c>
      <c r="H5345">
        <f>+VLOOKUP(G5345,'Legenda Tecnologias'!$A$1:$C$26,3)</f>
        <v>12</v>
      </c>
    </row>
    <row r="5346" spans="1:8" ht="14.25">
      <c r="A5346" s="11">
        <v>44044</v>
      </c>
      <c r="B5346" s="10" t="s">
        <v>5732</v>
      </c>
      <c r="C5346" s="12">
        <v>0.125</v>
      </c>
      <c r="D5346" s="13">
        <v>44053</v>
      </c>
      <c r="E5346" s="7" t="s">
        <v>4769</v>
      </c>
      <c r="F5346" s="65">
        <v>29.1</v>
      </c>
      <c r="G5346" t="s">
        <v>5</v>
      </c>
      <c r="H5346">
        <f>+VLOOKUP(G5346,'Legenda Tecnologias'!$A$1:$C$26,3)</f>
        <v>11</v>
      </c>
    </row>
    <row r="5347" spans="1:8" ht="14.25">
      <c r="A5347" s="11">
        <v>44044</v>
      </c>
      <c r="B5347" s="10" t="s">
        <v>5733</v>
      </c>
      <c r="C5347" s="12">
        <v>0.16666666666666666</v>
      </c>
      <c r="D5347" s="13">
        <v>44053</v>
      </c>
      <c r="E5347" s="7" t="s">
        <v>4769</v>
      </c>
      <c r="F5347" s="65">
        <v>29.1</v>
      </c>
      <c r="G5347" t="s">
        <v>12</v>
      </c>
      <c r="H5347">
        <f>+VLOOKUP(G5347,'Legenda Tecnologias'!$A$1:$C$26,3)</f>
        <v>22</v>
      </c>
    </row>
    <row r="5348" spans="1:8" ht="14.25">
      <c r="A5348" s="11">
        <v>44044</v>
      </c>
      <c r="B5348" s="10" t="s">
        <v>5734</v>
      </c>
      <c r="C5348" s="12">
        <v>0.20833333333333334</v>
      </c>
      <c r="D5348" s="13">
        <v>44053</v>
      </c>
      <c r="E5348" s="7" t="s">
        <v>4769</v>
      </c>
      <c r="F5348" s="65">
        <v>29.75</v>
      </c>
      <c r="G5348" t="s">
        <v>5</v>
      </c>
      <c r="H5348">
        <f>+VLOOKUP(G5348,'Legenda Tecnologias'!$A$1:$C$26,3)</f>
        <v>11</v>
      </c>
    </row>
    <row r="5349" spans="1:8" ht="14.25">
      <c r="A5349" s="11">
        <v>44044</v>
      </c>
      <c r="B5349" s="10" t="s">
        <v>5735</v>
      </c>
      <c r="C5349" s="12">
        <v>0.25</v>
      </c>
      <c r="D5349" s="13">
        <v>44053</v>
      </c>
      <c r="E5349" s="7" t="s">
        <v>4769</v>
      </c>
      <c r="F5349" s="65">
        <v>36.9</v>
      </c>
      <c r="G5349" t="s">
        <v>12</v>
      </c>
      <c r="H5349">
        <f>+VLOOKUP(G5349,'Legenda Tecnologias'!$A$1:$C$26,3)</f>
        <v>22</v>
      </c>
    </row>
    <row r="5350" spans="1:8" ht="14.25">
      <c r="A5350" s="11">
        <v>44044</v>
      </c>
      <c r="B5350" s="10" t="s">
        <v>5736</v>
      </c>
      <c r="C5350" s="12">
        <v>0.29166666666666669</v>
      </c>
      <c r="D5350" s="13">
        <v>44053</v>
      </c>
      <c r="E5350" s="7" t="s">
        <v>4769</v>
      </c>
      <c r="F5350" s="65">
        <v>38.61</v>
      </c>
      <c r="G5350" t="s">
        <v>5</v>
      </c>
      <c r="H5350">
        <f>+VLOOKUP(G5350,'Legenda Tecnologias'!$A$1:$C$26,3)</f>
        <v>11</v>
      </c>
    </row>
    <row r="5351" spans="1:8" ht="14.25">
      <c r="A5351" s="11">
        <v>44044</v>
      </c>
      <c r="B5351" s="10" t="s">
        <v>5737</v>
      </c>
      <c r="C5351" s="12">
        <v>0.33333333333333331</v>
      </c>
      <c r="D5351" s="13">
        <v>44053</v>
      </c>
      <c r="E5351" s="7" t="s">
        <v>4769</v>
      </c>
      <c r="F5351" s="65">
        <v>40.35</v>
      </c>
      <c r="G5351" t="s">
        <v>6</v>
      </c>
      <c r="H5351">
        <f>+VLOOKUP(G5351,'Legenda Tecnologias'!$A$1:$C$26,3)</f>
        <v>18</v>
      </c>
    </row>
    <row r="5352" spans="1:8" ht="14.25">
      <c r="A5352" s="11">
        <v>44044</v>
      </c>
      <c r="B5352" s="10" t="s">
        <v>5738</v>
      </c>
      <c r="C5352" s="12">
        <v>0.375</v>
      </c>
      <c r="D5352" s="13">
        <v>44053</v>
      </c>
      <c r="E5352" s="7" t="s">
        <v>4769</v>
      </c>
      <c r="F5352" s="65">
        <v>41</v>
      </c>
      <c r="G5352" t="s">
        <v>5</v>
      </c>
      <c r="H5352">
        <f>+VLOOKUP(G5352,'Legenda Tecnologias'!$A$1:$C$26,3)</f>
        <v>11</v>
      </c>
    </row>
    <row r="5353" spans="1:8" ht="14.25">
      <c r="A5353" s="11">
        <v>44044</v>
      </c>
      <c r="B5353" s="10" t="s">
        <v>5753</v>
      </c>
      <c r="C5353" s="12">
        <v>0</v>
      </c>
      <c r="D5353" s="13">
        <v>44054</v>
      </c>
      <c r="E5353" s="7" t="s">
        <v>4769</v>
      </c>
      <c r="F5353" s="65">
        <v>40.24</v>
      </c>
      <c r="G5353" t="s">
        <v>12</v>
      </c>
      <c r="H5353">
        <f>+VLOOKUP(G5353,'Legenda Tecnologias'!$A$1:$C$26,3)</f>
        <v>22</v>
      </c>
    </row>
    <row r="5354" spans="1:8" ht="14.25">
      <c r="A5354" s="11">
        <v>44044</v>
      </c>
      <c r="B5354" s="10" t="s">
        <v>5754</v>
      </c>
      <c r="C5354" s="12">
        <v>4.1666666666666664E-2</v>
      </c>
      <c r="D5354" s="13">
        <v>44054</v>
      </c>
      <c r="E5354" s="7" t="s">
        <v>4769</v>
      </c>
      <c r="F5354" s="65">
        <v>33.92</v>
      </c>
      <c r="G5354" t="s">
        <v>5</v>
      </c>
      <c r="H5354">
        <f>+VLOOKUP(G5354,'Legenda Tecnologias'!$A$1:$C$26,3)</f>
        <v>11</v>
      </c>
    </row>
    <row r="5355" spans="1:8" ht="14.25">
      <c r="A5355" s="11">
        <v>44044</v>
      </c>
      <c r="B5355" s="10" t="s">
        <v>5763</v>
      </c>
      <c r="C5355" s="12">
        <v>0.41666666666666669</v>
      </c>
      <c r="D5355" s="13">
        <v>44054</v>
      </c>
      <c r="E5355" s="7" t="s">
        <v>4769</v>
      </c>
      <c r="F5355" s="65">
        <v>41.3</v>
      </c>
      <c r="G5355" t="s">
        <v>12</v>
      </c>
      <c r="H5355">
        <f>+VLOOKUP(G5355,'Legenda Tecnologias'!$A$1:$C$26,3)</f>
        <v>22</v>
      </c>
    </row>
    <row r="5356" spans="1:8" ht="14.25">
      <c r="A5356" s="11">
        <v>44044</v>
      </c>
      <c r="B5356" s="10" t="s">
        <v>5764</v>
      </c>
      <c r="C5356" s="12">
        <v>0.45833333333333331</v>
      </c>
      <c r="D5356" s="13">
        <v>44054</v>
      </c>
      <c r="E5356" s="7" t="s">
        <v>4769</v>
      </c>
      <c r="F5356" s="65">
        <v>40.47</v>
      </c>
      <c r="G5356" t="s">
        <v>5</v>
      </c>
      <c r="H5356">
        <f>+VLOOKUP(G5356,'Legenda Tecnologias'!$A$1:$C$26,3)</f>
        <v>11</v>
      </c>
    </row>
    <row r="5357" spans="1:8" ht="14.25">
      <c r="A5357" s="11">
        <v>44044</v>
      </c>
      <c r="B5357" s="10" t="s">
        <v>5765</v>
      </c>
      <c r="C5357" s="12">
        <v>0.5</v>
      </c>
      <c r="D5357" s="13">
        <v>44054</v>
      </c>
      <c r="E5357" s="7" t="s">
        <v>4769</v>
      </c>
      <c r="F5357" s="65">
        <v>41.3</v>
      </c>
      <c r="G5357" t="s">
        <v>5</v>
      </c>
      <c r="H5357">
        <f>+VLOOKUP(G5357,'Legenda Tecnologias'!$A$1:$C$26,3)</f>
        <v>11</v>
      </c>
    </row>
    <row r="5358" spans="1:8" ht="14.25">
      <c r="A5358" s="11">
        <v>44044</v>
      </c>
      <c r="B5358" s="10" t="s">
        <v>5766</v>
      </c>
      <c r="C5358" s="12">
        <v>0.54166666666666663</v>
      </c>
      <c r="D5358" s="13">
        <v>44054</v>
      </c>
      <c r="E5358" s="7" t="s">
        <v>4769</v>
      </c>
      <c r="F5358" s="65">
        <v>41.52</v>
      </c>
      <c r="G5358" t="s">
        <v>5</v>
      </c>
      <c r="H5358">
        <f>+VLOOKUP(G5358,'Legenda Tecnologias'!$A$1:$C$26,3)</f>
        <v>11</v>
      </c>
    </row>
    <row r="5359" spans="1:8" ht="14.25">
      <c r="A5359" s="11">
        <v>44044</v>
      </c>
      <c r="B5359" s="10" t="s">
        <v>5767</v>
      </c>
      <c r="C5359" s="12">
        <v>0.58333333333333337</v>
      </c>
      <c r="D5359" s="13">
        <v>44054</v>
      </c>
      <c r="E5359" s="7" t="s">
        <v>4769</v>
      </c>
      <c r="F5359" s="65">
        <v>39.53</v>
      </c>
      <c r="G5359" t="s">
        <v>12</v>
      </c>
      <c r="H5359">
        <f>+VLOOKUP(G5359,'Legenda Tecnologias'!$A$1:$C$26,3)</f>
        <v>22</v>
      </c>
    </row>
    <row r="5360" spans="1:8" ht="14.25">
      <c r="A5360" s="11">
        <v>44044</v>
      </c>
      <c r="B5360" s="10" t="s">
        <v>5768</v>
      </c>
      <c r="C5360" s="12">
        <v>0.625</v>
      </c>
      <c r="D5360" s="13">
        <v>44054</v>
      </c>
      <c r="E5360" s="7" t="s">
        <v>4769</v>
      </c>
      <c r="F5360" s="65">
        <v>39</v>
      </c>
      <c r="G5360" t="s">
        <v>5</v>
      </c>
      <c r="H5360">
        <f>+VLOOKUP(G5360,'Legenda Tecnologias'!$A$1:$C$26,3)</f>
        <v>11</v>
      </c>
    </row>
    <row r="5361" spans="1:8" ht="14.25">
      <c r="A5361" s="11">
        <v>44044</v>
      </c>
      <c r="B5361" s="10" t="s">
        <v>5769</v>
      </c>
      <c r="C5361" s="12">
        <v>0.66666666666666663</v>
      </c>
      <c r="D5361" s="13">
        <v>44054</v>
      </c>
      <c r="E5361" s="7" t="s">
        <v>4769</v>
      </c>
      <c r="F5361" s="65">
        <v>38.99</v>
      </c>
      <c r="G5361" t="s">
        <v>12</v>
      </c>
      <c r="H5361">
        <f>+VLOOKUP(G5361,'Legenda Tecnologias'!$A$1:$C$26,3)</f>
        <v>22</v>
      </c>
    </row>
    <row r="5362" spans="1:8" ht="14.25">
      <c r="A5362" s="11">
        <v>44044</v>
      </c>
      <c r="B5362" s="10" t="s">
        <v>5770</v>
      </c>
      <c r="C5362" s="12">
        <v>0.70833333333333337</v>
      </c>
      <c r="D5362" s="13">
        <v>44054</v>
      </c>
      <c r="E5362" s="7" t="s">
        <v>4769</v>
      </c>
      <c r="F5362" s="65">
        <v>39.53</v>
      </c>
      <c r="G5362" t="s">
        <v>28</v>
      </c>
      <c r="H5362">
        <f>+VLOOKUP(G5362,'Legenda Tecnologias'!$A$1:$C$26,3)</f>
        <v>15</v>
      </c>
    </row>
    <row r="5363" spans="1:8" ht="14.25">
      <c r="A5363" s="11">
        <v>44044</v>
      </c>
      <c r="B5363" s="10" t="s">
        <v>5771</v>
      </c>
      <c r="C5363" s="12">
        <v>0.75</v>
      </c>
      <c r="D5363" s="13">
        <v>44054</v>
      </c>
      <c r="E5363" s="7" t="s">
        <v>4769</v>
      </c>
      <c r="F5363" s="65">
        <v>41.46</v>
      </c>
      <c r="G5363" t="s">
        <v>5</v>
      </c>
      <c r="H5363">
        <f>+VLOOKUP(G5363,'Legenda Tecnologias'!$A$1:$C$26,3)</f>
        <v>11</v>
      </c>
    </row>
    <row r="5364" spans="1:8" ht="14.25">
      <c r="A5364" s="11">
        <v>44044</v>
      </c>
      <c r="B5364" s="10" t="s">
        <v>5772</v>
      </c>
      <c r="C5364" s="12">
        <v>0.79166666666666663</v>
      </c>
      <c r="D5364" s="13">
        <v>44054</v>
      </c>
      <c r="E5364" s="7" t="s">
        <v>4769</v>
      </c>
      <c r="F5364" s="65">
        <v>42.11</v>
      </c>
      <c r="G5364" t="s">
        <v>5</v>
      </c>
      <c r="H5364">
        <f>+VLOOKUP(G5364,'Legenda Tecnologias'!$A$1:$C$26,3)</f>
        <v>11</v>
      </c>
    </row>
    <row r="5365" spans="1:8" ht="14.25">
      <c r="A5365" s="11">
        <v>44044</v>
      </c>
      <c r="B5365" s="10" t="s">
        <v>5755</v>
      </c>
      <c r="C5365" s="12">
        <v>8.3333333333333329E-2</v>
      </c>
      <c r="D5365" s="13">
        <v>44054</v>
      </c>
      <c r="E5365" s="7" t="s">
        <v>4769</v>
      </c>
      <c r="F5365" s="65">
        <v>32.340000000000003</v>
      </c>
      <c r="G5365" t="s">
        <v>49</v>
      </c>
      <c r="H5365">
        <f>+VLOOKUP(G5365,'Legenda Tecnologias'!$A$1:$C$26,3)</f>
        <v>21</v>
      </c>
    </row>
    <row r="5366" spans="1:8" ht="14.25">
      <c r="A5366" s="11">
        <v>44044</v>
      </c>
      <c r="B5366" s="10" t="s">
        <v>5773</v>
      </c>
      <c r="C5366" s="12">
        <v>0.83333333333333337</v>
      </c>
      <c r="D5366" s="13">
        <v>44054</v>
      </c>
      <c r="E5366" s="7" t="s">
        <v>4769</v>
      </c>
      <c r="F5366" s="65">
        <v>43.6</v>
      </c>
      <c r="G5366" t="s">
        <v>10</v>
      </c>
      <c r="H5366">
        <f>+VLOOKUP(G5366,'Legenda Tecnologias'!$A$1:$C$26,3)</f>
        <v>1</v>
      </c>
    </row>
    <row r="5367" spans="1:8" ht="14.25">
      <c r="A5367" s="11">
        <v>44044</v>
      </c>
      <c r="B5367" s="10" t="s">
        <v>5774</v>
      </c>
      <c r="C5367" s="12">
        <v>0.875</v>
      </c>
      <c r="D5367" s="13">
        <v>44054</v>
      </c>
      <c r="E5367" s="7" t="s">
        <v>4769</v>
      </c>
      <c r="F5367" s="65">
        <v>44.21</v>
      </c>
      <c r="G5367" t="s">
        <v>10</v>
      </c>
      <c r="H5367">
        <f>+VLOOKUP(G5367,'Legenda Tecnologias'!$A$1:$C$26,3)</f>
        <v>1</v>
      </c>
    </row>
    <row r="5368" spans="1:8" ht="14.25">
      <c r="A5368" s="11">
        <v>44044</v>
      </c>
      <c r="B5368" s="10" t="s">
        <v>5775</v>
      </c>
      <c r="C5368" s="12">
        <v>0.91666666666666663</v>
      </c>
      <c r="D5368" s="13">
        <v>44054</v>
      </c>
      <c r="E5368" s="7" t="s">
        <v>4769</v>
      </c>
      <c r="F5368" s="65">
        <v>42.68</v>
      </c>
      <c r="G5368" t="s">
        <v>10</v>
      </c>
      <c r="H5368">
        <f>+VLOOKUP(G5368,'Legenda Tecnologias'!$A$1:$C$26,3)</f>
        <v>1</v>
      </c>
    </row>
    <row r="5369" spans="1:8" ht="14.25">
      <c r="A5369" s="11">
        <v>44044</v>
      </c>
      <c r="B5369" s="10" t="s">
        <v>5776</v>
      </c>
      <c r="C5369" s="12">
        <v>0.95833333333333337</v>
      </c>
      <c r="D5369" s="13">
        <v>44054</v>
      </c>
      <c r="E5369" s="7" t="s">
        <v>4769</v>
      </c>
      <c r="F5369" s="65">
        <v>40.03</v>
      </c>
      <c r="G5369" t="s">
        <v>5</v>
      </c>
      <c r="H5369">
        <f>+VLOOKUP(G5369,'Legenda Tecnologias'!$A$1:$C$26,3)</f>
        <v>11</v>
      </c>
    </row>
    <row r="5370" spans="1:8" ht="14.25">
      <c r="A5370" s="11">
        <v>44044</v>
      </c>
      <c r="B5370" s="10" t="s">
        <v>5756</v>
      </c>
      <c r="C5370" s="12">
        <v>0.125</v>
      </c>
      <c r="D5370" s="13">
        <v>44054</v>
      </c>
      <c r="E5370" s="7" t="s">
        <v>4769</v>
      </c>
      <c r="F5370" s="65">
        <v>30.75</v>
      </c>
      <c r="G5370" t="s">
        <v>13</v>
      </c>
      <c r="H5370">
        <f>+VLOOKUP(G5370,'Legenda Tecnologias'!$A$1:$C$26,3)</f>
        <v>24</v>
      </c>
    </row>
    <row r="5371" spans="1:8" ht="14.25">
      <c r="A5371" s="11">
        <v>44044</v>
      </c>
      <c r="B5371" s="10" t="s">
        <v>5757</v>
      </c>
      <c r="C5371" s="12">
        <v>0.16666666666666666</v>
      </c>
      <c r="D5371" s="13">
        <v>44054</v>
      </c>
      <c r="E5371" s="7" t="s">
        <v>4769</v>
      </c>
      <c r="F5371" s="65">
        <v>30.49</v>
      </c>
      <c r="G5371" t="s">
        <v>13</v>
      </c>
      <c r="H5371">
        <f>+VLOOKUP(G5371,'Legenda Tecnologias'!$A$1:$C$26,3)</f>
        <v>24</v>
      </c>
    </row>
    <row r="5372" spans="1:8" ht="14.25">
      <c r="A5372" s="11">
        <v>44044</v>
      </c>
      <c r="B5372" s="10" t="s">
        <v>5758</v>
      </c>
      <c r="C5372" s="12">
        <v>0.20833333333333334</v>
      </c>
      <c r="D5372" s="13">
        <v>44054</v>
      </c>
      <c r="E5372" s="7" t="s">
        <v>4769</v>
      </c>
      <c r="F5372" s="65">
        <v>32.67</v>
      </c>
      <c r="G5372" t="s">
        <v>12</v>
      </c>
      <c r="H5372">
        <f>+VLOOKUP(G5372,'Legenda Tecnologias'!$A$1:$C$26,3)</f>
        <v>22</v>
      </c>
    </row>
    <row r="5373" spans="1:8" ht="14.25">
      <c r="A5373" s="11">
        <v>44044</v>
      </c>
      <c r="B5373" s="10" t="s">
        <v>5759</v>
      </c>
      <c r="C5373" s="12">
        <v>0.25</v>
      </c>
      <c r="D5373" s="13">
        <v>44054</v>
      </c>
      <c r="E5373" s="7" t="s">
        <v>4769</v>
      </c>
      <c r="F5373" s="65">
        <v>36.1</v>
      </c>
      <c r="G5373" t="s">
        <v>6</v>
      </c>
      <c r="H5373">
        <f>+VLOOKUP(G5373,'Legenda Tecnologias'!$A$1:$C$26,3)</f>
        <v>18</v>
      </c>
    </row>
    <row r="5374" spans="1:8" ht="14.25">
      <c r="A5374" s="11">
        <v>44044</v>
      </c>
      <c r="B5374" s="10" t="s">
        <v>5760</v>
      </c>
      <c r="C5374" s="12">
        <v>0.29166666666666669</v>
      </c>
      <c r="D5374" s="13">
        <v>44054</v>
      </c>
      <c r="E5374" s="7" t="s">
        <v>4769</v>
      </c>
      <c r="F5374" s="65">
        <v>38.99</v>
      </c>
      <c r="G5374" t="s">
        <v>6</v>
      </c>
      <c r="H5374">
        <f>+VLOOKUP(G5374,'Legenda Tecnologias'!$A$1:$C$26,3)</f>
        <v>18</v>
      </c>
    </row>
    <row r="5375" spans="1:8" ht="14.25">
      <c r="A5375" s="11">
        <v>44044</v>
      </c>
      <c r="B5375" s="10" t="s">
        <v>5761</v>
      </c>
      <c r="C5375" s="12">
        <v>0.33333333333333331</v>
      </c>
      <c r="D5375" s="13">
        <v>44054</v>
      </c>
      <c r="E5375" s="7" t="s">
        <v>4769</v>
      </c>
      <c r="F5375" s="65">
        <v>40.24</v>
      </c>
      <c r="G5375" t="s">
        <v>28</v>
      </c>
      <c r="H5375">
        <f>+VLOOKUP(G5375,'Legenda Tecnologias'!$A$1:$C$26,3)</f>
        <v>15</v>
      </c>
    </row>
    <row r="5376" spans="1:8" ht="14.25">
      <c r="A5376" s="11">
        <v>44044</v>
      </c>
      <c r="B5376" s="10" t="s">
        <v>5762</v>
      </c>
      <c r="C5376" s="12">
        <v>0.375</v>
      </c>
      <c r="D5376" s="13">
        <v>44054</v>
      </c>
      <c r="E5376" s="7" t="s">
        <v>4769</v>
      </c>
      <c r="F5376" s="65">
        <v>41.65</v>
      </c>
      <c r="G5376" t="s">
        <v>5</v>
      </c>
      <c r="H5376">
        <f>+VLOOKUP(G5376,'Legenda Tecnologias'!$A$1:$C$26,3)</f>
        <v>11</v>
      </c>
    </row>
    <row r="5377" spans="1:8" ht="14.25">
      <c r="A5377" s="11">
        <v>44044</v>
      </c>
      <c r="B5377" s="10" t="s">
        <v>5777</v>
      </c>
      <c r="C5377" s="12">
        <v>0</v>
      </c>
      <c r="D5377" s="13">
        <v>44055</v>
      </c>
      <c r="E5377" s="7" t="s">
        <v>4769</v>
      </c>
      <c r="F5377" s="65">
        <v>39.26</v>
      </c>
      <c r="G5377" t="s">
        <v>5</v>
      </c>
      <c r="H5377">
        <f>+VLOOKUP(G5377,'Legenda Tecnologias'!$A$1:$C$26,3)</f>
        <v>11</v>
      </c>
    </row>
    <row r="5378" spans="1:8" ht="14.25">
      <c r="A5378" s="11">
        <v>44044</v>
      </c>
      <c r="B5378" s="10" t="s">
        <v>5778</v>
      </c>
      <c r="C5378" s="12">
        <v>4.1666666666666664E-2</v>
      </c>
      <c r="D5378" s="13">
        <v>44055</v>
      </c>
      <c r="E5378" s="7" t="s">
        <v>4769</v>
      </c>
      <c r="F5378" s="65">
        <v>37.01</v>
      </c>
      <c r="G5378" t="s">
        <v>6</v>
      </c>
      <c r="H5378">
        <f>+VLOOKUP(G5378,'Legenda Tecnologias'!$A$1:$C$26,3)</f>
        <v>18</v>
      </c>
    </row>
    <row r="5379" spans="1:8" ht="14.25">
      <c r="A5379" s="11">
        <v>44044</v>
      </c>
      <c r="B5379" s="10" t="s">
        <v>5787</v>
      </c>
      <c r="C5379" s="12">
        <v>0.41666666666666669</v>
      </c>
      <c r="D5379" s="13">
        <v>44055</v>
      </c>
      <c r="E5379" s="7" t="s">
        <v>4769</v>
      </c>
      <c r="F5379" s="65">
        <v>42.19</v>
      </c>
      <c r="G5379" t="s">
        <v>5</v>
      </c>
      <c r="H5379">
        <f>+VLOOKUP(G5379,'Legenda Tecnologias'!$A$1:$C$26,3)</f>
        <v>11</v>
      </c>
    </row>
    <row r="5380" spans="1:8" ht="14.25">
      <c r="A5380" s="11">
        <v>44044</v>
      </c>
      <c r="B5380" s="10" t="s">
        <v>5788</v>
      </c>
      <c r="C5380" s="12">
        <v>0.45833333333333331</v>
      </c>
      <c r="D5380" s="13">
        <v>44055</v>
      </c>
      <c r="E5380" s="7" t="s">
        <v>4769</v>
      </c>
      <c r="F5380" s="65">
        <v>41.92</v>
      </c>
      <c r="G5380" t="s">
        <v>5</v>
      </c>
      <c r="H5380">
        <f>+VLOOKUP(G5380,'Legenda Tecnologias'!$A$1:$C$26,3)</f>
        <v>11</v>
      </c>
    </row>
    <row r="5381" spans="1:8" ht="14.25">
      <c r="A5381" s="11">
        <v>44044</v>
      </c>
      <c r="B5381" s="10" t="s">
        <v>5789</v>
      </c>
      <c r="C5381" s="12">
        <v>0.5</v>
      </c>
      <c r="D5381" s="13">
        <v>44055</v>
      </c>
      <c r="E5381" s="7" t="s">
        <v>4769</v>
      </c>
      <c r="F5381" s="65">
        <v>41.7</v>
      </c>
      <c r="G5381" t="s">
        <v>5</v>
      </c>
      <c r="H5381">
        <f>+VLOOKUP(G5381,'Legenda Tecnologias'!$A$1:$C$26,3)</f>
        <v>11</v>
      </c>
    </row>
    <row r="5382" spans="1:8" ht="14.25">
      <c r="A5382" s="11">
        <v>44044</v>
      </c>
      <c r="B5382" s="10" t="s">
        <v>5790</v>
      </c>
      <c r="C5382" s="12">
        <v>0.54166666666666663</v>
      </c>
      <c r="D5382" s="13">
        <v>44055</v>
      </c>
      <c r="E5382" s="7" t="s">
        <v>4769</v>
      </c>
      <c r="F5382" s="65">
        <v>41.51</v>
      </c>
      <c r="G5382" t="s">
        <v>5</v>
      </c>
      <c r="H5382">
        <f>+VLOOKUP(G5382,'Legenda Tecnologias'!$A$1:$C$26,3)</f>
        <v>11</v>
      </c>
    </row>
    <row r="5383" spans="1:8" ht="14.25">
      <c r="A5383" s="11">
        <v>44044</v>
      </c>
      <c r="B5383" s="10" t="s">
        <v>5791</v>
      </c>
      <c r="C5383" s="12">
        <v>0.58333333333333337</v>
      </c>
      <c r="D5383" s="13">
        <v>44055</v>
      </c>
      <c r="E5383" s="7" t="s">
        <v>4769</v>
      </c>
      <c r="F5383" s="65">
        <v>40.770000000000003</v>
      </c>
      <c r="G5383" t="s">
        <v>5</v>
      </c>
      <c r="H5383">
        <f>+VLOOKUP(G5383,'Legenda Tecnologias'!$A$1:$C$26,3)</f>
        <v>11</v>
      </c>
    </row>
    <row r="5384" spans="1:8" ht="14.25">
      <c r="A5384" s="11">
        <v>44044</v>
      </c>
      <c r="B5384" s="10" t="s">
        <v>5792</v>
      </c>
      <c r="C5384" s="12">
        <v>0.625</v>
      </c>
      <c r="D5384" s="13">
        <v>44055</v>
      </c>
      <c r="E5384" s="7" t="s">
        <v>4769</v>
      </c>
      <c r="F5384" s="65">
        <v>39</v>
      </c>
      <c r="G5384" t="s">
        <v>5</v>
      </c>
      <c r="H5384">
        <f>+VLOOKUP(G5384,'Legenda Tecnologias'!$A$1:$C$26,3)</f>
        <v>11</v>
      </c>
    </row>
    <row r="5385" spans="1:8" ht="14.25">
      <c r="A5385" s="11">
        <v>44044</v>
      </c>
      <c r="B5385" s="10" t="s">
        <v>5793</v>
      </c>
      <c r="C5385" s="12">
        <v>0.66666666666666663</v>
      </c>
      <c r="D5385" s="13">
        <v>44055</v>
      </c>
      <c r="E5385" s="7" t="s">
        <v>4769</v>
      </c>
      <c r="F5385" s="65">
        <v>38.99</v>
      </c>
      <c r="G5385" t="s">
        <v>6</v>
      </c>
      <c r="H5385">
        <f>+VLOOKUP(G5385,'Legenda Tecnologias'!$A$1:$C$26,3)</f>
        <v>18</v>
      </c>
    </row>
    <row r="5386" spans="1:8" ht="14.25">
      <c r="A5386" s="11">
        <v>44044</v>
      </c>
      <c r="B5386" s="10" t="s">
        <v>5794</v>
      </c>
      <c r="C5386" s="12">
        <v>0.70833333333333337</v>
      </c>
      <c r="D5386" s="13">
        <v>44055</v>
      </c>
      <c r="E5386" s="7" t="s">
        <v>4769</v>
      </c>
      <c r="F5386" s="65">
        <v>39.49</v>
      </c>
      <c r="G5386" t="s">
        <v>5</v>
      </c>
      <c r="H5386">
        <f>+VLOOKUP(G5386,'Legenda Tecnologias'!$A$1:$C$26,3)</f>
        <v>11</v>
      </c>
    </row>
    <row r="5387" spans="1:8" ht="14.25">
      <c r="A5387" s="11">
        <v>44044</v>
      </c>
      <c r="B5387" s="10" t="s">
        <v>5795</v>
      </c>
      <c r="C5387" s="12">
        <v>0.75</v>
      </c>
      <c r="D5387" s="13">
        <v>44055</v>
      </c>
      <c r="E5387" s="7" t="s">
        <v>4769</v>
      </c>
      <c r="F5387" s="65">
        <v>40</v>
      </c>
      <c r="G5387" t="s">
        <v>5</v>
      </c>
      <c r="H5387">
        <f>+VLOOKUP(G5387,'Legenda Tecnologias'!$A$1:$C$26,3)</f>
        <v>11</v>
      </c>
    </row>
    <row r="5388" spans="1:8" ht="14.25">
      <c r="A5388" s="11">
        <v>44044</v>
      </c>
      <c r="B5388" s="10" t="s">
        <v>5796</v>
      </c>
      <c r="C5388" s="12">
        <v>0.79166666666666663</v>
      </c>
      <c r="D5388" s="13">
        <v>44055</v>
      </c>
      <c r="E5388" s="7" t="s">
        <v>4769</v>
      </c>
      <c r="F5388" s="65">
        <v>41.56</v>
      </c>
      <c r="G5388" t="s">
        <v>5</v>
      </c>
      <c r="H5388">
        <f>+VLOOKUP(G5388,'Legenda Tecnologias'!$A$1:$C$26,3)</f>
        <v>11</v>
      </c>
    </row>
    <row r="5389" spans="1:8" ht="14.25">
      <c r="A5389" s="11">
        <v>44044</v>
      </c>
      <c r="B5389" s="10" t="s">
        <v>5779</v>
      </c>
      <c r="C5389" s="12">
        <v>8.3333333333333329E-2</v>
      </c>
      <c r="D5389" s="13">
        <v>44055</v>
      </c>
      <c r="E5389" s="7" t="s">
        <v>4769</v>
      </c>
      <c r="F5389" s="65">
        <v>33.07</v>
      </c>
      <c r="G5389" t="s">
        <v>6</v>
      </c>
      <c r="H5389">
        <f>+VLOOKUP(G5389,'Legenda Tecnologias'!$A$1:$C$26,3)</f>
        <v>18</v>
      </c>
    </row>
    <row r="5390" spans="1:8" ht="14.25">
      <c r="A5390" s="11">
        <v>44044</v>
      </c>
      <c r="B5390" s="10" t="s">
        <v>5797</v>
      </c>
      <c r="C5390" s="12">
        <v>0.83333333333333337</v>
      </c>
      <c r="D5390" s="13">
        <v>44055</v>
      </c>
      <c r="E5390" s="7" t="s">
        <v>4769</v>
      </c>
      <c r="F5390" s="65">
        <v>43.3</v>
      </c>
      <c r="G5390" t="s">
        <v>5</v>
      </c>
      <c r="H5390">
        <f>+VLOOKUP(G5390,'Legenda Tecnologias'!$A$1:$C$26,3)</f>
        <v>11</v>
      </c>
    </row>
    <row r="5391" spans="1:8" ht="14.25">
      <c r="A5391" s="11">
        <v>44044</v>
      </c>
      <c r="B5391" s="10" t="s">
        <v>5798</v>
      </c>
      <c r="C5391" s="12">
        <v>0.875</v>
      </c>
      <c r="D5391" s="13">
        <v>44055</v>
      </c>
      <c r="E5391" s="7" t="s">
        <v>4769</v>
      </c>
      <c r="F5391" s="65">
        <v>45.07</v>
      </c>
      <c r="G5391" t="s">
        <v>10</v>
      </c>
      <c r="H5391">
        <f>+VLOOKUP(G5391,'Legenda Tecnologias'!$A$1:$C$26,3)</f>
        <v>1</v>
      </c>
    </row>
    <row r="5392" spans="1:8" ht="14.25">
      <c r="A5392" s="11">
        <v>44044</v>
      </c>
      <c r="B5392" s="10" t="s">
        <v>5799</v>
      </c>
      <c r="C5392" s="12">
        <v>0.91666666666666663</v>
      </c>
      <c r="D5392" s="13">
        <v>44055</v>
      </c>
      <c r="E5392" s="7" t="s">
        <v>4769</v>
      </c>
      <c r="F5392" s="65">
        <v>44.02</v>
      </c>
      <c r="G5392" t="s">
        <v>12</v>
      </c>
      <c r="H5392">
        <f>+VLOOKUP(G5392,'Legenda Tecnologias'!$A$1:$C$26,3)</f>
        <v>22</v>
      </c>
    </row>
    <row r="5393" spans="1:8" ht="14.25">
      <c r="A5393" s="11">
        <v>44044</v>
      </c>
      <c r="B5393" s="10" t="s">
        <v>5800</v>
      </c>
      <c r="C5393" s="12">
        <v>0.95833333333333337</v>
      </c>
      <c r="D5393" s="13">
        <v>44055</v>
      </c>
      <c r="E5393" s="7" t="s">
        <v>4769</v>
      </c>
      <c r="F5393" s="65">
        <v>41.84</v>
      </c>
      <c r="G5393" t="s">
        <v>10</v>
      </c>
      <c r="H5393">
        <f>+VLOOKUP(G5393,'Legenda Tecnologias'!$A$1:$C$26,3)</f>
        <v>1</v>
      </c>
    </row>
    <row r="5394" spans="1:8" ht="14.25">
      <c r="A5394" s="11">
        <v>44044</v>
      </c>
      <c r="B5394" s="10" t="s">
        <v>5780</v>
      </c>
      <c r="C5394" s="12">
        <v>0.125</v>
      </c>
      <c r="D5394" s="13">
        <v>44055</v>
      </c>
      <c r="E5394" s="7" t="s">
        <v>4769</v>
      </c>
      <c r="F5394" s="65">
        <v>32.049999999999997</v>
      </c>
      <c r="G5394" t="s">
        <v>12</v>
      </c>
      <c r="H5394">
        <f>+VLOOKUP(G5394,'Legenda Tecnologias'!$A$1:$C$26,3)</f>
        <v>22</v>
      </c>
    </row>
    <row r="5395" spans="1:8" ht="14.25">
      <c r="A5395" s="11">
        <v>44044</v>
      </c>
      <c r="B5395" s="10" t="s">
        <v>5781</v>
      </c>
      <c r="C5395" s="12">
        <v>0.16666666666666666</v>
      </c>
      <c r="D5395" s="13">
        <v>44055</v>
      </c>
      <c r="E5395" s="7" t="s">
        <v>4769</v>
      </c>
      <c r="F5395" s="65">
        <v>30.8</v>
      </c>
      <c r="G5395" t="s">
        <v>6</v>
      </c>
      <c r="H5395">
        <f>+VLOOKUP(G5395,'Legenda Tecnologias'!$A$1:$C$26,3)</f>
        <v>18</v>
      </c>
    </row>
    <row r="5396" spans="1:8" ht="14.25">
      <c r="A5396" s="11">
        <v>44044</v>
      </c>
      <c r="B5396" s="10" t="s">
        <v>5782</v>
      </c>
      <c r="C5396" s="12">
        <v>0.20833333333333334</v>
      </c>
      <c r="D5396" s="13">
        <v>44055</v>
      </c>
      <c r="E5396" s="7" t="s">
        <v>4769</v>
      </c>
      <c r="F5396" s="65">
        <v>31.25</v>
      </c>
      <c r="G5396" t="s">
        <v>117</v>
      </c>
      <c r="H5396">
        <f>+VLOOKUP(G5396,'Legenda Tecnologias'!$A$1:$C$26,3)</f>
        <v>23</v>
      </c>
    </row>
    <row r="5397" spans="1:8" ht="14.25">
      <c r="A5397" s="11">
        <v>44044</v>
      </c>
      <c r="B5397" s="10" t="s">
        <v>5783</v>
      </c>
      <c r="C5397" s="12">
        <v>0.25</v>
      </c>
      <c r="D5397" s="13">
        <v>44055</v>
      </c>
      <c r="E5397" s="7" t="s">
        <v>4769</v>
      </c>
      <c r="F5397" s="65">
        <v>34.93</v>
      </c>
      <c r="G5397" t="s">
        <v>12</v>
      </c>
      <c r="H5397">
        <f>+VLOOKUP(G5397,'Legenda Tecnologias'!$A$1:$C$26,3)</f>
        <v>22</v>
      </c>
    </row>
    <row r="5398" spans="1:8" ht="14.25">
      <c r="A5398" s="11">
        <v>44044</v>
      </c>
      <c r="B5398" s="10" t="s">
        <v>5784</v>
      </c>
      <c r="C5398" s="12">
        <v>0.29166666666666669</v>
      </c>
      <c r="D5398" s="13">
        <v>44055</v>
      </c>
      <c r="E5398" s="7" t="s">
        <v>4769</v>
      </c>
      <c r="F5398" s="65">
        <v>39</v>
      </c>
      <c r="G5398" t="s">
        <v>13</v>
      </c>
      <c r="H5398">
        <f>+VLOOKUP(G5398,'Legenda Tecnologias'!$A$1:$C$26,3)</f>
        <v>24</v>
      </c>
    </row>
    <row r="5399" spans="1:8" ht="14.25">
      <c r="A5399" s="11">
        <v>44044</v>
      </c>
      <c r="B5399" s="10" t="s">
        <v>5785</v>
      </c>
      <c r="C5399" s="12">
        <v>0.33333333333333331</v>
      </c>
      <c r="D5399" s="13">
        <v>44055</v>
      </c>
      <c r="E5399" s="7" t="s">
        <v>4769</v>
      </c>
      <c r="F5399" s="65">
        <v>41.4</v>
      </c>
      <c r="G5399" t="s">
        <v>6</v>
      </c>
      <c r="H5399">
        <f>+VLOOKUP(G5399,'Legenda Tecnologias'!$A$1:$C$26,3)</f>
        <v>18</v>
      </c>
    </row>
    <row r="5400" spans="1:8" ht="14.25">
      <c r="A5400" s="11">
        <v>44044</v>
      </c>
      <c r="B5400" s="10" t="s">
        <v>5786</v>
      </c>
      <c r="C5400" s="12">
        <v>0.375</v>
      </c>
      <c r="D5400" s="13">
        <v>44055</v>
      </c>
      <c r="E5400" s="7" t="s">
        <v>4769</v>
      </c>
      <c r="F5400" s="65">
        <v>42.44</v>
      </c>
      <c r="G5400" t="s">
        <v>5</v>
      </c>
      <c r="H5400">
        <f>+VLOOKUP(G5400,'Legenda Tecnologias'!$A$1:$C$26,3)</f>
        <v>11</v>
      </c>
    </row>
    <row r="5401" spans="1:8" ht="14.25">
      <c r="A5401" s="11">
        <v>44044</v>
      </c>
      <c r="B5401" s="10" t="s">
        <v>5801</v>
      </c>
      <c r="C5401" s="12">
        <v>0</v>
      </c>
      <c r="D5401" s="13">
        <v>44056</v>
      </c>
      <c r="E5401" s="7" t="s">
        <v>4769</v>
      </c>
      <c r="F5401" s="65">
        <v>41.2</v>
      </c>
      <c r="G5401" t="s">
        <v>5</v>
      </c>
      <c r="H5401">
        <f>+VLOOKUP(G5401,'Legenda Tecnologias'!$A$1:$C$26,3)</f>
        <v>11</v>
      </c>
    </row>
    <row r="5402" spans="1:8" ht="14.25">
      <c r="A5402" s="11">
        <v>44044</v>
      </c>
      <c r="B5402" s="10" t="s">
        <v>5802</v>
      </c>
      <c r="C5402" s="12">
        <v>4.1666666666666664E-2</v>
      </c>
      <c r="D5402" s="13">
        <v>44056</v>
      </c>
      <c r="E5402" s="7" t="s">
        <v>4769</v>
      </c>
      <c r="F5402" s="65">
        <v>39.979999999999997</v>
      </c>
      <c r="G5402" t="s">
        <v>5</v>
      </c>
      <c r="H5402">
        <f>+VLOOKUP(G5402,'Legenda Tecnologias'!$A$1:$C$26,3)</f>
        <v>11</v>
      </c>
    </row>
    <row r="5403" spans="1:8" ht="14.25">
      <c r="A5403" s="11">
        <v>44044</v>
      </c>
      <c r="B5403" s="10" t="s">
        <v>5811</v>
      </c>
      <c r="C5403" s="12">
        <v>0.41666666666666669</v>
      </c>
      <c r="D5403" s="13">
        <v>44056</v>
      </c>
      <c r="E5403" s="7" t="s">
        <v>4769</v>
      </c>
      <c r="F5403" s="65">
        <v>41.74</v>
      </c>
      <c r="G5403" t="s">
        <v>28</v>
      </c>
      <c r="H5403">
        <f>+VLOOKUP(G5403,'Legenda Tecnologias'!$A$1:$C$26,3)</f>
        <v>15</v>
      </c>
    </row>
    <row r="5404" spans="1:8" ht="14.25">
      <c r="A5404" s="11">
        <v>44044</v>
      </c>
      <c r="B5404" s="10" t="s">
        <v>5812</v>
      </c>
      <c r="C5404" s="12">
        <v>0.45833333333333331</v>
      </c>
      <c r="D5404" s="13">
        <v>44056</v>
      </c>
      <c r="E5404" s="7" t="s">
        <v>4769</v>
      </c>
      <c r="F5404" s="65">
        <v>40.29</v>
      </c>
      <c r="G5404" t="s">
        <v>12</v>
      </c>
      <c r="H5404">
        <f>+VLOOKUP(G5404,'Legenda Tecnologias'!$A$1:$C$26,3)</f>
        <v>22</v>
      </c>
    </row>
    <row r="5405" spans="1:8" ht="14.25">
      <c r="A5405" s="11">
        <v>44044</v>
      </c>
      <c r="B5405" s="10" t="s">
        <v>5813</v>
      </c>
      <c r="C5405" s="12">
        <v>0.5</v>
      </c>
      <c r="D5405" s="13">
        <v>44056</v>
      </c>
      <c r="E5405" s="7" t="s">
        <v>4769</v>
      </c>
      <c r="F5405" s="65">
        <v>41.93</v>
      </c>
      <c r="G5405" t="s">
        <v>12</v>
      </c>
      <c r="H5405">
        <f>+VLOOKUP(G5405,'Legenda Tecnologias'!$A$1:$C$26,3)</f>
        <v>22</v>
      </c>
    </row>
    <row r="5406" spans="1:8" ht="14.25">
      <c r="A5406" s="11">
        <v>44044</v>
      </c>
      <c r="B5406" s="10" t="s">
        <v>5814</v>
      </c>
      <c r="C5406" s="12">
        <v>0.54166666666666663</v>
      </c>
      <c r="D5406" s="13">
        <v>44056</v>
      </c>
      <c r="E5406" s="7" t="s">
        <v>4769</v>
      </c>
      <c r="F5406" s="65">
        <v>41.74</v>
      </c>
      <c r="G5406" t="s">
        <v>5</v>
      </c>
      <c r="H5406">
        <f>+VLOOKUP(G5406,'Legenda Tecnologias'!$A$1:$C$26,3)</f>
        <v>11</v>
      </c>
    </row>
    <row r="5407" spans="1:8" ht="14.25">
      <c r="A5407" s="11">
        <v>44044</v>
      </c>
      <c r="B5407" s="10" t="s">
        <v>5815</v>
      </c>
      <c r="C5407" s="12">
        <v>0.58333333333333337</v>
      </c>
      <c r="D5407" s="13">
        <v>44056</v>
      </c>
      <c r="E5407" s="7" t="s">
        <v>4769</v>
      </c>
      <c r="F5407" s="65">
        <v>39.99</v>
      </c>
      <c r="G5407" t="s">
        <v>12</v>
      </c>
      <c r="H5407">
        <f>+VLOOKUP(G5407,'Legenda Tecnologias'!$A$1:$C$26,3)</f>
        <v>22</v>
      </c>
    </row>
    <row r="5408" spans="1:8" ht="14.25">
      <c r="A5408" s="11">
        <v>44044</v>
      </c>
      <c r="B5408" s="10" t="s">
        <v>5816</v>
      </c>
      <c r="C5408" s="12">
        <v>0.625</v>
      </c>
      <c r="D5408" s="13">
        <v>44056</v>
      </c>
      <c r="E5408" s="7" t="s">
        <v>4769</v>
      </c>
      <c r="F5408" s="65">
        <v>38.090000000000003</v>
      </c>
      <c r="G5408" t="s">
        <v>5</v>
      </c>
      <c r="H5408">
        <f>+VLOOKUP(G5408,'Legenda Tecnologias'!$A$1:$C$26,3)</f>
        <v>11</v>
      </c>
    </row>
    <row r="5409" spans="1:8" ht="14.25">
      <c r="A5409" s="11">
        <v>44044</v>
      </c>
      <c r="B5409" s="10" t="s">
        <v>5817</v>
      </c>
      <c r="C5409" s="12">
        <v>0.66666666666666663</v>
      </c>
      <c r="D5409" s="13">
        <v>44056</v>
      </c>
      <c r="E5409" s="7" t="s">
        <v>4769</v>
      </c>
      <c r="F5409" s="65">
        <v>39</v>
      </c>
      <c r="G5409" t="s">
        <v>13</v>
      </c>
      <c r="H5409">
        <f>+VLOOKUP(G5409,'Legenda Tecnologias'!$A$1:$C$26,3)</f>
        <v>24</v>
      </c>
    </row>
    <row r="5410" spans="1:8" ht="14.25">
      <c r="A5410" s="11">
        <v>44044</v>
      </c>
      <c r="B5410" s="10" t="s">
        <v>5818</v>
      </c>
      <c r="C5410" s="12">
        <v>0.70833333333333337</v>
      </c>
      <c r="D5410" s="13">
        <v>44056</v>
      </c>
      <c r="E5410" s="7" t="s">
        <v>4769</v>
      </c>
      <c r="F5410" s="65">
        <v>41.92</v>
      </c>
      <c r="G5410" t="s">
        <v>6</v>
      </c>
      <c r="H5410">
        <f>+VLOOKUP(G5410,'Legenda Tecnologias'!$A$1:$C$26,3)</f>
        <v>18</v>
      </c>
    </row>
    <row r="5411" spans="1:8" ht="14.25">
      <c r="A5411" s="11">
        <v>44044</v>
      </c>
      <c r="B5411" s="10" t="s">
        <v>5819</v>
      </c>
      <c r="C5411" s="12">
        <v>0.75</v>
      </c>
      <c r="D5411" s="13">
        <v>44056</v>
      </c>
      <c r="E5411" s="7" t="s">
        <v>4769</v>
      </c>
      <c r="F5411" s="65">
        <v>42.44</v>
      </c>
      <c r="G5411" t="s">
        <v>5</v>
      </c>
      <c r="H5411">
        <f>+VLOOKUP(G5411,'Legenda Tecnologias'!$A$1:$C$26,3)</f>
        <v>11</v>
      </c>
    </row>
    <row r="5412" spans="1:8" ht="14.25">
      <c r="A5412" s="11">
        <v>44044</v>
      </c>
      <c r="B5412" s="10" t="s">
        <v>5820</v>
      </c>
      <c r="C5412" s="12">
        <v>0.79166666666666663</v>
      </c>
      <c r="D5412" s="13">
        <v>44056</v>
      </c>
      <c r="E5412" s="7" t="s">
        <v>4769</v>
      </c>
      <c r="F5412" s="65">
        <v>42.79</v>
      </c>
      <c r="G5412" t="s">
        <v>5</v>
      </c>
      <c r="H5412">
        <f>+VLOOKUP(G5412,'Legenda Tecnologias'!$A$1:$C$26,3)</f>
        <v>11</v>
      </c>
    </row>
    <row r="5413" spans="1:8" ht="14.25">
      <c r="A5413" s="11">
        <v>44044</v>
      </c>
      <c r="B5413" s="10" t="s">
        <v>5803</v>
      </c>
      <c r="C5413" s="12">
        <v>8.3333333333333329E-2</v>
      </c>
      <c r="D5413" s="13">
        <v>44056</v>
      </c>
      <c r="E5413" s="7" t="s">
        <v>4769</v>
      </c>
      <c r="F5413" s="65">
        <v>38</v>
      </c>
      <c r="G5413" t="s">
        <v>5</v>
      </c>
      <c r="H5413">
        <f>+VLOOKUP(G5413,'Legenda Tecnologias'!$A$1:$C$26,3)</f>
        <v>11</v>
      </c>
    </row>
    <row r="5414" spans="1:8" ht="14.25">
      <c r="A5414" s="11">
        <v>44044</v>
      </c>
      <c r="B5414" s="10" t="s">
        <v>5821</v>
      </c>
      <c r="C5414" s="12">
        <v>0.83333333333333337</v>
      </c>
      <c r="D5414" s="13">
        <v>44056</v>
      </c>
      <c r="E5414" s="7" t="s">
        <v>4769</v>
      </c>
      <c r="F5414" s="65">
        <v>43.97</v>
      </c>
      <c r="G5414" t="s">
        <v>5</v>
      </c>
      <c r="H5414">
        <f>+VLOOKUP(G5414,'Legenda Tecnologias'!$A$1:$C$26,3)</f>
        <v>11</v>
      </c>
    </row>
    <row r="5415" spans="1:8" ht="14.25">
      <c r="A5415" s="11">
        <v>44044</v>
      </c>
      <c r="B5415" s="10" t="s">
        <v>5822</v>
      </c>
      <c r="C5415" s="12">
        <v>0.875</v>
      </c>
      <c r="D5415" s="13">
        <v>44056</v>
      </c>
      <c r="E5415" s="7" t="s">
        <v>4769</v>
      </c>
      <c r="F5415" s="65">
        <v>44.29</v>
      </c>
      <c r="G5415" t="s">
        <v>5</v>
      </c>
      <c r="H5415">
        <f>+VLOOKUP(G5415,'Legenda Tecnologias'!$A$1:$C$26,3)</f>
        <v>11</v>
      </c>
    </row>
    <row r="5416" spans="1:8" ht="14.25">
      <c r="A5416" s="11">
        <v>44044</v>
      </c>
      <c r="B5416" s="10" t="s">
        <v>5823</v>
      </c>
      <c r="C5416" s="12">
        <v>0.91666666666666663</v>
      </c>
      <c r="D5416" s="13">
        <v>44056</v>
      </c>
      <c r="E5416" s="7" t="s">
        <v>4769</v>
      </c>
      <c r="F5416" s="65">
        <v>42.44</v>
      </c>
      <c r="G5416" t="s">
        <v>5</v>
      </c>
      <c r="H5416">
        <f>+VLOOKUP(G5416,'Legenda Tecnologias'!$A$1:$C$26,3)</f>
        <v>11</v>
      </c>
    </row>
    <row r="5417" spans="1:8" ht="14.25">
      <c r="A5417" s="11">
        <v>44044</v>
      </c>
      <c r="B5417" s="10" t="s">
        <v>5824</v>
      </c>
      <c r="C5417" s="12">
        <v>0.95833333333333337</v>
      </c>
      <c r="D5417" s="13">
        <v>44056</v>
      </c>
      <c r="E5417" s="7" t="s">
        <v>4769</v>
      </c>
      <c r="F5417" s="65">
        <v>41.47</v>
      </c>
      <c r="G5417" t="s">
        <v>5</v>
      </c>
      <c r="H5417">
        <f>+VLOOKUP(G5417,'Legenda Tecnologias'!$A$1:$C$26,3)</f>
        <v>11</v>
      </c>
    </row>
    <row r="5418" spans="1:8" ht="14.25">
      <c r="A5418" s="11">
        <v>44044</v>
      </c>
      <c r="B5418" s="10" t="s">
        <v>5804</v>
      </c>
      <c r="C5418" s="12">
        <v>0.125</v>
      </c>
      <c r="D5418" s="13">
        <v>44056</v>
      </c>
      <c r="E5418" s="7" t="s">
        <v>4769</v>
      </c>
      <c r="F5418" s="65">
        <v>37.01</v>
      </c>
      <c r="G5418" t="s">
        <v>12</v>
      </c>
      <c r="H5418">
        <f>+VLOOKUP(G5418,'Legenda Tecnologias'!$A$1:$C$26,3)</f>
        <v>22</v>
      </c>
    </row>
    <row r="5419" spans="1:8" ht="14.25">
      <c r="A5419" s="11">
        <v>44044</v>
      </c>
      <c r="B5419" s="10" t="s">
        <v>5805</v>
      </c>
      <c r="C5419" s="12">
        <v>0.16666666666666666</v>
      </c>
      <c r="D5419" s="13">
        <v>44056</v>
      </c>
      <c r="E5419" s="7" t="s">
        <v>4769</v>
      </c>
      <c r="F5419" s="65">
        <v>36.82</v>
      </c>
      <c r="G5419" t="s">
        <v>6</v>
      </c>
      <c r="H5419">
        <f>+VLOOKUP(G5419,'Legenda Tecnologias'!$A$1:$C$26,3)</f>
        <v>18</v>
      </c>
    </row>
    <row r="5420" spans="1:8" ht="14.25">
      <c r="A5420" s="11">
        <v>44044</v>
      </c>
      <c r="B5420" s="10" t="s">
        <v>5806</v>
      </c>
      <c r="C5420" s="12">
        <v>0.20833333333333334</v>
      </c>
      <c r="D5420" s="13">
        <v>44056</v>
      </c>
      <c r="E5420" s="7" t="s">
        <v>4769</v>
      </c>
      <c r="F5420" s="65">
        <v>38.07</v>
      </c>
      <c r="G5420" t="s">
        <v>6</v>
      </c>
      <c r="H5420">
        <f>+VLOOKUP(G5420,'Legenda Tecnologias'!$A$1:$C$26,3)</f>
        <v>18</v>
      </c>
    </row>
    <row r="5421" spans="1:8" ht="14.25">
      <c r="A5421" s="11">
        <v>44044</v>
      </c>
      <c r="B5421" s="10" t="s">
        <v>5807</v>
      </c>
      <c r="C5421" s="12">
        <v>0.25</v>
      </c>
      <c r="D5421" s="13">
        <v>44056</v>
      </c>
      <c r="E5421" s="7" t="s">
        <v>4769</v>
      </c>
      <c r="F5421" s="65">
        <v>34.880000000000003</v>
      </c>
      <c r="G5421" t="s">
        <v>12</v>
      </c>
      <c r="H5421">
        <f>+VLOOKUP(G5421,'Legenda Tecnologias'!$A$1:$C$26,3)</f>
        <v>22</v>
      </c>
    </row>
    <row r="5422" spans="1:8" ht="14.25">
      <c r="A5422" s="11">
        <v>44044</v>
      </c>
      <c r="B5422" s="10" t="s">
        <v>5808</v>
      </c>
      <c r="C5422" s="12">
        <v>0.29166666666666669</v>
      </c>
      <c r="D5422" s="13">
        <v>44056</v>
      </c>
      <c r="E5422" s="7" t="s">
        <v>4769</v>
      </c>
      <c r="F5422" s="65">
        <v>40.6</v>
      </c>
      <c r="G5422" t="s">
        <v>13</v>
      </c>
      <c r="H5422">
        <f>+VLOOKUP(G5422,'Legenda Tecnologias'!$A$1:$C$26,3)</f>
        <v>24</v>
      </c>
    </row>
    <row r="5423" spans="1:8" ht="14.25">
      <c r="A5423" s="11">
        <v>44044</v>
      </c>
      <c r="B5423" s="10" t="s">
        <v>5809</v>
      </c>
      <c r="C5423" s="12">
        <v>0.33333333333333331</v>
      </c>
      <c r="D5423" s="13">
        <v>44056</v>
      </c>
      <c r="E5423" s="7" t="s">
        <v>4769</v>
      </c>
      <c r="F5423" s="65">
        <v>41.55</v>
      </c>
      <c r="G5423" t="s">
        <v>5</v>
      </c>
      <c r="H5423">
        <f>+VLOOKUP(G5423,'Legenda Tecnologias'!$A$1:$C$26,3)</f>
        <v>11</v>
      </c>
    </row>
    <row r="5424" spans="1:8" ht="14.25">
      <c r="A5424" s="11">
        <v>44044</v>
      </c>
      <c r="B5424" s="10" t="s">
        <v>5810</v>
      </c>
      <c r="C5424" s="12">
        <v>0.375</v>
      </c>
      <c r="D5424" s="13">
        <v>44056</v>
      </c>
      <c r="E5424" s="7" t="s">
        <v>4769</v>
      </c>
      <c r="F5424" s="65">
        <v>42.26</v>
      </c>
      <c r="G5424" t="s">
        <v>20</v>
      </c>
      <c r="H5424">
        <f>+VLOOKUP(G5424,'Legenda Tecnologias'!$A$1:$C$26,3)</f>
        <v>12</v>
      </c>
    </row>
    <row r="5425" spans="1:8" ht="14.25">
      <c r="A5425" s="11">
        <v>44044</v>
      </c>
      <c r="B5425" s="10" t="s">
        <v>5825</v>
      </c>
      <c r="C5425" s="12">
        <v>0</v>
      </c>
      <c r="D5425" s="13">
        <v>44057</v>
      </c>
      <c r="E5425" s="7" t="s">
        <v>4769</v>
      </c>
      <c r="F5425" s="65">
        <v>33.409999999999997</v>
      </c>
      <c r="G5425" t="s">
        <v>6</v>
      </c>
      <c r="H5425">
        <f>+VLOOKUP(G5425,'Legenda Tecnologias'!$A$1:$C$26,3)</f>
        <v>18</v>
      </c>
    </row>
    <row r="5426" spans="1:8" ht="14.25">
      <c r="A5426" s="11">
        <v>44044</v>
      </c>
      <c r="B5426" s="10" t="s">
        <v>5826</v>
      </c>
      <c r="C5426" s="12">
        <v>4.1666666666666664E-2</v>
      </c>
      <c r="D5426" s="13">
        <v>44057</v>
      </c>
      <c r="E5426" s="7" t="s">
        <v>4769</v>
      </c>
      <c r="F5426" s="65">
        <v>32.24</v>
      </c>
      <c r="G5426" t="s">
        <v>13</v>
      </c>
      <c r="H5426">
        <f>+VLOOKUP(G5426,'Legenda Tecnologias'!$A$1:$C$26,3)</f>
        <v>24</v>
      </c>
    </row>
    <row r="5427" spans="1:8" ht="14.25">
      <c r="A5427" s="11">
        <v>44044</v>
      </c>
      <c r="B5427" s="10" t="s">
        <v>5835</v>
      </c>
      <c r="C5427" s="12">
        <v>0.41666666666666669</v>
      </c>
      <c r="D5427" s="13">
        <v>44057</v>
      </c>
      <c r="E5427" s="7" t="s">
        <v>4769</v>
      </c>
      <c r="F5427" s="65">
        <v>41.42</v>
      </c>
      <c r="G5427" t="s">
        <v>5</v>
      </c>
      <c r="H5427">
        <f>+VLOOKUP(G5427,'Legenda Tecnologias'!$A$1:$C$26,3)</f>
        <v>11</v>
      </c>
    </row>
    <row r="5428" spans="1:8" ht="14.25">
      <c r="A5428" s="11">
        <v>44044</v>
      </c>
      <c r="B5428" s="10" t="s">
        <v>5836</v>
      </c>
      <c r="C5428" s="12">
        <v>0.45833333333333331</v>
      </c>
      <c r="D5428" s="13">
        <v>44057</v>
      </c>
      <c r="E5428" s="7" t="s">
        <v>4769</v>
      </c>
      <c r="F5428" s="65">
        <v>40.5</v>
      </c>
      <c r="G5428" t="s">
        <v>5</v>
      </c>
      <c r="H5428">
        <f>+VLOOKUP(G5428,'Legenda Tecnologias'!$A$1:$C$26,3)</f>
        <v>11</v>
      </c>
    </row>
    <row r="5429" spans="1:8" ht="14.25">
      <c r="A5429" s="11">
        <v>44044</v>
      </c>
      <c r="B5429" s="10" t="s">
        <v>5837</v>
      </c>
      <c r="C5429" s="12">
        <v>0.5</v>
      </c>
      <c r="D5429" s="13">
        <v>44057</v>
      </c>
      <c r="E5429" s="7" t="s">
        <v>4769</v>
      </c>
      <c r="F5429" s="65">
        <v>40.67</v>
      </c>
      <c r="G5429" t="s">
        <v>5</v>
      </c>
      <c r="H5429">
        <f>+VLOOKUP(G5429,'Legenda Tecnologias'!$A$1:$C$26,3)</f>
        <v>11</v>
      </c>
    </row>
    <row r="5430" spans="1:8" ht="14.25">
      <c r="A5430" s="11">
        <v>44044</v>
      </c>
      <c r="B5430" s="10" t="s">
        <v>5838</v>
      </c>
      <c r="C5430" s="12">
        <v>0.54166666666666663</v>
      </c>
      <c r="D5430" s="13">
        <v>44057</v>
      </c>
      <c r="E5430" s="7" t="s">
        <v>4769</v>
      </c>
      <c r="F5430" s="65">
        <v>39.17</v>
      </c>
      <c r="G5430" t="s">
        <v>5</v>
      </c>
      <c r="H5430">
        <f>+VLOOKUP(G5430,'Legenda Tecnologias'!$A$1:$C$26,3)</f>
        <v>11</v>
      </c>
    </row>
    <row r="5431" spans="1:8" ht="14.25">
      <c r="A5431" s="11">
        <v>44044</v>
      </c>
      <c r="B5431" s="10" t="s">
        <v>5839</v>
      </c>
      <c r="C5431" s="12">
        <v>0.58333333333333337</v>
      </c>
      <c r="D5431" s="13">
        <v>44057</v>
      </c>
      <c r="E5431" s="7" t="s">
        <v>4769</v>
      </c>
      <c r="F5431" s="65">
        <v>37.61</v>
      </c>
      <c r="G5431" t="s">
        <v>5</v>
      </c>
      <c r="H5431">
        <f>+VLOOKUP(G5431,'Legenda Tecnologias'!$A$1:$C$26,3)</f>
        <v>11</v>
      </c>
    </row>
    <row r="5432" spans="1:8" ht="14.25">
      <c r="A5432" s="11">
        <v>44044</v>
      </c>
      <c r="B5432" s="10" t="s">
        <v>5840</v>
      </c>
      <c r="C5432" s="12">
        <v>0.625</v>
      </c>
      <c r="D5432" s="13">
        <v>44057</v>
      </c>
      <c r="E5432" s="7" t="s">
        <v>4769</v>
      </c>
      <c r="F5432" s="65">
        <v>37.01</v>
      </c>
      <c r="G5432" t="s">
        <v>20</v>
      </c>
      <c r="H5432">
        <f>+VLOOKUP(G5432,'Legenda Tecnologias'!$A$1:$C$26,3)</f>
        <v>12</v>
      </c>
    </row>
    <row r="5433" spans="1:8" ht="14.25">
      <c r="A5433" s="11">
        <v>44044</v>
      </c>
      <c r="B5433" s="10" t="s">
        <v>5841</v>
      </c>
      <c r="C5433" s="12">
        <v>0.66666666666666663</v>
      </c>
      <c r="D5433" s="13">
        <v>44057</v>
      </c>
      <c r="E5433" s="7" t="s">
        <v>4769</v>
      </c>
      <c r="F5433" s="65">
        <v>38.01</v>
      </c>
      <c r="G5433" t="s">
        <v>6</v>
      </c>
      <c r="H5433">
        <f>+VLOOKUP(G5433,'Legenda Tecnologias'!$A$1:$C$26,3)</f>
        <v>18</v>
      </c>
    </row>
    <row r="5434" spans="1:8" ht="14.25">
      <c r="A5434" s="11">
        <v>44044</v>
      </c>
      <c r="B5434" s="10" t="s">
        <v>5842</v>
      </c>
      <c r="C5434" s="12">
        <v>0.70833333333333337</v>
      </c>
      <c r="D5434" s="13">
        <v>44057</v>
      </c>
      <c r="E5434" s="7" t="s">
        <v>4769</v>
      </c>
      <c r="F5434" s="65">
        <v>36.200000000000003</v>
      </c>
      <c r="G5434" t="s">
        <v>12</v>
      </c>
      <c r="H5434">
        <f>+VLOOKUP(G5434,'Legenda Tecnologias'!$A$1:$C$26,3)</f>
        <v>22</v>
      </c>
    </row>
    <row r="5435" spans="1:8" ht="14.25">
      <c r="A5435" s="11">
        <v>44044</v>
      </c>
      <c r="B5435" s="10" t="s">
        <v>5843</v>
      </c>
      <c r="C5435" s="12">
        <v>0.75</v>
      </c>
      <c r="D5435" s="13">
        <v>44057</v>
      </c>
      <c r="E5435" s="7" t="s">
        <v>4769</v>
      </c>
      <c r="F5435" s="65">
        <v>36.1</v>
      </c>
      <c r="G5435" t="s">
        <v>12</v>
      </c>
      <c r="H5435">
        <f>+VLOOKUP(G5435,'Legenda Tecnologias'!$A$1:$C$26,3)</f>
        <v>22</v>
      </c>
    </row>
    <row r="5436" spans="1:8" ht="14.25">
      <c r="A5436" s="11">
        <v>44044</v>
      </c>
      <c r="B5436" s="10" t="s">
        <v>5844</v>
      </c>
      <c r="C5436" s="12">
        <v>0.79166666666666663</v>
      </c>
      <c r="D5436" s="13">
        <v>44057</v>
      </c>
      <c r="E5436" s="7" t="s">
        <v>4769</v>
      </c>
      <c r="F5436" s="65">
        <v>37.5</v>
      </c>
      <c r="G5436" t="s">
        <v>12</v>
      </c>
      <c r="H5436">
        <f>+VLOOKUP(G5436,'Legenda Tecnologias'!$A$1:$C$26,3)</f>
        <v>22</v>
      </c>
    </row>
    <row r="5437" spans="1:8" ht="14.25">
      <c r="A5437" s="11">
        <v>44044</v>
      </c>
      <c r="B5437" s="10" t="s">
        <v>5827</v>
      </c>
      <c r="C5437" s="12">
        <v>8.3333333333333329E-2</v>
      </c>
      <c r="D5437" s="13">
        <v>44057</v>
      </c>
      <c r="E5437" s="7" t="s">
        <v>4769</v>
      </c>
      <c r="F5437" s="65">
        <v>31.07</v>
      </c>
      <c r="G5437" t="s">
        <v>13</v>
      </c>
      <c r="H5437">
        <f>+VLOOKUP(G5437,'Legenda Tecnologias'!$A$1:$C$26,3)</f>
        <v>24</v>
      </c>
    </row>
    <row r="5438" spans="1:8" ht="14.25">
      <c r="A5438" s="11">
        <v>44044</v>
      </c>
      <c r="B5438" s="10" t="s">
        <v>5845</v>
      </c>
      <c r="C5438" s="12">
        <v>0.83333333333333337</v>
      </c>
      <c r="D5438" s="13">
        <v>44057</v>
      </c>
      <c r="E5438" s="7" t="s">
        <v>4769</v>
      </c>
      <c r="F5438" s="65">
        <v>40.24</v>
      </c>
      <c r="G5438" t="s">
        <v>5</v>
      </c>
      <c r="H5438">
        <f>+VLOOKUP(G5438,'Legenda Tecnologias'!$A$1:$C$26,3)</f>
        <v>11</v>
      </c>
    </row>
    <row r="5439" spans="1:8" ht="14.25">
      <c r="A5439" s="11">
        <v>44044</v>
      </c>
      <c r="B5439" s="10" t="s">
        <v>5846</v>
      </c>
      <c r="C5439" s="12">
        <v>0.875</v>
      </c>
      <c r="D5439" s="13">
        <v>44057</v>
      </c>
      <c r="E5439" s="7" t="s">
        <v>4769</v>
      </c>
      <c r="F5439" s="65">
        <v>41.91</v>
      </c>
      <c r="G5439" t="s">
        <v>6</v>
      </c>
      <c r="H5439">
        <f>+VLOOKUP(G5439,'Legenda Tecnologias'!$A$1:$C$26,3)</f>
        <v>18</v>
      </c>
    </row>
    <row r="5440" spans="1:8" ht="14.25">
      <c r="A5440" s="11">
        <v>44044</v>
      </c>
      <c r="B5440" s="10" t="s">
        <v>5847</v>
      </c>
      <c r="C5440" s="12">
        <v>0.91666666666666663</v>
      </c>
      <c r="D5440" s="13">
        <v>44057</v>
      </c>
      <c r="E5440" s="7" t="s">
        <v>4769</v>
      </c>
      <c r="F5440" s="65">
        <v>40</v>
      </c>
      <c r="G5440" t="s">
        <v>5</v>
      </c>
      <c r="H5440">
        <f>+VLOOKUP(G5440,'Legenda Tecnologias'!$A$1:$C$26,3)</f>
        <v>11</v>
      </c>
    </row>
    <row r="5441" spans="1:8" ht="14.25">
      <c r="A5441" s="11">
        <v>44044</v>
      </c>
      <c r="B5441" s="10" t="s">
        <v>5848</v>
      </c>
      <c r="C5441" s="12">
        <v>0.95833333333333337</v>
      </c>
      <c r="D5441" s="13">
        <v>44057</v>
      </c>
      <c r="E5441" s="7" t="s">
        <v>4769</v>
      </c>
      <c r="F5441" s="65">
        <v>35.39</v>
      </c>
      <c r="G5441" t="s">
        <v>5</v>
      </c>
      <c r="H5441">
        <f>+VLOOKUP(G5441,'Legenda Tecnologias'!$A$1:$C$26,3)</f>
        <v>11</v>
      </c>
    </row>
    <row r="5442" spans="1:8" ht="14.25">
      <c r="A5442" s="11">
        <v>44044</v>
      </c>
      <c r="B5442" s="10" t="s">
        <v>5828</v>
      </c>
      <c r="C5442" s="12">
        <v>0.125</v>
      </c>
      <c r="D5442" s="13">
        <v>44057</v>
      </c>
      <c r="E5442" s="7" t="s">
        <v>4769</v>
      </c>
      <c r="F5442" s="65">
        <v>30.18</v>
      </c>
      <c r="G5442" t="s">
        <v>12</v>
      </c>
      <c r="H5442">
        <f>+VLOOKUP(G5442,'Legenda Tecnologias'!$A$1:$C$26,3)</f>
        <v>22</v>
      </c>
    </row>
    <row r="5443" spans="1:8" ht="14.25">
      <c r="A5443" s="11">
        <v>44044</v>
      </c>
      <c r="B5443" s="10" t="s">
        <v>5829</v>
      </c>
      <c r="C5443" s="12">
        <v>0.16666666666666666</v>
      </c>
      <c r="D5443" s="13">
        <v>44057</v>
      </c>
      <c r="E5443" s="7" t="s">
        <v>4769</v>
      </c>
      <c r="F5443" s="65">
        <v>30.07</v>
      </c>
      <c r="G5443" t="s">
        <v>12</v>
      </c>
      <c r="H5443">
        <f>+VLOOKUP(G5443,'Legenda Tecnologias'!$A$1:$C$26,3)</f>
        <v>22</v>
      </c>
    </row>
    <row r="5444" spans="1:8" ht="14.25">
      <c r="A5444" s="11">
        <v>44044</v>
      </c>
      <c r="B5444" s="10" t="s">
        <v>5830</v>
      </c>
      <c r="C5444" s="12">
        <v>0.20833333333333334</v>
      </c>
      <c r="D5444" s="13">
        <v>44057</v>
      </c>
      <c r="E5444" s="7" t="s">
        <v>4769</v>
      </c>
      <c r="F5444" s="65">
        <v>32.1</v>
      </c>
      <c r="G5444" t="s">
        <v>6</v>
      </c>
      <c r="H5444">
        <f>+VLOOKUP(G5444,'Legenda Tecnologias'!$A$1:$C$26,3)</f>
        <v>18</v>
      </c>
    </row>
    <row r="5445" spans="1:8" ht="14.25">
      <c r="A5445" s="11">
        <v>44044</v>
      </c>
      <c r="B5445" s="10" t="s">
        <v>5831</v>
      </c>
      <c r="C5445" s="12">
        <v>0.25</v>
      </c>
      <c r="D5445" s="13">
        <v>44057</v>
      </c>
      <c r="E5445" s="7" t="s">
        <v>4769</v>
      </c>
      <c r="F5445" s="65">
        <v>34.01</v>
      </c>
      <c r="G5445" t="s">
        <v>6</v>
      </c>
      <c r="H5445">
        <f>+VLOOKUP(G5445,'Legenda Tecnologias'!$A$1:$C$26,3)</f>
        <v>18</v>
      </c>
    </row>
    <row r="5446" spans="1:8" ht="14.25">
      <c r="A5446" s="11">
        <v>44044</v>
      </c>
      <c r="B5446" s="10" t="s">
        <v>5832</v>
      </c>
      <c r="C5446" s="12">
        <v>0.29166666666666669</v>
      </c>
      <c r="D5446" s="13">
        <v>44057</v>
      </c>
      <c r="E5446" s="7" t="s">
        <v>4769</v>
      </c>
      <c r="F5446" s="65">
        <v>35.74</v>
      </c>
      <c r="G5446" t="s">
        <v>6</v>
      </c>
      <c r="H5446">
        <f>+VLOOKUP(G5446,'Legenda Tecnologias'!$A$1:$C$26,3)</f>
        <v>18</v>
      </c>
    </row>
    <row r="5447" spans="1:8" ht="14.25">
      <c r="A5447" s="11">
        <v>44044</v>
      </c>
      <c r="B5447" s="10" t="s">
        <v>5833</v>
      </c>
      <c r="C5447" s="12">
        <v>0.33333333333333331</v>
      </c>
      <c r="D5447" s="13">
        <v>44057</v>
      </c>
      <c r="E5447" s="7" t="s">
        <v>4769</v>
      </c>
      <c r="F5447" s="65">
        <v>39.53</v>
      </c>
      <c r="G5447" t="s">
        <v>6</v>
      </c>
      <c r="H5447">
        <f>+VLOOKUP(G5447,'Legenda Tecnologias'!$A$1:$C$26,3)</f>
        <v>18</v>
      </c>
    </row>
    <row r="5448" spans="1:8" ht="14.25">
      <c r="A5448" s="11">
        <v>44044</v>
      </c>
      <c r="B5448" s="10" t="s">
        <v>5834</v>
      </c>
      <c r="C5448" s="12">
        <v>0.375</v>
      </c>
      <c r="D5448" s="13">
        <v>44057</v>
      </c>
      <c r="E5448" s="7" t="s">
        <v>4769</v>
      </c>
      <c r="F5448" s="65">
        <v>41</v>
      </c>
      <c r="G5448" t="s">
        <v>5</v>
      </c>
      <c r="H5448">
        <f>+VLOOKUP(G5448,'Legenda Tecnologias'!$A$1:$C$26,3)</f>
        <v>11</v>
      </c>
    </row>
    <row r="5449" spans="1:8" ht="14.25">
      <c r="A5449" s="11">
        <v>44044</v>
      </c>
      <c r="B5449" s="10" t="s">
        <v>5849</v>
      </c>
      <c r="C5449" s="12">
        <v>0</v>
      </c>
      <c r="D5449" s="13">
        <v>44058</v>
      </c>
      <c r="E5449" s="7" t="s">
        <v>4769</v>
      </c>
      <c r="F5449" s="65">
        <v>39.17</v>
      </c>
      <c r="G5449" t="s">
        <v>5</v>
      </c>
      <c r="H5449">
        <f>+VLOOKUP(G5449,'Legenda Tecnologias'!$A$1:$C$26,3)</f>
        <v>11</v>
      </c>
    </row>
    <row r="5450" spans="1:8" ht="14.25">
      <c r="A5450" s="11">
        <v>44044</v>
      </c>
      <c r="B5450" s="10" t="s">
        <v>5850</v>
      </c>
      <c r="C5450" s="12">
        <v>4.1666666666666664E-2</v>
      </c>
      <c r="D5450" s="13">
        <v>44058</v>
      </c>
      <c r="E5450" s="7" t="s">
        <v>4769</v>
      </c>
      <c r="F5450" s="65">
        <v>36.26</v>
      </c>
      <c r="G5450" t="s">
        <v>5</v>
      </c>
      <c r="H5450">
        <f>+VLOOKUP(G5450,'Legenda Tecnologias'!$A$1:$C$26,3)</f>
        <v>11</v>
      </c>
    </row>
    <row r="5451" spans="1:8" ht="14.25">
      <c r="A5451" s="11">
        <v>44044</v>
      </c>
      <c r="B5451" s="10" t="s">
        <v>5859</v>
      </c>
      <c r="C5451" s="12">
        <v>0.41666666666666669</v>
      </c>
      <c r="D5451" s="13">
        <v>44058</v>
      </c>
      <c r="E5451" s="7" t="s">
        <v>4769</v>
      </c>
      <c r="F5451" s="65">
        <v>30.14</v>
      </c>
      <c r="G5451" t="s">
        <v>12</v>
      </c>
      <c r="H5451">
        <f>+VLOOKUP(G5451,'Legenda Tecnologias'!$A$1:$C$26,3)</f>
        <v>22</v>
      </c>
    </row>
    <row r="5452" spans="1:8" ht="14.25">
      <c r="A5452" s="11">
        <v>44044</v>
      </c>
      <c r="B5452" s="10" t="s">
        <v>5860</v>
      </c>
      <c r="C5452" s="12">
        <v>0.45833333333333331</v>
      </c>
      <c r="D5452" s="13">
        <v>44058</v>
      </c>
      <c r="E5452" s="7" t="s">
        <v>4769</v>
      </c>
      <c r="F5452" s="65">
        <v>29.91</v>
      </c>
      <c r="G5452" t="s">
        <v>6</v>
      </c>
      <c r="H5452">
        <f>+VLOOKUP(G5452,'Legenda Tecnologias'!$A$1:$C$26,3)</f>
        <v>18</v>
      </c>
    </row>
    <row r="5453" spans="1:8" ht="14.25">
      <c r="A5453" s="11">
        <v>44044</v>
      </c>
      <c r="B5453" s="10" t="s">
        <v>5861</v>
      </c>
      <c r="C5453" s="12">
        <v>0.5</v>
      </c>
      <c r="D5453" s="13">
        <v>44058</v>
      </c>
      <c r="E5453" s="7" t="s">
        <v>4769</v>
      </c>
      <c r="F5453" s="65">
        <v>29.53</v>
      </c>
      <c r="G5453" t="s">
        <v>6</v>
      </c>
      <c r="H5453">
        <f>+VLOOKUP(G5453,'Legenda Tecnologias'!$A$1:$C$26,3)</f>
        <v>18</v>
      </c>
    </row>
    <row r="5454" spans="1:8" ht="14.25">
      <c r="A5454" s="11">
        <v>44044</v>
      </c>
      <c r="B5454" s="10" t="s">
        <v>5862</v>
      </c>
      <c r="C5454" s="12">
        <v>0.54166666666666663</v>
      </c>
      <c r="D5454" s="13">
        <v>44058</v>
      </c>
      <c r="E5454" s="7" t="s">
        <v>4769</v>
      </c>
      <c r="F5454" s="65">
        <v>28</v>
      </c>
      <c r="G5454" t="s">
        <v>12</v>
      </c>
      <c r="H5454">
        <f>+VLOOKUP(G5454,'Legenda Tecnologias'!$A$1:$C$26,3)</f>
        <v>22</v>
      </c>
    </row>
    <row r="5455" spans="1:8" ht="14.25">
      <c r="A5455" s="11">
        <v>44044</v>
      </c>
      <c r="B5455" s="10" t="s">
        <v>5863</v>
      </c>
      <c r="C5455" s="12">
        <v>0.58333333333333337</v>
      </c>
      <c r="D5455" s="13">
        <v>44058</v>
      </c>
      <c r="E5455" s="7" t="s">
        <v>4769</v>
      </c>
      <c r="F5455" s="65">
        <v>27.14</v>
      </c>
      <c r="G5455" t="s">
        <v>12</v>
      </c>
      <c r="H5455">
        <f>+VLOOKUP(G5455,'Legenda Tecnologias'!$A$1:$C$26,3)</f>
        <v>22</v>
      </c>
    </row>
    <row r="5456" spans="1:8" ht="14.25">
      <c r="A5456" s="11">
        <v>44044</v>
      </c>
      <c r="B5456" s="10" t="s">
        <v>5864</v>
      </c>
      <c r="C5456" s="12">
        <v>0.625</v>
      </c>
      <c r="D5456" s="13">
        <v>44058</v>
      </c>
      <c r="E5456" s="7" t="s">
        <v>4769</v>
      </c>
      <c r="F5456" s="65">
        <v>26.07</v>
      </c>
      <c r="G5456" t="s">
        <v>12</v>
      </c>
      <c r="H5456">
        <f>+VLOOKUP(G5456,'Legenda Tecnologias'!$A$1:$C$26,3)</f>
        <v>22</v>
      </c>
    </row>
    <row r="5457" spans="1:8" ht="14.25">
      <c r="A5457" s="11">
        <v>44044</v>
      </c>
      <c r="B5457" s="10" t="s">
        <v>5865</v>
      </c>
      <c r="C5457" s="12">
        <v>0.66666666666666663</v>
      </c>
      <c r="D5457" s="13">
        <v>44058</v>
      </c>
      <c r="E5457" s="7" t="s">
        <v>4769</v>
      </c>
      <c r="F5457" s="65">
        <v>27.3</v>
      </c>
      <c r="G5457" t="s">
        <v>12</v>
      </c>
      <c r="H5457">
        <f>+VLOOKUP(G5457,'Legenda Tecnologias'!$A$1:$C$26,3)</f>
        <v>22</v>
      </c>
    </row>
    <row r="5458" spans="1:8" ht="14.25">
      <c r="A5458" s="11">
        <v>44044</v>
      </c>
      <c r="B5458" s="10" t="s">
        <v>5866</v>
      </c>
      <c r="C5458" s="12">
        <v>0.70833333333333337</v>
      </c>
      <c r="D5458" s="13">
        <v>44058</v>
      </c>
      <c r="E5458" s="7" t="s">
        <v>4769</v>
      </c>
      <c r="F5458" s="65">
        <v>28.5</v>
      </c>
      <c r="G5458" t="s">
        <v>12</v>
      </c>
      <c r="H5458">
        <f>+VLOOKUP(G5458,'Legenda Tecnologias'!$A$1:$C$26,3)</f>
        <v>22</v>
      </c>
    </row>
    <row r="5459" spans="1:8" ht="14.25">
      <c r="A5459" s="11">
        <v>44044</v>
      </c>
      <c r="B5459" s="10" t="s">
        <v>5867</v>
      </c>
      <c r="C5459" s="12">
        <v>0.75</v>
      </c>
      <c r="D5459" s="13">
        <v>44058</v>
      </c>
      <c r="E5459" s="7" t="s">
        <v>4769</v>
      </c>
      <c r="F5459" s="65">
        <v>28.9</v>
      </c>
      <c r="G5459" t="s">
        <v>6</v>
      </c>
      <c r="H5459">
        <f>+VLOOKUP(G5459,'Legenda Tecnologias'!$A$1:$C$26,3)</f>
        <v>18</v>
      </c>
    </row>
    <row r="5460" spans="1:8" ht="14.25">
      <c r="A5460" s="11">
        <v>44044</v>
      </c>
      <c r="B5460" s="10" t="s">
        <v>5868</v>
      </c>
      <c r="C5460" s="12">
        <v>0.79166666666666663</v>
      </c>
      <c r="D5460" s="13">
        <v>44058</v>
      </c>
      <c r="E5460" s="7" t="s">
        <v>4769</v>
      </c>
      <c r="F5460" s="65">
        <v>32.200000000000003</v>
      </c>
      <c r="G5460" t="s">
        <v>6</v>
      </c>
      <c r="H5460">
        <f>+VLOOKUP(G5460,'Legenda Tecnologias'!$A$1:$C$26,3)</f>
        <v>18</v>
      </c>
    </row>
    <row r="5461" spans="1:8" ht="14.25">
      <c r="A5461" s="11">
        <v>44044</v>
      </c>
      <c r="B5461" s="10" t="s">
        <v>5851</v>
      </c>
      <c r="C5461" s="12">
        <v>8.3333333333333329E-2</v>
      </c>
      <c r="D5461" s="13">
        <v>44058</v>
      </c>
      <c r="E5461" s="7" t="s">
        <v>4769</v>
      </c>
      <c r="F5461" s="65">
        <v>31.77</v>
      </c>
      <c r="G5461" t="s">
        <v>12</v>
      </c>
      <c r="H5461">
        <f>+VLOOKUP(G5461,'Legenda Tecnologias'!$A$1:$C$26,3)</f>
        <v>22</v>
      </c>
    </row>
    <row r="5462" spans="1:8" ht="14.25">
      <c r="A5462" s="11">
        <v>44044</v>
      </c>
      <c r="B5462" s="10" t="s">
        <v>5869</v>
      </c>
      <c r="C5462" s="12">
        <v>0.83333333333333337</v>
      </c>
      <c r="D5462" s="13">
        <v>44058</v>
      </c>
      <c r="E5462" s="7" t="s">
        <v>4769</v>
      </c>
      <c r="F5462" s="65">
        <v>39.590000000000003</v>
      </c>
      <c r="G5462" t="s">
        <v>12</v>
      </c>
      <c r="H5462">
        <f>+VLOOKUP(G5462,'Legenda Tecnologias'!$A$1:$C$26,3)</f>
        <v>22</v>
      </c>
    </row>
    <row r="5463" spans="1:8" ht="14.25">
      <c r="A5463" s="11">
        <v>44044</v>
      </c>
      <c r="B5463" s="10" t="s">
        <v>5870</v>
      </c>
      <c r="C5463" s="12">
        <v>0.875</v>
      </c>
      <c r="D5463" s="13">
        <v>44058</v>
      </c>
      <c r="E5463" s="7" t="s">
        <v>4769</v>
      </c>
      <c r="F5463" s="65">
        <v>39.93</v>
      </c>
      <c r="G5463" t="s">
        <v>5</v>
      </c>
      <c r="H5463">
        <f>+VLOOKUP(G5463,'Legenda Tecnologias'!$A$1:$C$26,3)</f>
        <v>11</v>
      </c>
    </row>
    <row r="5464" spans="1:8" ht="14.25">
      <c r="A5464" s="11">
        <v>44044</v>
      </c>
      <c r="B5464" s="10" t="s">
        <v>5871</v>
      </c>
      <c r="C5464" s="12">
        <v>0.91666666666666663</v>
      </c>
      <c r="D5464" s="13">
        <v>44058</v>
      </c>
      <c r="E5464" s="7" t="s">
        <v>4769</v>
      </c>
      <c r="F5464" s="65">
        <v>39.590000000000003</v>
      </c>
      <c r="G5464" t="s">
        <v>5</v>
      </c>
      <c r="H5464">
        <f>+VLOOKUP(G5464,'Legenda Tecnologias'!$A$1:$C$26,3)</f>
        <v>11</v>
      </c>
    </row>
    <row r="5465" spans="1:8" ht="14.25">
      <c r="A5465" s="11">
        <v>44044</v>
      </c>
      <c r="B5465" s="10" t="s">
        <v>5872</v>
      </c>
      <c r="C5465" s="12">
        <v>0.95833333333333337</v>
      </c>
      <c r="D5465" s="13">
        <v>44058</v>
      </c>
      <c r="E5465" s="7" t="s">
        <v>4769</v>
      </c>
      <c r="F5465" s="65">
        <v>34.14</v>
      </c>
      <c r="G5465" t="s">
        <v>5</v>
      </c>
      <c r="H5465">
        <f>+VLOOKUP(G5465,'Legenda Tecnologias'!$A$1:$C$26,3)</f>
        <v>11</v>
      </c>
    </row>
    <row r="5466" spans="1:8" ht="14.25">
      <c r="A5466" s="11">
        <v>44044</v>
      </c>
      <c r="B5466" s="10" t="s">
        <v>5852</v>
      </c>
      <c r="C5466" s="12">
        <v>0.125</v>
      </c>
      <c r="D5466" s="13">
        <v>44058</v>
      </c>
      <c r="E5466" s="7" t="s">
        <v>4769</v>
      </c>
      <c r="F5466" s="65">
        <v>30.31</v>
      </c>
      <c r="G5466" t="s">
        <v>6</v>
      </c>
      <c r="H5466">
        <f>+VLOOKUP(G5466,'Legenda Tecnologias'!$A$1:$C$26,3)</f>
        <v>18</v>
      </c>
    </row>
    <row r="5467" spans="1:8" ht="14.25">
      <c r="A5467" s="11">
        <v>44044</v>
      </c>
      <c r="B5467" s="10" t="s">
        <v>5853</v>
      </c>
      <c r="C5467" s="12">
        <v>0.16666666666666666</v>
      </c>
      <c r="D5467" s="13">
        <v>44058</v>
      </c>
      <c r="E5467" s="7" t="s">
        <v>4769</v>
      </c>
      <c r="F5467" s="65">
        <v>29.92</v>
      </c>
      <c r="G5467" t="s">
        <v>12</v>
      </c>
      <c r="H5467">
        <f>+VLOOKUP(G5467,'Legenda Tecnologias'!$A$1:$C$26,3)</f>
        <v>22</v>
      </c>
    </row>
    <row r="5468" spans="1:8" ht="14.25">
      <c r="A5468" s="11">
        <v>44044</v>
      </c>
      <c r="B5468" s="10" t="s">
        <v>5854</v>
      </c>
      <c r="C5468" s="12">
        <v>0.20833333333333334</v>
      </c>
      <c r="D5468" s="13">
        <v>44058</v>
      </c>
      <c r="E5468" s="7" t="s">
        <v>4769</v>
      </c>
      <c r="F5468" s="65">
        <v>29.06</v>
      </c>
      <c r="G5468" t="s">
        <v>6</v>
      </c>
      <c r="H5468">
        <f>+VLOOKUP(G5468,'Legenda Tecnologias'!$A$1:$C$26,3)</f>
        <v>18</v>
      </c>
    </row>
    <row r="5469" spans="1:8" ht="14.25">
      <c r="A5469" s="11">
        <v>44044</v>
      </c>
      <c r="B5469" s="10" t="s">
        <v>5855</v>
      </c>
      <c r="C5469" s="12">
        <v>0.25</v>
      </c>
      <c r="D5469" s="13">
        <v>44058</v>
      </c>
      <c r="E5469" s="7" t="s">
        <v>4769</v>
      </c>
      <c r="F5469" s="65">
        <v>29</v>
      </c>
      <c r="G5469" t="s">
        <v>12</v>
      </c>
      <c r="H5469">
        <f>+VLOOKUP(G5469,'Legenda Tecnologias'!$A$1:$C$26,3)</f>
        <v>22</v>
      </c>
    </row>
    <row r="5470" spans="1:8" ht="14.25">
      <c r="A5470" s="11">
        <v>44044</v>
      </c>
      <c r="B5470" s="10" t="s">
        <v>5856</v>
      </c>
      <c r="C5470" s="12">
        <v>0.29166666666666669</v>
      </c>
      <c r="D5470" s="13">
        <v>44058</v>
      </c>
      <c r="E5470" s="7" t="s">
        <v>4769</v>
      </c>
      <c r="F5470" s="65">
        <v>29.1</v>
      </c>
      <c r="G5470" t="s">
        <v>6</v>
      </c>
      <c r="H5470">
        <f>+VLOOKUP(G5470,'Legenda Tecnologias'!$A$1:$C$26,3)</f>
        <v>18</v>
      </c>
    </row>
    <row r="5471" spans="1:8" ht="14.25">
      <c r="A5471" s="11">
        <v>44044</v>
      </c>
      <c r="B5471" s="10" t="s">
        <v>5857</v>
      </c>
      <c r="C5471" s="12">
        <v>0.33333333333333331</v>
      </c>
      <c r="D5471" s="13">
        <v>44058</v>
      </c>
      <c r="E5471" s="7" t="s">
        <v>4769</v>
      </c>
      <c r="F5471" s="65">
        <v>30.38</v>
      </c>
      <c r="G5471" t="s">
        <v>5</v>
      </c>
      <c r="H5471">
        <f>+VLOOKUP(G5471,'Legenda Tecnologias'!$A$1:$C$26,3)</f>
        <v>11</v>
      </c>
    </row>
    <row r="5472" spans="1:8" ht="14.25">
      <c r="A5472" s="11">
        <v>44044</v>
      </c>
      <c r="B5472" s="10" t="s">
        <v>5858</v>
      </c>
      <c r="C5472" s="12">
        <v>0.375</v>
      </c>
      <c r="D5472" s="13">
        <v>44058</v>
      </c>
      <c r="E5472" s="7" t="s">
        <v>4769</v>
      </c>
      <c r="F5472" s="65">
        <v>31.39</v>
      </c>
      <c r="G5472" t="s">
        <v>6</v>
      </c>
      <c r="H5472">
        <f>+VLOOKUP(G5472,'Legenda Tecnologias'!$A$1:$C$26,3)</f>
        <v>18</v>
      </c>
    </row>
    <row r="5473" spans="1:8" ht="14.25">
      <c r="A5473" s="11">
        <v>44044</v>
      </c>
      <c r="B5473" s="10" t="s">
        <v>5873</v>
      </c>
      <c r="C5473" s="12">
        <v>0</v>
      </c>
      <c r="D5473" s="13">
        <v>44059</v>
      </c>
      <c r="E5473" s="7" t="s">
        <v>4769</v>
      </c>
      <c r="F5473" s="65">
        <v>33.119999999999997</v>
      </c>
      <c r="G5473" t="s">
        <v>12</v>
      </c>
      <c r="H5473">
        <f>+VLOOKUP(G5473,'Legenda Tecnologias'!$A$1:$C$26,3)</f>
        <v>22</v>
      </c>
    </row>
    <row r="5474" spans="1:8" ht="14.25">
      <c r="A5474" s="11">
        <v>44044</v>
      </c>
      <c r="B5474" s="10" t="s">
        <v>5874</v>
      </c>
      <c r="C5474" s="12">
        <v>4.1666666666666664E-2</v>
      </c>
      <c r="D5474" s="13">
        <v>44059</v>
      </c>
      <c r="E5474" s="7" t="s">
        <v>4769</v>
      </c>
      <c r="F5474" s="65">
        <v>29</v>
      </c>
      <c r="G5474" t="s">
        <v>5</v>
      </c>
      <c r="H5474">
        <f>+VLOOKUP(G5474,'Legenda Tecnologias'!$A$1:$C$26,3)</f>
        <v>11</v>
      </c>
    </row>
    <row r="5475" spans="1:8" ht="14.25">
      <c r="A5475" s="11">
        <v>44044</v>
      </c>
      <c r="B5475" s="10" t="s">
        <v>5883</v>
      </c>
      <c r="C5475" s="12">
        <v>0.41666666666666669</v>
      </c>
      <c r="D5475" s="13">
        <v>44059</v>
      </c>
      <c r="E5475" s="7" t="s">
        <v>4769</v>
      </c>
      <c r="F5475" s="65">
        <v>25.51</v>
      </c>
      <c r="G5475" t="s">
        <v>6</v>
      </c>
      <c r="H5475">
        <f>+VLOOKUP(G5475,'Legenda Tecnologias'!$A$1:$C$26,3)</f>
        <v>18</v>
      </c>
    </row>
    <row r="5476" spans="1:8" ht="14.25">
      <c r="A5476" s="11">
        <v>44044</v>
      </c>
      <c r="B5476" s="10" t="s">
        <v>5884</v>
      </c>
      <c r="C5476" s="12">
        <v>0.45833333333333331</v>
      </c>
      <c r="D5476" s="13">
        <v>44059</v>
      </c>
      <c r="E5476" s="7" t="s">
        <v>4769</v>
      </c>
      <c r="F5476" s="65">
        <v>24.11</v>
      </c>
      <c r="G5476" t="s">
        <v>28</v>
      </c>
      <c r="H5476">
        <f>+VLOOKUP(G5476,'Legenda Tecnologias'!$A$1:$C$26,3)</f>
        <v>15</v>
      </c>
    </row>
    <row r="5477" spans="1:8" ht="14.25">
      <c r="A5477" s="11">
        <v>44044</v>
      </c>
      <c r="B5477" s="10" t="s">
        <v>5885</v>
      </c>
      <c r="C5477" s="12">
        <v>0.5</v>
      </c>
      <c r="D5477" s="13">
        <v>44059</v>
      </c>
      <c r="E5477" s="7" t="s">
        <v>4769</v>
      </c>
      <c r="F5477" s="65">
        <v>25</v>
      </c>
      <c r="G5477" t="s">
        <v>12</v>
      </c>
      <c r="H5477">
        <f>+VLOOKUP(G5477,'Legenda Tecnologias'!$A$1:$C$26,3)</f>
        <v>22</v>
      </c>
    </row>
    <row r="5478" spans="1:8" ht="14.25">
      <c r="A5478" s="11">
        <v>44044</v>
      </c>
      <c r="B5478" s="10" t="s">
        <v>5886</v>
      </c>
      <c r="C5478" s="12">
        <v>0.54166666666666663</v>
      </c>
      <c r="D5478" s="13">
        <v>44059</v>
      </c>
      <c r="E5478" s="7" t="s">
        <v>4769</v>
      </c>
      <c r="F5478" s="65">
        <v>22.64</v>
      </c>
      <c r="G5478" t="s">
        <v>28</v>
      </c>
      <c r="H5478">
        <f>+VLOOKUP(G5478,'Legenda Tecnologias'!$A$1:$C$26,3)</f>
        <v>15</v>
      </c>
    </row>
    <row r="5479" spans="1:8" ht="14.25">
      <c r="A5479" s="11">
        <v>44044</v>
      </c>
      <c r="B5479" s="10" t="s">
        <v>5887</v>
      </c>
      <c r="C5479" s="12">
        <v>0.58333333333333337</v>
      </c>
      <c r="D5479" s="13">
        <v>44059</v>
      </c>
      <c r="E5479" s="7" t="s">
        <v>4769</v>
      </c>
      <c r="F5479" s="65">
        <v>28</v>
      </c>
      <c r="G5479" t="s">
        <v>12</v>
      </c>
      <c r="H5479">
        <f>+VLOOKUP(G5479,'Legenda Tecnologias'!$A$1:$C$26,3)</f>
        <v>22</v>
      </c>
    </row>
    <row r="5480" spans="1:8" ht="14.25">
      <c r="A5480" s="11">
        <v>44044</v>
      </c>
      <c r="B5480" s="10" t="s">
        <v>5888</v>
      </c>
      <c r="C5480" s="12">
        <v>0.625</v>
      </c>
      <c r="D5480" s="13">
        <v>44059</v>
      </c>
      <c r="E5480" s="7" t="s">
        <v>4769</v>
      </c>
      <c r="F5480" s="65">
        <v>24.11</v>
      </c>
      <c r="G5480" t="s">
        <v>6</v>
      </c>
      <c r="H5480">
        <f>+VLOOKUP(G5480,'Legenda Tecnologias'!$A$1:$C$26,3)</f>
        <v>18</v>
      </c>
    </row>
    <row r="5481" spans="1:8" ht="14.25">
      <c r="A5481" s="11">
        <v>44044</v>
      </c>
      <c r="B5481" s="10" t="s">
        <v>5889</v>
      </c>
      <c r="C5481" s="12">
        <v>0.66666666666666663</v>
      </c>
      <c r="D5481" s="13">
        <v>44059</v>
      </c>
      <c r="E5481" s="7" t="s">
        <v>4769</v>
      </c>
      <c r="F5481" s="65">
        <v>22.5</v>
      </c>
      <c r="G5481" t="s">
        <v>12</v>
      </c>
      <c r="H5481">
        <f>+VLOOKUP(G5481,'Legenda Tecnologias'!$A$1:$C$26,3)</f>
        <v>22</v>
      </c>
    </row>
    <row r="5482" spans="1:8" ht="14.25">
      <c r="A5482" s="11">
        <v>44044</v>
      </c>
      <c r="B5482" s="10" t="s">
        <v>5890</v>
      </c>
      <c r="C5482" s="12">
        <v>0.70833333333333337</v>
      </c>
      <c r="D5482" s="13">
        <v>44059</v>
      </c>
      <c r="E5482" s="7" t="s">
        <v>4769</v>
      </c>
      <c r="F5482" s="65">
        <v>28.11</v>
      </c>
      <c r="G5482" t="s">
        <v>12</v>
      </c>
      <c r="H5482">
        <f>+VLOOKUP(G5482,'Legenda Tecnologias'!$A$1:$C$26,3)</f>
        <v>22</v>
      </c>
    </row>
    <row r="5483" spans="1:8" ht="14.25">
      <c r="A5483" s="11">
        <v>44044</v>
      </c>
      <c r="B5483" s="10" t="s">
        <v>5891</v>
      </c>
      <c r="C5483" s="12">
        <v>0.75</v>
      </c>
      <c r="D5483" s="13">
        <v>44059</v>
      </c>
      <c r="E5483" s="7" t="s">
        <v>4769</v>
      </c>
      <c r="F5483" s="65">
        <v>29.11</v>
      </c>
      <c r="G5483" t="s">
        <v>6</v>
      </c>
      <c r="H5483">
        <f>+VLOOKUP(G5483,'Legenda Tecnologias'!$A$1:$C$26,3)</f>
        <v>18</v>
      </c>
    </row>
    <row r="5484" spans="1:8" ht="14.25">
      <c r="A5484" s="11">
        <v>44044</v>
      </c>
      <c r="B5484" s="10" t="s">
        <v>5892</v>
      </c>
      <c r="C5484" s="12">
        <v>0.79166666666666663</v>
      </c>
      <c r="D5484" s="13">
        <v>44059</v>
      </c>
      <c r="E5484" s="7" t="s">
        <v>4769</v>
      </c>
      <c r="F5484" s="65">
        <v>36.979999999999997</v>
      </c>
      <c r="G5484" t="s">
        <v>6</v>
      </c>
      <c r="H5484">
        <f>+VLOOKUP(G5484,'Legenda Tecnologias'!$A$1:$C$26,3)</f>
        <v>18</v>
      </c>
    </row>
    <row r="5485" spans="1:8" ht="14.25">
      <c r="A5485" s="11">
        <v>44044</v>
      </c>
      <c r="B5485" s="10" t="s">
        <v>5875</v>
      </c>
      <c r="C5485" s="12">
        <v>8.3333333333333329E-2</v>
      </c>
      <c r="D5485" s="13">
        <v>44059</v>
      </c>
      <c r="E5485" s="7" t="s">
        <v>4769</v>
      </c>
      <c r="F5485" s="65">
        <v>28</v>
      </c>
      <c r="G5485" t="s">
        <v>5</v>
      </c>
      <c r="H5485">
        <f>+VLOOKUP(G5485,'Legenda Tecnologias'!$A$1:$C$26,3)</f>
        <v>11</v>
      </c>
    </row>
    <row r="5486" spans="1:8" ht="14.25">
      <c r="A5486" s="11">
        <v>44044</v>
      </c>
      <c r="B5486" s="10" t="s">
        <v>5893</v>
      </c>
      <c r="C5486" s="12">
        <v>0.83333333333333337</v>
      </c>
      <c r="D5486" s="13">
        <v>44059</v>
      </c>
      <c r="E5486" s="7" t="s">
        <v>4769</v>
      </c>
      <c r="F5486" s="65">
        <v>39.770000000000003</v>
      </c>
      <c r="G5486" t="s">
        <v>6</v>
      </c>
      <c r="H5486">
        <f>+VLOOKUP(G5486,'Legenda Tecnologias'!$A$1:$C$26,3)</f>
        <v>18</v>
      </c>
    </row>
    <row r="5487" spans="1:8" ht="14.25">
      <c r="A5487" s="11">
        <v>44044</v>
      </c>
      <c r="B5487" s="10" t="s">
        <v>5894</v>
      </c>
      <c r="C5487" s="12">
        <v>0.875</v>
      </c>
      <c r="D5487" s="13">
        <v>44059</v>
      </c>
      <c r="E5487" s="7" t="s">
        <v>4769</v>
      </c>
      <c r="F5487" s="65">
        <v>40.21</v>
      </c>
      <c r="G5487" t="s">
        <v>5</v>
      </c>
      <c r="H5487">
        <f>+VLOOKUP(G5487,'Legenda Tecnologias'!$A$1:$C$26,3)</f>
        <v>11</v>
      </c>
    </row>
    <row r="5488" spans="1:8" ht="14.25">
      <c r="A5488" s="11">
        <v>44044</v>
      </c>
      <c r="B5488" s="10" t="s">
        <v>5895</v>
      </c>
      <c r="C5488" s="12">
        <v>0.91666666666666663</v>
      </c>
      <c r="D5488" s="13">
        <v>44059</v>
      </c>
      <c r="E5488" s="7" t="s">
        <v>4769</v>
      </c>
      <c r="F5488" s="65">
        <v>39.979999999999997</v>
      </c>
      <c r="G5488" t="s">
        <v>5</v>
      </c>
      <c r="H5488">
        <f>+VLOOKUP(G5488,'Legenda Tecnologias'!$A$1:$C$26,3)</f>
        <v>11</v>
      </c>
    </row>
    <row r="5489" spans="1:8" ht="14.25">
      <c r="A5489" s="11">
        <v>44044</v>
      </c>
      <c r="B5489" s="10" t="s">
        <v>5896</v>
      </c>
      <c r="C5489" s="12">
        <v>0.95833333333333337</v>
      </c>
      <c r="D5489" s="13">
        <v>44059</v>
      </c>
      <c r="E5489" s="7" t="s">
        <v>4769</v>
      </c>
      <c r="F5489" s="65">
        <v>35.07</v>
      </c>
      <c r="G5489" t="s">
        <v>5</v>
      </c>
      <c r="H5489">
        <f>+VLOOKUP(G5489,'Legenda Tecnologias'!$A$1:$C$26,3)</f>
        <v>11</v>
      </c>
    </row>
    <row r="5490" spans="1:8" ht="14.25">
      <c r="A5490" s="11">
        <v>44044</v>
      </c>
      <c r="B5490" s="10" t="s">
        <v>5876</v>
      </c>
      <c r="C5490" s="12">
        <v>0.125</v>
      </c>
      <c r="D5490" s="13">
        <v>44059</v>
      </c>
      <c r="E5490" s="7" t="s">
        <v>4769</v>
      </c>
      <c r="F5490" s="65">
        <v>26.5</v>
      </c>
      <c r="G5490" t="s">
        <v>6</v>
      </c>
      <c r="H5490">
        <f>+VLOOKUP(G5490,'Legenda Tecnologias'!$A$1:$C$26,3)</f>
        <v>18</v>
      </c>
    </row>
    <row r="5491" spans="1:8" ht="14.25">
      <c r="A5491" s="11">
        <v>44044</v>
      </c>
      <c r="B5491" s="10" t="s">
        <v>5877</v>
      </c>
      <c r="C5491" s="12">
        <v>0.16666666666666666</v>
      </c>
      <c r="D5491" s="13">
        <v>44059</v>
      </c>
      <c r="E5491" s="7" t="s">
        <v>4769</v>
      </c>
      <c r="F5491" s="65">
        <v>26.15</v>
      </c>
      <c r="G5491" t="s">
        <v>6</v>
      </c>
      <c r="H5491">
        <f>+VLOOKUP(G5491,'Legenda Tecnologias'!$A$1:$C$26,3)</f>
        <v>18</v>
      </c>
    </row>
    <row r="5492" spans="1:8" ht="14.25">
      <c r="A5492" s="11">
        <v>44044</v>
      </c>
      <c r="B5492" s="10" t="s">
        <v>5878</v>
      </c>
      <c r="C5492" s="12">
        <v>0.20833333333333334</v>
      </c>
      <c r="D5492" s="13">
        <v>44059</v>
      </c>
      <c r="E5492" s="7" t="s">
        <v>4769</v>
      </c>
      <c r="F5492" s="65">
        <v>25.7</v>
      </c>
      <c r="G5492" t="s">
        <v>6</v>
      </c>
      <c r="H5492">
        <f>+VLOOKUP(G5492,'Legenda Tecnologias'!$A$1:$C$26,3)</f>
        <v>18</v>
      </c>
    </row>
    <row r="5493" spans="1:8" ht="14.25">
      <c r="A5493" s="11">
        <v>44044</v>
      </c>
      <c r="B5493" s="10" t="s">
        <v>5879</v>
      </c>
      <c r="C5493" s="12">
        <v>0.25</v>
      </c>
      <c r="D5493" s="13">
        <v>44059</v>
      </c>
      <c r="E5493" s="7" t="s">
        <v>4769</v>
      </c>
      <c r="F5493" s="65">
        <v>26</v>
      </c>
      <c r="G5493" t="s">
        <v>20</v>
      </c>
      <c r="H5493">
        <f>+VLOOKUP(G5493,'Legenda Tecnologias'!$A$1:$C$26,3)</f>
        <v>12</v>
      </c>
    </row>
    <row r="5494" spans="1:8" ht="14.25">
      <c r="A5494" s="11">
        <v>44044</v>
      </c>
      <c r="B5494" s="10" t="s">
        <v>5880</v>
      </c>
      <c r="C5494" s="12">
        <v>0.29166666666666669</v>
      </c>
      <c r="D5494" s="13">
        <v>44059</v>
      </c>
      <c r="E5494" s="7" t="s">
        <v>4769</v>
      </c>
      <c r="F5494" s="65">
        <v>25.95</v>
      </c>
      <c r="G5494" t="s">
        <v>28</v>
      </c>
      <c r="H5494">
        <f>+VLOOKUP(G5494,'Legenda Tecnologias'!$A$1:$C$26,3)</f>
        <v>15</v>
      </c>
    </row>
    <row r="5495" spans="1:8" ht="14.25">
      <c r="A5495" s="11">
        <v>44044</v>
      </c>
      <c r="B5495" s="10" t="s">
        <v>5881</v>
      </c>
      <c r="C5495" s="12">
        <v>0.33333333333333331</v>
      </c>
      <c r="D5495" s="13">
        <v>44059</v>
      </c>
      <c r="E5495" s="7" t="s">
        <v>4769</v>
      </c>
      <c r="F5495" s="65">
        <v>28</v>
      </c>
      <c r="G5495" t="s">
        <v>6</v>
      </c>
      <c r="H5495">
        <f>+VLOOKUP(G5495,'Legenda Tecnologias'!$A$1:$C$26,3)</f>
        <v>18</v>
      </c>
    </row>
    <row r="5496" spans="1:8" ht="14.25">
      <c r="A5496" s="11">
        <v>44044</v>
      </c>
      <c r="B5496" s="10" t="s">
        <v>5882</v>
      </c>
      <c r="C5496" s="12">
        <v>0.375</v>
      </c>
      <c r="D5496" s="13">
        <v>44059</v>
      </c>
      <c r="E5496" s="7" t="s">
        <v>4769</v>
      </c>
      <c r="F5496" s="65">
        <v>28.36</v>
      </c>
      <c r="G5496" t="s">
        <v>6</v>
      </c>
      <c r="H5496">
        <f>+VLOOKUP(G5496,'Legenda Tecnologias'!$A$1:$C$26,3)</f>
        <v>18</v>
      </c>
    </row>
    <row r="5497" spans="1:8" ht="14.25">
      <c r="A5497" s="11">
        <v>44044</v>
      </c>
      <c r="B5497" s="10" t="s">
        <v>5897</v>
      </c>
      <c r="C5497" s="12">
        <v>0</v>
      </c>
      <c r="D5497" s="13">
        <v>44060</v>
      </c>
      <c r="E5497" s="7" t="s">
        <v>4769</v>
      </c>
      <c r="F5497" s="65">
        <v>34.9</v>
      </c>
      <c r="G5497" t="s">
        <v>5</v>
      </c>
      <c r="H5497">
        <f>+VLOOKUP(G5497,'Legenda Tecnologias'!$A$1:$C$26,3)</f>
        <v>11</v>
      </c>
    </row>
    <row r="5498" spans="1:8" ht="14.25">
      <c r="A5498" s="11">
        <v>44044</v>
      </c>
      <c r="B5498" s="10" t="s">
        <v>5898</v>
      </c>
      <c r="C5498" s="12">
        <v>4.1666666666666664E-2</v>
      </c>
      <c r="D5498" s="13">
        <v>44060</v>
      </c>
      <c r="E5498" s="7" t="s">
        <v>4769</v>
      </c>
      <c r="F5498" s="65">
        <v>28.75</v>
      </c>
      <c r="G5498" t="s">
        <v>12</v>
      </c>
      <c r="H5498">
        <f>+VLOOKUP(G5498,'Legenda Tecnologias'!$A$1:$C$26,3)</f>
        <v>22</v>
      </c>
    </row>
    <row r="5499" spans="1:8" ht="14.25">
      <c r="A5499" s="11">
        <v>44044</v>
      </c>
      <c r="B5499" s="10" t="s">
        <v>5907</v>
      </c>
      <c r="C5499" s="12">
        <v>0.41666666666666669</v>
      </c>
      <c r="D5499" s="13">
        <v>44060</v>
      </c>
      <c r="E5499" s="7" t="s">
        <v>4769</v>
      </c>
      <c r="F5499" s="65">
        <v>39.67</v>
      </c>
      <c r="G5499" t="s">
        <v>5</v>
      </c>
      <c r="H5499">
        <f>+VLOOKUP(G5499,'Legenda Tecnologias'!$A$1:$C$26,3)</f>
        <v>11</v>
      </c>
    </row>
    <row r="5500" spans="1:8" ht="14.25">
      <c r="A5500" s="11">
        <v>44044</v>
      </c>
      <c r="B5500" s="10" t="s">
        <v>5908</v>
      </c>
      <c r="C5500" s="12">
        <v>0.45833333333333331</v>
      </c>
      <c r="D5500" s="13">
        <v>44060</v>
      </c>
      <c r="E5500" s="7" t="s">
        <v>4769</v>
      </c>
      <c r="F5500" s="65">
        <v>38.770000000000003</v>
      </c>
      <c r="G5500" t="s">
        <v>5</v>
      </c>
      <c r="H5500">
        <f>+VLOOKUP(G5500,'Legenda Tecnologias'!$A$1:$C$26,3)</f>
        <v>11</v>
      </c>
    </row>
    <row r="5501" spans="1:8" ht="14.25">
      <c r="A5501" s="11">
        <v>44044</v>
      </c>
      <c r="B5501" s="10" t="s">
        <v>5909</v>
      </c>
      <c r="C5501" s="12">
        <v>0.5</v>
      </c>
      <c r="D5501" s="13">
        <v>44060</v>
      </c>
      <c r="E5501" s="7" t="s">
        <v>4769</v>
      </c>
      <c r="F5501" s="65">
        <v>39.01</v>
      </c>
      <c r="G5501" t="s">
        <v>6</v>
      </c>
      <c r="H5501">
        <f>+VLOOKUP(G5501,'Legenda Tecnologias'!$A$1:$C$26,3)</f>
        <v>18</v>
      </c>
    </row>
    <row r="5502" spans="1:8" ht="14.25">
      <c r="A5502" s="11">
        <v>44044</v>
      </c>
      <c r="B5502" s="10" t="s">
        <v>5910</v>
      </c>
      <c r="C5502" s="12">
        <v>0.54166666666666663</v>
      </c>
      <c r="D5502" s="13">
        <v>44060</v>
      </c>
      <c r="E5502" s="7" t="s">
        <v>4769</v>
      </c>
      <c r="F5502" s="65">
        <v>38.67</v>
      </c>
      <c r="G5502" t="s">
        <v>6</v>
      </c>
      <c r="H5502">
        <f>+VLOOKUP(G5502,'Legenda Tecnologias'!$A$1:$C$26,3)</f>
        <v>18</v>
      </c>
    </row>
    <row r="5503" spans="1:8" ht="14.25">
      <c r="A5503" s="11">
        <v>44044</v>
      </c>
      <c r="B5503" s="10" t="s">
        <v>5911</v>
      </c>
      <c r="C5503" s="12">
        <v>0.58333333333333337</v>
      </c>
      <c r="D5503" s="13">
        <v>44060</v>
      </c>
      <c r="E5503" s="7" t="s">
        <v>4769</v>
      </c>
      <c r="F5503" s="65">
        <v>38.090000000000003</v>
      </c>
      <c r="G5503" t="s">
        <v>5</v>
      </c>
      <c r="H5503">
        <f>+VLOOKUP(G5503,'Legenda Tecnologias'!$A$1:$C$26,3)</f>
        <v>11</v>
      </c>
    </row>
    <row r="5504" spans="1:8" ht="14.25">
      <c r="A5504" s="11">
        <v>44044</v>
      </c>
      <c r="B5504" s="10" t="s">
        <v>5912</v>
      </c>
      <c r="C5504" s="12">
        <v>0.625</v>
      </c>
      <c r="D5504" s="13">
        <v>44060</v>
      </c>
      <c r="E5504" s="7" t="s">
        <v>4769</v>
      </c>
      <c r="F5504" s="65">
        <v>34.64</v>
      </c>
      <c r="G5504" t="s">
        <v>5</v>
      </c>
      <c r="H5504">
        <f>+VLOOKUP(G5504,'Legenda Tecnologias'!$A$1:$C$26,3)</f>
        <v>11</v>
      </c>
    </row>
    <row r="5505" spans="1:8" ht="14.25">
      <c r="A5505" s="11">
        <v>44044</v>
      </c>
      <c r="B5505" s="10" t="s">
        <v>5913</v>
      </c>
      <c r="C5505" s="12">
        <v>0.66666666666666663</v>
      </c>
      <c r="D5505" s="13">
        <v>44060</v>
      </c>
      <c r="E5505" s="7" t="s">
        <v>4769</v>
      </c>
      <c r="F5505" s="65">
        <v>34</v>
      </c>
      <c r="G5505" t="s">
        <v>12</v>
      </c>
      <c r="H5505">
        <f>+VLOOKUP(G5505,'Legenda Tecnologias'!$A$1:$C$26,3)</f>
        <v>22</v>
      </c>
    </row>
    <row r="5506" spans="1:8" ht="14.25">
      <c r="A5506" s="11">
        <v>44044</v>
      </c>
      <c r="B5506" s="10" t="s">
        <v>5914</v>
      </c>
      <c r="C5506" s="12">
        <v>0.70833333333333337</v>
      </c>
      <c r="D5506" s="13">
        <v>44060</v>
      </c>
      <c r="E5506" s="7" t="s">
        <v>4769</v>
      </c>
      <c r="F5506" s="65">
        <v>34.630000000000003</v>
      </c>
      <c r="G5506" t="s">
        <v>20</v>
      </c>
      <c r="H5506">
        <f>+VLOOKUP(G5506,'Legenda Tecnologias'!$A$1:$C$26,3)</f>
        <v>12</v>
      </c>
    </row>
    <row r="5507" spans="1:8" ht="14.25">
      <c r="A5507" s="11">
        <v>44044</v>
      </c>
      <c r="B5507" s="10" t="s">
        <v>5915</v>
      </c>
      <c r="C5507" s="12">
        <v>0.75</v>
      </c>
      <c r="D5507" s="13">
        <v>44060</v>
      </c>
      <c r="E5507" s="7" t="s">
        <v>4769</v>
      </c>
      <c r="F5507" s="65">
        <v>34.630000000000003</v>
      </c>
      <c r="G5507" t="s">
        <v>12</v>
      </c>
      <c r="H5507">
        <f>+VLOOKUP(G5507,'Legenda Tecnologias'!$A$1:$C$26,3)</f>
        <v>22</v>
      </c>
    </row>
    <row r="5508" spans="1:8" ht="14.25">
      <c r="A5508" s="11">
        <v>44044</v>
      </c>
      <c r="B5508" s="10" t="s">
        <v>5916</v>
      </c>
      <c r="C5508" s="12">
        <v>0.79166666666666663</v>
      </c>
      <c r="D5508" s="13">
        <v>44060</v>
      </c>
      <c r="E5508" s="7" t="s">
        <v>4769</v>
      </c>
      <c r="F5508" s="65">
        <v>38.090000000000003</v>
      </c>
      <c r="G5508" t="s">
        <v>12</v>
      </c>
      <c r="H5508">
        <f>+VLOOKUP(G5508,'Legenda Tecnologias'!$A$1:$C$26,3)</f>
        <v>22</v>
      </c>
    </row>
    <row r="5509" spans="1:8" ht="14.25">
      <c r="A5509" s="11">
        <v>44044</v>
      </c>
      <c r="B5509" s="10" t="s">
        <v>5899</v>
      </c>
      <c r="C5509" s="12">
        <v>8.3333333333333329E-2</v>
      </c>
      <c r="D5509" s="13">
        <v>44060</v>
      </c>
      <c r="E5509" s="7" t="s">
        <v>4769</v>
      </c>
      <c r="F5509" s="65">
        <v>28.25</v>
      </c>
      <c r="G5509" t="s">
        <v>5</v>
      </c>
      <c r="H5509">
        <f>+VLOOKUP(G5509,'Legenda Tecnologias'!$A$1:$C$26,3)</f>
        <v>11</v>
      </c>
    </row>
    <row r="5510" spans="1:8" ht="14.25">
      <c r="A5510" s="11">
        <v>44044</v>
      </c>
      <c r="B5510" s="10" t="s">
        <v>5917</v>
      </c>
      <c r="C5510" s="12">
        <v>0.83333333333333337</v>
      </c>
      <c r="D5510" s="13">
        <v>44060</v>
      </c>
      <c r="E5510" s="7" t="s">
        <v>4769</v>
      </c>
      <c r="F5510" s="65">
        <v>41.03</v>
      </c>
      <c r="G5510" t="s">
        <v>5</v>
      </c>
      <c r="H5510">
        <f>+VLOOKUP(G5510,'Legenda Tecnologias'!$A$1:$C$26,3)</f>
        <v>11</v>
      </c>
    </row>
    <row r="5511" spans="1:8" ht="14.25">
      <c r="A5511" s="11">
        <v>44044</v>
      </c>
      <c r="B5511" s="10" t="s">
        <v>5918</v>
      </c>
      <c r="C5511" s="12">
        <v>0.875</v>
      </c>
      <c r="D5511" s="13">
        <v>44060</v>
      </c>
      <c r="E5511" s="7" t="s">
        <v>4769</v>
      </c>
      <c r="F5511" s="65">
        <v>44.31</v>
      </c>
      <c r="G5511" t="s">
        <v>6</v>
      </c>
      <c r="H5511">
        <f>+VLOOKUP(G5511,'Legenda Tecnologias'!$A$1:$C$26,3)</f>
        <v>18</v>
      </c>
    </row>
    <row r="5512" spans="1:8" ht="14.25">
      <c r="A5512" s="11">
        <v>44044</v>
      </c>
      <c r="B5512" s="10" t="s">
        <v>5919</v>
      </c>
      <c r="C5512" s="12">
        <v>0.91666666666666663</v>
      </c>
      <c r="D5512" s="13">
        <v>44060</v>
      </c>
      <c r="E5512" s="7" t="s">
        <v>4769</v>
      </c>
      <c r="F5512" s="65">
        <v>43.5</v>
      </c>
      <c r="G5512" t="s">
        <v>20</v>
      </c>
      <c r="H5512">
        <f>+VLOOKUP(G5512,'Legenda Tecnologias'!$A$1:$C$26,3)</f>
        <v>12</v>
      </c>
    </row>
    <row r="5513" spans="1:8" ht="14.25">
      <c r="A5513" s="11">
        <v>44044</v>
      </c>
      <c r="B5513" s="10" t="s">
        <v>5920</v>
      </c>
      <c r="C5513" s="12">
        <v>0.95833333333333337</v>
      </c>
      <c r="D5513" s="13">
        <v>44060</v>
      </c>
      <c r="E5513" s="7" t="s">
        <v>4769</v>
      </c>
      <c r="F5513" s="65">
        <v>38.74</v>
      </c>
      <c r="G5513" t="s">
        <v>5</v>
      </c>
      <c r="H5513">
        <f>+VLOOKUP(G5513,'Legenda Tecnologias'!$A$1:$C$26,3)</f>
        <v>11</v>
      </c>
    </row>
    <row r="5514" spans="1:8" ht="14.25">
      <c r="A5514" s="11">
        <v>44044</v>
      </c>
      <c r="B5514" s="10" t="s">
        <v>5900</v>
      </c>
      <c r="C5514" s="12">
        <v>0.125</v>
      </c>
      <c r="D5514" s="13">
        <v>44060</v>
      </c>
      <c r="E5514" s="7" t="s">
        <v>4769</v>
      </c>
      <c r="F5514" s="65">
        <v>27.75</v>
      </c>
      <c r="G5514" t="s">
        <v>6</v>
      </c>
      <c r="H5514">
        <f>+VLOOKUP(G5514,'Legenda Tecnologias'!$A$1:$C$26,3)</f>
        <v>18</v>
      </c>
    </row>
    <row r="5515" spans="1:8" ht="14.25">
      <c r="A5515" s="11">
        <v>44044</v>
      </c>
      <c r="B5515" s="10" t="s">
        <v>5901</v>
      </c>
      <c r="C5515" s="12">
        <v>0.16666666666666666</v>
      </c>
      <c r="D5515" s="13">
        <v>44060</v>
      </c>
      <c r="E5515" s="7" t="s">
        <v>4769</v>
      </c>
      <c r="F5515" s="65">
        <v>27.91</v>
      </c>
      <c r="G5515" t="s">
        <v>6</v>
      </c>
      <c r="H5515">
        <f>+VLOOKUP(G5515,'Legenda Tecnologias'!$A$1:$C$26,3)</f>
        <v>18</v>
      </c>
    </row>
    <row r="5516" spans="1:8" ht="14.25">
      <c r="A5516" s="11">
        <v>44044</v>
      </c>
      <c r="B5516" s="10" t="s">
        <v>5902</v>
      </c>
      <c r="C5516" s="12">
        <v>0.20833333333333334</v>
      </c>
      <c r="D5516" s="13">
        <v>44060</v>
      </c>
      <c r="E5516" s="7" t="s">
        <v>4769</v>
      </c>
      <c r="F5516" s="65">
        <v>30.13</v>
      </c>
      <c r="G5516" t="s">
        <v>6</v>
      </c>
      <c r="H5516">
        <f>+VLOOKUP(G5516,'Legenda Tecnologias'!$A$1:$C$26,3)</f>
        <v>18</v>
      </c>
    </row>
    <row r="5517" spans="1:8" ht="14.25">
      <c r="A5517" s="11">
        <v>44044</v>
      </c>
      <c r="B5517" s="10" t="s">
        <v>5903</v>
      </c>
      <c r="C5517" s="12">
        <v>0.25</v>
      </c>
      <c r="D5517" s="13">
        <v>44060</v>
      </c>
      <c r="E5517" s="7" t="s">
        <v>4769</v>
      </c>
      <c r="F5517" s="65">
        <v>34.9</v>
      </c>
      <c r="G5517" t="s">
        <v>6</v>
      </c>
      <c r="H5517">
        <f>+VLOOKUP(G5517,'Legenda Tecnologias'!$A$1:$C$26,3)</f>
        <v>18</v>
      </c>
    </row>
    <row r="5518" spans="1:8" ht="14.25">
      <c r="A5518" s="11">
        <v>44044</v>
      </c>
      <c r="B5518" s="10" t="s">
        <v>5904</v>
      </c>
      <c r="C5518" s="12">
        <v>0.29166666666666669</v>
      </c>
      <c r="D5518" s="13">
        <v>44060</v>
      </c>
      <c r="E5518" s="7" t="s">
        <v>4769</v>
      </c>
      <c r="F5518" s="65">
        <v>38.619999999999997</v>
      </c>
      <c r="G5518" t="s">
        <v>12</v>
      </c>
      <c r="H5518">
        <f>+VLOOKUP(G5518,'Legenda Tecnologias'!$A$1:$C$26,3)</f>
        <v>22</v>
      </c>
    </row>
    <row r="5519" spans="1:8" ht="14.25">
      <c r="A5519" s="11">
        <v>44044</v>
      </c>
      <c r="B5519" s="10" t="s">
        <v>5905</v>
      </c>
      <c r="C5519" s="12">
        <v>0.33333333333333331</v>
      </c>
      <c r="D5519" s="13">
        <v>44060</v>
      </c>
      <c r="E5519" s="7" t="s">
        <v>4769</v>
      </c>
      <c r="F5519" s="65">
        <v>39.67</v>
      </c>
      <c r="G5519" t="s">
        <v>6</v>
      </c>
      <c r="H5519">
        <f>+VLOOKUP(G5519,'Legenda Tecnologias'!$A$1:$C$26,3)</f>
        <v>18</v>
      </c>
    </row>
    <row r="5520" spans="1:8" ht="14.25">
      <c r="A5520" s="11">
        <v>44044</v>
      </c>
      <c r="B5520" s="10" t="s">
        <v>5906</v>
      </c>
      <c r="C5520" s="12">
        <v>0.375</v>
      </c>
      <c r="D5520" s="13">
        <v>44060</v>
      </c>
      <c r="E5520" s="7" t="s">
        <v>4769</v>
      </c>
      <c r="F5520" s="65">
        <v>40.42</v>
      </c>
      <c r="G5520" t="s">
        <v>5</v>
      </c>
      <c r="H5520">
        <f>+VLOOKUP(G5520,'Legenda Tecnologias'!$A$1:$C$26,3)</f>
        <v>11</v>
      </c>
    </row>
    <row r="5521" spans="1:8" ht="14.25">
      <c r="A5521" s="11">
        <v>44044</v>
      </c>
      <c r="B5521" s="10" t="s">
        <v>5921</v>
      </c>
      <c r="C5521" s="12">
        <v>0</v>
      </c>
      <c r="D5521" s="13">
        <v>44061</v>
      </c>
      <c r="E5521" s="7" t="s">
        <v>4769</v>
      </c>
      <c r="F5521" s="65">
        <v>37.700000000000003</v>
      </c>
      <c r="G5521" t="s">
        <v>6</v>
      </c>
      <c r="H5521">
        <f>+VLOOKUP(G5521,'Legenda Tecnologias'!$A$1:$C$26,3)</f>
        <v>18</v>
      </c>
    </row>
    <row r="5522" spans="1:8" ht="14.25">
      <c r="A5522" s="11">
        <v>44044</v>
      </c>
      <c r="B5522" s="10" t="s">
        <v>5922</v>
      </c>
      <c r="C5522" s="12">
        <v>4.1666666666666664E-2</v>
      </c>
      <c r="D5522" s="13">
        <v>44061</v>
      </c>
      <c r="E5522" s="7" t="s">
        <v>4769</v>
      </c>
      <c r="F5522" s="65">
        <v>33.68</v>
      </c>
      <c r="G5522" t="s">
        <v>20</v>
      </c>
      <c r="H5522">
        <f>+VLOOKUP(G5522,'Legenda Tecnologias'!$A$1:$C$26,3)</f>
        <v>12</v>
      </c>
    </row>
    <row r="5523" spans="1:8" ht="14.25">
      <c r="A5523" s="11">
        <v>44044</v>
      </c>
      <c r="B5523" s="10" t="s">
        <v>5931</v>
      </c>
      <c r="C5523" s="12">
        <v>0.41666666666666669</v>
      </c>
      <c r="D5523" s="13">
        <v>44061</v>
      </c>
      <c r="E5523" s="7" t="s">
        <v>4769</v>
      </c>
      <c r="F5523" s="65">
        <v>42.23</v>
      </c>
      <c r="G5523" t="s">
        <v>10</v>
      </c>
      <c r="H5523">
        <f>+VLOOKUP(G5523,'Legenda Tecnologias'!$A$1:$C$26,3)</f>
        <v>1</v>
      </c>
    </row>
    <row r="5524" spans="1:8" ht="14.25">
      <c r="A5524" s="11">
        <v>44044</v>
      </c>
      <c r="B5524" s="10" t="s">
        <v>5932</v>
      </c>
      <c r="C5524" s="12">
        <v>0.45833333333333331</v>
      </c>
      <c r="D5524" s="13">
        <v>44061</v>
      </c>
      <c r="E5524" s="7" t="s">
        <v>4769</v>
      </c>
      <c r="F5524" s="65">
        <v>41.21</v>
      </c>
      <c r="G5524" t="s">
        <v>5</v>
      </c>
      <c r="H5524">
        <f>+VLOOKUP(G5524,'Legenda Tecnologias'!$A$1:$C$26,3)</f>
        <v>11</v>
      </c>
    </row>
    <row r="5525" spans="1:8" ht="14.25">
      <c r="A5525" s="11">
        <v>44044</v>
      </c>
      <c r="B5525" s="10" t="s">
        <v>5933</v>
      </c>
      <c r="C5525" s="12">
        <v>0.5</v>
      </c>
      <c r="D5525" s="13">
        <v>44061</v>
      </c>
      <c r="E5525" s="7" t="s">
        <v>4769</v>
      </c>
      <c r="F5525" s="65">
        <v>40.799999999999997</v>
      </c>
      <c r="G5525" t="s">
        <v>5</v>
      </c>
      <c r="H5525">
        <f>+VLOOKUP(G5525,'Legenda Tecnologias'!$A$1:$C$26,3)</f>
        <v>11</v>
      </c>
    </row>
    <row r="5526" spans="1:8" ht="14.25">
      <c r="A5526" s="11">
        <v>44044</v>
      </c>
      <c r="B5526" s="10" t="s">
        <v>5934</v>
      </c>
      <c r="C5526" s="12">
        <v>0.54166666666666663</v>
      </c>
      <c r="D5526" s="13">
        <v>44061</v>
      </c>
      <c r="E5526" s="7" t="s">
        <v>4769</v>
      </c>
      <c r="F5526" s="65">
        <v>39.590000000000003</v>
      </c>
      <c r="G5526" t="s">
        <v>10</v>
      </c>
      <c r="H5526">
        <f>+VLOOKUP(G5526,'Legenda Tecnologias'!$A$1:$C$26,3)</f>
        <v>1</v>
      </c>
    </row>
    <row r="5527" spans="1:8" ht="14.25">
      <c r="A5527" s="11">
        <v>44044</v>
      </c>
      <c r="B5527" s="10" t="s">
        <v>5935</v>
      </c>
      <c r="C5527" s="12">
        <v>0.58333333333333337</v>
      </c>
      <c r="D5527" s="13">
        <v>44061</v>
      </c>
      <c r="E5527" s="7" t="s">
        <v>4769</v>
      </c>
      <c r="F5527" s="65">
        <v>36.5</v>
      </c>
      <c r="G5527" t="s">
        <v>5</v>
      </c>
      <c r="H5527">
        <f>+VLOOKUP(G5527,'Legenda Tecnologias'!$A$1:$C$26,3)</f>
        <v>11</v>
      </c>
    </row>
    <row r="5528" spans="1:8" ht="14.25">
      <c r="A5528" s="11">
        <v>44044</v>
      </c>
      <c r="B5528" s="10" t="s">
        <v>5936</v>
      </c>
      <c r="C5528" s="12">
        <v>0.625</v>
      </c>
      <c r="D5528" s="13">
        <v>44061</v>
      </c>
      <c r="E5528" s="7" t="s">
        <v>4769</v>
      </c>
      <c r="F5528" s="65">
        <v>35.99</v>
      </c>
      <c r="G5528" t="s">
        <v>12</v>
      </c>
      <c r="H5528">
        <f>+VLOOKUP(G5528,'Legenda Tecnologias'!$A$1:$C$26,3)</f>
        <v>22</v>
      </c>
    </row>
    <row r="5529" spans="1:8" ht="14.25">
      <c r="A5529" s="11">
        <v>44044</v>
      </c>
      <c r="B5529" s="10" t="s">
        <v>5937</v>
      </c>
      <c r="C5529" s="12">
        <v>0.66666666666666663</v>
      </c>
      <c r="D5529" s="13">
        <v>44061</v>
      </c>
      <c r="E5529" s="7" t="s">
        <v>4769</v>
      </c>
      <c r="F5529" s="65">
        <v>37.6</v>
      </c>
      <c r="G5529" t="s">
        <v>20</v>
      </c>
      <c r="H5529">
        <f>+VLOOKUP(G5529,'Legenda Tecnologias'!$A$1:$C$26,3)</f>
        <v>12</v>
      </c>
    </row>
    <row r="5530" spans="1:8" ht="14.25">
      <c r="A5530" s="11">
        <v>44044</v>
      </c>
      <c r="B5530" s="10" t="s">
        <v>5938</v>
      </c>
      <c r="C5530" s="12">
        <v>0.70833333333333337</v>
      </c>
      <c r="D5530" s="13">
        <v>44061</v>
      </c>
      <c r="E5530" s="7" t="s">
        <v>4769</v>
      </c>
      <c r="F5530" s="65">
        <v>39.590000000000003</v>
      </c>
      <c r="G5530" t="s">
        <v>6</v>
      </c>
      <c r="H5530">
        <f>+VLOOKUP(G5530,'Legenda Tecnologias'!$A$1:$C$26,3)</f>
        <v>18</v>
      </c>
    </row>
    <row r="5531" spans="1:8" ht="14.25">
      <c r="A5531" s="11">
        <v>44044</v>
      </c>
      <c r="B5531" s="10" t="s">
        <v>5939</v>
      </c>
      <c r="C5531" s="12">
        <v>0.75</v>
      </c>
      <c r="D5531" s="13">
        <v>44061</v>
      </c>
      <c r="E5531" s="7" t="s">
        <v>4769</v>
      </c>
      <c r="F5531" s="65">
        <v>39.659999999999997</v>
      </c>
      <c r="G5531" t="s">
        <v>5</v>
      </c>
      <c r="H5531">
        <f>+VLOOKUP(G5531,'Legenda Tecnologias'!$A$1:$C$26,3)</f>
        <v>11</v>
      </c>
    </row>
    <row r="5532" spans="1:8" ht="14.25">
      <c r="A5532" s="11">
        <v>44044</v>
      </c>
      <c r="B5532" s="10" t="s">
        <v>5940</v>
      </c>
      <c r="C5532" s="12">
        <v>0.79166666666666663</v>
      </c>
      <c r="D5532" s="13">
        <v>44061</v>
      </c>
      <c r="E5532" s="7" t="s">
        <v>4769</v>
      </c>
      <c r="F5532" s="65">
        <v>41.09</v>
      </c>
      <c r="G5532" t="s">
        <v>10</v>
      </c>
      <c r="H5532">
        <f>+VLOOKUP(G5532,'Legenda Tecnologias'!$A$1:$C$26,3)</f>
        <v>1</v>
      </c>
    </row>
    <row r="5533" spans="1:8" ht="14.25">
      <c r="A5533" s="11">
        <v>44044</v>
      </c>
      <c r="B5533" s="10" t="s">
        <v>5923</v>
      </c>
      <c r="C5533" s="12">
        <v>8.3333333333333329E-2</v>
      </c>
      <c r="D5533" s="13">
        <v>44061</v>
      </c>
      <c r="E5533" s="7" t="s">
        <v>4769</v>
      </c>
      <c r="F5533" s="65">
        <v>31.27</v>
      </c>
      <c r="G5533" t="s">
        <v>12</v>
      </c>
      <c r="H5533">
        <f>+VLOOKUP(G5533,'Legenda Tecnologias'!$A$1:$C$26,3)</f>
        <v>22</v>
      </c>
    </row>
    <row r="5534" spans="1:8" ht="14.25">
      <c r="A5534" s="11">
        <v>44044</v>
      </c>
      <c r="B5534" s="10" t="s">
        <v>5941</v>
      </c>
      <c r="C5534" s="12">
        <v>0.83333333333333337</v>
      </c>
      <c r="D5534" s="13">
        <v>44061</v>
      </c>
      <c r="E5534" s="7" t="s">
        <v>4769</v>
      </c>
      <c r="F5534" s="65">
        <v>42.78</v>
      </c>
      <c r="G5534" t="s">
        <v>5</v>
      </c>
      <c r="H5534">
        <f>+VLOOKUP(G5534,'Legenda Tecnologias'!$A$1:$C$26,3)</f>
        <v>11</v>
      </c>
    </row>
    <row r="5535" spans="1:8" ht="14.25">
      <c r="A5535" s="11">
        <v>44044</v>
      </c>
      <c r="B5535" s="10" t="s">
        <v>5942</v>
      </c>
      <c r="C5535" s="12">
        <v>0.875</v>
      </c>
      <c r="D5535" s="13">
        <v>44061</v>
      </c>
      <c r="E5535" s="7" t="s">
        <v>4769</v>
      </c>
      <c r="F5535" s="65">
        <v>44.58</v>
      </c>
      <c r="G5535" t="s">
        <v>5</v>
      </c>
      <c r="H5535">
        <f>+VLOOKUP(G5535,'Legenda Tecnologias'!$A$1:$C$26,3)</f>
        <v>11</v>
      </c>
    </row>
    <row r="5536" spans="1:8" ht="14.25">
      <c r="A5536" s="11">
        <v>44044</v>
      </c>
      <c r="B5536" s="10" t="s">
        <v>5943</v>
      </c>
      <c r="C5536" s="12">
        <v>0.91666666666666663</v>
      </c>
      <c r="D5536" s="13">
        <v>44061</v>
      </c>
      <c r="E5536" s="7" t="s">
        <v>4769</v>
      </c>
      <c r="F5536" s="65">
        <v>43.2</v>
      </c>
      <c r="G5536" t="s">
        <v>10</v>
      </c>
      <c r="H5536">
        <f>+VLOOKUP(G5536,'Legenda Tecnologias'!$A$1:$C$26,3)</f>
        <v>1</v>
      </c>
    </row>
    <row r="5537" spans="1:8" ht="14.25">
      <c r="A5537" s="11">
        <v>44044</v>
      </c>
      <c r="B5537" s="10" t="s">
        <v>5944</v>
      </c>
      <c r="C5537" s="12">
        <v>0.95833333333333337</v>
      </c>
      <c r="D5537" s="13">
        <v>44061</v>
      </c>
      <c r="E5537" s="7" t="s">
        <v>4769</v>
      </c>
      <c r="F5537" s="65">
        <v>40.29</v>
      </c>
      <c r="G5537" t="s">
        <v>21</v>
      </c>
      <c r="H5537">
        <f>+VLOOKUP(G5537,'Legenda Tecnologias'!$A$1:$C$26,3)</f>
        <v>2</v>
      </c>
    </row>
    <row r="5538" spans="1:8" ht="14.25">
      <c r="A5538" s="11">
        <v>44044</v>
      </c>
      <c r="B5538" s="10" t="s">
        <v>5924</v>
      </c>
      <c r="C5538" s="12">
        <v>0.125</v>
      </c>
      <c r="D5538" s="13">
        <v>44061</v>
      </c>
      <c r="E5538" s="7" t="s">
        <v>4769</v>
      </c>
      <c r="F5538" s="65">
        <v>29.92</v>
      </c>
      <c r="G5538" t="s">
        <v>12</v>
      </c>
      <c r="H5538">
        <f>+VLOOKUP(G5538,'Legenda Tecnologias'!$A$1:$C$26,3)</f>
        <v>22</v>
      </c>
    </row>
    <row r="5539" spans="1:8" ht="14.25">
      <c r="A5539" s="11">
        <v>44044</v>
      </c>
      <c r="B5539" s="10" t="s">
        <v>5925</v>
      </c>
      <c r="C5539" s="12">
        <v>0.16666666666666666</v>
      </c>
      <c r="D5539" s="13">
        <v>44061</v>
      </c>
      <c r="E5539" s="7" t="s">
        <v>4769</v>
      </c>
      <c r="F5539" s="65">
        <v>29.95</v>
      </c>
      <c r="G5539" t="s">
        <v>6</v>
      </c>
      <c r="H5539">
        <f>+VLOOKUP(G5539,'Legenda Tecnologias'!$A$1:$C$26,3)</f>
        <v>18</v>
      </c>
    </row>
    <row r="5540" spans="1:8" ht="14.25">
      <c r="A5540" s="11">
        <v>44044</v>
      </c>
      <c r="B5540" s="10" t="s">
        <v>5926</v>
      </c>
      <c r="C5540" s="12">
        <v>0.20833333333333334</v>
      </c>
      <c r="D5540" s="13">
        <v>44061</v>
      </c>
      <c r="E5540" s="7" t="s">
        <v>4769</v>
      </c>
      <c r="F5540" s="65">
        <v>32.79</v>
      </c>
      <c r="G5540" t="s">
        <v>6</v>
      </c>
      <c r="H5540">
        <f>+VLOOKUP(G5540,'Legenda Tecnologias'!$A$1:$C$26,3)</f>
        <v>18</v>
      </c>
    </row>
    <row r="5541" spans="1:8" ht="14.25">
      <c r="A5541" s="11">
        <v>44044</v>
      </c>
      <c r="B5541" s="10" t="s">
        <v>5927</v>
      </c>
      <c r="C5541" s="12">
        <v>0.25</v>
      </c>
      <c r="D5541" s="13">
        <v>44061</v>
      </c>
      <c r="E5541" s="7" t="s">
        <v>4769</v>
      </c>
      <c r="F5541" s="65">
        <v>37.07</v>
      </c>
      <c r="G5541" t="s">
        <v>13</v>
      </c>
      <c r="H5541">
        <f>+VLOOKUP(G5541,'Legenda Tecnologias'!$A$1:$C$26,3)</f>
        <v>24</v>
      </c>
    </row>
    <row r="5542" spans="1:8" ht="14.25">
      <c r="A5542" s="11">
        <v>44044</v>
      </c>
      <c r="B5542" s="10" t="s">
        <v>5928</v>
      </c>
      <c r="C5542" s="12">
        <v>0.29166666666666669</v>
      </c>
      <c r="D5542" s="13">
        <v>44061</v>
      </c>
      <c r="E5542" s="7" t="s">
        <v>4769</v>
      </c>
      <c r="F5542" s="65">
        <v>41.06</v>
      </c>
      <c r="G5542" t="s">
        <v>12</v>
      </c>
      <c r="H5542">
        <f>+VLOOKUP(G5542,'Legenda Tecnologias'!$A$1:$C$26,3)</f>
        <v>22</v>
      </c>
    </row>
    <row r="5543" spans="1:8" ht="14.25">
      <c r="A5543" s="11">
        <v>44044</v>
      </c>
      <c r="B5543" s="10" t="s">
        <v>5929</v>
      </c>
      <c r="C5543" s="12">
        <v>0.33333333333333331</v>
      </c>
      <c r="D5543" s="13">
        <v>44061</v>
      </c>
      <c r="E5543" s="7" t="s">
        <v>4769</v>
      </c>
      <c r="F5543" s="65">
        <v>42.78</v>
      </c>
      <c r="G5543" t="s">
        <v>5</v>
      </c>
      <c r="H5543">
        <f>+VLOOKUP(G5543,'Legenda Tecnologias'!$A$1:$C$26,3)</f>
        <v>11</v>
      </c>
    </row>
    <row r="5544" spans="1:8" ht="14.25">
      <c r="A5544" s="11">
        <v>44044</v>
      </c>
      <c r="B5544" s="10" t="s">
        <v>5930</v>
      </c>
      <c r="C5544" s="12">
        <v>0.375</v>
      </c>
      <c r="D5544" s="13">
        <v>44061</v>
      </c>
      <c r="E5544" s="7" t="s">
        <v>4769</v>
      </c>
      <c r="F5544" s="65">
        <v>43</v>
      </c>
      <c r="G5544" t="s">
        <v>5</v>
      </c>
      <c r="H5544">
        <f>+VLOOKUP(G5544,'Legenda Tecnologias'!$A$1:$C$26,3)</f>
        <v>11</v>
      </c>
    </row>
    <row r="5545" spans="1:8" ht="14.25">
      <c r="A5545" s="11">
        <v>44044</v>
      </c>
      <c r="B5545" s="10" t="s">
        <v>5945</v>
      </c>
      <c r="C5545" s="12">
        <v>0</v>
      </c>
      <c r="D5545" s="13">
        <v>44062</v>
      </c>
      <c r="E5545" s="7" t="s">
        <v>4769</v>
      </c>
      <c r="F5545" s="65">
        <v>38.29</v>
      </c>
      <c r="G5545" t="s">
        <v>5</v>
      </c>
      <c r="H5545">
        <f>+VLOOKUP(G5545,'Legenda Tecnologias'!$A$1:$C$26,3)</f>
        <v>11</v>
      </c>
    </row>
    <row r="5546" spans="1:8" ht="14.25">
      <c r="A5546" s="11">
        <v>44044</v>
      </c>
      <c r="B5546" s="10" t="s">
        <v>5946</v>
      </c>
      <c r="C5546" s="12">
        <v>4.1666666666666664E-2</v>
      </c>
      <c r="D5546" s="13">
        <v>44062</v>
      </c>
      <c r="E5546" s="7" t="s">
        <v>4769</v>
      </c>
      <c r="F5546" s="65">
        <v>35.89</v>
      </c>
      <c r="G5546" t="s">
        <v>5</v>
      </c>
      <c r="H5546">
        <f>+VLOOKUP(G5546,'Legenda Tecnologias'!$A$1:$C$26,3)</f>
        <v>11</v>
      </c>
    </row>
    <row r="5547" spans="1:8" ht="14.25">
      <c r="A5547" s="11">
        <v>44044</v>
      </c>
      <c r="B5547" s="10" t="s">
        <v>5955</v>
      </c>
      <c r="C5547" s="12">
        <v>0.41666666666666669</v>
      </c>
      <c r="D5547" s="13">
        <v>44062</v>
      </c>
      <c r="E5547" s="7" t="s">
        <v>4769</v>
      </c>
      <c r="F5547" s="65">
        <v>38.42</v>
      </c>
      <c r="G5547" t="s">
        <v>20</v>
      </c>
      <c r="H5547">
        <f>+VLOOKUP(G5547,'Legenda Tecnologias'!$A$1:$C$26,3)</f>
        <v>12</v>
      </c>
    </row>
    <row r="5548" spans="1:8" ht="14.25">
      <c r="A5548" s="11">
        <v>44044</v>
      </c>
      <c r="B5548" s="10" t="s">
        <v>5956</v>
      </c>
      <c r="C5548" s="12">
        <v>0.45833333333333331</v>
      </c>
      <c r="D5548" s="13">
        <v>44062</v>
      </c>
      <c r="E5548" s="7" t="s">
        <v>4769</v>
      </c>
      <c r="F5548" s="65">
        <v>38.82</v>
      </c>
      <c r="G5548" t="s">
        <v>5</v>
      </c>
      <c r="H5548">
        <f>+VLOOKUP(G5548,'Legenda Tecnologias'!$A$1:$C$26,3)</f>
        <v>11</v>
      </c>
    </row>
    <row r="5549" spans="1:8" ht="14.25">
      <c r="A5549" s="11">
        <v>44044</v>
      </c>
      <c r="B5549" s="10" t="s">
        <v>5957</v>
      </c>
      <c r="C5549" s="12">
        <v>0.5</v>
      </c>
      <c r="D5549" s="13">
        <v>44062</v>
      </c>
      <c r="E5549" s="7" t="s">
        <v>4769</v>
      </c>
      <c r="F5549" s="65">
        <v>38.29</v>
      </c>
      <c r="G5549" t="s">
        <v>5</v>
      </c>
      <c r="H5549">
        <f>+VLOOKUP(G5549,'Legenda Tecnologias'!$A$1:$C$26,3)</f>
        <v>11</v>
      </c>
    </row>
    <row r="5550" spans="1:8" ht="14.25">
      <c r="A5550" s="11">
        <v>44044</v>
      </c>
      <c r="B5550" s="10" t="s">
        <v>5958</v>
      </c>
      <c r="C5550" s="12">
        <v>0.54166666666666663</v>
      </c>
      <c r="D5550" s="13">
        <v>44062</v>
      </c>
      <c r="E5550" s="7" t="s">
        <v>4769</v>
      </c>
      <c r="F5550" s="65">
        <v>33.68</v>
      </c>
      <c r="G5550" t="s">
        <v>5</v>
      </c>
      <c r="H5550">
        <f>+VLOOKUP(G5550,'Legenda Tecnologias'!$A$1:$C$26,3)</f>
        <v>11</v>
      </c>
    </row>
    <row r="5551" spans="1:8" ht="14.25">
      <c r="A5551" s="11">
        <v>44044</v>
      </c>
      <c r="B5551" s="10" t="s">
        <v>5959</v>
      </c>
      <c r="C5551" s="12">
        <v>0.58333333333333337</v>
      </c>
      <c r="D5551" s="13">
        <v>44062</v>
      </c>
      <c r="E5551" s="7" t="s">
        <v>4769</v>
      </c>
      <c r="F5551" s="65">
        <v>33.25</v>
      </c>
      <c r="G5551" t="s">
        <v>12</v>
      </c>
      <c r="H5551">
        <f>+VLOOKUP(G5551,'Legenda Tecnologias'!$A$1:$C$26,3)</f>
        <v>22</v>
      </c>
    </row>
    <row r="5552" spans="1:8" ht="14.25">
      <c r="A5552" s="11">
        <v>44044</v>
      </c>
      <c r="B5552" s="10" t="s">
        <v>5960</v>
      </c>
      <c r="C5552" s="12">
        <v>0.625</v>
      </c>
      <c r="D5552" s="13">
        <v>44062</v>
      </c>
      <c r="E5552" s="7" t="s">
        <v>4769</v>
      </c>
      <c r="F5552" s="65">
        <v>28.25</v>
      </c>
      <c r="G5552" t="s">
        <v>12</v>
      </c>
      <c r="H5552">
        <f>+VLOOKUP(G5552,'Legenda Tecnologias'!$A$1:$C$26,3)</f>
        <v>22</v>
      </c>
    </row>
    <row r="5553" spans="1:8" ht="14.25">
      <c r="A5553" s="11">
        <v>44044</v>
      </c>
      <c r="B5553" s="10" t="s">
        <v>5961</v>
      </c>
      <c r="C5553" s="12">
        <v>0.66666666666666663</v>
      </c>
      <c r="D5553" s="13">
        <v>44062</v>
      </c>
      <c r="E5553" s="7" t="s">
        <v>4769</v>
      </c>
      <c r="F5553" s="65">
        <v>27.5</v>
      </c>
      <c r="G5553" t="s">
        <v>12</v>
      </c>
      <c r="H5553">
        <f>+VLOOKUP(G5553,'Legenda Tecnologias'!$A$1:$C$26,3)</f>
        <v>22</v>
      </c>
    </row>
    <row r="5554" spans="1:8" ht="14.25">
      <c r="A5554" s="11">
        <v>44044</v>
      </c>
      <c r="B5554" s="10" t="s">
        <v>5962</v>
      </c>
      <c r="C5554" s="12">
        <v>0.70833333333333337</v>
      </c>
      <c r="D5554" s="13">
        <v>44062</v>
      </c>
      <c r="E5554" s="7" t="s">
        <v>4769</v>
      </c>
      <c r="F5554" s="65">
        <v>27</v>
      </c>
      <c r="G5554" t="s">
        <v>12</v>
      </c>
      <c r="H5554">
        <f>+VLOOKUP(G5554,'Legenda Tecnologias'!$A$1:$C$26,3)</f>
        <v>22</v>
      </c>
    </row>
    <row r="5555" spans="1:8" ht="14.25">
      <c r="A5555" s="11">
        <v>44044</v>
      </c>
      <c r="B5555" s="10" t="s">
        <v>5963</v>
      </c>
      <c r="C5555" s="12">
        <v>0.75</v>
      </c>
      <c r="D5555" s="13">
        <v>44062</v>
      </c>
      <c r="E5555" s="7" t="s">
        <v>4769</v>
      </c>
      <c r="F5555" s="65">
        <v>26.5</v>
      </c>
      <c r="G5555" t="s">
        <v>7</v>
      </c>
      <c r="H5555">
        <f>+VLOOKUP(G5555,'Legenda Tecnologias'!$A$1:$C$26,3)</f>
        <v>19</v>
      </c>
    </row>
    <row r="5556" spans="1:8" ht="14.25">
      <c r="A5556" s="11">
        <v>44044</v>
      </c>
      <c r="B5556" s="10" t="s">
        <v>5964</v>
      </c>
      <c r="C5556" s="12">
        <v>0.79166666666666663</v>
      </c>
      <c r="D5556" s="13">
        <v>44062</v>
      </c>
      <c r="E5556" s="7" t="s">
        <v>4769</v>
      </c>
      <c r="F5556" s="65">
        <v>30</v>
      </c>
      <c r="G5556" t="s">
        <v>6</v>
      </c>
      <c r="H5556">
        <f>+VLOOKUP(G5556,'Legenda Tecnologias'!$A$1:$C$26,3)</f>
        <v>18</v>
      </c>
    </row>
    <row r="5557" spans="1:8" ht="14.25">
      <c r="A5557" s="11">
        <v>44044</v>
      </c>
      <c r="B5557" s="10" t="s">
        <v>5947</v>
      </c>
      <c r="C5557" s="12">
        <v>8.3333333333333329E-2</v>
      </c>
      <c r="D5557" s="13">
        <v>44062</v>
      </c>
      <c r="E5557" s="7" t="s">
        <v>4769</v>
      </c>
      <c r="F5557" s="65">
        <v>32.520000000000003</v>
      </c>
      <c r="G5557" t="s">
        <v>6</v>
      </c>
      <c r="H5557">
        <f>+VLOOKUP(G5557,'Legenda Tecnologias'!$A$1:$C$26,3)</f>
        <v>18</v>
      </c>
    </row>
    <row r="5558" spans="1:8" ht="14.25">
      <c r="A5558" s="11">
        <v>44044</v>
      </c>
      <c r="B5558" s="10" t="s">
        <v>5965</v>
      </c>
      <c r="C5558" s="12">
        <v>0.83333333333333337</v>
      </c>
      <c r="D5558" s="13">
        <v>44062</v>
      </c>
      <c r="E5558" s="7" t="s">
        <v>4769</v>
      </c>
      <c r="F5558" s="65">
        <v>38.29</v>
      </c>
      <c r="G5558" t="s">
        <v>12</v>
      </c>
      <c r="H5558">
        <f>+VLOOKUP(G5558,'Legenda Tecnologias'!$A$1:$C$26,3)</f>
        <v>22</v>
      </c>
    </row>
    <row r="5559" spans="1:8" ht="14.25">
      <c r="A5559" s="11">
        <v>44044</v>
      </c>
      <c r="B5559" s="10" t="s">
        <v>5966</v>
      </c>
      <c r="C5559" s="12">
        <v>0.875</v>
      </c>
      <c r="D5559" s="13">
        <v>44062</v>
      </c>
      <c r="E5559" s="7" t="s">
        <v>4769</v>
      </c>
      <c r="F5559" s="65">
        <v>41</v>
      </c>
      <c r="G5559" t="s">
        <v>5</v>
      </c>
      <c r="H5559">
        <f>+VLOOKUP(G5559,'Legenda Tecnologias'!$A$1:$C$26,3)</f>
        <v>11</v>
      </c>
    </row>
    <row r="5560" spans="1:8" ht="14.25">
      <c r="A5560" s="11">
        <v>44044</v>
      </c>
      <c r="B5560" s="10" t="s">
        <v>5967</v>
      </c>
      <c r="C5560" s="12">
        <v>0.91666666666666663</v>
      </c>
      <c r="D5560" s="13">
        <v>44062</v>
      </c>
      <c r="E5560" s="7" t="s">
        <v>4769</v>
      </c>
      <c r="F5560" s="65">
        <v>39.79</v>
      </c>
      <c r="G5560" t="s">
        <v>10</v>
      </c>
      <c r="H5560">
        <f>+VLOOKUP(G5560,'Legenda Tecnologias'!$A$1:$C$26,3)</f>
        <v>1</v>
      </c>
    </row>
    <row r="5561" spans="1:8" ht="14.25">
      <c r="A5561" s="11">
        <v>44044</v>
      </c>
      <c r="B5561" s="10" t="s">
        <v>5968</v>
      </c>
      <c r="C5561" s="12">
        <v>0.95833333333333337</v>
      </c>
      <c r="D5561" s="13">
        <v>44062</v>
      </c>
      <c r="E5561" s="7" t="s">
        <v>4769</v>
      </c>
      <c r="F5561" s="65">
        <v>33.97</v>
      </c>
      <c r="G5561" t="s">
        <v>5</v>
      </c>
      <c r="H5561">
        <f>+VLOOKUP(G5561,'Legenda Tecnologias'!$A$1:$C$26,3)</f>
        <v>11</v>
      </c>
    </row>
    <row r="5562" spans="1:8" ht="14.25">
      <c r="A5562" s="11">
        <v>44044</v>
      </c>
      <c r="B5562" s="10" t="s">
        <v>5948</v>
      </c>
      <c r="C5562" s="12">
        <v>0.125</v>
      </c>
      <c r="D5562" s="13">
        <v>44062</v>
      </c>
      <c r="E5562" s="7" t="s">
        <v>4769</v>
      </c>
      <c r="F5562" s="65">
        <v>30.48</v>
      </c>
      <c r="G5562" t="s">
        <v>12</v>
      </c>
      <c r="H5562">
        <f>+VLOOKUP(G5562,'Legenda Tecnologias'!$A$1:$C$26,3)</f>
        <v>22</v>
      </c>
    </row>
    <row r="5563" spans="1:8" ht="14.25">
      <c r="A5563" s="11">
        <v>44044</v>
      </c>
      <c r="B5563" s="10" t="s">
        <v>5949</v>
      </c>
      <c r="C5563" s="12">
        <v>0.16666666666666666</v>
      </c>
      <c r="D5563" s="13">
        <v>44062</v>
      </c>
      <c r="E5563" s="7" t="s">
        <v>4769</v>
      </c>
      <c r="F5563" s="65">
        <v>30.25</v>
      </c>
      <c r="G5563" t="s">
        <v>12</v>
      </c>
      <c r="H5563">
        <f>+VLOOKUP(G5563,'Legenda Tecnologias'!$A$1:$C$26,3)</f>
        <v>22</v>
      </c>
    </row>
    <row r="5564" spans="1:8" ht="14.25">
      <c r="A5564" s="11">
        <v>44044</v>
      </c>
      <c r="B5564" s="10" t="s">
        <v>5950</v>
      </c>
      <c r="C5564" s="12">
        <v>0.20833333333333334</v>
      </c>
      <c r="D5564" s="13">
        <v>44062</v>
      </c>
      <c r="E5564" s="7" t="s">
        <v>4769</v>
      </c>
      <c r="F5564" s="65">
        <v>33.43</v>
      </c>
      <c r="G5564" t="s">
        <v>12</v>
      </c>
      <c r="H5564">
        <f>+VLOOKUP(G5564,'Legenda Tecnologias'!$A$1:$C$26,3)</f>
        <v>22</v>
      </c>
    </row>
    <row r="5565" spans="1:8" ht="14.25">
      <c r="A5565" s="11">
        <v>44044</v>
      </c>
      <c r="B5565" s="10" t="s">
        <v>5951</v>
      </c>
      <c r="C5565" s="12">
        <v>0.25</v>
      </c>
      <c r="D5565" s="13">
        <v>44062</v>
      </c>
      <c r="E5565" s="7" t="s">
        <v>4769</v>
      </c>
      <c r="F5565" s="65">
        <v>39</v>
      </c>
      <c r="G5565" t="s">
        <v>12</v>
      </c>
      <c r="H5565">
        <f>+VLOOKUP(G5565,'Legenda Tecnologias'!$A$1:$C$26,3)</f>
        <v>22</v>
      </c>
    </row>
    <row r="5566" spans="1:8" ht="14.25">
      <c r="A5566" s="11">
        <v>44044</v>
      </c>
      <c r="B5566" s="10" t="s">
        <v>5952</v>
      </c>
      <c r="C5566" s="12">
        <v>0.29166666666666669</v>
      </c>
      <c r="D5566" s="13">
        <v>44062</v>
      </c>
      <c r="E5566" s="7" t="s">
        <v>4769</v>
      </c>
      <c r="F5566" s="65">
        <v>40.729999999999997</v>
      </c>
      <c r="G5566" t="s">
        <v>6</v>
      </c>
      <c r="H5566">
        <f>+VLOOKUP(G5566,'Legenda Tecnologias'!$A$1:$C$26,3)</f>
        <v>18</v>
      </c>
    </row>
    <row r="5567" spans="1:8" ht="14.25">
      <c r="A5567" s="11">
        <v>44044</v>
      </c>
      <c r="B5567" s="10" t="s">
        <v>5953</v>
      </c>
      <c r="C5567" s="12">
        <v>0.33333333333333331</v>
      </c>
      <c r="D5567" s="13">
        <v>44062</v>
      </c>
      <c r="E5567" s="7" t="s">
        <v>4769</v>
      </c>
      <c r="F5567" s="65">
        <v>40.65</v>
      </c>
      <c r="G5567" t="s">
        <v>5</v>
      </c>
      <c r="H5567">
        <f>+VLOOKUP(G5567,'Legenda Tecnologias'!$A$1:$C$26,3)</f>
        <v>11</v>
      </c>
    </row>
    <row r="5568" spans="1:8" ht="14.25">
      <c r="A5568" s="11">
        <v>44044</v>
      </c>
      <c r="B5568" s="10" t="s">
        <v>5954</v>
      </c>
      <c r="C5568" s="12">
        <v>0.375</v>
      </c>
      <c r="D5568" s="13">
        <v>44062</v>
      </c>
      <c r="E5568" s="7" t="s">
        <v>4769</v>
      </c>
      <c r="F5568" s="65">
        <v>41.69</v>
      </c>
      <c r="G5568" t="s">
        <v>5</v>
      </c>
      <c r="H5568">
        <f>+VLOOKUP(G5568,'Legenda Tecnologias'!$A$1:$C$26,3)</f>
        <v>11</v>
      </c>
    </row>
    <row r="5569" spans="1:8" ht="14.25">
      <c r="A5569" s="11">
        <v>44044</v>
      </c>
      <c r="B5569" s="10" t="s">
        <v>5969</v>
      </c>
      <c r="C5569" s="12">
        <v>0</v>
      </c>
      <c r="D5569" s="13">
        <v>44063</v>
      </c>
      <c r="E5569" s="7" t="s">
        <v>4769</v>
      </c>
      <c r="F5569" s="65">
        <v>33.159999999999997</v>
      </c>
      <c r="G5569" t="s">
        <v>12</v>
      </c>
      <c r="H5569">
        <f>+VLOOKUP(G5569,'Legenda Tecnologias'!$A$1:$C$26,3)</f>
        <v>22</v>
      </c>
    </row>
    <row r="5570" spans="1:8" ht="14.25">
      <c r="A5570" s="11">
        <v>44044</v>
      </c>
      <c r="B5570" s="10" t="s">
        <v>5970</v>
      </c>
      <c r="C5570" s="12">
        <v>4.1666666666666664E-2</v>
      </c>
      <c r="D5570" s="13">
        <v>44063</v>
      </c>
      <c r="E5570" s="7" t="s">
        <v>4769</v>
      </c>
      <c r="F5570" s="65">
        <v>28.6</v>
      </c>
      <c r="G5570" t="s">
        <v>12</v>
      </c>
      <c r="H5570">
        <f>+VLOOKUP(G5570,'Legenda Tecnologias'!$A$1:$C$26,3)</f>
        <v>22</v>
      </c>
    </row>
    <row r="5571" spans="1:8" ht="14.25">
      <c r="A5571" s="11">
        <v>44044</v>
      </c>
      <c r="B5571" s="10" t="s">
        <v>5979</v>
      </c>
      <c r="C5571" s="12">
        <v>0.41666666666666669</v>
      </c>
      <c r="D5571" s="13">
        <v>44063</v>
      </c>
      <c r="E5571" s="7" t="s">
        <v>4769</v>
      </c>
      <c r="F5571" s="65">
        <v>39.82</v>
      </c>
      <c r="G5571" t="s">
        <v>28</v>
      </c>
      <c r="H5571">
        <f>+VLOOKUP(G5571,'Legenda Tecnologias'!$A$1:$C$26,3)</f>
        <v>15</v>
      </c>
    </row>
    <row r="5572" spans="1:8" ht="14.25">
      <c r="A5572" s="11">
        <v>44044</v>
      </c>
      <c r="B5572" s="10" t="s">
        <v>5980</v>
      </c>
      <c r="C5572" s="12">
        <v>0.45833333333333331</v>
      </c>
      <c r="D5572" s="13">
        <v>44063</v>
      </c>
      <c r="E5572" s="7" t="s">
        <v>4769</v>
      </c>
      <c r="F5572" s="65">
        <v>38.08</v>
      </c>
      <c r="G5572" t="s">
        <v>5</v>
      </c>
      <c r="H5572">
        <f>+VLOOKUP(G5572,'Legenda Tecnologias'!$A$1:$C$26,3)</f>
        <v>11</v>
      </c>
    </row>
    <row r="5573" spans="1:8" ht="14.25">
      <c r="A5573" s="11">
        <v>44044</v>
      </c>
      <c r="B5573" s="10" t="s">
        <v>5981</v>
      </c>
      <c r="C5573" s="12">
        <v>0.5</v>
      </c>
      <c r="D5573" s="13">
        <v>44063</v>
      </c>
      <c r="E5573" s="7" t="s">
        <v>4769</v>
      </c>
      <c r="F5573" s="65">
        <v>37.21</v>
      </c>
      <c r="G5573" t="s">
        <v>5</v>
      </c>
      <c r="H5573">
        <f>+VLOOKUP(G5573,'Legenda Tecnologias'!$A$1:$C$26,3)</f>
        <v>11</v>
      </c>
    </row>
    <row r="5574" spans="1:8" ht="14.25">
      <c r="A5574" s="11">
        <v>44044</v>
      </c>
      <c r="B5574" s="10" t="s">
        <v>5982</v>
      </c>
      <c r="C5574" s="12">
        <v>0.54166666666666663</v>
      </c>
      <c r="D5574" s="13">
        <v>44063</v>
      </c>
      <c r="E5574" s="7" t="s">
        <v>4769</v>
      </c>
      <c r="F5574" s="65">
        <v>34.619999999999997</v>
      </c>
      <c r="G5574" t="s">
        <v>6</v>
      </c>
      <c r="H5574">
        <f>+VLOOKUP(G5574,'Legenda Tecnologias'!$A$1:$C$26,3)</f>
        <v>18</v>
      </c>
    </row>
    <row r="5575" spans="1:8" ht="14.25">
      <c r="A5575" s="11">
        <v>44044</v>
      </c>
      <c r="B5575" s="10" t="s">
        <v>5983</v>
      </c>
      <c r="C5575" s="12">
        <v>0.58333333333333337</v>
      </c>
      <c r="D5575" s="13">
        <v>44063</v>
      </c>
      <c r="E5575" s="7" t="s">
        <v>4769</v>
      </c>
      <c r="F5575" s="65">
        <v>33.18</v>
      </c>
      <c r="G5575" t="s">
        <v>6</v>
      </c>
      <c r="H5575">
        <f>+VLOOKUP(G5575,'Legenda Tecnologias'!$A$1:$C$26,3)</f>
        <v>18</v>
      </c>
    </row>
    <row r="5576" spans="1:8" ht="14.25">
      <c r="A5576" s="11">
        <v>44044</v>
      </c>
      <c r="B5576" s="10" t="s">
        <v>5984</v>
      </c>
      <c r="C5576" s="12">
        <v>0.625</v>
      </c>
      <c r="D5576" s="13">
        <v>44063</v>
      </c>
      <c r="E5576" s="7" t="s">
        <v>4769</v>
      </c>
      <c r="F5576" s="65">
        <v>30</v>
      </c>
      <c r="G5576" t="s">
        <v>12</v>
      </c>
      <c r="H5576">
        <f>+VLOOKUP(G5576,'Legenda Tecnologias'!$A$1:$C$26,3)</f>
        <v>22</v>
      </c>
    </row>
    <row r="5577" spans="1:8" ht="14.25">
      <c r="A5577" s="11">
        <v>44044</v>
      </c>
      <c r="B5577" s="10" t="s">
        <v>5985</v>
      </c>
      <c r="C5577" s="12">
        <v>0.66666666666666663</v>
      </c>
      <c r="D5577" s="13">
        <v>44063</v>
      </c>
      <c r="E5577" s="7" t="s">
        <v>4769</v>
      </c>
      <c r="F5577" s="65">
        <v>29</v>
      </c>
      <c r="G5577" t="s">
        <v>12</v>
      </c>
      <c r="H5577">
        <f>+VLOOKUP(G5577,'Legenda Tecnologias'!$A$1:$C$26,3)</f>
        <v>22</v>
      </c>
    </row>
    <row r="5578" spans="1:8" ht="14.25">
      <c r="A5578" s="11">
        <v>44044</v>
      </c>
      <c r="B5578" s="10" t="s">
        <v>5986</v>
      </c>
      <c r="C5578" s="12">
        <v>0.70833333333333337</v>
      </c>
      <c r="D5578" s="13">
        <v>44063</v>
      </c>
      <c r="E5578" s="7" t="s">
        <v>4769</v>
      </c>
      <c r="F5578" s="65">
        <v>30.22</v>
      </c>
      <c r="G5578" t="s">
        <v>12</v>
      </c>
      <c r="H5578">
        <f>+VLOOKUP(G5578,'Legenda Tecnologias'!$A$1:$C$26,3)</f>
        <v>22</v>
      </c>
    </row>
    <row r="5579" spans="1:8" ht="14.25">
      <c r="A5579" s="11">
        <v>44044</v>
      </c>
      <c r="B5579" s="10" t="s">
        <v>5987</v>
      </c>
      <c r="C5579" s="12">
        <v>0.75</v>
      </c>
      <c r="D5579" s="13">
        <v>44063</v>
      </c>
      <c r="E5579" s="7" t="s">
        <v>4769</v>
      </c>
      <c r="F5579" s="65">
        <v>32.479999999999997</v>
      </c>
      <c r="G5579" t="s">
        <v>12</v>
      </c>
      <c r="H5579">
        <f>+VLOOKUP(G5579,'Legenda Tecnologias'!$A$1:$C$26,3)</f>
        <v>22</v>
      </c>
    </row>
    <row r="5580" spans="1:8" ht="14.25">
      <c r="A5580" s="11">
        <v>44044</v>
      </c>
      <c r="B5580" s="10" t="s">
        <v>5988</v>
      </c>
      <c r="C5580" s="12">
        <v>0.79166666666666663</v>
      </c>
      <c r="D5580" s="13">
        <v>44063</v>
      </c>
      <c r="E5580" s="7" t="s">
        <v>4769</v>
      </c>
      <c r="F5580" s="65">
        <v>36.200000000000003</v>
      </c>
      <c r="G5580" t="s">
        <v>12</v>
      </c>
      <c r="H5580">
        <f>+VLOOKUP(G5580,'Legenda Tecnologias'!$A$1:$C$26,3)</f>
        <v>22</v>
      </c>
    </row>
    <row r="5581" spans="1:8" ht="14.25">
      <c r="A5581" s="11">
        <v>44044</v>
      </c>
      <c r="B5581" s="10" t="s">
        <v>5971</v>
      </c>
      <c r="C5581" s="12">
        <v>8.3333333333333329E-2</v>
      </c>
      <c r="D5581" s="13">
        <v>44063</v>
      </c>
      <c r="E5581" s="7" t="s">
        <v>4769</v>
      </c>
      <c r="F5581" s="65">
        <v>27</v>
      </c>
      <c r="G5581" t="s">
        <v>12</v>
      </c>
      <c r="H5581">
        <f>+VLOOKUP(G5581,'Legenda Tecnologias'!$A$1:$C$26,3)</f>
        <v>22</v>
      </c>
    </row>
    <row r="5582" spans="1:8" ht="14.25">
      <c r="A5582" s="11">
        <v>44044</v>
      </c>
      <c r="B5582" s="10" t="s">
        <v>5989</v>
      </c>
      <c r="C5582" s="12">
        <v>0.83333333333333337</v>
      </c>
      <c r="D5582" s="13">
        <v>44063</v>
      </c>
      <c r="E5582" s="7" t="s">
        <v>4769</v>
      </c>
      <c r="F5582" s="65">
        <v>41.7</v>
      </c>
      <c r="G5582" t="s">
        <v>12</v>
      </c>
      <c r="H5582">
        <f>+VLOOKUP(G5582,'Legenda Tecnologias'!$A$1:$C$26,3)</f>
        <v>22</v>
      </c>
    </row>
    <row r="5583" spans="1:8" ht="14.25">
      <c r="A5583" s="11">
        <v>44044</v>
      </c>
      <c r="B5583" s="10" t="s">
        <v>5990</v>
      </c>
      <c r="C5583" s="12">
        <v>0.875</v>
      </c>
      <c r="D5583" s="13">
        <v>44063</v>
      </c>
      <c r="E5583" s="7" t="s">
        <v>4769</v>
      </c>
      <c r="F5583" s="65">
        <v>43.82</v>
      </c>
      <c r="G5583" t="s">
        <v>5</v>
      </c>
      <c r="H5583">
        <f>+VLOOKUP(G5583,'Legenda Tecnologias'!$A$1:$C$26,3)</f>
        <v>11</v>
      </c>
    </row>
    <row r="5584" spans="1:8" ht="14.25">
      <c r="A5584" s="11">
        <v>44044</v>
      </c>
      <c r="B5584" s="10" t="s">
        <v>5991</v>
      </c>
      <c r="C5584" s="12">
        <v>0.91666666666666663</v>
      </c>
      <c r="D5584" s="13">
        <v>44063</v>
      </c>
      <c r="E5584" s="7" t="s">
        <v>4769</v>
      </c>
      <c r="F5584" s="65">
        <v>42.23</v>
      </c>
      <c r="G5584" t="s">
        <v>5</v>
      </c>
      <c r="H5584">
        <f>+VLOOKUP(G5584,'Legenda Tecnologias'!$A$1:$C$26,3)</f>
        <v>11</v>
      </c>
    </row>
    <row r="5585" spans="1:8" ht="14.25">
      <c r="A5585" s="11">
        <v>44044</v>
      </c>
      <c r="B5585" s="10" t="s">
        <v>5992</v>
      </c>
      <c r="C5585" s="12">
        <v>0.95833333333333337</v>
      </c>
      <c r="D5585" s="13">
        <v>44063</v>
      </c>
      <c r="E5585" s="7" t="s">
        <v>4769</v>
      </c>
      <c r="F5585" s="65">
        <v>37.57</v>
      </c>
      <c r="G5585" t="s">
        <v>5</v>
      </c>
      <c r="H5585">
        <f>+VLOOKUP(G5585,'Legenda Tecnologias'!$A$1:$C$26,3)</f>
        <v>11</v>
      </c>
    </row>
    <row r="5586" spans="1:8" ht="14.25">
      <c r="A5586" s="11">
        <v>44044</v>
      </c>
      <c r="B5586" s="10" t="s">
        <v>5972</v>
      </c>
      <c r="C5586" s="12">
        <v>0.125</v>
      </c>
      <c r="D5586" s="13">
        <v>44063</v>
      </c>
      <c r="E5586" s="7" t="s">
        <v>4769</v>
      </c>
      <c r="F5586" s="65">
        <v>26.5</v>
      </c>
      <c r="G5586" t="s">
        <v>6</v>
      </c>
      <c r="H5586">
        <f>+VLOOKUP(G5586,'Legenda Tecnologias'!$A$1:$C$26,3)</f>
        <v>18</v>
      </c>
    </row>
    <row r="5587" spans="1:8" ht="14.25">
      <c r="A5587" s="11">
        <v>44044</v>
      </c>
      <c r="B5587" s="10" t="s">
        <v>5973</v>
      </c>
      <c r="C5587" s="12">
        <v>0.16666666666666666</v>
      </c>
      <c r="D5587" s="13">
        <v>44063</v>
      </c>
      <c r="E5587" s="7" t="s">
        <v>4769</v>
      </c>
      <c r="F5587" s="65">
        <v>27.5</v>
      </c>
      <c r="G5587" t="s">
        <v>6</v>
      </c>
      <c r="H5587">
        <f>+VLOOKUP(G5587,'Legenda Tecnologias'!$A$1:$C$26,3)</f>
        <v>18</v>
      </c>
    </row>
    <row r="5588" spans="1:8" ht="14.25">
      <c r="A5588" s="11">
        <v>44044</v>
      </c>
      <c r="B5588" s="10" t="s">
        <v>5974</v>
      </c>
      <c r="C5588" s="12">
        <v>0.20833333333333334</v>
      </c>
      <c r="D5588" s="13">
        <v>44063</v>
      </c>
      <c r="E5588" s="7" t="s">
        <v>4769</v>
      </c>
      <c r="F5588" s="65">
        <v>28.03</v>
      </c>
      <c r="G5588" t="s">
        <v>6</v>
      </c>
      <c r="H5588">
        <f>+VLOOKUP(G5588,'Legenda Tecnologias'!$A$1:$C$26,3)</f>
        <v>18</v>
      </c>
    </row>
    <row r="5589" spans="1:8" ht="14.25">
      <c r="A5589" s="11">
        <v>44044</v>
      </c>
      <c r="B5589" s="10" t="s">
        <v>5975</v>
      </c>
      <c r="C5589" s="12">
        <v>0.25</v>
      </c>
      <c r="D5589" s="13">
        <v>44063</v>
      </c>
      <c r="E5589" s="7" t="s">
        <v>4769</v>
      </c>
      <c r="F5589" s="65">
        <v>33</v>
      </c>
      <c r="G5589" t="s">
        <v>12</v>
      </c>
      <c r="H5589">
        <f>+VLOOKUP(G5589,'Legenda Tecnologias'!$A$1:$C$26,3)</f>
        <v>22</v>
      </c>
    </row>
    <row r="5590" spans="1:8" ht="14.25">
      <c r="A5590" s="11">
        <v>44044</v>
      </c>
      <c r="B5590" s="10" t="s">
        <v>5976</v>
      </c>
      <c r="C5590" s="12">
        <v>0.29166666666666669</v>
      </c>
      <c r="D5590" s="13">
        <v>44063</v>
      </c>
      <c r="E5590" s="7" t="s">
        <v>4769</v>
      </c>
      <c r="F5590" s="65">
        <v>37.74</v>
      </c>
      <c r="G5590" t="s">
        <v>6</v>
      </c>
      <c r="H5590">
        <f>+VLOOKUP(G5590,'Legenda Tecnologias'!$A$1:$C$26,3)</f>
        <v>18</v>
      </c>
    </row>
    <row r="5591" spans="1:8" ht="14.25">
      <c r="A5591" s="11">
        <v>44044</v>
      </c>
      <c r="B5591" s="10" t="s">
        <v>5977</v>
      </c>
      <c r="C5591" s="12">
        <v>0.33333333333333331</v>
      </c>
      <c r="D5591" s="13">
        <v>44063</v>
      </c>
      <c r="E5591" s="7" t="s">
        <v>4769</v>
      </c>
      <c r="F5591" s="65">
        <v>39.79</v>
      </c>
      <c r="G5591" t="s">
        <v>12</v>
      </c>
      <c r="H5591">
        <f>+VLOOKUP(G5591,'Legenda Tecnologias'!$A$1:$C$26,3)</f>
        <v>22</v>
      </c>
    </row>
    <row r="5592" spans="1:8" ht="14.25">
      <c r="A5592" s="11">
        <v>44044</v>
      </c>
      <c r="B5592" s="10" t="s">
        <v>5978</v>
      </c>
      <c r="C5592" s="12">
        <v>0.375</v>
      </c>
      <c r="D5592" s="13">
        <v>44063</v>
      </c>
      <c r="E5592" s="7" t="s">
        <v>4769</v>
      </c>
      <c r="F5592" s="65">
        <v>40.49</v>
      </c>
      <c r="G5592" t="s">
        <v>5</v>
      </c>
      <c r="H5592">
        <f>+VLOOKUP(G5592,'Legenda Tecnologias'!$A$1:$C$26,3)</f>
        <v>11</v>
      </c>
    </row>
    <row r="5593" spans="1:8" ht="14.25">
      <c r="A5593" s="11">
        <v>44044</v>
      </c>
      <c r="B5593" s="10" t="s">
        <v>5993</v>
      </c>
      <c r="C5593" s="12">
        <v>0</v>
      </c>
      <c r="D5593" s="13">
        <v>44064</v>
      </c>
      <c r="E5593" s="7" t="s">
        <v>4769</v>
      </c>
      <c r="F5593" s="65">
        <v>34.67</v>
      </c>
      <c r="G5593" t="s">
        <v>6</v>
      </c>
      <c r="H5593">
        <f>+VLOOKUP(G5593,'Legenda Tecnologias'!$A$1:$C$26,3)</f>
        <v>18</v>
      </c>
    </row>
    <row r="5594" spans="1:8" ht="14.25">
      <c r="A5594" s="11">
        <v>44044</v>
      </c>
      <c r="B5594" s="10" t="s">
        <v>5994</v>
      </c>
      <c r="C5594" s="12">
        <v>4.1666666666666664E-2</v>
      </c>
      <c r="D5594" s="13">
        <v>44064</v>
      </c>
      <c r="E5594" s="7" t="s">
        <v>4769</v>
      </c>
      <c r="F5594" s="65">
        <v>30.32</v>
      </c>
      <c r="G5594" t="s">
        <v>6</v>
      </c>
      <c r="H5594">
        <f>+VLOOKUP(G5594,'Legenda Tecnologias'!$A$1:$C$26,3)</f>
        <v>18</v>
      </c>
    </row>
    <row r="5595" spans="1:8" ht="14.25">
      <c r="A5595" s="11">
        <v>44044</v>
      </c>
      <c r="B5595" s="10" t="s">
        <v>6003</v>
      </c>
      <c r="C5595" s="12">
        <v>0.41666666666666669</v>
      </c>
      <c r="D5595" s="13">
        <v>44064</v>
      </c>
      <c r="E5595" s="7" t="s">
        <v>4769</v>
      </c>
      <c r="F5595" s="65">
        <v>33.9</v>
      </c>
      <c r="G5595" t="s">
        <v>10</v>
      </c>
      <c r="H5595">
        <f>+VLOOKUP(G5595,'Legenda Tecnologias'!$A$1:$C$26,3)</f>
        <v>1</v>
      </c>
    </row>
    <row r="5596" spans="1:8" ht="14.25">
      <c r="A5596" s="11">
        <v>44044</v>
      </c>
      <c r="B5596" s="10" t="s">
        <v>6004</v>
      </c>
      <c r="C5596" s="12">
        <v>0.45833333333333331</v>
      </c>
      <c r="D5596" s="13">
        <v>44064</v>
      </c>
      <c r="E5596" s="7" t="s">
        <v>4769</v>
      </c>
      <c r="F5596" s="65">
        <v>32.97</v>
      </c>
      <c r="G5596" t="s">
        <v>12</v>
      </c>
      <c r="H5596">
        <f>+VLOOKUP(G5596,'Legenda Tecnologias'!$A$1:$C$26,3)</f>
        <v>22</v>
      </c>
    </row>
    <row r="5597" spans="1:8" ht="14.25">
      <c r="A5597" s="11">
        <v>44044</v>
      </c>
      <c r="B5597" s="10" t="s">
        <v>6005</v>
      </c>
      <c r="C5597" s="12">
        <v>0.5</v>
      </c>
      <c r="D5597" s="13">
        <v>44064</v>
      </c>
      <c r="E5597" s="7" t="s">
        <v>4769</v>
      </c>
      <c r="F5597" s="65">
        <v>33.479999999999997</v>
      </c>
      <c r="G5597" t="s">
        <v>12</v>
      </c>
      <c r="H5597">
        <f>+VLOOKUP(G5597,'Legenda Tecnologias'!$A$1:$C$26,3)</f>
        <v>22</v>
      </c>
    </row>
    <row r="5598" spans="1:8" ht="14.25">
      <c r="A5598" s="11">
        <v>44044</v>
      </c>
      <c r="B5598" s="10" t="s">
        <v>6006</v>
      </c>
      <c r="C5598" s="12">
        <v>0.54166666666666663</v>
      </c>
      <c r="D5598" s="13">
        <v>44064</v>
      </c>
      <c r="E5598" s="7" t="s">
        <v>4769</v>
      </c>
      <c r="F5598" s="65">
        <v>32.61</v>
      </c>
      <c r="G5598" t="s">
        <v>7</v>
      </c>
      <c r="H5598">
        <f>+VLOOKUP(G5598,'Legenda Tecnologias'!$A$1:$C$26,3)</f>
        <v>19</v>
      </c>
    </row>
    <row r="5599" spans="1:8" ht="14.25">
      <c r="A5599" s="11">
        <v>44044</v>
      </c>
      <c r="B5599" s="10" t="s">
        <v>6007</v>
      </c>
      <c r="C5599" s="12">
        <v>0.58333333333333337</v>
      </c>
      <c r="D5599" s="13">
        <v>44064</v>
      </c>
      <c r="E5599" s="7" t="s">
        <v>4769</v>
      </c>
      <c r="F5599" s="65">
        <v>31.32</v>
      </c>
      <c r="G5599" t="s">
        <v>6</v>
      </c>
      <c r="H5599">
        <f>+VLOOKUP(G5599,'Legenda Tecnologias'!$A$1:$C$26,3)</f>
        <v>18</v>
      </c>
    </row>
    <row r="5600" spans="1:8" ht="14.25">
      <c r="A5600" s="11">
        <v>44044</v>
      </c>
      <c r="B5600" s="10" t="s">
        <v>6008</v>
      </c>
      <c r="C5600" s="12">
        <v>0.625</v>
      </c>
      <c r="D5600" s="13">
        <v>44064</v>
      </c>
      <c r="E5600" s="7" t="s">
        <v>4769</v>
      </c>
      <c r="F5600" s="65">
        <v>28.24</v>
      </c>
      <c r="G5600" t="s">
        <v>12</v>
      </c>
      <c r="H5600">
        <f>+VLOOKUP(G5600,'Legenda Tecnologias'!$A$1:$C$26,3)</f>
        <v>22</v>
      </c>
    </row>
    <row r="5601" spans="1:8" ht="14.25">
      <c r="A5601" s="11">
        <v>44044</v>
      </c>
      <c r="B5601" s="10" t="s">
        <v>6009</v>
      </c>
      <c r="C5601" s="12">
        <v>0.66666666666666663</v>
      </c>
      <c r="D5601" s="13">
        <v>44064</v>
      </c>
      <c r="E5601" s="7" t="s">
        <v>4769</v>
      </c>
      <c r="F5601" s="65">
        <v>27.92</v>
      </c>
      <c r="G5601" t="s">
        <v>12</v>
      </c>
      <c r="H5601">
        <f>+VLOOKUP(G5601,'Legenda Tecnologias'!$A$1:$C$26,3)</f>
        <v>22</v>
      </c>
    </row>
    <row r="5602" spans="1:8" ht="14.25">
      <c r="A5602" s="11">
        <v>44044</v>
      </c>
      <c r="B5602" s="10" t="s">
        <v>6010</v>
      </c>
      <c r="C5602" s="12">
        <v>0.70833333333333337</v>
      </c>
      <c r="D5602" s="13">
        <v>44064</v>
      </c>
      <c r="E5602" s="7" t="s">
        <v>4769</v>
      </c>
      <c r="F5602" s="65">
        <v>33.9</v>
      </c>
      <c r="G5602" t="s">
        <v>12</v>
      </c>
      <c r="H5602">
        <f>+VLOOKUP(G5602,'Legenda Tecnologias'!$A$1:$C$26,3)</f>
        <v>22</v>
      </c>
    </row>
    <row r="5603" spans="1:8" ht="14.25">
      <c r="A5603" s="11">
        <v>44044</v>
      </c>
      <c r="B5603" s="10" t="s">
        <v>6011</v>
      </c>
      <c r="C5603" s="12">
        <v>0.75</v>
      </c>
      <c r="D5603" s="13">
        <v>44064</v>
      </c>
      <c r="E5603" s="7" t="s">
        <v>4769</v>
      </c>
      <c r="F5603" s="65">
        <v>38.729999999999997</v>
      </c>
      <c r="G5603" t="s">
        <v>12</v>
      </c>
      <c r="H5603">
        <f>+VLOOKUP(G5603,'Legenda Tecnologias'!$A$1:$C$26,3)</f>
        <v>22</v>
      </c>
    </row>
    <row r="5604" spans="1:8" ht="14.25">
      <c r="A5604" s="11">
        <v>44044</v>
      </c>
      <c r="B5604" s="10" t="s">
        <v>6012</v>
      </c>
      <c r="C5604" s="12">
        <v>0.79166666666666663</v>
      </c>
      <c r="D5604" s="13">
        <v>44064</v>
      </c>
      <c r="E5604" s="7" t="s">
        <v>4769</v>
      </c>
      <c r="F5604" s="65">
        <v>41.2</v>
      </c>
      <c r="G5604" t="s">
        <v>6</v>
      </c>
      <c r="H5604">
        <f>+VLOOKUP(G5604,'Legenda Tecnologias'!$A$1:$C$26,3)</f>
        <v>18</v>
      </c>
    </row>
    <row r="5605" spans="1:8" ht="14.25">
      <c r="A5605" s="11">
        <v>44044</v>
      </c>
      <c r="B5605" s="10" t="s">
        <v>5995</v>
      </c>
      <c r="C5605" s="12">
        <v>8.3333333333333329E-2</v>
      </c>
      <c r="D5605" s="13">
        <v>44064</v>
      </c>
      <c r="E5605" s="7" t="s">
        <v>4769</v>
      </c>
      <c r="F5605" s="65">
        <v>27</v>
      </c>
      <c r="G5605" t="s">
        <v>12</v>
      </c>
      <c r="H5605">
        <f>+VLOOKUP(G5605,'Legenda Tecnologias'!$A$1:$C$26,3)</f>
        <v>22</v>
      </c>
    </row>
    <row r="5606" spans="1:8" ht="14.25">
      <c r="A5606" s="11">
        <v>44044</v>
      </c>
      <c r="B5606" s="10" t="s">
        <v>6013</v>
      </c>
      <c r="C5606" s="12">
        <v>0.83333333333333337</v>
      </c>
      <c r="D5606" s="13">
        <v>44064</v>
      </c>
      <c r="E5606" s="7" t="s">
        <v>4769</v>
      </c>
      <c r="F5606" s="65">
        <v>41.6</v>
      </c>
      <c r="G5606" t="s">
        <v>21</v>
      </c>
      <c r="H5606">
        <f>+VLOOKUP(G5606,'Legenda Tecnologias'!$A$1:$C$26,3)</f>
        <v>2</v>
      </c>
    </row>
    <row r="5607" spans="1:8" ht="14.25">
      <c r="A5607" s="11">
        <v>44044</v>
      </c>
      <c r="B5607" s="10" t="s">
        <v>6014</v>
      </c>
      <c r="C5607" s="12">
        <v>0.875</v>
      </c>
      <c r="D5607" s="13">
        <v>44064</v>
      </c>
      <c r="E5607" s="7" t="s">
        <v>4769</v>
      </c>
      <c r="F5607" s="65">
        <v>41.83</v>
      </c>
      <c r="G5607" t="s">
        <v>10</v>
      </c>
      <c r="H5607">
        <f>+VLOOKUP(G5607,'Legenda Tecnologias'!$A$1:$C$26,3)</f>
        <v>1</v>
      </c>
    </row>
    <row r="5608" spans="1:8" ht="14.25">
      <c r="A5608" s="11">
        <v>44044</v>
      </c>
      <c r="B5608" s="10" t="s">
        <v>6015</v>
      </c>
      <c r="C5608" s="12">
        <v>0.91666666666666663</v>
      </c>
      <c r="D5608" s="13">
        <v>44064</v>
      </c>
      <c r="E5608" s="7" t="s">
        <v>4769</v>
      </c>
      <c r="F5608" s="65">
        <v>40.08</v>
      </c>
      <c r="G5608" t="s">
        <v>21</v>
      </c>
      <c r="H5608">
        <f>+VLOOKUP(G5608,'Legenda Tecnologias'!$A$1:$C$26,3)</f>
        <v>2</v>
      </c>
    </row>
    <row r="5609" spans="1:8" ht="14.25">
      <c r="A5609" s="11">
        <v>44044</v>
      </c>
      <c r="B5609" s="10" t="s">
        <v>6016</v>
      </c>
      <c r="C5609" s="12">
        <v>0.95833333333333337</v>
      </c>
      <c r="D5609" s="13">
        <v>44064</v>
      </c>
      <c r="E5609" s="7" t="s">
        <v>4769</v>
      </c>
      <c r="F5609" s="65">
        <v>36.909999999999997</v>
      </c>
      <c r="G5609" t="s">
        <v>5</v>
      </c>
      <c r="H5609">
        <f>+VLOOKUP(G5609,'Legenda Tecnologias'!$A$1:$C$26,3)</f>
        <v>11</v>
      </c>
    </row>
    <row r="5610" spans="1:8" ht="14.25">
      <c r="A5610" s="11">
        <v>44044</v>
      </c>
      <c r="B5610" s="10" t="s">
        <v>5996</v>
      </c>
      <c r="C5610" s="12">
        <v>0.125</v>
      </c>
      <c r="D5610" s="13">
        <v>44064</v>
      </c>
      <c r="E5610" s="7" t="s">
        <v>4769</v>
      </c>
      <c r="F5610" s="65">
        <v>26</v>
      </c>
      <c r="G5610" t="s">
        <v>6</v>
      </c>
      <c r="H5610">
        <f>+VLOOKUP(G5610,'Legenda Tecnologias'!$A$1:$C$26,3)</f>
        <v>18</v>
      </c>
    </row>
    <row r="5611" spans="1:8" ht="14.25">
      <c r="A5611" s="11">
        <v>44044</v>
      </c>
      <c r="B5611" s="10" t="s">
        <v>5997</v>
      </c>
      <c r="C5611" s="12">
        <v>0.16666666666666666</v>
      </c>
      <c r="D5611" s="13">
        <v>44064</v>
      </c>
      <c r="E5611" s="7" t="s">
        <v>4769</v>
      </c>
      <c r="F5611" s="65">
        <v>25.75</v>
      </c>
      <c r="G5611" t="s">
        <v>6</v>
      </c>
      <c r="H5611">
        <f>+VLOOKUP(G5611,'Legenda Tecnologias'!$A$1:$C$26,3)</f>
        <v>18</v>
      </c>
    </row>
    <row r="5612" spans="1:8" ht="14.25">
      <c r="A5612" s="11">
        <v>44044</v>
      </c>
      <c r="B5612" s="10" t="s">
        <v>5998</v>
      </c>
      <c r="C5612" s="12">
        <v>0.20833333333333334</v>
      </c>
      <c r="D5612" s="13">
        <v>44064</v>
      </c>
      <c r="E5612" s="7" t="s">
        <v>4769</v>
      </c>
      <c r="F5612" s="65">
        <v>27</v>
      </c>
      <c r="G5612" t="s">
        <v>12</v>
      </c>
      <c r="H5612">
        <f>+VLOOKUP(G5612,'Legenda Tecnologias'!$A$1:$C$26,3)</f>
        <v>22</v>
      </c>
    </row>
    <row r="5613" spans="1:8" ht="14.25">
      <c r="A5613" s="11">
        <v>44044</v>
      </c>
      <c r="B5613" s="10" t="s">
        <v>5999</v>
      </c>
      <c r="C5613" s="12">
        <v>0.25</v>
      </c>
      <c r="D5613" s="13">
        <v>44064</v>
      </c>
      <c r="E5613" s="7" t="s">
        <v>4769</v>
      </c>
      <c r="F5613" s="65">
        <v>28.16</v>
      </c>
      <c r="G5613" t="s">
        <v>6</v>
      </c>
      <c r="H5613">
        <f>+VLOOKUP(G5613,'Legenda Tecnologias'!$A$1:$C$26,3)</f>
        <v>18</v>
      </c>
    </row>
    <row r="5614" spans="1:8" ht="14.25">
      <c r="A5614" s="11">
        <v>44044</v>
      </c>
      <c r="B5614" s="10" t="s">
        <v>6000</v>
      </c>
      <c r="C5614" s="12">
        <v>0.29166666666666669</v>
      </c>
      <c r="D5614" s="13">
        <v>44064</v>
      </c>
      <c r="E5614" s="7" t="s">
        <v>4769</v>
      </c>
      <c r="F5614" s="65">
        <v>35.46</v>
      </c>
      <c r="G5614" t="s">
        <v>12</v>
      </c>
      <c r="H5614">
        <f>+VLOOKUP(G5614,'Legenda Tecnologias'!$A$1:$C$26,3)</f>
        <v>22</v>
      </c>
    </row>
    <row r="5615" spans="1:8" ht="14.25">
      <c r="A5615" s="11">
        <v>44044</v>
      </c>
      <c r="B5615" s="10" t="s">
        <v>6001</v>
      </c>
      <c r="C5615" s="12">
        <v>0.33333333333333331</v>
      </c>
      <c r="D5615" s="13">
        <v>44064</v>
      </c>
      <c r="E5615" s="7" t="s">
        <v>4769</v>
      </c>
      <c r="F5615" s="65">
        <v>38.979999999999997</v>
      </c>
      <c r="G5615" t="s">
        <v>5</v>
      </c>
      <c r="H5615">
        <f>+VLOOKUP(G5615,'Legenda Tecnologias'!$A$1:$C$26,3)</f>
        <v>11</v>
      </c>
    </row>
    <row r="5616" spans="1:8" ht="14.25">
      <c r="A5616" s="11">
        <v>44044</v>
      </c>
      <c r="B5616" s="10" t="s">
        <v>6002</v>
      </c>
      <c r="C5616" s="12">
        <v>0.375</v>
      </c>
      <c r="D5616" s="13">
        <v>44064</v>
      </c>
      <c r="E5616" s="7" t="s">
        <v>4769</v>
      </c>
      <c r="F5616" s="65">
        <v>38</v>
      </c>
      <c r="G5616" t="s">
        <v>5</v>
      </c>
      <c r="H5616">
        <f>+VLOOKUP(G5616,'Legenda Tecnologias'!$A$1:$C$26,3)</f>
        <v>11</v>
      </c>
    </row>
    <row r="5617" spans="1:8" ht="14.25">
      <c r="A5617" s="11">
        <v>44044</v>
      </c>
      <c r="B5617" s="10" t="s">
        <v>6017</v>
      </c>
      <c r="C5617" s="12">
        <v>0</v>
      </c>
      <c r="D5617" s="13">
        <v>44065</v>
      </c>
      <c r="E5617" s="7" t="s">
        <v>4769</v>
      </c>
      <c r="F5617" s="65">
        <v>32.29</v>
      </c>
      <c r="G5617" t="s">
        <v>6</v>
      </c>
      <c r="H5617">
        <f>+VLOOKUP(G5617,'Legenda Tecnologias'!$A$1:$C$26,3)</f>
        <v>18</v>
      </c>
    </row>
    <row r="5618" spans="1:8" ht="14.25">
      <c r="A5618" s="11">
        <v>44044</v>
      </c>
      <c r="B5618" s="10" t="s">
        <v>6018</v>
      </c>
      <c r="C5618" s="12">
        <v>4.1666666666666664E-2</v>
      </c>
      <c r="D5618" s="13">
        <v>44065</v>
      </c>
      <c r="E5618" s="7" t="s">
        <v>4769</v>
      </c>
      <c r="F5618" s="65">
        <v>27.57</v>
      </c>
      <c r="G5618" t="s">
        <v>12</v>
      </c>
      <c r="H5618">
        <f>+VLOOKUP(G5618,'Legenda Tecnologias'!$A$1:$C$26,3)</f>
        <v>22</v>
      </c>
    </row>
    <row r="5619" spans="1:8" ht="14.25">
      <c r="A5619" s="11">
        <v>44044</v>
      </c>
      <c r="B5619" s="10" t="s">
        <v>6027</v>
      </c>
      <c r="C5619" s="12">
        <v>0.41666666666666669</v>
      </c>
      <c r="D5619" s="13">
        <v>44065</v>
      </c>
      <c r="E5619" s="7" t="s">
        <v>4769</v>
      </c>
      <c r="F5619" s="65">
        <v>31.7</v>
      </c>
      <c r="G5619" t="s">
        <v>5</v>
      </c>
      <c r="H5619">
        <f>+VLOOKUP(G5619,'Legenda Tecnologias'!$A$1:$C$26,3)</f>
        <v>11</v>
      </c>
    </row>
    <row r="5620" spans="1:8" ht="14.25">
      <c r="A5620" s="11">
        <v>44044</v>
      </c>
      <c r="B5620" s="10" t="s">
        <v>6028</v>
      </c>
      <c r="C5620" s="12">
        <v>0.45833333333333331</v>
      </c>
      <c r="D5620" s="13">
        <v>44065</v>
      </c>
      <c r="E5620" s="7" t="s">
        <v>4769</v>
      </c>
      <c r="F5620" s="65">
        <v>36.369999999999997</v>
      </c>
      <c r="G5620" t="s">
        <v>28</v>
      </c>
      <c r="H5620">
        <f>+VLOOKUP(G5620,'Legenda Tecnologias'!$A$1:$C$26,3)</f>
        <v>15</v>
      </c>
    </row>
    <row r="5621" spans="1:8" ht="14.25">
      <c r="A5621" s="11">
        <v>44044</v>
      </c>
      <c r="B5621" s="10" t="s">
        <v>6029</v>
      </c>
      <c r="C5621" s="12">
        <v>0.5</v>
      </c>
      <c r="D5621" s="13">
        <v>44065</v>
      </c>
      <c r="E5621" s="7" t="s">
        <v>4769</v>
      </c>
      <c r="F5621" s="65">
        <v>37.119999999999997</v>
      </c>
      <c r="G5621" t="s">
        <v>20</v>
      </c>
      <c r="H5621">
        <f>+VLOOKUP(G5621,'Legenda Tecnologias'!$A$1:$C$26,3)</f>
        <v>12</v>
      </c>
    </row>
    <row r="5622" spans="1:8" ht="14.25">
      <c r="A5622" s="11">
        <v>44044</v>
      </c>
      <c r="B5622" s="10" t="s">
        <v>6030</v>
      </c>
      <c r="C5622" s="12">
        <v>0.54166666666666663</v>
      </c>
      <c r="D5622" s="13">
        <v>44065</v>
      </c>
      <c r="E5622" s="7" t="s">
        <v>4769</v>
      </c>
      <c r="F5622" s="65">
        <v>38.29</v>
      </c>
      <c r="G5622" t="s">
        <v>5</v>
      </c>
      <c r="H5622">
        <f>+VLOOKUP(G5622,'Legenda Tecnologias'!$A$1:$C$26,3)</f>
        <v>11</v>
      </c>
    </row>
    <row r="5623" spans="1:8" ht="14.25">
      <c r="A5623" s="11">
        <v>44044</v>
      </c>
      <c r="B5623" s="10" t="s">
        <v>6031</v>
      </c>
      <c r="C5623" s="12">
        <v>0.58333333333333337</v>
      </c>
      <c r="D5623" s="13">
        <v>44065</v>
      </c>
      <c r="E5623" s="7" t="s">
        <v>4769</v>
      </c>
      <c r="F5623" s="65">
        <v>38.29</v>
      </c>
      <c r="G5623" t="s">
        <v>5</v>
      </c>
      <c r="H5623">
        <f>+VLOOKUP(G5623,'Legenda Tecnologias'!$A$1:$C$26,3)</f>
        <v>11</v>
      </c>
    </row>
    <row r="5624" spans="1:8" ht="14.25">
      <c r="A5624" s="11">
        <v>44044</v>
      </c>
      <c r="B5624" s="10" t="s">
        <v>6032</v>
      </c>
      <c r="C5624" s="12">
        <v>0.625</v>
      </c>
      <c r="D5624" s="13">
        <v>44065</v>
      </c>
      <c r="E5624" s="7" t="s">
        <v>4769</v>
      </c>
      <c r="F5624" s="65">
        <v>31.07</v>
      </c>
      <c r="G5624" t="s">
        <v>5</v>
      </c>
      <c r="H5624">
        <f>+VLOOKUP(G5624,'Legenda Tecnologias'!$A$1:$C$26,3)</f>
        <v>11</v>
      </c>
    </row>
    <row r="5625" spans="1:8" ht="14.25">
      <c r="A5625" s="11">
        <v>44044</v>
      </c>
      <c r="B5625" s="10" t="s">
        <v>6033</v>
      </c>
      <c r="C5625" s="12">
        <v>0.66666666666666663</v>
      </c>
      <c r="D5625" s="13">
        <v>44065</v>
      </c>
      <c r="E5625" s="7" t="s">
        <v>4769</v>
      </c>
      <c r="F5625" s="65">
        <v>27.45</v>
      </c>
      <c r="G5625" t="s">
        <v>12</v>
      </c>
      <c r="H5625">
        <f>+VLOOKUP(G5625,'Legenda Tecnologias'!$A$1:$C$26,3)</f>
        <v>22</v>
      </c>
    </row>
    <row r="5626" spans="1:8" ht="14.25">
      <c r="A5626" s="11">
        <v>44044</v>
      </c>
      <c r="B5626" s="10" t="s">
        <v>6034</v>
      </c>
      <c r="C5626" s="12">
        <v>0.70833333333333337</v>
      </c>
      <c r="D5626" s="13">
        <v>44065</v>
      </c>
      <c r="E5626" s="7" t="s">
        <v>4769</v>
      </c>
      <c r="F5626" s="65">
        <v>27.19</v>
      </c>
      <c r="G5626" t="s">
        <v>12</v>
      </c>
      <c r="H5626">
        <f>+VLOOKUP(G5626,'Legenda Tecnologias'!$A$1:$C$26,3)</f>
        <v>22</v>
      </c>
    </row>
    <row r="5627" spans="1:8" ht="14.25">
      <c r="A5627" s="11">
        <v>44044</v>
      </c>
      <c r="B5627" s="10" t="s">
        <v>6035</v>
      </c>
      <c r="C5627" s="12">
        <v>0.75</v>
      </c>
      <c r="D5627" s="13">
        <v>44065</v>
      </c>
      <c r="E5627" s="7" t="s">
        <v>4769</v>
      </c>
      <c r="F5627" s="65">
        <v>26.64</v>
      </c>
      <c r="G5627" t="s">
        <v>6</v>
      </c>
      <c r="H5627">
        <f>+VLOOKUP(G5627,'Legenda Tecnologias'!$A$1:$C$26,3)</f>
        <v>18</v>
      </c>
    </row>
    <row r="5628" spans="1:8" ht="14.25">
      <c r="A5628" s="11">
        <v>44044</v>
      </c>
      <c r="B5628" s="10" t="s">
        <v>6036</v>
      </c>
      <c r="C5628" s="12">
        <v>0.79166666666666663</v>
      </c>
      <c r="D5628" s="13">
        <v>44065</v>
      </c>
      <c r="E5628" s="7" t="s">
        <v>4769</v>
      </c>
      <c r="F5628" s="65">
        <v>30.27</v>
      </c>
      <c r="G5628" t="s">
        <v>6</v>
      </c>
      <c r="H5628">
        <f>+VLOOKUP(G5628,'Legenda Tecnologias'!$A$1:$C$26,3)</f>
        <v>18</v>
      </c>
    </row>
    <row r="5629" spans="1:8" ht="14.25">
      <c r="A5629" s="11">
        <v>44044</v>
      </c>
      <c r="B5629" s="10" t="s">
        <v>6019</v>
      </c>
      <c r="C5629" s="12">
        <v>8.3333333333333329E-2</v>
      </c>
      <c r="D5629" s="13">
        <v>44065</v>
      </c>
      <c r="E5629" s="7" t="s">
        <v>4769</v>
      </c>
      <c r="F5629" s="65">
        <v>27</v>
      </c>
      <c r="G5629" t="s">
        <v>12</v>
      </c>
      <c r="H5629">
        <f>+VLOOKUP(G5629,'Legenda Tecnologias'!$A$1:$C$26,3)</f>
        <v>22</v>
      </c>
    </row>
    <row r="5630" spans="1:8" ht="14.25">
      <c r="A5630" s="11">
        <v>44044</v>
      </c>
      <c r="B5630" s="10" t="s">
        <v>6037</v>
      </c>
      <c r="C5630" s="12">
        <v>0.83333333333333337</v>
      </c>
      <c r="D5630" s="13">
        <v>44065</v>
      </c>
      <c r="E5630" s="7" t="s">
        <v>4769</v>
      </c>
      <c r="F5630" s="65">
        <v>34.43</v>
      </c>
      <c r="G5630" t="s">
        <v>12</v>
      </c>
      <c r="H5630">
        <f>+VLOOKUP(G5630,'Legenda Tecnologias'!$A$1:$C$26,3)</f>
        <v>22</v>
      </c>
    </row>
    <row r="5631" spans="1:8" ht="14.25">
      <c r="A5631" s="11">
        <v>44044</v>
      </c>
      <c r="B5631" s="10" t="s">
        <v>6038</v>
      </c>
      <c r="C5631" s="12">
        <v>0.875</v>
      </c>
      <c r="D5631" s="13">
        <v>44065</v>
      </c>
      <c r="E5631" s="7" t="s">
        <v>4769</v>
      </c>
      <c r="F5631" s="65">
        <v>39.770000000000003</v>
      </c>
      <c r="G5631" t="s">
        <v>12</v>
      </c>
      <c r="H5631">
        <f>+VLOOKUP(G5631,'Legenda Tecnologias'!$A$1:$C$26,3)</f>
        <v>22</v>
      </c>
    </row>
    <row r="5632" spans="1:8" ht="14.25">
      <c r="A5632" s="11">
        <v>44044</v>
      </c>
      <c r="B5632" s="10" t="s">
        <v>6039</v>
      </c>
      <c r="C5632" s="12">
        <v>0.91666666666666663</v>
      </c>
      <c r="D5632" s="13">
        <v>44065</v>
      </c>
      <c r="E5632" s="7" t="s">
        <v>4769</v>
      </c>
      <c r="F5632" s="65">
        <v>39.79</v>
      </c>
      <c r="G5632" t="s">
        <v>5</v>
      </c>
      <c r="H5632">
        <f>+VLOOKUP(G5632,'Legenda Tecnologias'!$A$1:$C$26,3)</f>
        <v>11</v>
      </c>
    </row>
    <row r="5633" spans="1:8" ht="14.25">
      <c r="A5633" s="11">
        <v>44044</v>
      </c>
      <c r="B5633" s="10" t="s">
        <v>6040</v>
      </c>
      <c r="C5633" s="12">
        <v>0.95833333333333337</v>
      </c>
      <c r="D5633" s="13">
        <v>44065</v>
      </c>
      <c r="E5633" s="7" t="s">
        <v>4769</v>
      </c>
      <c r="F5633" s="65">
        <v>37.869999999999997</v>
      </c>
      <c r="G5633" t="s">
        <v>5</v>
      </c>
      <c r="H5633">
        <f>+VLOOKUP(G5633,'Legenda Tecnologias'!$A$1:$C$26,3)</f>
        <v>11</v>
      </c>
    </row>
    <row r="5634" spans="1:8" ht="14.25">
      <c r="A5634" s="11">
        <v>44044</v>
      </c>
      <c r="B5634" s="10" t="s">
        <v>6020</v>
      </c>
      <c r="C5634" s="12">
        <v>0.125</v>
      </c>
      <c r="D5634" s="13">
        <v>44065</v>
      </c>
      <c r="E5634" s="7" t="s">
        <v>4769</v>
      </c>
      <c r="F5634" s="65">
        <v>27</v>
      </c>
      <c r="G5634" t="s">
        <v>6</v>
      </c>
      <c r="H5634">
        <f>+VLOOKUP(G5634,'Legenda Tecnologias'!$A$1:$C$26,3)</f>
        <v>18</v>
      </c>
    </row>
    <row r="5635" spans="1:8" ht="14.25">
      <c r="A5635" s="11">
        <v>44044</v>
      </c>
      <c r="B5635" s="10" t="s">
        <v>6021</v>
      </c>
      <c r="C5635" s="12">
        <v>0.16666666666666666</v>
      </c>
      <c r="D5635" s="13">
        <v>44065</v>
      </c>
      <c r="E5635" s="7" t="s">
        <v>4769</v>
      </c>
      <c r="F5635" s="65">
        <v>26.4</v>
      </c>
      <c r="G5635" t="s">
        <v>12</v>
      </c>
      <c r="H5635">
        <f>+VLOOKUP(G5635,'Legenda Tecnologias'!$A$1:$C$26,3)</f>
        <v>22</v>
      </c>
    </row>
    <row r="5636" spans="1:8" ht="14.25">
      <c r="A5636" s="11">
        <v>44044</v>
      </c>
      <c r="B5636" s="10" t="s">
        <v>6022</v>
      </c>
      <c r="C5636" s="12">
        <v>0.20833333333333334</v>
      </c>
      <c r="D5636" s="13">
        <v>44065</v>
      </c>
      <c r="E5636" s="7" t="s">
        <v>4769</v>
      </c>
      <c r="F5636" s="65">
        <v>26.3</v>
      </c>
      <c r="G5636" t="s">
        <v>6</v>
      </c>
      <c r="H5636">
        <f>+VLOOKUP(G5636,'Legenda Tecnologias'!$A$1:$C$26,3)</f>
        <v>18</v>
      </c>
    </row>
    <row r="5637" spans="1:8" ht="14.25">
      <c r="A5637" s="11">
        <v>44044</v>
      </c>
      <c r="B5637" s="10" t="s">
        <v>6023</v>
      </c>
      <c r="C5637" s="12">
        <v>0.25</v>
      </c>
      <c r="D5637" s="13">
        <v>44065</v>
      </c>
      <c r="E5637" s="7" t="s">
        <v>4769</v>
      </c>
      <c r="F5637" s="65">
        <v>27</v>
      </c>
      <c r="G5637" t="s">
        <v>6</v>
      </c>
      <c r="H5637">
        <f>+VLOOKUP(G5637,'Legenda Tecnologias'!$A$1:$C$26,3)</f>
        <v>18</v>
      </c>
    </row>
    <row r="5638" spans="1:8" ht="14.25">
      <c r="A5638" s="11">
        <v>44044</v>
      </c>
      <c r="B5638" s="10" t="s">
        <v>6024</v>
      </c>
      <c r="C5638" s="12">
        <v>0.29166666666666669</v>
      </c>
      <c r="D5638" s="13">
        <v>44065</v>
      </c>
      <c r="E5638" s="7" t="s">
        <v>4769</v>
      </c>
      <c r="F5638" s="65">
        <v>32.99</v>
      </c>
      <c r="G5638" t="s">
        <v>6</v>
      </c>
      <c r="H5638">
        <f>+VLOOKUP(G5638,'Legenda Tecnologias'!$A$1:$C$26,3)</f>
        <v>18</v>
      </c>
    </row>
    <row r="5639" spans="1:8" ht="14.25">
      <c r="A5639" s="11">
        <v>44044</v>
      </c>
      <c r="B5639" s="10" t="s">
        <v>6025</v>
      </c>
      <c r="C5639" s="12">
        <v>0.33333333333333331</v>
      </c>
      <c r="D5639" s="13">
        <v>44065</v>
      </c>
      <c r="E5639" s="7" t="s">
        <v>4769</v>
      </c>
      <c r="F5639" s="65">
        <v>33</v>
      </c>
      <c r="G5639" t="s">
        <v>12</v>
      </c>
      <c r="H5639">
        <f>+VLOOKUP(G5639,'Legenda Tecnologias'!$A$1:$C$26,3)</f>
        <v>22</v>
      </c>
    </row>
    <row r="5640" spans="1:8" ht="14.25">
      <c r="A5640" s="11">
        <v>44044</v>
      </c>
      <c r="B5640" s="10" t="s">
        <v>6026</v>
      </c>
      <c r="C5640" s="12">
        <v>0.375</v>
      </c>
      <c r="D5640" s="13">
        <v>44065</v>
      </c>
      <c r="E5640" s="7" t="s">
        <v>4769</v>
      </c>
      <c r="F5640" s="65">
        <v>36.369999999999997</v>
      </c>
      <c r="G5640" t="s">
        <v>12</v>
      </c>
      <c r="H5640">
        <f>+VLOOKUP(G5640,'Legenda Tecnologias'!$A$1:$C$26,3)</f>
        <v>22</v>
      </c>
    </row>
    <row r="5641" spans="1:8" ht="14.25">
      <c r="A5641" s="11">
        <v>44044</v>
      </c>
      <c r="B5641" s="10" t="s">
        <v>6041</v>
      </c>
      <c r="C5641" s="12">
        <v>0</v>
      </c>
      <c r="D5641" s="13">
        <v>44066</v>
      </c>
      <c r="E5641" s="7" t="s">
        <v>4769</v>
      </c>
      <c r="F5641" s="65">
        <v>38.07</v>
      </c>
      <c r="G5641" t="s">
        <v>5</v>
      </c>
      <c r="H5641">
        <f>+VLOOKUP(G5641,'Legenda Tecnologias'!$A$1:$C$26,3)</f>
        <v>11</v>
      </c>
    </row>
    <row r="5642" spans="1:8" ht="14.25">
      <c r="A5642" s="11">
        <v>44044</v>
      </c>
      <c r="B5642" s="10" t="s">
        <v>6042</v>
      </c>
      <c r="C5642" s="12">
        <v>4.1666666666666664E-2</v>
      </c>
      <c r="D5642" s="13">
        <v>44066</v>
      </c>
      <c r="E5642" s="7" t="s">
        <v>4769</v>
      </c>
      <c r="F5642" s="65">
        <v>35.53</v>
      </c>
      <c r="G5642" t="s">
        <v>5</v>
      </c>
      <c r="H5642">
        <f>+VLOOKUP(G5642,'Legenda Tecnologias'!$A$1:$C$26,3)</f>
        <v>11</v>
      </c>
    </row>
    <row r="5643" spans="1:8" ht="14.25">
      <c r="A5643" s="11">
        <v>44044</v>
      </c>
      <c r="B5643" s="10" t="s">
        <v>6051</v>
      </c>
      <c r="C5643" s="12">
        <v>0.41666666666666669</v>
      </c>
      <c r="D5643" s="13">
        <v>44066</v>
      </c>
      <c r="E5643" s="7" t="s">
        <v>4769</v>
      </c>
      <c r="F5643" s="65">
        <v>23.77</v>
      </c>
      <c r="G5643" t="s">
        <v>28</v>
      </c>
      <c r="H5643">
        <f>+VLOOKUP(G5643,'Legenda Tecnologias'!$A$1:$C$26,3)</f>
        <v>15</v>
      </c>
    </row>
    <row r="5644" spans="1:8" ht="14.25">
      <c r="A5644" s="11">
        <v>44044</v>
      </c>
      <c r="B5644" s="10" t="s">
        <v>6052</v>
      </c>
      <c r="C5644" s="12">
        <v>0.45833333333333331</v>
      </c>
      <c r="D5644" s="13">
        <v>44066</v>
      </c>
      <c r="E5644" s="7" t="s">
        <v>4769</v>
      </c>
      <c r="F5644" s="65">
        <v>25.15</v>
      </c>
      <c r="G5644" t="s">
        <v>12</v>
      </c>
      <c r="H5644">
        <f>+VLOOKUP(G5644,'Legenda Tecnologias'!$A$1:$C$26,3)</f>
        <v>22</v>
      </c>
    </row>
    <row r="5645" spans="1:8" ht="14.25">
      <c r="A5645" s="11">
        <v>44044</v>
      </c>
      <c r="B5645" s="10" t="s">
        <v>6053</v>
      </c>
      <c r="C5645" s="12">
        <v>0.5</v>
      </c>
      <c r="D5645" s="13">
        <v>44066</v>
      </c>
      <c r="E5645" s="7" t="s">
        <v>4769</v>
      </c>
      <c r="F5645" s="65">
        <v>27</v>
      </c>
      <c r="G5645" t="s">
        <v>5</v>
      </c>
      <c r="H5645">
        <f>+VLOOKUP(G5645,'Legenda Tecnologias'!$A$1:$C$26,3)</f>
        <v>11</v>
      </c>
    </row>
    <row r="5646" spans="1:8" ht="14.25">
      <c r="A5646" s="11">
        <v>44044</v>
      </c>
      <c r="B5646" s="10" t="s">
        <v>6054</v>
      </c>
      <c r="C5646" s="12">
        <v>0.54166666666666663</v>
      </c>
      <c r="D5646" s="13">
        <v>44066</v>
      </c>
      <c r="E5646" s="7" t="s">
        <v>4769</v>
      </c>
      <c r="F5646" s="65">
        <v>28.1</v>
      </c>
      <c r="G5646" t="s">
        <v>6</v>
      </c>
      <c r="H5646">
        <f>+VLOOKUP(G5646,'Legenda Tecnologias'!$A$1:$C$26,3)</f>
        <v>18</v>
      </c>
    </row>
    <row r="5647" spans="1:8" ht="14.25">
      <c r="A5647" s="11">
        <v>44044</v>
      </c>
      <c r="B5647" s="10" t="s">
        <v>6055</v>
      </c>
      <c r="C5647" s="12">
        <v>0.58333333333333337</v>
      </c>
      <c r="D5647" s="13">
        <v>44066</v>
      </c>
      <c r="E5647" s="7" t="s">
        <v>4769</v>
      </c>
      <c r="F5647" s="65">
        <v>28.1</v>
      </c>
      <c r="G5647" t="s">
        <v>5</v>
      </c>
      <c r="H5647">
        <f>+VLOOKUP(G5647,'Legenda Tecnologias'!$A$1:$C$26,3)</f>
        <v>11</v>
      </c>
    </row>
    <row r="5648" spans="1:8" ht="14.25">
      <c r="A5648" s="11">
        <v>44044</v>
      </c>
      <c r="B5648" s="10" t="s">
        <v>6056</v>
      </c>
      <c r="C5648" s="12">
        <v>0.625</v>
      </c>
      <c r="D5648" s="13">
        <v>44066</v>
      </c>
      <c r="E5648" s="7" t="s">
        <v>4769</v>
      </c>
      <c r="F5648" s="65">
        <v>25.5</v>
      </c>
      <c r="G5648" t="s">
        <v>5</v>
      </c>
      <c r="H5648">
        <f>+VLOOKUP(G5648,'Legenda Tecnologias'!$A$1:$C$26,3)</f>
        <v>11</v>
      </c>
    </row>
    <row r="5649" spans="1:8" ht="14.25">
      <c r="A5649" s="11">
        <v>44044</v>
      </c>
      <c r="B5649" s="10" t="s">
        <v>6057</v>
      </c>
      <c r="C5649" s="12">
        <v>0.66666666666666663</v>
      </c>
      <c r="D5649" s="13">
        <v>44066</v>
      </c>
      <c r="E5649" s="7" t="s">
        <v>4769</v>
      </c>
      <c r="F5649" s="65">
        <v>20</v>
      </c>
      <c r="G5649" t="s">
        <v>6</v>
      </c>
      <c r="H5649">
        <f>+VLOOKUP(G5649,'Legenda Tecnologias'!$A$1:$C$26,3)</f>
        <v>18</v>
      </c>
    </row>
    <row r="5650" spans="1:8" ht="14.25">
      <c r="A5650" s="11">
        <v>44044</v>
      </c>
      <c r="B5650" s="10" t="s">
        <v>6058</v>
      </c>
      <c r="C5650" s="12">
        <v>0.70833333333333337</v>
      </c>
      <c r="D5650" s="13">
        <v>44066</v>
      </c>
      <c r="E5650" s="7" t="s">
        <v>4769</v>
      </c>
      <c r="F5650" s="65">
        <v>22.88</v>
      </c>
      <c r="G5650" t="s">
        <v>12</v>
      </c>
      <c r="H5650">
        <f>+VLOOKUP(G5650,'Legenda Tecnologias'!$A$1:$C$26,3)</f>
        <v>22</v>
      </c>
    </row>
    <row r="5651" spans="1:8" ht="14.25">
      <c r="A5651" s="11">
        <v>44044</v>
      </c>
      <c r="B5651" s="10" t="s">
        <v>6059</v>
      </c>
      <c r="C5651" s="12">
        <v>0.75</v>
      </c>
      <c r="D5651" s="13">
        <v>44066</v>
      </c>
      <c r="E5651" s="7" t="s">
        <v>4769</v>
      </c>
      <c r="F5651" s="65">
        <v>28</v>
      </c>
      <c r="G5651" t="s">
        <v>12</v>
      </c>
      <c r="H5651">
        <f>+VLOOKUP(G5651,'Legenda Tecnologias'!$A$1:$C$26,3)</f>
        <v>22</v>
      </c>
    </row>
    <row r="5652" spans="1:8" ht="14.25">
      <c r="A5652" s="11">
        <v>44044</v>
      </c>
      <c r="B5652" s="10" t="s">
        <v>6060</v>
      </c>
      <c r="C5652" s="12">
        <v>0.79166666666666663</v>
      </c>
      <c r="D5652" s="13">
        <v>44066</v>
      </c>
      <c r="E5652" s="7" t="s">
        <v>4769</v>
      </c>
      <c r="F5652" s="65">
        <v>33.409999999999997</v>
      </c>
      <c r="G5652" t="s">
        <v>12</v>
      </c>
      <c r="H5652">
        <f>+VLOOKUP(G5652,'Legenda Tecnologias'!$A$1:$C$26,3)</f>
        <v>22</v>
      </c>
    </row>
    <row r="5653" spans="1:8" ht="14.25">
      <c r="A5653" s="11">
        <v>44044</v>
      </c>
      <c r="B5653" s="10" t="s">
        <v>6043</v>
      </c>
      <c r="C5653" s="12">
        <v>8.3333333333333329E-2</v>
      </c>
      <c r="D5653" s="13">
        <v>44066</v>
      </c>
      <c r="E5653" s="7" t="s">
        <v>4769</v>
      </c>
      <c r="F5653" s="65">
        <v>31.88</v>
      </c>
      <c r="G5653" t="s">
        <v>12</v>
      </c>
      <c r="H5653">
        <f>+VLOOKUP(G5653,'Legenda Tecnologias'!$A$1:$C$26,3)</f>
        <v>22</v>
      </c>
    </row>
    <row r="5654" spans="1:8" ht="14.25">
      <c r="A5654" s="11">
        <v>44044</v>
      </c>
      <c r="B5654" s="10" t="s">
        <v>6061</v>
      </c>
      <c r="C5654" s="12">
        <v>0.83333333333333337</v>
      </c>
      <c r="D5654" s="13">
        <v>44066</v>
      </c>
      <c r="E5654" s="7" t="s">
        <v>4769</v>
      </c>
      <c r="F5654" s="65">
        <v>37.32</v>
      </c>
      <c r="G5654" t="s">
        <v>7</v>
      </c>
      <c r="H5654">
        <f>+VLOOKUP(G5654,'Legenda Tecnologias'!$A$1:$C$26,3)</f>
        <v>19</v>
      </c>
    </row>
    <row r="5655" spans="1:8" ht="14.25">
      <c r="A5655" s="11">
        <v>44044</v>
      </c>
      <c r="B5655" s="10" t="s">
        <v>6062</v>
      </c>
      <c r="C5655" s="12">
        <v>0.875</v>
      </c>
      <c r="D5655" s="13">
        <v>44066</v>
      </c>
      <c r="E5655" s="7" t="s">
        <v>4769</v>
      </c>
      <c r="F5655" s="65">
        <v>38.869999999999997</v>
      </c>
      <c r="G5655" t="s">
        <v>5</v>
      </c>
      <c r="H5655">
        <f>+VLOOKUP(G5655,'Legenda Tecnologias'!$A$1:$C$26,3)</f>
        <v>11</v>
      </c>
    </row>
    <row r="5656" spans="1:8" ht="14.25">
      <c r="A5656" s="11">
        <v>44044</v>
      </c>
      <c r="B5656" s="10" t="s">
        <v>6063</v>
      </c>
      <c r="C5656" s="12">
        <v>0.91666666666666663</v>
      </c>
      <c r="D5656" s="13">
        <v>44066</v>
      </c>
      <c r="E5656" s="7" t="s">
        <v>4769</v>
      </c>
      <c r="F5656" s="65">
        <v>38.07</v>
      </c>
      <c r="G5656" t="s">
        <v>12</v>
      </c>
      <c r="H5656">
        <f>+VLOOKUP(G5656,'Legenda Tecnologias'!$A$1:$C$26,3)</f>
        <v>22</v>
      </c>
    </row>
    <row r="5657" spans="1:8" ht="14.25">
      <c r="A5657" s="11">
        <v>44044</v>
      </c>
      <c r="B5657" s="10" t="s">
        <v>6064</v>
      </c>
      <c r="C5657" s="12">
        <v>0.95833333333333337</v>
      </c>
      <c r="D5657" s="13">
        <v>44066</v>
      </c>
      <c r="E5657" s="7" t="s">
        <v>4769</v>
      </c>
      <c r="F5657" s="65">
        <v>31.99</v>
      </c>
      <c r="G5657" t="s">
        <v>5</v>
      </c>
      <c r="H5657">
        <f>+VLOOKUP(G5657,'Legenda Tecnologias'!$A$1:$C$26,3)</f>
        <v>11</v>
      </c>
    </row>
    <row r="5658" spans="1:8" ht="14.25">
      <c r="A5658" s="11">
        <v>44044</v>
      </c>
      <c r="B5658" s="10" t="s">
        <v>6044</v>
      </c>
      <c r="C5658" s="12">
        <v>0.125</v>
      </c>
      <c r="D5658" s="13">
        <v>44066</v>
      </c>
      <c r="E5658" s="7" t="s">
        <v>4769</v>
      </c>
      <c r="F5658" s="65">
        <v>28.1</v>
      </c>
      <c r="G5658" t="s">
        <v>12</v>
      </c>
      <c r="H5658">
        <f>+VLOOKUP(G5658,'Legenda Tecnologias'!$A$1:$C$26,3)</f>
        <v>22</v>
      </c>
    </row>
    <row r="5659" spans="1:8" ht="14.25">
      <c r="A5659" s="11">
        <v>44044</v>
      </c>
      <c r="B5659" s="10" t="s">
        <v>6045</v>
      </c>
      <c r="C5659" s="12">
        <v>0.16666666666666666</v>
      </c>
      <c r="D5659" s="13">
        <v>44066</v>
      </c>
      <c r="E5659" s="7" t="s">
        <v>4769</v>
      </c>
      <c r="F5659" s="65">
        <v>27.9</v>
      </c>
      <c r="G5659" t="s">
        <v>5</v>
      </c>
      <c r="H5659">
        <f>+VLOOKUP(G5659,'Legenda Tecnologias'!$A$1:$C$26,3)</f>
        <v>11</v>
      </c>
    </row>
    <row r="5660" spans="1:8" ht="14.25">
      <c r="A5660" s="11">
        <v>44044</v>
      </c>
      <c r="B5660" s="10" t="s">
        <v>6046</v>
      </c>
      <c r="C5660" s="12">
        <v>0.20833333333333334</v>
      </c>
      <c r="D5660" s="13">
        <v>44066</v>
      </c>
      <c r="E5660" s="7" t="s">
        <v>4769</v>
      </c>
      <c r="F5660" s="65">
        <v>27.8</v>
      </c>
      <c r="G5660" t="s">
        <v>12</v>
      </c>
      <c r="H5660">
        <f>+VLOOKUP(G5660,'Legenda Tecnologias'!$A$1:$C$26,3)</f>
        <v>22</v>
      </c>
    </row>
    <row r="5661" spans="1:8" ht="14.25">
      <c r="A5661" s="11">
        <v>44044</v>
      </c>
      <c r="B5661" s="10" t="s">
        <v>6047</v>
      </c>
      <c r="C5661" s="12">
        <v>0.25</v>
      </c>
      <c r="D5661" s="13">
        <v>44066</v>
      </c>
      <c r="E5661" s="7" t="s">
        <v>4769</v>
      </c>
      <c r="F5661" s="65">
        <v>27.7</v>
      </c>
      <c r="G5661" t="s">
        <v>12</v>
      </c>
      <c r="H5661">
        <f>+VLOOKUP(G5661,'Legenda Tecnologias'!$A$1:$C$26,3)</f>
        <v>22</v>
      </c>
    </row>
    <row r="5662" spans="1:8" ht="14.25">
      <c r="A5662" s="11">
        <v>44044</v>
      </c>
      <c r="B5662" s="10" t="s">
        <v>6048</v>
      </c>
      <c r="C5662" s="12">
        <v>0.29166666666666669</v>
      </c>
      <c r="D5662" s="13">
        <v>44066</v>
      </c>
      <c r="E5662" s="7" t="s">
        <v>4769</v>
      </c>
      <c r="F5662" s="65">
        <v>25.5</v>
      </c>
      <c r="G5662" t="s">
        <v>6</v>
      </c>
      <c r="H5662">
        <f>+VLOOKUP(G5662,'Legenda Tecnologias'!$A$1:$C$26,3)</f>
        <v>18</v>
      </c>
    </row>
    <row r="5663" spans="1:8" ht="14.25">
      <c r="A5663" s="11">
        <v>44044</v>
      </c>
      <c r="B5663" s="10" t="s">
        <v>6049</v>
      </c>
      <c r="C5663" s="12">
        <v>0.33333333333333331</v>
      </c>
      <c r="D5663" s="13">
        <v>44066</v>
      </c>
      <c r="E5663" s="7" t="s">
        <v>4769</v>
      </c>
      <c r="F5663" s="65">
        <v>25.5</v>
      </c>
      <c r="G5663" t="s">
        <v>12</v>
      </c>
      <c r="H5663">
        <f>+VLOOKUP(G5663,'Legenda Tecnologias'!$A$1:$C$26,3)</f>
        <v>22</v>
      </c>
    </row>
    <row r="5664" spans="1:8" ht="14.25">
      <c r="A5664" s="11">
        <v>44044</v>
      </c>
      <c r="B5664" s="10" t="s">
        <v>6050</v>
      </c>
      <c r="C5664" s="12">
        <v>0.375</v>
      </c>
      <c r="D5664" s="13">
        <v>44066</v>
      </c>
      <c r="E5664" s="7" t="s">
        <v>4769</v>
      </c>
      <c r="F5664" s="65">
        <v>25.15</v>
      </c>
      <c r="G5664" t="s">
        <v>28</v>
      </c>
      <c r="H5664">
        <f>+VLOOKUP(G5664,'Legenda Tecnologias'!$A$1:$C$26,3)</f>
        <v>15</v>
      </c>
    </row>
    <row r="5665" spans="1:8" ht="14.25">
      <c r="A5665" s="11">
        <v>44044</v>
      </c>
      <c r="B5665" s="10" t="s">
        <v>6065</v>
      </c>
      <c r="C5665" s="12">
        <v>0</v>
      </c>
      <c r="D5665" s="13">
        <v>44067</v>
      </c>
      <c r="E5665" s="7" t="s">
        <v>4769</v>
      </c>
      <c r="F5665" s="65">
        <v>32.26</v>
      </c>
      <c r="G5665" t="s">
        <v>12</v>
      </c>
      <c r="H5665">
        <f>+VLOOKUP(G5665,'Legenda Tecnologias'!$A$1:$C$26,3)</f>
        <v>22</v>
      </c>
    </row>
    <row r="5666" spans="1:8" ht="14.25">
      <c r="A5666" s="11">
        <v>44044</v>
      </c>
      <c r="B5666" s="10" t="s">
        <v>6066</v>
      </c>
      <c r="C5666" s="12">
        <v>4.1666666666666664E-2</v>
      </c>
      <c r="D5666" s="13">
        <v>44067</v>
      </c>
      <c r="E5666" s="7" t="s">
        <v>4769</v>
      </c>
      <c r="F5666" s="65">
        <v>27.95</v>
      </c>
      <c r="G5666" t="s">
        <v>6</v>
      </c>
      <c r="H5666">
        <f>+VLOOKUP(G5666,'Legenda Tecnologias'!$A$1:$C$26,3)</f>
        <v>18</v>
      </c>
    </row>
    <row r="5667" spans="1:8" ht="14.25">
      <c r="A5667" s="11">
        <v>44044</v>
      </c>
      <c r="B5667" s="10" t="s">
        <v>6075</v>
      </c>
      <c r="C5667" s="12">
        <v>0.41666666666666669</v>
      </c>
      <c r="D5667" s="13">
        <v>44067</v>
      </c>
      <c r="E5667" s="7" t="s">
        <v>4769</v>
      </c>
      <c r="F5667" s="65">
        <v>38.29</v>
      </c>
      <c r="G5667" t="s">
        <v>5</v>
      </c>
      <c r="H5667">
        <f>+VLOOKUP(G5667,'Legenda Tecnologias'!$A$1:$C$26,3)</f>
        <v>11</v>
      </c>
    </row>
    <row r="5668" spans="1:8" ht="14.25">
      <c r="A5668" s="11">
        <v>44044</v>
      </c>
      <c r="B5668" s="10" t="s">
        <v>6076</v>
      </c>
      <c r="C5668" s="12">
        <v>0.45833333333333331</v>
      </c>
      <c r="D5668" s="13">
        <v>44067</v>
      </c>
      <c r="E5668" s="7" t="s">
        <v>4769</v>
      </c>
      <c r="F5668" s="65">
        <v>39.549999999999997</v>
      </c>
      <c r="G5668" t="s">
        <v>5</v>
      </c>
      <c r="H5668">
        <f>+VLOOKUP(G5668,'Legenda Tecnologias'!$A$1:$C$26,3)</f>
        <v>11</v>
      </c>
    </row>
    <row r="5669" spans="1:8" ht="14.25">
      <c r="A5669" s="11">
        <v>44044</v>
      </c>
      <c r="B5669" s="10" t="s">
        <v>6077</v>
      </c>
      <c r="C5669" s="12">
        <v>0.5</v>
      </c>
      <c r="D5669" s="13">
        <v>44067</v>
      </c>
      <c r="E5669" s="7" t="s">
        <v>4769</v>
      </c>
      <c r="F5669" s="65">
        <v>40.549999999999997</v>
      </c>
      <c r="G5669" t="s">
        <v>5</v>
      </c>
      <c r="H5669">
        <f>+VLOOKUP(G5669,'Legenda Tecnologias'!$A$1:$C$26,3)</f>
        <v>11</v>
      </c>
    </row>
    <row r="5670" spans="1:8" ht="14.25">
      <c r="A5670" s="11">
        <v>44044</v>
      </c>
      <c r="B5670" s="10" t="s">
        <v>6078</v>
      </c>
      <c r="C5670" s="12">
        <v>0.54166666666666663</v>
      </c>
      <c r="D5670" s="13">
        <v>44067</v>
      </c>
      <c r="E5670" s="7" t="s">
        <v>4769</v>
      </c>
      <c r="F5670" s="65">
        <v>42.26</v>
      </c>
      <c r="G5670" t="s">
        <v>5</v>
      </c>
      <c r="H5670">
        <f>+VLOOKUP(G5670,'Legenda Tecnologias'!$A$1:$C$26,3)</f>
        <v>11</v>
      </c>
    </row>
    <row r="5671" spans="1:8" ht="14.25">
      <c r="A5671" s="11">
        <v>44044</v>
      </c>
      <c r="B5671" s="10" t="s">
        <v>6079</v>
      </c>
      <c r="C5671" s="12">
        <v>0.58333333333333337</v>
      </c>
      <c r="D5671" s="13">
        <v>44067</v>
      </c>
      <c r="E5671" s="7" t="s">
        <v>4769</v>
      </c>
      <c r="F5671" s="65">
        <v>42.1</v>
      </c>
      <c r="G5671" t="s">
        <v>12</v>
      </c>
      <c r="H5671">
        <f>+VLOOKUP(G5671,'Legenda Tecnologias'!$A$1:$C$26,3)</f>
        <v>22</v>
      </c>
    </row>
    <row r="5672" spans="1:8" ht="14.25">
      <c r="A5672" s="11">
        <v>44044</v>
      </c>
      <c r="B5672" s="10" t="s">
        <v>6080</v>
      </c>
      <c r="C5672" s="12">
        <v>0.625</v>
      </c>
      <c r="D5672" s="13">
        <v>44067</v>
      </c>
      <c r="E5672" s="7" t="s">
        <v>4769</v>
      </c>
      <c r="F5672" s="65">
        <v>41.2</v>
      </c>
      <c r="G5672" t="s">
        <v>6</v>
      </c>
      <c r="H5672">
        <f>+VLOOKUP(G5672,'Legenda Tecnologias'!$A$1:$C$26,3)</f>
        <v>18</v>
      </c>
    </row>
    <row r="5673" spans="1:8" ht="14.25">
      <c r="A5673" s="11">
        <v>44044</v>
      </c>
      <c r="B5673" s="10" t="s">
        <v>6081</v>
      </c>
      <c r="C5673" s="12">
        <v>0.66666666666666663</v>
      </c>
      <c r="D5673" s="13">
        <v>44067</v>
      </c>
      <c r="E5673" s="7" t="s">
        <v>4769</v>
      </c>
      <c r="F5673" s="65">
        <v>41.92</v>
      </c>
      <c r="G5673" t="s">
        <v>5</v>
      </c>
      <c r="H5673">
        <f>+VLOOKUP(G5673,'Legenda Tecnologias'!$A$1:$C$26,3)</f>
        <v>11</v>
      </c>
    </row>
    <row r="5674" spans="1:8" ht="14.25">
      <c r="A5674" s="11">
        <v>44044</v>
      </c>
      <c r="B5674" s="10" t="s">
        <v>6082</v>
      </c>
      <c r="C5674" s="12">
        <v>0.70833333333333337</v>
      </c>
      <c r="D5674" s="13">
        <v>44067</v>
      </c>
      <c r="E5674" s="7" t="s">
        <v>4769</v>
      </c>
      <c r="F5674" s="65">
        <v>42.09</v>
      </c>
      <c r="G5674" t="s">
        <v>5</v>
      </c>
      <c r="H5674">
        <f>+VLOOKUP(G5674,'Legenda Tecnologias'!$A$1:$C$26,3)</f>
        <v>11</v>
      </c>
    </row>
    <row r="5675" spans="1:8" ht="14.25">
      <c r="A5675" s="11">
        <v>44044</v>
      </c>
      <c r="B5675" s="10" t="s">
        <v>6083</v>
      </c>
      <c r="C5675" s="12">
        <v>0.75</v>
      </c>
      <c r="D5675" s="13">
        <v>44067</v>
      </c>
      <c r="E5675" s="7" t="s">
        <v>4769</v>
      </c>
      <c r="F5675" s="65">
        <v>42.15</v>
      </c>
      <c r="G5675" t="s">
        <v>10</v>
      </c>
      <c r="H5675">
        <f>+VLOOKUP(G5675,'Legenda Tecnologias'!$A$1:$C$26,3)</f>
        <v>1</v>
      </c>
    </row>
    <row r="5676" spans="1:8" ht="14.25">
      <c r="A5676" s="11">
        <v>44044</v>
      </c>
      <c r="B5676" s="10" t="s">
        <v>6084</v>
      </c>
      <c r="C5676" s="12">
        <v>0.79166666666666663</v>
      </c>
      <c r="D5676" s="13">
        <v>44067</v>
      </c>
      <c r="E5676" s="7" t="s">
        <v>4769</v>
      </c>
      <c r="F5676" s="65">
        <v>43.23</v>
      </c>
      <c r="G5676" t="s">
        <v>10</v>
      </c>
      <c r="H5676">
        <f>+VLOOKUP(G5676,'Legenda Tecnologias'!$A$1:$C$26,3)</f>
        <v>1</v>
      </c>
    </row>
    <row r="5677" spans="1:8" ht="14.25">
      <c r="A5677" s="11">
        <v>44044</v>
      </c>
      <c r="B5677" s="10" t="s">
        <v>6067</v>
      </c>
      <c r="C5677" s="12">
        <v>8.3333333333333329E-2</v>
      </c>
      <c r="D5677" s="13">
        <v>44067</v>
      </c>
      <c r="E5677" s="7" t="s">
        <v>4769</v>
      </c>
      <c r="F5677" s="65">
        <v>27.14</v>
      </c>
      <c r="G5677" t="s">
        <v>6</v>
      </c>
      <c r="H5677">
        <f>+VLOOKUP(G5677,'Legenda Tecnologias'!$A$1:$C$26,3)</f>
        <v>18</v>
      </c>
    </row>
    <row r="5678" spans="1:8" ht="14.25">
      <c r="A5678" s="11">
        <v>44044</v>
      </c>
      <c r="B5678" s="10" t="s">
        <v>6085</v>
      </c>
      <c r="C5678" s="12">
        <v>0.83333333333333337</v>
      </c>
      <c r="D5678" s="13">
        <v>44067</v>
      </c>
      <c r="E5678" s="7" t="s">
        <v>4769</v>
      </c>
      <c r="F5678" s="65">
        <v>46.78</v>
      </c>
      <c r="G5678" t="s">
        <v>10</v>
      </c>
      <c r="H5678">
        <f>+VLOOKUP(G5678,'Legenda Tecnologias'!$A$1:$C$26,3)</f>
        <v>1</v>
      </c>
    </row>
    <row r="5679" spans="1:8" ht="14.25">
      <c r="A5679" s="11">
        <v>44044</v>
      </c>
      <c r="B5679" s="10" t="s">
        <v>6086</v>
      </c>
      <c r="C5679" s="12">
        <v>0.875</v>
      </c>
      <c r="D5679" s="13">
        <v>44067</v>
      </c>
      <c r="E5679" s="7" t="s">
        <v>4769</v>
      </c>
      <c r="F5679" s="65">
        <v>50.84</v>
      </c>
      <c r="G5679" t="s">
        <v>10</v>
      </c>
      <c r="H5679">
        <f>+VLOOKUP(G5679,'Legenda Tecnologias'!$A$1:$C$26,3)</f>
        <v>1</v>
      </c>
    </row>
    <row r="5680" spans="1:8" ht="14.25">
      <c r="A5680" s="11">
        <v>44044</v>
      </c>
      <c r="B5680" s="10" t="s">
        <v>6087</v>
      </c>
      <c r="C5680" s="12">
        <v>0.91666666666666663</v>
      </c>
      <c r="D5680" s="13">
        <v>44067</v>
      </c>
      <c r="E5680" s="7" t="s">
        <v>4769</v>
      </c>
      <c r="F5680" s="65">
        <v>46.78</v>
      </c>
      <c r="G5680" t="s">
        <v>6</v>
      </c>
      <c r="H5680">
        <f>+VLOOKUP(G5680,'Legenda Tecnologias'!$A$1:$C$26,3)</f>
        <v>18</v>
      </c>
    </row>
    <row r="5681" spans="1:8" ht="14.25">
      <c r="A5681" s="11">
        <v>44044</v>
      </c>
      <c r="B5681" s="10" t="s">
        <v>6088</v>
      </c>
      <c r="C5681" s="12">
        <v>0.95833333333333337</v>
      </c>
      <c r="D5681" s="13">
        <v>44067</v>
      </c>
      <c r="E5681" s="7" t="s">
        <v>4769</v>
      </c>
      <c r="F5681" s="65">
        <v>43.97</v>
      </c>
      <c r="G5681" t="s">
        <v>10</v>
      </c>
      <c r="H5681">
        <f>+VLOOKUP(G5681,'Legenda Tecnologias'!$A$1:$C$26,3)</f>
        <v>1</v>
      </c>
    </row>
    <row r="5682" spans="1:8" ht="14.25">
      <c r="A5682" s="11">
        <v>44044</v>
      </c>
      <c r="B5682" s="10" t="s">
        <v>6068</v>
      </c>
      <c r="C5682" s="12">
        <v>0.125</v>
      </c>
      <c r="D5682" s="13">
        <v>44067</v>
      </c>
      <c r="E5682" s="7" t="s">
        <v>4769</v>
      </c>
      <c r="F5682" s="65">
        <v>25.5</v>
      </c>
      <c r="G5682" t="s">
        <v>6</v>
      </c>
      <c r="H5682">
        <f>+VLOOKUP(G5682,'Legenda Tecnologias'!$A$1:$C$26,3)</f>
        <v>18</v>
      </c>
    </row>
    <row r="5683" spans="1:8" ht="14.25">
      <c r="A5683" s="11">
        <v>44044</v>
      </c>
      <c r="B5683" s="10" t="s">
        <v>6069</v>
      </c>
      <c r="C5683" s="12">
        <v>0.16666666666666666</v>
      </c>
      <c r="D5683" s="13">
        <v>44067</v>
      </c>
      <c r="E5683" s="7" t="s">
        <v>4769</v>
      </c>
      <c r="F5683" s="65">
        <v>25.5</v>
      </c>
      <c r="G5683" t="s">
        <v>12</v>
      </c>
      <c r="H5683">
        <f>+VLOOKUP(G5683,'Legenda Tecnologias'!$A$1:$C$26,3)</f>
        <v>22</v>
      </c>
    </row>
    <row r="5684" spans="1:8" ht="14.25">
      <c r="A5684" s="11">
        <v>44044</v>
      </c>
      <c r="B5684" s="10" t="s">
        <v>6070</v>
      </c>
      <c r="C5684" s="12">
        <v>0.20833333333333334</v>
      </c>
      <c r="D5684" s="13">
        <v>44067</v>
      </c>
      <c r="E5684" s="7" t="s">
        <v>4769</v>
      </c>
      <c r="F5684" s="65">
        <v>28.9</v>
      </c>
      <c r="G5684" t="s">
        <v>12</v>
      </c>
      <c r="H5684">
        <f>+VLOOKUP(G5684,'Legenda Tecnologias'!$A$1:$C$26,3)</f>
        <v>22</v>
      </c>
    </row>
    <row r="5685" spans="1:8" ht="14.25">
      <c r="A5685" s="11">
        <v>44044</v>
      </c>
      <c r="B5685" s="10" t="s">
        <v>6071</v>
      </c>
      <c r="C5685" s="12">
        <v>0.25</v>
      </c>
      <c r="D5685" s="13">
        <v>44067</v>
      </c>
      <c r="E5685" s="7" t="s">
        <v>4769</v>
      </c>
      <c r="F5685" s="65">
        <v>39.79</v>
      </c>
      <c r="G5685" t="s">
        <v>12</v>
      </c>
      <c r="H5685">
        <f>+VLOOKUP(G5685,'Legenda Tecnologias'!$A$1:$C$26,3)</f>
        <v>22</v>
      </c>
    </row>
    <row r="5686" spans="1:8" ht="14.25">
      <c r="A5686" s="11">
        <v>44044</v>
      </c>
      <c r="B5686" s="10" t="s">
        <v>6072</v>
      </c>
      <c r="C5686" s="12">
        <v>0.29166666666666669</v>
      </c>
      <c r="D5686" s="13">
        <v>44067</v>
      </c>
      <c r="E5686" s="7" t="s">
        <v>4769</v>
      </c>
      <c r="F5686" s="65">
        <v>40.06</v>
      </c>
      <c r="G5686" t="s">
        <v>5</v>
      </c>
      <c r="H5686">
        <f>+VLOOKUP(G5686,'Legenda Tecnologias'!$A$1:$C$26,3)</f>
        <v>11</v>
      </c>
    </row>
    <row r="5687" spans="1:8" ht="14.25">
      <c r="A5687" s="11">
        <v>44044</v>
      </c>
      <c r="B5687" s="10" t="s">
        <v>6073</v>
      </c>
      <c r="C5687" s="12">
        <v>0.33333333333333331</v>
      </c>
      <c r="D5687" s="13">
        <v>44067</v>
      </c>
      <c r="E5687" s="7" t="s">
        <v>4769</v>
      </c>
      <c r="F5687" s="65">
        <v>40.06</v>
      </c>
      <c r="G5687" t="s">
        <v>5</v>
      </c>
      <c r="H5687">
        <f>+VLOOKUP(G5687,'Legenda Tecnologias'!$A$1:$C$26,3)</f>
        <v>11</v>
      </c>
    </row>
    <row r="5688" spans="1:8" ht="14.25">
      <c r="A5688" s="11">
        <v>44044</v>
      </c>
      <c r="B5688" s="10" t="s">
        <v>6074</v>
      </c>
      <c r="C5688" s="12">
        <v>0.375</v>
      </c>
      <c r="D5688" s="13">
        <v>44067</v>
      </c>
      <c r="E5688" s="7" t="s">
        <v>4769</v>
      </c>
      <c r="F5688" s="65">
        <v>39.979999999999997</v>
      </c>
      <c r="G5688" t="s">
        <v>5</v>
      </c>
      <c r="H5688">
        <f>+VLOOKUP(G5688,'Legenda Tecnologias'!$A$1:$C$26,3)</f>
        <v>11</v>
      </c>
    </row>
    <row r="5689" spans="1:8" ht="14.25">
      <c r="A5689" s="11">
        <v>44044</v>
      </c>
      <c r="B5689" s="10" t="s">
        <v>6089</v>
      </c>
      <c r="C5689" s="12">
        <v>0</v>
      </c>
      <c r="D5689" s="13">
        <v>44068</v>
      </c>
      <c r="E5689" s="7" t="s">
        <v>4769</v>
      </c>
      <c r="F5689" s="65">
        <v>42.6</v>
      </c>
      <c r="G5689" t="s">
        <v>5</v>
      </c>
      <c r="H5689">
        <f>+VLOOKUP(G5689,'Legenda Tecnologias'!$A$1:$C$26,3)</f>
        <v>11</v>
      </c>
    </row>
    <row r="5690" spans="1:8" ht="14.25">
      <c r="A5690" s="11">
        <v>44044</v>
      </c>
      <c r="B5690" s="10" t="s">
        <v>6090</v>
      </c>
      <c r="C5690" s="12">
        <v>4.1666666666666664E-2</v>
      </c>
      <c r="D5690" s="13">
        <v>44068</v>
      </c>
      <c r="E5690" s="7" t="s">
        <v>4769</v>
      </c>
      <c r="F5690" s="65">
        <v>39.53</v>
      </c>
      <c r="G5690" t="s">
        <v>5</v>
      </c>
      <c r="H5690">
        <f>+VLOOKUP(G5690,'Legenda Tecnologias'!$A$1:$C$26,3)</f>
        <v>11</v>
      </c>
    </row>
    <row r="5691" spans="1:8" ht="14.25">
      <c r="A5691" s="11">
        <v>44044</v>
      </c>
      <c r="B5691" s="10" t="s">
        <v>6099</v>
      </c>
      <c r="C5691" s="12">
        <v>0.41666666666666669</v>
      </c>
      <c r="D5691" s="13">
        <v>44068</v>
      </c>
      <c r="E5691" s="7" t="s">
        <v>4769</v>
      </c>
      <c r="F5691" s="65">
        <v>43.07</v>
      </c>
      <c r="G5691" t="s">
        <v>10</v>
      </c>
      <c r="H5691">
        <f>+VLOOKUP(G5691,'Legenda Tecnologias'!$A$1:$C$26,3)</f>
        <v>1</v>
      </c>
    </row>
    <row r="5692" spans="1:8" ht="14.25">
      <c r="A5692" s="11">
        <v>44044</v>
      </c>
      <c r="B5692" s="10" t="s">
        <v>6100</v>
      </c>
      <c r="C5692" s="12">
        <v>0.45833333333333331</v>
      </c>
      <c r="D5692" s="13">
        <v>44068</v>
      </c>
      <c r="E5692" s="7" t="s">
        <v>4769</v>
      </c>
      <c r="F5692" s="65">
        <v>41.69</v>
      </c>
      <c r="G5692" t="s">
        <v>12</v>
      </c>
      <c r="H5692">
        <f>+VLOOKUP(G5692,'Legenda Tecnologias'!$A$1:$C$26,3)</f>
        <v>22</v>
      </c>
    </row>
    <row r="5693" spans="1:8" ht="14.25">
      <c r="A5693" s="11">
        <v>44044</v>
      </c>
      <c r="B5693" s="10" t="s">
        <v>6101</v>
      </c>
      <c r="C5693" s="12">
        <v>0.5</v>
      </c>
      <c r="D5693" s="13">
        <v>44068</v>
      </c>
      <c r="E5693" s="7" t="s">
        <v>4769</v>
      </c>
      <c r="F5693" s="65">
        <v>40.07</v>
      </c>
      <c r="G5693" t="s">
        <v>5</v>
      </c>
      <c r="H5693">
        <f>+VLOOKUP(G5693,'Legenda Tecnologias'!$A$1:$C$26,3)</f>
        <v>11</v>
      </c>
    </row>
    <row r="5694" spans="1:8" ht="14.25">
      <c r="A5694" s="11">
        <v>44044</v>
      </c>
      <c r="B5694" s="10" t="s">
        <v>6102</v>
      </c>
      <c r="C5694" s="12">
        <v>0.54166666666666663</v>
      </c>
      <c r="D5694" s="13">
        <v>44068</v>
      </c>
      <c r="E5694" s="7" t="s">
        <v>4769</v>
      </c>
      <c r="F5694" s="65">
        <v>38.799999999999997</v>
      </c>
      <c r="G5694" t="s">
        <v>12</v>
      </c>
      <c r="H5694">
        <f>+VLOOKUP(G5694,'Legenda Tecnologias'!$A$1:$C$26,3)</f>
        <v>22</v>
      </c>
    </row>
    <row r="5695" spans="1:8" ht="14.25">
      <c r="A5695" s="11">
        <v>44044</v>
      </c>
      <c r="B5695" s="10" t="s">
        <v>6103</v>
      </c>
      <c r="C5695" s="12">
        <v>0.58333333333333337</v>
      </c>
      <c r="D5695" s="13">
        <v>44068</v>
      </c>
      <c r="E5695" s="7" t="s">
        <v>4769</v>
      </c>
      <c r="F5695" s="65">
        <v>35.909999999999997</v>
      </c>
      <c r="G5695" t="s">
        <v>12</v>
      </c>
      <c r="H5695">
        <f>+VLOOKUP(G5695,'Legenda Tecnologias'!$A$1:$C$26,3)</f>
        <v>22</v>
      </c>
    </row>
    <row r="5696" spans="1:8" ht="14.25">
      <c r="A5696" s="11">
        <v>44044</v>
      </c>
      <c r="B5696" s="10" t="s">
        <v>6104</v>
      </c>
      <c r="C5696" s="12">
        <v>0.625</v>
      </c>
      <c r="D5696" s="13">
        <v>44068</v>
      </c>
      <c r="E5696" s="7" t="s">
        <v>4769</v>
      </c>
      <c r="F5696" s="65">
        <v>35.57</v>
      </c>
      <c r="G5696" t="s">
        <v>12</v>
      </c>
      <c r="H5696">
        <f>+VLOOKUP(G5696,'Legenda Tecnologias'!$A$1:$C$26,3)</f>
        <v>22</v>
      </c>
    </row>
    <row r="5697" spans="1:8" ht="14.25">
      <c r="A5697" s="11">
        <v>44044</v>
      </c>
      <c r="B5697" s="10" t="s">
        <v>6105</v>
      </c>
      <c r="C5697" s="12">
        <v>0.66666666666666663</v>
      </c>
      <c r="D5697" s="13">
        <v>44068</v>
      </c>
      <c r="E5697" s="7" t="s">
        <v>4769</v>
      </c>
      <c r="F5697" s="65">
        <v>35.65</v>
      </c>
      <c r="G5697" t="s">
        <v>7</v>
      </c>
      <c r="H5697">
        <f>+VLOOKUP(G5697,'Legenda Tecnologias'!$A$1:$C$26,3)</f>
        <v>19</v>
      </c>
    </row>
    <row r="5698" spans="1:8" ht="14.25">
      <c r="A5698" s="11">
        <v>44044</v>
      </c>
      <c r="B5698" s="10" t="s">
        <v>6106</v>
      </c>
      <c r="C5698" s="12">
        <v>0.70833333333333337</v>
      </c>
      <c r="D5698" s="13">
        <v>44068</v>
      </c>
      <c r="E5698" s="7" t="s">
        <v>4769</v>
      </c>
      <c r="F5698" s="65">
        <v>39</v>
      </c>
      <c r="G5698" t="s">
        <v>12</v>
      </c>
      <c r="H5698">
        <f>+VLOOKUP(G5698,'Legenda Tecnologias'!$A$1:$C$26,3)</f>
        <v>22</v>
      </c>
    </row>
    <row r="5699" spans="1:8" ht="14.25">
      <c r="A5699" s="11">
        <v>44044</v>
      </c>
      <c r="B5699" s="10" t="s">
        <v>6107</v>
      </c>
      <c r="C5699" s="12">
        <v>0.75</v>
      </c>
      <c r="D5699" s="13">
        <v>44068</v>
      </c>
      <c r="E5699" s="7" t="s">
        <v>4769</v>
      </c>
      <c r="F5699" s="65">
        <v>40.99</v>
      </c>
      <c r="G5699" t="s">
        <v>12</v>
      </c>
      <c r="H5699">
        <f>+VLOOKUP(G5699,'Legenda Tecnologias'!$A$1:$C$26,3)</f>
        <v>22</v>
      </c>
    </row>
    <row r="5700" spans="1:8" ht="14.25">
      <c r="A5700" s="11">
        <v>44044</v>
      </c>
      <c r="B5700" s="10" t="s">
        <v>6108</v>
      </c>
      <c r="C5700" s="12">
        <v>0.79166666666666663</v>
      </c>
      <c r="D5700" s="13">
        <v>44068</v>
      </c>
      <c r="E5700" s="7" t="s">
        <v>4769</v>
      </c>
      <c r="F5700" s="65">
        <v>42.04</v>
      </c>
      <c r="G5700" t="s">
        <v>12</v>
      </c>
      <c r="H5700">
        <f>+VLOOKUP(G5700,'Legenda Tecnologias'!$A$1:$C$26,3)</f>
        <v>22</v>
      </c>
    </row>
    <row r="5701" spans="1:8" ht="14.25">
      <c r="A5701" s="11">
        <v>44044</v>
      </c>
      <c r="B5701" s="10" t="s">
        <v>6091</v>
      </c>
      <c r="C5701" s="12">
        <v>8.3333333333333329E-2</v>
      </c>
      <c r="D5701" s="13">
        <v>44068</v>
      </c>
      <c r="E5701" s="7" t="s">
        <v>4769</v>
      </c>
      <c r="F5701" s="65">
        <v>34.479999999999997</v>
      </c>
      <c r="G5701" t="s">
        <v>20</v>
      </c>
      <c r="H5701">
        <f>+VLOOKUP(G5701,'Legenda Tecnologias'!$A$1:$C$26,3)</f>
        <v>12</v>
      </c>
    </row>
    <row r="5702" spans="1:8" ht="14.25">
      <c r="A5702" s="11">
        <v>44044</v>
      </c>
      <c r="B5702" s="10" t="s">
        <v>6109</v>
      </c>
      <c r="C5702" s="12">
        <v>0.83333333333333337</v>
      </c>
      <c r="D5702" s="13">
        <v>44068</v>
      </c>
      <c r="E5702" s="7" t="s">
        <v>4769</v>
      </c>
      <c r="F5702" s="65">
        <v>43.25</v>
      </c>
      <c r="G5702" t="s">
        <v>5</v>
      </c>
      <c r="H5702">
        <f>+VLOOKUP(G5702,'Legenda Tecnologias'!$A$1:$C$26,3)</f>
        <v>11</v>
      </c>
    </row>
    <row r="5703" spans="1:8" ht="14.25">
      <c r="A5703" s="11">
        <v>44044</v>
      </c>
      <c r="B5703" s="10" t="s">
        <v>6110</v>
      </c>
      <c r="C5703" s="12">
        <v>0.875</v>
      </c>
      <c r="D5703" s="13">
        <v>44068</v>
      </c>
      <c r="E5703" s="7" t="s">
        <v>4769</v>
      </c>
      <c r="F5703" s="65">
        <v>43.64</v>
      </c>
      <c r="G5703" t="s">
        <v>12</v>
      </c>
      <c r="H5703">
        <f>+VLOOKUP(G5703,'Legenda Tecnologias'!$A$1:$C$26,3)</f>
        <v>22</v>
      </c>
    </row>
    <row r="5704" spans="1:8" ht="14.25">
      <c r="A5704" s="11">
        <v>44044</v>
      </c>
      <c r="B5704" s="10" t="s">
        <v>6111</v>
      </c>
      <c r="C5704" s="12">
        <v>0.91666666666666663</v>
      </c>
      <c r="D5704" s="13">
        <v>44068</v>
      </c>
      <c r="E5704" s="7" t="s">
        <v>4769</v>
      </c>
      <c r="F5704" s="65">
        <v>40.450000000000003</v>
      </c>
      <c r="G5704" t="s">
        <v>5</v>
      </c>
      <c r="H5704">
        <f>+VLOOKUP(G5704,'Legenda Tecnologias'!$A$1:$C$26,3)</f>
        <v>11</v>
      </c>
    </row>
    <row r="5705" spans="1:8" ht="14.25">
      <c r="A5705" s="11">
        <v>44044</v>
      </c>
      <c r="B5705" s="10" t="s">
        <v>6112</v>
      </c>
      <c r="C5705" s="12">
        <v>0.95833333333333337</v>
      </c>
      <c r="D5705" s="13">
        <v>44068</v>
      </c>
      <c r="E5705" s="7" t="s">
        <v>4769</v>
      </c>
      <c r="F5705" s="65">
        <v>37.69</v>
      </c>
      <c r="G5705" t="s">
        <v>5</v>
      </c>
      <c r="H5705">
        <f>+VLOOKUP(G5705,'Legenda Tecnologias'!$A$1:$C$26,3)</f>
        <v>11</v>
      </c>
    </row>
    <row r="5706" spans="1:8" ht="14.25">
      <c r="A5706" s="11">
        <v>44044</v>
      </c>
      <c r="B5706" s="10" t="s">
        <v>6092</v>
      </c>
      <c r="C5706" s="12">
        <v>0.125</v>
      </c>
      <c r="D5706" s="13">
        <v>44068</v>
      </c>
      <c r="E5706" s="7" t="s">
        <v>4769</v>
      </c>
      <c r="F5706" s="65">
        <v>32.76</v>
      </c>
      <c r="G5706" t="s">
        <v>13</v>
      </c>
      <c r="H5706">
        <f>+VLOOKUP(G5706,'Legenda Tecnologias'!$A$1:$C$26,3)</f>
        <v>24</v>
      </c>
    </row>
    <row r="5707" spans="1:8" ht="14.25">
      <c r="A5707" s="11">
        <v>44044</v>
      </c>
      <c r="B5707" s="10" t="s">
        <v>6093</v>
      </c>
      <c r="C5707" s="12">
        <v>0.16666666666666666</v>
      </c>
      <c r="D5707" s="13">
        <v>44068</v>
      </c>
      <c r="E5707" s="7" t="s">
        <v>4769</v>
      </c>
      <c r="F5707" s="65">
        <v>32.68</v>
      </c>
      <c r="G5707" t="s">
        <v>13</v>
      </c>
      <c r="H5707">
        <f>+VLOOKUP(G5707,'Legenda Tecnologias'!$A$1:$C$26,3)</f>
        <v>24</v>
      </c>
    </row>
    <row r="5708" spans="1:8" ht="14.25">
      <c r="A5708" s="11">
        <v>44044</v>
      </c>
      <c r="B5708" s="10" t="s">
        <v>6094</v>
      </c>
      <c r="C5708" s="12">
        <v>0.20833333333333334</v>
      </c>
      <c r="D5708" s="13">
        <v>44068</v>
      </c>
      <c r="E5708" s="7" t="s">
        <v>4769</v>
      </c>
      <c r="F5708" s="65">
        <v>34.700000000000003</v>
      </c>
      <c r="G5708" t="s">
        <v>13</v>
      </c>
      <c r="H5708">
        <f>+VLOOKUP(G5708,'Legenda Tecnologias'!$A$1:$C$26,3)</f>
        <v>24</v>
      </c>
    </row>
    <row r="5709" spans="1:8" ht="14.25">
      <c r="A5709" s="11">
        <v>44044</v>
      </c>
      <c r="B5709" s="10" t="s">
        <v>6095</v>
      </c>
      <c r="C5709" s="12">
        <v>0.25</v>
      </c>
      <c r="D5709" s="13">
        <v>44068</v>
      </c>
      <c r="E5709" s="7" t="s">
        <v>4769</v>
      </c>
      <c r="F5709" s="65">
        <v>43.71</v>
      </c>
      <c r="G5709" t="s">
        <v>13</v>
      </c>
      <c r="H5709">
        <f>+VLOOKUP(G5709,'Legenda Tecnologias'!$A$1:$C$26,3)</f>
        <v>24</v>
      </c>
    </row>
    <row r="5710" spans="1:8" ht="14.25">
      <c r="A5710" s="11">
        <v>44044</v>
      </c>
      <c r="B5710" s="10" t="s">
        <v>6096</v>
      </c>
      <c r="C5710" s="12">
        <v>0.29166666666666669</v>
      </c>
      <c r="D5710" s="13">
        <v>44068</v>
      </c>
      <c r="E5710" s="7" t="s">
        <v>4769</v>
      </c>
      <c r="F5710" s="65">
        <v>44.84</v>
      </c>
      <c r="G5710" t="s">
        <v>5</v>
      </c>
      <c r="H5710">
        <f>+VLOOKUP(G5710,'Legenda Tecnologias'!$A$1:$C$26,3)</f>
        <v>11</v>
      </c>
    </row>
    <row r="5711" spans="1:8" ht="14.25">
      <c r="A5711" s="11">
        <v>44044</v>
      </c>
      <c r="B5711" s="10" t="s">
        <v>6097</v>
      </c>
      <c r="C5711" s="12">
        <v>0.33333333333333331</v>
      </c>
      <c r="D5711" s="13">
        <v>44068</v>
      </c>
      <c r="E5711" s="7" t="s">
        <v>4769</v>
      </c>
      <c r="F5711" s="65">
        <v>48.09</v>
      </c>
      <c r="G5711" t="s">
        <v>5</v>
      </c>
      <c r="H5711">
        <f>+VLOOKUP(G5711,'Legenda Tecnologias'!$A$1:$C$26,3)</f>
        <v>11</v>
      </c>
    </row>
    <row r="5712" spans="1:8" ht="14.25">
      <c r="A5712" s="11">
        <v>44044</v>
      </c>
      <c r="B5712" s="10" t="s">
        <v>6098</v>
      </c>
      <c r="C5712" s="12">
        <v>0.375</v>
      </c>
      <c r="D5712" s="13">
        <v>44068</v>
      </c>
      <c r="E5712" s="7" t="s">
        <v>4769</v>
      </c>
      <c r="F5712" s="65">
        <v>45.24</v>
      </c>
      <c r="G5712" t="s">
        <v>6</v>
      </c>
      <c r="H5712">
        <f>+VLOOKUP(G5712,'Legenda Tecnologias'!$A$1:$C$26,3)</f>
        <v>18</v>
      </c>
    </row>
    <row r="5713" spans="1:8" ht="14.25">
      <c r="A5713" s="11">
        <v>44044</v>
      </c>
      <c r="B5713" s="10" t="s">
        <v>6113</v>
      </c>
      <c r="C5713" s="12">
        <v>0</v>
      </c>
      <c r="D5713" s="13">
        <v>44069</v>
      </c>
      <c r="E5713" s="7" t="s">
        <v>4769</v>
      </c>
      <c r="F5713" s="65">
        <v>31.93</v>
      </c>
      <c r="G5713" t="s">
        <v>6</v>
      </c>
      <c r="H5713">
        <f>+VLOOKUP(G5713,'Legenda Tecnologias'!$A$1:$C$26,3)</f>
        <v>18</v>
      </c>
    </row>
    <row r="5714" spans="1:8" ht="14.25">
      <c r="A5714" s="11">
        <v>44044</v>
      </c>
      <c r="B5714" s="10" t="s">
        <v>6114</v>
      </c>
      <c r="C5714" s="12">
        <v>4.1666666666666664E-2</v>
      </c>
      <c r="D5714" s="13">
        <v>44069</v>
      </c>
      <c r="E5714" s="7" t="s">
        <v>4769</v>
      </c>
      <c r="F5714" s="65">
        <v>31.07</v>
      </c>
      <c r="G5714" t="s">
        <v>13</v>
      </c>
      <c r="H5714">
        <f>+VLOOKUP(G5714,'Legenda Tecnologias'!$A$1:$C$26,3)</f>
        <v>24</v>
      </c>
    </row>
    <row r="5715" spans="1:8" ht="14.25">
      <c r="A5715" s="11">
        <v>44044</v>
      </c>
      <c r="B5715" s="10" t="s">
        <v>6123</v>
      </c>
      <c r="C5715" s="12">
        <v>0.41666666666666669</v>
      </c>
      <c r="D5715" s="13">
        <v>44069</v>
      </c>
      <c r="E5715" s="7" t="s">
        <v>4769</v>
      </c>
      <c r="F5715" s="65">
        <v>38.6</v>
      </c>
      <c r="G5715" t="s">
        <v>13</v>
      </c>
      <c r="H5715">
        <f>+VLOOKUP(G5715,'Legenda Tecnologias'!$A$1:$C$26,3)</f>
        <v>24</v>
      </c>
    </row>
    <row r="5716" spans="1:8" ht="14.25">
      <c r="A5716" s="11">
        <v>44044</v>
      </c>
      <c r="B5716" s="10" t="s">
        <v>6124</v>
      </c>
      <c r="C5716" s="12">
        <v>0.45833333333333331</v>
      </c>
      <c r="D5716" s="13">
        <v>44069</v>
      </c>
      <c r="E5716" s="7" t="s">
        <v>4769</v>
      </c>
      <c r="F5716" s="65">
        <v>40.619999999999997</v>
      </c>
      <c r="G5716" t="s">
        <v>12</v>
      </c>
      <c r="H5716">
        <f>+VLOOKUP(G5716,'Legenda Tecnologias'!$A$1:$C$26,3)</f>
        <v>22</v>
      </c>
    </row>
    <row r="5717" spans="1:8" ht="14.25">
      <c r="A5717" s="11">
        <v>44044</v>
      </c>
      <c r="B5717" s="10" t="s">
        <v>6125</v>
      </c>
      <c r="C5717" s="12">
        <v>0.5</v>
      </c>
      <c r="D5717" s="13">
        <v>44069</v>
      </c>
      <c r="E5717" s="7" t="s">
        <v>4769</v>
      </c>
      <c r="F5717" s="65">
        <v>42.57</v>
      </c>
      <c r="G5717" t="s">
        <v>5</v>
      </c>
      <c r="H5717">
        <f>+VLOOKUP(G5717,'Legenda Tecnologias'!$A$1:$C$26,3)</f>
        <v>11</v>
      </c>
    </row>
    <row r="5718" spans="1:8" ht="14.25">
      <c r="A5718" s="11">
        <v>44044</v>
      </c>
      <c r="B5718" s="10" t="s">
        <v>6126</v>
      </c>
      <c r="C5718" s="12">
        <v>0.54166666666666663</v>
      </c>
      <c r="D5718" s="13">
        <v>44069</v>
      </c>
      <c r="E5718" s="7" t="s">
        <v>4769</v>
      </c>
      <c r="F5718" s="65">
        <v>42.31</v>
      </c>
      <c r="G5718" t="s">
        <v>12</v>
      </c>
      <c r="H5718">
        <f>+VLOOKUP(G5718,'Legenda Tecnologias'!$A$1:$C$26,3)</f>
        <v>22</v>
      </c>
    </row>
    <row r="5719" spans="1:8" ht="14.25">
      <c r="A5719" s="11">
        <v>44044</v>
      </c>
      <c r="B5719" s="10" t="s">
        <v>6127</v>
      </c>
      <c r="C5719" s="12">
        <v>0.58333333333333337</v>
      </c>
      <c r="D5719" s="13">
        <v>44069</v>
      </c>
      <c r="E5719" s="7" t="s">
        <v>4769</v>
      </c>
      <c r="F5719" s="65">
        <v>42.51</v>
      </c>
      <c r="G5719" t="s">
        <v>5</v>
      </c>
      <c r="H5719">
        <f>+VLOOKUP(G5719,'Legenda Tecnologias'!$A$1:$C$26,3)</f>
        <v>11</v>
      </c>
    </row>
    <row r="5720" spans="1:8" ht="14.25">
      <c r="A5720" s="11">
        <v>44044</v>
      </c>
      <c r="B5720" s="10" t="s">
        <v>6128</v>
      </c>
      <c r="C5720" s="12">
        <v>0.625</v>
      </c>
      <c r="D5720" s="13">
        <v>44069</v>
      </c>
      <c r="E5720" s="7" t="s">
        <v>4769</v>
      </c>
      <c r="F5720" s="65">
        <v>41.48</v>
      </c>
      <c r="G5720" t="s">
        <v>6</v>
      </c>
      <c r="H5720">
        <f>+VLOOKUP(G5720,'Legenda Tecnologias'!$A$1:$C$26,3)</f>
        <v>18</v>
      </c>
    </row>
    <row r="5721" spans="1:8" ht="14.25">
      <c r="A5721" s="11">
        <v>44044</v>
      </c>
      <c r="B5721" s="10" t="s">
        <v>6129</v>
      </c>
      <c r="C5721" s="12">
        <v>0.66666666666666663</v>
      </c>
      <c r="D5721" s="13">
        <v>44069</v>
      </c>
      <c r="E5721" s="7" t="s">
        <v>4769</v>
      </c>
      <c r="F5721" s="65">
        <v>40.299999999999997</v>
      </c>
      <c r="G5721" t="s">
        <v>5</v>
      </c>
      <c r="H5721">
        <f>+VLOOKUP(G5721,'Legenda Tecnologias'!$A$1:$C$26,3)</f>
        <v>11</v>
      </c>
    </row>
    <row r="5722" spans="1:8" ht="14.25">
      <c r="A5722" s="11">
        <v>44044</v>
      </c>
      <c r="B5722" s="10" t="s">
        <v>6130</v>
      </c>
      <c r="C5722" s="12">
        <v>0.70833333333333337</v>
      </c>
      <c r="D5722" s="13">
        <v>44069</v>
      </c>
      <c r="E5722" s="7" t="s">
        <v>4769</v>
      </c>
      <c r="F5722" s="65">
        <v>42.57</v>
      </c>
      <c r="G5722" t="s">
        <v>12</v>
      </c>
      <c r="H5722">
        <f>+VLOOKUP(G5722,'Legenda Tecnologias'!$A$1:$C$26,3)</f>
        <v>22</v>
      </c>
    </row>
    <row r="5723" spans="1:8" ht="14.25">
      <c r="A5723" s="11">
        <v>44044</v>
      </c>
      <c r="B5723" s="10" t="s">
        <v>6131</v>
      </c>
      <c r="C5723" s="12">
        <v>0.75</v>
      </c>
      <c r="D5723" s="13">
        <v>44069</v>
      </c>
      <c r="E5723" s="7" t="s">
        <v>4769</v>
      </c>
      <c r="F5723" s="65">
        <v>44.77</v>
      </c>
      <c r="G5723" t="s">
        <v>12</v>
      </c>
      <c r="H5723">
        <f>+VLOOKUP(G5723,'Legenda Tecnologias'!$A$1:$C$26,3)</f>
        <v>22</v>
      </c>
    </row>
    <row r="5724" spans="1:8" ht="14.25">
      <c r="A5724" s="11">
        <v>44044</v>
      </c>
      <c r="B5724" s="10" t="s">
        <v>6132</v>
      </c>
      <c r="C5724" s="12">
        <v>0.79166666666666663</v>
      </c>
      <c r="D5724" s="13">
        <v>44069</v>
      </c>
      <c r="E5724" s="7" t="s">
        <v>4769</v>
      </c>
      <c r="F5724" s="65">
        <v>46</v>
      </c>
      <c r="G5724" t="s">
        <v>5</v>
      </c>
      <c r="H5724">
        <f>+VLOOKUP(G5724,'Legenda Tecnologias'!$A$1:$C$26,3)</f>
        <v>11</v>
      </c>
    </row>
    <row r="5725" spans="1:8" ht="14.25">
      <c r="A5725" s="11">
        <v>44044</v>
      </c>
      <c r="B5725" s="10" t="s">
        <v>6115</v>
      </c>
      <c r="C5725" s="12">
        <v>8.3333333333333329E-2</v>
      </c>
      <c r="D5725" s="13">
        <v>44069</v>
      </c>
      <c r="E5725" s="7" t="s">
        <v>4769</v>
      </c>
      <c r="F5725" s="65">
        <v>30.13</v>
      </c>
      <c r="G5725" t="s">
        <v>12</v>
      </c>
      <c r="H5725">
        <f>+VLOOKUP(G5725,'Legenda Tecnologias'!$A$1:$C$26,3)</f>
        <v>22</v>
      </c>
    </row>
    <row r="5726" spans="1:8" ht="14.25">
      <c r="A5726" s="11">
        <v>44044</v>
      </c>
      <c r="B5726" s="10" t="s">
        <v>6133</v>
      </c>
      <c r="C5726" s="12">
        <v>0.83333333333333337</v>
      </c>
      <c r="D5726" s="13">
        <v>44069</v>
      </c>
      <c r="E5726" s="7" t="s">
        <v>4769</v>
      </c>
      <c r="F5726" s="65">
        <v>47.5</v>
      </c>
      <c r="G5726" t="s">
        <v>10</v>
      </c>
      <c r="H5726">
        <f>+VLOOKUP(G5726,'Legenda Tecnologias'!$A$1:$C$26,3)</f>
        <v>1</v>
      </c>
    </row>
    <row r="5727" spans="1:8" ht="14.25">
      <c r="A5727" s="11">
        <v>44044</v>
      </c>
      <c r="B5727" s="10" t="s">
        <v>6134</v>
      </c>
      <c r="C5727" s="12">
        <v>0.875</v>
      </c>
      <c r="D5727" s="13">
        <v>44069</v>
      </c>
      <c r="E5727" s="7" t="s">
        <v>4769</v>
      </c>
      <c r="F5727" s="65">
        <v>53</v>
      </c>
      <c r="G5727" t="s">
        <v>10</v>
      </c>
      <c r="H5727">
        <f>+VLOOKUP(G5727,'Legenda Tecnologias'!$A$1:$C$26,3)</f>
        <v>1</v>
      </c>
    </row>
    <row r="5728" spans="1:8" ht="14.25">
      <c r="A5728" s="11">
        <v>44044</v>
      </c>
      <c r="B5728" s="10" t="s">
        <v>6135</v>
      </c>
      <c r="C5728" s="12">
        <v>0.91666666666666663</v>
      </c>
      <c r="D5728" s="13">
        <v>44069</v>
      </c>
      <c r="E5728" s="7" t="s">
        <v>4769</v>
      </c>
      <c r="F5728" s="65">
        <v>48.38</v>
      </c>
      <c r="G5728" t="s">
        <v>10</v>
      </c>
      <c r="H5728">
        <f>+VLOOKUP(G5728,'Legenda Tecnologias'!$A$1:$C$26,3)</f>
        <v>1</v>
      </c>
    </row>
    <row r="5729" spans="1:8" ht="14.25">
      <c r="A5729" s="11">
        <v>44044</v>
      </c>
      <c r="B5729" s="10" t="s">
        <v>6136</v>
      </c>
      <c r="C5729" s="12">
        <v>0.95833333333333337</v>
      </c>
      <c r="D5729" s="13">
        <v>44069</v>
      </c>
      <c r="E5729" s="7" t="s">
        <v>4769</v>
      </c>
      <c r="F5729" s="65">
        <v>44.86</v>
      </c>
      <c r="G5729" t="s">
        <v>10</v>
      </c>
      <c r="H5729">
        <f>+VLOOKUP(G5729,'Legenda Tecnologias'!$A$1:$C$26,3)</f>
        <v>1</v>
      </c>
    </row>
    <row r="5730" spans="1:8" ht="14.25">
      <c r="A5730" s="11">
        <v>44044</v>
      </c>
      <c r="B5730" s="10" t="s">
        <v>6116</v>
      </c>
      <c r="C5730" s="12">
        <v>0.125</v>
      </c>
      <c r="D5730" s="13">
        <v>44069</v>
      </c>
      <c r="E5730" s="7" t="s">
        <v>4769</v>
      </c>
      <c r="F5730" s="65">
        <v>30.2</v>
      </c>
      <c r="G5730" t="s">
        <v>12</v>
      </c>
      <c r="H5730">
        <f>+VLOOKUP(G5730,'Legenda Tecnologias'!$A$1:$C$26,3)</f>
        <v>22</v>
      </c>
    </row>
    <row r="5731" spans="1:8" ht="14.25">
      <c r="A5731" s="11">
        <v>44044</v>
      </c>
      <c r="B5731" s="10" t="s">
        <v>6117</v>
      </c>
      <c r="C5731" s="12">
        <v>0.16666666666666666</v>
      </c>
      <c r="D5731" s="13">
        <v>44069</v>
      </c>
      <c r="E5731" s="7" t="s">
        <v>4769</v>
      </c>
      <c r="F5731" s="65">
        <v>31</v>
      </c>
      <c r="G5731" t="s">
        <v>12</v>
      </c>
      <c r="H5731">
        <f>+VLOOKUP(G5731,'Legenda Tecnologias'!$A$1:$C$26,3)</f>
        <v>22</v>
      </c>
    </row>
    <row r="5732" spans="1:8" ht="14.25">
      <c r="A5732" s="11">
        <v>44044</v>
      </c>
      <c r="B5732" s="10" t="s">
        <v>6118</v>
      </c>
      <c r="C5732" s="12">
        <v>0.20833333333333334</v>
      </c>
      <c r="D5732" s="13">
        <v>44069</v>
      </c>
      <c r="E5732" s="7" t="s">
        <v>4769</v>
      </c>
      <c r="F5732" s="65">
        <v>32.32</v>
      </c>
      <c r="G5732" t="s">
        <v>13</v>
      </c>
      <c r="H5732">
        <f>+VLOOKUP(G5732,'Legenda Tecnologias'!$A$1:$C$26,3)</f>
        <v>24</v>
      </c>
    </row>
    <row r="5733" spans="1:8" ht="14.25">
      <c r="A5733" s="11">
        <v>44044</v>
      </c>
      <c r="B5733" s="10" t="s">
        <v>6119</v>
      </c>
      <c r="C5733" s="12">
        <v>0.25</v>
      </c>
      <c r="D5733" s="13">
        <v>44069</v>
      </c>
      <c r="E5733" s="7" t="s">
        <v>4769</v>
      </c>
      <c r="F5733" s="65">
        <v>32.93</v>
      </c>
      <c r="G5733" t="s">
        <v>12</v>
      </c>
      <c r="H5733">
        <f>+VLOOKUP(G5733,'Legenda Tecnologias'!$A$1:$C$26,3)</f>
        <v>22</v>
      </c>
    </row>
    <row r="5734" spans="1:8" ht="14.25">
      <c r="A5734" s="11">
        <v>44044</v>
      </c>
      <c r="B5734" s="10" t="s">
        <v>6120</v>
      </c>
      <c r="C5734" s="12">
        <v>0.29166666666666669</v>
      </c>
      <c r="D5734" s="13">
        <v>44069</v>
      </c>
      <c r="E5734" s="7" t="s">
        <v>4769</v>
      </c>
      <c r="F5734" s="65">
        <v>37.090000000000003</v>
      </c>
      <c r="G5734" t="s">
        <v>13</v>
      </c>
      <c r="H5734">
        <f>+VLOOKUP(G5734,'Legenda Tecnologias'!$A$1:$C$26,3)</f>
        <v>24</v>
      </c>
    </row>
    <row r="5735" spans="1:8" ht="14.25">
      <c r="A5735" s="11">
        <v>44044</v>
      </c>
      <c r="B5735" s="10" t="s">
        <v>6121</v>
      </c>
      <c r="C5735" s="12">
        <v>0.33333333333333331</v>
      </c>
      <c r="D5735" s="13">
        <v>44069</v>
      </c>
      <c r="E5735" s="7" t="s">
        <v>4769</v>
      </c>
      <c r="F5735" s="65">
        <v>37.82</v>
      </c>
      <c r="G5735" t="s">
        <v>12</v>
      </c>
      <c r="H5735">
        <f>+VLOOKUP(G5735,'Legenda Tecnologias'!$A$1:$C$26,3)</f>
        <v>22</v>
      </c>
    </row>
    <row r="5736" spans="1:8" ht="14.25">
      <c r="A5736" s="11">
        <v>44044</v>
      </c>
      <c r="B5736" s="10" t="s">
        <v>6122</v>
      </c>
      <c r="C5736" s="12">
        <v>0.375</v>
      </c>
      <c r="D5736" s="13">
        <v>44069</v>
      </c>
      <c r="E5736" s="7" t="s">
        <v>4769</v>
      </c>
      <c r="F5736" s="65">
        <v>37.86</v>
      </c>
      <c r="G5736" t="s">
        <v>12</v>
      </c>
      <c r="H5736">
        <f>+VLOOKUP(G5736,'Legenda Tecnologias'!$A$1:$C$26,3)</f>
        <v>22</v>
      </c>
    </row>
    <row r="5737" spans="1:8" ht="14.25">
      <c r="A5737" s="11">
        <v>44044</v>
      </c>
      <c r="B5737" s="10" t="s">
        <v>6137</v>
      </c>
      <c r="C5737" s="12">
        <v>0</v>
      </c>
      <c r="D5737" s="13">
        <v>44070</v>
      </c>
      <c r="E5737" s="7" t="s">
        <v>4769</v>
      </c>
      <c r="F5737" s="65">
        <v>46.91</v>
      </c>
      <c r="G5737" t="s">
        <v>10</v>
      </c>
      <c r="H5737">
        <f>+VLOOKUP(G5737,'Legenda Tecnologias'!$A$1:$C$26,3)</f>
        <v>1</v>
      </c>
    </row>
    <row r="5738" spans="1:8" ht="14.25">
      <c r="A5738" s="11">
        <v>44044</v>
      </c>
      <c r="B5738" s="10" t="s">
        <v>6138</v>
      </c>
      <c r="C5738" s="12">
        <v>4.1666666666666664E-2</v>
      </c>
      <c r="D5738" s="13">
        <v>44070</v>
      </c>
      <c r="E5738" s="7" t="s">
        <v>4769</v>
      </c>
      <c r="F5738" s="65">
        <v>42.91</v>
      </c>
      <c r="G5738" t="s">
        <v>5</v>
      </c>
      <c r="H5738">
        <f>+VLOOKUP(G5738,'Legenda Tecnologias'!$A$1:$C$26,3)</f>
        <v>11</v>
      </c>
    </row>
    <row r="5739" spans="1:8" ht="14.25">
      <c r="A5739" s="11">
        <v>44044</v>
      </c>
      <c r="B5739" s="10" t="s">
        <v>6147</v>
      </c>
      <c r="C5739" s="12">
        <v>0.41666666666666669</v>
      </c>
      <c r="D5739" s="13">
        <v>44070</v>
      </c>
      <c r="E5739" s="7" t="s">
        <v>4769</v>
      </c>
      <c r="F5739" s="65">
        <v>49.69</v>
      </c>
      <c r="G5739" t="s">
        <v>10</v>
      </c>
      <c r="H5739">
        <f>+VLOOKUP(G5739,'Legenda Tecnologias'!$A$1:$C$26,3)</f>
        <v>1</v>
      </c>
    </row>
    <row r="5740" spans="1:8" ht="14.25">
      <c r="A5740" s="11">
        <v>44044</v>
      </c>
      <c r="B5740" s="10" t="s">
        <v>6148</v>
      </c>
      <c r="C5740" s="12">
        <v>0.45833333333333331</v>
      </c>
      <c r="D5740" s="13">
        <v>44070</v>
      </c>
      <c r="E5740" s="7" t="s">
        <v>4769</v>
      </c>
      <c r="F5740" s="65">
        <v>50.01</v>
      </c>
      <c r="G5740" t="s">
        <v>6</v>
      </c>
      <c r="H5740">
        <f>+VLOOKUP(G5740,'Legenda Tecnologias'!$A$1:$C$26,3)</f>
        <v>18</v>
      </c>
    </row>
    <row r="5741" spans="1:8" ht="14.25">
      <c r="A5741" s="11">
        <v>44044</v>
      </c>
      <c r="B5741" s="10" t="s">
        <v>6149</v>
      </c>
      <c r="C5741" s="12">
        <v>0.5</v>
      </c>
      <c r="D5741" s="13">
        <v>44070</v>
      </c>
      <c r="E5741" s="7" t="s">
        <v>4769</v>
      </c>
      <c r="F5741" s="65">
        <v>49.46</v>
      </c>
      <c r="G5741" t="s">
        <v>21</v>
      </c>
      <c r="H5741">
        <f>+VLOOKUP(G5741,'Legenda Tecnologias'!$A$1:$C$26,3)</f>
        <v>2</v>
      </c>
    </row>
    <row r="5742" spans="1:8" ht="14.25">
      <c r="A5742" s="11">
        <v>44044</v>
      </c>
      <c r="B5742" s="10" t="s">
        <v>6150</v>
      </c>
      <c r="C5742" s="12">
        <v>0.54166666666666663</v>
      </c>
      <c r="D5742" s="13">
        <v>44070</v>
      </c>
      <c r="E5742" s="7" t="s">
        <v>4769</v>
      </c>
      <c r="F5742" s="65">
        <v>49.46</v>
      </c>
      <c r="G5742" t="s">
        <v>10</v>
      </c>
      <c r="H5742">
        <f>+VLOOKUP(G5742,'Legenda Tecnologias'!$A$1:$C$26,3)</f>
        <v>1</v>
      </c>
    </row>
    <row r="5743" spans="1:8" ht="14.25">
      <c r="A5743" s="11">
        <v>44044</v>
      </c>
      <c r="B5743" s="10" t="s">
        <v>6151</v>
      </c>
      <c r="C5743" s="12">
        <v>0.58333333333333337</v>
      </c>
      <c r="D5743" s="13">
        <v>44070</v>
      </c>
      <c r="E5743" s="7" t="s">
        <v>4769</v>
      </c>
      <c r="F5743" s="65">
        <v>46.91</v>
      </c>
      <c r="G5743" t="s">
        <v>10</v>
      </c>
      <c r="H5743">
        <f>+VLOOKUP(G5743,'Legenda Tecnologias'!$A$1:$C$26,3)</f>
        <v>1</v>
      </c>
    </row>
    <row r="5744" spans="1:8" ht="14.25">
      <c r="A5744" s="11">
        <v>44044</v>
      </c>
      <c r="B5744" s="10" t="s">
        <v>6152</v>
      </c>
      <c r="C5744" s="12">
        <v>0.625</v>
      </c>
      <c r="D5744" s="13">
        <v>44070</v>
      </c>
      <c r="E5744" s="7" t="s">
        <v>4769</v>
      </c>
      <c r="F5744" s="65">
        <v>46.91</v>
      </c>
      <c r="G5744" t="s">
        <v>5</v>
      </c>
      <c r="H5744">
        <f>+VLOOKUP(G5744,'Legenda Tecnologias'!$A$1:$C$26,3)</f>
        <v>11</v>
      </c>
    </row>
    <row r="5745" spans="1:8" ht="14.25">
      <c r="A5745" s="11">
        <v>44044</v>
      </c>
      <c r="B5745" s="10" t="s">
        <v>6153</v>
      </c>
      <c r="C5745" s="12">
        <v>0.66666666666666663</v>
      </c>
      <c r="D5745" s="13">
        <v>44070</v>
      </c>
      <c r="E5745" s="7" t="s">
        <v>4769</v>
      </c>
      <c r="F5745" s="65">
        <v>46.91</v>
      </c>
      <c r="G5745" t="s">
        <v>5</v>
      </c>
      <c r="H5745">
        <f>+VLOOKUP(G5745,'Legenda Tecnologias'!$A$1:$C$26,3)</f>
        <v>11</v>
      </c>
    </row>
    <row r="5746" spans="1:8" ht="14.25">
      <c r="A5746" s="11">
        <v>44044</v>
      </c>
      <c r="B5746" s="10" t="s">
        <v>6154</v>
      </c>
      <c r="C5746" s="12">
        <v>0.70833333333333337</v>
      </c>
      <c r="D5746" s="13">
        <v>44070</v>
      </c>
      <c r="E5746" s="7" t="s">
        <v>4769</v>
      </c>
      <c r="F5746" s="65">
        <v>45.51</v>
      </c>
      <c r="G5746" t="s">
        <v>5</v>
      </c>
      <c r="H5746">
        <f>+VLOOKUP(G5746,'Legenda Tecnologias'!$A$1:$C$26,3)</f>
        <v>11</v>
      </c>
    </row>
    <row r="5747" spans="1:8" ht="14.25">
      <c r="A5747" s="11">
        <v>44044</v>
      </c>
      <c r="B5747" s="10" t="s">
        <v>6155</v>
      </c>
      <c r="C5747" s="12">
        <v>0.75</v>
      </c>
      <c r="D5747" s="13">
        <v>44070</v>
      </c>
      <c r="E5747" s="7" t="s">
        <v>4769</v>
      </c>
      <c r="F5747" s="65">
        <v>45.82</v>
      </c>
      <c r="G5747" t="s">
        <v>10</v>
      </c>
      <c r="H5747">
        <f>+VLOOKUP(G5747,'Legenda Tecnologias'!$A$1:$C$26,3)</f>
        <v>1</v>
      </c>
    </row>
    <row r="5748" spans="1:8" ht="14.25">
      <c r="A5748" s="11">
        <v>44044</v>
      </c>
      <c r="B5748" s="10" t="s">
        <v>6156</v>
      </c>
      <c r="C5748" s="12">
        <v>0.79166666666666663</v>
      </c>
      <c r="D5748" s="13">
        <v>44070</v>
      </c>
      <c r="E5748" s="7" t="s">
        <v>4769</v>
      </c>
      <c r="F5748" s="65">
        <v>46.91</v>
      </c>
      <c r="G5748" t="s">
        <v>5</v>
      </c>
      <c r="H5748">
        <f>+VLOOKUP(G5748,'Legenda Tecnologias'!$A$1:$C$26,3)</f>
        <v>11</v>
      </c>
    </row>
    <row r="5749" spans="1:8" ht="14.25">
      <c r="A5749" s="11">
        <v>44044</v>
      </c>
      <c r="B5749" s="10" t="s">
        <v>6139</v>
      </c>
      <c r="C5749" s="12">
        <v>8.3333333333333329E-2</v>
      </c>
      <c r="D5749" s="13">
        <v>44070</v>
      </c>
      <c r="E5749" s="7" t="s">
        <v>4769</v>
      </c>
      <c r="F5749" s="65">
        <v>40.020000000000003</v>
      </c>
      <c r="G5749" t="s">
        <v>12</v>
      </c>
      <c r="H5749">
        <f>+VLOOKUP(G5749,'Legenda Tecnologias'!$A$1:$C$26,3)</f>
        <v>22</v>
      </c>
    </row>
    <row r="5750" spans="1:8" ht="14.25">
      <c r="A5750" s="11">
        <v>44044</v>
      </c>
      <c r="B5750" s="10" t="s">
        <v>6157</v>
      </c>
      <c r="C5750" s="12">
        <v>0.83333333333333337</v>
      </c>
      <c r="D5750" s="13">
        <v>44070</v>
      </c>
      <c r="E5750" s="7" t="s">
        <v>4769</v>
      </c>
      <c r="F5750" s="65">
        <v>48.01</v>
      </c>
      <c r="G5750" t="s">
        <v>5</v>
      </c>
      <c r="H5750">
        <f>+VLOOKUP(G5750,'Legenda Tecnologias'!$A$1:$C$26,3)</f>
        <v>11</v>
      </c>
    </row>
    <row r="5751" spans="1:8" ht="14.25">
      <c r="A5751" s="11">
        <v>44044</v>
      </c>
      <c r="B5751" s="10" t="s">
        <v>6158</v>
      </c>
      <c r="C5751" s="12">
        <v>0.875</v>
      </c>
      <c r="D5751" s="13">
        <v>44070</v>
      </c>
      <c r="E5751" s="7" t="s">
        <v>4769</v>
      </c>
      <c r="F5751" s="65">
        <v>51.49</v>
      </c>
      <c r="G5751" t="s">
        <v>5</v>
      </c>
      <c r="H5751">
        <f>+VLOOKUP(G5751,'Legenda Tecnologias'!$A$1:$C$26,3)</f>
        <v>11</v>
      </c>
    </row>
    <row r="5752" spans="1:8" ht="14.25">
      <c r="A5752" s="11">
        <v>44044</v>
      </c>
      <c r="B5752" s="10" t="s">
        <v>6159</v>
      </c>
      <c r="C5752" s="12">
        <v>0.91666666666666663</v>
      </c>
      <c r="D5752" s="13">
        <v>44070</v>
      </c>
      <c r="E5752" s="7" t="s">
        <v>4769</v>
      </c>
      <c r="F5752" s="65">
        <v>47.74</v>
      </c>
      <c r="G5752" t="s">
        <v>10</v>
      </c>
      <c r="H5752">
        <f>+VLOOKUP(G5752,'Legenda Tecnologias'!$A$1:$C$26,3)</f>
        <v>1</v>
      </c>
    </row>
    <row r="5753" spans="1:8" ht="14.25">
      <c r="A5753" s="11">
        <v>44044</v>
      </c>
      <c r="B5753" s="10" t="s">
        <v>6160</v>
      </c>
      <c r="C5753" s="12">
        <v>0.95833333333333337</v>
      </c>
      <c r="D5753" s="13">
        <v>44070</v>
      </c>
      <c r="E5753" s="7" t="s">
        <v>4769</v>
      </c>
      <c r="F5753" s="65">
        <v>45.42</v>
      </c>
      <c r="G5753" t="s">
        <v>12</v>
      </c>
      <c r="H5753">
        <f>+VLOOKUP(G5753,'Legenda Tecnologias'!$A$1:$C$26,3)</f>
        <v>22</v>
      </c>
    </row>
    <row r="5754" spans="1:8" ht="14.25">
      <c r="A5754" s="11">
        <v>44044</v>
      </c>
      <c r="B5754" s="10" t="s">
        <v>6140</v>
      </c>
      <c r="C5754" s="12">
        <v>0.125</v>
      </c>
      <c r="D5754" s="13">
        <v>44070</v>
      </c>
      <c r="E5754" s="7" t="s">
        <v>4769</v>
      </c>
      <c r="F5754" s="65">
        <v>38.93</v>
      </c>
      <c r="G5754" t="s">
        <v>12</v>
      </c>
      <c r="H5754">
        <f>+VLOOKUP(G5754,'Legenda Tecnologias'!$A$1:$C$26,3)</f>
        <v>22</v>
      </c>
    </row>
    <row r="5755" spans="1:8" ht="14.25">
      <c r="A5755" s="11">
        <v>44044</v>
      </c>
      <c r="B5755" s="10" t="s">
        <v>6141</v>
      </c>
      <c r="C5755" s="12">
        <v>0.16666666666666666</v>
      </c>
      <c r="D5755" s="13">
        <v>44070</v>
      </c>
      <c r="E5755" s="7" t="s">
        <v>4769</v>
      </c>
      <c r="F5755" s="65">
        <v>38.299999999999997</v>
      </c>
      <c r="G5755" t="s">
        <v>6</v>
      </c>
      <c r="H5755">
        <f>+VLOOKUP(G5755,'Legenda Tecnologias'!$A$1:$C$26,3)</f>
        <v>18</v>
      </c>
    </row>
    <row r="5756" spans="1:8" ht="14.25">
      <c r="A5756" s="11">
        <v>44044</v>
      </c>
      <c r="B5756" s="10" t="s">
        <v>6142</v>
      </c>
      <c r="C5756" s="12">
        <v>0.20833333333333334</v>
      </c>
      <c r="D5756" s="13">
        <v>44070</v>
      </c>
      <c r="E5756" s="7" t="s">
        <v>4769</v>
      </c>
      <c r="F5756" s="65">
        <v>40.020000000000003</v>
      </c>
      <c r="G5756" t="s">
        <v>13</v>
      </c>
      <c r="H5756">
        <f>+VLOOKUP(G5756,'Legenda Tecnologias'!$A$1:$C$26,3)</f>
        <v>24</v>
      </c>
    </row>
    <row r="5757" spans="1:8" ht="14.25">
      <c r="A5757" s="11">
        <v>44044</v>
      </c>
      <c r="B5757" s="10" t="s">
        <v>6143</v>
      </c>
      <c r="C5757" s="12">
        <v>0.25</v>
      </c>
      <c r="D5757" s="13">
        <v>44070</v>
      </c>
      <c r="E5757" s="7" t="s">
        <v>4769</v>
      </c>
      <c r="F5757" s="65">
        <v>42.93</v>
      </c>
      <c r="G5757" t="s">
        <v>12</v>
      </c>
      <c r="H5757">
        <f>+VLOOKUP(G5757,'Legenda Tecnologias'!$A$1:$C$26,3)</f>
        <v>22</v>
      </c>
    </row>
    <row r="5758" spans="1:8" ht="14.25">
      <c r="A5758" s="11">
        <v>44044</v>
      </c>
      <c r="B5758" s="10" t="s">
        <v>6144</v>
      </c>
      <c r="C5758" s="12">
        <v>0.29166666666666669</v>
      </c>
      <c r="D5758" s="13">
        <v>44070</v>
      </c>
      <c r="E5758" s="7" t="s">
        <v>4769</v>
      </c>
      <c r="F5758" s="65">
        <v>47.78</v>
      </c>
      <c r="G5758" t="s">
        <v>5</v>
      </c>
      <c r="H5758">
        <f>+VLOOKUP(G5758,'Legenda Tecnologias'!$A$1:$C$26,3)</f>
        <v>11</v>
      </c>
    </row>
    <row r="5759" spans="1:8" ht="14.25">
      <c r="A5759" s="11">
        <v>44044</v>
      </c>
      <c r="B5759" s="10" t="s">
        <v>6145</v>
      </c>
      <c r="C5759" s="12">
        <v>0.33333333333333331</v>
      </c>
      <c r="D5759" s="13">
        <v>44070</v>
      </c>
      <c r="E5759" s="7" t="s">
        <v>4769</v>
      </c>
      <c r="F5759" s="65">
        <v>51.04</v>
      </c>
      <c r="G5759" t="s">
        <v>12</v>
      </c>
      <c r="H5759">
        <f>+VLOOKUP(G5759,'Legenda Tecnologias'!$A$1:$C$26,3)</f>
        <v>22</v>
      </c>
    </row>
    <row r="5760" spans="1:8" ht="14.25">
      <c r="A5760" s="11">
        <v>44044</v>
      </c>
      <c r="B5760" s="10" t="s">
        <v>6146</v>
      </c>
      <c r="C5760" s="12">
        <v>0.375</v>
      </c>
      <c r="D5760" s="13">
        <v>44070</v>
      </c>
      <c r="E5760" s="7" t="s">
        <v>4769</v>
      </c>
      <c r="F5760" s="65">
        <v>50.81</v>
      </c>
      <c r="G5760" t="s">
        <v>10</v>
      </c>
      <c r="H5760">
        <f>+VLOOKUP(G5760,'Legenda Tecnologias'!$A$1:$C$26,3)</f>
        <v>1</v>
      </c>
    </row>
    <row r="5761" spans="1:8" ht="14.25">
      <c r="A5761" s="11">
        <v>44044</v>
      </c>
      <c r="B5761" s="10" t="s">
        <v>6161</v>
      </c>
      <c r="C5761" s="12">
        <v>0</v>
      </c>
      <c r="D5761" s="13">
        <v>44071</v>
      </c>
      <c r="E5761" s="7" t="s">
        <v>4769</v>
      </c>
      <c r="F5761" s="65">
        <v>39.9</v>
      </c>
      <c r="G5761" t="s">
        <v>5</v>
      </c>
      <c r="H5761">
        <f>+VLOOKUP(G5761,'Legenda Tecnologias'!$A$1:$C$26,3)</f>
        <v>11</v>
      </c>
    </row>
    <row r="5762" spans="1:8" ht="14.25">
      <c r="A5762" s="11">
        <v>44044</v>
      </c>
      <c r="B5762" s="10" t="s">
        <v>6162</v>
      </c>
      <c r="C5762" s="12">
        <v>4.1666666666666664E-2</v>
      </c>
      <c r="D5762" s="13">
        <v>44071</v>
      </c>
      <c r="E5762" s="7" t="s">
        <v>4769</v>
      </c>
      <c r="F5762" s="65">
        <v>37.299999999999997</v>
      </c>
      <c r="G5762" t="s">
        <v>12</v>
      </c>
      <c r="H5762">
        <f>+VLOOKUP(G5762,'Legenda Tecnologias'!$A$1:$C$26,3)</f>
        <v>22</v>
      </c>
    </row>
    <row r="5763" spans="1:8" ht="14.25">
      <c r="A5763" s="11">
        <v>44044</v>
      </c>
      <c r="B5763" s="10" t="s">
        <v>6171</v>
      </c>
      <c r="C5763" s="12">
        <v>0.41666666666666669</v>
      </c>
      <c r="D5763" s="13">
        <v>44071</v>
      </c>
      <c r="E5763" s="7" t="s">
        <v>4769</v>
      </c>
      <c r="F5763" s="65">
        <v>46.01</v>
      </c>
      <c r="G5763" t="s">
        <v>20</v>
      </c>
      <c r="H5763">
        <f>+VLOOKUP(G5763,'Legenda Tecnologias'!$A$1:$C$26,3)</f>
        <v>12</v>
      </c>
    </row>
    <row r="5764" spans="1:8" ht="14.25">
      <c r="A5764" s="11">
        <v>44044</v>
      </c>
      <c r="B5764" s="10" t="s">
        <v>6172</v>
      </c>
      <c r="C5764" s="12">
        <v>0.45833333333333331</v>
      </c>
      <c r="D5764" s="13">
        <v>44071</v>
      </c>
      <c r="E5764" s="7" t="s">
        <v>4769</v>
      </c>
      <c r="F5764" s="65">
        <v>45.51</v>
      </c>
      <c r="G5764" t="s">
        <v>5</v>
      </c>
      <c r="H5764">
        <f>+VLOOKUP(G5764,'Legenda Tecnologias'!$A$1:$C$26,3)</f>
        <v>11</v>
      </c>
    </row>
    <row r="5765" spans="1:8" ht="14.25">
      <c r="A5765" s="11">
        <v>44044</v>
      </c>
      <c r="B5765" s="10" t="s">
        <v>6173</v>
      </c>
      <c r="C5765" s="12">
        <v>0.5</v>
      </c>
      <c r="D5765" s="13">
        <v>44071</v>
      </c>
      <c r="E5765" s="7" t="s">
        <v>4769</v>
      </c>
      <c r="F5765" s="65">
        <v>46</v>
      </c>
      <c r="G5765" t="s">
        <v>10</v>
      </c>
      <c r="H5765">
        <f>+VLOOKUP(G5765,'Legenda Tecnologias'!$A$1:$C$26,3)</f>
        <v>1</v>
      </c>
    </row>
    <row r="5766" spans="1:8" ht="14.25">
      <c r="A5766" s="11">
        <v>44044</v>
      </c>
      <c r="B5766" s="10" t="s">
        <v>6174</v>
      </c>
      <c r="C5766" s="12">
        <v>0.54166666666666663</v>
      </c>
      <c r="D5766" s="13">
        <v>44071</v>
      </c>
      <c r="E5766" s="7" t="s">
        <v>4769</v>
      </c>
      <c r="F5766" s="65">
        <v>44.33</v>
      </c>
      <c r="G5766" t="s">
        <v>5</v>
      </c>
      <c r="H5766">
        <f>+VLOOKUP(G5766,'Legenda Tecnologias'!$A$1:$C$26,3)</f>
        <v>11</v>
      </c>
    </row>
    <row r="5767" spans="1:8" ht="14.25">
      <c r="A5767" s="11">
        <v>44044</v>
      </c>
      <c r="B5767" s="10" t="s">
        <v>6175</v>
      </c>
      <c r="C5767" s="12">
        <v>0.58333333333333337</v>
      </c>
      <c r="D5767" s="13">
        <v>44071</v>
      </c>
      <c r="E5767" s="7" t="s">
        <v>4769</v>
      </c>
      <c r="F5767" s="65">
        <v>41.44</v>
      </c>
      <c r="G5767" t="s">
        <v>5</v>
      </c>
      <c r="H5767">
        <f>+VLOOKUP(G5767,'Legenda Tecnologias'!$A$1:$C$26,3)</f>
        <v>11</v>
      </c>
    </row>
    <row r="5768" spans="1:8" ht="14.25">
      <c r="A5768" s="11">
        <v>44044</v>
      </c>
      <c r="B5768" s="10" t="s">
        <v>6176</v>
      </c>
      <c r="C5768" s="12">
        <v>0.625</v>
      </c>
      <c r="D5768" s="13">
        <v>44071</v>
      </c>
      <c r="E5768" s="7" t="s">
        <v>4769</v>
      </c>
      <c r="F5768" s="65">
        <v>38.25</v>
      </c>
      <c r="G5768" t="s">
        <v>5</v>
      </c>
      <c r="H5768">
        <f>+VLOOKUP(G5768,'Legenda Tecnologias'!$A$1:$C$26,3)</f>
        <v>11</v>
      </c>
    </row>
    <row r="5769" spans="1:8" ht="14.25">
      <c r="A5769" s="11">
        <v>44044</v>
      </c>
      <c r="B5769" s="10" t="s">
        <v>6177</v>
      </c>
      <c r="C5769" s="12">
        <v>0.66666666666666663</v>
      </c>
      <c r="D5769" s="13">
        <v>44071</v>
      </c>
      <c r="E5769" s="7" t="s">
        <v>4769</v>
      </c>
      <c r="F5769" s="65">
        <v>38.25</v>
      </c>
      <c r="G5769" t="s">
        <v>12</v>
      </c>
      <c r="H5769">
        <f>+VLOOKUP(G5769,'Legenda Tecnologias'!$A$1:$C$26,3)</f>
        <v>22</v>
      </c>
    </row>
    <row r="5770" spans="1:8" ht="14.25">
      <c r="A5770" s="11">
        <v>44044</v>
      </c>
      <c r="B5770" s="10" t="s">
        <v>6178</v>
      </c>
      <c r="C5770" s="12">
        <v>0.70833333333333337</v>
      </c>
      <c r="D5770" s="13">
        <v>44071</v>
      </c>
      <c r="E5770" s="7" t="s">
        <v>4769</v>
      </c>
      <c r="F5770" s="65">
        <v>33.270000000000003</v>
      </c>
      <c r="G5770" t="s">
        <v>12</v>
      </c>
      <c r="H5770">
        <f>+VLOOKUP(G5770,'Legenda Tecnologias'!$A$1:$C$26,3)</f>
        <v>22</v>
      </c>
    </row>
    <row r="5771" spans="1:8" ht="14.25">
      <c r="A5771" s="11">
        <v>44044</v>
      </c>
      <c r="B5771" s="10" t="s">
        <v>6179</v>
      </c>
      <c r="C5771" s="12">
        <v>0.75</v>
      </c>
      <c r="D5771" s="13">
        <v>44071</v>
      </c>
      <c r="E5771" s="7" t="s">
        <v>4769</v>
      </c>
      <c r="F5771" s="65">
        <v>32.270000000000003</v>
      </c>
      <c r="G5771" t="s">
        <v>20</v>
      </c>
      <c r="H5771">
        <f>+VLOOKUP(G5771,'Legenda Tecnologias'!$A$1:$C$26,3)</f>
        <v>12</v>
      </c>
    </row>
    <row r="5772" spans="1:8" ht="14.25">
      <c r="A5772" s="11">
        <v>44044</v>
      </c>
      <c r="B5772" s="10" t="s">
        <v>6180</v>
      </c>
      <c r="C5772" s="12">
        <v>0.79166666666666663</v>
      </c>
      <c r="D5772" s="13">
        <v>44071</v>
      </c>
      <c r="E5772" s="7" t="s">
        <v>4769</v>
      </c>
      <c r="F5772" s="65">
        <v>33.369999999999997</v>
      </c>
      <c r="G5772" t="s">
        <v>12</v>
      </c>
      <c r="H5772">
        <f>+VLOOKUP(G5772,'Legenda Tecnologias'!$A$1:$C$26,3)</f>
        <v>22</v>
      </c>
    </row>
    <row r="5773" spans="1:8" ht="14.25">
      <c r="A5773" s="11">
        <v>44044</v>
      </c>
      <c r="B5773" s="10" t="s">
        <v>6163</v>
      </c>
      <c r="C5773" s="12">
        <v>8.3333333333333329E-2</v>
      </c>
      <c r="D5773" s="13">
        <v>44071</v>
      </c>
      <c r="E5773" s="7" t="s">
        <v>4769</v>
      </c>
      <c r="F5773" s="65">
        <v>34.729999999999997</v>
      </c>
      <c r="G5773" t="s">
        <v>6</v>
      </c>
      <c r="H5773">
        <f>+VLOOKUP(G5773,'Legenda Tecnologias'!$A$1:$C$26,3)</f>
        <v>18</v>
      </c>
    </row>
    <row r="5774" spans="1:8" ht="14.25">
      <c r="A5774" s="11">
        <v>44044</v>
      </c>
      <c r="B5774" s="10" t="s">
        <v>6181</v>
      </c>
      <c r="C5774" s="12">
        <v>0.83333333333333337</v>
      </c>
      <c r="D5774" s="13">
        <v>44071</v>
      </c>
      <c r="E5774" s="7" t="s">
        <v>4769</v>
      </c>
      <c r="F5774" s="65">
        <v>37.72</v>
      </c>
      <c r="G5774" t="s">
        <v>13</v>
      </c>
      <c r="H5774">
        <f>+VLOOKUP(G5774,'Legenda Tecnologias'!$A$1:$C$26,3)</f>
        <v>24</v>
      </c>
    </row>
    <row r="5775" spans="1:8" ht="14.25">
      <c r="A5775" s="11">
        <v>44044</v>
      </c>
      <c r="B5775" s="10" t="s">
        <v>6182</v>
      </c>
      <c r="C5775" s="12">
        <v>0.875</v>
      </c>
      <c r="D5775" s="13">
        <v>44071</v>
      </c>
      <c r="E5775" s="7" t="s">
        <v>4769</v>
      </c>
      <c r="F5775" s="65">
        <v>43.48</v>
      </c>
      <c r="G5775" t="s">
        <v>6</v>
      </c>
      <c r="H5775">
        <f>+VLOOKUP(G5775,'Legenda Tecnologias'!$A$1:$C$26,3)</f>
        <v>18</v>
      </c>
    </row>
    <row r="5776" spans="1:8" ht="14.25">
      <c r="A5776" s="11">
        <v>44044</v>
      </c>
      <c r="B5776" s="10" t="s">
        <v>6183</v>
      </c>
      <c r="C5776" s="12">
        <v>0.91666666666666663</v>
      </c>
      <c r="D5776" s="13">
        <v>44071</v>
      </c>
      <c r="E5776" s="7" t="s">
        <v>4769</v>
      </c>
      <c r="F5776" s="65">
        <v>41.38</v>
      </c>
      <c r="G5776" t="s">
        <v>5</v>
      </c>
      <c r="H5776">
        <f>+VLOOKUP(G5776,'Legenda Tecnologias'!$A$1:$C$26,3)</f>
        <v>11</v>
      </c>
    </row>
    <row r="5777" spans="1:8" ht="14.25">
      <c r="A5777" s="11">
        <v>44044</v>
      </c>
      <c r="B5777" s="10" t="s">
        <v>6184</v>
      </c>
      <c r="C5777" s="12">
        <v>0.95833333333333337</v>
      </c>
      <c r="D5777" s="13">
        <v>44071</v>
      </c>
      <c r="E5777" s="7" t="s">
        <v>4769</v>
      </c>
      <c r="F5777" s="65">
        <v>39.19</v>
      </c>
      <c r="G5777" t="s">
        <v>5</v>
      </c>
      <c r="H5777">
        <f>+VLOOKUP(G5777,'Legenda Tecnologias'!$A$1:$C$26,3)</f>
        <v>11</v>
      </c>
    </row>
    <row r="5778" spans="1:8" ht="14.25">
      <c r="A5778" s="11">
        <v>44044</v>
      </c>
      <c r="B5778" s="10" t="s">
        <v>6164</v>
      </c>
      <c r="C5778" s="12">
        <v>0.125</v>
      </c>
      <c r="D5778" s="13">
        <v>44071</v>
      </c>
      <c r="E5778" s="7" t="s">
        <v>4769</v>
      </c>
      <c r="F5778" s="65">
        <v>32.47</v>
      </c>
      <c r="G5778" t="s">
        <v>6</v>
      </c>
      <c r="H5778">
        <f>+VLOOKUP(G5778,'Legenda Tecnologias'!$A$1:$C$26,3)</f>
        <v>18</v>
      </c>
    </row>
    <row r="5779" spans="1:8" ht="14.25">
      <c r="A5779" s="11">
        <v>44044</v>
      </c>
      <c r="B5779" s="10" t="s">
        <v>6165</v>
      </c>
      <c r="C5779" s="12">
        <v>0.16666666666666666</v>
      </c>
      <c r="D5779" s="13">
        <v>44071</v>
      </c>
      <c r="E5779" s="7" t="s">
        <v>4769</v>
      </c>
      <c r="F5779" s="65">
        <v>32.01</v>
      </c>
      <c r="G5779" t="s">
        <v>6</v>
      </c>
      <c r="H5779">
        <f>+VLOOKUP(G5779,'Legenda Tecnologias'!$A$1:$C$26,3)</f>
        <v>18</v>
      </c>
    </row>
    <row r="5780" spans="1:8" ht="14.25">
      <c r="A5780" s="11">
        <v>44044</v>
      </c>
      <c r="B5780" s="10" t="s">
        <v>6166</v>
      </c>
      <c r="C5780" s="12">
        <v>0.20833333333333334</v>
      </c>
      <c r="D5780" s="13">
        <v>44071</v>
      </c>
      <c r="E5780" s="7" t="s">
        <v>4769</v>
      </c>
      <c r="F5780" s="65">
        <v>34.74</v>
      </c>
      <c r="G5780" t="s">
        <v>6</v>
      </c>
      <c r="H5780">
        <f>+VLOOKUP(G5780,'Legenda Tecnologias'!$A$1:$C$26,3)</f>
        <v>18</v>
      </c>
    </row>
    <row r="5781" spans="1:8" ht="14.25">
      <c r="A5781" s="11">
        <v>44044</v>
      </c>
      <c r="B5781" s="10" t="s">
        <v>6167</v>
      </c>
      <c r="C5781" s="12">
        <v>0.25</v>
      </c>
      <c r="D5781" s="13">
        <v>44071</v>
      </c>
      <c r="E5781" s="7" t="s">
        <v>4769</v>
      </c>
      <c r="F5781" s="65">
        <v>40.880000000000003</v>
      </c>
      <c r="G5781" t="s">
        <v>6</v>
      </c>
      <c r="H5781">
        <f>+VLOOKUP(G5781,'Legenda Tecnologias'!$A$1:$C$26,3)</f>
        <v>18</v>
      </c>
    </row>
    <row r="5782" spans="1:8" ht="14.25">
      <c r="A5782" s="11">
        <v>44044</v>
      </c>
      <c r="B5782" s="10" t="s">
        <v>6168</v>
      </c>
      <c r="C5782" s="12">
        <v>0.29166666666666669</v>
      </c>
      <c r="D5782" s="13">
        <v>44071</v>
      </c>
      <c r="E5782" s="7" t="s">
        <v>4769</v>
      </c>
      <c r="F5782" s="65">
        <v>45.71</v>
      </c>
      <c r="G5782" t="s">
        <v>5</v>
      </c>
      <c r="H5782">
        <f>+VLOOKUP(G5782,'Legenda Tecnologias'!$A$1:$C$26,3)</f>
        <v>11</v>
      </c>
    </row>
    <row r="5783" spans="1:8" ht="14.25">
      <c r="A5783" s="11">
        <v>44044</v>
      </c>
      <c r="B5783" s="10" t="s">
        <v>6169</v>
      </c>
      <c r="C5783" s="12">
        <v>0.33333333333333331</v>
      </c>
      <c r="D5783" s="13">
        <v>44071</v>
      </c>
      <c r="E5783" s="7" t="s">
        <v>4769</v>
      </c>
      <c r="F5783" s="65">
        <v>47.99</v>
      </c>
      <c r="G5783" t="s">
        <v>5</v>
      </c>
      <c r="H5783">
        <f>+VLOOKUP(G5783,'Legenda Tecnologias'!$A$1:$C$26,3)</f>
        <v>11</v>
      </c>
    </row>
    <row r="5784" spans="1:8" ht="14.25">
      <c r="A5784" s="11">
        <v>44044</v>
      </c>
      <c r="B5784" s="10" t="s">
        <v>6170</v>
      </c>
      <c r="C5784" s="12">
        <v>0.375</v>
      </c>
      <c r="D5784" s="13">
        <v>44071</v>
      </c>
      <c r="E5784" s="7" t="s">
        <v>4769</v>
      </c>
      <c r="F5784" s="65">
        <v>49.01</v>
      </c>
      <c r="G5784" t="s">
        <v>6</v>
      </c>
      <c r="H5784">
        <f>+VLOOKUP(G5784,'Legenda Tecnologias'!$A$1:$C$26,3)</f>
        <v>18</v>
      </c>
    </row>
    <row r="5785" spans="1:8" ht="14.25">
      <c r="A5785" s="11">
        <v>44044</v>
      </c>
      <c r="B5785" s="10" t="s">
        <v>6185</v>
      </c>
      <c r="C5785" s="12">
        <v>0</v>
      </c>
      <c r="D5785" s="13">
        <v>44072</v>
      </c>
      <c r="E5785" s="7" t="s">
        <v>4769</v>
      </c>
      <c r="F5785" s="65">
        <v>36.82</v>
      </c>
      <c r="G5785" t="s">
        <v>5</v>
      </c>
      <c r="H5785">
        <f>+VLOOKUP(G5785,'Legenda Tecnologias'!$A$1:$C$26,3)</f>
        <v>11</v>
      </c>
    </row>
    <row r="5786" spans="1:8" ht="14.25">
      <c r="A5786" s="11">
        <v>44044</v>
      </c>
      <c r="B5786" s="10" t="s">
        <v>6186</v>
      </c>
      <c r="C5786" s="12">
        <v>4.1666666666666664E-2</v>
      </c>
      <c r="D5786" s="13">
        <v>44072</v>
      </c>
      <c r="E5786" s="7" t="s">
        <v>4769</v>
      </c>
      <c r="F5786" s="65">
        <v>33.76</v>
      </c>
      <c r="G5786" t="s">
        <v>12</v>
      </c>
      <c r="H5786">
        <f>+VLOOKUP(G5786,'Legenda Tecnologias'!$A$1:$C$26,3)</f>
        <v>22</v>
      </c>
    </row>
    <row r="5787" spans="1:8" ht="14.25">
      <c r="A5787" s="11">
        <v>44044</v>
      </c>
      <c r="B5787" s="10" t="s">
        <v>6195</v>
      </c>
      <c r="C5787" s="12">
        <v>0.41666666666666669</v>
      </c>
      <c r="D5787" s="13">
        <v>44072</v>
      </c>
      <c r="E5787" s="7" t="s">
        <v>4769</v>
      </c>
      <c r="F5787" s="65">
        <v>30.53</v>
      </c>
      <c r="G5787" t="s">
        <v>6</v>
      </c>
      <c r="H5787">
        <f>+VLOOKUP(G5787,'Legenda Tecnologias'!$A$1:$C$26,3)</f>
        <v>18</v>
      </c>
    </row>
    <row r="5788" spans="1:8" ht="14.25">
      <c r="A5788" s="11">
        <v>44044</v>
      </c>
      <c r="B5788" s="10" t="s">
        <v>6196</v>
      </c>
      <c r="C5788" s="12">
        <v>0.45833333333333331</v>
      </c>
      <c r="D5788" s="13">
        <v>44072</v>
      </c>
      <c r="E5788" s="7" t="s">
        <v>4769</v>
      </c>
      <c r="F5788" s="65">
        <v>28.95</v>
      </c>
      <c r="G5788" t="s">
        <v>6</v>
      </c>
      <c r="H5788">
        <f>+VLOOKUP(G5788,'Legenda Tecnologias'!$A$1:$C$26,3)</f>
        <v>18</v>
      </c>
    </row>
    <row r="5789" spans="1:8" ht="14.25">
      <c r="A5789" s="11">
        <v>44044</v>
      </c>
      <c r="B5789" s="10" t="s">
        <v>6197</v>
      </c>
      <c r="C5789" s="12">
        <v>0.5</v>
      </c>
      <c r="D5789" s="13">
        <v>44072</v>
      </c>
      <c r="E5789" s="7" t="s">
        <v>4769</v>
      </c>
      <c r="F5789" s="65">
        <v>28.95</v>
      </c>
      <c r="G5789" t="s">
        <v>6</v>
      </c>
      <c r="H5789">
        <f>+VLOOKUP(G5789,'Legenda Tecnologias'!$A$1:$C$26,3)</f>
        <v>18</v>
      </c>
    </row>
    <row r="5790" spans="1:8" ht="14.25">
      <c r="A5790" s="11">
        <v>44044</v>
      </c>
      <c r="B5790" s="10" t="s">
        <v>6198</v>
      </c>
      <c r="C5790" s="12">
        <v>0.54166666666666663</v>
      </c>
      <c r="D5790" s="13">
        <v>44072</v>
      </c>
      <c r="E5790" s="7" t="s">
        <v>4769</v>
      </c>
      <c r="F5790" s="65">
        <v>29</v>
      </c>
      <c r="G5790" t="s">
        <v>6</v>
      </c>
      <c r="H5790">
        <f>+VLOOKUP(G5790,'Legenda Tecnologias'!$A$1:$C$26,3)</f>
        <v>18</v>
      </c>
    </row>
    <row r="5791" spans="1:8" ht="14.25">
      <c r="A5791" s="11">
        <v>44044</v>
      </c>
      <c r="B5791" s="10" t="s">
        <v>6199</v>
      </c>
      <c r="C5791" s="12">
        <v>0.58333333333333337</v>
      </c>
      <c r="D5791" s="13">
        <v>44072</v>
      </c>
      <c r="E5791" s="7" t="s">
        <v>4769</v>
      </c>
      <c r="F5791" s="65">
        <v>28.34</v>
      </c>
      <c r="G5791" t="s">
        <v>6</v>
      </c>
      <c r="H5791">
        <f>+VLOOKUP(G5791,'Legenda Tecnologias'!$A$1:$C$26,3)</f>
        <v>18</v>
      </c>
    </row>
    <row r="5792" spans="1:8" ht="14.25">
      <c r="A5792" s="11">
        <v>44044</v>
      </c>
      <c r="B5792" s="10" t="s">
        <v>6200</v>
      </c>
      <c r="C5792" s="12">
        <v>0.625</v>
      </c>
      <c r="D5792" s="13">
        <v>44072</v>
      </c>
      <c r="E5792" s="7" t="s">
        <v>4769</v>
      </c>
      <c r="F5792" s="65">
        <v>24</v>
      </c>
      <c r="G5792" t="s">
        <v>6</v>
      </c>
      <c r="H5792">
        <f>+VLOOKUP(G5792,'Legenda Tecnologias'!$A$1:$C$26,3)</f>
        <v>18</v>
      </c>
    </row>
    <row r="5793" spans="1:8" ht="14.25">
      <c r="A5793" s="11">
        <v>44044</v>
      </c>
      <c r="B5793" s="10" t="s">
        <v>6201</v>
      </c>
      <c r="C5793" s="12">
        <v>0.66666666666666663</v>
      </c>
      <c r="D5793" s="13">
        <v>44072</v>
      </c>
      <c r="E5793" s="7" t="s">
        <v>4769</v>
      </c>
      <c r="F5793" s="65">
        <v>21</v>
      </c>
      <c r="G5793" t="s">
        <v>12</v>
      </c>
      <c r="H5793">
        <f>+VLOOKUP(G5793,'Legenda Tecnologias'!$A$1:$C$26,3)</f>
        <v>22</v>
      </c>
    </row>
    <row r="5794" spans="1:8" ht="14.25">
      <c r="A5794" s="11">
        <v>44044</v>
      </c>
      <c r="B5794" s="10" t="s">
        <v>6202</v>
      </c>
      <c r="C5794" s="12">
        <v>0.70833333333333337</v>
      </c>
      <c r="D5794" s="13">
        <v>44072</v>
      </c>
      <c r="E5794" s="7" t="s">
        <v>4769</v>
      </c>
      <c r="F5794" s="65">
        <v>20.2</v>
      </c>
      <c r="G5794" t="s">
        <v>7</v>
      </c>
      <c r="H5794">
        <f>+VLOOKUP(G5794,'Legenda Tecnologias'!$A$1:$C$26,3)</f>
        <v>19</v>
      </c>
    </row>
    <row r="5795" spans="1:8" ht="14.25">
      <c r="A5795" s="11">
        <v>44044</v>
      </c>
      <c r="B5795" s="10" t="s">
        <v>6203</v>
      </c>
      <c r="C5795" s="12">
        <v>0.75</v>
      </c>
      <c r="D5795" s="13">
        <v>44072</v>
      </c>
      <c r="E5795" s="7" t="s">
        <v>4769</v>
      </c>
      <c r="F5795" s="65">
        <v>23.1</v>
      </c>
      <c r="G5795" t="s">
        <v>6</v>
      </c>
      <c r="H5795">
        <f>+VLOOKUP(G5795,'Legenda Tecnologias'!$A$1:$C$26,3)</f>
        <v>18</v>
      </c>
    </row>
    <row r="5796" spans="1:8" ht="14.25">
      <c r="A5796" s="11">
        <v>44044</v>
      </c>
      <c r="B5796" s="10" t="s">
        <v>6204</v>
      </c>
      <c r="C5796" s="12">
        <v>0.79166666666666663</v>
      </c>
      <c r="D5796" s="13">
        <v>44072</v>
      </c>
      <c r="E5796" s="7" t="s">
        <v>4769</v>
      </c>
      <c r="F5796" s="65">
        <v>28.47</v>
      </c>
      <c r="G5796" t="s">
        <v>6</v>
      </c>
      <c r="H5796">
        <f>+VLOOKUP(G5796,'Legenda Tecnologias'!$A$1:$C$26,3)</f>
        <v>18</v>
      </c>
    </row>
    <row r="5797" spans="1:8" ht="14.25">
      <c r="A5797" s="11">
        <v>44044</v>
      </c>
      <c r="B5797" s="10" t="s">
        <v>6187</v>
      </c>
      <c r="C5797" s="12">
        <v>8.3333333333333329E-2</v>
      </c>
      <c r="D5797" s="13">
        <v>44072</v>
      </c>
      <c r="E5797" s="7" t="s">
        <v>4769</v>
      </c>
      <c r="F5797" s="65">
        <v>30.74</v>
      </c>
      <c r="G5797" t="s">
        <v>12</v>
      </c>
      <c r="H5797">
        <f>+VLOOKUP(G5797,'Legenda Tecnologias'!$A$1:$C$26,3)</f>
        <v>22</v>
      </c>
    </row>
    <row r="5798" spans="1:8" ht="14.25">
      <c r="A5798" s="11">
        <v>44044</v>
      </c>
      <c r="B5798" s="10" t="s">
        <v>6205</v>
      </c>
      <c r="C5798" s="12">
        <v>0.83333333333333337</v>
      </c>
      <c r="D5798" s="13">
        <v>44072</v>
      </c>
      <c r="E5798" s="7" t="s">
        <v>4769</v>
      </c>
      <c r="F5798" s="65">
        <v>33.76</v>
      </c>
      <c r="G5798" t="s">
        <v>6</v>
      </c>
      <c r="H5798">
        <f>+VLOOKUP(G5798,'Legenda Tecnologias'!$A$1:$C$26,3)</f>
        <v>18</v>
      </c>
    </row>
    <row r="5799" spans="1:8" ht="14.25">
      <c r="A5799" s="11">
        <v>44044</v>
      </c>
      <c r="B5799" s="10" t="s">
        <v>6206</v>
      </c>
      <c r="C5799" s="12">
        <v>0.875</v>
      </c>
      <c r="D5799" s="13">
        <v>44072</v>
      </c>
      <c r="E5799" s="7" t="s">
        <v>4769</v>
      </c>
      <c r="F5799" s="65">
        <v>43.82</v>
      </c>
      <c r="G5799" t="s">
        <v>12</v>
      </c>
      <c r="H5799">
        <f>+VLOOKUP(G5799,'Legenda Tecnologias'!$A$1:$C$26,3)</f>
        <v>22</v>
      </c>
    </row>
    <row r="5800" spans="1:8" ht="14.25">
      <c r="A5800" s="11">
        <v>44044</v>
      </c>
      <c r="B5800" s="10" t="s">
        <v>6207</v>
      </c>
      <c r="C5800" s="12">
        <v>0.91666666666666663</v>
      </c>
      <c r="D5800" s="13">
        <v>44072</v>
      </c>
      <c r="E5800" s="7" t="s">
        <v>4769</v>
      </c>
      <c r="F5800" s="65">
        <v>41.92</v>
      </c>
      <c r="G5800" t="s">
        <v>5</v>
      </c>
      <c r="H5800">
        <f>+VLOOKUP(G5800,'Legenda Tecnologias'!$A$1:$C$26,3)</f>
        <v>11</v>
      </c>
    </row>
    <row r="5801" spans="1:8" ht="14.25">
      <c r="A5801" s="11">
        <v>44044</v>
      </c>
      <c r="B5801" s="10" t="s">
        <v>6208</v>
      </c>
      <c r="C5801" s="12">
        <v>0.95833333333333337</v>
      </c>
      <c r="D5801" s="13">
        <v>44072</v>
      </c>
      <c r="E5801" s="7" t="s">
        <v>4769</v>
      </c>
      <c r="F5801" s="65">
        <v>39.26</v>
      </c>
      <c r="G5801" t="s">
        <v>5</v>
      </c>
      <c r="H5801">
        <f>+VLOOKUP(G5801,'Legenda Tecnologias'!$A$1:$C$26,3)</f>
        <v>11</v>
      </c>
    </row>
    <row r="5802" spans="1:8" ht="14.25">
      <c r="A5802" s="11">
        <v>44044</v>
      </c>
      <c r="B5802" s="10" t="s">
        <v>6188</v>
      </c>
      <c r="C5802" s="12">
        <v>0.125</v>
      </c>
      <c r="D5802" s="13">
        <v>44072</v>
      </c>
      <c r="E5802" s="7" t="s">
        <v>4769</v>
      </c>
      <c r="F5802" s="65">
        <v>29.27</v>
      </c>
      <c r="G5802" t="s">
        <v>6</v>
      </c>
      <c r="H5802">
        <f>+VLOOKUP(G5802,'Legenda Tecnologias'!$A$1:$C$26,3)</f>
        <v>18</v>
      </c>
    </row>
    <row r="5803" spans="1:8" ht="14.25">
      <c r="A5803" s="11">
        <v>44044</v>
      </c>
      <c r="B5803" s="10" t="s">
        <v>6189</v>
      </c>
      <c r="C5803" s="12">
        <v>0.16666666666666666</v>
      </c>
      <c r="D5803" s="13">
        <v>44072</v>
      </c>
      <c r="E5803" s="7" t="s">
        <v>4769</v>
      </c>
      <c r="F5803" s="65">
        <v>28.31</v>
      </c>
      <c r="G5803" t="s">
        <v>12</v>
      </c>
      <c r="H5803">
        <f>+VLOOKUP(G5803,'Legenda Tecnologias'!$A$1:$C$26,3)</f>
        <v>22</v>
      </c>
    </row>
    <row r="5804" spans="1:8" ht="14.25">
      <c r="A5804" s="11">
        <v>44044</v>
      </c>
      <c r="B5804" s="10" t="s">
        <v>6190</v>
      </c>
      <c r="C5804" s="12">
        <v>0.20833333333333334</v>
      </c>
      <c r="D5804" s="13">
        <v>44072</v>
      </c>
      <c r="E5804" s="7" t="s">
        <v>4769</v>
      </c>
      <c r="F5804" s="65">
        <v>29</v>
      </c>
      <c r="G5804" t="s">
        <v>12</v>
      </c>
      <c r="H5804">
        <f>+VLOOKUP(G5804,'Legenda Tecnologias'!$A$1:$C$26,3)</f>
        <v>22</v>
      </c>
    </row>
    <row r="5805" spans="1:8" ht="14.25">
      <c r="A5805" s="11">
        <v>44044</v>
      </c>
      <c r="B5805" s="10" t="s">
        <v>6191</v>
      </c>
      <c r="C5805" s="12">
        <v>0.25</v>
      </c>
      <c r="D5805" s="13">
        <v>44072</v>
      </c>
      <c r="E5805" s="7" t="s">
        <v>4769</v>
      </c>
      <c r="F5805" s="65">
        <v>29.6</v>
      </c>
      <c r="G5805" t="s">
        <v>12</v>
      </c>
      <c r="H5805">
        <f>+VLOOKUP(G5805,'Legenda Tecnologias'!$A$1:$C$26,3)</f>
        <v>22</v>
      </c>
    </row>
    <row r="5806" spans="1:8" ht="14.25">
      <c r="A5806" s="11">
        <v>44044</v>
      </c>
      <c r="B5806" s="10" t="s">
        <v>6192</v>
      </c>
      <c r="C5806" s="12">
        <v>0.29166666666666669</v>
      </c>
      <c r="D5806" s="13">
        <v>44072</v>
      </c>
      <c r="E5806" s="7" t="s">
        <v>4769</v>
      </c>
      <c r="F5806" s="65">
        <v>29.97</v>
      </c>
      <c r="G5806" t="s">
        <v>12</v>
      </c>
      <c r="H5806">
        <f>+VLOOKUP(G5806,'Legenda Tecnologias'!$A$1:$C$26,3)</f>
        <v>22</v>
      </c>
    </row>
    <row r="5807" spans="1:8" ht="14.25">
      <c r="A5807" s="11">
        <v>44044</v>
      </c>
      <c r="B5807" s="10" t="s">
        <v>6193</v>
      </c>
      <c r="C5807" s="12">
        <v>0.33333333333333331</v>
      </c>
      <c r="D5807" s="13">
        <v>44072</v>
      </c>
      <c r="E5807" s="7" t="s">
        <v>4769</v>
      </c>
      <c r="F5807" s="65">
        <v>35.94</v>
      </c>
      <c r="G5807" t="s">
        <v>6</v>
      </c>
      <c r="H5807">
        <f>+VLOOKUP(G5807,'Legenda Tecnologias'!$A$1:$C$26,3)</f>
        <v>18</v>
      </c>
    </row>
    <row r="5808" spans="1:8" ht="14.25">
      <c r="A5808" s="11">
        <v>44044</v>
      </c>
      <c r="B5808" s="10" t="s">
        <v>6194</v>
      </c>
      <c r="C5808" s="12">
        <v>0.375</v>
      </c>
      <c r="D5808" s="13">
        <v>44072</v>
      </c>
      <c r="E5808" s="7" t="s">
        <v>4769</v>
      </c>
      <c r="F5808" s="65">
        <v>38.299999999999997</v>
      </c>
      <c r="G5808" t="s">
        <v>6</v>
      </c>
      <c r="H5808">
        <f>+VLOOKUP(G5808,'Legenda Tecnologias'!$A$1:$C$26,3)</f>
        <v>18</v>
      </c>
    </row>
    <row r="5809" spans="1:8" ht="14.25">
      <c r="A5809" s="11">
        <v>44044</v>
      </c>
      <c r="B5809" s="10" t="s">
        <v>6209</v>
      </c>
      <c r="C5809" s="12">
        <v>0</v>
      </c>
      <c r="D5809" s="13">
        <v>44073</v>
      </c>
      <c r="E5809" s="7" t="s">
        <v>4769</v>
      </c>
      <c r="F5809" s="65">
        <v>38.200000000000003</v>
      </c>
      <c r="G5809" t="s">
        <v>5</v>
      </c>
      <c r="H5809">
        <f>+VLOOKUP(G5809,'Legenda Tecnologias'!$A$1:$C$26,3)</f>
        <v>11</v>
      </c>
    </row>
    <row r="5810" spans="1:8" ht="14.25">
      <c r="A5810" s="11">
        <v>44044</v>
      </c>
      <c r="B5810" s="10" t="s">
        <v>6210</v>
      </c>
      <c r="C5810" s="12">
        <v>4.1666666666666664E-2</v>
      </c>
      <c r="D5810" s="13">
        <v>44073</v>
      </c>
      <c r="E5810" s="7" t="s">
        <v>4769</v>
      </c>
      <c r="F5810" s="65">
        <v>34.979999999999997</v>
      </c>
      <c r="G5810" t="s">
        <v>20</v>
      </c>
      <c r="H5810">
        <f>+VLOOKUP(G5810,'Legenda Tecnologias'!$A$1:$C$26,3)</f>
        <v>12</v>
      </c>
    </row>
    <row r="5811" spans="1:8" ht="14.25">
      <c r="A5811" s="11">
        <v>44044</v>
      </c>
      <c r="B5811" s="10" t="s">
        <v>6219</v>
      </c>
      <c r="C5811" s="12">
        <v>0.41666666666666669</v>
      </c>
      <c r="D5811" s="13">
        <v>44073</v>
      </c>
      <c r="E5811" s="7" t="s">
        <v>4769</v>
      </c>
      <c r="F5811" s="65">
        <v>32.39</v>
      </c>
      <c r="G5811" t="s">
        <v>6</v>
      </c>
      <c r="H5811">
        <f>+VLOOKUP(G5811,'Legenda Tecnologias'!$A$1:$C$26,3)</f>
        <v>18</v>
      </c>
    </row>
    <row r="5812" spans="1:8" ht="14.25">
      <c r="A5812" s="11">
        <v>44044</v>
      </c>
      <c r="B5812" s="10" t="s">
        <v>6220</v>
      </c>
      <c r="C5812" s="12">
        <v>0.45833333333333331</v>
      </c>
      <c r="D5812" s="13">
        <v>44073</v>
      </c>
      <c r="E5812" s="7" t="s">
        <v>4769</v>
      </c>
      <c r="F5812" s="65">
        <v>32.25</v>
      </c>
      <c r="G5812" t="s">
        <v>6</v>
      </c>
      <c r="H5812">
        <f>+VLOOKUP(G5812,'Legenda Tecnologias'!$A$1:$C$26,3)</f>
        <v>18</v>
      </c>
    </row>
    <row r="5813" spans="1:8" ht="14.25">
      <c r="A5813" s="11">
        <v>44044</v>
      </c>
      <c r="B5813" s="10" t="s">
        <v>6221</v>
      </c>
      <c r="C5813" s="12">
        <v>0.5</v>
      </c>
      <c r="D5813" s="13">
        <v>44073</v>
      </c>
      <c r="E5813" s="7" t="s">
        <v>4769</v>
      </c>
      <c r="F5813" s="65">
        <v>31.38</v>
      </c>
      <c r="G5813" t="s">
        <v>6</v>
      </c>
      <c r="H5813">
        <f>+VLOOKUP(G5813,'Legenda Tecnologias'!$A$1:$C$26,3)</f>
        <v>18</v>
      </c>
    </row>
    <row r="5814" spans="1:8" ht="14.25">
      <c r="A5814" s="11">
        <v>44044</v>
      </c>
      <c r="B5814" s="10" t="s">
        <v>6222</v>
      </c>
      <c r="C5814" s="12">
        <v>0.54166666666666663</v>
      </c>
      <c r="D5814" s="13">
        <v>44073</v>
      </c>
      <c r="E5814" s="7" t="s">
        <v>4769</v>
      </c>
      <c r="F5814" s="65">
        <v>30.4</v>
      </c>
      <c r="G5814" t="s">
        <v>6</v>
      </c>
      <c r="H5814">
        <f>+VLOOKUP(G5814,'Legenda Tecnologias'!$A$1:$C$26,3)</f>
        <v>18</v>
      </c>
    </row>
    <row r="5815" spans="1:8" ht="14.25">
      <c r="A5815" s="11">
        <v>44044</v>
      </c>
      <c r="B5815" s="10" t="s">
        <v>6223</v>
      </c>
      <c r="C5815" s="12">
        <v>0.58333333333333337</v>
      </c>
      <c r="D5815" s="13">
        <v>44073</v>
      </c>
      <c r="E5815" s="7" t="s">
        <v>4769</v>
      </c>
      <c r="F5815" s="65">
        <v>29.97</v>
      </c>
      <c r="G5815" t="s">
        <v>6</v>
      </c>
      <c r="H5815">
        <f>+VLOOKUP(G5815,'Legenda Tecnologias'!$A$1:$C$26,3)</f>
        <v>18</v>
      </c>
    </row>
    <row r="5816" spans="1:8" ht="14.25">
      <c r="A5816" s="11">
        <v>44044</v>
      </c>
      <c r="B5816" s="10" t="s">
        <v>6224</v>
      </c>
      <c r="C5816" s="12">
        <v>0.625</v>
      </c>
      <c r="D5816" s="13">
        <v>44073</v>
      </c>
      <c r="E5816" s="7" t="s">
        <v>4769</v>
      </c>
      <c r="F5816" s="65">
        <v>29.23</v>
      </c>
      <c r="G5816" t="s">
        <v>6</v>
      </c>
      <c r="H5816">
        <f>+VLOOKUP(G5816,'Legenda Tecnologias'!$A$1:$C$26,3)</f>
        <v>18</v>
      </c>
    </row>
    <row r="5817" spans="1:8" ht="14.25">
      <c r="A5817" s="11">
        <v>44044</v>
      </c>
      <c r="B5817" s="10" t="s">
        <v>6225</v>
      </c>
      <c r="C5817" s="12">
        <v>0.66666666666666663</v>
      </c>
      <c r="D5817" s="13">
        <v>44073</v>
      </c>
      <c r="E5817" s="7" t="s">
        <v>4769</v>
      </c>
      <c r="F5817" s="65">
        <v>29.98</v>
      </c>
      <c r="G5817" t="s">
        <v>12</v>
      </c>
      <c r="H5817">
        <f>+VLOOKUP(G5817,'Legenda Tecnologias'!$A$1:$C$26,3)</f>
        <v>22</v>
      </c>
    </row>
    <row r="5818" spans="1:8" ht="14.25">
      <c r="A5818" s="11">
        <v>44044</v>
      </c>
      <c r="B5818" s="10" t="s">
        <v>6226</v>
      </c>
      <c r="C5818" s="12">
        <v>0.70833333333333337</v>
      </c>
      <c r="D5818" s="13">
        <v>44073</v>
      </c>
      <c r="E5818" s="7" t="s">
        <v>4769</v>
      </c>
      <c r="F5818" s="65">
        <v>31.41</v>
      </c>
      <c r="G5818" t="s">
        <v>6</v>
      </c>
      <c r="H5818">
        <f>+VLOOKUP(G5818,'Legenda Tecnologias'!$A$1:$C$26,3)</f>
        <v>18</v>
      </c>
    </row>
    <row r="5819" spans="1:8" ht="14.25">
      <c r="A5819" s="11">
        <v>44044</v>
      </c>
      <c r="B5819" s="10" t="s">
        <v>6227</v>
      </c>
      <c r="C5819" s="12">
        <v>0.75</v>
      </c>
      <c r="D5819" s="13">
        <v>44073</v>
      </c>
      <c r="E5819" s="7" t="s">
        <v>4769</v>
      </c>
      <c r="F5819" s="65">
        <v>35.18</v>
      </c>
      <c r="G5819" t="s">
        <v>6</v>
      </c>
      <c r="H5819">
        <f>+VLOOKUP(G5819,'Legenda Tecnologias'!$A$1:$C$26,3)</f>
        <v>18</v>
      </c>
    </row>
    <row r="5820" spans="1:8" ht="14.25">
      <c r="A5820" s="11">
        <v>44044</v>
      </c>
      <c r="B5820" s="10" t="s">
        <v>6228</v>
      </c>
      <c r="C5820" s="12">
        <v>0.79166666666666663</v>
      </c>
      <c r="D5820" s="13">
        <v>44073</v>
      </c>
      <c r="E5820" s="7" t="s">
        <v>4769</v>
      </c>
      <c r="F5820" s="65">
        <v>39.08</v>
      </c>
      <c r="G5820" t="s">
        <v>12</v>
      </c>
      <c r="H5820">
        <f>+VLOOKUP(G5820,'Legenda Tecnologias'!$A$1:$C$26,3)</f>
        <v>22</v>
      </c>
    </row>
    <row r="5821" spans="1:8" ht="14.25">
      <c r="A5821" s="11">
        <v>44044</v>
      </c>
      <c r="B5821" s="10" t="s">
        <v>6211</v>
      </c>
      <c r="C5821" s="12">
        <v>8.3333333333333329E-2</v>
      </c>
      <c r="D5821" s="13">
        <v>44073</v>
      </c>
      <c r="E5821" s="7" t="s">
        <v>4769</v>
      </c>
      <c r="F5821" s="65">
        <v>32.08</v>
      </c>
      <c r="G5821" t="s">
        <v>12</v>
      </c>
      <c r="H5821">
        <f>+VLOOKUP(G5821,'Legenda Tecnologias'!$A$1:$C$26,3)</f>
        <v>22</v>
      </c>
    </row>
    <row r="5822" spans="1:8" ht="14.25">
      <c r="A5822" s="11">
        <v>44044</v>
      </c>
      <c r="B5822" s="10" t="s">
        <v>6229</v>
      </c>
      <c r="C5822" s="12">
        <v>0.83333333333333337</v>
      </c>
      <c r="D5822" s="13">
        <v>44073</v>
      </c>
      <c r="E5822" s="7" t="s">
        <v>4769</v>
      </c>
      <c r="F5822" s="65">
        <v>42.7</v>
      </c>
      <c r="G5822" t="s">
        <v>5</v>
      </c>
      <c r="H5822">
        <f>+VLOOKUP(G5822,'Legenda Tecnologias'!$A$1:$C$26,3)</f>
        <v>11</v>
      </c>
    </row>
    <row r="5823" spans="1:8" ht="14.25">
      <c r="A5823" s="11">
        <v>44044</v>
      </c>
      <c r="B5823" s="10" t="s">
        <v>6230</v>
      </c>
      <c r="C5823" s="12">
        <v>0.875</v>
      </c>
      <c r="D5823" s="13">
        <v>44073</v>
      </c>
      <c r="E5823" s="7" t="s">
        <v>4769</v>
      </c>
      <c r="F5823" s="65">
        <v>43.13</v>
      </c>
      <c r="G5823" t="s">
        <v>5</v>
      </c>
      <c r="H5823">
        <f>+VLOOKUP(G5823,'Legenda Tecnologias'!$A$1:$C$26,3)</f>
        <v>11</v>
      </c>
    </row>
    <row r="5824" spans="1:8" ht="14.25">
      <c r="A5824" s="11">
        <v>44044</v>
      </c>
      <c r="B5824" s="10" t="s">
        <v>6231</v>
      </c>
      <c r="C5824" s="12">
        <v>0.91666666666666663</v>
      </c>
      <c r="D5824" s="13">
        <v>44073</v>
      </c>
      <c r="E5824" s="7" t="s">
        <v>4769</v>
      </c>
      <c r="F5824" s="65">
        <v>41.97</v>
      </c>
      <c r="G5824" t="s">
        <v>5</v>
      </c>
      <c r="H5824">
        <f>+VLOOKUP(G5824,'Legenda Tecnologias'!$A$1:$C$26,3)</f>
        <v>11</v>
      </c>
    </row>
    <row r="5825" spans="1:8" ht="14.25">
      <c r="A5825" s="11">
        <v>44044</v>
      </c>
      <c r="B5825" s="10" t="s">
        <v>6232</v>
      </c>
      <c r="C5825" s="12">
        <v>0.95833333333333337</v>
      </c>
      <c r="D5825" s="13">
        <v>44073</v>
      </c>
      <c r="E5825" s="7" t="s">
        <v>4769</v>
      </c>
      <c r="F5825" s="65">
        <v>37</v>
      </c>
      <c r="G5825" t="s">
        <v>5</v>
      </c>
      <c r="H5825">
        <f>+VLOOKUP(G5825,'Legenda Tecnologias'!$A$1:$C$26,3)</f>
        <v>11</v>
      </c>
    </row>
    <row r="5826" spans="1:8" ht="14.25">
      <c r="A5826" s="11">
        <v>44044</v>
      </c>
      <c r="B5826" s="10" t="s">
        <v>6212</v>
      </c>
      <c r="C5826" s="12">
        <v>0.125</v>
      </c>
      <c r="D5826" s="13">
        <v>44073</v>
      </c>
      <c r="E5826" s="7" t="s">
        <v>4769</v>
      </c>
      <c r="F5826" s="65">
        <v>31.34</v>
      </c>
      <c r="G5826" t="s">
        <v>6</v>
      </c>
      <c r="H5826">
        <f>+VLOOKUP(G5826,'Legenda Tecnologias'!$A$1:$C$26,3)</f>
        <v>18</v>
      </c>
    </row>
    <row r="5827" spans="1:8" ht="14.25">
      <c r="A5827" s="11">
        <v>44044</v>
      </c>
      <c r="B5827" s="10" t="s">
        <v>6213</v>
      </c>
      <c r="C5827" s="12">
        <v>0.16666666666666666</v>
      </c>
      <c r="D5827" s="13">
        <v>44073</v>
      </c>
      <c r="E5827" s="7" t="s">
        <v>4769</v>
      </c>
      <c r="F5827" s="65">
        <v>30.74</v>
      </c>
      <c r="G5827" t="s">
        <v>6</v>
      </c>
      <c r="H5827">
        <f>+VLOOKUP(G5827,'Legenda Tecnologias'!$A$1:$C$26,3)</f>
        <v>18</v>
      </c>
    </row>
    <row r="5828" spans="1:8" ht="14.25">
      <c r="A5828" s="11">
        <v>44044</v>
      </c>
      <c r="B5828" s="10" t="s">
        <v>6214</v>
      </c>
      <c r="C5828" s="12">
        <v>0.20833333333333334</v>
      </c>
      <c r="D5828" s="13">
        <v>44073</v>
      </c>
      <c r="E5828" s="7" t="s">
        <v>4769</v>
      </c>
      <c r="F5828" s="65">
        <v>30.98</v>
      </c>
      <c r="G5828" t="s">
        <v>6</v>
      </c>
      <c r="H5828">
        <f>+VLOOKUP(G5828,'Legenda Tecnologias'!$A$1:$C$26,3)</f>
        <v>18</v>
      </c>
    </row>
    <row r="5829" spans="1:8" ht="14.25">
      <c r="A5829" s="11">
        <v>44044</v>
      </c>
      <c r="B5829" s="10" t="s">
        <v>6215</v>
      </c>
      <c r="C5829" s="12">
        <v>0.25</v>
      </c>
      <c r="D5829" s="13">
        <v>44073</v>
      </c>
      <c r="E5829" s="7" t="s">
        <v>4769</v>
      </c>
      <c r="F5829" s="65">
        <v>30.59</v>
      </c>
      <c r="G5829" t="s">
        <v>6</v>
      </c>
      <c r="H5829">
        <f>+VLOOKUP(G5829,'Legenda Tecnologias'!$A$1:$C$26,3)</f>
        <v>18</v>
      </c>
    </row>
    <row r="5830" spans="1:8" ht="14.25">
      <c r="A5830" s="11">
        <v>44044</v>
      </c>
      <c r="B5830" s="10" t="s">
        <v>6216</v>
      </c>
      <c r="C5830" s="12">
        <v>0.29166666666666669</v>
      </c>
      <c r="D5830" s="13">
        <v>44073</v>
      </c>
      <c r="E5830" s="7" t="s">
        <v>4769</v>
      </c>
      <c r="F5830" s="65">
        <v>30.74</v>
      </c>
      <c r="G5830" t="s">
        <v>6</v>
      </c>
      <c r="H5830">
        <f>+VLOOKUP(G5830,'Legenda Tecnologias'!$A$1:$C$26,3)</f>
        <v>18</v>
      </c>
    </row>
    <row r="5831" spans="1:8" ht="14.25">
      <c r="A5831" s="11">
        <v>44044</v>
      </c>
      <c r="B5831" s="10" t="s">
        <v>6217</v>
      </c>
      <c r="C5831" s="12">
        <v>0.33333333333333331</v>
      </c>
      <c r="D5831" s="13">
        <v>44073</v>
      </c>
      <c r="E5831" s="7" t="s">
        <v>4769</v>
      </c>
      <c r="F5831" s="65">
        <v>31.97</v>
      </c>
      <c r="G5831" t="s">
        <v>6</v>
      </c>
      <c r="H5831">
        <f>+VLOOKUP(G5831,'Legenda Tecnologias'!$A$1:$C$26,3)</f>
        <v>18</v>
      </c>
    </row>
    <row r="5832" spans="1:8" ht="14.25">
      <c r="A5832" s="11">
        <v>44044</v>
      </c>
      <c r="B5832" s="10" t="s">
        <v>6218</v>
      </c>
      <c r="C5832" s="12">
        <v>0.375</v>
      </c>
      <c r="D5832" s="13">
        <v>44073</v>
      </c>
      <c r="E5832" s="7" t="s">
        <v>4769</v>
      </c>
      <c r="F5832" s="65">
        <v>32.25</v>
      </c>
      <c r="G5832" t="s">
        <v>6</v>
      </c>
      <c r="H5832">
        <f>+VLOOKUP(G5832,'Legenda Tecnologias'!$A$1:$C$26,3)</f>
        <v>18</v>
      </c>
    </row>
    <row r="5833" spans="1:8" ht="14.25">
      <c r="A5833" s="11">
        <v>44044</v>
      </c>
      <c r="B5833" s="10" t="s">
        <v>6233</v>
      </c>
      <c r="C5833" s="12">
        <v>0</v>
      </c>
      <c r="D5833" s="13">
        <v>44074</v>
      </c>
      <c r="E5833" s="7" t="s">
        <v>4769</v>
      </c>
      <c r="F5833" s="65">
        <v>33.39</v>
      </c>
      <c r="G5833" t="s">
        <v>6</v>
      </c>
      <c r="H5833">
        <f>+VLOOKUP(G5833,'Legenda Tecnologias'!$A$1:$C$26,3)</f>
        <v>18</v>
      </c>
    </row>
    <row r="5834" spans="1:8" ht="14.25">
      <c r="A5834" s="11">
        <v>44044</v>
      </c>
      <c r="B5834" s="10" t="s">
        <v>6234</v>
      </c>
      <c r="C5834" s="12">
        <v>4.1666666666666664E-2</v>
      </c>
      <c r="D5834" s="13">
        <v>44074</v>
      </c>
      <c r="E5834" s="7" t="s">
        <v>4769</v>
      </c>
      <c r="F5834" s="65">
        <v>30.82</v>
      </c>
      <c r="G5834" t="s">
        <v>13</v>
      </c>
      <c r="H5834">
        <f>+VLOOKUP(G5834,'Legenda Tecnologias'!$A$1:$C$26,3)</f>
        <v>24</v>
      </c>
    </row>
    <row r="5835" spans="1:8" ht="14.25">
      <c r="A5835" s="11">
        <v>44044</v>
      </c>
      <c r="B5835" s="10" t="s">
        <v>6243</v>
      </c>
      <c r="C5835" s="12">
        <v>0.41666666666666669</v>
      </c>
      <c r="D5835" s="13">
        <v>44074</v>
      </c>
      <c r="E5835" s="7" t="s">
        <v>4769</v>
      </c>
      <c r="F5835" s="65">
        <v>41.06</v>
      </c>
      <c r="G5835" t="s">
        <v>5</v>
      </c>
      <c r="H5835">
        <f>+VLOOKUP(G5835,'Legenda Tecnologias'!$A$1:$C$26,3)</f>
        <v>11</v>
      </c>
    </row>
    <row r="5836" spans="1:8" ht="14.25">
      <c r="A5836" s="11">
        <v>44044</v>
      </c>
      <c r="B5836" s="10" t="s">
        <v>6244</v>
      </c>
      <c r="C5836" s="12">
        <v>0.45833333333333331</v>
      </c>
      <c r="D5836" s="13">
        <v>44074</v>
      </c>
      <c r="E5836" s="7" t="s">
        <v>4769</v>
      </c>
      <c r="F5836" s="65">
        <v>39.9</v>
      </c>
      <c r="G5836" t="s">
        <v>6</v>
      </c>
      <c r="H5836">
        <f>+VLOOKUP(G5836,'Legenda Tecnologias'!$A$1:$C$26,3)</f>
        <v>18</v>
      </c>
    </row>
    <row r="5837" spans="1:8" ht="14.25">
      <c r="A5837" s="11">
        <v>44044</v>
      </c>
      <c r="B5837" s="10" t="s">
        <v>6245</v>
      </c>
      <c r="C5837" s="12">
        <v>0.5</v>
      </c>
      <c r="D5837" s="13">
        <v>44074</v>
      </c>
      <c r="E5837" s="7" t="s">
        <v>4769</v>
      </c>
      <c r="F5837" s="65">
        <v>44.18</v>
      </c>
      <c r="G5837" t="s">
        <v>12</v>
      </c>
      <c r="H5837">
        <f>+VLOOKUP(G5837,'Legenda Tecnologias'!$A$1:$C$26,3)</f>
        <v>22</v>
      </c>
    </row>
    <row r="5838" spans="1:8" ht="14.25">
      <c r="A5838" s="11">
        <v>44044</v>
      </c>
      <c r="B5838" s="10" t="s">
        <v>6246</v>
      </c>
      <c r="C5838" s="12">
        <v>0.54166666666666663</v>
      </c>
      <c r="D5838" s="13">
        <v>44074</v>
      </c>
      <c r="E5838" s="7" t="s">
        <v>4769</v>
      </c>
      <c r="F5838" s="65">
        <v>45.18</v>
      </c>
      <c r="G5838" t="s">
        <v>5</v>
      </c>
      <c r="H5838">
        <f>+VLOOKUP(G5838,'Legenda Tecnologias'!$A$1:$C$26,3)</f>
        <v>11</v>
      </c>
    </row>
    <row r="5839" spans="1:8" ht="14.25">
      <c r="A5839" s="11">
        <v>44044</v>
      </c>
      <c r="B5839" s="10" t="s">
        <v>6247</v>
      </c>
      <c r="C5839" s="12">
        <v>0.58333333333333337</v>
      </c>
      <c r="D5839" s="13">
        <v>44074</v>
      </c>
      <c r="E5839" s="7" t="s">
        <v>4769</v>
      </c>
      <c r="F5839" s="65">
        <v>44.88</v>
      </c>
      <c r="G5839" t="s">
        <v>20</v>
      </c>
      <c r="H5839">
        <f>+VLOOKUP(G5839,'Legenda Tecnologias'!$A$1:$C$26,3)</f>
        <v>12</v>
      </c>
    </row>
    <row r="5840" spans="1:8" ht="14.25">
      <c r="A5840" s="11">
        <v>44044</v>
      </c>
      <c r="B5840" s="10" t="s">
        <v>6248</v>
      </c>
      <c r="C5840" s="12">
        <v>0.625</v>
      </c>
      <c r="D5840" s="13">
        <v>44074</v>
      </c>
      <c r="E5840" s="7" t="s">
        <v>4769</v>
      </c>
      <c r="F5840" s="65">
        <v>44.35</v>
      </c>
      <c r="G5840" t="s">
        <v>5</v>
      </c>
      <c r="H5840">
        <f>+VLOOKUP(G5840,'Legenda Tecnologias'!$A$1:$C$26,3)</f>
        <v>11</v>
      </c>
    </row>
    <row r="5841" spans="1:8" ht="14.25">
      <c r="A5841" s="11">
        <v>44044</v>
      </c>
      <c r="B5841" s="10" t="s">
        <v>6249</v>
      </c>
      <c r="C5841" s="12">
        <v>0.66666666666666663</v>
      </c>
      <c r="D5841" s="13">
        <v>44074</v>
      </c>
      <c r="E5841" s="7" t="s">
        <v>4769</v>
      </c>
      <c r="F5841" s="65">
        <v>44.35</v>
      </c>
      <c r="G5841" t="s">
        <v>5</v>
      </c>
      <c r="H5841">
        <f>+VLOOKUP(G5841,'Legenda Tecnologias'!$A$1:$C$26,3)</f>
        <v>11</v>
      </c>
    </row>
    <row r="5842" spans="1:8" ht="14.25">
      <c r="A5842" s="11">
        <v>44044</v>
      </c>
      <c r="B5842" s="10" t="s">
        <v>6250</v>
      </c>
      <c r="C5842" s="12">
        <v>0.70833333333333337</v>
      </c>
      <c r="D5842" s="13">
        <v>44074</v>
      </c>
      <c r="E5842" s="7" t="s">
        <v>4769</v>
      </c>
      <c r="F5842" s="65">
        <v>44.88</v>
      </c>
      <c r="G5842" t="s">
        <v>5</v>
      </c>
      <c r="H5842">
        <f>+VLOOKUP(G5842,'Legenda Tecnologias'!$A$1:$C$26,3)</f>
        <v>11</v>
      </c>
    </row>
    <row r="5843" spans="1:8" ht="14.25">
      <c r="A5843" s="11">
        <v>44044</v>
      </c>
      <c r="B5843" s="10" t="s">
        <v>6251</v>
      </c>
      <c r="C5843" s="12">
        <v>0.75</v>
      </c>
      <c r="D5843" s="13">
        <v>44074</v>
      </c>
      <c r="E5843" s="7" t="s">
        <v>4769</v>
      </c>
      <c r="F5843" s="65">
        <v>46.18</v>
      </c>
      <c r="G5843" t="s">
        <v>5</v>
      </c>
      <c r="H5843">
        <f>+VLOOKUP(G5843,'Legenda Tecnologias'!$A$1:$C$26,3)</f>
        <v>11</v>
      </c>
    </row>
    <row r="5844" spans="1:8" ht="14.25">
      <c r="A5844" s="11">
        <v>44044</v>
      </c>
      <c r="B5844" s="10" t="s">
        <v>6252</v>
      </c>
      <c r="C5844" s="12">
        <v>0.79166666666666663</v>
      </c>
      <c r="D5844" s="13">
        <v>44074</v>
      </c>
      <c r="E5844" s="7" t="s">
        <v>4769</v>
      </c>
      <c r="F5844" s="65">
        <v>47.88</v>
      </c>
      <c r="G5844" t="s">
        <v>5</v>
      </c>
      <c r="H5844">
        <f>+VLOOKUP(G5844,'Legenda Tecnologias'!$A$1:$C$26,3)</f>
        <v>11</v>
      </c>
    </row>
    <row r="5845" spans="1:8" ht="14.25">
      <c r="A5845" s="11">
        <v>44044</v>
      </c>
      <c r="B5845" s="10" t="s">
        <v>6235</v>
      </c>
      <c r="C5845" s="12">
        <v>8.3333333333333329E-2</v>
      </c>
      <c r="D5845" s="13">
        <v>44074</v>
      </c>
      <c r="E5845" s="7" t="s">
        <v>4769</v>
      </c>
      <c r="F5845" s="65">
        <v>28.89</v>
      </c>
      <c r="G5845" t="s">
        <v>13</v>
      </c>
      <c r="H5845">
        <f>+VLOOKUP(G5845,'Legenda Tecnologias'!$A$1:$C$26,3)</f>
        <v>24</v>
      </c>
    </row>
    <row r="5846" spans="1:8" ht="14.25">
      <c r="A5846" s="11">
        <v>44044</v>
      </c>
      <c r="B5846" s="10" t="s">
        <v>6253</v>
      </c>
      <c r="C5846" s="12">
        <v>0.83333333333333337</v>
      </c>
      <c r="D5846" s="13">
        <v>44074</v>
      </c>
      <c r="E5846" s="7" t="s">
        <v>4769</v>
      </c>
      <c r="F5846" s="65">
        <v>51.18</v>
      </c>
      <c r="G5846" t="s">
        <v>5</v>
      </c>
      <c r="H5846">
        <f>+VLOOKUP(G5846,'Legenda Tecnologias'!$A$1:$C$26,3)</f>
        <v>11</v>
      </c>
    </row>
    <row r="5847" spans="1:8" ht="14.25">
      <c r="A5847" s="11">
        <v>44044</v>
      </c>
      <c r="B5847" s="10" t="s">
        <v>6254</v>
      </c>
      <c r="C5847" s="12">
        <v>0.875</v>
      </c>
      <c r="D5847" s="13">
        <v>44074</v>
      </c>
      <c r="E5847" s="7" t="s">
        <v>4769</v>
      </c>
      <c r="F5847" s="65">
        <v>55.69</v>
      </c>
      <c r="G5847" t="s">
        <v>5</v>
      </c>
      <c r="H5847">
        <f>+VLOOKUP(G5847,'Legenda Tecnologias'!$A$1:$C$26,3)</f>
        <v>11</v>
      </c>
    </row>
    <row r="5848" spans="1:8" ht="14.25">
      <c r="A5848" s="11">
        <v>44044</v>
      </c>
      <c r="B5848" s="10" t="s">
        <v>6255</v>
      </c>
      <c r="C5848" s="12">
        <v>0.91666666666666663</v>
      </c>
      <c r="D5848" s="13">
        <v>44074</v>
      </c>
      <c r="E5848" s="7" t="s">
        <v>4769</v>
      </c>
      <c r="F5848" s="65">
        <v>50.77</v>
      </c>
      <c r="G5848" t="s">
        <v>5</v>
      </c>
      <c r="H5848">
        <f>+VLOOKUP(G5848,'Legenda Tecnologias'!$A$1:$C$26,3)</f>
        <v>11</v>
      </c>
    </row>
    <row r="5849" spans="1:8" ht="14.25">
      <c r="A5849" s="11">
        <v>44044</v>
      </c>
      <c r="B5849" s="10" t="s">
        <v>6256</v>
      </c>
      <c r="C5849" s="12">
        <v>0.95833333333333337</v>
      </c>
      <c r="D5849" s="13">
        <v>44074</v>
      </c>
      <c r="E5849" s="7" t="s">
        <v>4769</v>
      </c>
      <c r="F5849" s="65">
        <v>45</v>
      </c>
      <c r="G5849" t="s">
        <v>5</v>
      </c>
      <c r="H5849">
        <f>+VLOOKUP(G5849,'Legenda Tecnologias'!$A$1:$C$26,3)</f>
        <v>11</v>
      </c>
    </row>
    <row r="5850" spans="1:8" ht="14.25">
      <c r="A5850" s="11">
        <v>44044</v>
      </c>
      <c r="B5850" s="10" t="s">
        <v>6236</v>
      </c>
      <c r="C5850" s="12">
        <v>0.125</v>
      </c>
      <c r="D5850" s="13">
        <v>44074</v>
      </c>
      <c r="E5850" s="7" t="s">
        <v>4769</v>
      </c>
      <c r="F5850" s="65">
        <v>28.43</v>
      </c>
      <c r="G5850" t="s">
        <v>6</v>
      </c>
      <c r="H5850">
        <f>+VLOOKUP(G5850,'Legenda Tecnologias'!$A$1:$C$26,3)</f>
        <v>18</v>
      </c>
    </row>
    <row r="5851" spans="1:8" ht="14.25">
      <c r="A5851" s="11">
        <v>44044</v>
      </c>
      <c r="B5851" s="10" t="s">
        <v>6237</v>
      </c>
      <c r="C5851" s="12">
        <v>0.16666666666666666</v>
      </c>
      <c r="D5851" s="13">
        <v>44074</v>
      </c>
      <c r="E5851" s="7" t="s">
        <v>4769</v>
      </c>
      <c r="F5851" s="65">
        <v>29.41</v>
      </c>
      <c r="G5851" t="s">
        <v>6</v>
      </c>
      <c r="H5851">
        <f>+VLOOKUP(G5851,'Legenda Tecnologias'!$A$1:$C$26,3)</f>
        <v>18</v>
      </c>
    </row>
    <row r="5852" spans="1:8" ht="14.25">
      <c r="A5852" s="11">
        <v>44044</v>
      </c>
      <c r="B5852" s="10" t="s">
        <v>6238</v>
      </c>
      <c r="C5852" s="12">
        <v>0.20833333333333334</v>
      </c>
      <c r="D5852" s="13">
        <v>44074</v>
      </c>
      <c r="E5852" s="7" t="s">
        <v>4769</v>
      </c>
      <c r="F5852" s="65">
        <v>34.39</v>
      </c>
      <c r="G5852" t="s">
        <v>13</v>
      </c>
      <c r="H5852">
        <f>+VLOOKUP(G5852,'Legenda Tecnologias'!$A$1:$C$26,3)</f>
        <v>24</v>
      </c>
    </row>
    <row r="5853" spans="1:8" ht="14.25">
      <c r="A5853" s="11">
        <v>44044</v>
      </c>
      <c r="B5853" s="10" t="s">
        <v>6239</v>
      </c>
      <c r="C5853" s="12">
        <v>0.25</v>
      </c>
      <c r="D5853" s="13">
        <v>44074</v>
      </c>
      <c r="E5853" s="7" t="s">
        <v>4769</v>
      </c>
      <c r="F5853" s="65">
        <v>45.24</v>
      </c>
      <c r="G5853" t="s">
        <v>13</v>
      </c>
      <c r="H5853">
        <f>+VLOOKUP(G5853,'Legenda Tecnologias'!$A$1:$C$26,3)</f>
        <v>24</v>
      </c>
    </row>
    <row r="5854" spans="1:8" ht="14.25">
      <c r="A5854" s="11">
        <v>44044</v>
      </c>
      <c r="B5854" s="10" t="s">
        <v>6240</v>
      </c>
      <c r="C5854" s="12">
        <v>0.29166666666666669</v>
      </c>
      <c r="D5854" s="13">
        <v>44074</v>
      </c>
      <c r="E5854" s="7" t="s">
        <v>4769</v>
      </c>
      <c r="F5854" s="65">
        <v>42.92</v>
      </c>
      <c r="G5854" t="s">
        <v>5</v>
      </c>
      <c r="H5854">
        <f>+VLOOKUP(G5854,'Legenda Tecnologias'!$A$1:$C$26,3)</f>
        <v>11</v>
      </c>
    </row>
    <row r="5855" spans="1:8" ht="14.25">
      <c r="A5855" s="11">
        <v>44044</v>
      </c>
      <c r="B5855" s="10" t="s">
        <v>6241</v>
      </c>
      <c r="C5855" s="12">
        <v>0.33333333333333331</v>
      </c>
      <c r="D5855" s="13">
        <v>44074</v>
      </c>
      <c r="E5855" s="7" t="s">
        <v>4769</v>
      </c>
      <c r="F5855" s="65">
        <v>44.88</v>
      </c>
      <c r="G5855" t="s">
        <v>5</v>
      </c>
      <c r="H5855">
        <f>+VLOOKUP(G5855,'Legenda Tecnologias'!$A$1:$C$26,3)</f>
        <v>11</v>
      </c>
    </row>
    <row r="5856" spans="1:8" ht="14.25">
      <c r="A5856" s="11">
        <v>44044</v>
      </c>
      <c r="B5856" s="10" t="s">
        <v>6242</v>
      </c>
      <c r="C5856" s="12">
        <v>0.375</v>
      </c>
      <c r="D5856" s="13">
        <v>44074</v>
      </c>
      <c r="E5856" s="7" t="s">
        <v>4769</v>
      </c>
      <c r="F5856" s="65">
        <v>44.3</v>
      </c>
      <c r="G5856" t="s">
        <v>5</v>
      </c>
      <c r="H5856">
        <f>+VLOOKUP(G5856,'Legenda Tecnologias'!$A$1:$C$26,3)</f>
        <v>11</v>
      </c>
    </row>
    <row r="5857" spans="1:8" ht="14.25">
      <c r="A5857" s="11">
        <v>44075</v>
      </c>
      <c r="B5857" s="10" t="s">
        <v>6257</v>
      </c>
      <c r="C5857" s="12">
        <v>0</v>
      </c>
      <c r="D5857" s="13">
        <v>44075</v>
      </c>
      <c r="E5857" s="7" t="s">
        <v>4769</v>
      </c>
      <c r="F5857" s="65">
        <v>42.71</v>
      </c>
      <c r="G5857" t="s">
        <v>5</v>
      </c>
      <c r="H5857">
        <f>+VLOOKUP(G5857,'Legenda Tecnologias'!$A$1:$C$26,3)</f>
        <v>11</v>
      </c>
    </row>
    <row r="5858" spans="1:8" ht="14.25">
      <c r="A5858" s="11">
        <v>44075</v>
      </c>
      <c r="B5858" s="10" t="s">
        <v>6258</v>
      </c>
      <c r="C5858" s="12">
        <v>4.1666666666666664E-2</v>
      </c>
      <c r="D5858" s="13">
        <v>44075</v>
      </c>
      <c r="E5858" s="7" t="s">
        <v>4769</v>
      </c>
      <c r="F5858" s="65">
        <v>38</v>
      </c>
      <c r="G5858" t="s">
        <v>6</v>
      </c>
      <c r="H5858">
        <f>+VLOOKUP(G5858,'Legenda Tecnologias'!$A$1:$C$26,3)</f>
        <v>18</v>
      </c>
    </row>
    <row r="5859" spans="1:8" ht="14.25">
      <c r="A5859" s="11">
        <v>44075</v>
      </c>
      <c r="B5859" s="10" t="s">
        <v>6267</v>
      </c>
      <c r="C5859" s="12">
        <v>0.41666666666666669</v>
      </c>
      <c r="D5859" s="13">
        <v>44075</v>
      </c>
      <c r="E5859" s="7" t="s">
        <v>4769</v>
      </c>
      <c r="F5859" s="65">
        <v>51.34</v>
      </c>
      <c r="G5859" t="s">
        <v>10</v>
      </c>
      <c r="H5859">
        <f>+VLOOKUP(G5859,'Legenda Tecnologias'!$A$1:$C$26,3)</f>
        <v>1</v>
      </c>
    </row>
    <row r="5860" spans="1:8" ht="14.25">
      <c r="A5860" s="11">
        <v>44075</v>
      </c>
      <c r="B5860" s="10" t="s">
        <v>6268</v>
      </c>
      <c r="C5860" s="12">
        <v>0.45833333333333331</v>
      </c>
      <c r="D5860" s="13">
        <v>44075</v>
      </c>
      <c r="E5860" s="7" t="s">
        <v>4769</v>
      </c>
      <c r="F5860" s="65">
        <v>53.46</v>
      </c>
      <c r="G5860" t="s">
        <v>10</v>
      </c>
      <c r="H5860">
        <f>+VLOOKUP(G5860,'Legenda Tecnologias'!$A$1:$C$26,3)</f>
        <v>1</v>
      </c>
    </row>
    <row r="5861" spans="1:8" ht="14.25">
      <c r="A5861" s="11">
        <v>44075</v>
      </c>
      <c r="B5861" s="10" t="s">
        <v>6269</v>
      </c>
      <c r="C5861" s="12">
        <v>0.5</v>
      </c>
      <c r="D5861" s="13">
        <v>44075</v>
      </c>
      <c r="E5861" s="7" t="s">
        <v>4769</v>
      </c>
      <c r="F5861" s="65">
        <v>50.86</v>
      </c>
      <c r="G5861" t="s">
        <v>6</v>
      </c>
      <c r="H5861">
        <f>+VLOOKUP(G5861,'Legenda Tecnologias'!$A$1:$C$26,3)</f>
        <v>18</v>
      </c>
    </row>
    <row r="5862" spans="1:8" ht="14.25">
      <c r="A5862" s="11">
        <v>44075</v>
      </c>
      <c r="B5862" s="10" t="s">
        <v>6270</v>
      </c>
      <c r="C5862" s="12">
        <v>0.54166666666666663</v>
      </c>
      <c r="D5862" s="13">
        <v>44075</v>
      </c>
      <c r="E5862" s="7" t="s">
        <v>4769</v>
      </c>
      <c r="F5862" s="65">
        <v>49.77</v>
      </c>
      <c r="G5862" t="s">
        <v>6</v>
      </c>
      <c r="H5862">
        <f>+VLOOKUP(G5862,'Legenda Tecnologias'!$A$1:$C$26,3)</f>
        <v>18</v>
      </c>
    </row>
    <row r="5863" spans="1:8" ht="14.25">
      <c r="A5863" s="11">
        <v>44075</v>
      </c>
      <c r="B5863" s="10" t="s">
        <v>6271</v>
      </c>
      <c r="C5863" s="12">
        <v>0.58333333333333337</v>
      </c>
      <c r="D5863" s="13">
        <v>44075</v>
      </c>
      <c r="E5863" s="7" t="s">
        <v>4769</v>
      </c>
      <c r="F5863" s="65">
        <v>47.12</v>
      </c>
      <c r="G5863" t="s">
        <v>5</v>
      </c>
      <c r="H5863">
        <f>+VLOOKUP(G5863,'Legenda Tecnologias'!$A$1:$C$26,3)</f>
        <v>11</v>
      </c>
    </row>
    <row r="5864" spans="1:8" ht="14.25">
      <c r="A5864" s="11">
        <v>44075</v>
      </c>
      <c r="B5864" s="10" t="s">
        <v>6272</v>
      </c>
      <c r="C5864" s="12">
        <v>0.625</v>
      </c>
      <c r="D5864" s="13">
        <v>44075</v>
      </c>
      <c r="E5864" s="7" t="s">
        <v>4769</v>
      </c>
      <c r="F5864" s="65">
        <v>47</v>
      </c>
      <c r="G5864" t="s">
        <v>12</v>
      </c>
      <c r="H5864">
        <f>+VLOOKUP(G5864,'Legenda Tecnologias'!$A$1:$C$26,3)</f>
        <v>22</v>
      </c>
    </row>
    <row r="5865" spans="1:8" ht="14.25">
      <c r="A5865" s="11">
        <v>44075</v>
      </c>
      <c r="B5865" s="10" t="s">
        <v>6273</v>
      </c>
      <c r="C5865" s="12">
        <v>0.66666666666666663</v>
      </c>
      <c r="D5865" s="13">
        <v>44075</v>
      </c>
      <c r="E5865" s="7" t="s">
        <v>4769</v>
      </c>
      <c r="F5865" s="65">
        <v>48.58</v>
      </c>
      <c r="G5865" t="s">
        <v>21</v>
      </c>
      <c r="H5865">
        <f>+VLOOKUP(G5865,'Legenda Tecnologias'!$A$1:$C$26,3)</f>
        <v>2</v>
      </c>
    </row>
    <row r="5866" spans="1:8" ht="14.25">
      <c r="A5866" s="11">
        <v>44075</v>
      </c>
      <c r="B5866" s="10" t="s">
        <v>6274</v>
      </c>
      <c r="C5866" s="12">
        <v>0.70833333333333337</v>
      </c>
      <c r="D5866" s="13">
        <v>44075</v>
      </c>
      <c r="E5866" s="7" t="s">
        <v>4769</v>
      </c>
      <c r="F5866" s="65">
        <v>49.27</v>
      </c>
      <c r="G5866" t="s">
        <v>5</v>
      </c>
      <c r="H5866">
        <f>+VLOOKUP(G5866,'Legenda Tecnologias'!$A$1:$C$26,3)</f>
        <v>11</v>
      </c>
    </row>
    <row r="5867" spans="1:8" ht="14.25">
      <c r="A5867" s="11">
        <v>44075</v>
      </c>
      <c r="B5867" s="10" t="s">
        <v>6275</v>
      </c>
      <c r="C5867" s="12">
        <v>0.75</v>
      </c>
      <c r="D5867" s="13">
        <v>44075</v>
      </c>
      <c r="E5867" s="7" t="s">
        <v>4769</v>
      </c>
      <c r="F5867" s="65">
        <v>48.03</v>
      </c>
      <c r="G5867" t="s">
        <v>10</v>
      </c>
      <c r="H5867">
        <f>+VLOOKUP(G5867,'Legenda Tecnologias'!$A$1:$C$26,3)</f>
        <v>1</v>
      </c>
    </row>
    <row r="5868" spans="1:8" ht="14.25">
      <c r="A5868" s="11">
        <v>44075</v>
      </c>
      <c r="B5868" s="10" t="s">
        <v>6276</v>
      </c>
      <c r="C5868" s="12">
        <v>0.79166666666666663</v>
      </c>
      <c r="D5868" s="13">
        <v>44075</v>
      </c>
      <c r="E5868" s="7" t="s">
        <v>4769</v>
      </c>
      <c r="F5868" s="65">
        <v>46.19</v>
      </c>
      <c r="G5868" t="s">
        <v>5</v>
      </c>
      <c r="H5868">
        <f>+VLOOKUP(G5868,'Legenda Tecnologias'!$A$1:$C$26,3)</f>
        <v>11</v>
      </c>
    </row>
    <row r="5869" spans="1:8" ht="14.25">
      <c r="A5869" s="11">
        <v>44075</v>
      </c>
      <c r="B5869" s="10" t="s">
        <v>6259</v>
      </c>
      <c r="C5869" s="12">
        <v>8.3333333333333329E-2</v>
      </c>
      <c r="D5869" s="13">
        <v>44075</v>
      </c>
      <c r="E5869" s="7" t="s">
        <v>4769</v>
      </c>
      <c r="F5869" s="65">
        <v>36.549999999999997</v>
      </c>
      <c r="G5869" t="s">
        <v>12</v>
      </c>
      <c r="H5869">
        <f>+VLOOKUP(G5869,'Legenda Tecnologias'!$A$1:$C$26,3)</f>
        <v>22</v>
      </c>
    </row>
    <row r="5870" spans="1:8" ht="14.25">
      <c r="A5870" s="11">
        <v>44075</v>
      </c>
      <c r="B5870" s="10" t="s">
        <v>6277</v>
      </c>
      <c r="C5870" s="12">
        <v>0.83333333333333337</v>
      </c>
      <c r="D5870" s="13">
        <v>44075</v>
      </c>
      <c r="E5870" s="7" t="s">
        <v>4769</v>
      </c>
      <c r="F5870" s="65">
        <v>48.08</v>
      </c>
      <c r="G5870" t="s">
        <v>5</v>
      </c>
      <c r="H5870">
        <f>+VLOOKUP(G5870,'Legenda Tecnologias'!$A$1:$C$26,3)</f>
        <v>11</v>
      </c>
    </row>
    <row r="5871" spans="1:8" ht="14.25">
      <c r="A5871" s="11">
        <v>44075</v>
      </c>
      <c r="B5871" s="10" t="s">
        <v>6278</v>
      </c>
      <c r="C5871" s="12">
        <v>0.875</v>
      </c>
      <c r="D5871" s="13">
        <v>44075</v>
      </c>
      <c r="E5871" s="7" t="s">
        <v>4769</v>
      </c>
      <c r="F5871" s="65">
        <v>50.02</v>
      </c>
      <c r="G5871" t="s">
        <v>5</v>
      </c>
      <c r="H5871">
        <f>+VLOOKUP(G5871,'Legenda Tecnologias'!$A$1:$C$26,3)</f>
        <v>11</v>
      </c>
    </row>
    <row r="5872" spans="1:8" ht="14.25">
      <c r="A5872" s="11">
        <v>44075</v>
      </c>
      <c r="B5872" s="10" t="s">
        <v>6279</v>
      </c>
      <c r="C5872" s="12">
        <v>0.91666666666666663</v>
      </c>
      <c r="D5872" s="13">
        <v>44075</v>
      </c>
      <c r="E5872" s="7" t="s">
        <v>4769</v>
      </c>
      <c r="F5872" s="65">
        <v>44.35</v>
      </c>
      <c r="G5872" t="s">
        <v>5</v>
      </c>
      <c r="H5872">
        <f>+VLOOKUP(G5872,'Legenda Tecnologias'!$A$1:$C$26,3)</f>
        <v>11</v>
      </c>
    </row>
    <row r="5873" spans="1:8" ht="14.25">
      <c r="A5873" s="11">
        <v>44075</v>
      </c>
      <c r="B5873" s="10" t="s">
        <v>6280</v>
      </c>
      <c r="C5873" s="12">
        <v>0.95833333333333337</v>
      </c>
      <c r="D5873" s="13">
        <v>44075</v>
      </c>
      <c r="E5873" s="7" t="s">
        <v>4769</v>
      </c>
      <c r="F5873" s="65">
        <v>40.01</v>
      </c>
      <c r="G5873" t="s">
        <v>5</v>
      </c>
      <c r="H5873">
        <f>+VLOOKUP(G5873,'Legenda Tecnologias'!$A$1:$C$26,3)</f>
        <v>11</v>
      </c>
    </row>
    <row r="5874" spans="1:8" ht="14.25">
      <c r="A5874" s="11">
        <v>44075</v>
      </c>
      <c r="B5874" s="10" t="s">
        <v>6260</v>
      </c>
      <c r="C5874" s="12">
        <v>0.125</v>
      </c>
      <c r="D5874" s="13">
        <v>44075</v>
      </c>
      <c r="E5874" s="7" t="s">
        <v>4769</v>
      </c>
      <c r="F5874" s="65">
        <v>35</v>
      </c>
      <c r="G5874" t="s">
        <v>5</v>
      </c>
      <c r="H5874">
        <f>+VLOOKUP(G5874,'Legenda Tecnologias'!$A$1:$C$26,3)</f>
        <v>11</v>
      </c>
    </row>
    <row r="5875" spans="1:8" ht="14.25">
      <c r="A5875" s="11">
        <v>44075</v>
      </c>
      <c r="B5875" s="10" t="s">
        <v>6261</v>
      </c>
      <c r="C5875" s="12">
        <v>0.16666666666666666</v>
      </c>
      <c r="D5875" s="13">
        <v>44075</v>
      </c>
      <c r="E5875" s="7" t="s">
        <v>4769</v>
      </c>
      <c r="F5875" s="65">
        <v>36.200000000000003</v>
      </c>
      <c r="G5875" t="s">
        <v>17</v>
      </c>
      <c r="H5875">
        <f>+VLOOKUP(G5875,'Legenda Tecnologias'!$A$1:$C$26,3)</f>
        <v>16</v>
      </c>
    </row>
    <row r="5876" spans="1:8" ht="14.25">
      <c r="A5876" s="11">
        <v>44075</v>
      </c>
      <c r="B5876" s="10" t="s">
        <v>6262</v>
      </c>
      <c r="C5876" s="12">
        <v>0.20833333333333334</v>
      </c>
      <c r="D5876" s="13">
        <v>44075</v>
      </c>
      <c r="E5876" s="7" t="s">
        <v>4769</v>
      </c>
      <c r="F5876" s="65">
        <v>38.89</v>
      </c>
      <c r="G5876" t="s">
        <v>13</v>
      </c>
      <c r="H5876">
        <f>+VLOOKUP(G5876,'Legenda Tecnologias'!$A$1:$C$26,3)</f>
        <v>24</v>
      </c>
    </row>
    <row r="5877" spans="1:8" ht="14.25">
      <c r="A5877" s="11">
        <v>44075</v>
      </c>
      <c r="B5877" s="10" t="s">
        <v>6263</v>
      </c>
      <c r="C5877" s="12">
        <v>0.25</v>
      </c>
      <c r="D5877" s="13">
        <v>44075</v>
      </c>
      <c r="E5877" s="7" t="s">
        <v>4769</v>
      </c>
      <c r="F5877" s="65">
        <v>48.08</v>
      </c>
      <c r="G5877" t="s">
        <v>13</v>
      </c>
      <c r="H5877">
        <f>+VLOOKUP(G5877,'Legenda Tecnologias'!$A$1:$C$26,3)</f>
        <v>24</v>
      </c>
    </row>
    <row r="5878" spans="1:8" ht="14.25">
      <c r="A5878" s="11">
        <v>44075</v>
      </c>
      <c r="B5878" s="10" t="s">
        <v>6264</v>
      </c>
      <c r="C5878" s="12">
        <v>0.29166666666666669</v>
      </c>
      <c r="D5878" s="13">
        <v>44075</v>
      </c>
      <c r="E5878" s="7" t="s">
        <v>4769</v>
      </c>
      <c r="F5878" s="65">
        <v>50.74</v>
      </c>
      <c r="G5878" t="s">
        <v>5</v>
      </c>
      <c r="H5878">
        <f>+VLOOKUP(G5878,'Legenda Tecnologias'!$A$1:$C$26,3)</f>
        <v>11</v>
      </c>
    </row>
    <row r="5879" spans="1:8" ht="14.25">
      <c r="A5879" s="11">
        <v>44075</v>
      </c>
      <c r="B5879" s="10" t="s">
        <v>6265</v>
      </c>
      <c r="C5879" s="12">
        <v>0.33333333333333331</v>
      </c>
      <c r="D5879" s="13">
        <v>44075</v>
      </c>
      <c r="E5879" s="7" t="s">
        <v>4769</v>
      </c>
      <c r="F5879" s="65">
        <v>51.55</v>
      </c>
      <c r="G5879" t="s">
        <v>10</v>
      </c>
      <c r="H5879">
        <f>+VLOOKUP(G5879,'Legenda Tecnologias'!$A$1:$C$26,3)</f>
        <v>1</v>
      </c>
    </row>
    <row r="5880" spans="1:8" ht="14.25">
      <c r="A5880" s="11">
        <v>44075</v>
      </c>
      <c r="B5880" s="10" t="s">
        <v>6266</v>
      </c>
      <c r="C5880" s="12">
        <v>0.375</v>
      </c>
      <c r="D5880" s="13">
        <v>44075</v>
      </c>
      <c r="E5880" s="7" t="s">
        <v>4769</v>
      </c>
      <c r="F5880" s="65">
        <v>52.5</v>
      </c>
      <c r="G5880" t="s">
        <v>5</v>
      </c>
      <c r="H5880">
        <f>+VLOOKUP(G5880,'Legenda Tecnologias'!$A$1:$C$26,3)</f>
        <v>11</v>
      </c>
    </row>
    <row r="5881" spans="1:8" ht="14.25">
      <c r="A5881" s="11">
        <v>44075</v>
      </c>
      <c r="B5881" s="10" t="s">
        <v>6281</v>
      </c>
      <c r="C5881" s="12">
        <v>0</v>
      </c>
      <c r="D5881" s="13">
        <v>44076</v>
      </c>
      <c r="E5881" s="7" t="s">
        <v>4769</v>
      </c>
      <c r="F5881" s="65">
        <v>41.67</v>
      </c>
      <c r="G5881" t="s">
        <v>12</v>
      </c>
      <c r="H5881">
        <f>+VLOOKUP(G5881,'Legenda Tecnologias'!$A$1:$C$26,3)</f>
        <v>22</v>
      </c>
    </row>
    <row r="5882" spans="1:8" ht="14.25">
      <c r="A5882" s="11">
        <v>44075</v>
      </c>
      <c r="B5882" s="10" t="s">
        <v>6282</v>
      </c>
      <c r="C5882" s="12">
        <v>4.1666666666666664E-2</v>
      </c>
      <c r="D5882" s="13">
        <v>44076</v>
      </c>
      <c r="E5882" s="7" t="s">
        <v>4769</v>
      </c>
      <c r="F5882" s="65">
        <v>38.020000000000003</v>
      </c>
      <c r="G5882" t="s">
        <v>6</v>
      </c>
      <c r="H5882">
        <f>+VLOOKUP(G5882,'Legenda Tecnologias'!$A$1:$C$26,3)</f>
        <v>18</v>
      </c>
    </row>
    <row r="5883" spans="1:8" ht="14.25">
      <c r="A5883" s="11">
        <v>44075</v>
      </c>
      <c r="B5883" s="10" t="s">
        <v>6291</v>
      </c>
      <c r="C5883" s="12">
        <v>0.41666666666666669</v>
      </c>
      <c r="D5883" s="13">
        <v>44076</v>
      </c>
      <c r="E5883" s="7" t="s">
        <v>4769</v>
      </c>
      <c r="F5883" s="65">
        <v>44.35</v>
      </c>
      <c r="G5883" t="s">
        <v>12</v>
      </c>
      <c r="H5883">
        <f>+VLOOKUP(G5883,'Legenda Tecnologias'!$A$1:$C$26,3)</f>
        <v>22</v>
      </c>
    </row>
    <row r="5884" spans="1:8" ht="14.25">
      <c r="A5884" s="11">
        <v>44075</v>
      </c>
      <c r="B5884" s="10" t="s">
        <v>6292</v>
      </c>
      <c r="C5884" s="12">
        <v>0.45833333333333331</v>
      </c>
      <c r="D5884" s="13">
        <v>44076</v>
      </c>
      <c r="E5884" s="7" t="s">
        <v>4769</v>
      </c>
      <c r="F5884" s="65">
        <v>44.35</v>
      </c>
      <c r="G5884" t="s">
        <v>5</v>
      </c>
      <c r="H5884">
        <f>+VLOOKUP(G5884,'Legenda Tecnologias'!$A$1:$C$26,3)</f>
        <v>11</v>
      </c>
    </row>
    <row r="5885" spans="1:8" ht="14.25">
      <c r="A5885" s="11">
        <v>44075</v>
      </c>
      <c r="B5885" s="10" t="s">
        <v>6293</v>
      </c>
      <c r="C5885" s="12">
        <v>0.5</v>
      </c>
      <c r="D5885" s="13">
        <v>44076</v>
      </c>
      <c r="E5885" s="7" t="s">
        <v>4769</v>
      </c>
      <c r="F5885" s="65">
        <v>45.02</v>
      </c>
      <c r="G5885" t="s">
        <v>5</v>
      </c>
      <c r="H5885">
        <f>+VLOOKUP(G5885,'Legenda Tecnologias'!$A$1:$C$26,3)</f>
        <v>11</v>
      </c>
    </row>
    <row r="5886" spans="1:8" ht="14.25">
      <c r="A5886" s="11">
        <v>44075</v>
      </c>
      <c r="B5886" s="10" t="s">
        <v>6294</v>
      </c>
      <c r="C5886" s="12">
        <v>0.54166666666666663</v>
      </c>
      <c r="D5886" s="13">
        <v>44076</v>
      </c>
      <c r="E5886" s="7" t="s">
        <v>4769</v>
      </c>
      <c r="F5886" s="65">
        <v>44.11</v>
      </c>
      <c r="G5886" t="s">
        <v>5</v>
      </c>
      <c r="H5886">
        <f>+VLOOKUP(G5886,'Legenda Tecnologias'!$A$1:$C$26,3)</f>
        <v>11</v>
      </c>
    </row>
    <row r="5887" spans="1:8" ht="14.25">
      <c r="A5887" s="11">
        <v>44075</v>
      </c>
      <c r="B5887" s="10" t="s">
        <v>6295</v>
      </c>
      <c r="C5887" s="12">
        <v>0.58333333333333337</v>
      </c>
      <c r="D5887" s="13">
        <v>44076</v>
      </c>
      <c r="E5887" s="7" t="s">
        <v>4769</v>
      </c>
      <c r="F5887" s="65">
        <v>43.96</v>
      </c>
      <c r="G5887" t="s">
        <v>12</v>
      </c>
      <c r="H5887">
        <f>+VLOOKUP(G5887,'Legenda Tecnologias'!$A$1:$C$26,3)</f>
        <v>22</v>
      </c>
    </row>
    <row r="5888" spans="1:8" ht="14.25">
      <c r="A5888" s="11">
        <v>44075</v>
      </c>
      <c r="B5888" s="10" t="s">
        <v>6296</v>
      </c>
      <c r="C5888" s="12">
        <v>0.625</v>
      </c>
      <c r="D5888" s="13">
        <v>44076</v>
      </c>
      <c r="E5888" s="7" t="s">
        <v>4769</v>
      </c>
      <c r="F5888" s="65">
        <v>44.02</v>
      </c>
      <c r="G5888" t="s">
        <v>20</v>
      </c>
      <c r="H5888">
        <f>+VLOOKUP(G5888,'Legenda Tecnologias'!$A$1:$C$26,3)</f>
        <v>12</v>
      </c>
    </row>
    <row r="5889" spans="1:8" ht="14.25">
      <c r="A5889" s="11">
        <v>44075</v>
      </c>
      <c r="B5889" s="10" t="s">
        <v>6297</v>
      </c>
      <c r="C5889" s="12">
        <v>0.66666666666666663</v>
      </c>
      <c r="D5889" s="13">
        <v>44076</v>
      </c>
      <c r="E5889" s="7" t="s">
        <v>4769</v>
      </c>
      <c r="F5889" s="65">
        <v>46.46</v>
      </c>
      <c r="G5889" t="s">
        <v>13</v>
      </c>
      <c r="H5889">
        <f>+VLOOKUP(G5889,'Legenda Tecnologias'!$A$1:$C$26,3)</f>
        <v>24</v>
      </c>
    </row>
    <row r="5890" spans="1:8" ht="14.25">
      <c r="A5890" s="11">
        <v>44075</v>
      </c>
      <c r="B5890" s="10" t="s">
        <v>6298</v>
      </c>
      <c r="C5890" s="12">
        <v>0.70833333333333337</v>
      </c>
      <c r="D5890" s="13">
        <v>44076</v>
      </c>
      <c r="E5890" s="7" t="s">
        <v>4769</v>
      </c>
      <c r="F5890" s="65">
        <v>48.01</v>
      </c>
      <c r="G5890" t="s">
        <v>20</v>
      </c>
      <c r="H5890">
        <f>+VLOOKUP(G5890,'Legenda Tecnologias'!$A$1:$C$26,3)</f>
        <v>12</v>
      </c>
    </row>
    <row r="5891" spans="1:8" ht="14.25">
      <c r="A5891" s="11">
        <v>44075</v>
      </c>
      <c r="B5891" s="10" t="s">
        <v>6299</v>
      </c>
      <c r="C5891" s="12">
        <v>0.75</v>
      </c>
      <c r="D5891" s="13">
        <v>44076</v>
      </c>
      <c r="E5891" s="7" t="s">
        <v>4769</v>
      </c>
      <c r="F5891" s="65">
        <v>48.03</v>
      </c>
      <c r="G5891" t="s">
        <v>5</v>
      </c>
      <c r="H5891">
        <f>+VLOOKUP(G5891,'Legenda Tecnologias'!$A$1:$C$26,3)</f>
        <v>11</v>
      </c>
    </row>
    <row r="5892" spans="1:8" ht="14.25">
      <c r="A5892" s="11">
        <v>44075</v>
      </c>
      <c r="B5892" s="10" t="s">
        <v>6300</v>
      </c>
      <c r="C5892" s="12">
        <v>0.79166666666666663</v>
      </c>
      <c r="D5892" s="13">
        <v>44076</v>
      </c>
      <c r="E5892" s="7" t="s">
        <v>4769</v>
      </c>
      <c r="F5892" s="65">
        <v>49.77</v>
      </c>
      <c r="G5892" t="s">
        <v>5</v>
      </c>
      <c r="H5892">
        <f>+VLOOKUP(G5892,'Legenda Tecnologias'!$A$1:$C$26,3)</f>
        <v>11</v>
      </c>
    </row>
    <row r="5893" spans="1:8" ht="14.25">
      <c r="A5893" s="11">
        <v>44075</v>
      </c>
      <c r="B5893" s="10" t="s">
        <v>6283</v>
      </c>
      <c r="C5893" s="12">
        <v>8.3333333333333329E-2</v>
      </c>
      <c r="D5893" s="13">
        <v>44076</v>
      </c>
      <c r="E5893" s="7" t="s">
        <v>4769</v>
      </c>
      <c r="F5893" s="65">
        <v>36.35</v>
      </c>
      <c r="G5893" t="s">
        <v>6</v>
      </c>
      <c r="H5893">
        <f>+VLOOKUP(G5893,'Legenda Tecnologias'!$A$1:$C$26,3)</f>
        <v>18</v>
      </c>
    </row>
    <row r="5894" spans="1:8" ht="14.25">
      <c r="A5894" s="11">
        <v>44075</v>
      </c>
      <c r="B5894" s="10" t="s">
        <v>6301</v>
      </c>
      <c r="C5894" s="12">
        <v>0.83333333333333337</v>
      </c>
      <c r="D5894" s="13">
        <v>44076</v>
      </c>
      <c r="E5894" s="7" t="s">
        <v>4769</v>
      </c>
      <c r="F5894" s="65">
        <v>51.08</v>
      </c>
      <c r="G5894" t="s">
        <v>5</v>
      </c>
      <c r="H5894">
        <f>+VLOOKUP(G5894,'Legenda Tecnologias'!$A$1:$C$26,3)</f>
        <v>11</v>
      </c>
    </row>
    <row r="5895" spans="1:8" ht="14.25">
      <c r="A5895" s="11">
        <v>44075</v>
      </c>
      <c r="B5895" s="10" t="s">
        <v>6302</v>
      </c>
      <c r="C5895" s="12">
        <v>0.875</v>
      </c>
      <c r="D5895" s="13">
        <v>44076</v>
      </c>
      <c r="E5895" s="7" t="s">
        <v>4769</v>
      </c>
      <c r="F5895" s="65">
        <v>52.18</v>
      </c>
      <c r="G5895" t="s">
        <v>5</v>
      </c>
      <c r="H5895">
        <f>+VLOOKUP(G5895,'Legenda Tecnologias'!$A$1:$C$26,3)</f>
        <v>11</v>
      </c>
    </row>
    <row r="5896" spans="1:8" ht="14.25">
      <c r="A5896" s="11">
        <v>44075</v>
      </c>
      <c r="B5896" s="10" t="s">
        <v>6303</v>
      </c>
      <c r="C5896" s="12">
        <v>0.91666666666666663</v>
      </c>
      <c r="D5896" s="13">
        <v>44076</v>
      </c>
      <c r="E5896" s="7" t="s">
        <v>4769</v>
      </c>
      <c r="F5896" s="65">
        <v>49.34</v>
      </c>
      <c r="G5896" t="s">
        <v>5</v>
      </c>
      <c r="H5896">
        <f>+VLOOKUP(G5896,'Legenda Tecnologias'!$A$1:$C$26,3)</f>
        <v>11</v>
      </c>
    </row>
    <row r="5897" spans="1:8" ht="14.25">
      <c r="A5897" s="11">
        <v>44075</v>
      </c>
      <c r="B5897" s="10" t="s">
        <v>6304</v>
      </c>
      <c r="C5897" s="12">
        <v>0.95833333333333337</v>
      </c>
      <c r="D5897" s="13">
        <v>44076</v>
      </c>
      <c r="E5897" s="7" t="s">
        <v>4769</v>
      </c>
      <c r="F5897" s="65">
        <v>43.94</v>
      </c>
      <c r="G5897" t="s">
        <v>5</v>
      </c>
      <c r="H5897">
        <f>+VLOOKUP(G5897,'Legenda Tecnologias'!$A$1:$C$26,3)</f>
        <v>11</v>
      </c>
    </row>
    <row r="5898" spans="1:8" ht="14.25">
      <c r="A5898" s="11">
        <v>44075</v>
      </c>
      <c r="B5898" s="10" t="s">
        <v>6284</v>
      </c>
      <c r="C5898" s="12">
        <v>0.125</v>
      </c>
      <c r="D5898" s="13">
        <v>44076</v>
      </c>
      <c r="E5898" s="7" t="s">
        <v>4769</v>
      </c>
      <c r="F5898" s="65">
        <v>34.72</v>
      </c>
      <c r="G5898" t="s">
        <v>12</v>
      </c>
      <c r="H5898">
        <f>+VLOOKUP(G5898,'Legenda Tecnologias'!$A$1:$C$26,3)</f>
        <v>22</v>
      </c>
    </row>
    <row r="5899" spans="1:8" ht="14.25">
      <c r="A5899" s="11">
        <v>44075</v>
      </c>
      <c r="B5899" s="10" t="s">
        <v>6285</v>
      </c>
      <c r="C5899" s="12">
        <v>0.16666666666666666</v>
      </c>
      <c r="D5899" s="13">
        <v>44076</v>
      </c>
      <c r="E5899" s="7" t="s">
        <v>4769</v>
      </c>
      <c r="F5899" s="65">
        <v>35.700000000000003</v>
      </c>
      <c r="G5899" t="s">
        <v>13</v>
      </c>
      <c r="H5899">
        <f>+VLOOKUP(G5899,'Legenda Tecnologias'!$A$1:$C$26,3)</f>
        <v>24</v>
      </c>
    </row>
    <row r="5900" spans="1:8" ht="14.25">
      <c r="A5900" s="11">
        <v>44075</v>
      </c>
      <c r="B5900" s="10" t="s">
        <v>6286</v>
      </c>
      <c r="C5900" s="12">
        <v>0.20833333333333334</v>
      </c>
      <c r="D5900" s="13">
        <v>44076</v>
      </c>
      <c r="E5900" s="7" t="s">
        <v>4769</v>
      </c>
      <c r="F5900" s="65">
        <v>38.35</v>
      </c>
      <c r="G5900" t="s">
        <v>6</v>
      </c>
      <c r="H5900">
        <f>+VLOOKUP(G5900,'Legenda Tecnologias'!$A$1:$C$26,3)</f>
        <v>18</v>
      </c>
    </row>
    <row r="5901" spans="1:8" ht="14.25">
      <c r="A5901" s="11">
        <v>44075</v>
      </c>
      <c r="B5901" s="10" t="s">
        <v>6287</v>
      </c>
      <c r="C5901" s="12">
        <v>0.25</v>
      </c>
      <c r="D5901" s="13">
        <v>44076</v>
      </c>
      <c r="E5901" s="7" t="s">
        <v>4769</v>
      </c>
      <c r="F5901" s="65">
        <v>44.07</v>
      </c>
      <c r="G5901" t="s">
        <v>13</v>
      </c>
      <c r="H5901">
        <f>+VLOOKUP(G5901,'Legenda Tecnologias'!$A$1:$C$26,3)</f>
        <v>24</v>
      </c>
    </row>
    <row r="5902" spans="1:8" ht="14.25">
      <c r="A5902" s="11">
        <v>44075</v>
      </c>
      <c r="B5902" s="10" t="s">
        <v>6288</v>
      </c>
      <c r="C5902" s="12">
        <v>0.29166666666666669</v>
      </c>
      <c r="D5902" s="13">
        <v>44076</v>
      </c>
      <c r="E5902" s="7" t="s">
        <v>4769</v>
      </c>
      <c r="F5902" s="65">
        <v>44.35</v>
      </c>
      <c r="G5902" t="s">
        <v>12</v>
      </c>
      <c r="H5902">
        <f>+VLOOKUP(G5902,'Legenda Tecnologias'!$A$1:$C$26,3)</f>
        <v>22</v>
      </c>
    </row>
    <row r="5903" spans="1:8" ht="14.25">
      <c r="A5903" s="11">
        <v>44075</v>
      </c>
      <c r="B5903" s="10" t="s">
        <v>6289</v>
      </c>
      <c r="C5903" s="12">
        <v>0.33333333333333331</v>
      </c>
      <c r="D5903" s="13">
        <v>44076</v>
      </c>
      <c r="E5903" s="7" t="s">
        <v>4769</v>
      </c>
      <c r="F5903" s="65">
        <v>46</v>
      </c>
      <c r="G5903" t="s">
        <v>5</v>
      </c>
      <c r="H5903">
        <f>+VLOOKUP(G5903,'Legenda Tecnologias'!$A$1:$C$26,3)</f>
        <v>11</v>
      </c>
    </row>
    <row r="5904" spans="1:8" ht="14.25">
      <c r="A5904" s="11">
        <v>44075</v>
      </c>
      <c r="B5904" s="10" t="s">
        <v>6290</v>
      </c>
      <c r="C5904" s="12">
        <v>0.375</v>
      </c>
      <c r="D5904" s="13">
        <v>44076</v>
      </c>
      <c r="E5904" s="7" t="s">
        <v>4769</v>
      </c>
      <c r="F5904" s="65">
        <v>47.01</v>
      </c>
      <c r="G5904" t="s">
        <v>10</v>
      </c>
      <c r="H5904">
        <f>+VLOOKUP(G5904,'Legenda Tecnologias'!$A$1:$C$26,3)</f>
        <v>1</v>
      </c>
    </row>
    <row r="5905" spans="1:8" ht="14.25">
      <c r="A5905" s="11">
        <v>44075</v>
      </c>
      <c r="B5905" s="10" t="s">
        <v>6305</v>
      </c>
      <c r="C5905" s="12">
        <v>0</v>
      </c>
      <c r="D5905" s="13">
        <v>44077</v>
      </c>
      <c r="E5905" s="7" t="s">
        <v>4769</v>
      </c>
      <c r="F5905" s="65">
        <v>44.55</v>
      </c>
      <c r="G5905" t="s">
        <v>5</v>
      </c>
      <c r="H5905">
        <f>+VLOOKUP(G5905,'Legenda Tecnologias'!$A$1:$C$26,3)</f>
        <v>11</v>
      </c>
    </row>
    <row r="5906" spans="1:8" ht="14.25">
      <c r="A5906" s="11">
        <v>44075</v>
      </c>
      <c r="B5906" s="10" t="s">
        <v>6306</v>
      </c>
      <c r="C5906" s="12">
        <v>4.1666666666666664E-2</v>
      </c>
      <c r="D5906" s="13">
        <v>44077</v>
      </c>
      <c r="E5906" s="7" t="s">
        <v>4769</v>
      </c>
      <c r="F5906" s="65">
        <v>40.93</v>
      </c>
      <c r="G5906" t="s">
        <v>5</v>
      </c>
      <c r="H5906">
        <f>+VLOOKUP(G5906,'Legenda Tecnologias'!$A$1:$C$26,3)</f>
        <v>11</v>
      </c>
    </row>
    <row r="5907" spans="1:8" ht="14.25">
      <c r="A5907" s="11">
        <v>44075</v>
      </c>
      <c r="B5907" s="10" t="s">
        <v>6315</v>
      </c>
      <c r="C5907" s="12">
        <v>0.41666666666666669</v>
      </c>
      <c r="D5907" s="13">
        <v>44077</v>
      </c>
      <c r="E5907" s="7" t="s">
        <v>4769</v>
      </c>
      <c r="F5907" s="65">
        <v>48.17</v>
      </c>
      <c r="G5907" t="s">
        <v>39</v>
      </c>
      <c r="H5907">
        <f>+VLOOKUP(G5907,'Legenda Tecnologias'!$A$1:$C$26,3)</f>
        <v>17</v>
      </c>
    </row>
    <row r="5908" spans="1:8" ht="14.25">
      <c r="A5908" s="11">
        <v>44075</v>
      </c>
      <c r="B5908" s="10" t="s">
        <v>6316</v>
      </c>
      <c r="C5908" s="12">
        <v>0.45833333333333331</v>
      </c>
      <c r="D5908" s="13">
        <v>44077</v>
      </c>
      <c r="E5908" s="7" t="s">
        <v>4769</v>
      </c>
      <c r="F5908" s="65">
        <v>48</v>
      </c>
      <c r="G5908" t="s">
        <v>12</v>
      </c>
      <c r="H5908">
        <f>+VLOOKUP(G5908,'Legenda Tecnologias'!$A$1:$C$26,3)</f>
        <v>22</v>
      </c>
    </row>
    <row r="5909" spans="1:8" ht="14.25">
      <c r="A5909" s="11">
        <v>44075</v>
      </c>
      <c r="B5909" s="10" t="s">
        <v>6317</v>
      </c>
      <c r="C5909" s="12">
        <v>0.5</v>
      </c>
      <c r="D5909" s="13">
        <v>44077</v>
      </c>
      <c r="E5909" s="7" t="s">
        <v>4769</v>
      </c>
      <c r="F5909" s="65">
        <v>46.98</v>
      </c>
      <c r="G5909" t="s">
        <v>10</v>
      </c>
      <c r="H5909">
        <f>+VLOOKUP(G5909,'Legenda Tecnologias'!$A$1:$C$26,3)</f>
        <v>1</v>
      </c>
    </row>
    <row r="5910" spans="1:8" ht="14.25">
      <c r="A5910" s="11">
        <v>44075</v>
      </c>
      <c r="B5910" s="10" t="s">
        <v>6318</v>
      </c>
      <c r="C5910" s="12">
        <v>0.54166666666666663</v>
      </c>
      <c r="D5910" s="13">
        <v>44077</v>
      </c>
      <c r="E5910" s="7" t="s">
        <v>4769</v>
      </c>
      <c r="F5910" s="65">
        <v>44.35</v>
      </c>
      <c r="G5910" t="s">
        <v>6</v>
      </c>
      <c r="H5910">
        <f>+VLOOKUP(G5910,'Legenda Tecnologias'!$A$1:$C$26,3)</f>
        <v>18</v>
      </c>
    </row>
    <row r="5911" spans="1:8" ht="14.25">
      <c r="A5911" s="11">
        <v>44075</v>
      </c>
      <c r="B5911" s="10" t="s">
        <v>6319</v>
      </c>
      <c r="C5911" s="12">
        <v>0.58333333333333337</v>
      </c>
      <c r="D5911" s="13">
        <v>44077</v>
      </c>
      <c r="E5911" s="7" t="s">
        <v>4769</v>
      </c>
      <c r="F5911" s="65">
        <v>44.3</v>
      </c>
      <c r="G5911" t="s">
        <v>5</v>
      </c>
      <c r="H5911">
        <f>+VLOOKUP(G5911,'Legenda Tecnologias'!$A$1:$C$26,3)</f>
        <v>11</v>
      </c>
    </row>
    <row r="5912" spans="1:8" ht="14.25">
      <c r="A5912" s="11">
        <v>44075</v>
      </c>
      <c r="B5912" s="10" t="s">
        <v>6320</v>
      </c>
      <c r="C5912" s="12">
        <v>0.625</v>
      </c>
      <c r="D5912" s="13">
        <v>44077</v>
      </c>
      <c r="E5912" s="7" t="s">
        <v>4769</v>
      </c>
      <c r="F5912" s="65">
        <v>41.47</v>
      </c>
      <c r="G5912" t="s">
        <v>5</v>
      </c>
      <c r="H5912">
        <f>+VLOOKUP(G5912,'Legenda Tecnologias'!$A$1:$C$26,3)</f>
        <v>11</v>
      </c>
    </row>
    <row r="5913" spans="1:8" ht="14.25">
      <c r="A5913" s="11">
        <v>44075</v>
      </c>
      <c r="B5913" s="10" t="s">
        <v>6321</v>
      </c>
      <c r="C5913" s="12">
        <v>0.66666666666666663</v>
      </c>
      <c r="D5913" s="13">
        <v>44077</v>
      </c>
      <c r="E5913" s="7" t="s">
        <v>4769</v>
      </c>
      <c r="F5913" s="65">
        <v>42.65</v>
      </c>
      <c r="G5913" t="s">
        <v>6</v>
      </c>
      <c r="H5913">
        <f>+VLOOKUP(G5913,'Legenda Tecnologias'!$A$1:$C$26,3)</f>
        <v>18</v>
      </c>
    </row>
    <row r="5914" spans="1:8" ht="14.25">
      <c r="A5914" s="11">
        <v>44075</v>
      </c>
      <c r="B5914" s="10" t="s">
        <v>6322</v>
      </c>
      <c r="C5914" s="12">
        <v>0.70833333333333337</v>
      </c>
      <c r="D5914" s="13">
        <v>44077</v>
      </c>
      <c r="E5914" s="7" t="s">
        <v>4769</v>
      </c>
      <c r="F5914" s="65">
        <v>44.69</v>
      </c>
      <c r="G5914" t="s">
        <v>5</v>
      </c>
      <c r="H5914">
        <f>+VLOOKUP(G5914,'Legenda Tecnologias'!$A$1:$C$26,3)</f>
        <v>11</v>
      </c>
    </row>
    <row r="5915" spans="1:8" ht="14.25">
      <c r="A5915" s="11">
        <v>44075</v>
      </c>
      <c r="B5915" s="10" t="s">
        <v>6323</v>
      </c>
      <c r="C5915" s="12">
        <v>0.75</v>
      </c>
      <c r="D5915" s="13">
        <v>44077</v>
      </c>
      <c r="E5915" s="7" t="s">
        <v>4769</v>
      </c>
      <c r="F5915" s="65">
        <v>50.12</v>
      </c>
      <c r="G5915" t="s">
        <v>5</v>
      </c>
      <c r="H5915">
        <f>+VLOOKUP(G5915,'Legenda Tecnologias'!$A$1:$C$26,3)</f>
        <v>11</v>
      </c>
    </row>
    <row r="5916" spans="1:8" ht="14.25">
      <c r="A5916" s="11">
        <v>44075</v>
      </c>
      <c r="B5916" s="10" t="s">
        <v>6324</v>
      </c>
      <c r="C5916" s="12">
        <v>0.79166666666666663</v>
      </c>
      <c r="D5916" s="13">
        <v>44077</v>
      </c>
      <c r="E5916" s="7" t="s">
        <v>4769</v>
      </c>
      <c r="F5916" s="65">
        <v>51.89</v>
      </c>
      <c r="G5916" t="s">
        <v>10</v>
      </c>
      <c r="H5916">
        <f>+VLOOKUP(G5916,'Legenda Tecnologias'!$A$1:$C$26,3)</f>
        <v>1</v>
      </c>
    </row>
    <row r="5917" spans="1:8" ht="14.25">
      <c r="A5917" s="11">
        <v>44075</v>
      </c>
      <c r="B5917" s="10" t="s">
        <v>6307</v>
      </c>
      <c r="C5917" s="12">
        <v>8.3333333333333329E-2</v>
      </c>
      <c r="D5917" s="13">
        <v>44077</v>
      </c>
      <c r="E5917" s="7" t="s">
        <v>4769</v>
      </c>
      <c r="F5917" s="65">
        <v>38.36</v>
      </c>
      <c r="G5917" t="s">
        <v>6</v>
      </c>
      <c r="H5917">
        <f>+VLOOKUP(G5917,'Legenda Tecnologias'!$A$1:$C$26,3)</f>
        <v>18</v>
      </c>
    </row>
    <row r="5918" spans="1:8" ht="14.25">
      <c r="A5918" s="11">
        <v>44075</v>
      </c>
      <c r="B5918" s="10" t="s">
        <v>6325</v>
      </c>
      <c r="C5918" s="12">
        <v>0.83333333333333337</v>
      </c>
      <c r="D5918" s="13">
        <v>44077</v>
      </c>
      <c r="E5918" s="7" t="s">
        <v>4769</v>
      </c>
      <c r="F5918" s="65">
        <v>54.51</v>
      </c>
      <c r="G5918" t="s">
        <v>5</v>
      </c>
      <c r="H5918">
        <f>+VLOOKUP(G5918,'Legenda Tecnologias'!$A$1:$C$26,3)</f>
        <v>11</v>
      </c>
    </row>
    <row r="5919" spans="1:8" ht="14.25">
      <c r="A5919" s="11">
        <v>44075</v>
      </c>
      <c r="B5919" s="10" t="s">
        <v>6326</v>
      </c>
      <c r="C5919" s="12">
        <v>0.875</v>
      </c>
      <c r="D5919" s="13">
        <v>44077</v>
      </c>
      <c r="E5919" s="7" t="s">
        <v>4769</v>
      </c>
      <c r="F5919" s="65">
        <v>52.57</v>
      </c>
      <c r="G5919" t="s">
        <v>5</v>
      </c>
      <c r="H5919">
        <f>+VLOOKUP(G5919,'Legenda Tecnologias'!$A$1:$C$26,3)</f>
        <v>11</v>
      </c>
    </row>
    <row r="5920" spans="1:8" ht="14.25">
      <c r="A5920" s="11">
        <v>44075</v>
      </c>
      <c r="B5920" s="10" t="s">
        <v>6327</v>
      </c>
      <c r="C5920" s="12">
        <v>0.91666666666666663</v>
      </c>
      <c r="D5920" s="13">
        <v>44077</v>
      </c>
      <c r="E5920" s="7" t="s">
        <v>4769</v>
      </c>
      <c r="F5920" s="65">
        <v>50.01</v>
      </c>
      <c r="G5920" t="s">
        <v>6</v>
      </c>
      <c r="H5920">
        <f>+VLOOKUP(G5920,'Legenda Tecnologias'!$A$1:$C$26,3)</f>
        <v>18</v>
      </c>
    </row>
    <row r="5921" spans="1:8" ht="14.25">
      <c r="A5921" s="11">
        <v>44075</v>
      </c>
      <c r="B5921" s="10" t="s">
        <v>6328</v>
      </c>
      <c r="C5921" s="12">
        <v>0.95833333333333337</v>
      </c>
      <c r="D5921" s="13">
        <v>44077</v>
      </c>
      <c r="E5921" s="7" t="s">
        <v>4769</v>
      </c>
      <c r="F5921" s="65">
        <v>44.11</v>
      </c>
      <c r="G5921" t="s">
        <v>5</v>
      </c>
      <c r="H5921">
        <f>+VLOOKUP(G5921,'Legenda Tecnologias'!$A$1:$C$26,3)</f>
        <v>11</v>
      </c>
    </row>
    <row r="5922" spans="1:8" ht="14.25">
      <c r="A5922" s="11">
        <v>44075</v>
      </c>
      <c r="B5922" s="10" t="s">
        <v>6308</v>
      </c>
      <c r="C5922" s="12">
        <v>0.125</v>
      </c>
      <c r="D5922" s="13">
        <v>44077</v>
      </c>
      <c r="E5922" s="7" t="s">
        <v>4769</v>
      </c>
      <c r="F5922" s="65">
        <v>35.840000000000003</v>
      </c>
      <c r="G5922" t="s">
        <v>6</v>
      </c>
      <c r="H5922">
        <f>+VLOOKUP(G5922,'Legenda Tecnologias'!$A$1:$C$26,3)</f>
        <v>18</v>
      </c>
    </row>
    <row r="5923" spans="1:8" ht="14.25">
      <c r="A5923" s="11">
        <v>44075</v>
      </c>
      <c r="B5923" s="10" t="s">
        <v>6309</v>
      </c>
      <c r="C5923" s="12">
        <v>0.16666666666666666</v>
      </c>
      <c r="D5923" s="13">
        <v>44077</v>
      </c>
      <c r="E5923" s="7" t="s">
        <v>4769</v>
      </c>
      <c r="F5923" s="65">
        <v>35.43</v>
      </c>
      <c r="G5923" t="s">
        <v>6</v>
      </c>
      <c r="H5923">
        <f>+VLOOKUP(G5923,'Legenda Tecnologias'!$A$1:$C$26,3)</f>
        <v>18</v>
      </c>
    </row>
    <row r="5924" spans="1:8" ht="14.25">
      <c r="A5924" s="11">
        <v>44075</v>
      </c>
      <c r="B5924" s="10" t="s">
        <v>6310</v>
      </c>
      <c r="C5924" s="12">
        <v>0.20833333333333334</v>
      </c>
      <c r="D5924" s="13">
        <v>44077</v>
      </c>
      <c r="E5924" s="7" t="s">
        <v>4769</v>
      </c>
      <c r="F5924" s="65">
        <v>38.729999999999997</v>
      </c>
      <c r="G5924" t="s">
        <v>13</v>
      </c>
      <c r="H5924">
        <f>+VLOOKUP(G5924,'Legenda Tecnologias'!$A$1:$C$26,3)</f>
        <v>24</v>
      </c>
    </row>
    <row r="5925" spans="1:8" ht="14.25">
      <c r="A5925" s="11">
        <v>44075</v>
      </c>
      <c r="B5925" s="10" t="s">
        <v>6311</v>
      </c>
      <c r="C5925" s="12">
        <v>0.25</v>
      </c>
      <c r="D5925" s="13">
        <v>44077</v>
      </c>
      <c r="E5925" s="7" t="s">
        <v>4769</v>
      </c>
      <c r="F5925" s="65">
        <v>49.5</v>
      </c>
      <c r="G5925" t="s">
        <v>13</v>
      </c>
      <c r="H5925">
        <f>+VLOOKUP(G5925,'Legenda Tecnologias'!$A$1:$C$26,3)</f>
        <v>24</v>
      </c>
    </row>
    <row r="5926" spans="1:8" ht="14.25">
      <c r="A5926" s="11">
        <v>44075</v>
      </c>
      <c r="B5926" s="10" t="s">
        <v>6312</v>
      </c>
      <c r="C5926" s="12">
        <v>0.29166666666666669</v>
      </c>
      <c r="D5926" s="13">
        <v>44077</v>
      </c>
      <c r="E5926" s="7" t="s">
        <v>4769</v>
      </c>
      <c r="F5926" s="65">
        <v>53.22</v>
      </c>
      <c r="G5926" t="s">
        <v>6</v>
      </c>
      <c r="H5926">
        <f>+VLOOKUP(G5926,'Legenda Tecnologias'!$A$1:$C$26,3)</f>
        <v>18</v>
      </c>
    </row>
    <row r="5927" spans="1:8" ht="14.25">
      <c r="A5927" s="11">
        <v>44075</v>
      </c>
      <c r="B5927" s="10" t="s">
        <v>6313</v>
      </c>
      <c r="C5927" s="12">
        <v>0.33333333333333331</v>
      </c>
      <c r="D5927" s="13">
        <v>44077</v>
      </c>
      <c r="E5927" s="7" t="s">
        <v>4769</v>
      </c>
      <c r="F5927" s="65">
        <v>55.01</v>
      </c>
      <c r="G5927" t="s">
        <v>10</v>
      </c>
      <c r="H5927">
        <f>+VLOOKUP(G5927,'Legenda Tecnologias'!$A$1:$C$26,3)</f>
        <v>1</v>
      </c>
    </row>
    <row r="5928" spans="1:8" ht="14.25">
      <c r="A5928" s="11">
        <v>44075</v>
      </c>
      <c r="B5928" s="10" t="s">
        <v>6314</v>
      </c>
      <c r="C5928" s="12">
        <v>0.375</v>
      </c>
      <c r="D5928" s="13">
        <v>44077</v>
      </c>
      <c r="E5928" s="7" t="s">
        <v>4769</v>
      </c>
      <c r="F5928" s="65">
        <v>52.35</v>
      </c>
      <c r="G5928" t="s">
        <v>5</v>
      </c>
      <c r="H5928">
        <f>+VLOOKUP(G5928,'Legenda Tecnologias'!$A$1:$C$26,3)</f>
        <v>11</v>
      </c>
    </row>
    <row r="5929" spans="1:8" ht="14.25">
      <c r="A5929" s="11">
        <v>44075</v>
      </c>
      <c r="B5929" s="10" t="s">
        <v>6329</v>
      </c>
      <c r="C5929" s="12">
        <v>0</v>
      </c>
      <c r="D5929" s="13">
        <v>44078</v>
      </c>
      <c r="E5929" s="7" t="s">
        <v>4769</v>
      </c>
      <c r="F5929" s="65">
        <v>44.34</v>
      </c>
      <c r="G5929" t="s">
        <v>6</v>
      </c>
      <c r="H5929">
        <f>+VLOOKUP(G5929,'Legenda Tecnologias'!$A$1:$C$26,3)</f>
        <v>18</v>
      </c>
    </row>
    <row r="5930" spans="1:8" ht="14.25">
      <c r="A5930" s="11">
        <v>44075</v>
      </c>
      <c r="B5930" s="10" t="s">
        <v>6330</v>
      </c>
      <c r="C5930" s="12">
        <v>4.1666666666666664E-2</v>
      </c>
      <c r="D5930" s="13">
        <v>44078</v>
      </c>
      <c r="E5930" s="7" t="s">
        <v>4769</v>
      </c>
      <c r="F5930" s="65">
        <v>39.07</v>
      </c>
      <c r="G5930" t="s">
        <v>12</v>
      </c>
      <c r="H5930">
        <f>+VLOOKUP(G5930,'Legenda Tecnologias'!$A$1:$C$26,3)</f>
        <v>22</v>
      </c>
    </row>
    <row r="5931" spans="1:8" ht="14.25">
      <c r="A5931" s="11">
        <v>44075</v>
      </c>
      <c r="B5931" s="10" t="s">
        <v>6339</v>
      </c>
      <c r="C5931" s="12">
        <v>0.41666666666666669</v>
      </c>
      <c r="D5931" s="13">
        <v>44078</v>
      </c>
      <c r="E5931" s="7" t="s">
        <v>4769</v>
      </c>
      <c r="F5931" s="65">
        <v>50.12</v>
      </c>
      <c r="G5931" t="s">
        <v>10</v>
      </c>
      <c r="H5931">
        <f>+VLOOKUP(G5931,'Legenda Tecnologias'!$A$1:$C$26,3)</f>
        <v>1</v>
      </c>
    </row>
    <row r="5932" spans="1:8" ht="14.25">
      <c r="A5932" s="11">
        <v>44075</v>
      </c>
      <c r="B5932" s="10" t="s">
        <v>6340</v>
      </c>
      <c r="C5932" s="12">
        <v>0.45833333333333331</v>
      </c>
      <c r="D5932" s="13">
        <v>44078</v>
      </c>
      <c r="E5932" s="7" t="s">
        <v>4769</v>
      </c>
      <c r="F5932" s="65">
        <v>48.69</v>
      </c>
      <c r="G5932" t="s">
        <v>10</v>
      </c>
      <c r="H5932">
        <f>+VLOOKUP(G5932,'Legenda Tecnologias'!$A$1:$C$26,3)</f>
        <v>1</v>
      </c>
    </row>
    <row r="5933" spans="1:8" ht="14.25">
      <c r="A5933" s="11">
        <v>44075</v>
      </c>
      <c r="B5933" s="10" t="s">
        <v>6341</v>
      </c>
      <c r="C5933" s="12">
        <v>0.5</v>
      </c>
      <c r="D5933" s="13">
        <v>44078</v>
      </c>
      <c r="E5933" s="7" t="s">
        <v>4769</v>
      </c>
      <c r="F5933" s="65">
        <v>48.81</v>
      </c>
      <c r="G5933" t="s">
        <v>5</v>
      </c>
      <c r="H5933">
        <f>+VLOOKUP(G5933,'Legenda Tecnologias'!$A$1:$C$26,3)</f>
        <v>11</v>
      </c>
    </row>
    <row r="5934" spans="1:8" ht="14.25">
      <c r="A5934" s="11">
        <v>44075</v>
      </c>
      <c r="B5934" s="10" t="s">
        <v>6342</v>
      </c>
      <c r="C5934" s="12">
        <v>0.54166666666666663</v>
      </c>
      <c r="D5934" s="13">
        <v>44078</v>
      </c>
      <c r="E5934" s="7" t="s">
        <v>4769</v>
      </c>
      <c r="F5934" s="65">
        <v>46.24</v>
      </c>
      <c r="G5934" t="s">
        <v>5</v>
      </c>
      <c r="H5934">
        <f>+VLOOKUP(G5934,'Legenda Tecnologias'!$A$1:$C$26,3)</f>
        <v>11</v>
      </c>
    </row>
    <row r="5935" spans="1:8" ht="14.25">
      <c r="A5935" s="11">
        <v>44075</v>
      </c>
      <c r="B5935" s="10" t="s">
        <v>6343</v>
      </c>
      <c r="C5935" s="12">
        <v>0.58333333333333337</v>
      </c>
      <c r="D5935" s="13">
        <v>44078</v>
      </c>
      <c r="E5935" s="7" t="s">
        <v>4769</v>
      </c>
      <c r="F5935" s="65">
        <v>42.54</v>
      </c>
      <c r="G5935" t="s">
        <v>12</v>
      </c>
      <c r="H5935">
        <f>+VLOOKUP(G5935,'Legenda Tecnologias'!$A$1:$C$26,3)</f>
        <v>22</v>
      </c>
    </row>
    <row r="5936" spans="1:8" ht="14.25">
      <c r="A5936" s="11">
        <v>44075</v>
      </c>
      <c r="B5936" s="10" t="s">
        <v>6344</v>
      </c>
      <c r="C5936" s="12">
        <v>0.625</v>
      </c>
      <c r="D5936" s="13">
        <v>44078</v>
      </c>
      <c r="E5936" s="7" t="s">
        <v>4769</v>
      </c>
      <c r="F5936" s="65">
        <v>40.159999999999997</v>
      </c>
      <c r="G5936" t="s">
        <v>5</v>
      </c>
      <c r="H5936">
        <f>+VLOOKUP(G5936,'Legenda Tecnologias'!$A$1:$C$26,3)</f>
        <v>11</v>
      </c>
    </row>
    <row r="5937" spans="1:8" ht="14.25">
      <c r="A5937" s="11">
        <v>44075</v>
      </c>
      <c r="B5937" s="10" t="s">
        <v>6345</v>
      </c>
      <c r="C5937" s="12">
        <v>0.66666666666666663</v>
      </c>
      <c r="D5937" s="13">
        <v>44078</v>
      </c>
      <c r="E5937" s="7" t="s">
        <v>4769</v>
      </c>
      <c r="F5937" s="65">
        <v>40.090000000000003</v>
      </c>
      <c r="G5937" t="s">
        <v>12</v>
      </c>
      <c r="H5937">
        <f>+VLOOKUP(G5937,'Legenda Tecnologias'!$A$1:$C$26,3)</f>
        <v>22</v>
      </c>
    </row>
    <row r="5938" spans="1:8" ht="14.25">
      <c r="A5938" s="11">
        <v>44075</v>
      </c>
      <c r="B5938" s="10" t="s">
        <v>6346</v>
      </c>
      <c r="C5938" s="12">
        <v>0.70833333333333337</v>
      </c>
      <c r="D5938" s="13">
        <v>44078</v>
      </c>
      <c r="E5938" s="7" t="s">
        <v>4769</v>
      </c>
      <c r="F5938" s="65">
        <v>44</v>
      </c>
      <c r="G5938" t="s">
        <v>12</v>
      </c>
      <c r="H5938">
        <f>+VLOOKUP(G5938,'Legenda Tecnologias'!$A$1:$C$26,3)</f>
        <v>22</v>
      </c>
    </row>
    <row r="5939" spans="1:8" ht="14.25">
      <c r="A5939" s="11">
        <v>44075</v>
      </c>
      <c r="B5939" s="10" t="s">
        <v>6347</v>
      </c>
      <c r="C5939" s="12">
        <v>0.75</v>
      </c>
      <c r="D5939" s="13">
        <v>44078</v>
      </c>
      <c r="E5939" s="7" t="s">
        <v>4769</v>
      </c>
      <c r="F5939" s="65">
        <v>46.03</v>
      </c>
      <c r="G5939" t="s">
        <v>13</v>
      </c>
      <c r="H5939">
        <f>+VLOOKUP(G5939,'Legenda Tecnologias'!$A$1:$C$26,3)</f>
        <v>24</v>
      </c>
    </row>
    <row r="5940" spans="1:8" ht="14.25">
      <c r="A5940" s="11">
        <v>44075</v>
      </c>
      <c r="B5940" s="10" t="s">
        <v>6348</v>
      </c>
      <c r="C5940" s="12">
        <v>0.79166666666666663</v>
      </c>
      <c r="D5940" s="13">
        <v>44078</v>
      </c>
      <c r="E5940" s="7" t="s">
        <v>4769</v>
      </c>
      <c r="F5940" s="65">
        <v>48.79</v>
      </c>
      <c r="G5940" t="s">
        <v>12</v>
      </c>
      <c r="H5940">
        <f>+VLOOKUP(G5940,'Legenda Tecnologias'!$A$1:$C$26,3)</f>
        <v>22</v>
      </c>
    </row>
    <row r="5941" spans="1:8" ht="14.25">
      <c r="A5941" s="11">
        <v>44075</v>
      </c>
      <c r="B5941" s="10" t="s">
        <v>6331</v>
      </c>
      <c r="C5941" s="12">
        <v>8.3333333333333329E-2</v>
      </c>
      <c r="D5941" s="13">
        <v>44078</v>
      </c>
      <c r="E5941" s="7" t="s">
        <v>4769</v>
      </c>
      <c r="F5941" s="65">
        <v>36.200000000000003</v>
      </c>
      <c r="G5941" t="s">
        <v>13</v>
      </c>
      <c r="H5941">
        <f>+VLOOKUP(G5941,'Legenda Tecnologias'!$A$1:$C$26,3)</f>
        <v>24</v>
      </c>
    </row>
    <row r="5942" spans="1:8" ht="14.25">
      <c r="A5942" s="11">
        <v>44075</v>
      </c>
      <c r="B5942" s="10" t="s">
        <v>6349</v>
      </c>
      <c r="C5942" s="12">
        <v>0.83333333333333337</v>
      </c>
      <c r="D5942" s="13">
        <v>44078</v>
      </c>
      <c r="E5942" s="7" t="s">
        <v>4769</v>
      </c>
      <c r="F5942" s="65">
        <v>51.25</v>
      </c>
      <c r="G5942" t="s">
        <v>6</v>
      </c>
      <c r="H5942">
        <f>+VLOOKUP(G5942,'Legenda Tecnologias'!$A$1:$C$26,3)</f>
        <v>18</v>
      </c>
    </row>
    <row r="5943" spans="1:8" ht="14.25">
      <c r="A5943" s="11">
        <v>44075</v>
      </c>
      <c r="B5943" s="10" t="s">
        <v>6350</v>
      </c>
      <c r="C5943" s="12">
        <v>0.875</v>
      </c>
      <c r="D5943" s="13">
        <v>44078</v>
      </c>
      <c r="E5943" s="7" t="s">
        <v>4769</v>
      </c>
      <c r="F5943" s="65">
        <v>50.52</v>
      </c>
      <c r="G5943" t="s">
        <v>10</v>
      </c>
      <c r="H5943">
        <f>+VLOOKUP(G5943,'Legenda Tecnologias'!$A$1:$C$26,3)</f>
        <v>1</v>
      </c>
    </row>
    <row r="5944" spans="1:8" ht="14.25">
      <c r="A5944" s="11">
        <v>44075</v>
      </c>
      <c r="B5944" s="10" t="s">
        <v>6351</v>
      </c>
      <c r="C5944" s="12">
        <v>0.91666666666666663</v>
      </c>
      <c r="D5944" s="13">
        <v>44078</v>
      </c>
      <c r="E5944" s="7" t="s">
        <v>4769</v>
      </c>
      <c r="F5944" s="65">
        <v>44</v>
      </c>
      <c r="G5944" t="s">
        <v>5</v>
      </c>
      <c r="H5944">
        <f>+VLOOKUP(G5944,'Legenda Tecnologias'!$A$1:$C$26,3)</f>
        <v>11</v>
      </c>
    </row>
    <row r="5945" spans="1:8" ht="14.25">
      <c r="A5945" s="11">
        <v>44075</v>
      </c>
      <c r="B5945" s="10" t="s">
        <v>6352</v>
      </c>
      <c r="C5945" s="12">
        <v>0.95833333333333337</v>
      </c>
      <c r="D5945" s="13">
        <v>44078</v>
      </c>
      <c r="E5945" s="7" t="s">
        <v>4769</v>
      </c>
      <c r="F5945" s="65">
        <v>40.369999999999997</v>
      </c>
      <c r="G5945" t="s">
        <v>13</v>
      </c>
      <c r="H5945">
        <f>+VLOOKUP(G5945,'Legenda Tecnologias'!$A$1:$C$26,3)</f>
        <v>24</v>
      </c>
    </row>
    <row r="5946" spans="1:8" ht="14.25">
      <c r="A5946" s="11">
        <v>44075</v>
      </c>
      <c r="B5946" s="10" t="s">
        <v>6332</v>
      </c>
      <c r="C5946" s="12">
        <v>0.125</v>
      </c>
      <c r="D5946" s="13">
        <v>44078</v>
      </c>
      <c r="E5946" s="7" t="s">
        <v>4769</v>
      </c>
      <c r="F5946" s="65">
        <v>33.4</v>
      </c>
      <c r="G5946" t="s">
        <v>12</v>
      </c>
      <c r="H5946">
        <f>+VLOOKUP(G5946,'Legenda Tecnologias'!$A$1:$C$26,3)</f>
        <v>22</v>
      </c>
    </row>
    <row r="5947" spans="1:8" ht="14.25">
      <c r="A5947" s="11">
        <v>44075</v>
      </c>
      <c r="B5947" s="10" t="s">
        <v>6333</v>
      </c>
      <c r="C5947" s="12">
        <v>0.16666666666666666</v>
      </c>
      <c r="D5947" s="13">
        <v>44078</v>
      </c>
      <c r="E5947" s="7" t="s">
        <v>4769</v>
      </c>
      <c r="F5947" s="65">
        <v>32.68</v>
      </c>
      <c r="G5947" t="s">
        <v>13</v>
      </c>
      <c r="H5947">
        <f>+VLOOKUP(G5947,'Legenda Tecnologias'!$A$1:$C$26,3)</f>
        <v>24</v>
      </c>
    </row>
    <row r="5948" spans="1:8" ht="14.25">
      <c r="A5948" s="11">
        <v>44075</v>
      </c>
      <c r="B5948" s="10" t="s">
        <v>6334</v>
      </c>
      <c r="C5948" s="12">
        <v>0.20833333333333334</v>
      </c>
      <c r="D5948" s="13">
        <v>44078</v>
      </c>
      <c r="E5948" s="7" t="s">
        <v>4769</v>
      </c>
      <c r="F5948" s="65">
        <v>33.57</v>
      </c>
      <c r="G5948" t="s">
        <v>13</v>
      </c>
      <c r="H5948">
        <f>+VLOOKUP(G5948,'Legenda Tecnologias'!$A$1:$C$26,3)</f>
        <v>24</v>
      </c>
    </row>
    <row r="5949" spans="1:8" ht="14.25">
      <c r="A5949" s="11">
        <v>44075</v>
      </c>
      <c r="B5949" s="10" t="s">
        <v>6335</v>
      </c>
      <c r="C5949" s="12">
        <v>0.25</v>
      </c>
      <c r="D5949" s="13">
        <v>44078</v>
      </c>
      <c r="E5949" s="7" t="s">
        <v>4769</v>
      </c>
      <c r="F5949" s="65">
        <v>43.17</v>
      </c>
      <c r="G5949" t="s">
        <v>13</v>
      </c>
      <c r="H5949">
        <f>+VLOOKUP(G5949,'Legenda Tecnologias'!$A$1:$C$26,3)</f>
        <v>24</v>
      </c>
    </row>
    <row r="5950" spans="1:8" ht="14.25">
      <c r="A5950" s="11">
        <v>44075</v>
      </c>
      <c r="B5950" s="10" t="s">
        <v>6336</v>
      </c>
      <c r="C5950" s="12">
        <v>0.29166666666666669</v>
      </c>
      <c r="D5950" s="13">
        <v>44078</v>
      </c>
      <c r="E5950" s="7" t="s">
        <v>4769</v>
      </c>
      <c r="F5950" s="65">
        <v>48.43</v>
      </c>
      <c r="G5950" t="s">
        <v>5</v>
      </c>
      <c r="H5950">
        <f>+VLOOKUP(G5950,'Legenda Tecnologias'!$A$1:$C$26,3)</f>
        <v>11</v>
      </c>
    </row>
    <row r="5951" spans="1:8" ht="14.25">
      <c r="A5951" s="11">
        <v>44075</v>
      </c>
      <c r="B5951" s="10" t="s">
        <v>6337</v>
      </c>
      <c r="C5951" s="12">
        <v>0.33333333333333331</v>
      </c>
      <c r="D5951" s="13">
        <v>44078</v>
      </c>
      <c r="E5951" s="7" t="s">
        <v>4769</v>
      </c>
      <c r="F5951" s="65">
        <v>51.64</v>
      </c>
      <c r="G5951" t="s">
        <v>6</v>
      </c>
      <c r="H5951">
        <f>+VLOOKUP(G5951,'Legenda Tecnologias'!$A$1:$C$26,3)</f>
        <v>18</v>
      </c>
    </row>
    <row r="5952" spans="1:8" ht="14.25">
      <c r="A5952" s="11">
        <v>44075</v>
      </c>
      <c r="B5952" s="10" t="s">
        <v>6338</v>
      </c>
      <c r="C5952" s="12">
        <v>0.375</v>
      </c>
      <c r="D5952" s="13">
        <v>44078</v>
      </c>
      <c r="E5952" s="7" t="s">
        <v>4769</v>
      </c>
      <c r="F5952" s="65">
        <v>51.25</v>
      </c>
      <c r="G5952" t="s">
        <v>5</v>
      </c>
      <c r="H5952">
        <f>+VLOOKUP(G5952,'Legenda Tecnologias'!$A$1:$C$26,3)</f>
        <v>11</v>
      </c>
    </row>
    <row r="5953" spans="1:8" ht="14.25">
      <c r="A5953" s="11">
        <v>44075</v>
      </c>
      <c r="B5953" s="10" t="s">
        <v>6353</v>
      </c>
      <c r="C5953" s="12">
        <v>0</v>
      </c>
      <c r="D5953" s="13">
        <v>44079</v>
      </c>
      <c r="E5953" s="7" t="s">
        <v>4769</v>
      </c>
      <c r="F5953" s="65">
        <v>39.58</v>
      </c>
      <c r="G5953" t="s">
        <v>6</v>
      </c>
      <c r="H5953">
        <f>+VLOOKUP(G5953,'Legenda Tecnologias'!$A$1:$C$26,3)</f>
        <v>18</v>
      </c>
    </row>
    <row r="5954" spans="1:8" ht="14.25">
      <c r="A5954" s="11">
        <v>44075</v>
      </c>
      <c r="B5954" s="10" t="s">
        <v>6354</v>
      </c>
      <c r="C5954" s="12">
        <v>4.1666666666666664E-2</v>
      </c>
      <c r="D5954" s="13">
        <v>44079</v>
      </c>
      <c r="E5954" s="7" t="s">
        <v>4769</v>
      </c>
      <c r="F5954" s="65">
        <v>38.4</v>
      </c>
      <c r="G5954" t="s">
        <v>6</v>
      </c>
      <c r="H5954">
        <f>+VLOOKUP(G5954,'Legenda Tecnologias'!$A$1:$C$26,3)</f>
        <v>18</v>
      </c>
    </row>
    <row r="5955" spans="1:8" ht="14.25">
      <c r="A5955" s="11">
        <v>44075</v>
      </c>
      <c r="B5955" s="10" t="s">
        <v>6363</v>
      </c>
      <c r="C5955" s="12">
        <v>0.41666666666666669</v>
      </c>
      <c r="D5955" s="13">
        <v>44079</v>
      </c>
      <c r="E5955" s="7" t="s">
        <v>4769</v>
      </c>
      <c r="F5955" s="65">
        <v>32.700000000000003</v>
      </c>
      <c r="G5955" t="s">
        <v>5</v>
      </c>
      <c r="H5955">
        <f>+VLOOKUP(G5955,'Legenda Tecnologias'!$A$1:$C$26,3)</f>
        <v>11</v>
      </c>
    </row>
    <row r="5956" spans="1:8" ht="14.25">
      <c r="A5956" s="11">
        <v>44075</v>
      </c>
      <c r="B5956" s="10" t="s">
        <v>6364</v>
      </c>
      <c r="C5956" s="12">
        <v>0.45833333333333331</v>
      </c>
      <c r="D5956" s="13">
        <v>44079</v>
      </c>
      <c r="E5956" s="7" t="s">
        <v>4769</v>
      </c>
      <c r="F5956" s="65">
        <v>34.909999999999997</v>
      </c>
      <c r="G5956" t="s">
        <v>13</v>
      </c>
      <c r="H5956">
        <f>+VLOOKUP(G5956,'Legenda Tecnologias'!$A$1:$C$26,3)</f>
        <v>24</v>
      </c>
    </row>
    <row r="5957" spans="1:8" ht="14.25">
      <c r="A5957" s="11">
        <v>44075</v>
      </c>
      <c r="B5957" s="10" t="s">
        <v>6365</v>
      </c>
      <c r="C5957" s="12">
        <v>0.5</v>
      </c>
      <c r="D5957" s="13">
        <v>44079</v>
      </c>
      <c r="E5957" s="7" t="s">
        <v>4769</v>
      </c>
      <c r="F5957" s="65">
        <v>35.65</v>
      </c>
      <c r="G5957" t="s">
        <v>6</v>
      </c>
      <c r="H5957">
        <f>+VLOOKUP(G5957,'Legenda Tecnologias'!$A$1:$C$26,3)</f>
        <v>18</v>
      </c>
    </row>
    <row r="5958" spans="1:8" ht="14.25">
      <c r="A5958" s="11">
        <v>44075</v>
      </c>
      <c r="B5958" s="10" t="s">
        <v>6366</v>
      </c>
      <c r="C5958" s="12">
        <v>0.54166666666666663</v>
      </c>
      <c r="D5958" s="13">
        <v>44079</v>
      </c>
      <c r="E5958" s="7" t="s">
        <v>4769</v>
      </c>
      <c r="F5958" s="65">
        <v>34.89</v>
      </c>
      <c r="G5958" t="s">
        <v>6</v>
      </c>
      <c r="H5958">
        <f>+VLOOKUP(G5958,'Legenda Tecnologias'!$A$1:$C$26,3)</f>
        <v>18</v>
      </c>
    </row>
    <row r="5959" spans="1:8" ht="14.25">
      <c r="A5959" s="11">
        <v>44075</v>
      </c>
      <c r="B5959" s="10" t="s">
        <v>6367</v>
      </c>
      <c r="C5959" s="12">
        <v>0.58333333333333337</v>
      </c>
      <c r="D5959" s="13">
        <v>44079</v>
      </c>
      <c r="E5959" s="7" t="s">
        <v>4769</v>
      </c>
      <c r="F5959" s="65">
        <v>33.229999999999997</v>
      </c>
      <c r="G5959" t="s">
        <v>6</v>
      </c>
      <c r="H5959">
        <f>+VLOOKUP(G5959,'Legenda Tecnologias'!$A$1:$C$26,3)</f>
        <v>18</v>
      </c>
    </row>
    <row r="5960" spans="1:8" ht="14.25">
      <c r="A5960" s="11">
        <v>44075</v>
      </c>
      <c r="B5960" s="10" t="s">
        <v>6368</v>
      </c>
      <c r="C5960" s="12">
        <v>0.625</v>
      </c>
      <c r="D5960" s="13">
        <v>44079</v>
      </c>
      <c r="E5960" s="7" t="s">
        <v>4769</v>
      </c>
      <c r="F5960" s="65">
        <v>30.5</v>
      </c>
      <c r="G5960" t="s">
        <v>13</v>
      </c>
      <c r="H5960">
        <f>+VLOOKUP(G5960,'Legenda Tecnologias'!$A$1:$C$26,3)</f>
        <v>24</v>
      </c>
    </row>
    <row r="5961" spans="1:8" ht="14.25">
      <c r="A5961" s="11">
        <v>44075</v>
      </c>
      <c r="B5961" s="10" t="s">
        <v>6369</v>
      </c>
      <c r="C5961" s="12">
        <v>0.66666666666666663</v>
      </c>
      <c r="D5961" s="13">
        <v>44079</v>
      </c>
      <c r="E5961" s="7" t="s">
        <v>4769</v>
      </c>
      <c r="F5961" s="65">
        <v>30.04</v>
      </c>
      <c r="G5961" t="s">
        <v>12</v>
      </c>
      <c r="H5961">
        <f>+VLOOKUP(G5961,'Legenda Tecnologias'!$A$1:$C$26,3)</f>
        <v>22</v>
      </c>
    </row>
    <row r="5962" spans="1:8" ht="14.25">
      <c r="A5962" s="11">
        <v>44075</v>
      </c>
      <c r="B5962" s="10" t="s">
        <v>6370</v>
      </c>
      <c r="C5962" s="12">
        <v>0.70833333333333337</v>
      </c>
      <c r="D5962" s="13">
        <v>44079</v>
      </c>
      <c r="E5962" s="7" t="s">
        <v>4769</v>
      </c>
      <c r="F5962" s="65">
        <v>30.9</v>
      </c>
      <c r="G5962" t="s">
        <v>12</v>
      </c>
      <c r="H5962">
        <f>+VLOOKUP(G5962,'Legenda Tecnologias'!$A$1:$C$26,3)</f>
        <v>22</v>
      </c>
    </row>
    <row r="5963" spans="1:8" ht="14.25">
      <c r="A5963" s="11">
        <v>44075</v>
      </c>
      <c r="B5963" s="10" t="s">
        <v>6371</v>
      </c>
      <c r="C5963" s="12">
        <v>0.75</v>
      </c>
      <c r="D5963" s="13">
        <v>44079</v>
      </c>
      <c r="E5963" s="7" t="s">
        <v>4769</v>
      </c>
      <c r="F5963" s="65">
        <v>30.8</v>
      </c>
      <c r="G5963" t="s">
        <v>12</v>
      </c>
      <c r="H5963">
        <f>+VLOOKUP(G5963,'Legenda Tecnologias'!$A$1:$C$26,3)</f>
        <v>22</v>
      </c>
    </row>
    <row r="5964" spans="1:8" ht="14.25">
      <c r="A5964" s="11">
        <v>44075</v>
      </c>
      <c r="B5964" s="10" t="s">
        <v>6372</v>
      </c>
      <c r="C5964" s="12">
        <v>0.79166666666666663</v>
      </c>
      <c r="D5964" s="13">
        <v>44079</v>
      </c>
      <c r="E5964" s="7" t="s">
        <v>4769</v>
      </c>
      <c r="F5964" s="65">
        <v>37.03</v>
      </c>
      <c r="G5964" t="s">
        <v>12</v>
      </c>
      <c r="H5964">
        <f>+VLOOKUP(G5964,'Legenda Tecnologias'!$A$1:$C$26,3)</f>
        <v>22</v>
      </c>
    </row>
    <row r="5965" spans="1:8" ht="14.25">
      <c r="A5965" s="11">
        <v>44075</v>
      </c>
      <c r="B5965" s="10" t="s">
        <v>6355</v>
      </c>
      <c r="C5965" s="12">
        <v>8.3333333333333329E-2</v>
      </c>
      <c r="D5965" s="13">
        <v>44079</v>
      </c>
      <c r="E5965" s="7" t="s">
        <v>4769</v>
      </c>
      <c r="F5965" s="65">
        <v>38.4</v>
      </c>
      <c r="G5965" t="s">
        <v>12</v>
      </c>
      <c r="H5965">
        <f>+VLOOKUP(G5965,'Legenda Tecnologias'!$A$1:$C$26,3)</f>
        <v>22</v>
      </c>
    </row>
    <row r="5966" spans="1:8" ht="14.25">
      <c r="A5966" s="11">
        <v>44075</v>
      </c>
      <c r="B5966" s="10" t="s">
        <v>6373</v>
      </c>
      <c r="C5966" s="12">
        <v>0.83333333333333337</v>
      </c>
      <c r="D5966" s="13">
        <v>44079</v>
      </c>
      <c r="E5966" s="7" t="s">
        <v>4769</v>
      </c>
      <c r="F5966" s="65">
        <v>42.8</v>
      </c>
      <c r="G5966" t="s">
        <v>5</v>
      </c>
      <c r="H5966">
        <f>+VLOOKUP(G5966,'Legenda Tecnologias'!$A$1:$C$26,3)</f>
        <v>11</v>
      </c>
    </row>
    <row r="5967" spans="1:8" ht="14.25">
      <c r="A5967" s="11">
        <v>44075</v>
      </c>
      <c r="B5967" s="10" t="s">
        <v>6374</v>
      </c>
      <c r="C5967" s="12">
        <v>0.875</v>
      </c>
      <c r="D5967" s="13">
        <v>44079</v>
      </c>
      <c r="E5967" s="7" t="s">
        <v>4769</v>
      </c>
      <c r="F5967" s="65">
        <v>43.08</v>
      </c>
      <c r="G5967" t="s">
        <v>5</v>
      </c>
      <c r="H5967">
        <f>+VLOOKUP(G5967,'Legenda Tecnologias'!$A$1:$C$26,3)</f>
        <v>11</v>
      </c>
    </row>
    <row r="5968" spans="1:8" ht="14.25">
      <c r="A5968" s="11">
        <v>44075</v>
      </c>
      <c r="B5968" s="10" t="s">
        <v>6375</v>
      </c>
      <c r="C5968" s="12">
        <v>0.91666666666666663</v>
      </c>
      <c r="D5968" s="13">
        <v>44079</v>
      </c>
      <c r="E5968" s="7" t="s">
        <v>4769</v>
      </c>
      <c r="F5968" s="65">
        <v>38.94</v>
      </c>
      <c r="G5968" t="s">
        <v>5</v>
      </c>
      <c r="H5968">
        <f>+VLOOKUP(G5968,'Legenda Tecnologias'!$A$1:$C$26,3)</f>
        <v>11</v>
      </c>
    </row>
    <row r="5969" spans="1:8" ht="14.25">
      <c r="A5969" s="11">
        <v>44075</v>
      </c>
      <c r="B5969" s="10" t="s">
        <v>6376</v>
      </c>
      <c r="C5969" s="12">
        <v>0.95833333333333337</v>
      </c>
      <c r="D5969" s="13">
        <v>44079</v>
      </c>
      <c r="E5969" s="7" t="s">
        <v>4769</v>
      </c>
      <c r="F5969" s="65">
        <v>31.16</v>
      </c>
      <c r="G5969" t="s">
        <v>6</v>
      </c>
      <c r="H5969">
        <f>+VLOOKUP(G5969,'Legenda Tecnologias'!$A$1:$C$26,3)</f>
        <v>18</v>
      </c>
    </row>
    <row r="5970" spans="1:8" ht="14.25">
      <c r="A5970" s="11">
        <v>44075</v>
      </c>
      <c r="B5970" s="10" t="s">
        <v>6356</v>
      </c>
      <c r="C5970" s="12">
        <v>0.125</v>
      </c>
      <c r="D5970" s="13">
        <v>44079</v>
      </c>
      <c r="E5970" s="7" t="s">
        <v>4769</v>
      </c>
      <c r="F5970" s="65">
        <v>38.4</v>
      </c>
      <c r="G5970" t="s">
        <v>12</v>
      </c>
      <c r="H5970">
        <f>+VLOOKUP(G5970,'Legenda Tecnologias'!$A$1:$C$26,3)</f>
        <v>22</v>
      </c>
    </row>
    <row r="5971" spans="1:8" ht="14.25">
      <c r="A5971" s="11">
        <v>44075</v>
      </c>
      <c r="B5971" s="10" t="s">
        <v>6357</v>
      </c>
      <c r="C5971" s="12">
        <v>0.16666666666666666</v>
      </c>
      <c r="D5971" s="13">
        <v>44079</v>
      </c>
      <c r="E5971" s="7" t="s">
        <v>4769</v>
      </c>
      <c r="F5971" s="65">
        <v>30.9</v>
      </c>
      <c r="G5971" t="s">
        <v>12</v>
      </c>
      <c r="H5971">
        <f>+VLOOKUP(G5971,'Legenda Tecnologias'!$A$1:$C$26,3)</f>
        <v>22</v>
      </c>
    </row>
    <row r="5972" spans="1:8" ht="14.25">
      <c r="A5972" s="11">
        <v>44075</v>
      </c>
      <c r="B5972" s="10" t="s">
        <v>6358</v>
      </c>
      <c r="C5972" s="12">
        <v>0.20833333333333334</v>
      </c>
      <c r="D5972" s="13">
        <v>44079</v>
      </c>
      <c r="E5972" s="7" t="s">
        <v>4769</v>
      </c>
      <c r="F5972" s="65">
        <v>30.9</v>
      </c>
      <c r="G5972" t="s">
        <v>12</v>
      </c>
      <c r="H5972">
        <f>+VLOOKUP(G5972,'Legenda Tecnologias'!$A$1:$C$26,3)</f>
        <v>22</v>
      </c>
    </row>
    <row r="5973" spans="1:8" ht="14.25">
      <c r="A5973" s="11">
        <v>44075</v>
      </c>
      <c r="B5973" s="10" t="s">
        <v>6359</v>
      </c>
      <c r="C5973" s="12">
        <v>0.25</v>
      </c>
      <c r="D5973" s="13">
        <v>44079</v>
      </c>
      <c r="E5973" s="7" t="s">
        <v>4769</v>
      </c>
      <c r="F5973" s="65">
        <v>31.6</v>
      </c>
      <c r="G5973" t="s">
        <v>12</v>
      </c>
      <c r="H5973">
        <f>+VLOOKUP(G5973,'Legenda Tecnologias'!$A$1:$C$26,3)</f>
        <v>22</v>
      </c>
    </row>
    <row r="5974" spans="1:8" ht="14.25">
      <c r="A5974" s="11">
        <v>44075</v>
      </c>
      <c r="B5974" s="10" t="s">
        <v>6360</v>
      </c>
      <c r="C5974" s="12">
        <v>0.29166666666666669</v>
      </c>
      <c r="D5974" s="13">
        <v>44079</v>
      </c>
      <c r="E5974" s="7" t="s">
        <v>4769</v>
      </c>
      <c r="F5974" s="65">
        <v>34.200000000000003</v>
      </c>
      <c r="G5974" t="s">
        <v>12</v>
      </c>
      <c r="H5974">
        <f>+VLOOKUP(G5974,'Legenda Tecnologias'!$A$1:$C$26,3)</f>
        <v>22</v>
      </c>
    </row>
    <row r="5975" spans="1:8" ht="14.25">
      <c r="A5975" s="11">
        <v>44075</v>
      </c>
      <c r="B5975" s="10" t="s">
        <v>6361</v>
      </c>
      <c r="C5975" s="12">
        <v>0.33333333333333331</v>
      </c>
      <c r="D5975" s="13">
        <v>44079</v>
      </c>
      <c r="E5975" s="7" t="s">
        <v>4769</v>
      </c>
      <c r="F5975" s="65">
        <v>38.299999999999997</v>
      </c>
      <c r="G5975" t="s">
        <v>12</v>
      </c>
      <c r="H5975">
        <f>+VLOOKUP(G5975,'Legenda Tecnologias'!$A$1:$C$26,3)</f>
        <v>22</v>
      </c>
    </row>
    <row r="5976" spans="1:8" ht="14.25">
      <c r="A5976" s="11">
        <v>44075</v>
      </c>
      <c r="B5976" s="10" t="s">
        <v>6362</v>
      </c>
      <c r="C5976" s="12">
        <v>0.375</v>
      </c>
      <c r="D5976" s="13">
        <v>44079</v>
      </c>
      <c r="E5976" s="7" t="s">
        <v>4769</v>
      </c>
      <c r="F5976" s="65">
        <v>37.549999999999997</v>
      </c>
      <c r="G5976" t="s">
        <v>6</v>
      </c>
      <c r="H5976">
        <f>+VLOOKUP(G5976,'Legenda Tecnologias'!$A$1:$C$26,3)</f>
        <v>18</v>
      </c>
    </row>
    <row r="5977" spans="1:8" ht="14.25">
      <c r="A5977" s="11">
        <v>44075</v>
      </c>
      <c r="B5977" s="10" t="s">
        <v>6377</v>
      </c>
      <c r="C5977" s="12">
        <v>0</v>
      </c>
      <c r="D5977" s="13">
        <v>44080</v>
      </c>
      <c r="E5977" s="7" t="s">
        <v>4769</v>
      </c>
      <c r="F5977" s="65">
        <v>34.04</v>
      </c>
      <c r="G5977" t="s">
        <v>13</v>
      </c>
      <c r="H5977">
        <f>+VLOOKUP(G5977,'Legenda Tecnologias'!$A$1:$C$26,3)</f>
        <v>24</v>
      </c>
    </row>
    <row r="5978" spans="1:8" ht="14.25">
      <c r="A5978" s="11">
        <v>44075</v>
      </c>
      <c r="B5978" s="10" t="s">
        <v>6378</v>
      </c>
      <c r="C5978" s="12">
        <v>4.1666666666666664E-2</v>
      </c>
      <c r="D5978" s="13">
        <v>44080</v>
      </c>
      <c r="E5978" s="7" t="s">
        <v>4769</v>
      </c>
      <c r="F5978" s="65">
        <v>31</v>
      </c>
      <c r="G5978" t="s">
        <v>6</v>
      </c>
      <c r="H5978">
        <f>+VLOOKUP(G5978,'Legenda Tecnologias'!$A$1:$C$26,3)</f>
        <v>18</v>
      </c>
    </row>
    <row r="5979" spans="1:8" ht="14.25">
      <c r="A5979" s="11">
        <v>44075</v>
      </c>
      <c r="B5979" s="10" t="s">
        <v>6387</v>
      </c>
      <c r="C5979" s="12">
        <v>0.41666666666666669</v>
      </c>
      <c r="D5979" s="13">
        <v>44080</v>
      </c>
      <c r="E5979" s="7" t="s">
        <v>4769</v>
      </c>
      <c r="F5979" s="65">
        <v>27.5</v>
      </c>
      <c r="G5979" t="s">
        <v>6</v>
      </c>
      <c r="H5979">
        <f>+VLOOKUP(G5979,'Legenda Tecnologias'!$A$1:$C$26,3)</f>
        <v>18</v>
      </c>
    </row>
    <row r="5980" spans="1:8" ht="14.25">
      <c r="A5980" s="11">
        <v>44075</v>
      </c>
      <c r="B5980" s="10" t="s">
        <v>6388</v>
      </c>
      <c r="C5980" s="12">
        <v>0.45833333333333331</v>
      </c>
      <c r="D5980" s="13">
        <v>44080</v>
      </c>
      <c r="E5980" s="7" t="s">
        <v>4769</v>
      </c>
      <c r="F5980" s="65">
        <v>23.27</v>
      </c>
      <c r="G5980" t="s">
        <v>12</v>
      </c>
      <c r="H5980">
        <f>+VLOOKUP(G5980,'Legenda Tecnologias'!$A$1:$C$26,3)</f>
        <v>22</v>
      </c>
    </row>
    <row r="5981" spans="1:8" ht="14.25">
      <c r="A5981" s="11">
        <v>44075</v>
      </c>
      <c r="B5981" s="10" t="s">
        <v>6389</v>
      </c>
      <c r="C5981" s="12">
        <v>0.5</v>
      </c>
      <c r="D5981" s="13">
        <v>44080</v>
      </c>
      <c r="E5981" s="7" t="s">
        <v>4769</v>
      </c>
      <c r="F5981" s="65">
        <v>26.36</v>
      </c>
      <c r="G5981" t="s">
        <v>6</v>
      </c>
      <c r="H5981">
        <f>+VLOOKUP(G5981,'Legenda Tecnologias'!$A$1:$C$26,3)</f>
        <v>18</v>
      </c>
    </row>
    <row r="5982" spans="1:8" ht="14.25">
      <c r="A5982" s="11">
        <v>44075</v>
      </c>
      <c r="B5982" s="10" t="s">
        <v>6390</v>
      </c>
      <c r="C5982" s="12">
        <v>0.54166666666666663</v>
      </c>
      <c r="D5982" s="13">
        <v>44080</v>
      </c>
      <c r="E5982" s="7" t="s">
        <v>4769</v>
      </c>
      <c r="F5982" s="65">
        <v>30.7</v>
      </c>
      <c r="G5982" t="s">
        <v>12</v>
      </c>
      <c r="H5982">
        <f>+VLOOKUP(G5982,'Legenda Tecnologias'!$A$1:$C$26,3)</f>
        <v>22</v>
      </c>
    </row>
    <row r="5983" spans="1:8" ht="14.25">
      <c r="A5983" s="11">
        <v>44075</v>
      </c>
      <c r="B5983" s="10" t="s">
        <v>6391</v>
      </c>
      <c r="C5983" s="12">
        <v>0.58333333333333337</v>
      </c>
      <c r="D5983" s="13">
        <v>44080</v>
      </c>
      <c r="E5983" s="7" t="s">
        <v>4769</v>
      </c>
      <c r="F5983" s="65">
        <v>30.28</v>
      </c>
      <c r="G5983" t="s">
        <v>12</v>
      </c>
      <c r="H5983">
        <f>+VLOOKUP(G5983,'Legenda Tecnologias'!$A$1:$C$26,3)</f>
        <v>22</v>
      </c>
    </row>
    <row r="5984" spans="1:8" ht="14.25">
      <c r="A5984" s="11">
        <v>44075</v>
      </c>
      <c r="B5984" s="10" t="s">
        <v>6392</v>
      </c>
      <c r="C5984" s="12">
        <v>0.625</v>
      </c>
      <c r="D5984" s="13">
        <v>44080</v>
      </c>
      <c r="E5984" s="7" t="s">
        <v>4769</v>
      </c>
      <c r="F5984" s="65">
        <v>29.6</v>
      </c>
      <c r="G5984" t="s">
        <v>12</v>
      </c>
      <c r="H5984">
        <f>+VLOOKUP(G5984,'Legenda Tecnologias'!$A$1:$C$26,3)</f>
        <v>22</v>
      </c>
    </row>
    <row r="5985" spans="1:8" ht="14.25">
      <c r="A5985" s="11">
        <v>44075</v>
      </c>
      <c r="B5985" s="10" t="s">
        <v>6393</v>
      </c>
      <c r="C5985" s="12">
        <v>0.66666666666666663</v>
      </c>
      <c r="D5985" s="13">
        <v>44080</v>
      </c>
      <c r="E5985" s="7" t="s">
        <v>4769</v>
      </c>
      <c r="F5985" s="65">
        <v>27.99</v>
      </c>
      <c r="G5985" t="s">
        <v>6</v>
      </c>
      <c r="H5985">
        <f>+VLOOKUP(G5985,'Legenda Tecnologias'!$A$1:$C$26,3)</f>
        <v>18</v>
      </c>
    </row>
    <row r="5986" spans="1:8" ht="14.25">
      <c r="A5986" s="11">
        <v>44075</v>
      </c>
      <c r="B5986" s="10" t="s">
        <v>6394</v>
      </c>
      <c r="C5986" s="12">
        <v>0.70833333333333337</v>
      </c>
      <c r="D5986" s="13">
        <v>44080</v>
      </c>
      <c r="E5986" s="7" t="s">
        <v>4769</v>
      </c>
      <c r="F5986" s="65">
        <v>27.29</v>
      </c>
      <c r="G5986" t="s">
        <v>6</v>
      </c>
      <c r="H5986">
        <f>+VLOOKUP(G5986,'Legenda Tecnologias'!$A$1:$C$26,3)</f>
        <v>18</v>
      </c>
    </row>
    <row r="5987" spans="1:8" ht="14.25">
      <c r="A5987" s="11">
        <v>44075</v>
      </c>
      <c r="B5987" s="10" t="s">
        <v>6395</v>
      </c>
      <c r="C5987" s="12">
        <v>0.75</v>
      </c>
      <c r="D5987" s="13">
        <v>44080</v>
      </c>
      <c r="E5987" s="7" t="s">
        <v>4769</v>
      </c>
      <c r="F5987" s="65">
        <v>27.98</v>
      </c>
      <c r="G5987" t="s">
        <v>13</v>
      </c>
      <c r="H5987">
        <f>+VLOOKUP(G5987,'Legenda Tecnologias'!$A$1:$C$26,3)</f>
        <v>24</v>
      </c>
    </row>
    <row r="5988" spans="1:8" ht="14.25">
      <c r="A5988" s="11">
        <v>44075</v>
      </c>
      <c r="B5988" s="10" t="s">
        <v>6396</v>
      </c>
      <c r="C5988" s="12">
        <v>0.79166666666666663</v>
      </c>
      <c r="D5988" s="13">
        <v>44080</v>
      </c>
      <c r="E5988" s="7" t="s">
        <v>4769</v>
      </c>
      <c r="F5988" s="65">
        <v>31</v>
      </c>
      <c r="G5988" t="s">
        <v>6</v>
      </c>
      <c r="H5988">
        <f>+VLOOKUP(G5988,'Legenda Tecnologias'!$A$1:$C$26,3)</f>
        <v>18</v>
      </c>
    </row>
    <row r="5989" spans="1:8" ht="14.25">
      <c r="A5989" s="11">
        <v>44075</v>
      </c>
      <c r="B5989" s="10" t="s">
        <v>6379</v>
      </c>
      <c r="C5989" s="12">
        <v>8.3333333333333329E-2</v>
      </c>
      <c r="D5989" s="13">
        <v>44080</v>
      </c>
      <c r="E5989" s="7" t="s">
        <v>4769</v>
      </c>
      <c r="F5989" s="65">
        <v>30.29</v>
      </c>
      <c r="G5989" t="s">
        <v>12</v>
      </c>
      <c r="H5989">
        <f>+VLOOKUP(G5989,'Legenda Tecnologias'!$A$1:$C$26,3)</f>
        <v>22</v>
      </c>
    </row>
    <row r="5990" spans="1:8" ht="14.25">
      <c r="A5990" s="11">
        <v>44075</v>
      </c>
      <c r="B5990" s="10" t="s">
        <v>6397</v>
      </c>
      <c r="C5990" s="12">
        <v>0.83333333333333337</v>
      </c>
      <c r="D5990" s="13">
        <v>44080</v>
      </c>
      <c r="E5990" s="7" t="s">
        <v>4769</v>
      </c>
      <c r="F5990" s="65">
        <v>42.92</v>
      </c>
      <c r="G5990" t="s">
        <v>6</v>
      </c>
      <c r="H5990">
        <f>+VLOOKUP(G5990,'Legenda Tecnologias'!$A$1:$C$26,3)</f>
        <v>18</v>
      </c>
    </row>
    <row r="5991" spans="1:8" ht="14.25">
      <c r="A5991" s="11">
        <v>44075</v>
      </c>
      <c r="B5991" s="10" t="s">
        <v>6398</v>
      </c>
      <c r="C5991" s="12">
        <v>0.875</v>
      </c>
      <c r="D5991" s="13">
        <v>44080</v>
      </c>
      <c r="E5991" s="7" t="s">
        <v>4769</v>
      </c>
      <c r="F5991" s="65">
        <v>46.75</v>
      </c>
      <c r="G5991" t="s">
        <v>5</v>
      </c>
      <c r="H5991">
        <f>+VLOOKUP(G5991,'Legenda Tecnologias'!$A$1:$C$26,3)</f>
        <v>11</v>
      </c>
    </row>
    <row r="5992" spans="1:8" ht="14.25">
      <c r="A5992" s="11">
        <v>44075</v>
      </c>
      <c r="B5992" s="10" t="s">
        <v>6399</v>
      </c>
      <c r="C5992" s="12">
        <v>0.91666666666666663</v>
      </c>
      <c r="D5992" s="13">
        <v>44080</v>
      </c>
      <c r="E5992" s="7" t="s">
        <v>4769</v>
      </c>
      <c r="F5992" s="65">
        <v>43.88</v>
      </c>
      <c r="G5992" t="s">
        <v>10</v>
      </c>
      <c r="H5992">
        <f>+VLOOKUP(G5992,'Legenda Tecnologias'!$A$1:$C$26,3)</f>
        <v>1</v>
      </c>
    </row>
    <row r="5993" spans="1:8" ht="14.25">
      <c r="A5993" s="11">
        <v>44075</v>
      </c>
      <c r="B5993" s="10" t="s">
        <v>6400</v>
      </c>
      <c r="C5993" s="12">
        <v>0.95833333333333337</v>
      </c>
      <c r="D5993" s="13">
        <v>44080</v>
      </c>
      <c r="E5993" s="7" t="s">
        <v>4769</v>
      </c>
      <c r="F5993" s="65">
        <v>38.5</v>
      </c>
      <c r="G5993" t="s">
        <v>6</v>
      </c>
      <c r="H5993">
        <f>+VLOOKUP(G5993,'Legenda Tecnologias'!$A$1:$C$26,3)</f>
        <v>18</v>
      </c>
    </row>
    <row r="5994" spans="1:8" ht="14.25">
      <c r="A5994" s="11">
        <v>44075</v>
      </c>
      <c r="B5994" s="10" t="s">
        <v>6380</v>
      </c>
      <c r="C5994" s="12">
        <v>0.125</v>
      </c>
      <c r="D5994" s="13">
        <v>44080</v>
      </c>
      <c r="E5994" s="7" t="s">
        <v>4769</v>
      </c>
      <c r="F5994" s="65">
        <v>29.32</v>
      </c>
      <c r="G5994" t="s">
        <v>12</v>
      </c>
      <c r="H5994">
        <f>+VLOOKUP(G5994,'Legenda Tecnologias'!$A$1:$C$26,3)</f>
        <v>22</v>
      </c>
    </row>
    <row r="5995" spans="1:8" ht="14.25">
      <c r="A5995" s="11">
        <v>44075</v>
      </c>
      <c r="B5995" s="10" t="s">
        <v>6381</v>
      </c>
      <c r="C5995" s="12">
        <v>0.16666666666666666</v>
      </c>
      <c r="D5995" s="13">
        <v>44080</v>
      </c>
      <c r="E5995" s="7" t="s">
        <v>4769</v>
      </c>
      <c r="F5995" s="65">
        <v>29.39</v>
      </c>
      <c r="G5995" t="s">
        <v>6</v>
      </c>
      <c r="H5995">
        <f>+VLOOKUP(G5995,'Legenda Tecnologias'!$A$1:$C$26,3)</f>
        <v>18</v>
      </c>
    </row>
    <row r="5996" spans="1:8" ht="14.25">
      <c r="A5996" s="11">
        <v>44075</v>
      </c>
      <c r="B5996" s="10" t="s">
        <v>6382</v>
      </c>
      <c r="C5996" s="12">
        <v>0.20833333333333334</v>
      </c>
      <c r="D5996" s="13">
        <v>44080</v>
      </c>
      <c r="E5996" s="7" t="s">
        <v>4769</v>
      </c>
      <c r="F5996" s="65">
        <v>29.6</v>
      </c>
      <c r="G5996" t="s">
        <v>6</v>
      </c>
      <c r="H5996">
        <f>+VLOOKUP(G5996,'Legenda Tecnologias'!$A$1:$C$26,3)</f>
        <v>18</v>
      </c>
    </row>
    <row r="5997" spans="1:8" ht="14.25">
      <c r="A5997" s="11">
        <v>44075</v>
      </c>
      <c r="B5997" s="10" t="s">
        <v>6383</v>
      </c>
      <c r="C5997" s="12">
        <v>0.25</v>
      </c>
      <c r="D5997" s="13">
        <v>44080</v>
      </c>
      <c r="E5997" s="7" t="s">
        <v>4769</v>
      </c>
      <c r="F5997" s="65">
        <v>30.8</v>
      </c>
      <c r="G5997" t="s">
        <v>6</v>
      </c>
      <c r="H5997">
        <f>+VLOOKUP(G5997,'Legenda Tecnologias'!$A$1:$C$26,3)</f>
        <v>18</v>
      </c>
    </row>
    <row r="5998" spans="1:8" ht="14.25">
      <c r="A5998" s="11">
        <v>44075</v>
      </c>
      <c r="B5998" s="10" t="s">
        <v>6384</v>
      </c>
      <c r="C5998" s="12">
        <v>0.29166666666666669</v>
      </c>
      <c r="D5998" s="13">
        <v>44080</v>
      </c>
      <c r="E5998" s="7" t="s">
        <v>4769</v>
      </c>
      <c r="F5998" s="65">
        <v>30.9</v>
      </c>
      <c r="G5998" t="s">
        <v>12</v>
      </c>
      <c r="H5998">
        <f>+VLOOKUP(G5998,'Legenda Tecnologias'!$A$1:$C$26,3)</f>
        <v>22</v>
      </c>
    </row>
    <row r="5999" spans="1:8" ht="14.25">
      <c r="A5999" s="11">
        <v>44075</v>
      </c>
      <c r="B5999" s="10" t="s">
        <v>6385</v>
      </c>
      <c r="C5999" s="12">
        <v>0.33333333333333331</v>
      </c>
      <c r="D5999" s="13">
        <v>44080</v>
      </c>
      <c r="E5999" s="7" t="s">
        <v>4769</v>
      </c>
      <c r="F5999" s="65">
        <v>30.8</v>
      </c>
      <c r="G5999" t="s">
        <v>12</v>
      </c>
      <c r="H5999">
        <f>+VLOOKUP(G5999,'Legenda Tecnologias'!$A$1:$C$26,3)</f>
        <v>22</v>
      </c>
    </row>
    <row r="6000" spans="1:8" ht="14.25">
      <c r="A6000" s="11">
        <v>44075</v>
      </c>
      <c r="B6000" s="10" t="s">
        <v>6386</v>
      </c>
      <c r="C6000" s="12">
        <v>0.375</v>
      </c>
      <c r="D6000" s="13">
        <v>44080</v>
      </c>
      <c r="E6000" s="7" t="s">
        <v>4769</v>
      </c>
      <c r="F6000" s="65">
        <v>30.01</v>
      </c>
      <c r="G6000" t="s">
        <v>12</v>
      </c>
      <c r="H6000">
        <f>+VLOOKUP(G6000,'Legenda Tecnologias'!$A$1:$C$26,3)</f>
        <v>22</v>
      </c>
    </row>
    <row r="6001" spans="1:8" ht="14.25">
      <c r="A6001" s="11">
        <v>44075</v>
      </c>
      <c r="B6001" s="10" t="s">
        <v>6401</v>
      </c>
      <c r="C6001" s="12">
        <v>0</v>
      </c>
      <c r="D6001" s="13">
        <v>44081</v>
      </c>
      <c r="E6001" s="7" t="s">
        <v>4769</v>
      </c>
      <c r="F6001" s="65">
        <v>40</v>
      </c>
      <c r="G6001" t="s">
        <v>6</v>
      </c>
      <c r="H6001">
        <f>+VLOOKUP(G6001,'Legenda Tecnologias'!$A$1:$C$26,3)</f>
        <v>18</v>
      </c>
    </row>
    <row r="6002" spans="1:8" ht="14.25">
      <c r="A6002" s="11">
        <v>44075</v>
      </c>
      <c r="B6002" s="10" t="s">
        <v>6402</v>
      </c>
      <c r="C6002" s="12">
        <v>4.1666666666666664E-2</v>
      </c>
      <c r="D6002" s="13">
        <v>44081</v>
      </c>
      <c r="E6002" s="7" t="s">
        <v>4769</v>
      </c>
      <c r="F6002" s="65">
        <v>31.07</v>
      </c>
      <c r="G6002" t="s">
        <v>6</v>
      </c>
      <c r="H6002">
        <f>+VLOOKUP(G6002,'Legenda Tecnologias'!$A$1:$C$26,3)</f>
        <v>18</v>
      </c>
    </row>
    <row r="6003" spans="1:8" ht="14.25">
      <c r="A6003" s="11">
        <v>44075</v>
      </c>
      <c r="B6003" s="10" t="s">
        <v>6411</v>
      </c>
      <c r="C6003" s="12">
        <v>0.41666666666666669</v>
      </c>
      <c r="D6003" s="13">
        <v>44081</v>
      </c>
      <c r="E6003" s="7" t="s">
        <v>4769</v>
      </c>
      <c r="F6003" s="65">
        <v>32.700000000000003</v>
      </c>
      <c r="G6003" t="s">
        <v>6</v>
      </c>
      <c r="H6003">
        <f>+VLOOKUP(G6003,'Legenda Tecnologias'!$A$1:$C$26,3)</f>
        <v>18</v>
      </c>
    </row>
    <row r="6004" spans="1:8" ht="14.25">
      <c r="A6004" s="11">
        <v>44075</v>
      </c>
      <c r="B6004" s="10" t="s">
        <v>6412</v>
      </c>
      <c r="C6004" s="12">
        <v>0.45833333333333331</v>
      </c>
      <c r="D6004" s="13">
        <v>44081</v>
      </c>
      <c r="E6004" s="7" t="s">
        <v>4769</v>
      </c>
      <c r="F6004" s="65">
        <v>33.9</v>
      </c>
      <c r="G6004" t="s">
        <v>13</v>
      </c>
      <c r="H6004">
        <f>+VLOOKUP(G6004,'Legenda Tecnologias'!$A$1:$C$26,3)</f>
        <v>24</v>
      </c>
    </row>
    <row r="6005" spans="1:8" ht="14.25">
      <c r="A6005" s="11">
        <v>44075</v>
      </c>
      <c r="B6005" s="10" t="s">
        <v>6413</v>
      </c>
      <c r="C6005" s="12">
        <v>0.5</v>
      </c>
      <c r="D6005" s="13">
        <v>44081</v>
      </c>
      <c r="E6005" s="7" t="s">
        <v>4769</v>
      </c>
      <c r="F6005" s="65">
        <v>39</v>
      </c>
      <c r="G6005" t="s">
        <v>6</v>
      </c>
      <c r="H6005">
        <f>+VLOOKUP(G6005,'Legenda Tecnologias'!$A$1:$C$26,3)</f>
        <v>18</v>
      </c>
    </row>
    <row r="6006" spans="1:8" ht="14.25">
      <c r="A6006" s="11">
        <v>44075</v>
      </c>
      <c r="B6006" s="10" t="s">
        <v>6414</v>
      </c>
      <c r="C6006" s="12">
        <v>0.54166666666666663</v>
      </c>
      <c r="D6006" s="13">
        <v>44081</v>
      </c>
      <c r="E6006" s="7" t="s">
        <v>4769</v>
      </c>
      <c r="F6006" s="65">
        <v>43.98</v>
      </c>
      <c r="G6006" t="s">
        <v>12</v>
      </c>
      <c r="H6006">
        <f>+VLOOKUP(G6006,'Legenda Tecnologias'!$A$1:$C$26,3)</f>
        <v>22</v>
      </c>
    </row>
    <row r="6007" spans="1:8" ht="14.25">
      <c r="A6007" s="11">
        <v>44075</v>
      </c>
      <c r="B6007" s="10" t="s">
        <v>6415</v>
      </c>
      <c r="C6007" s="12">
        <v>0.58333333333333337</v>
      </c>
      <c r="D6007" s="13">
        <v>44081</v>
      </c>
      <c r="E6007" s="7" t="s">
        <v>4769</v>
      </c>
      <c r="F6007" s="65">
        <v>42.52</v>
      </c>
      <c r="G6007" t="s">
        <v>5</v>
      </c>
      <c r="H6007">
        <f>+VLOOKUP(G6007,'Legenda Tecnologias'!$A$1:$C$26,3)</f>
        <v>11</v>
      </c>
    </row>
    <row r="6008" spans="1:8" ht="14.25">
      <c r="A6008" s="11">
        <v>44075</v>
      </c>
      <c r="B6008" s="10" t="s">
        <v>6416</v>
      </c>
      <c r="C6008" s="12">
        <v>0.625</v>
      </c>
      <c r="D6008" s="13">
        <v>44081</v>
      </c>
      <c r="E6008" s="7" t="s">
        <v>4769</v>
      </c>
      <c r="F6008" s="65">
        <v>40.11</v>
      </c>
      <c r="G6008" t="s">
        <v>5</v>
      </c>
      <c r="H6008">
        <f>+VLOOKUP(G6008,'Legenda Tecnologias'!$A$1:$C$26,3)</f>
        <v>11</v>
      </c>
    </row>
    <row r="6009" spans="1:8" ht="14.25">
      <c r="A6009" s="11">
        <v>44075</v>
      </c>
      <c r="B6009" s="10" t="s">
        <v>6417</v>
      </c>
      <c r="C6009" s="12">
        <v>0.66666666666666663</v>
      </c>
      <c r="D6009" s="13">
        <v>44081</v>
      </c>
      <c r="E6009" s="7" t="s">
        <v>4769</v>
      </c>
      <c r="F6009" s="65">
        <v>41.37</v>
      </c>
      <c r="G6009" t="s">
        <v>12</v>
      </c>
      <c r="H6009">
        <f>+VLOOKUP(G6009,'Legenda Tecnologias'!$A$1:$C$26,3)</f>
        <v>22</v>
      </c>
    </row>
    <row r="6010" spans="1:8" ht="14.25">
      <c r="A6010" s="11">
        <v>44075</v>
      </c>
      <c r="B6010" s="10" t="s">
        <v>6418</v>
      </c>
      <c r="C6010" s="12">
        <v>0.70833333333333337</v>
      </c>
      <c r="D6010" s="13">
        <v>44081</v>
      </c>
      <c r="E6010" s="7" t="s">
        <v>4769</v>
      </c>
      <c r="F6010" s="65">
        <v>44.01</v>
      </c>
      <c r="G6010" t="s">
        <v>6</v>
      </c>
      <c r="H6010">
        <f>+VLOOKUP(G6010,'Legenda Tecnologias'!$A$1:$C$26,3)</f>
        <v>18</v>
      </c>
    </row>
    <row r="6011" spans="1:8" ht="14.25">
      <c r="A6011" s="11">
        <v>44075</v>
      </c>
      <c r="B6011" s="10" t="s">
        <v>6419</v>
      </c>
      <c r="C6011" s="12">
        <v>0.75</v>
      </c>
      <c r="D6011" s="13">
        <v>44081</v>
      </c>
      <c r="E6011" s="7" t="s">
        <v>4769</v>
      </c>
      <c r="F6011" s="65">
        <v>44.3</v>
      </c>
      <c r="G6011" t="s">
        <v>5</v>
      </c>
      <c r="H6011">
        <f>+VLOOKUP(G6011,'Legenda Tecnologias'!$A$1:$C$26,3)</f>
        <v>11</v>
      </c>
    </row>
    <row r="6012" spans="1:8" ht="14.25">
      <c r="A6012" s="11">
        <v>44075</v>
      </c>
      <c r="B6012" s="10" t="s">
        <v>6420</v>
      </c>
      <c r="C6012" s="12">
        <v>0.79166666666666663</v>
      </c>
      <c r="D6012" s="13">
        <v>44081</v>
      </c>
      <c r="E6012" s="7" t="s">
        <v>4769</v>
      </c>
      <c r="F6012" s="65">
        <v>45.86</v>
      </c>
      <c r="G6012" t="s">
        <v>5</v>
      </c>
      <c r="H6012">
        <f>+VLOOKUP(G6012,'Legenda Tecnologias'!$A$1:$C$26,3)</f>
        <v>11</v>
      </c>
    </row>
    <row r="6013" spans="1:8" ht="14.25">
      <c r="A6013" s="11">
        <v>44075</v>
      </c>
      <c r="B6013" s="10" t="s">
        <v>6403</v>
      </c>
      <c r="C6013" s="12">
        <v>8.3333333333333329E-2</v>
      </c>
      <c r="D6013" s="13">
        <v>44081</v>
      </c>
      <c r="E6013" s="7" t="s">
        <v>4769</v>
      </c>
      <c r="F6013" s="65">
        <v>30.9</v>
      </c>
      <c r="G6013" t="s">
        <v>13</v>
      </c>
      <c r="H6013">
        <f>+VLOOKUP(G6013,'Legenda Tecnologias'!$A$1:$C$26,3)</f>
        <v>24</v>
      </c>
    </row>
    <row r="6014" spans="1:8" ht="14.25">
      <c r="A6014" s="11">
        <v>44075</v>
      </c>
      <c r="B6014" s="10" t="s">
        <v>6421</v>
      </c>
      <c r="C6014" s="12">
        <v>0.83333333333333337</v>
      </c>
      <c r="D6014" s="13">
        <v>44081</v>
      </c>
      <c r="E6014" s="7" t="s">
        <v>4769</v>
      </c>
      <c r="F6014" s="65">
        <v>49.64</v>
      </c>
      <c r="G6014" t="s">
        <v>10</v>
      </c>
      <c r="H6014">
        <f>+VLOOKUP(G6014,'Legenda Tecnologias'!$A$1:$C$26,3)</f>
        <v>1</v>
      </c>
    </row>
    <row r="6015" spans="1:8" ht="14.25">
      <c r="A6015" s="11">
        <v>44075</v>
      </c>
      <c r="B6015" s="10" t="s">
        <v>6422</v>
      </c>
      <c r="C6015" s="12">
        <v>0.875</v>
      </c>
      <c r="D6015" s="13">
        <v>44081</v>
      </c>
      <c r="E6015" s="7" t="s">
        <v>4769</v>
      </c>
      <c r="F6015" s="65">
        <v>50.64</v>
      </c>
      <c r="G6015" t="s">
        <v>5</v>
      </c>
      <c r="H6015">
        <f>+VLOOKUP(G6015,'Legenda Tecnologias'!$A$1:$C$26,3)</f>
        <v>11</v>
      </c>
    </row>
    <row r="6016" spans="1:8" ht="14.25">
      <c r="A6016" s="11">
        <v>44075</v>
      </c>
      <c r="B6016" s="10" t="s">
        <v>6423</v>
      </c>
      <c r="C6016" s="12">
        <v>0.91666666666666663</v>
      </c>
      <c r="D6016" s="13">
        <v>44081</v>
      </c>
      <c r="E6016" s="7" t="s">
        <v>4769</v>
      </c>
      <c r="F6016" s="65">
        <v>44.3</v>
      </c>
      <c r="G6016" t="s">
        <v>5</v>
      </c>
      <c r="H6016">
        <f>+VLOOKUP(G6016,'Legenda Tecnologias'!$A$1:$C$26,3)</f>
        <v>11</v>
      </c>
    </row>
    <row r="6017" spans="1:8" ht="14.25">
      <c r="A6017" s="11">
        <v>44075</v>
      </c>
      <c r="B6017" s="10" t="s">
        <v>6424</v>
      </c>
      <c r="C6017" s="12">
        <v>0.95833333333333337</v>
      </c>
      <c r="D6017" s="13">
        <v>44081</v>
      </c>
      <c r="E6017" s="7" t="s">
        <v>4769</v>
      </c>
      <c r="F6017" s="65">
        <v>39.9</v>
      </c>
      <c r="G6017" t="s">
        <v>5</v>
      </c>
      <c r="H6017">
        <f>+VLOOKUP(G6017,'Legenda Tecnologias'!$A$1:$C$26,3)</f>
        <v>11</v>
      </c>
    </row>
    <row r="6018" spans="1:8" ht="14.25">
      <c r="A6018" s="11">
        <v>44075</v>
      </c>
      <c r="B6018" s="10" t="s">
        <v>6404</v>
      </c>
      <c r="C6018" s="12">
        <v>0.125</v>
      </c>
      <c r="D6018" s="13">
        <v>44081</v>
      </c>
      <c r="E6018" s="7" t="s">
        <v>4769</v>
      </c>
      <c r="F6018" s="65">
        <v>30.53</v>
      </c>
      <c r="G6018" t="s">
        <v>6</v>
      </c>
      <c r="H6018">
        <f>+VLOOKUP(G6018,'Legenda Tecnologias'!$A$1:$C$26,3)</f>
        <v>18</v>
      </c>
    </row>
    <row r="6019" spans="1:8" ht="14.25">
      <c r="A6019" s="11">
        <v>44075</v>
      </c>
      <c r="B6019" s="10" t="s">
        <v>6405</v>
      </c>
      <c r="C6019" s="12">
        <v>0.16666666666666666</v>
      </c>
      <c r="D6019" s="13">
        <v>44081</v>
      </c>
      <c r="E6019" s="7" t="s">
        <v>4769</v>
      </c>
      <c r="F6019" s="65">
        <v>30.58</v>
      </c>
      <c r="G6019" t="s">
        <v>12</v>
      </c>
      <c r="H6019">
        <f>+VLOOKUP(G6019,'Legenda Tecnologias'!$A$1:$C$26,3)</f>
        <v>22</v>
      </c>
    </row>
    <row r="6020" spans="1:8" ht="14.25">
      <c r="A6020" s="11">
        <v>44075</v>
      </c>
      <c r="B6020" s="10" t="s">
        <v>6406</v>
      </c>
      <c r="C6020" s="12">
        <v>0.20833333333333334</v>
      </c>
      <c r="D6020" s="13">
        <v>44081</v>
      </c>
      <c r="E6020" s="7" t="s">
        <v>4769</v>
      </c>
      <c r="F6020" s="65">
        <v>33.32</v>
      </c>
      <c r="G6020" t="s">
        <v>12</v>
      </c>
      <c r="H6020">
        <f>+VLOOKUP(G6020,'Legenda Tecnologias'!$A$1:$C$26,3)</f>
        <v>22</v>
      </c>
    </row>
    <row r="6021" spans="1:8" ht="14.25">
      <c r="A6021" s="11">
        <v>44075</v>
      </c>
      <c r="B6021" s="10" t="s">
        <v>6407</v>
      </c>
      <c r="C6021" s="12">
        <v>0.25</v>
      </c>
      <c r="D6021" s="13">
        <v>44081</v>
      </c>
      <c r="E6021" s="7" t="s">
        <v>4769</v>
      </c>
      <c r="F6021" s="65">
        <v>42.37</v>
      </c>
      <c r="G6021" t="s">
        <v>13</v>
      </c>
      <c r="H6021">
        <f>+VLOOKUP(G6021,'Legenda Tecnologias'!$A$1:$C$26,3)</f>
        <v>24</v>
      </c>
    </row>
    <row r="6022" spans="1:8" ht="14.25">
      <c r="A6022" s="11">
        <v>44075</v>
      </c>
      <c r="B6022" s="10" t="s">
        <v>6408</v>
      </c>
      <c r="C6022" s="12">
        <v>0.29166666666666669</v>
      </c>
      <c r="D6022" s="13">
        <v>44081</v>
      </c>
      <c r="E6022" s="7" t="s">
        <v>4769</v>
      </c>
      <c r="F6022" s="65">
        <v>40.96</v>
      </c>
      <c r="G6022" t="s">
        <v>5</v>
      </c>
      <c r="H6022">
        <f>+VLOOKUP(G6022,'Legenda Tecnologias'!$A$1:$C$26,3)</f>
        <v>11</v>
      </c>
    </row>
    <row r="6023" spans="1:8" ht="14.25">
      <c r="A6023" s="11">
        <v>44075</v>
      </c>
      <c r="B6023" s="10" t="s">
        <v>6409</v>
      </c>
      <c r="C6023" s="12">
        <v>0.33333333333333331</v>
      </c>
      <c r="D6023" s="13">
        <v>44081</v>
      </c>
      <c r="E6023" s="7" t="s">
        <v>4769</v>
      </c>
      <c r="F6023" s="65">
        <v>39.58</v>
      </c>
      <c r="G6023" t="s">
        <v>12</v>
      </c>
      <c r="H6023">
        <f>+VLOOKUP(G6023,'Legenda Tecnologias'!$A$1:$C$26,3)</f>
        <v>22</v>
      </c>
    </row>
    <row r="6024" spans="1:8" ht="14.25">
      <c r="A6024" s="11">
        <v>44075</v>
      </c>
      <c r="B6024" s="10" t="s">
        <v>6410</v>
      </c>
      <c r="C6024" s="12">
        <v>0.375</v>
      </c>
      <c r="D6024" s="13">
        <v>44081</v>
      </c>
      <c r="E6024" s="7" t="s">
        <v>4769</v>
      </c>
      <c r="F6024" s="65">
        <v>37.14</v>
      </c>
      <c r="G6024" t="s">
        <v>12</v>
      </c>
      <c r="H6024">
        <f>+VLOOKUP(G6024,'Legenda Tecnologias'!$A$1:$C$26,3)</f>
        <v>22</v>
      </c>
    </row>
    <row r="6025" spans="1:8" ht="14.25">
      <c r="A6025" s="11">
        <v>44075</v>
      </c>
      <c r="B6025" s="10" t="s">
        <v>6425</v>
      </c>
      <c r="C6025" s="12">
        <v>0</v>
      </c>
      <c r="D6025" s="13">
        <v>44082</v>
      </c>
      <c r="E6025" s="7" t="s">
        <v>4769</v>
      </c>
      <c r="F6025" s="65">
        <v>37.71</v>
      </c>
      <c r="G6025" t="s">
        <v>12</v>
      </c>
      <c r="H6025">
        <f>+VLOOKUP(G6025,'Legenda Tecnologias'!$A$1:$C$26,3)</f>
        <v>22</v>
      </c>
    </row>
    <row r="6026" spans="1:8" ht="14.25">
      <c r="A6026" s="11">
        <v>44075</v>
      </c>
      <c r="B6026" s="10" t="s">
        <v>6426</v>
      </c>
      <c r="C6026" s="12">
        <v>4.1666666666666664E-2</v>
      </c>
      <c r="D6026" s="13">
        <v>44082</v>
      </c>
      <c r="E6026" s="7" t="s">
        <v>4769</v>
      </c>
      <c r="F6026" s="65">
        <v>32.4</v>
      </c>
      <c r="G6026" t="s">
        <v>6</v>
      </c>
      <c r="H6026">
        <f>+VLOOKUP(G6026,'Legenda Tecnologias'!$A$1:$C$26,3)</f>
        <v>18</v>
      </c>
    </row>
    <row r="6027" spans="1:8" ht="14.25">
      <c r="A6027" s="11">
        <v>44075</v>
      </c>
      <c r="B6027" s="10" t="s">
        <v>6435</v>
      </c>
      <c r="C6027" s="12">
        <v>0.41666666666666669</v>
      </c>
      <c r="D6027" s="13">
        <v>44082</v>
      </c>
      <c r="E6027" s="7" t="s">
        <v>4769</v>
      </c>
      <c r="F6027" s="65">
        <v>37.270000000000003</v>
      </c>
      <c r="G6027" t="s">
        <v>5</v>
      </c>
      <c r="H6027">
        <f>+VLOOKUP(G6027,'Legenda Tecnologias'!$A$1:$C$26,3)</f>
        <v>11</v>
      </c>
    </row>
    <row r="6028" spans="1:8" ht="14.25">
      <c r="A6028" s="11">
        <v>44075</v>
      </c>
      <c r="B6028" s="10" t="s">
        <v>6436</v>
      </c>
      <c r="C6028" s="12">
        <v>0.45833333333333331</v>
      </c>
      <c r="D6028" s="13">
        <v>44082</v>
      </c>
      <c r="E6028" s="7" t="s">
        <v>4769</v>
      </c>
      <c r="F6028" s="65">
        <v>37</v>
      </c>
      <c r="G6028" t="s">
        <v>12</v>
      </c>
      <c r="H6028">
        <f>+VLOOKUP(G6028,'Legenda Tecnologias'!$A$1:$C$26,3)</f>
        <v>22</v>
      </c>
    </row>
    <row r="6029" spans="1:8" ht="14.25">
      <c r="A6029" s="11">
        <v>44075</v>
      </c>
      <c r="B6029" s="10" t="s">
        <v>6437</v>
      </c>
      <c r="C6029" s="12">
        <v>0.5</v>
      </c>
      <c r="D6029" s="13">
        <v>44082</v>
      </c>
      <c r="E6029" s="7" t="s">
        <v>4769</v>
      </c>
      <c r="F6029" s="65">
        <v>41.31</v>
      </c>
      <c r="G6029" t="s">
        <v>13</v>
      </c>
      <c r="H6029">
        <f>+VLOOKUP(G6029,'Legenda Tecnologias'!$A$1:$C$26,3)</f>
        <v>24</v>
      </c>
    </row>
    <row r="6030" spans="1:8" ht="14.25">
      <c r="A6030" s="11">
        <v>44075</v>
      </c>
      <c r="B6030" s="10" t="s">
        <v>6438</v>
      </c>
      <c r="C6030" s="12">
        <v>0.54166666666666663</v>
      </c>
      <c r="D6030" s="13">
        <v>44082</v>
      </c>
      <c r="E6030" s="7" t="s">
        <v>4769</v>
      </c>
      <c r="F6030" s="65">
        <v>44.3</v>
      </c>
      <c r="G6030" t="s">
        <v>6</v>
      </c>
      <c r="H6030">
        <f>+VLOOKUP(G6030,'Legenda Tecnologias'!$A$1:$C$26,3)</f>
        <v>18</v>
      </c>
    </row>
    <row r="6031" spans="1:8" ht="14.25">
      <c r="A6031" s="11">
        <v>44075</v>
      </c>
      <c r="B6031" s="10" t="s">
        <v>6439</v>
      </c>
      <c r="C6031" s="12">
        <v>0.58333333333333337</v>
      </c>
      <c r="D6031" s="13">
        <v>44082</v>
      </c>
      <c r="E6031" s="7" t="s">
        <v>4769</v>
      </c>
      <c r="F6031" s="65">
        <v>45.26</v>
      </c>
      <c r="G6031" t="s">
        <v>5</v>
      </c>
      <c r="H6031">
        <f>+VLOOKUP(G6031,'Legenda Tecnologias'!$A$1:$C$26,3)</f>
        <v>11</v>
      </c>
    </row>
    <row r="6032" spans="1:8" ht="14.25">
      <c r="A6032" s="11">
        <v>44075</v>
      </c>
      <c r="B6032" s="10" t="s">
        <v>6440</v>
      </c>
      <c r="C6032" s="12">
        <v>0.625</v>
      </c>
      <c r="D6032" s="13">
        <v>44082</v>
      </c>
      <c r="E6032" s="7" t="s">
        <v>4769</v>
      </c>
      <c r="F6032" s="65">
        <v>44.51</v>
      </c>
      <c r="G6032" t="s">
        <v>12</v>
      </c>
      <c r="H6032">
        <f>+VLOOKUP(G6032,'Legenda Tecnologias'!$A$1:$C$26,3)</f>
        <v>22</v>
      </c>
    </row>
    <row r="6033" spans="1:8" ht="14.25">
      <c r="A6033" s="11">
        <v>44075</v>
      </c>
      <c r="B6033" s="10" t="s">
        <v>6441</v>
      </c>
      <c r="C6033" s="12">
        <v>0.66666666666666663</v>
      </c>
      <c r="D6033" s="13">
        <v>44082</v>
      </c>
      <c r="E6033" s="7" t="s">
        <v>4769</v>
      </c>
      <c r="F6033" s="65">
        <v>45.57</v>
      </c>
      <c r="G6033" t="s">
        <v>12</v>
      </c>
      <c r="H6033">
        <f>+VLOOKUP(G6033,'Legenda Tecnologias'!$A$1:$C$26,3)</f>
        <v>22</v>
      </c>
    </row>
    <row r="6034" spans="1:8" ht="14.25">
      <c r="A6034" s="11">
        <v>44075</v>
      </c>
      <c r="B6034" s="10" t="s">
        <v>6442</v>
      </c>
      <c r="C6034" s="12">
        <v>0.70833333333333337</v>
      </c>
      <c r="D6034" s="13">
        <v>44082</v>
      </c>
      <c r="E6034" s="7" t="s">
        <v>4769</v>
      </c>
      <c r="F6034" s="65">
        <v>44.35</v>
      </c>
      <c r="G6034" t="s">
        <v>5</v>
      </c>
      <c r="H6034">
        <f>+VLOOKUP(G6034,'Legenda Tecnologias'!$A$1:$C$26,3)</f>
        <v>11</v>
      </c>
    </row>
    <row r="6035" spans="1:8" ht="14.25">
      <c r="A6035" s="11">
        <v>44075</v>
      </c>
      <c r="B6035" s="10" t="s">
        <v>6443</v>
      </c>
      <c r="C6035" s="12">
        <v>0.75</v>
      </c>
      <c r="D6035" s="13">
        <v>44082</v>
      </c>
      <c r="E6035" s="7" t="s">
        <v>4769</v>
      </c>
      <c r="F6035" s="65">
        <v>45</v>
      </c>
      <c r="G6035" t="s">
        <v>5</v>
      </c>
      <c r="H6035">
        <f>+VLOOKUP(G6035,'Legenda Tecnologias'!$A$1:$C$26,3)</f>
        <v>11</v>
      </c>
    </row>
    <row r="6036" spans="1:8" ht="14.25">
      <c r="A6036" s="11">
        <v>44075</v>
      </c>
      <c r="B6036" s="10" t="s">
        <v>6444</v>
      </c>
      <c r="C6036" s="12">
        <v>0.79166666666666663</v>
      </c>
      <c r="D6036" s="13">
        <v>44082</v>
      </c>
      <c r="E6036" s="7" t="s">
        <v>4769</v>
      </c>
      <c r="F6036" s="65">
        <v>48.69</v>
      </c>
      <c r="G6036" t="s">
        <v>10</v>
      </c>
      <c r="H6036">
        <f>+VLOOKUP(G6036,'Legenda Tecnologias'!$A$1:$C$26,3)</f>
        <v>1</v>
      </c>
    </row>
    <row r="6037" spans="1:8" ht="14.25">
      <c r="A6037" s="11">
        <v>44075</v>
      </c>
      <c r="B6037" s="10" t="s">
        <v>6427</v>
      </c>
      <c r="C6037" s="12">
        <v>8.3333333333333329E-2</v>
      </c>
      <c r="D6037" s="13">
        <v>44082</v>
      </c>
      <c r="E6037" s="7" t="s">
        <v>4769</v>
      </c>
      <c r="F6037" s="65">
        <v>31.7</v>
      </c>
      <c r="G6037" t="s">
        <v>49</v>
      </c>
      <c r="H6037">
        <f>+VLOOKUP(G6037,'Legenda Tecnologias'!$A$1:$C$26,3)</f>
        <v>21</v>
      </c>
    </row>
    <row r="6038" spans="1:8" ht="14.25">
      <c r="A6038" s="11">
        <v>44075</v>
      </c>
      <c r="B6038" s="10" t="s">
        <v>6445</v>
      </c>
      <c r="C6038" s="12">
        <v>0.83333333333333337</v>
      </c>
      <c r="D6038" s="13">
        <v>44082</v>
      </c>
      <c r="E6038" s="7" t="s">
        <v>4769</v>
      </c>
      <c r="F6038" s="65">
        <v>51.57</v>
      </c>
      <c r="G6038" t="s">
        <v>5</v>
      </c>
      <c r="H6038">
        <f>+VLOOKUP(G6038,'Legenda Tecnologias'!$A$1:$C$26,3)</f>
        <v>11</v>
      </c>
    </row>
    <row r="6039" spans="1:8" ht="14.25">
      <c r="A6039" s="11">
        <v>44075</v>
      </c>
      <c r="B6039" s="10" t="s">
        <v>6446</v>
      </c>
      <c r="C6039" s="12">
        <v>0.875</v>
      </c>
      <c r="D6039" s="13">
        <v>44082</v>
      </c>
      <c r="E6039" s="7" t="s">
        <v>4769</v>
      </c>
      <c r="F6039" s="65">
        <v>52.26</v>
      </c>
      <c r="G6039" t="s">
        <v>5</v>
      </c>
      <c r="H6039">
        <f>+VLOOKUP(G6039,'Legenda Tecnologias'!$A$1:$C$26,3)</f>
        <v>11</v>
      </c>
    </row>
    <row r="6040" spans="1:8" ht="14.25">
      <c r="A6040" s="11">
        <v>44075</v>
      </c>
      <c r="B6040" s="10" t="s">
        <v>6447</v>
      </c>
      <c r="C6040" s="12">
        <v>0.91666666666666663</v>
      </c>
      <c r="D6040" s="13">
        <v>44082</v>
      </c>
      <c r="E6040" s="7" t="s">
        <v>4769</v>
      </c>
      <c r="F6040" s="65">
        <v>49.24</v>
      </c>
      <c r="G6040" t="s">
        <v>5</v>
      </c>
      <c r="H6040">
        <f>+VLOOKUP(G6040,'Legenda Tecnologias'!$A$1:$C$26,3)</f>
        <v>11</v>
      </c>
    </row>
    <row r="6041" spans="1:8" ht="14.25">
      <c r="A6041" s="11">
        <v>44075</v>
      </c>
      <c r="B6041" s="10" t="s">
        <v>6448</v>
      </c>
      <c r="C6041" s="12">
        <v>0.95833333333333337</v>
      </c>
      <c r="D6041" s="13">
        <v>44082</v>
      </c>
      <c r="E6041" s="7" t="s">
        <v>4769</v>
      </c>
      <c r="F6041" s="65">
        <v>45.26</v>
      </c>
      <c r="G6041" t="s">
        <v>5</v>
      </c>
      <c r="H6041">
        <f>+VLOOKUP(G6041,'Legenda Tecnologias'!$A$1:$C$26,3)</f>
        <v>11</v>
      </c>
    </row>
    <row r="6042" spans="1:8" ht="14.25">
      <c r="A6042" s="11">
        <v>44075</v>
      </c>
      <c r="B6042" s="10" t="s">
        <v>6428</v>
      </c>
      <c r="C6042" s="12">
        <v>0.125</v>
      </c>
      <c r="D6042" s="13">
        <v>44082</v>
      </c>
      <c r="E6042" s="7" t="s">
        <v>4769</v>
      </c>
      <c r="F6042" s="65">
        <v>30.55</v>
      </c>
      <c r="G6042" t="s">
        <v>12</v>
      </c>
      <c r="H6042">
        <f>+VLOOKUP(G6042,'Legenda Tecnologias'!$A$1:$C$26,3)</f>
        <v>22</v>
      </c>
    </row>
    <row r="6043" spans="1:8" ht="14.25">
      <c r="A6043" s="11">
        <v>44075</v>
      </c>
      <c r="B6043" s="10" t="s">
        <v>6429</v>
      </c>
      <c r="C6043" s="12">
        <v>0.16666666666666666</v>
      </c>
      <c r="D6043" s="13">
        <v>44082</v>
      </c>
      <c r="E6043" s="7" t="s">
        <v>4769</v>
      </c>
      <c r="F6043" s="65">
        <v>30.55</v>
      </c>
      <c r="G6043" t="s">
        <v>12</v>
      </c>
      <c r="H6043">
        <f>+VLOOKUP(G6043,'Legenda Tecnologias'!$A$1:$C$26,3)</f>
        <v>22</v>
      </c>
    </row>
    <row r="6044" spans="1:8" ht="14.25">
      <c r="A6044" s="11">
        <v>44075</v>
      </c>
      <c r="B6044" s="10" t="s">
        <v>6430</v>
      </c>
      <c r="C6044" s="12">
        <v>0.20833333333333334</v>
      </c>
      <c r="D6044" s="13">
        <v>44082</v>
      </c>
      <c r="E6044" s="7" t="s">
        <v>4769</v>
      </c>
      <c r="F6044" s="65">
        <v>31.87</v>
      </c>
      <c r="G6044" t="s">
        <v>12</v>
      </c>
      <c r="H6044">
        <f>+VLOOKUP(G6044,'Legenda Tecnologias'!$A$1:$C$26,3)</f>
        <v>22</v>
      </c>
    </row>
    <row r="6045" spans="1:8" ht="14.25">
      <c r="A6045" s="11">
        <v>44075</v>
      </c>
      <c r="B6045" s="10" t="s">
        <v>6431</v>
      </c>
      <c r="C6045" s="12">
        <v>0.25</v>
      </c>
      <c r="D6045" s="13">
        <v>44082</v>
      </c>
      <c r="E6045" s="7" t="s">
        <v>4769</v>
      </c>
      <c r="F6045" s="65">
        <v>39.840000000000003</v>
      </c>
      <c r="G6045" t="s">
        <v>13</v>
      </c>
      <c r="H6045">
        <f>+VLOOKUP(G6045,'Legenda Tecnologias'!$A$1:$C$26,3)</f>
        <v>24</v>
      </c>
    </row>
    <row r="6046" spans="1:8" ht="14.25">
      <c r="A6046" s="11">
        <v>44075</v>
      </c>
      <c r="B6046" s="10" t="s">
        <v>6432</v>
      </c>
      <c r="C6046" s="12">
        <v>0.29166666666666669</v>
      </c>
      <c r="D6046" s="13">
        <v>44082</v>
      </c>
      <c r="E6046" s="7" t="s">
        <v>4769</v>
      </c>
      <c r="F6046" s="65">
        <v>43.21</v>
      </c>
      <c r="G6046" t="s">
        <v>12</v>
      </c>
      <c r="H6046">
        <f>+VLOOKUP(G6046,'Legenda Tecnologias'!$A$1:$C$26,3)</f>
        <v>22</v>
      </c>
    </row>
    <row r="6047" spans="1:8" ht="14.25">
      <c r="A6047" s="11">
        <v>44075</v>
      </c>
      <c r="B6047" s="10" t="s">
        <v>6433</v>
      </c>
      <c r="C6047" s="12">
        <v>0.33333333333333331</v>
      </c>
      <c r="D6047" s="13">
        <v>44082</v>
      </c>
      <c r="E6047" s="7" t="s">
        <v>4769</v>
      </c>
      <c r="F6047" s="65">
        <v>44.07</v>
      </c>
      <c r="G6047" t="s">
        <v>12</v>
      </c>
      <c r="H6047">
        <f>+VLOOKUP(G6047,'Legenda Tecnologias'!$A$1:$C$26,3)</f>
        <v>22</v>
      </c>
    </row>
    <row r="6048" spans="1:8" ht="14.25">
      <c r="A6048" s="11">
        <v>44075</v>
      </c>
      <c r="B6048" s="10" t="s">
        <v>6434</v>
      </c>
      <c r="C6048" s="12">
        <v>0.375</v>
      </c>
      <c r="D6048" s="13">
        <v>44082</v>
      </c>
      <c r="E6048" s="7" t="s">
        <v>4769</v>
      </c>
      <c r="F6048" s="65">
        <v>43.37</v>
      </c>
      <c r="G6048" t="s">
        <v>28</v>
      </c>
      <c r="H6048">
        <f>+VLOOKUP(G6048,'Legenda Tecnologias'!$A$1:$C$26,3)</f>
        <v>15</v>
      </c>
    </row>
    <row r="6049" spans="1:8" ht="14.25">
      <c r="A6049" s="11">
        <v>44075</v>
      </c>
      <c r="B6049" s="10" t="s">
        <v>6449</v>
      </c>
      <c r="C6049" s="12">
        <v>0</v>
      </c>
      <c r="D6049" s="13">
        <v>44083</v>
      </c>
      <c r="E6049" s="7" t="s">
        <v>4769</v>
      </c>
      <c r="F6049" s="65">
        <v>42.11</v>
      </c>
      <c r="G6049" t="s">
        <v>10</v>
      </c>
      <c r="H6049">
        <f>+VLOOKUP(G6049,'Legenda Tecnologias'!$A$1:$C$26,3)</f>
        <v>1</v>
      </c>
    </row>
    <row r="6050" spans="1:8" ht="14.25">
      <c r="A6050" s="11">
        <v>44075</v>
      </c>
      <c r="B6050" s="10" t="s">
        <v>6450</v>
      </c>
      <c r="C6050" s="12">
        <v>4.1666666666666664E-2</v>
      </c>
      <c r="D6050" s="13">
        <v>44083</v>
      </c>
      <c r="E6050" s="7" t="s">
        <v>4769</v>
      </c>
      <c r="F6050" s="65">
        <v>38.35</v>
      </c>
      <c r="G6050" t="s">
        <v>5</v>
      </c>
      <c r="H6050">
        <f>+VLOOKUP(G6050,'Legenda Tecnologias'!$A$1:$C$26,3)</f>
        <v>11</v>
      </c>
    </row>
    <row r="6051" spans="1:8" ht="14.25">
      <c r="A6051" s="11">
        <v>44075</v>
      </c>
      <c r="B6051" s="10" t="s">
        <v>6459</v>
      </c>
      <c r="C6051" s="12">
        <v>0.41666666666666669</v>
      </c>
      <c r="D6051" s="13">
        <v>44083</v>
      </c>
      <c r="E6051" s="7" t="s">
        <v>4769</v>
      </c>
      <c r="F6051" s="65">
        <v>49.87</v>
      </c>
      <c r="G6051" t="s">
        <v>10</v>
      </c>
      <c r="H6051">
        <f>+VLOOKUP(G6051,'Legenda Tecnologias'!$A$1:$C$26,3)</f>
        <v>1</v>
      </c>
    </row>
    <row r="6052" spans="1:8" ht="14.25">
      <c r="A6052" s="11">
        <v>44075</v>
      </c>
      <c r="B6052" s="10" t="s">
        <v>6460</v>
      </c>
      <c r="C6052" s="12">
        <v>0.45833333333333331</v>
      </c>
      <c r="D6052" s="13">
        <v>44083</v>
      </c>
      <c r="E6052" s="7" t="s">
        <v>4769</v>
      </c>
      <c r="F6052" s="65">
        <v>49.57</v>
      </c>
      <c r="G6052" t="s">
        <v>5</v>
      </c>
      <c r="H6052">
        <f>+VLOOKUP(G6052,'Legenda Tecnologias'!$A$1:$C$26,3)</f>
        <v>11</v>
      </c>
    </row>
    <row r="6053" spans="1:8" ht="14.25">
      <c r="A6053" s="11">
        <v>44075</v>
      </c>
      <c r="B6053" s="10" t="s">
        <v>6461</v>
      </c>
      <c r="C6053" s="12">
        <v>0.5</v>
      </c>
      <c r="D6053" s="13">
        <v>44083</v>
      </c>
      <c r="E6053" s="7" t="s">
        <v>4769</v>
      </c>
      <c r="F6053" s="65">
        <v>49.94</v>
      </c>
      <c r="G6053" t="s">
        <v>5</v>
      </c>
      <c r="H6053">
        <f>+VLOOKUP(G6053,'Legenda Tecnologias'!$A$1:$C$26,3)</f>
        <v>11</v>
      </c>
    </row>
    <row r="6054" spans="1:8" ht="14.25">
      <c r="A6054" s="11">
        <v>44075</v>
      </c>
      <c r="B6054" s="10" t="s">
        <v>6462</v>
      </c>
      <c r="C6054" s="12">
        <v>0.54166666666666663</v>
      </c>
      <c r="D6054" s="13">
        <v>44083</v>
      </c>
      <c r="E6054" s="7" t="s">
        <v>4769</v>
      </c>
      <c r="F6054" s="65">
        <v>50.07</v>
      </c>
      <c r="G6054" t="s">
        <v>5</v>
      </c>
      <c r="H6054">
        <f>+VLOOKUP(G6054,'Legenda Tecnologias'!$A$1:$C$26,3)</f>
        <v>11</v>
      </c>
    </row>
    <row r="6055" spans="1:8" ht="14.25">
      <c r="A6055" s="11">
        <v>44075</v>
      </c>
      <c r="B6055" s="10" t="s">
        <v>6463</v>
      </c>
      <c r="C6055" s="12">
        <v>0.58333333333333337</v>
      </c>
      <c r="D6055" s="13">
        <v>44083</v>
      </c>
      <c r="E6055" s="7" t="s">
        <v>4769</v>
      </c>
      <c r="F6055" s="65">
        <v>49.89</v>
      </c>
      <c r="G6055" t="s">
        <v>5</v>
      </c>
      <c r="H6055">
        <f>+VLOOKUP(G6055,'Legenda Tecnologias'!$A$1:$C$26,3)</f>
        <v>11</v>
      </c>
    </row>
    <row r="6056" spans="1:8" ht="14.25">
      <c r="A6056" s="11">
        <v>44075</v>
      </c>
      <c r="B6056" s="10" t="s">
        <v>6464</v>
      </c>
      <c r="C6056" s="12">
        <v>0.625</v>
      </c>
      <c r="D6056" s="13">
        <v>44083</v>
      </c>
      <c r="E6056" s="7" t="s">
        <v>4769</v>
      </c>
      <c r="F6056" s="65">
        <v>48.2</v>
      </c>
      <c r="G6056" t="s">
        <v>5</v>
      </c>
      <c r="H6056">
        <f>+VLOOKUP(G6056,'Legenda Tecnologias'!$A$1:$C$26,3)</f>
        <v>11</v>
      </c>
    </row>
    <row r="6057" spans="1:8" ht="14.25">
      <c r="A6057" s="11">
        <v>44075</v>
      </c>
      <c r="B6057" s="10" t="s">
        <v>6465</v>
      </c>
      <c r="C6057" s="12">
        <v>0.66666666666666663</v>
      </c>
      <c r="D6057" s="13">
        <v>44083</v>
      </c>
      <c r="E6057" s="7" t="s">
        <v>4769</v>
      </c>
      <c r="F6057" s="65">
        <v>48.51</v>
      </c>
      <c r="G6057" t="s">
        <v>28</v>
      </c>
      <c r="H6057">
        <f>+VLOOKUP(G6057,'Legenda Tecnologias'!$A$1:$C$26,3)</f>
        <v>15</v>
      </c>
    </row>
    <row r="6058" spans="1:8" ht="14.25">
      <c r="A6058" s="11">
        <v>44075</v>
      </c>
      <c r="B6058" s="10" t="s">
        <v>6466</v>
      </c>
      <c r="C6058" s="12">
        <v>0.70833333333333337</v>
      </c>
      <c r="D6058" s="13">
        <v>44083</v>
      </c>
      <c r="E6058" s="7" t="s">
        <v>4769</v>
      </c>
      <c r="F6058" s="65">
        <v>46.57</v>
      </c>
      <c r="G6058" t="s">
        <v>28</v>
      </c>
      <c r="H6058">
        <f>+VLOOKUP(G6058,'Legenda Tecnologias'!$A$1:$C$26,3)</f>
        <v>15</v>
      </c>
    </row>
    <row r="6059" spans="1:8" ht="14.25">
      <c r="A6059" s="11">
        <v>44075</v>
      </c>
      <c r="B6059" s="10" t="s">
        <v>6467</v>
      </c>
      <c r="C6059" s="12">
        <v>0.75</v>
      </c>
      <c r="D6059" s="13">
        <v>44083</v>
      </c>
      <c r="E6059" s="7" t="s">
        <v>4769</v>
      </c>
      <c r="F6059" s="65">
        <v>45.81</v>
      </c>
      <c r="G6059" t="s">
        <v>5</v>
      </c>
      <c r="H6059">
        <f>+VLOOKUP(G6059,'Legenda Tecnologias'!$A$1:$C$26,3)</f>
        <v>11</v>
      </c>
    </row>
    <row r="6060" spans="1:8" ht="14.25">
      <c r="A6060" s="11">
        <v>44075</v>
      </c>
      <c r="B6060" s="10" t="s">
        <v>6468</v>
      </c>
      <c r="C6060" s="12">
        <v>0.79166666666666663</v>
      </c>
      <c r="D6060" s="13">
        <v>44083</v>
      </c>
      <c r="E6060" s="7" t="s">
        <v>4769</v>
      </c>
      <c r="F6060" s="65">
        <v>48.58</v>
      </c>
      <c r="G6060" t="s">
        <v>6</v>
      </c>
      <c r="H6060">
        <f>+VLOOKUP(G6060,'Legenda Tecnologias'!$A$1:$C$26,3)</f>
        <v>18</v>
      </c>
    </row>
    <row r="6061" spans="1:8" ht="14.25">
      <c r="A6061" s="11">
        <v>44075</v>
      </c>
      <c r="B6061" s="10" t="s">
        <v>6451</v>
      </c>
      <c r="C6061" s="12">
        <v>8.3333333333333329E-2</v>
      </c>
      <c r="D6061" s="13">
        <v>44083</v>
      </c>
      <c r="E6061" s="7" t="s">
        <v>4769</v>
      </c>
      <c r="F6061" s="65">
        <v>38.299999999999997</v>
      </c>
      <c r="G6061" t="s">
        <v>6</v>
      </c>
      <c r="H6061">
        <f>+VLOOKUP(G6061,'Legenda Tecnologias'!$A$1:$C$26,3)</f>
        <v>18</v>
      </c>
    </row>
    <row r="6062" spans="1:8" ht="14.25">
      <c r="A6062" s="11">
        <v>44075</v>
      </c>
      <c r="B6062" s="10" t="s">
        <v>6469</v>
      </c>
      <c r="C6062" s="12">
        <v>0.83333333333333337</v>
      </c>
      <c r="D6062" s="13">
        <v>44083</v>
      </c>
      <c r="E6062" s="7" t="s">
        <v>4769</v>
      </c>
      <c r="F6062" s="65">
        <v>50.87</v>
      </c>
      <c r="G6062" t="s">
        <v>5</v>
      </c>
      <c r="H6062">
        <f>+VLOOKUP(G6062,'Legenda Tecnologias'!$A$1:$C$26,3)</f>
        <v>11</v>
      </c>
    </row>
    <row r="6063" spans="1:8" ht="14.25">
      <c r="A6063" s="11">
        <v>44075</v>
      </c>
      <c r="B6063" s="10" t="s">
        <v>6470</v>
      </c>
      <c r="C6063" s="12">
        <v>0.875</v>
      </c>
      <c r="D6063" s="13">
        <v>44083</v>
      </c>
      <c r="E6063" s="7" t="s">
        <v>4769</v>
      </c>
      <c r="F6063" s="65">
        <v>51.45</v>
      </c>
      <c r="G6063" t="s">
        <v>5</v>
      </c>
      <c r="H6063">
        <f>+VLOOKUP(G6063,'Legenda Tecnologias'!$A$1:$C$26,3)</f>
        <v>11</v>
      </c>
    </row>
    <row r="6064" spans="1:8" ht="14.25">
      <c r="A6064" s="11">
        <v>44075</v>
      </c>
      <c r="B6064" s="10" t="s">
        <v>6471</v>
      </c>
      <c r="C6064" s="12">
        <v>0.91666666666666663</v>
      </c>
      <c r="D6064" s="13">
        <v>44083</v>
      </c>
      <c r="E6064" s="7" t="s">
        <v>4769</v>
      </c>
      <c r="F6064" s="65">
        <v>48.01</v>
      </c>
      <c r="G6064" t="s">
        <v>10</v>
      </c>
      <c r="H6064">
        <f>+VLOOKUP(G6064,'Legenda Tecnologias'!$A$1:$C$26,3)</f>
        <v>1</v>
      </c>
    </row>
    <row r="6065" spans="1:8" ht="14.25">
      <c r="A6065" s="11">
        <v>44075</v>
      </c>
      <c r="B6065" s="10" t="s">
        <v>6472</v>
      </c>
      <c r="C6065" s="12">
        <v>0.95833333333333337</v>
      </c>
      <c r="D6065" s="13">
        <v>44083</v>
      </c>
      <c r="E6065" s="7" t="s">
        <v>4769</v>
      </c>
      <c r="F6065" s="65">
        <v>42.68</v>
      </c>
      <c r="G6065" t="s">
        <v>5</v>
      </c>
      <c r="H6065">
        <f>+VLOOKUP(G6065,'Legenda Tecnologias'!$A$1:$C$26,3)</f>
        <v>11</v>
      </c>
    </row>
    <row r="6066" spans="1:8" ht="14.25">
      <c r="A6066" s="11">
        <v>44075</v>
      </c>
      <c r="B6066" s="10" t="s">
        <v>6452</v>
      </c>
      <c r="C6066" s="12">
        <v>0.125</v>
      </c>
      <c r="D6066" s="13">
        <v>44083</v>
      </c>
      <c r="E6066" s="7" t="s">
        <v>4769</v>
      </c>
      <c r="F6066" s="65">
        <v>34.97</v>
      </c>
      <c r="G6066" t="s">
        <v>12</v>
      </c>
      <c r="H6066">
        <f>+VLOOKUP(G6066,'Legenda Tecnologias'!$A$1:$C$26,3)</f>
        <v>22</v>
      </c>
    </row>
    <row r="6067" spans="1:8" ht="14.25">
      <c r="A6067" s="11">
        <v>44075</v>
      </c>
      <c r="B6067" s="10" t="s">
        <v>6453</v>
      </c>
      <c r="C6067" s="12">
        <v>0.16666666666666666</v>
      </c>
      <c r="D6067" s="13">
        <v>44083</v>
      </c>
      <c r="E6067" s="7" t="s">
        <v>4769</v>
      </c>
      <c r="F6067" s="65">
        <v>34.770000000000003</v>
      </c>
      <c r="G6067" t="s">
        <v>12</v>
      </c>
      <c r="H6067">
        <f>+VLOOKUP(G6067,'Legenda Tecnologias'!$A$1:$C$26,3)</f>
        <v>22</v>
      </c>
    </row>
    <row r="6068" spans="1:8" ht="14.25">
      <c r="A6068" s="11">
        <v>44075</v>
      </c>
      <c r="B6068" s="10" t="s">
        <v>6454</v>
      </c>
      <c r="C6068" s="12">
        <v>0.20833333333333334</v>
      </c>
      <c r="D6068" s="13">
        <v>44083</v>
      </c>
      <c r="E6068" s="7" t="s">
        <v>4769</v>
      </c>
      <c r="F6068" s="65">
        <v>37.17</v>
      </c>
      <c r="G6068" t="s">
        <v>12</v>
      </c>
      <c r="H6068">
        <f>+VLOOKUP(G6068,'Legenda Tecnologias'!$A$1:$C$26,3)</f>
        <v>22</v>
      </c>
    </row>
    <row r="6069" spans="1:8" ht="14.25">
      <c r="A6069" s="11">
        <v>44075</v>
      </c>
      <c r="B6069" s="10" t="s">
        <v>6455</v>
      </c>
      <c r="C6069" s="12">
        <v>0.25</v>
      </c>
      <c r="D6069" s="13">
        <v>44083</v>
      </c>
      <c r="E6069" s="7" t="s">
        <v>4769</v>
      </c>
      <c r="F6069" s="65">
        <v>47.84</v>
      </c>
      <c r="G6069" t="s">
        <v>13</v>
      </c>
      <c r="H6069">
        <f>+VLOOKUP(G6069,'Legenda Tecnologias'!$A$1:$C$26,3)</f>
        <v>24</v>
      </c>
    </row>
    <row r="6070" spans="1:8" ht="14.25">
      <c r="A6070" s="11">
        <v>44075</v>
      </c>
      <c r="B6070" s="10" t="s">
        <v>6456</v>
      </c>
      <c r="C6070" s="12">
        <v>0.29166666666666669</v>
      </c>
      <c r="D6070" s="13">
        <v>44083</v>
      </c>
      <c r="E6070" s="7" t="s">
        <v>4769</v>
      </c>
      <c r="F6070" s="65">
        <v>50.64</v>
      </c>
      <c r="G6070" t="s">
        <v>6</v>
      </c>
      <c r="H6070">
        <f>+VLOOKUP(G6070,'Legenda Tecnologias'!$A$1:$C$26,3)</f>
        <v>18</v>
      </c>
    </row>
    <row r="6071" spans="1:8" ht="14.25">
      <c r="A6071" s="11">
        <v>44075</v>
      </c>
      <c r="B6071" s="10" t="s">
        <v>6457</v>
      </c>
      <c r="C6071" s="12">
        <v>0.33333333333333331</v>
      </c>
      <c r="D6071" s="13">
        <v>44083</v>
      </c>
      <c r="E6071" s="7" t="s">
        <v>4769</v>
      </c>
      <c r="F6071" s="65">
        <v>50.76</v>
      </c>
      <c r="G6071" t="s">
        <v>10</v>
      </c>
      <c r="H6071">
        <f>+VLOOKUP(G6071,'Legenda Tecnologias'!$A$1:$C$26,3)</f>
        <v>1</v>
      </c>
    </row>
    <row r="6072" spans="1:8" ht="14.25">
      <c r="A6072" s="11">
        <v>44075</v>
      </c>
      <c r="B6072" s="10" t="s">
        <v>6458</v>
      </c>
      <c r="C6072" s="12">
        <v>0.375</v>
      </c>
      <c r="D6072" s="13">
        <v>44083</v>
      </c>
      <c r="E6072" s="7" t="s">
        <v>4769</v>
      </c>
      <c r="F6072" s="65">
        <v>50.97</v>
      </c>
      <c r="G6072" t="s">
        <v>21</v>
      </c>
      <c r="H6072">
        <f>+VLOOKUP(G6072,'Legenda Tecnologias'!$A$1:$C$26,3)</f>
        <v>2</v>
      </c>
    </row>
    <row r="6073" spans="1:8" ht="14.25">
      <c r="A6073" s="11">
        <v>44075</v>
      </c>
      <c r="B6073" s="10" t="s">
        <v>6473</v>
      </c>
      <c r="C6073" s="12">
        <v>0</v>
      </c>
      <c r="D6073" s="13">
        <v>44084</v>
      </c>
      <c r="E6073" s="7" t="s">
        <v>4769</v>
      </c>
      <c r="F6073" s="65">
        <v>43.47</v>
      </c>
      <c r="G6073" t="s">
        <v>12</v>
      </c>
      <c r="H6073">
        <f>+VLOOKUP(G6073,'Legenda Tecnologias'!$A$1:$C$26,3)</f>
        <v>22</v>
      </c>
    </row>
    <row r="6074" spans="1:8" ht="14.25">
      <c r="A6074" s="11">
        <v>44075</v>
      </c>
      <c r="B6074" s="10" t="s">
        <v>6474</v>
      </c>
      <c r="C6074" s="12">
        <v>4.1666666666666664E-2</v>
      </c>
      <c r="D6074" s="13">
        <v>44084</v>
      </c>
      <c r="E6074" s="7" t="s">
        <v>4769</v>
      </c>
      <c r="F6074" s="65">
        <v>39.54</v>
      </c>
      <c r="G6074" t="s">
        <v>13</v>
      </c>
      <c r="H6074">
        <f>+VLOOKUP(G6074,'Legenda Tecnologias'!$A$1:$C$26,3)</f>
        <v>24</v>
      </c>
    </row>
    <row r="6075" spans="1:8" ht="14.25">
      <c r="A6075" s="11">
        <v>44075</v>
      </c>
      <c r="B6075" s="10" t="s">
        <v>6483</v>
      </c>
      <c r="C6075" s="12">
        <v>0.41666666666666669</v>
      </c>
      <c r="D6075" s="13">
        <v>44084</v>
      </c>
      <c r="E6075" s="7" t="s">
        <v>4769</v>
      </c>
      <c r="F6075" s="65">
        <v>46.28</v>
      </c>
      <c r="G6075" t="s">
        <v>5</v>
      </c>
      <c r="H6075">
        <f>+VLOOKUP(G6075,'Legenda Tecnologias'!$A$1:$C$26,3)</f>
        <v>11</v>
      </c>
    </row>
    <row r="6076" spans="1:8" ht="14.25">
      <c r="A6076" s="11">
        <v>44075</v>
      </c>
      <c r="B6076" s="10" t="s">
        <v>6484</v>
      </c>
      <c r="C6076" s="12">
        <v>0.45833333333333331</v>
      </c>
      <c r="D6076" s="13">
        <v>44084</v>
      </c>
      <c r="E6076" s="7" t="s">
        <v>4769</v>
      </c>
      <c r="F6076" s="65">
        <v>44.79</v>
      </c>
      <c r="G6076" t="s">
        <v>12</v>
      </c>
      <c r="H6076">
        <f>+VLOOKUP(G6076,'Legenda Tecnologias'!$A$1:$C$26,3)</f>
        <v>22</v>
      </c>
    </row>
    <row r="6077" spans="1:8" ht="14.25">
      <c r="A6077" s="11">
        <v>44075</v>
      </c>
      <c r="B6077" s="10" t="s">
        <v>6485</v>
      </c>
      <c r="C6077" s="12">
        <v>0.5</v>
      </c>
      <c r="D6077" s="13">
        <v>44084</v>
      </c>
      <c r="E6077" s="7" t="s">
        <v>4769</v>
      </c>
      <c r="F6077" s="65">
        <v>48</v>
      </c>
      <c r="G6077" t="s">
        <v>6</v>
      </c>
      <c r="H6077">
        <f>+VLOOKUP(G6077,'Legenda Tecnologias'!$A$1:$C$26,3)</f>
        <v>18</v>
      </c>
    </row>
    <row r="6078" spans="1:8" ht="14.25">
      <c r="A6078" s="11">
        <v>44075</v>
      </c>
      <c r="B6078" s="10" t="s">
        <v>6486</v>
      </c>
      <c r="C6078" s="12">
        <v>0.54166666666666663</v>
      </c>
      <c r="D6078" s="13">
        <v>44084</v>
      </c>
      <c r="E6078" s="7" t="s">
        <v>4769</v>
      </c>
      <c r="F6078" s="65">
        <v>47.98</v>
      </c>
      <c r="G6078" t="s">
        <v>5</v>
      </c>
      <c r="H6078">
        <f>+VLOOKUP(G6078,'Legenda Tecnologias'!$A$1:$C$26,3)</f>
        <v>11</v>
      </c>
    </row>
    <row r="6079" spans="1:8" ht="14.25">
      <c r="A6079" s="11">
        <v>44075</v>
      </c>
      <c r="B6079" s="10" t="s">
        <v>6487</v>
      </c>
      <c r="C6079" s="12">
        <v>0.58333333333333337</v>
      </c>
      <c r="D6079" s="13">
        <v>44084</v>
      </c>
      <c r="E6079" s="7" t="s">
        <v>4769</v>
      </c>
      <c r="F6079" s="65">
        <v>47.53</v>
      </c>
      <c r="G6079" t="s">
        <v>5</v>
      </c>
      <c r="H6079">
        <f>+VLOOKUP(G6079,'Legenda Tecnologias'!$A$1:$C$26,3)</f>
        <v>11</v>
      </c>
    </row>
    <row r="6080" spans="1:8" ht="14.25">
      <c r="A6080" s="11">
        <v>44075</v>
      </c>
      <c r="B6080" s="10" t="s">
        <v>6488</v>
      </c>
      <c r="C6080" s="12">
        <v>0.625</v>
      </c>
      <c r="D6080" s="13">
        <v>44084</v>
      </c>
      <c r="E6080" s="7" t="s">
        <v>4769</v>
      </c>
      <c r="F6080" s="65">
        <v>47.53</v>
      </c>
      <c r="G6080" t="s">
        <v>5</v>
      </c>
      <c r="H6080">
        <f>+VLOOKUP(G6080,'Legenda Tecnologias'!$A$1:$C$26,3)</f>
        <v>11</v>
      </c>
    </row>
    <row r="6081" spans="1:8" ht="14.25">
      <c r="A6081" s="11">
        <v>44075</v>
      </c>
      <c r="B6081" s="10" t="s">
        <v>6489</v>
      </c>
      <c r="C6081" s="12">
        <v>0.66666666666666663</v>
      </c>
      <c r="D6081" s="13">
        <v>44084</v>
      </c>
      <c r="E6081" s="7" t="s">
        <v>4769</v>
      </c>
      <c r="F6081" s="65">
        <v>47.87</v>
      </c>
      <c r="G6081" t="s">
        <v>5</v>
      </c>
      <c r="H6081">
        <f>+VLOOKUP(G6081,'Legenda Tecnologias'!$A$1:$C$26,3)</f>
        <v>11</v>
      </c>
    </row>
    <row r="6082" spans="1:8" ht="14.25">
      <c r="A6082" s="11">
        <v>44075</v>
      </c>
      <c r="B6082" s="10" t="s">
        <v>6490</v>
      </c>
      <c r="C6082" s="12">
        <v>0.70833333333333337</v>
      </c>
      <c r="D6082" s="13">
        <v>44084</v>
      </c>
      <c r="E6082" s="7" t="s">
        <v>4769</v>
      </c>
      <c r="F6082" s="65">
        <v>47.33</v>
      </c>
      <c r="G6082" t="s">
        <v>5</v>
      </c>
      <c r="H6082">
        <f>+VLOOKUP(G6082,'Legenda Tecnologias'!$A$1:$C$26,3)</f>
        <v>11</v>
      </c>
    </row>
    <row r="6083" spans="1:8" ht="14.25">
      <c r="A6083" s="11">
        <v>44075</v>
      </c>
      <c r="B6083" s="10" t="s">
        <v>6491</v>
      </c>
      <c r="C6083" s="12">
        <v>0.75</v>
      </c>
      <c r="D6083" s="13">
        <v>44084</v>
      </c>
      <c r="E6083" s="7" t="s">
        <v>4769</v>
      </c>
      <c r="F6083" s="65">
        <v>46.36</v>
      </c>
      <c r="G6083" t="s">
        <v>6</v>
      </c>
      <c r="H6083">
        <f>+VLOOKUP(G6083,'Legenda Tecnologias'!$A$1:$C$26,3)</f>
        <v>18</v>
      </c>
    </row>
    <row r="6084" spans="1:8" ht="14.25">
      <c r="A6084" s="11">
        <v>44075</v>
      </c>
      <c r="B6084" s="10" t="s">
        <v>6492</v>
      </c>
      <c r="C6084" s="12">
        <v>0.79166666666666663</v>
      </c>
      <c r="D6084" s="13">
        <v>44084</v>
      </c>
      <c r="E6084" s="7" t="s">
        <v>4769</v>
      </c>
      <c r="F6084" s="65">
        <v>48.01</v>
      </c>
      <c r="G6084" t="s">
        <v>12</v>
      </c>
      <c r="H6084">
        <f>+VLOOKUP(G6084,'Legenda Tecnologias'!$A$1:$C$26,3)</f>
        <v>22</v>
      </c>
    </row>
    <row r="6085" spans="1:8" ht="14.25">
      <c r="A6085" s="11">
        <v>44075</v>
      </c>
      <c r="B6085" s="10" t="s">
        <v>6475</v>
      </c>
      <c r="C6085" s="12">
        <v>8.3333333333333329E-2</v>
      </c>
      <c r="D6085" s="13">
        <v>44084</v>
      </c>
      <c r="E6085" s="7" t="s">
        <v>4769</v>
      </c>
      <c r="F6085" s="65">
        <v>37.57</v>
      </c>
      <c r="G6085" t="s">
        <v>6</v>
      </c>
      <c r="H6085">
        <f>+VLOOKUP(G6085,'Legenda Tecnologias'!$A$1:$C$26,3)</f>
        <v>18</v>
      </c>
    </row>
    <row r="6086" spans="1:8" ht="14.25">
      <c r="A6086" s="11">
        <v>44075</v>
      </c>
      <c r="B6086" s="10" t="s">
        <v>6493</v>
      </c>
      <c r="C6086" s="12">
        <v>0.83333333333333337</v>
      </c>
      <c r="D6086" s="13">
        <v>44084</v>
      </c>
      <c r="E6086" s="7" t="s">
        <v>4769</v>
      </c>
      <c r="F6086" s="65">
        <v>49.66</v>
      </c>
      <c r="G6086" t="s">
        <v>5</v>
      </c>
      <c r="H6086">
        <f>+VLOOKUP(G6086,'Legenda Tecnologias'!$A$1:$C$26,3)</f>
        <v>11</v>
      </c>
    </row>
    <row r="6087" spans="1:8" ht="14.25">
      <c r="A6087" s="11">
        <v>44075</v>
      </c>
      <c r="B6087" s="10" t="s">
        <v>6494</v>
      </c>
      <c r="C6087" s="12">
        <v>0.875</v>
      </c>
      <c r="D6087" s="13">
        <v>44084</v>
      </c>
      <c r="E6087" s="7" t="s">
        <v>4769</v>
      </c>
      <c r="F6087" s="65">
        <v>50.52</v>
      </c>
      <c r="G6087" t="s">
        <v>5</v>
      </c>
      <c r="H6087">
        <f>+VLOOKUP(G6087,'Legenda Tecnologias'!$A$1:$C$26,3)</f>
        <v>11</v>
      </c>
    </row>
    <row r="6088" spans="1:8" ht="14.25">
      <c r="A6088" s="11">
        <v>44075</v>
      </c>
      <c r="B6088" s="10" t="s">
        <v>6495</v>
      </c>
      <c r="C6088" s="12">
        <v>0.91666666666666663</v>
      </c>
      <c r="D6088" s="13">
        <v>44084</v>
      </c>
      <c r="E6088" s="7" t="s">
        <v>4769</v>
      </c>
      <c r="F6088" s="65">
        <v>48.08</v>
      </c>
      <c r="G6088" t="s">
        <v>21</v>
      </c>
      <c r="H6088">
        <f>+VLOOKUP(G6088,'Legenda Tecnologias'!$A$1:$C$26,3)</f>
        <v>2</v>
      </c>
    </row>
    <row r="6089" spans="1:8" ht="14.25">
      <c r="A6089" s="11">
        <v>44075</v>
      </c>
      <c r="B6089" s="10" t="s">
        <v>6496</v>
      </c>
      <c r="C6089" s="12">
        <v>0.95833333333333337</v>
      </c>
      <c r="D6089" s="13">
        <v>44084</v>
      </c>
      <c r="E6089" s="7" t="s">
        <v>4769</v>
      </c>
      <c r="F6089" s="65">
        <v>43.98</v>
      </c>
      <c r="G6089" t="s">
        <v>12</v>
      </c>
      <c r="H6089">
        <f>+VLOOKUP(G6089,'Legenda Tecnologias'!$A$1:$C$26,3)</f>
        <v>22</v>
      </c>
    </row>
    <row r="6090" spans="1:8" ht="14.25">
      <c r="A6090" s="11">
        <v>44075</v>
      </c>
      <c r="B6090" s="10" t="s">
        <v>6476</v>
      </c>
      <c r="C6090" s="12">
        <v>0.125</v>
      </c>
      <c r="D6090" s="13">
        <v>44084</v>
      </c>
      <c r="E6090" s="7" t="s">
        <v>4769</v>
      </c>
      <c r="F6090" s="65">
        <v>36</v>
      </c>
      <c r="G6090" t="s">
        <v>12</v>
      </c>
      <c r="H6090">
        <f>+VLOOKUP(G6090,'Legenda Tecnologias'!$A$1:$C$26,3)</f>
        <v>22</v>
      </c>
    </row>
    <row r="6091" spans="1:8" ht="14.25">
      <c r="A6091" s="11">
        <v>44075</v>
      </c>
      <c r="B6091" s="10" t="s">
        <v>6477</v>
      </c>
      <c r="C6091" s="12">
        <v>0.16666666666666666</v>
      </c>
      <c r="D6091" s="13">
        <v>44084</v>
      </c>
      <c r="E6091" s="7" t="s">
        <v>4769</v>
      </c>
      <c r="F6091" s="65">
        <v>34.4</v>
      </c>
      <c r="G6091" t="s">
        <v>6</v>
      </c>
      <c r="H6091">
        <f>+VLOOKUP(G6091,'Legenda Tecnologias'!$A$1:$C$26,3)</f>
        <v>18</v>
      </c>
    </row>
    <row r="6092" spans="1:8" ht="14.25">
      <c r="A6092" s="11">
        <v>44075</v>
      </c>
      <c r="B6092" s="10" t="s">
        <v>6478</v>
      </c>
      <c r="C6092" s="12">
        <v>0.20833333333333334</v>
      </c>
      <c r="D6092" s="13">
        <v>44084</v>
      </c>
      <c r="E6092" s="7" t="s">
        <v>4769</v>
      </c>
      <c r="F6092" s="65">
        <v>36.94</v>
      </c>
      <c r="G6092" t="s">
        <v>12</v>
      </c>
      <c r="H6092">
        <f>+VLOOKUP(G6092,'Legenda Tecnologias'!$A$1:$C$26,3)</f>
        <v>22</v>
      </c>
    </row>
    <row r="6093" spans="1:8" ht="14.25">
      <c r="A6093" s="11">
        <v>44075</v>
      </c>
      <c r="B6093" s="10" t="s">
        <v>6479</v>
      </c>
      <c r="C6093" s="12">
        <v>0.25</v>
      </c>
      <c r="D6093" s="13">
        <v>44084</v>
      </c>
      <c r="E6093" s="7" t="s">
        <v>4769</v>
      </c>
      <c r="F6093" s="65">
        <v>45.18</v>
      </c>
      <c r="G6093" t="s">
        <v>13</v>
      </c>
      <c r="H6093">
        <f>+VLOOKUP(G6093,'Legenda Tecnologias'!$A$1:$C$26,3)</f>
        <v>24</v>
      </c>
    </row>
    <row r="6094" spans="1:8" ht="14.25">
      <c r="A6094" s="11">
        <v>44075</v>
      </c>
      <c r="B6094" s="10" t="s">
        <v>6480</v>
      </c>
      <c r="C6094" s="12">
        <v>0.29166666666666669</v>
      </c>
      <c r="D6094" s="13">
        <v>44084</v>
      </c>
      <c r="E6094" s="7" t="s">
        <v>4769</v>
      </c>
      <c r="F6094" s="65">
        <v>47.28</v>
      </c>
      <c r="G6094" t="s">
        <v>6</v>
      </c>
      <c r="H6094">
        <f>+VLOOKUP(G6094,'Legenda Tecnologias'!$A$1:$C$26,3)</f>
        <v>18</v>
      </c>
    </row>
    <row r="6095" spans="1:8" ht="14.25">
      <c r="A6095" s="11">
        <v>44075</v>
      </c>
      <c r="B6095" s="10" t="s">
        <v>6481</v>
      </c>
      <c r="C6095" s="12">
        <v>0.33333333333333331</v>
      </c>
      <c r="D6095" s="13">
        <v>44084</v>
      </c>
      <c r="E6095" s="7" t="s">
        <v>4769</v>
      </c>
      <c r="F6095" s="65">
        <v>49.01</v>
      </c>
      <c r="G6095" t="s">
        <v>5</v>
      </c>
      <c r="H6095">
        <f>+VLOOKUP(G6095,'Legenda Tecnologias'!$A$1:$C$26,3)</f>
        <v>11</v>
      </c>
    </row>
    <row r="6096" spans="1:8" ht="14.25">
      <c r="A6096" s="11">
        <v>44075</v>
      </c>
      <c r="B6096" s="10" t="s">
        <v>6482</v>
      </c>
      <c r="C6096" s="12">
        <v>0.375</v>
      </c>
      <c r="D6096" s="13">
        <v>44084</v>
      </c>
      <c r="E6096" s="7" t="s">
        <v>4769</v>
      </c>
      <c r="F6096" s="65">
        <v>49.04</v>
      </c>
      <c r="G6096" t="s">
        <v>5</v>
      </c>
      <c r="H6096">
        <f>+VLOOKUP(G6096,'Legenda Tecnologias'!$A$1:$C$26,3)</f>
        <v>11</v>
      </c>
    </row>
    <row r="6097" spans="1:8" ht="14.25">
      <c r="A6097" s="11">
        <v>44075</v>
      </c>
      <c r="B6097" s="10" t="s">
        <v>6497</v>
      </c>
      <c r="C6097" s="12">
        <v>0</v>
      </c>
      <c r="D6097" s="13">
        <v>44085</v>
      </c>
      <c r="E6097" s="7" t="s">
        <v>4769</v>
      </c>
      <c r="F6097" s="65">
        <v>45.84</v>
      </c>
      <c r="G6097" t="s">
        <v>5</v>
      </c>
      <c r="H6097">
        <f>+VLOOKUP(G6097,'Legenda Tecnologias'!$A$1:$C$26,3)</f>
        <v>11</v>
      </c>
    </row>
    <row r="6098" spans="1:8" ht="14.25">
      <c r="A6098" s="11">
        <v>44075</v>
      </c>
      <c r="B6098" s="10" t="s">
        <v>6498</v>
      </c>
      <c r="C6098" s="12">
        <v>4.1666666666666664E-2</v>
      </c>
      <c r="D6098" s="13">
        <v>44085</v>
      </c>
      <c r="E6098" s="7" t="s">
        <v>4769</v>
      </c>
      <c r="F6098" s="65">
        <v>42</v>
      </c>
      <c r="G6098" t="s">
        <v>12</v>
      </c>
      <c r="H6098">
        <f>+VLOOKUP(G6098,'Legenda Tecnologias'!$A$1:$C$26,3)</f>
        <v>22</v>
      </c>
    </row>
    <row r="6099" spans="1:8" ht="14.25">
      <c r="A6099" s="11">
        <v>44075</v>
      </c>
      <c r="B6099" s="10" t="s">
        <v>6507</v>
      </c>
      <c r="C6099" s="12">
        <v>0.41666666666666669</v>
      </c>
      <c r="D6099" s="13">
        <v>44085</v>
      </c>
      <c r="E6099" s="7" t="s">
        <v>4769</v>
      </c>
      <c r="F6099" s="65">
        <v>49.58</v>
      </c>
      <c r="G6099" t="s">
        <v>5</v>
      </c>
      <c r="H6099">
        <f>+VLOOKUP(G6099,'Legenda Tecnologias'!$A$1:$C$26,3)</f>
        <v>11</v>
      </c>
    </row>
    <row r="6100" spans="1:8" ht="14.25">
      <c r="A6100" s="11">
        <v>44075</v>
      </c>
      <c r="B6100" s="10" t="s">
        <v>6508</v>
      </c>
      <c r="C6100" s="12">
        <v>0.45833333333333331</v>
      </c>
      <c r="D6100" s="13">
        <v>44085</v>
      </c>
      <c r="E6100" s="7" t="s">
        <v>4769</v>
      </c>
      <c r="F6100" s="65">
        <v>48.96</v>
      </c>
      <c r="G6100" t="s">
        <v>6</v>
      </c>
      <c r="H6100">
        <f>+VLOOKUP(G6100,'Legenda Tecnologias'!$A$1:$C$26,3)</f>
        <v>18</v>
      </c>
    </row>
    <row r="6101" spans="1:8" ht="14.25">
      <c r="A6101" s="11">
        <v>44075</v>
      </c>
      <c r="B6101" s="10" t="s">
        <v>6509</v>
      </c>
      <c r="C6101" s="12">
        <v>0.5</v>
      </c>
      <c r="D6101" s="13">
        <v>44085</v>
      </c>
      <c r="E6101" s="7" t="s">
        <v>4769</v>
      </c>
      <c r="F6101" s="65">
        <v>49.04</v>
      </c>
      <c r="G6101" t="s">
        <v>5</v>
      </c>
      <c r="H6101">
        <f>+VLOOKUP(G6101,'Legenda Tecnologias'!$A$1:$C$26,3)</f>
        <v>11</v>
      </c>
    </row>
    <row r="6102" spans="1:8" ht="14.25">
      <c r="A6102" s="11">
        <v>44075</v>
      </c>
      <c r="B6102" s="10" t="s">
        <v>6510</v>
      </c>
      <c r="C6102" s="12">
        <v>0.54166666666666663</v>
      </c>
      <c r="D6102" s="13">
        <v>44085</v>
      </c>
      <c r="E6102" s="7" t="s">
        <v>4769</v>
      </c>
      <c r="F6102" s="65">
        <v>49.17</v>
      </c>
      <c r="G6102" t="s">
        <v>5</v>
      </c>
      <c r="H6102">
        <f>+VLOOKUP(G6102,'Legenda Tecnologias'!$A$1:$C$26,3)</f>
        <v>11</v>
      </c>
    </row>
    <row r="6103" spans="1:8" ht="14.25">
      <c r="A6103" s="11">
        <v>44075</v>
      </c>
      <c r="B6103" s="10" t="s">
        <v>6511</v>
      </c>
      <c r="C6103" s="12">
        <v>0.58333333333333337</v>
      </c>
      <c r="D6103" s="13">
        <v>44085</v>
      </c>
      <c r="E6103" s="7" t="s">
        <v>4769</v>
      </c>
      <c r="F6103" s="65">
        <v>49.53</v>
      </c>
      <c r="G6103" t="s">
        <v>20</v>
      </c>
      <c r="H6103">
        <f>+VLOOKUP(G6103,'Legenda Tecnologias'!$A$1:$C$26,3)</f>
        <v>12</v>
      </c>
    </row>
    <row r="6104" spans="1:8" ht="14.25">
      <c r="A6104" s="11">
        <v>44075</v>
      </c>
      <c r="B6104" s="10" t="s">
        <v>6512</v>
      </c>
      <c r="C6104" s="12">
        <v>0.625</v>
      </c>
      <c r="D6104" s="13">
        <v>44085</v>
      </c>
      <c r="E6104" s="7" t="s">
        <v>4769</v>
      </c>
      <c r="F6104" s="65">
        <v>48.3</v>
      </c>
      <c r="G6104" t="s">
        <v>5</v>
      </c>
      <c r="H6104">
        <f>+VLOOKUP(G6104,'Legenda Tecnologias'!$A$1:$C$26,3)</f>
        <v>11</v>
      </c>
    </row>
    <row r="6105" spans="1:8" ht="14.25">
      <c r="A6105" s="11">
        <v>44075</v>
      </c>
      <c r="B6105" s="10" t="s">
        <v>6513</v>
      </c>
      <c r="C6105" s="12">
        <v>0.66666666666666663</v>
      </c>
      <c r="D6105" s="13">
        <v>44085</v>
      </c>
      <c r="E6105" s="7" t="s">
        <v>4769</v>
      </c>
      <c r="F6105" s="65">
        <v>43.15</v>
      </c>
      <c r="G6105" t="s">
        <v>5</v>
      </c>
      <c r="H6105">
        <f>+VLOOKUP(G6105,'Legenda Tecnologias'!$A$1:$C$26,3)</f>
        <v>11</v>
      </c>
    </row>
    <row r="6106" spans="1:8" ht="14.25">
      <c r="A6106" s="11">
        <v>44075</v>
      </c>
      <c r="B6106" s="10" t="s">
        <v>6514</v>
      </c>
      <c r="C6106" s="12">
        <v>0.70833333333333337</v>
      </c>
      <c r="D6106" s="13">
        <v>44085</v>
      </c>
      <c r="E6106" s="7" t="s">
        <v>4769</v>
      </c>
      <c r="F6106" s="65">
        <v>48.01</v>
      </c>
      <c r="G6106" t="s">
        <v>13</v>
      </c>
      <c r="H6106">
        <f>+VLOOKUP(G6106,'Legenda Tecnologias'!$A$1:$C$26,3)</f>
        <v>24</v>
      </c>
    </row>
    <row r="6107" spans="1:8" ht="14.25">
      <c r="A6107" s="11">
        <v>44075</v>
      </c>
      <c r="B6107" s="10" t="s">
        <v>6515</v>
      </c>
      <c r="C6107" s="12">
        <v>0.75</v>
      </c>
      <c r="D6107" s="13">
        <v>44085</v>
      </c>
      <c r="E6107" s="7" t="s">
        <v>4769</v>
      </c>
      <c r="F6107" s="65">
        <v>49.04</v>
      </c>
      <c r="G6107" t="s">
        <v>5</v>
      </c>
      <c r="H6107">
        <f>+VLOOKUP(G6107,'Legenda Tecnologias'!$A$1:$C$26,3)</f>
        <v>11</v>
      </c>
    </row>
    <row r="6108" spans="1:8" ht="14.25">
      <c r="A6108" s="11">
        <v>44075</v>
      </c>
      <c r="B6108" s="10" t="s">
        <v>6516</v>
      </c>
      <c r="C6108" s="12">
        <v>0.79166666666666663</v>
      </c>
      <c r="D6108" s="13">
        <v>44085</v>
      </c>
      <c r="E6108" s="7" t="s">
        <v>4769</v>
      </c>
      <c r="F6108" s="65">
        <v>50.01</v>
      </c>
      <c r="G6108" t="s">
        <v>5</v>
      </c>
      <c r="H6108">
        <f>+VLOOKUP(G6108,'Legenda Tecnologias'!$A$1:$C$26,3)</f>
        <v>11</v>
      </c>
    </row>
    <row r="6109" spans="1:8" ht="14.25">
      <c r="A6109" s="11">
        <v>44075</v>
      </c>
      <c r="B6109" s="10" t="s">
        <v>6499</v>
      </c>
      <c r="C6109" s="12">
        <v>8.3333333333333329E-2</v>
      </c>
      <c r="D6109" s="13">
        <v>44085</v>
      </c>
      <c r="E6109" s="7" t="s">
        <v>4769</v>
      </c>
      <c r="F6109" s="65">
        <v>39.380000000000003</v>
      </c>
      <c r="G6109" t="s">
        <v>5</v>
      </c>
      <c r="H6109">
        <f>+VLOOKUP(G6109,'Legenda Tecnologias'!$A$1:$C$26,3)</f>
        <v>11</v>
      </c>
    </row>
    <row r="6110" spans="1:8" ht="14.25">
      <c r="A6110" s="11">
        <v>44075</v>
      </c>
      <c r="B6110" s="10" t="s">
        <v>6517</v>
      </c>
      <c r="C6110" s="12">
        <v>0.83333333333333337</v>
      </c>
      <c r="D6110" s="13">
        <v>44085</v>
      </c>
      <c r="E6110" s="7" t="s">
        <v>4769</v>
      </c>
      <c r="F6110" s="65">
        <v>51.67</v>
      </c>
      <c r="G6110" t="s">
        <v>20</v>
      </c>
      <c r="H6110">
        <f>+VLOOKUP(G6110,'Legenda Tecnologias'!$A$1:$C$26,3)</f>
        <v>12</v>
      </c>
    </row>
    <row r="6111" spans="1:8" ht="14.25">
      <c r="A6111" s="11">
        <v>44075</v>
      </c>
      <c r="B6111" s="10" t="s">
        <v>6518</v>
      </c>
      <c r="C6111" s="12">
        <v>0.875</v>
      </c>
      <c r="D6111" s="13">
        <v>44085</v>
      </c>
      <c r="E6111" s="7" t="s">
        <v>4769</v>
      </c>
      <c r="F6111" s="65">
        <v>52.05</v>
      </c>
      <c r="G6111" t="s">
        <v>5</v>
      </c>
      <c r="H6111">
        <f>+VLOOKUP(G6111,'Legenda Tecnologias'!$A$1:$C$26,3)</f>
        <v>11</v>
      </c>
    </row>
    <row r="6112" spans="1:8" ht="14.25">
      <c r="A6112" s="11">
        <v>44075</v>
      </c>
      <c r="B6112" s="10" t="s">
        <v>6519</v>
      </c>
      <c r="C6112" s="12">
        <v>0.91666666666666663</v>
      </c>
      <c r="D6112" s="13">
        <v>44085</v>
      </c>
      <c r="E6112" s="7" t="s">
        <v>4769</v>
      </c>
      <c r="F6112" s="65">
        <v>49.83</v>
      </c>
      <c r="G6112" t="s">
        <v>5</v>
      </c>
      <c r="H6112">
        <f>+VLOOKUP(G6112,'Legenda Tecnologias'!$A$1:$C$26,3)</f>
        <v>11</v>
      </c>
    </row>
    <row r="6113" spans="1:8" ht="14.25">
      <c r="A6113" s="11">
        <v>44075</v>
      </c>
      <c r="B6113" s="10" t="s">
        <v>6520</v>
      </c>
      <c r="C6113" s="12">
        <v>0.95833333333333337</v>
      </c>
      <c r="D6113" s="13">
        <v>44085</v>
      </c>
      <c r="E6113" s="7" t="s">
        <v>4769</v>
      </c>
      <c r="F6113" s="65">
        <v>47.41</v>
      </c>
      <c r="G6113" t="s">
        <v>6</v>
      </c>
      <c r="H6113">
        <f>+VLOOKUP(G6113,'Legenda Tecnologias'!$A$1:$C$26,3)</f>
        <v>18</v>
      </c>
    </row>
    <row r="6114" spans="1:8" ht="14.25">
      <c r="A6114" s="11">
        <v>44075</v>
      </c>
      <c r="B6114" s="10" t="s">
        <v>6500</v>
      </c>
      <c r="C6114" s="12">
        <v>0.125</v>
      </c>
      <c r="D6114" s="13">
        <v>44085</v>
      </c>
      <c r="E6114" s="7" t="s">
        <v>4769</v>
      </c>
      <c r="F6114" s="65">
        <v>36.79</v>
      </c>
      <c r="G6114" t="s">
        <v>12</v>
      </c>
      <c r="H6114">
        <f>+VLOOKUP(G6114,'Legenda Tecnologias'!$A$1:$C$26,3)</f>
        <v>22</v>
      </c>
    </row>
    <row r="6115" spans="1:8" ht="14.25">
      <c r="A6115" s="11">
        <v>44075</v>
      </c>
      <c r="B6115" s="10" t="s">
        <v>6501</v>
      </c>
      <c r="C6115" s="12">
        <v>0.16666666666666666</v>
      </c>
      <c r="D6115" s="13">
        <v>44085</v>
      </c>
      <c r="E6115" s="7" t="s">
        <v>4769</v>
      </c>
      <c r="F6115" s="65">
        <v>36.85</v>
      </c>
      <c r="G6115" t="s">
        <v>6</v>
      </c>
      <c r="H6115">
        <f>+VLOOKUP(G6115,'Legenda Tecnologias'!$A$1:$C$26,3)</f>
        <v>18</v>
      </c>
    </row>
    <row r="6116" spans="1:8" ht="14.25">
      <c r="A6116" s="11">
        <v>44075</v>
      </c>
      <c r="B6116" s="10" t="s">
        <v>6502</v>
      </c>
      <c r="C6116" s="12">
        <v>0.20833333333333334</v>
      </c>
      <c r="D6116" s="13">
        <v>44085</v>
      </c>
      <c r="E6116" s="7" t="s">
        <v>4769</v>
      </c>
      <c r="F6116" s="65">
        <v>41.12</v>
      </c>
      <c r="G6116" t="s">
        <v>13</v>
      </c>
      <c r="H6116">
        <f>+VLOOKUP(G6116,'Legenda Tecnologias'!$A$1:$C$26,3)</f>
        <v>24</v>
      </c>
    </row>
    <row r="6117" spans="1:8" ht="14.25">
      <c r="A6117" s="11">
        <v>44075</v>
      </c>
      <c r="B6117" s="10" t="s">
        <v>6503</v>
      </c>
      <c r="C6117" s="12">
        <v>0.25</v>
      </c>
      <c r="D6117" s="13">
        <v>44085</v>
      </c>
      <c r="E6117" s="7" t="s">
        <v>4769</v>
      </c>
      <c r="F6117" s="65">
        <v>49.04</v>
      </c>
      <c r="G6117" t="s">
        <v>12</v>
      </c>
      <c r="H6117">
        <f>+VLOOKUP(G6117,'Legenda Tecnologias'!$A$1:$C$26,3)</f>
        <v>22</v>
      </c>
    </row>
    <row r="6118" spans="1:8" ht="14.25">
      <c r="A6118" s="11">
        <v>44075</v>
      </c>
      <c r="B6118" s="10" t="s">
        <v>6504</v>
      </c>
      <c r="C6118" s="12">
        <v>0.29166666666666669</v>
      </c>
      <c r="D6118" s="13">
        <v>44085</v>
      </c>
      <c r="E6118" s="7" t="s">
        <v>4769</v>
      </c>
      <c r="F6118" s="65">
        <v>50.02</v>
      </c>
      <c r="G6118" t="s">
        <v>5</v>
      </c>
      <c r="H6118">
        <f>+VLOOKUP(G6118,'Legenda Tecnologias'!$A$1:$C$26,3)</f>
        <v>11</v>
      </c>
    </row>
    <row r="6119" spans="1:8" ht="14.25">
      <c r="A6119" s="11">
        <v>44075</v>
      </c>
      <c r="B6119" s="10" t="s">
        <v>6505</v>
      </c>
      <c r="C6119" s="12">
        <v>0.33333333333333331</v>
      </c>
      <c r="D6119" s="13">
        <v>44085</v>
      </c>
      <c r="E6119" s="7" t="s">
        <v>4769</v>
      </c>
      <c r="F6119" s="65">
        <v>50.04</v>
      </c>
      <c r="G6119" t="s">
        <v>5</v>
      </c>
      <c r="H6119">
        <f>+VLOOKUP(G6119,'Legenda Tecnologias'!$A$1:$C$26,3)</f>
        <v>11</v>
      </c>
    </row>
    <row r="6120" spans="1:8" ht="14.25">
      <c r="A6120" s="11">
        <v>44075</v>
      </c>
      <c r="B6120" s="10" t="s">
        <v>6506</v>
      </c>
      <c r="C6120" s="12">
        <v>0.375</v>
      </c>
      <c r="D6120" s="13">
        <v>44085</v>
      </c>
      <c r="E6120" s="7" t="s">
        <v>4769</v>
      </c>
      <c r="F6120" s="65">
        <v>50.27</v>
      </c>
      <c r="G6120" t="s">
        <v>5</v>
      </c>
      <c r="H6120">
        <f>+VLOOKUP(G6120,'Legenda Tecnologias'!$A$1:$C$26,3)</f>
        <v>11</v>
      </c>
    </row>
    <row r="6121" spans="1:8" ht="14.25">
      <c r="A6121" s="11">
        <v>44075</v>
      </c>
      <c r="B6121" s="10" t="s">
        <v>6521</v>
      </c>
      <c r="C6121" s="12">
        <v>0</v>
      </c>
      <c r="D6121" s="13">
        <v>44086</v>
      </c>
      <c r="E6121" s="7" t="s">
        <v>4769</v>
      </c>
      <c r="F6121" s="65">
        <v>46</v>
      </c>
      <c r="G6121" t="s">
        <v>5</v>
      </c>
      <c r="H6121">
        <f>+VLOOKUP(G6121,'Legenda Tecnologias'!$A$1:$C$26,3)</f>
        <v>11</v>
      </c>
    </row>
    <row r="6122" spans="1:8" ht="14.25">
      <c r="A6122" s="11">
        <v>44075</v>
      </c>
      <c r="B6122" s="10" t="s">
        <v>6522</v>
      </c>
      <c r="C6122" s="12">
        <v>4.1666666666666664E-2</v>
      </c>
      <c r="D6122" s="13">
        <v>44086</v>
      </c>
      <c r="E6122" s="7" t="s">
        <v>4769</v>
      </c>
      <c r="F6122" s="65">
        <v>42.25</v>
      </c>
      <c r="G6122" t="s">
        <v>10</v>
      </c>
      <c r="H6122">
        <f>+VLOOKUP(G6122,'Legenda Tecnologias'!$A$1:$C$26,3)</f>
        <v>1</v>
      </c>
    </row>
    <row r="6123" spans="1:8" ht="14.25">
      <c r="A6123" s="11">
        <v>44075</v>
      </c>
      <c r="B6123" s="10" t="s">
        <v>6531</v>
      </c>
      <c r="C6123" s="12">
        <v>0.41666666666666669</v>
      </c>
      <c r="D6123" s="13">
        <v>44086</v>
      </c>
      <c r="E6123" s="7" t="s">
        <v>4769</v>
      </c>
      <c r="F6123" s="65">
        <v>38.93</v>
      </c>
      <c r="G6123" t="s">
        <v>6</v>
      </c>
      <c r="H6123">
        <f>+VLOOKUP(G6123,'Legenda Tecnologias'!$A$1:$C$26,3)</f>
        <v>18</v>
      </c>
    </row>
    <row r="6124" spans="1:8" ht="14.25">
      <c r="A6124" s="11">
        <v>44075</v>
      </c>
      <c r="B6124" s="10" t="s">
        <v>6532</v>
      </c>
      <c r="C6124" s="12">
        <v>0.45833333333333331</v>
      </c>
      <c r="D6124" s="13">
        <v>44086</v>
      </c>
      <c r="E6124" s="7" t="s">
        <v>4769</v>
      </c>
      <c r="F6124" s="65">
        <v>37.35</v>
      </c>
      <c r="G6124" t="s">
        <v>12</v>
      </c>
      <c r="H6124">
        <f>+VLOOKUP(G6124,'Legenda Tecnologias'!$A$1:$C$26,3)</f>
        <v>22</v>
      </c>
    </row>
    <row r="6125" spans="1:8" ht="14.25">
      <c r="A6125" s="11">
        <v>44075</v>
      </c>
      <c r="B6125" s="10" t="s">
        <v>6533</v>
      </c>
      <c r="C6125" s="12">
        <v>0.5</v>
      </c>
      <c r="D6125" s="13">
        <v>44086</v>
      </c>
      <c r="E6125" s="7" t="s">
        <v>4769</v>
      </c>
      <c r="F6125" s="65">
        <v>38.049999999999997</v>
      </c>
      <c r="G6125" t="s">
        <v>6</v>
      </c>
      <c r="H6125">
        <f>+VLOOKUP(G6125,'Legenda Tecnologias'!$A$1:$C$26,3)</f>
        <v>18</v>
      </c>
    </row>
    <row r="6126" spans="1:8" ht="14.25">
      <c r="A6126" s="11">
        <v>44075</v>
      </c>
      <c r="B6126" s="10" t="s">
        <v>6534</v>
      </c>
      <c r="C6126" s="12">
        <v>0.54166666666666663</v>
      </c>
      <c r="D6126" s="13">
        <v>44086</v>
      </c>
      <c r="E6126" s="7" t="s">
        <v>4769</v>
      </c>
      <c r="F6126" s="65">
        <v>37.72</v>
      </c>
      <c r="G6126" t="s">
        <v>6</v>
      </c>
      <c r="H6126">
        <f>+VLOOKUP(G6126,'Legenda Tecnologias'!$A$1:$C$26,3)</f>
        <v>18</v>
      </c>
    </row>
    <row r="6127" spans="1:8" ht="14.25">
      <c r="A6127" s="11">
        <v>44075</v>
      </c>
      <c r="B6127" s="10" t="s">
        <v>6535</v>
      </c>
      <c r="C6127" s="12">
        <v>0.58333333333333337</v>
      </c>
      <c r="D6127" s="13">
        <v>44086</v>
      </c>
      <c r="E6127" s="7" t="s">
        <v>4769</v>
      </c>
      <c r="F6127" s="65">
        <v>36.72</v>
      </c>
      <c r="G6127" t="s">
        <v>6</v>
      </c>
      <c r="H6127">
        <f>+VLOOKUP(G6127,'Legenda Tecnologias'!$A$1:$C$26,3)</f>
        <v>18</v>
      </c>
    </row>
    <row r="6128" spans="1:8" ht="14.25">
      <c r="A6128" s="11">
        <v>44075</v>
      </c>
      <c r="B6128" s="10" t="s">
        <v>6536</v>
      </c>
      <c r="C6128" s="12">
        <v>0.625</v>
      </c>
      <c r="D6128" s="13">
        <v>44086</v>
      </c>
      <c r="E6128" s="7" t="s">
        <v>4769</v>
      </c>
      <c r="F6128" s="65">
        <v>36</v>
      </c>
      <c r="G6128" t="s">
        <v>12</v>
      </c>
      <c r="H6128">
        <f>+VLOOKUP(G6128,'Legenda Tecnologias'!$A$1:$C$26,3)</f>
        <v>22</v>
      </c>
    </row>
    <row r="6129" spans="1:8" ht="14.25">
      <c r="A6129" s="11">
        <v>44075</v>
      </c>
      <c r="B6129" s="10" t="s">
        <v>6537</v>
      </c>
      <c r="C6129" s="12">
        <v>0.66666666666666663</v>
      </c>
      <c r="D6129" s="13">
        <v>44086</v>
      </c>
      <c r="E6129" s="7" t="s">
        <v>4769</v>
      </c>
      <c r="F6129" s="65">
        <v>36.82</v>
      </c>
      <c r="G6129" t="s">
        <v>12</v>
      </c>
      <c r="H6129">
        <f>+VLOOKUP(G6129,'Legenda Tecnologias'!$A$1:$C$26,3)</f>
        <v>22</v>
      </c>
    </row>
    <row r="6130" spans="1:8" ht="14.25">
      <c r="A6130" s="11">
        <v>44075</v>
      </c>
      <c r="B6130" s="10" t="s">
        <v>6538</v>
      </c>
      <c r="C6130" s="12">
        <v>0.70833333333333337</v>
      </c>
      <c r="D6130" s="13">
        <v>44086</v>
      </c>
      <c r="E6130" s="7" t="s">
        <v>4769</v>
      </c>
      <c r="F6130" s="65">
        <v>38.93</v>
      </c>
      <c r="G6130" t="s">
        <v>12</v>
      </c>
      <c r="H6130">
        <f>+VLOOKUP(G6130,'Legenda Tecnologias'!$A$1:$C$26,3)</f>
        <v>22</v>
      </c>
    </row>
    <row r="6131" spans="1:8" ht="14.25">
      <c r="A6131" s="11">
        <v>44075</v>
      </c>
      <c r="B6131" s="10" t="s">
        <v>6539</v>
      </c>
      <c r="C6131" s="12">
        <v>0.75</v>
      </c>
      <c r="D6131" s="13">
        <v>44086</v>
      </c>
      <c r="E6131" s="7" t="s">
        <v>4769</v>
      </c>
      <c r="F6131" s="65">
        <v>44.9</v>
      </c>
      <c r="G6131" t="s">
        <v>12</v>
      </c>
      <c r="H6131">
        <f>+VLOOKUP(G6131,'Legenda Tecnologias'!$A$1:$C$26,3)</f>
        <v>22</v>
      </c>
    </row>
    <row r="6132" spans="1:8" ht="14.25">
      <c r="A6132" s="11">
        <v>44075</v>
      </c>
      <c r="B6132" s="10" t="s">
        <v>6540</v>
      </c>
      <c r="C6132" s="12">
        <v>0.79166666666666663</v>
      </c>
      <c r="D6132" s="13">
        <v>44086</v>
      </c>
      <c r="E6132" s="7" t="s">
        <v>4769</v>
      </c>
      <c r="F6132" s="65">
        <v>49.02</v>
      </c>
      <c r="G6132" t="s">
        <v>6</v>
      </c>
      <c r="H6132">
        <f>+VLOOKUP(G6132,'Legenda Tecnologias'!$A$1:$C$26,3)</f>
        <v>18</v>
      </c>
    </row>
    <row r="6133" spans="1:8" ht="14.25">
      <c r="A6133" s="11">
        <v>44075</v>
      </c>
      <c r="B6133" s="10" t="s">
        <v>6523</v>
      </c>
      <c r="C6133" s="12">
        <v>8.3333333333333329E-2</v>
      </c>
      <c r="D6133" s="13">
        <v>44086</v>
      </c>
      <c r="E6133" s="7" t="s">
        <v>4769</v>
      </c>
      <c r="F6133" s="65">
        <v>40.67</v>
      </c>
      <c r="G6133" t="s">
        <v>20</v>
      </c>
      <c r="H6133">
        <f>+VLOOKUP(G6133,'Legenda Tecnologias'!$A$1:$C$26,3)</f>
        <v>12</v>
      </c>
    </row>
    <row r="6134" spans="1:8" ht="14.25">
      <c r="A6134" s="11">
        <v>44075</v>
      </c>
      <c r="B6134" s="10" t="s">
        <v>6541</v>
      </c>
      <c r="C6134" s="12">
        <v>0.83333333333333337</v>
      </c>
      <c r="D6134" s="13">
        <v>44086</v>
      </c>
      <c r="E6134" s="7" t="s">
        <v>4769</v>
      </c>
      <c r="F6134" s="65">
        <v>49.98</v>
      </c>
      <c r="G6134" t="s">
        <v>5</v>
      </c>
      <c r="H6134">
        <f>+VLOOKUP(G6134,'Legenda Tecnologias'!$A$1:$C$26,3)</f>
        <v>11</v>
      </c>
    </row>
    <row r="6135" spans="1:8" ht="14.25">
      <c r="A6135" s="11">
        <v>44075</v>
      </c>
      <c r="B6135" s="10" t="s">
        <v>6542</v>
      </c>
      <c r="C6135" s="12">
        <v>0.875</v>
      </c>
      <c r="D6135" s="13">
        <v>44086</v>
      </c>
      <c r="E6135" s="7" t="s">
        <v>4769</v>
      </c>
      <c r="F6135" s="65">
        <v>47.06</v>
      </c>
      <c r="G6135" t="s">
        <v>5</v>
      </c>
      <c r="H6135">
        <f>+VLOOKUP(G6135,'Legenda Tecnologias'!$A$1:$C$26,3)</f>
        <v>11</v>
      </c>
    </row>
    <row r="6136" spans="1:8" ht="14.25">
      <c r="A6136" s="11">
        <v>44075</v>
      </c>
      <c r="B6136" s="10" t="s">
        <v>6543</v>
      </c>
      <c r="C6136" s="12">
        <v>0.91666666666666663</v>
      </c>
      <c r="D6136" s="13">
        <v>44086</v>
      </c>
      <c r="E6136" s="7" t="s">
        <v>4769</v>
      </c>
      <c r="F6136" s="65">
        <v>43</v>
      </c>
      <c r="G6136" t="s">
        <v>5</v>
      </c>
      <c r="H6136">
        <f>+VLOOKUP(G6136,'Legenda Tecnologias'!$A$1:$C$26,3)</f>
        <v>11</v>
      </c>
    </row>
    <row r="6137" spans="1:8" ht="14.25">
      <c r="A6137" s="11">
        <v>44075</v>
      </c>
      <c r="B6137" s="10" t="s">
        <v>6544</v>
      </c>
      <c r="C6137" s="12">
        <v>0.95833333333333337</v>
      </c>
      <c r="D6137" s="13">
        <v>44086</v>
      </c>
      <c r="E6137" s="7" t="s">
        <v>4769</v>
      </c>
      <c r="F6137" s="65">
        <v>38.67</v>
      </c>
      <c r="G6137" t="s">
        <v>6</v>
      </c>
      <c r="H6137">
        <f>+VLOOKUP(G6137,'Legenda Tecnologias'!$A$1:$C$26,3)</f>
        <v>18</v>
      </c>
    </row>
    <row r="6138" spans="1:8" ht="14.25">
      <c r="A6138" s="11">
        <v>44075</v>
      </c>
      <c r="B6138" s="10" t="s">
        <v>6524</v>
      </c>
      <c r="C6138" s="12">
        <v>0.125</v>
      </c>
      <c r="D6138" s="13">
        <v>44086</v>
      </c>
      <c r="E6138" s="7" t="s">
        <v>4769</v>
      </c>
      <c r="F6138" s="65">
        <v>39.200000000000003</v>
      </c>
      <c r="G6138" t="s">
        <v>5</v>
      </c>
      <c r="H6138">
        <f>+VLOOKUP(G6138,'Legenda Tecnologias'!$A$1:$C$26,3)</f>
        <v>11</v>
      </c>
    </row>
    <row r="6139" spans="1:8" ht="14.25">
      <c r="A6139" s="11">
        <v>44075</v>
      </c>
      <c r="B6139" s="10" t="s">
        <v>6525</v>
      </c>
      <c r="C6139" s="12">
        <v>0.16666666666666666</v>
      </c>
      <c r="D6139" s="13">
        <v>44086</v>
      </c>
      <c r="E6139" s="7" t="s">
        <v>4769</v>
      </c>
      <c r="F6139" s="65">
        <v>37.369999999999997</v>
      </c>
      <c r="G6139" t="s">
        <v>12</v>
      </c>
      <c r="H6139">
        <f>+VLOOKUP(G6139,'Legenda Tecnologias'!$A$1:$C$26,3)</f>
        <v>22</v>
      </c>
    </row>
    <row r="6140" spans="1:8" ht="14.25">
      <c r="A6140" s="11">
        <v>44075</v>
      </c>
      <c r="B6140" s="10" t="s">
        <v>6526</v>
      </c>
      <c r="C6140" s="12">
        <v>0.20833333333333334</v>
      </c>
      <c r="D6140" s="13">
        <v>44086</v>
      </c>
      <c r="E6140" s="7" t="s">
        <v>4769</v>
      </c>
      <c r="F6140" s="65">
        <v>36.200000000000003</v>
      </c>
      <c r="G6140" t="s">
        <v>6</v>
      </c>
      <c r="H6140">
        <f>+VLOOKUP(G6140,'Legenda Tecnologias'!$A$1:$C$26,3)</f>
        <v>18</v>
      </c>
    </row>
    <row r="6141" spans="1:8" ht="14.25">
      <c r="A6141" s="11">
        <v>44075</v>
      </c>
      <c r="B6141" s="10" t="s">
        <v>6527</v>
      </c>
      <c r="C6141" s="12">
        <v>0.25</v>
      </c>
      <c r="D6141" s="13">
        <v>44086</v>
      </c>
      <c r="E6141" s="7" t="s">
        <v>4769</v>
      </c>
      <c r="F6141" s="65">
        <v>36.43</v>
      </c>
      <c r="G6141" t="s">
        <v>12</v>
      </c>
      <c r="H6141">
        <f>+VLOOKUP(G6141,'Legenda Tecnologias'!$A$1:$C$26,3)</f>
        <v>22</v>
      </c>
    </row>
    <row r="6142" spans="1:8" ht="14.25">
      <c r="A6142" s="11">
        <v>44075</v>
      </c>
      <c r="B6142" s="10" t="s">
        <v>6528</v>
      </c>
      <c r="C6142" s="12">
        <v>0.29166666666666669</v>
      </c>
      <c r="D6142" s="13">
        <v>44086</v>
      </c>
      <c r="E6142" s="7" t="s">
        <v>4769</v>
      </c>
      <c r="F6142" s="65">
        <v>39.46</v>
      </c>
      <c r="G6142" t="s">
        <v>12</v>
      </c>
      <c r="H6142">
        <f>+VLOOKUP(G6142,'Legenda Tecnologias'!$A$1:$C$26,3)</f>
        <v>22</v>
      </c>
    </row>
    <row r="6143" spans="1:8" ht="14.25">
      <c r="A6143" s="11">
        <v>44075</v>
      </c>
      <c r="B6143" s="10" t="s">
        <v>6529</v>
      </c>
      <c r="C6143" s="12">
        <v>0.33333333333333331</v>
      </c>
      <c r="D6143" s="13">
        <v>44086</v>
      </c>
      <c r="E6143" s="7" t="s">
        <v>4769</v>
      </c>
      <c r="F6143" s="65">
        <v>39.46</v>
      </c>
      <c r="G6143" t="s">
        <v>12</v>
      </c>
      <c r="H6143">
        <f>+VLOOKUP(G6143,'Legenda Tecnologias'!$A$1:$C$26,3)</f>
        <v>22</v>
      </c>
    </row>
    <row r="6144" spans="1:8" ht="14.25">
      <c r="A6144" s="11">
        <v>44075</v>
      </c>
      <c r="B6144" s="10" t="s">
        <v>6530</v>
      </c>
      <c r="C6144" s="12">
        <v>0.375</v>
      </c>
      <c r="D6144" s="13">
        <v>44086</v>
      </c>
      <c r="E6144" s="7" t="s">
        <v>4769</v>
      </c>
      <c r="F6144" s="65">
        <v>39.08</v>
      </c>
      <c r="G6144" t="s">
        <v>12</v>
      </c>
      <c r="H6144">
        <f>+VLOOKUP(G6144,'Legenda Tecnologias'!$A$1:$C$26,3)</f>
        <v>22</v>
      </c>
    </row>
    <row r="6145" spans="1:8" ht="14.25">
      <c r="A6145" s="11">
        <v>44075</v>
      </c>
      <c r="B6145" s="10" t="s">
        <v>6545</v>
      </c>
      <c r="C6145" s="12">
        <v>0</v>
      </c>
      <c r="D6145" s="13">
        <v>44087</v>
      </c>
      <c r="E6145" s="7" t="s">
        <v>4769</v>
      </c>
      <c r="F6145" s="65">
        <v>36.53</v>
      </c>
      <c r="G6145" t="s">
        <v>6</v>
      </c>
      <c r="H6145">
        <f>+VLOOKUP(G6145,'Legenda Tecnologias'!$A$1:$C$26,3)</f>
        <v>18</v>
      </c>
    </row>
    <row r="6146" spans="1:8" ht="14.25">
      <c r="A6146" s="11">
        <v>44075</v>
      </c>
      <c r="B6146" s="10" t="s">
        <v>6546</v>
      </c>
      <c r="C6146" s="12">
        <v>4.1666666666666664E-2</v>
      </c>
      <c r="D6146" s="13">
        <v>44087</v>
      </c>
      <c r="E6146" s="7" t="s">
        <v>4769</v>
      </c>
      <c r="F6146" s="65">
        <v>34</v>
      </c>
      <c r="G6146" t="s">
        <v>12</v>
      </c>
      <c r="H6146">
        <f>+VLOOKUP(G6146,'Legenda Tecnologias'!$A$1:$C$26,3)</f>
        <v>22</v>
      </c>
    </row>
    <row r="6147" spans="1:8" ht="14.25">
      <c r="A6147" s="11">
        <v>44075</v>
      </c>
      <c r="B6147" s="10" t="s">
        <v>6555</v>
      </c>
      <c r="C6147" s="12">
        <v>0.41666666666666669</v>
      </c>
      <c r="D6147" s="13">
        <v>44087</v>
      </c>
      <c r="E6147" s="7" t="s">
        <v>4769</v>
      </c>
      <c r="F6147" s="65">
        <v>31.15</v>
      </c>
      <c r="G6147" t="s">
        <v>6</v>
      </c>
      <c r="H6147">
        <f>+VLOOKUP(G6147,'Legenda Tecnologias'!$A$1:$C$26,3)</f>
        <v>18</v>
      </c>
    </row>
    <row r="6148" spans="1:8" ht="14.25">
      <c r="A6148" s="11">
        <v>44075</v>
      </c>
      <c r="B6148" s="10" t="s">
        <v>6556</v>
      </c>
      <c r="C6148" s="12">
        <v>0.45833333333333331</v>
      </c>
      <c r="D6148" s="13">
        <v>44087</v>
      </c>
      <c r="E6148" s="7" t="s">
        <v>4769</v>
      </c>
      <c r="F6148" s="65">
        <v>32</v>
      </c>
      <c r="G6148" t="s">
        <v>12</v>
      </c>
      <c r="H6148">
        <f>+VLOOKUP(G6148,'Legenda Tecnologias'!$A$1:$C$26,3)</f>
        <v>22</v>
      </c>
    </row>
    <row r="6149" spans="1:8" ht="14.25">
      <c r="A6149" s="11">
        <v>44075</v>
      </c>
      <c r="B6149" s="10" t="s">
        <v>6557</v>
      </c>
      <c r="C6149" s="12">
        <v>0.5</v>
      </c>
      <c r="D6149" s="13">
        <v>44087</v>
      </c>
      <c r="E6149" s="7" t="s">
        <v>4769</v>
      </c>
      <c r="F6149" s="65">
        <v>34</v>
      </c>
      <c r="G6149" t="s">
        <v>6</v>
      </c>
      <c r="H6149">
        <f>+VLOOKUP(G6149,'Legenda Tecnologias'!$A$1:$C$26,3)</f>
        <v>18</v>
      </c>
    </row>
    <row r="6150" spans="1:8" ht="14.25">
      <c r="A6150" s="11">
        <v>44075</v>
      </c>
      <c r="B6150" s="10" t="s">
        <v>6558</v>
      </c>
      <c r="C6150" s="12">
        <v>0.54166666666666663</v>
      </c>
      <c r="D6150" s="13">
        <v>44087</v>
      </c>
      <c r="E6150" s="7" t="s">
        <v>4769</v>
      </c>
      <c r="F6150" s="65">
        <v>32.26</v>
      </c>
      <c r="G6150" t="s">
        <v>6</v>
      </c>
      <c r="H6150">
        <f>+VLOOKUP(G6150,'Legenda Tecnologias'!$A$1:$C$26,3)</f>
        <v>18</v>
      </c>
    </row>
    <row r="6151" spans="1:8" ht="14.25">
      <c r="A6151" s="11">
        <v>44075</v>
      </c>
      <c r="B6151" s="10" t="s">
        <v>6559</v>
      </c>
      <c r="C6151" s="12">
        <v>0.58333333333333337</v>
      </c>
      <c r="D6151" s="13">
        <v>44087</v>
      </c>
      <c r="E6151" s="7" t="s">
        <v>4769</v>
      </c>
      <c r="F6151" s="65">
        <v>30.54</v>
      </c>
      <c r="G6151" t="s">
        <v>13</v>
      </c>
      <c r="H6151">
        <f>+VLOOKUP(G6151,'Legenda Tecnologias'!$A$1:$C$26,3)</f>
        <v>24</v>
      </c>
    </row>
    <row r="6152" spans="1:8" ht="14.25">
      <c r="A6152" s="11">
        <v>44075</v>
      </c>
      <c r="B6152" s="10" t="s">
        <v>6560</v>
      </c>
      <c r="C6152" s="12">
        <v>0.625</v>
      </c>
      <c r="D6152" s="13">
        <v>44087</v>
      </c>
      <c r="E6152" s="7" t="s">
        <v>4769</v>
      </c>
      <c r="F6152" s="65">
        <v>30.45</v>
      </c>
      <c r="G6152" t="s">
        <v>12</v>
      </c>
      <c r="H6152">
        <f>+VLOOKUP(G6152,'Legenda Tecnologias'!$A$1:$C$26,3)</f>
        <v>22</v>
      </c>
    </row>
    <row r="6153" spans="1:8" ht="14.25">
      <c r="A6153" s="11">
        <v>44075</v>
      </c>
      <c r="B6153" s="10" t="s">
        <v>6561</v>
      </c>
      <c r="C6153" s="12">
        <v>0.66666666666666663</v>
      </c>
      <c r="D6153" s="13">
        <v>44087</v>
      </c>
      <c r="E6153" s="7" t="s">
        <v>4769</v>
      </c>
      <c r="F6153" s="65">
        <v>30.46</v>
      </c>
      <c r="G6153" t="s">
        <v>12</v>
      </c>
      <c r="H6153">
        <f>+VLOOKUP(G6153,'Legenda Tecnologias'!$A$1:$C$26,3)</f>
        <v>22</v>
      </c>
    </row>
    <row r="6154" spans="1:8" ht="14.25">
      <c r="A6154" s="11">
        <v>44075</v>
      </c>
      <c r="B6154" s="10" t="s">
        <v>6562</v>
      </c>
      <c r="C6154" s="12">
        <v>0.70833333333333337</v>
      </c>
      <c r="D6154" s="13">
        <v>44087</v>
      </c>
      <c r="E6154" s="7" t="s">
        <v>4769</v>
      </c>
      <c r="F6154" s="65">
        <v>34.200000000000003</v>
      </c>
      <c r="G6154" t="s">
        <v>12</v>
      </c>
      <c r="H6154">
        <f>+VLOOKUP(G6154,'Legenda Tecnologias'!$A$1:$C$26,3)</f>
        <v>22</v>
      </c>
    </row>
    <row r="6155" spans="1:8" ht="14.25">
      <c r="A6155" s="11">
        <v>44075</v>
      </c>
      <c r="B6155" s="10" t="s">
        <v>6563</v>
      </c>
      <c r="C6155" s="12">
        <v>0.75</v>
      </c>
      <c r="D6155" s="13">
        <v>44087</v>
      </c>
      <c r="E6155" s="7" t="s">
        <v>4769</v>
      </c>
      <c r="F6155" s="65">
        <v>40</v>
      </c>
      <c r="G6155" t="s">
        <v>12</v>
      </c>
      <c r="H6155">
        <f>+VLOOKUP(G6155,'Legenda Tecnologias'!$A$1:$C$26,3)</f>
        <v>22</v>
      </c>
    </row>
    <row r="6156" spans="1:8" ht="14.25">
      <c r="A6156" s="11">
        <v>44075</v>
      </c>
      <c r="B6156" s="10" t="s">
        <v>6564</v>
      </c>
      <c r="C6156" s="12">
        <v>0.79166666666666663</v>
      </c>
      <c r="D6156" s="13">
        <v>44087</v>
      </c>
      <c r="E6156" s="7" t="s">
        <v>4769</v>
      </c>
      <c r="F6156" s="65">
        <v>48</v>
      </c>
      <c r="G6156" t="s">
        <v>5</v>
      </c>
      <c r="H6156">
        <f>+VLOOKUP(G6156,'Legenda Tecnologias'!$A$1:$C$26,3)</f>
        <v>11</v>
      </c>
    </row>
    <row r="6157" spans="1:8" ht="14.25">
      <c r="A6157" s="11">
        <v>44075</v>
      </c>
      <c r="B6157" s="10" t="s">
        <v>6547</v>
      </c>
      <c r="C6157" s="12">
        <v>8.3333333333333329E-2</v>
      </c>
      <c r="D6157" s="13">
        <v>44087</v>
      </c>
      <c r="E6157" s="7" t="s">
        <v>4769</v>
      </c>
      <c r="F6157" s="65">
        <v>31.7</v>
      </c>
      <c r="G6157" t="s">
        <v>13</v>
      </c>
      <c r="H6157">
        <f>+VLOOKUP(G6157,'Legenda Tecnologias'!$A$1:$C$26,3)</f>
        <v>24</v>
      </c>
    </row>
    <row r="6158" spans="1:8" ht="14.25">
      <c r="A6158" s="11">
        <v>44075</v>
      </c>
      <c r="B6158" s="10" t="s">
        <v>6565</v>
      </c>
      <c r="C6158" s="12">
        <v>0.83333333333333337</v>
      </c>
      <c r="D6158" s="13">
        <v>44087</v>
      </c>
      <c r="E6158" s="7" t="s">
        <v>4769</v>
      </c>
      <c r="F6158" s="65">
        <v>50.52</v>
      </c>
      <c r="G6158" t="s">
        <v>21</v>
      </c>
      <c r="H6158">
        <f>+VLOOKUP(G6158,'Legenda Tecnologias'!$A$1:$C$26,3)</f>
        <v>2</v>
      </c>
    </row>
    <row r="6159" spans="1:8" ht="14.25">
      <c r="A6159" s="11">
        <v>44075</v>
      </c>
      <c r="B6159" s="10" t="s">
        <v>6566</v>
      </c>
      <c r="C6159" s="12">
        <v>0.875</v>
      </c>
      <c r="D6159" s="13">
        <v>44087</v>
      </c>
      <c r="E6159" s="7" t="s">
        <v>4769</v>
      </c>
      <c r="F6159" s="65">
        <v>48.08</v>
      </c>
      <c r="G6159" t="s">
        <v>5</v>
      </c>
      <c r="H6159">
        <f>+VLOOKUP(G6159,'Legenda Tecnologias'!$A$1:$C$26,3)</f>
        <v>11</v>
      </c>
    </row>
    <row r="6160" spans="1:8" ht="14.25">
      <c r="A6160" s="11">
        <v>44075</v>
      </c>
      <c r="B6160" s="10" t="s">
        <v>6567</v>
      </c>
      <c r="C6160" s="12">
        <v>0.91666666666666663</v>
      </c>
      <c r="D6160" s="13">
        <v>44087</v>
      </c>
      <c r="E6160" s="7" t="s">
        <v>4769</v>
      </c>
      <c r="F6160" s="65">
        <v>43.5</v>
      </c>
      <c r="G6160" t="s">
        <v>5</v>
      </c>
      <c r="H6160">
        <f>+VLOOKUP(G6160,'Legenda Tecnologias'!$A$1:$C$26,3)</f>
        <v>11</v>
      </c>
    </row>
    <row r="6161" spans="1:8" ht="14.25">
      <c r="A6161" s="11">
        <v>44075</v>
      </c>
      <c r="B6161" s="10" t="s">
        <v>6568</v>
      </c>
      <c r="C6161" s="12">
        <v>0.95833333333333337</v>
      </c>
      <c r="D6161" s="13">
        <v>44087</v>
      </c>
      <c r="E6161" s="7" t="s">
        <v>4769</v>
      </c>
      <c r="F6161" s="65">
        <v>39.729999999999997</v>
      </c>
      <c r="G6161" t="s">
        <v>5</v>
      </c>
      <c r="H6161">
        <f>+VLOOKUP(G6161,'Legenda Tecnologias'!$A$1:$C$26,3)</f>
        <v>11</v>
      </c>
    </row>
    <row r="6162" spans="1:8" ht="14.25">
      <c r="A6162" s="11">
        <v>44075</v>
      </c>
      <c r="B6162" s="10" t="s">
        <v>6548</v>
      </c>
      <c r="C6162" s="12">
        <v>0.125</v>
      </c>
      <c r="D6162" s="13">
        <v>44087</v>
      </c>
      <c r="E6162" s="7" t="s">
        <v>4769</v>
      </c>
      <c r="F6162" s="65">
        <v>31.46</v>
      </c>
      <c r="G6162" t="s">
        <v>6</v>
      </c>
      <c r="H6162">
        <f>+VLOOKUP(G6162,'Legenda Tecnologias'!$A$1:$C$26,3)</f>
        <v>18</v>
      </c>
    </row>
    <row r="6163" spans="1:8" ht="14.25">
      <c r="A6163" s="11">
        <v>44075</v>
      </c>
      <c r="B6163" s="10" t="s">
        <v>6549</v>
      </c>
      <c r="C6163" s="12">
        <v>0.16666666666666666</v>
      </c>
      <c r="D6163" s="13">
        <v>44087</v>
      </c>
      <c r="E6163" s="7" t="s">
        <v>4769</v>
      </c>
      <c r="F6163" s="65">
        <v>30.82</v>
      </c>
      <c r="G6163" t="s">
        <v>6</v>
      </c>
      <c r="H6163">
        <f>+VLOOKUP(G6163,'Legenda Tecnologias'!$A$1:$C$26,3)</f>
        <v>18</v>
      </c>
    </row>
    <row r="6164" spans="1:8" ht="14.25">
      <c r="A6164" s="11">
        <v>44075</v>
      </c>
      <c r="B6164" s="10" t="s">
        <v>6550</v>
      </c>
      <c r="C6164" s="12">
        <v>0.20833333333333334</v>
      </c>
      <c r="D6164" s="13">
        <v>44087</v>
      </c>
      <c r="E6164" s="7" t="s">
        <v>4769</v>
      </c>
      <c r="F6164" s="65">
        <v>30.46</v>
      </c>
      <c r="G6164" t="s">
        <v>13</v>
      </c>
      <c r="H6164">
        <f>+VLOOKUP(G6164,'Legenda Tecnologias'!$A$1:$C$26,3)</f>
        <v>24</v>
      </c>
    </row>
    <row r="6165" spans="1:8" ht="14.25">
      <c r="A6165" s="11">
        <v>44075</v>
      </c>
      <c r="B6165" s="10" t="s">
        <v>6551</v>
      </c>
      <c r="C6165" s="12">
        <v>0.25</v>
      </c>
      <c r="D6165" s="13">
        <v>44087</v>
      </c>
      <c r="E6165" s="7" t="s">
        <v>4769</v>
      </c>
      <c r="F6165" s="65">
        <v>30.28</v>
      </c>
      <c r="G6165" t="s">
        <v>12</v>
      </c>
      <c r="H6165">
        <f>+VLOOKUP(G6165,'Legenda Tecnologias'!$A$1:$C$26,3)</f>
        <v>22</v>
      </c>
    </row>
    <row r="6166" spans="1:8" ht="14.25">
      <c r="A6166" s="11">
        <v>44075</v>
      </c>
      <c r="B6166" s="10" t="s">
        <v>6552</v>
      </c>
      <c r="C6166" s="12">
        <v>0.29166666666666669</v>
      </c>
      <c r="D6166" s="13">
        <v>44087</v>
      </c>
      <c r="E6166" s="7" t="s">
        <v>4769</v>
      </c>
      <c r="F6166" s="65">
        <v>30.13</v>
      </c>
      <c r="G6166" t="s">
        <v>12</v>
      </c>
      <c r="H6166">
        <f>+VLOOKUP(G6166,'Legenda Tecnologias'!$A$1:$C$26,3)</f>
        <v>22</v>
      </c>
    </row>
    <row r="6167" spans="1:8" ht="14.25">
      <c r="A6167" s="11">
        <v>44075</v>
      </c>
      <c r="B6167" s="10" t="s">
        <v>6553</v>
      </c>
      <c r="C6167" s="12">
        <v>0.33333333333333331</v>
      </c>
      <c r="D6167" s="13">
        <v>44087</v>
      </c>
      <c r="E6167" s="7" t="s">
        <v>4769</v>
      </c>
      <c r="F6167" s="65">
        <v>30.13</v>
      </c>
      <c r="G6167" t="s">
        <v>12</v>
      </c>
      <c r="H6167">
        <f>+VLOOKUP(G6167,'Legenda Tecnologias'!$A$1:$C$26,3)</f>
        <v>22</v>
      </c>
    </row>
    <row r="6168" spans="1:8" ht="14.25">
      <c r="A6168" s="11">
        <v>44075</v>
      </c>
      <c r="B6168" s="10" t="s">
        <v>6554</v>
      </c>
      <c r="C6168" s="12">
        <v>0.375</v>
      </c>
      <c r="D6168" s="13">
        <v>44087</v>
      </c>
      <c r="E6168" s="7" t="s">
        <v>4769</v>
      </c>
      <c r="F6168" s="65">
        <v>31.05</v>
      </c>
      <c r="G6168" t="s">
        <v>12</v>
      </c>
      <c r="H6168">
        <f>+VLOOKUP(G6168,'Legenda Tecnologias'!$A$1:$C$26,3)</f>
        <v>22</v>
      </c>
    </row>
    <row r="6169" spans="1:8" ht="14.25">
      <c r="A6169" s="11">
        <v>44075</v>
      </c>
      <c r="B6169" s="10" t="s">
        <v>6569</v>
      </c>
      <c r="C6169" s="12">
        <v>0</v>
      </c>
      <c r="D6169" s="13">
        <v>44088</v>
      </c>
      <c r="E6169" s="7" t="s">
        <v>4769</v>
      </c>
      <c r="F6169" s="65">
        <v>37.840000000000003</v>
      </c>
      <c r="G6169" t="s">
        <v>6</v>
      </c>
      <c r="H6169">
        <f>+VLOOKUP(G6169,'Legenda Tecnologias'!$A$1:$C$26,3)</f>
        <v>18</v>
      </c>
    </row>
    <row r="6170" spans="1:8" ht="14.25">
      <c r="A6170" s="11">
        <v>44075</v>
      </c>
      <c r="B6170" s="10" t="s">
        <v>6570</v>
      </c>
      <c r="C6170" s="12">
        <v>4.1666666666666664E-2</v>
      </c>
      <c r="D6170" s="13">
        <v>44088</v>
      </c>
      <c r="E6170" s="7" t="s">
        <v>4769</v>
      </c>
      <c r="F6170" s="65">
        <v>34.479999999999997</v>
      </c>
      <c r="G6170" t="s">
        <v>12</v>
      </c>
      <c r="H6170">
        <f>+VLOOKUP(G6170,'Legenda Tecnologias'!$A$1:$C$26,3)</f>
        <v>22</v>
      </c>
    </row>
    <row r="6171" spans="1:8" ht="14.25">
      <c r="A6171" s="11">
        <v>44075</v>
      </c>
      <c r="B6171" s="10" t="s">
        <v>6579</v>
      </c>
      <c r="C6171" s="12">
        <v>0.41666666666666669</v>
      </c>
      <c r="D6171" s="13">
        <v>44088</v>
      </c>
      <c r="E6171" s="7" t="s">
        <v>4769</v>
      </c>
      <c r="F6171" s="65">
        <v>45.07</v>
      </c>
      <c r="G6171" t="s">
        <v>5</v>
      </c>
      <c r="H6171">
        <f>+VLOOKUP(G6171,'Legenda Tecnologias'!$A$1:$C$26,3)</f>
        <v>11</v>
      </c>
    </row>
    <row r="6172" spans="1:8" ht="14.25">
      <c r="A6172" s="11">
        <v>44075</v>
      </c>
      <c r="B6172" s="10" t="s">
        <v>6580</v>
      </c>
      <c r="C6172" s="12">
        <v>0.45833333333333331</v>
      </c>
      <c r="D6172" s="13">
        <v>44088</v>
      </c>
      <c r="E6172" s="7" t="s">
        <v>4769</v>
      </c>
      <c r="F6172" s="65">
        <v>41.49</v>
      </c>
      <c r="G6172" t="s">
        <v>5</v>
      </c>
      <c r="H6172">
        <f>+VLOOKUP(G6172,'Legenda Tecnologias'!$A$1:$C$26,3)</f>
        <v>11</v>
      </c>
    </row>
    <row r="6173" spans="1:8" ht="14.25">
      <c r="A6173" s="11">
        <v>44075</v>
      </c>
      <c r="B6173" s="10" t="s">
        <v>6581</v>
      </c>
      <c r="C6173" s="12">
        <v>0.5</v>
      </c>
      <c r="D6173" s="13">
        <v>44088</v>
      </c>
      <c r="E6173" s="7" t="s">
        <v>4769</v>
      </c>
      <c r="F6173" s="65">
        <v>42.34</v>
      </c>
      <c r="G6173" t="s">
        <v>12</v>
      </c>
      <c r="H6173">
        <f>+VLOOKUP(G6173,'Legenda Tecnologias'!$A$1:$C$26,3)</f>
        <v>22</v>
      </c>
    </row>
    <row r="6174" spans="1:8" ht="14.25">
      <c r="A6174" s="11">
        <v>44075</v>
      </c>
      <c r="B6174" s="10" t="s">
        <v>6582</v>
      </c>
      <c r="C6174" s="12">
        <v>0.54166666666666663</v>
      </c>
      <c r="D6174" s="13">
        <v>44088</v>
      </c>
      <c r="E6174" s="7" t="s">
        <v>4769</v>
      </c>
      <c r="F6174" s="65">
        <v>43.66</v>
      </c>
      <c r="G6174" t="s">
        <v>12</v>
      </c>
      <c r="H6174">
        <f>+VLOOKUP(G6174,'Legenda Tecnologias'!$A$1:$C$26,3)</f>
        <v>22</v>
      </c>
    </row>
    <row r="6175" spans="1:8" ht="14.25">
      <c r="A6175" s="11">
        <v>44075</v>
      </c>
      <c r="B6175" s="10" t="s">
        <v>6583</v>
      </c>
      <c r="C6175" s="12">
        <v>0.58333333333333337</v>
      </c>
      <c r="D6175" s="13">
        <v>44088</v>
      </c>
      <c r="E6175" s="7" t="s">
        <v>4769</v>
      </c>
      <c r="F6175" s="65">
        <v>42.46</v>
      </c>
      <c r="G6175" t="s">
        <v>12</v>
      </c>
      <c r="H6175">
        <f>+VLOOKUP(G6175,'Legenda Tecnologias'!$A$1:$C$26,3)</f>
        <v>22</v>
      </c>
    </row>
    <row r="6176" spans="1:8" ht="14.25">
      <c r="A6176" s="11">
        <v>44075</v>
      </c>
      <c r="B6176" s="10" t="s">
        <v>6584</v>
      </c>
      <c r="C6176" s="12">
        <v>0.625</v>
      </c>
      <c r="D6176" s="13">
        <v>44088</v>
      </c>
      <c r="E6176" s="7" t="s">
        <v>4769</v>
      </c>
      <c r="F6176" s="65">
        <v>43.5</v>
      </c>
      <c r="G6176" t="s">
        <v>12</v>
      </c>
      <c r="H6176">
        <f>+VLOOKUP(G6176,'Legenda Tecnologias'!$A$1:$C$26,3)</f>
        <v>22</v>
      </c>
    </row>
    <row r="6177" spans="1:8" ht="14.25">
      <c r="A6177" s="11">
        <v>44075</v>
      </c>
      <c r="B6177" s="10" t="s">
        <v>6585</v>
      </c>
      <c r="C6177" s="12">
        <v>0.66666666666666663</v>
      </c>
      <c r="D6177" s="13">
        <v>44088</v>
      </c>
      <c r="E6177" s="7" t="s">
        <v>4769</v>
      </c>
      <c r="F6177" s="65">
        <v>46.07</v>
      </c>
      <c r="G6177" t="s">
        <v>5</v>
      </c>
      <c r="H6177">
        <f>+VLOOKUP(G6177,'Legenda Tecnologias'!$A$1:$C$26,3)</f>
        <v>11</v>
      </c>
    </row>
    <row r="6178" spans="1:8" ht="14.25">
      <c r="A6178" s="11">
        <v>44075</v>
      </c>
      <c r="B6178" s="10" t="s">
        <v>6586</v>
      </c>
      <c r="C6178" s="12">
        <v>0.70833333333333337</v>
      </c>
      <c r="D6178" s="13">
        <v>44088</v>
      </c>
      <c r="E6178" s="7" t="s">
        <v>4769</v>
      </c>
      <c r="F6178" s="65">
        <v>46.01</v>
      </c>
      <c r="G6178" t="s">
        <v>5</v>
      </c>
      <c r="H6178">
        <f>+VLOOKUP(G6178,'Legenda Tecnologias'!$A$1:$C$26,3)</f>
        <v>11</v>
      </c>
    </row>
    <row r="6179" spans="1:8" ht="14.25">
      <c r="A6179" s="11">
        <v>44075</v>
      </c>
      <c r="B6179" s="10" t="s">
        <v>6587</v>
      </c>
      <c r="C6179" s="12">
        <v>0.75</v>
      </c>
      <c r="D6179" s="13">
        <v>44088</v>
      </c>
      <c r="E6179" s="7" t="s">
        <v>4769</v>
      </c>
      <c r="F6179" s="65">
        <v>47.01</v>
      </c>
      <c r="G6179" t="s">
        <v>6</v>
      </c>
      <c r="H6179">
        <f>+VLOOKUP(G6179,'Legenda Tecnologias'!$A$1:$C$26,3)</f>
        <v>18</v>
      </c>
    </row>
    <row r="6180" spans="1:8" ht="14.25">
      <c r="A6180" s="11">
        <v>44075</v>
      </c>
      <c r="B6180" s="10" t="s">
        <v>6588</v>
      </c>
      <c r="C6180" s="12">
        <v>0.79166666666666663</v>
      </c>
      <c r="D6180" s="13">
        <v>44088</v>
      </c>
      <c r="E6180" s="7" t="s">
        <v>4769</v>
      </c>
      <c r="F6180" s="65">
        <v>48.54</v>
      </c>
      <c r="G6180" t="s">
        <v>5</v>
      </c>
      <c r="H6180">
        <f>+VLOOKUP(G6180,'Legenda Tecnologias'!$A$1:$C$26,3)</f>
        <v>11</v>
      </c>
    </row>
    <row r="6181" spans="1:8" ht="14.25">
      <c r="A6181" s="11">
        <v>44075</v>
      </c>
      <c r="B6181" s="10" t="s">
        <v>6571</v>
      </c>
      <c r="C6181" s="12">
        <v>8.3333333333333329E-2</v>
      </c>
      <c r="D6181" s="13">
        <v>44088</v>
      </c>
      <c r="E6181" s="7" t="s">
        <v>4769</v>
      </c>
      <c r="F6181" s="65">
        <v>32.9</v>
      </c>
      <c r="G6181" t="s">
        <v>12</v>
      </c>
      <c r="H6181">
        <f>+VLOOKUP(G6181,'Legenda Tecnologias'!$A$1:$C$26,3)</f>
        <v>22</v>
      </c>
    </row>
    <row r="6182" spans="1:8" ht="14.25">
      <c r="A6182" s="11">
        <v>44075</v>
      </c>
      <c r="B6182" s="10" t="s">
        <v>6589</v>
      </c>
      <c r="C6182" s="12">
        <v>0.83333333333333337</v>
      </c>
      <c r="D6182" s="13">
        <v>44088</v>
      </c>
      <c r="E6182" s="7" t="s">
        <v>4769</v>
      </c>
      <c r="F6182" s="65">
        <v>51.47</v>
      </c>
      <c r="G6182" t="s">
        <v>5</v>
      </c>
      <c r="H6182">
        <f>+VLOOKUP(G6182,'Legenda Tecnologias'!$A$1:$C$26,3)</f>
        <v>11</v>
      </c>
    </row>
    <row r="6183" spans="1:8" ht="14.25">
      <c r="A6183" s="11">
        <v>44075</v>
      </c>
      <c r="B6183" s="10" t="s">
        <v>6590</v>
      </c>
      <c r="C6183" s="12">
        <v>0.875</v>
      </c>
      <c r="D6183" s="13">
        <v>44088</v>
      </c>
      <c r="E6183" s="7" t="s">
        <v>4769</v>
      </c>
      <c r="F6183" s="65">
        <v>53.01</v>
      </c>
      <c r="G6183" t="s">
        <v>10</v>
      </c>
      <c r="H6183">
        <f>+VLOOKUP(G6183,'Legenda Tecnologias'!$A$1:$C$26,3)</f>
        <v>1</v>
      </c>
    </row>
    <row r="6184" spans="1:8" ht="14.25">
      <c r="A6184" s="11">
        <v>44075</v>
      </c>
      <c r="B6184" s="10" t="s">
        <v>6591</v>
      </c>
      <c r="C6184" s="12">
        <v>0.91666666666666663</v>
      </c>
      <c r="D6184" s="13">
        <v>44088</v>
      </c>
      <c r="E6184" s="7" t="s">
        <v>4769</v>
      </c>
      <c r="F6184" s="65">
        <v>51</v>
      </c>
      <c r="G6184" t="s">
        <v>21</v>
      </c>
      <c r="H6184">
        <f>+VLOOKUP(G6184,'Legenda Tecnologias'!$A$1:$C$26,3)</f>
        <v>2</v>
      </c>
    </row>
    <row r="6185" spans="1:8" ht="14.25">
      <c r="A6185" s="11">
        <v>44075</v>
      </c>
      <c r="B6185" s="10" t="s">
        <v>6592</v>
      </c>
      <c r="C6185" s="12">
        <v>0.95833333333333337</v>
      </c>
      <c r="D6185" s="13">
        <v>44088</v>
      </c>
      <c r="E6185" s="7" t="s">
        <v>4769</v>
      </c>
      <c r="F6185" s="65">
        <v>48</v>
      </c>
      <c r="G6185" t="s">
        <v>5</v>
      </c>
      <c r="H6185">
        <f>+VLOOKUP(G6185,'Legenda Tecnologias'!$A$1:$C$26,3)</f>
        <v>11</v>
      </c>
    </row>
    <row r="6186" spans="1:8" ht="14.25">
      <c r="A6186" s="11">
        <v>44075</v>
      </c>
      <c r="B6186" s="10" t="s">
        <v>6572</v>
      </c>
      <c r="C6186" s="12">
        <v>0.125</v>
      </c>
      <c r="D6186" s="13">
        <v>44088</v>
      </c>
      <c r="E6186" s="7" t="s">
        <v>4769</v>
      </c>
      <c r="F6186" s="65">
        <v>32.35</v>
      </c>
      <c r="G6186" t="s">
        <v>12</v>
      </c>
      <c r="H6186">
        <f>+VLOOKUP(G6186,'Legenda Tecnologias'!$A$1:$C$26,3)</f>
        <v>22</v>
      </c>
    </row>
    <row r="6187" spans="1:8" ht="14.25">
      <c r="A6187" s="11">
        <v>44075</v>
      </c>
      <c r="B6187" s="10" t="s">
        <v>6573</v>
      </c>
      <c r="C6187" s="12">
        <v>0.16666666666666666</v>
      </c>
      <c r="D6187" s="13">
        <v>44088</v>
      </c>
      <c r="E6187" s="7" t="s">
        <v>4769</v>
      </c>
      <c r="F6187" s="65">
        <v>32.32</v>
      </c>
      <c r="G6187" t="s">
        <v>12</v>
      </c>
      <c r="H6187">
        <f>+VLOOKUP(G6187,'Legenda Tecnologias'!$A$1:$C$26,3)</f>
        <v>22</v>
      </c>
    </row>
    <row r="6188" spans="1:8" ht="14.25">
      <c r="A6188" s="11">
        <v>44075</v>
      </c>
      <c r="B6188" s="10" t="s">
        <v>6574</v>
      </c>
      <c r="C6188" s="12">
        <v>0.20833333333333334</v>
      </c>
      <c r="D6188" s="13">
        <v>44088</v>
      </c>
      <c r="E6188" s="7" t="s">
        <v>4769</v>
      </c>
      <c r="F6188" s="65">
        <v>36.07</v>
      </c>
      <c r="G6188" t="s">
        <v>12</v>
      </c>
      <c r="H6188">
        <f>+VLOOKUP(G6188,'Legenda Tecnologias'!$A$1:$C$26,3)</f>
        <v>22</v>
      </c>
    </row>
    <row r="6189" spans="1:8" ht="14.25">
      <c r="A6189" s="11">
        <v>44075</v>
      </c>
      <c r="B6189" s="10" t="s">
        <v>6575</v>
      </c>
      <c r="C6189" s="12">
        <v>0.25</v>
      </c>
      <c r="D6189" s="13">
        <v>44088</v>
      </c>
      <c r="E6189" s="7" t="s">
        <v>4769</v>
      </c>
      <c r="F6189" s="65">
        <v>47.01</v>
      </c>
      <c r="G6189" t="s">
        <v>12</v>
      </c>
      <c r="H6189">
        <f>+VLOOKUP(G6189,'Legenda Tecnologias'!$A$1:$C$26,3)</f>
        <v>22</v>
      </c>
    </row>
    <row r="6190" spans="1:8" ht="14.25">
      <c r="A6190" s="11">
        <v>44075</v>
      </c>
      <c r="B6190" s="10" t="s">
        <v>6576</v>
      </c>
      <c r="C6190" s="12">
        <v>0.29166666666666669</v>
      </c>
      <c r="D6190" s="13">
        <v>44088</v>
      </c>
      <c r="E6190" s="7" t="s">
        <v>4769</v>
      </c>
      <c r="F6190" s="65">
        <v>47.01</v>
      </c>
      <c r="G6190" t="s">
        <v>5</v>
      </c>
      <c r="H6190">
        <f>+VLOOKUP(G6190,'Legenda Tecnologias'!$A$1:$C$26,3)</f>
        <v>11</v>
      </c>
    </row>
    <row r="6191" spans="1:8" ht="14.25">
      <c r="A6191" s="11">
        <v>44075</v>
      </c>
      <c r="B6191" s="10" t="s">
        <v>6577</v>
      </c>
      <c r="C6191" s="12">
        <v>0.33333333333333331</v>
      </c>
      <c r="D6191" s="13">
        <v>44088</v>
      </c>
      <c r="E6191" s="7" t="s">
        <v>4769</v>
      </c>
      <c r="F6191" s="65">
        <v>47.01</v>
      </c>
      <c r="G6191" t="s">
        <v>5</v>
      </c>
      <c r="H6191">
        <f>+VLOOKUP(G6191,'Legenda Tecnologias'!$A$1:$C$26,3)</f>
        <v>11</v>
      </c>
    </row>
    <row r="6192" spans="1:8" ht="14.25">
      <c r="A6192" s="11">
        <v>44075</v>
      </c>
      <c r="B6192" s="10" t="s">
        <v>6578</v>
      </c>
      <c r="C6192" s="12">
        <v>0.375</v>
      </c>
      <c r="D6192" s="13">
        <v>44088</v>
      </c>
      <c r="E6192" s="7" t="s">
        <v>4769</v>
      </c>
      <c r="F6192" s="65">
        <v>47.17</v>
      </c>
      <c r="G6192" t="s">
        <v>5</v>
      </c>
      <c r="H6192">
        <f>+VLOOKUP(G6192,'Legenda Tecnologias'!$A$1:$C$26,3)</f>
        <v>11</v>
      </c>
    </row>
    <row r="6193" spans="1:8" ht="14.25">
      <c r="A6193" s="11">
        <v>44075</v>
      </c>
      <c r="B6193" s="10" t="s">
        <v>6593</v>
      </c>
      <c r="C6193" s="12">
        <v>0</v>
      </c>
      <c r="D6193" s="13">
        <v>44089</v>
      </c>
      <c r="E6193" s="7" t="s">
        <v>4769</v>
      </c>
      <c r="F6193" s="65">
        <v>44.81</v>
      </c>
      <c r="G6193" t="s">
        <v>5</v>
      </c>
      <c r="H6193">
        <f>+VLOOKUP(G6193,'Legenda Tecnologias'!$A$1:$C$26,3)</f>
        <v>11</v>
      </c>
    </row>
    <row r="6194" spans="1:8" ht="14.25">
      <c r="A6194" s="11">
        <v>44075</v>
      </c>
      <c r="B6194" s="10" t="s">
        <v>6594</v>
      </c>
      <c r="C6194" s="12">
        <v>4.1666666666666664E-2</v>
      </c>
      <c r="D6194" s="13">
        <v>44089</v>
      </c>
      <c r="E6194" s="7" t="s">
        <v>4769</v>
      </c>
      <c r="F6194" s="65">
        <v>41</v>
      </c>
      <c r="G6194" t="s">
        <v>6</v>
      </c>
      <c r="H6194">
        <f>+VLOOKUP(G6194,'Legenda Tecnologias'!$A$1:$C$26,3)</f>
        <v>18</v>
      </c>
    </row>
    <row r="6195" spans="1:8" ht="14.25">
      <c r="A6195" s="11">
        <v>44075</v>
      </c>
      <c r="B6195" s="10" t="s">
        <v>6603</v>
      </c>
      <c r="C6195" s="12">
        <v>0.41666666666666669</v>
      </c>
      <c r="D6195" s="13">
        <v>44089</v>
      </c>
      <c r="E6195" s="7" t="s">
        <v>4769</v>
      </c>
      <c r="F6195" s="65">
        <v>51</v>
      </c>
      <c r="G6195" t="s">
        <v>5</v>
      </c>
      <c r="H6195">
        <f>+VLOOKUP(G6195,'Legenda Tecnologias'!$A$1:$C$26,3)</f>
        <v>11</v>
      </c>
    </row>
    <row r="6196" spans="1:8" ht="14.25">
      <c r="A6196" s="11">
        <v>44075</v>
      </c>
      <c r="B6196" s="10" t="s">
        <v>6604</v>
      </c>
      <c r="C6196" s="12">
        <v>0.45833333333333331</v>
      </c>
      <c r="D6196" s="13">
        <v>44089</v>
      </c>
      <c r="E6196" s="7" t="s">
        <v>4769</v>
      </c>
      <c r="F6196" s="65">
        <v>50.37</v>
      </c>
      <c r="G6196" t="s">
        <v>5</v>
      </c>
      <c r="H6196">
        <f>+VLOOKUP(G6196,'Legenda Tecnologias'!$A$1:$C$26,3)</f>
        <v>11</v>
      </c>
    </row>
    <row r="6197" spans="1:8" ht="14.25">
      <c r="A6197" s="11">
        <v>44075</v>
      </c>
      <c r="B6197" s="10" t="s">
        <v>6605</v>
      </c>
      <c r="C6197" s="12">
        <v>0.5</v>
      </c>
      <c r="D6197" s="13">
        <v>44089</v>
      </c>
      <c r="E6197" s="7" t="s">
        <v>4769</v>
      </c>
      <c r="F6197" s="65">
        <v>50.9</v>
      </c>
      <c r="G6197" t="s">
        <v>5</v>
      </c>
      <c r="H6197">
        <f>+VLOOKUP(G6197,'Legenda Tecnologias'!$A$1:$C$26,3)</f>
        <v>11</v>
      </c>
    </row>
    <row r="6198" spans="1:8" ht="14.25">
      <c r="A6198" s="11">
        <v>44075</v>
      </c>
      <c r="B6198" s="10" t="s">
        <v>6606</v>
      </c>
      <c r="C6198" s="12">
        <v>0.54166666666666663</v>
      </c>
      <c r="D6198" s="13">
        <v>44089</v>
      </c>
      <c r="E6198" s="7" t="s">
        <v>4769</v>
      </c>
      <c r="F6198" s="65">
        <v>50.99</v>
      </c>
      <c r="G6198" t="s">
        <v>10</v>
      </c>
      <c r="H6198">
        <f>+VLOOKUP(G6198,'Legenda Tecnologias'!$A$1:$C$26,3)</f>
        <v>1</v>
      </c>
    </row>
    <row r="6199" spans="1:8" ht="14.25">
      <c r="A6199" s="11">
        <v>44075</v>
      </c>
      <c r="B6199" s="10" t="s">
        <v>6607</v>
      </c>
      <c r="C6199" s="12">
        <v>0.58333333333333337</v>
      </c>
      <c r="D6199" s="13">
        <v>44089</v>
      </c>
      <c r="E6199" s="7" t="s">
        <v>4769</v>
      </c>
      <c r="F6199" s="65">
        <v>50.37</v>
      </c>
      <c r="G6199" t="s">
        <v>5</v>
      </c>
      <c r="H6199">
        <f>+VLOOKUP(G6199,'Legenda Tecnologias'!$A$1:$C$26,3)</f>
        <v>11</v>
      </c>
    </row>
    <row r="6200" spans="1:8" ht="14.25">
      <c r="A6200" s="11">
        <v>44075</v>
      </c>
      <c r="B6200" s="10" t="s">
        <v>6608</v>
      </c>
      <c r="C6200" s="12">
        <v>0.625</v>
      </c>
      <c r="D6200" s="13">
        <v>44089</v>
      </c>
      <c r="E6200" s="7" t="s">
        <v>4769</v>
      </c>
      <c r="F6200" s="65">
        <v>49.54</v>
      </c>
      <c r="G6200" t="s">
        <v>5</v>
      </c>
      <c r="H6200">
        <f>+VLOOKUP(G6200,'Legenda Tecnologias'!$A$1:$C$26,3)</f>
        <v>11</v>
      </c>
    </row>
    <row r="6201" spans="1:8" ht="14.25">
      <c r="A6201" s="11">
        <v>44075</v>
      </c>
      <c r="B6201" s="10" t="s">
        <v>6609</v>
      </c>
      <c r="C6201" s="12">
        <v>0.66666666666666663</v>
      </c>
      <c r="D6201" s="13">
        <v>44089</v>
      </c>
      <c r="E6201" s="7" t="s">
        <v>4769</v>
      </c>
      <c r="F6201" s="65">
        <v>50.37</v>
      </c>
      <c r="G6201" t="s">
        <v>5</v>
      </c>
      <c r="H6201">
        <f>+VLOOKUP(G6201,'Legenda Tecnologias'!$A$1:$C$26,3)</f>
        <v>11</v>
      </c>
    </row>
    <row r="6202" spans="1:8" ht="14.25">
      <c r="A6202" s="11">
        <v>44075</v>
      </c>
      <c r="B6202" s="10" t="s">
        <v>6610</v>
      </c>
      <c r="C6202" s="12">
        <v>0.70833333333333337</v>
      </c>
      <c r="D6202" s="13">
        <v>44089</v>
      </c>
      <c r="E6202" s="7" t="s">
        <v>4769</v>
      </c>
      <c r="F6202" s="65">
        <v>50.33</v>
      </c>
      <c r="G6202" t="s">
        <v>5</v>
      </c>
      <c r="H6202">
        <f>+VLOOKUP(G6202,'Legenda Tecnologias'!$A$1:$C$26,3)</f>
        <v>11</v>
      </c>
    </row>
    <row r="6203" spans="1:8" ht="14.25">
      <c r="A6203" s="11">
        <v>44075</v>
      </c>
      <c r="B6203" s="10" t="s">
        <v>6611</v>
      </c>
      <c r="C6203" s="12">
        <v>0.75</v>
      </c>
      <c r="D6203" s="13">
        <v>44089</v>
      </c>
      <c r="E6203" s="7" t="s">
        <v>4769</v>
      </c>
      <c r="F6203" s="65">
        <v>50.82</v>
      </c>
      <c r="G6203" t="s">
        <v>5</v>
      </c>
      <c r="H6203">
        <f>+VLOOKUP(G6203,'Legenda Tecnologias'!$A$1:$C$26,3)</f>
        <v>11</v>
      </c>
    </row>
    <row r="6204" spans="1:8" ht="14.25">
      <c r="A6204" s="11">
        <v>44075</v>
      </c>
      <c r="B6204" s="10" t="s">
        <v>6612</v>
      </c>
      <c r="C6204" s="12">
        <v>0.79166666666666663</v>
      </c>
      <c r="D6204" s="13">
        <v>44089</v>
      </c>
      <c r="E6204" s="7" t="s">
        <v>4769</v>
      </c>
      <c r="F6204" s="65">
        <v>52.01</v>
      </c>
      <c r="G6204" t="s">
        <v>5</v>
      </c>
      <c r="H6204">
        <f>+VLOOKUP(G6204,'Legenda Tecnologias'!$A$1:$C$26,3)</f>
        <v>11</v>
      </c>
    </row>
    <row r="6205" spans="1:8" ht="14.25">
      <c r="A6205" s="11">
        <v>44075</v>
      </c>
      <c r="B6205" s="10" t="s">
        <v>6595</v>
      </c>
      <c r="C6205" s="12">
        <v>8.3333333333333329E-2</v>
      </c>
      <c r="D6205" s="13">
        <v>44089</v>
      </c>
      <c r="E6205" s="7" t="s">
        <v>4769</v>
      </c>
      <c r="F6205" s="65">
        <v>39.200000000000003</v>
      </c>
      <c r="G6205" t="s">
        <v>12</v>
      </c>
      <c r="H6205">
        <f>+VLOOKUP(G6205,'Legenda Tecnologias'!$A$1:$C$26,3)</f>
        <v>22</v>
      </c>
    </row>
    <row r="6206" spans="1:8" ht="14.25">
      <c r="A6206" s="11">
        <v>44075</v>
      </c>
      <c r="B6206" s="10" t="s">
        <v>6613</v>
      </c>
      <c r="C6206" s="12">
        <v>0.83333333333333337</v>
      </c>
      <c r="D6206" s="13">
        <v>44089</v>
      </c>
      <c r="E6206" s="7" t="s">
        <v>4769</v>
      </c>
      <c r="F6206" s="65">
        <v>54.83</v>
      </c>
      <c r="G6206" t="s">
        <v>5</v>
      </c>
      <c r="H6206">
        <f>+VLOOKUP(G6206,'Legenda Tecnologias'!$A$1:$C$26,3)</f>
        <v>11</v>
      </c>
    </row>
    <row r="6207" spans="1:8" ht="14.25">
      <c r="A6207" s="11">
        <v>44075</v>
      </c>
      <c r="B6207" s="10" t="s">
        <v>6614</v>
      </c>
      <c r="C6207" s="12">
        <v>0.875</v>
      </c>
      <c r="D6207" s="13">
        <v>44089</v>
      </c>
      <c r="E6207" s="7" t="s">
        <v>4769</v>
      </c>
      <c r="F6207" s="65">
        <v>56.83</v>
      </c>
      <c r="G6207" t="s">
        <v>5</v>
      </c>
      <c r="H6207">
        <f>+VLOOKUP(G6207,'Legenda Tecnologias'!$A$1:$C$26,3)</f>
        <v>11</v>
      </c>
    </row>
    <row r="6208" spans="1:8" ht="14.25">
      <c r="A6208" s="11">
        <v>44075</v>
      </c>
      <c r="B6208" s="10" t="s">
        <v>6615</v>
      </c>
      <c r="C6208" s="12">
        <v>0.91666666666666663</v>
      </c>
      <c r="D6208" s="13">
        <v>44089</v>
      </c>
      <c r="E6208" s="7" t="s">
        <v>4769</v>
      </c>
      <c r="F6208" s="65">
        <v>53.01</v>
      </c>
      <c r="G6208" t="s">
        <v>10</v>
      </c>
      <c r="H6208">
        <f>+VLOOKUP(G6208,'Legenda Tecnologias'!$A$1:$C$26,3)</f>
        <v>1</v>
      </c>
    </row>
    <row r="6209" spans="1:8" ht="14.25">
      <c r="A6209" s="11">
        <v>44075</v>
      </c>
      <c r="B6209" s="10" t="s">
        <v>6616</v>
      </c>
      <c r="C6209" s="12">
        <v>0.95833333333333337</v>
      </c>
      <c r="D6209" s="13">
        <v>44089</v>
      </c>
      <c r="E6209" s="7" t="s">
        <v>4769</v>
      </c>
      <c r="F6209" s="65">
        <v>51.51</v>
      </c>
      <c r="G6209" t="s">
        <v>21</v>
      </c>
      <c r="H6209">
        <f>+VLOOKUP(G6209,'Legenda Tecnologias'!$A$1:$C$26,3)</f>
        <v>2</v>
      </c>
    </row>
    <row r="6210" spans="1:8" ht="14.25">
      <c r="A6210" s="11">
        <v>44075</v>
      </c>
      <c r="B6210" s="10" t="s">
        <v>6596</v>
      </c>
      <c r="C6210" s="12">
        <v>0.125</v>
      </c>
      <c r="D6210" s="13">
        <v>44089</v>
      </c>
      <c r="E6210" s="7" t="s">
        <v>4769</v>
      </c>
      <c r="F6210" s="65">
        <v>37.770000000000003</v>
      </c>
      <c r="G6210" t="s">
        <v>12</v>
      </c>
      <c r="H6210">
        <f>+VLOOKUP(G6210,'Legenda Tecnologias'!$A$1:$C$26,3)</f>
        <v>22</v>
      </c>
    </row>
    <row r="6211" spans="1:8" ht="14.25">
      <c r="A6211" s="11">
        <v>44075</v>
      </c>
      <c r="B6211" s="10" t="s">
        <v>6597</v>
      </c>
      <c r="C6211" s="12">
        <v>0.16666666666666666</v>
      </c>
      <c r="D6211" s="13">
        <v>44089</v>
      </c>
      <c r="E6211" s="7" t="s">
        <v>4769</v>
      </c>
      <c r="F6211" s="65">
        <v>38.6</v>
      </c>
      <c r="G6211" t="s">
        <v>12</v>
      </c>
      <c r="H6211">
        <f>+VLOOKUP(G6211,'Legenda Tecnologias'!$A$1:$C$26,3)</f>
        <v>22</v>
      </c>
    </row>
    <row r="6212" spans="1:8" ht="14.25">
      <c r="A6212" s="11">
        <v>44075</v>
      </c>
      <c r="B6212" s="10" t="s">
        <v>6598</v>
      </c>
      <c r="C6212" s="12">
        <v>0.20833333333333334</v>
      </c>
      <c r="D6212" s="13">
        <v>44089</v>
      </c>
      <c r="E6212" s="7" t="s">
        <v>4769</v>
      </c>
      <c r="F6212" s="65">
        <v>41.81</v>
      </c>
      <c r="G6212" t="s">
        <v>12</v>
      </c>
      <c r="H6212">
        <f>+VLOOKUP(G6212,'Legenda Tecnologias'!$A$1:$C$26,3)</f>
        <v>22</v>
      </c>
    </row>
    <row r="6213" spans="1:8" ht="14.25">
      <c r="A6213" s="11">
        <v>44075</v>
      </c>
      <c r="B6213" s="10" t="s">
        <v>6599</v>
      </c>
      <c r="C6213" s="12">
        <v>0.25</v>
      </c>
      <c r="D6213" s="13">
        <v>44089</v>
      </c>
      <c r="E6213" s="7" t="s">
        <v>4769</v>
      </c>
      <c r="F6213" s="65">
        <v>50.54</v>
      </c>
      <c r="G6213" t="s">
        <v>13</v>
      </c>
      <c r="H6213">
        <f>+VLOOKUP(G6213,'Legenda Tecnologias'!$A$1:$C$26,3)</f>
        <v>24</v>
      </c>
    </row>
    <row r="6214" spans="1:8" ht="14.25">
      <c r="A6214" s="11">
        <v>44075</v>
      </c>
      <c r="B6214" s="10" t="s">
        <v>6600</v>
      </c>
      <c r="C6214" s="12">
        <v>0.29166666666666669</v>
      </c>
      <c r="D6214" s="13">
        <v>44089</v>
      </c>
      <c r="E6214" s="7" t="s">
        <v>4769</v>
      </c>
      <c r="F6214" s="65">
        <v>51.28</v>
      </c>
      <c r="G6214" t="s">
        <v>20</v>
      </c>
      <c r="H6214">
        <f>+VLOOKUP(G6214,'Legenda Tecnologias'!$A$1:$C$26,3)</f>
        <v>12</v>
      </c>
    </row>
    <row r="6215" spans="1:8" ht="14.25">
      <c r="A6215" s="11">
        <v>44075</v>
      </c>
      <c r="B6215" s="10" t="s">
        <v>6601</v>
      </c>
      <c r="C6215" s="12">
        <v>0.33333333333333331</v>
      </c>
      <c r="D6215" s="13">
        <v>44089</v>
      </c>
      <c r="E6215" s="7" t="s">
        <v>4769</v>
      </c>
      <c r="F6215" s="65">
        <v>52.78</v>
      </c>
      <c r="G6215" t="s">
        <v>5</v>
      </c>
      <c r="H6215">
        <f>+VLOOKUP(G6215,'Legenda Tecnologias'!$A$1:$C$26,3)</f>
        <v>11</v>
      </c>
    </row>
    <row r="6216" spans="1:8" ht="14.25">
      <c r="A6216" s="11">
        <v>44075</v>
      </c>
      <c r="B6216" s="10" t="s">
        <v>6602</v>
      </c>
      <c r="C6216" s="12">
        <v>0.375</v>
      </c>
      <c r="D6216" s="13">
        <v>44089</v>
      </c>
      <c r="E6216" s="7" t="s">
        <v>4769</v>
      </c>
      <c r="F6216" s="65">
        <v>52.98</v>
      </c>
      <c r="G6216" t="s">
        <v>5</v>
      </c>
      <c r="H6216">
        <f>+VLOOKUP(G6216,'Legenda Tecnologias'!$A$1:$C$26,3)</f>
        <v>11</v>
      </c>
    </row>
    <row r="6217" spans="1:8" ht="14.25">
      <c r="A6217" s="11">
        <v>44075</v>
      </c>
      <c r="B6217" s="10" t="s">
        <v>6617</v>
      </c>
      <c r="C6217" s="12">
        <v>0</v>
      </c>
      <c r="D6217" s="13">
        <v>44090</v>
      </c>
      <c r="E6217" s="7" t="s">
        <v>4769</v>
      </c>
      <c r="F6217" s="65">
        <v>50.12</v>
      </c>
      <c r="G6217" t="s">
        <v>5</v>
      </c>
      <c r="H6217">
        <f>+VLOOKUP(G6217,'Legenda Tecnologias'!$A$1:$C$26,3)</f>
        <v>11</v>
      </c>
    </row>
    <row r="6218" spans="1:8" ht="14.25">
      <c r="A6218" s="11">
        <v>44075</v>
      </c>
      <c r="B6218" s="10" t="s">
        <v>6618</v>
      </c>
      <c r="C6218" s="12">
        <v>4.1666666666666664E-2</v>
      </c>
      <c r="D6218" s="13">
        <v>44090</v>
      </c>
      <c r="E6218" s="7" t="s">
        <v>4769</v>
      </c>
      <c r="F6218" s="65">
        <v>46.3</v>
      </c>
      <c r="G6218" t="s">
        <v>5</v>
      </c>
      <c r="H6218">
        <f>+VLOOKUP(G6218,'Legenda Tecnologias'!$A$1:$C$26,3)</f>
        <v>11</v>
      </c>
    </row>
    <row r="6219" spans="1:8" ht="14.25">
      <c r="A6219" s="11">
        <v>44075</v>
      </c>
      <c r="B6219" s="10" t="s">
        <v>6627</v>
      </c>
      <c r="C6219" s="12">
        <v>0.41666666666666669</v>
      </c>
      <c r="D6219" s="13">
        <v>44090</v>
      </c>
      <c r="E6219" s="7" t="s">
        <v>4769</v>
      </c>
      <c r="F6219" s="65">
        <v>53.19</v>
      </c>
      <c r="G6219" t="s">
        <v>39</v>
      </c>
      <c r="H6219">
        <f>+VLOOKUP(G6219,'Legenda Tecnologias'!$A$1:$C$26,3)</f>
        <v>17</v>
      </c>
    </row>
    <row r="6220" spans="1:8" ht="14.25">
      <c r="A6220" s="11">
        <v>44075</v>
      </c>
      <c r="B6220" s="10" t="s">
        <v>6628</v>
      </c>
      <c r="C6220" s="12">
        <v>0.45833333333333331</v>
      </c>
      <c r="D6220" s="13">
        <v>44090</v>
      </c>
      <c r="E6220" s="7" t="s">
        <v>4769</v>
      </c>
      <c r="F6220" s="65">
        <v>53.01</v>
      </c>
      <c r="G6220" t="s">
        <v>20</v>
      </c>
      <c r="H6220">
        <f>+VLOOKUP(G6220,'Legenda Tecnologias'!$A$1:$C$26,3)</f>
        <v>12</v>
      </c>
    </row>
    <row r="6221" spans="1:8" ht="14.25">
      <c r="A6221" s="11">
        <v>44075</v>
      </c>
      <c r="B6221" s="10" t="s">
        <v>6629</v>
      </c>
      <c r="C6221" s="12">
        <v>0.5</v>
      </c>
      <c r="D6221" s="13">
        <v>44090</v>
      </c>
      <c r="E6221" s="7" t="s">
        <v>4769</v>
      </c>
      <c r="F6221" s="65">
        <v>54.26</v>
      </c>
      <c r="G6221" t="s">
        <v>21</v>
      </c>
      <c r="H6221">
        <f>+VLOOKUP(G6221,'Legenda Tecnologias'!$A$1:$C$26,3)</f>
        <v>2</v>
      </c>
    </row>
    <row r="6222" spans="1:8" ht="14.25">
      <c r="A6222" s="11">
        <v>44075</v>
      </c>
      <c r="B6222" s="10" t="s">
        <v>6630</v>
      </c>
      <c r="C6222" s="12">
        <v>0.54166666666666663</v>
      </c>
      <c r="D6222" s="13">
        <v>44090</v>
      </c>
      <c r="E6222" s="7" t="s">
        <v>4769</v>
      </c>
      <c r="F6222" s="65">
        <v>54.92</v>
      </c>
      <c r="G6222" t="s">
        <v>10</v>
      </c>
      <c r="H6222">
        <f>+VLOOKUP(G6222,'Legenda Tecnologias'!$A$1:$C$26,3)</f>
        <v>1</v>
      </c>
    </row>
    <row r="6223" spans="1:8" ht="14.25">
      <c r="A6223" s="11">
        <v>44075</v>
      </c>
      <c r="B6223" s="10" t="s">
        <v>6631</v>
      </c>
      <c r="C6223" s="12">
        <v>0.58333333333333337</v>
      </c>
      <c r="D6223" s="13">
        <v>44090</v>
      </c>
      <c r="E6223" s="7" t="s">
        <v>4769</v>
      </c>
      <c r="F6223" s="65">
        <v>54.26</v>
      </c>
      <c r="G6223" t="s">
        <v>10</v>
      </c>
      <c r="H6223">
        <f>+VLOOKUP(G6223,'Legenda Tecnologias'!$A$1:$C$26,3)</f>
        <v>1</v>
      </c>
    </row>
    <row r="6224" spans="1:8" ht="14.25">
      <c r="A6224" s="11">
        <v>44075</v>
      </c>
      <c r="B6224" s="10" t="s">
        <v>6632</v>
      </c>
      <c r="C6224" s="12">
        <v>0.625</v>
      </c>
      <c r="D6224" s="13">
        <v>44090</v>
      </c>
      <c r="E6224" s="7" t="s">
        <v>4769</v>
      </c>
      <c r="F6224" s="65">
        <v>53.22</v>
      </c>
      <c r="G6224" t="s">
        <v>10</v>
      </c>
      <c r="H6224">
        <f>+VLOOKUP(G6224,'Legenda Tecnologias'!$A$1:$C$26,3)</f>
        <v>1</v>
      </c>
    </row>
    <row r="6225" spans="1:8" ht="14.25">
      <c r="A6225" s="11">
        <v>44075</v>
      </c>
      <c r="B6225" s="10" t="s">
        <v>6633</v>
      </c>
      <c r="C6225" s="12">
        <v>0.66666666666666663</v>
      </c>
      <c r="D6225" s="13">
        <v>44090</v>
      </c>
      <c r="E6225" s="7" t="s">
        <v>4769</v>
      </c>
      <c r="F6225" s="65">
        <v>53.44</v>
      </c>
      <c r="G6225" t="s">
        <v>5</v>
      </c>
      <c r="H6225">
        <f>+VLOOKUP(G6225,'Legenda Tecnologias'!$A$1:$C$26,3)</f>
        <v>11</v>
      </c>
    </row>
    <row r="6226" spans="1:8" ht="14.25">
      <c r="A6226" s="11">
        <v>44075</v>
      </c>
      <c r="B6226" s="10" t="s">
        <v>6634</v>
      </c>
      <c r="C6226" s="12">
        <v>0.70833333333333337</v>
      </c>
      <c r="D6226" s="13">
        <v>44090</v>
      </c>
      <c r="E6226" s="7" t="s">
        <v>4769</v>
      </c>
      <c r="F6226" s="65">
        <v>53.26</v>
      </c>
      <c r="G6226" t="s">
        <v>5</v>
      </c>
      <c r="H6226">
        <f>+VLOOKUP(G6226,'Legenda Tecnologias'!$A$1:$C$26,3)</f>
        <v>11</v>
      </c>
    </row>
    <row r="6227" spans="1:8" ht="14.25">
      <c r="A6227" s="11">
        <v>44075</v>
      </c>
      <c r="B6227" s="10" t="s">
        <v>6635</v>
      </c>
      <c r="C6227" s="12">
        <v>0.75</v>
      </c>
      <c r="D6227" s="13">
        <v>44090</v>
      </c>
      <c r="E6227" s="7" t="s">
        <v>4769</v>
      </c>
      <c r="F6227" s="65">
        <v>53.26</v>
      </c>
      <c r="G6227" t="s">
        <v>5</v>
      </c>
      <c r="H6227">
        <f>+VLOOKUP(G6227,'Legenda Tecnologias'!$A$1:$C$26,3)</f>
        <v>11</v>
      </c>
    </row>
    <row r="6228" spans="1:8" ht="14.25">
      <c r="A6228" s="11">
        <v>44075</v>
      </c>
      <c r="B6228" s="10" t="s">
        <v>6636</v>
      </c>
      <c r="C6228" s="12">
        <v>0.79166666666666663</v>
      </c>
      <c r="D6228" s="13">
        <v>44090</v>
      </c>
      <c r="E6228" s="7" t="s">
        <v>4769</v>
      </c>
      <c r="F6228" s="65">
        <v>53.39</v>
      </c>
      <c r="G6228" t="s">
        <v>5</v>
      </c>
      <c r="H6228">
        <f>+VLOOKUP(G6228,'Legenda Tecnologias'!$A$1:$C$26,3)</f>
        <v>11</v>
      </c>
    </row>
    <row r="6229" spans="1:8" ht="14.25">
      <c r="A6229" s="11">
        <v>44075</v>
      </c>
      <c r="B6229" s="10" t="s">
        <v>6619</v>
      </c>
      <c r="C6229" s="12">
        <v>8.3333333333333329E-2</v>
      </c>
      <c r="D6229" s="13">
        <v>44090</v>
      </c>
      <c r="E6229" s="7" t="s">
        <v>4769</v>
      </c>
      <c r="F6229" s="65">
        <v>45.1</v>
      </c>
      <c r="G6229" t="s">
        <v>12</v>
      </c>
      <c r="H6229">
        <f>+VLOOKUP(G6229,'Legenda Tecnologias'!$A$1:$C$26,3)</f>
        <v>22</v>
      </c>
    </row>
    <row r="6230" spans="1:8" ht="14.25">
      <c r="A6230" s="11">
        <v>44075</v>
      </c>
      <c r="B6230" s="10" t="s">
        <v>6637</v>
      </c>
      <c r="C6230" s="12">
        <v>0.83333333333333337</v>
      </c>
      <c r="D6230" s="13">
        <v>44090</v>
      </c>
      <c r="E6230" s="7" t="s">
        <v>4769</v>
      </c>
      <c r="F6230" s="65">
        <v>54.72</v>
      </c>
      <c r="G6230" t="s">
        <v>5</v>
      </c>
      <c r="H6230">
        <f>+VLOOKUP(G6230,'Legenda Tecnologias'!$A$1:$C$26,3)</f>
        <v>11</v>
      </c>
    </row>
    <row r="6231" spans="1:8" ht="14.25">
      <c r="A6231" s="11">
        <v>44075</v>
      </c>
      <c r="B6231" s="10" t="s">
        <v>6638</v>
      </c>
      <c r="C6231" s="12">
        <v>0.875</v>
      </c>
      <c r="D6231" s="13">
        <v>44090</v>
      </c>
      <c r="E6231" s="7" t="s">
        <v>4769</v>
      </c>
      <c r="F6231" s="65">
        <v>53.75</v>
      </c>
      <c r="G6231" t="s">
        <v>5</v>
      </c>
      <c r="H6231">
        <f>+VLOOKUP(G6231,'Legenda Tecnologias'!$A$1:$C$26,3)</f>
        <v>11</v>
      </c>
    </row>
    <row r="6232" spans="1:8" ht="14.25">
      <c r="A6232" s="11">
        <v>44075</v>
      </c>
      <c r="B6232" s="10" t="s">
        <v>6639</v>
      </c>
      <c r="C6232" s="12">
        <v>0.91666666666666663</v>
      </c>
      <c r="D6232" s="13">
        <v>44090</v>
      </c>
      <c r="E6232" s="7" t="s">
        <v>4769</v>
      </c>
      <c r="F6232" s="65">
        <v>48.77</v>
      </c>
      <c r="G6232" t="s">
        <v>10</v>
      </c>
      <c r="H6232">
        <f>+VLOOKUP(G6232,'Legenda Tecnologias'!$A$1:$C$26,3)</f>
        <v>1</v>
      </c>
    </row>
    <row r="6233" spans="1:8" ht="14.25">
      <c r="A6233" s="11">
        <v>44075</v>
      </c>
      <c r="B6233" s="10" t="s">
        <v>6640</v>
      </c>
      <c r="C6233" s="12">
        <v>0.95833333333333337</v>
      </c>
      <c r="D6233" s="13">
        <v>44090</v>
      </c>
      <c r="E6233" s="7" t="s">
        <v>4769</v>
      </c>
      <c r="F6233" s="65">
        <v>44.18</v>
      </c>
      <c r="G6233" t="s">
        <v>5</v>
      </c>
      <c r="H6233">
        <f>+VLOOKUP(G6233,'Legenda Tecnologias'!$A$1:$C$26,3)</f>
        <v>11</v>
      </c>
    </row>
    <row r="6234" spans="1:8" ht="14.25">
      <c r="A6234" s="11">
        <v>44075</v>
      </c>
      <c r="B6234" s="10" t="s">
        <v>6620</v>
      </c>
      <c r="C6234" s="12">
        <v>0.125</v>
      </c>
      <c r="D6234" s="13">
        <v>44090</v>
      </c>
      <c r="E6234" s="7" t="s">
        <v>4769</v>
      </c>
      <c r="F6234" s="65">
        <v>42.77</v>
      </c>
      <c r="G6234" t="s">
        <v>6</v>
      </c>
      <c r="H6234">
        <f>+VLOOKUP(G6234,'Legenda Tecnologias'!$A$1:$C$26,3)</f>
        <v>18</v>
      </c>
    </row>
    <row r="6235" spans="1:8" ht="14.25">
      <c r="A6235" s="11">
        <v>44075</v>
      </c>
      <c r="B6235" s="10" t="s">
        <v>6621</v>
      </c>
      <c r="C6235" s="12">
        <v>0.16666666666666666</v>
      </c>
      <c r="D6235" s="13">
        <v>44090</v>
      </c>
      <c r="E6235" s="7" t="s">
        <v>4769</v>
      </c>
      <c r="F6235" s="65">
        <v>42.72</v>
      </c>
      <c r="G6235" t="s">
        <v>5</v>
      </c>
      <c r="H6235">
        <f>+VLOOKUP(G6235,'Legenda Tecnologias'!$A$1:$C$26,3)</f>
        <v>11</v>
      </c>
    </row>
    <row r="6236" spans="1:8" ht="14.25">
      <c r="A6236" s="11">
        <v>44075</v>
      </c>
      <c r="B6236" s="10" t="s">
        <v>6622</v>
      </c>
      <c r="C6236" s="12">
        <v>0.20833333333333334</v>
      </c>
      <c r="D6236" s="13">
        <v>44090</v>
      </c>
      <c r="E6236" s="7" t="s">
        <v>4769</v>
      </c>
      <c r="F6236" s="65">
        <v>46.35</v>
      </c>
      <c r="G6236" t="s">
        <v>13</v>
      </c>
      <c r="H6236">
        <f>+VLOOKUP(G6236,'Legenda Tecnologias'!$A$1:$C$26,3)</f>
        <v>24</v>
      </c>
    </row>
    <row r="6237" spans="1:8" ht="14.25">
      <c r="A6237" s="11">
        <v>44075</v>
      </c>
      <c r="B6237" s="10" t="s">
        <v>6623</v>
      </c>
      <c r="C6237" s="12">
        <v>0.25</v>
      </c>
      <c r="D6237" s="13">
        <v>44090</v>
      </c>
      <c r="E6237" s="7" t="s">
        <v>4769</v>
      </c>
      <c r="F6237" s="65">
        <v>52.9</v>
      </c>
      <c r="G6237" t="s">
        <v>12</v>
      </c>
      <c r="H6237">
        <f>+VLOOKUP(G6237,'Legenda Tecnologias'!$A$1:$C$26,3)</f>
        <v>22</v>
      </c>
    </row>
    <row r="6238" spans="1:8" ht="14.25">
      <c r="A6238" s="11">
        <v>44075</v>
      </c>
      <c r="B6238" s="10" t="s">
        <v>6624</v>
      </c>
      <c r="C6238" s="12">
        <v>0.29166666666666669</v>
      </c>
      <c r="D6238" s="13">
        <v>44090</v>
      </c>
      <c r="E6238" s="7" t="s">
        <v>4769</v>
      </c>
      <c r="F6238" s="65">
        <v>53.52</v>
      </c>
      <c r="G6238" t="s">
        <v>10</v>
      </c>
      <c r="H6238">
        <f>+VLOOKUP(G6238,'Legenda Tecnologias'!$A$1:$C$26,3)</f>
        <v>1</v>
      </c>
    </row>
    <row r="6239" spans="1:8" ht="14.25">
      <c r="A6239" s="11">
        <v>44075</v>
      </c>
      <c r="B6239" s="10" t="s">
        <v>6625</v>
      </c>
      <c r="C6239" s="12">
        <v>0.33333333333333331</v>
      </c>
      <c r="D6239" s="13">
        <v>44090</v>
      </c>
      <c r="E6239" s="7" t="s">
        <v>4769</v>
      </c>
      <c r="F6239" s="65">
        <v>54.47</v>
      </c>
      <c r="G6239" t="s">
        <v>5</v>
      </c>
      <c r="H6239">
        <f>+VLOOKUP(G6239,'Legenda Tecnologias'!$A$1:$C$26,3)</f>
        <v>11</v>
      </c>
    </row>
    <row r="6240" spans="1:8" ht="14.25">
      <c r="A6240" s="11">
        <v>44075</v>
      </c>
      <c r="B6240" s="10" t="s">
        <v>6626</v>
      </c>
      <c r="C6240" s="12">
        <v>0.375</v>
      </c>
      <c r="D6240" s="13">
        <v>44090</v>
      </c>
      <c r="E6240" s="7" t="s">
        <v>4769</v>
      </c>
      <c r="F6240" s="65">
        <v>53.28</v>
      </c>
      <c r="G6240" t="s">
        <v>10</v>
      </c>
      <c r="H6240">
        <f>+VLOOKUP(G6240,'Legenda Tecnologias'!$A$1:$C$26,3)</f>
        <v>1</v>
      </c>
    </row>
    <row r="6241" spans="1:8" ht="14.25">
      <c r="A6241" s="11">
        <v>44075</v>
      </c>
      <c r="B6241" s="10" t="s">
        <v>6641</v>
      </c>
      <c r="C6241" s="12">
        <v>0</v>
      </c>
      <c r="D6241" s="13">
        <v>44091</v>
      </c>
      <c r="E6241" s="7" t="s">
        <v>4769</v>
      </c>
      <c r="F6241" s="65">
        <v>42.49</v>
      </c>
      <c r="G6241" t="s">
        <v>12</v>
      </c>
      <c r="H6241">
        <f>+VLOOKUP(G6241,'Legenda Tecnologias'!$A$1:$C$26,3)</f>
        <v>22</v>
      </c>
    </row>
    <row r="6242" spans="1:8" ht="14.25">
      <c r="A6242" s="11">
        <v>44075</v>
      </c>
      <c r="B6242" s="10" t="s">
        <v>6642</v>
      </c>
      <c r="C6242" s="12">
        <v>4.1666666666666664E-2</v>
      </c>
      <c r="D6242" s="13">
        <v>44091</v>
      </c>
      <c r="E6242" s="7" t="s">
        <v>4769</v>
      </c>
      <c r="F6242" s="65">
        <v>37.880000000000003</v>
      </c>
      <c r="G6242" t="s">
        <v>5</v>
      </c>
      <c r="H6242">
        <f>+VLOOKUP(G6242,'Legenda Tecnologias'!$A$1:$C$26,3)</f>
        <v>11</v>
      </c>
    </row>
    <row r="6243" spans="1:8" ht="14.25">
      <c r="A6243" s="11">
        <v>44075</v>
      </c>
      <c r="B6243" s="10" t="s">
        <v>6651</v>
      </c>
      <c r="C6243" s="12">
        <v>0.41666666666666669</v>
      </c>
      <c r="D6243" s="13">
        <v>44091</v>
      </c>
      <c r="E6243" s="7" t="s">
        <v>4769</v>
      </c>
      <c r="F6243" s="65">
        <v>50.92</v>
      </c>
      <c r="G6243" t="s">
        <v>10</v>
      </c>
      <c r="H6243">
        <f>+VLOOKUP(G6243,'Legenda Tecnologias'!$A$1:$C$26,3)</f>
        <v>1</v>
      </c>
    </row>
    <row r="6244" spans="1:8" ht="14.25">
      <c r="A6244" s="11">
        <v>44075</v>
      </c>
      <c r="B6244" s="10" t="s">
        <v>6652</v>
      </c>
      <c r="C6244" s="12">
        <v>0.45833333333333331</v>
      </c>
      <c r="D6244" s="13">
        <v>44091</v>
      </c>
      <c r="E6244" s="7" t="s">
        <v>4769</v>
      </c>
      <c r="F6244" s="65">
        <v>50.5</v>
      </c>
      <c r="G6244" t="s">
        <v>5</v>
      </c>
      <c r="H6244">
        <f>+VLOOKUP(G6244,'Legenda Tecnologias'!$A$1:$C$26,3)</f>
        <v>11</v>
      </c>
    </row>
    <row r="6245" spans="1:8" ht="14.25">
      <c r="A6245" s="11">
        <v>44075</v>
      </c>
      <c r="B6245" s="10" t="s">
        <v>6653</v>
      </c>
      <c r="C6245" s="12">
        <v>0.5</v>
      </c>
      <c r="D6245" s="13">
        <v>44091</v>
      </c>
      <c r="E6245" s="7" t="s">
        <v>4769</v>
      </c>
      <c r="F6245" s="65">
        <v>50</v>
      </c>
      <c r="G6245" t="s">
        <v>5</v>
      </c>
      <c r="H6245">
        <f>+VLOOKUP(G6245,'Legenda Tecnologias'!$A$1:$C$26,3)</f>
        <v>11</v>
      </c>
    </row>
    <row r="6246" spans="1:8" ht="14.25">
      <c r="A6246" s="11">
        <v>44075</v>
      </c>
      <c r="B6246" s="10" t="s">
        <v>6654</v>
      </c>
      <c r="C6246" s="12">
        <v>0.54166666666666663</v>
      </c>
      <c r="D6246" s="13">
        <v>44091</v>
      </c>
      <c r="E6246" s="7" t="s">
        <v>4769</v>
      </c>
      <c r="F6246" s="65">
        <v>49.87</v>
      </c>
      <c r="G6246" t="s">
        <v>10</v>
      </c>
      <c r="H6246">
        <f>+VLOOKUP(G6246,'Legenda Tecnologias'!$A$1:$C$26,3)</f>
        <v>1</v>
      </c>
    </row>
    <row r="6247" spans="1:8" ht="14.25">
      <c r="A6247" s="11">
        <v>44075</v>
      </c>
      <c r="B6247" s="10" t="s">
        <v>6655</v>
      </c>
      <c r="C6247" s="12">
        <v>0.58333333333333337</v>
      </c>
      <c r="D6247" s="13">
        <v>44091</v>
      </c>
      <c r="E6247" s="7" t="s">
        <v>4769</v>
      </c>
      <c r="F6247" s="65">
        <v>50.43</v>
      </c>
      <c r="G6247" t="s">
        <v>5</v>
      </c>
      <c r="H6247">
        <f>+VLOOKUP(G6247,'Legenda Tecnologias'!$A$1:$C$26,3)</f>
        <v>11</v>
      </c>
    </row>
    <row r="6248" spans="1:8" ht="14.25">
      <c r="A6248" s="11">
        <v>44075</v>
      </c>
      <c r="B6248" s="10" t="s">
        <v>6656</v>
      </c>
      <c r="C6248" s="12">
        <v>0.625</v>
      </c>
      <c r="D6248" s="13">
        <v>44091</v>
      </c>
      <c r="E6248" s="7" t="s">
        <v>4769</v>
      </c>
      <c r="F6248" s="65">
        <v>50.21</v>
      </c>
      <c r="G6248" t="s">
        <v>5</v>
      </c>
      <c r="H6248">
        <f>+VLOOKUP(G6248,'Legenda Tecnologias'!$A$1:$C$26,3)</f>
        <v>11</v>
      </c>
    </row>
    <row r="6249" spans="1:8" ht="14.25">
      <c r="A6249" s="11">
        <v>44075</v>
      </c>
      <c r="B6249" s="10" t="s">
        <v>6657</v>
      </c>
      <c r="C6249" s="12">
        <v>0.66666666666666663</v>
      </c>
      <c r="D6249" s="13">
        <v>44091</v>
      </c>
      <c r="E6249" s="7" t="s">
        <v>4769</v>
      </c>
      <c r="F6249" s="65">
        <v>50.12</v>
      </c>
      <c r="G6249" t="s">
        <v>5</v>
      </c>
      <c r="H6249">
        <f>+VLOOKUP(G6249,'Legenda Tecnologias'!$A$1:$C$26,3)</f>
        <v>11</v>
      </c>
    </row>
    <row r="6250" spans="1:8" ht="14.25">
      <c r="A6250" s="11">
        <v>44075</v>
      </c>
      <c r="B6250" s="10" t="s">
        <v>6658</v>
      </c>
      <c r="C6250" s="12">
        <v>0.70833333333333337</v>
      </c>
      <c r="D6250" s="13">
        <v>44091</v>
      </c>
      <c r="E6250" s="7" t="s">
        <v>4769</v>
      </c>
      <c r="F6250" s="65">
        <v>50.92</v>
      </c>
      <c r="G6250" t="s">
        <v>5</v>
      </c>
      <c r="H6250">
        <f>+VLOOKUP(G6250,'Legenda Tecnologias'!$A$1:$C$26,3)</f>
        <v>11</v>
      </c>
    </row>
    <row r="6251" spans="1:8" ht="14.25">
      <c r="A6251" s="11">
        <v>44075</v>
      </c>
      <c r="B6251" s="10" t="s">
        <v>6659</v>
      </c>
      <c r="C6251" s="12">
        <v>0.75</v>
      </c>
      <c r="D6251" s="13">
        <v>44091</v>
      </c>
      <c r="E6251" s="7" t="s">
        <v>4769</v>
      </c>
      <c r="F6251" s="65">
        <v>52.41</v>
      </c>
      <c r="G6251" t="s">
        <v>5</v>
      </c>
      <c r="H6251">
        <f>+VLOOKUP(G6251,'Legenda Tecnologias'!$A$1:$C$26,3)</f>
        <v>11</v>
      </c>
    </row>
    <row r="6252" spans="1:8" ht="14.25">
      <c r="A6252" s="11">
        <v>44075</v>
      </c>
      <c r="B6252" s="10" t="s">
        <v>6660</v>
      </c>
      <c r="C6252" s="12">
        <v>0.79166666666666663</v>
      </c>
      <c r="D6252" s="13">
        <v>44091</v>
      </c>
      <c r="E6252" s="7" t="s">
        <v>4769</v>
      </c>
      <c r="F6252" s="65">
        <v>53</v>
      </c>
      <c r="G6252" t="s">
        <v>5</v>
      </c>
      <c r="H6252">
        <f>+VLOOKUP(G6252,'Legenda Tecnologias'!$A$1:$C$26,3)</f>
        <v>11</v>
      </c>
    </row>
    <row r="6253" spans="1:8" ht="14.25">
      <c r="A6253" s="11">
        <v>44075</v>
      </c>
      <c r="B6253" s="10" t="s">
        <v>6643</v>
      </c>
      <c r="C6253" s="12">
        <v>8.3333333333333329E-2</v>
      </c>
      <c r="D6253" s="13">
        <v>44091</v>
      </c>
      <c r="E6253" s="7" t="s">
        <v>4769</v>
      </c>
      <c r="F6253" s="65">
        <v>35.31</v>
      </c>
      <c r="G6253" t="s">
        <v>12</v>
      </c>
      <c r="H6253">
        <f>+VLOOKUP(G6253,'Legenda Tecnologias'!$A$1:$C$26,3)</f>
        <v>22</v>
      </c>
    </row>
    <row r="6254" spans="1:8" ht="14.25">
      <c r="A6254" s="11">
        <v>44075</v>
      </c>
      <c r="B6254" s="10" t="s">
        <v>6661</v>
      </c>
      <c r="C6254" s="12">
        <v>0.83333333333333337</v>
      </c>
      <c r="D6254" s="13">
        <v>44091</v>
      </c>
      <c r="E6254" s="7" t="s">
        <v>4769</v>
      </c>
      <c r="F6254" s="65">
        <v>54.04</v>
      </c>
      <c r="G6254" t="s">
        <v>5</v>
      </c>
      <c r="H6254">
        <f>+VLOOKUP(G6254,'Legenda Tecnologias'!$A$1:$C$26,3)</f>
        <v>11</v>
      </c>
    </row>
    <row r="6255" spans="1:8" ht="14.25">
      <c r="A6255" s="11">
        <v>44075</v>
      </c>
      <c r="B6255" s="10" t="s">
        <v>6662</v>
      </c>
      <c r="C6255" s="12">
        <v>0.875</v>
      </c>
      <c r="D6255" s="13">
        <v>44091</v>
      </c>
      <c r="E6255" s="7" t="s">
        <v>4769</v>
      </c>
      <c r="F6255" s="65">
        <v>53.54</v>
      </c>
      <c r="G6255" t="s">
        <v>21</v>
      </c>
      <c r="H6255">
        <f>+VLOOKUP(G6255,'Legenda Tecnologias'!$A$1:$C$26,3)</f>
        <v>2</v>
      </c>
    </row>
    <row r="6256" spans="1:8" ht="14.25">
      <c r="A6256" s="11">
        <v>44075</v>
      </c>
      <c r="B6256" s="10" t="s">
        <v>6663</v>
      </c>
      <c r="C6256" s="12">
        <v>0.91666666666666663</v>
      </c>
      <c r="D6256" s="13">
        <v>44091</v>
      </c>
      <c r="E6256" s="7" t="s">
        <v>4769</v>
      </c>
      <c r="F6256" s="65">
        <v>47.82</v>
      </c>
      <c r="G6256" t="s">
        <v>5</v>
      </c>
      <c r="H6256">
        <f>+VLOOKUP(G6256,'Legenda Tecnologias'!$A$1:$C$26,3)</f>
        <v>11</v>
      </c>
    </row>
    <row r="6257" spans="1:8" ht="14.25">
      <c r="A6257" s="11">
        <v>44075</v>
      </c>
      <c r="B6257" s="10" t="s">
        <v>6664</v>
      </c>
      <c r="C6257" s="12">
        <v>0.95833333333333337</v>
      </c>
      <c r="D6257" s="13">
        <v>44091</v>
      </c>
      <c r="E6257" s="7" t="s">
        <v>4769</v>
      </c>
      <c r="F6257" s="65">
        <v>41.62</v>
      </c>
      <c r="G6257" t="s">
        <v>6</v>
      </c>
      <c r="H6257">
        <f>+VLOOKUP(G6257,'Legenda Tecnologias'!$A$1:$C$26,3)</f>
        <v>18</v>
      </c>
    </row>
    <row r="6258" spans="1:8" ht="14.25">
      <c r="A6258" s="11">
        <v>44075</v>
      </c>
      <c r="B6258" s="10" t="s">
        <v>6644</v>
      </c>
      <c r="C6258" s="12">
        <v>0.125</v>
      </c>
      <c r="D6258" s="13">
        <v>44091</v>
      </c>
      <c r="E6258" s="7" t="s">
        <v>4769</v>
      </c>
      <c r="F6258" s="65">
        <v>34.520000000000003</v>
      </c>
      <c r="G6258" t="s">
        <v>12</v>
      </c>
      <c r="H6258">
        <f>+VLOOKUP(G6258,'Legenda Tecnologias'!$A$1:$C$26,3)</f>
        <v>22</v>
      </c>
    </row>
    <row r="6259" spans="1:8" ht="14.25">
      <c r="A6259" s="11">
        <v>44075</v>
      </c>
      <c r="B6259" s="10" t="s">
        <v>6645</v>
      </c>
      <c r="C6259" s="12">
        <v>0.16666666666666666</v>
      </c>
      <c r="D6259" s="13">
        <v>44091</v>
      </c>
      <c r="E6259" s="7" t="s">
        <v>4769</v>
      </c>
      <c r="F6259" s="65">
        <v>34.58</v>
      </c>
      <c r="G6259" t="s">
        <v>6</v>
      </c>
      <c r="H6259">
        <f>+VLOOKUP(G6259,'Legenda Tecnologias'!$A$1:$C$26,3)</f>
        <v>18</v>
      </c>
    </row>
    <row r="6260" spans="1:8" ht="14.25">
      <c r="A6260" s="11">
        <v>44075</v>
      </c>
      <c r="B6260" s="10" t="s">
        <v>6646</v>
      </c>
      <c r="C6260" s="12">
        <v>0.20833333333333334</v>
      </c>
      <c r="D6260" s="13">
        <v>44091</v>
      </c>
      <c r="E6260" s="7" t="s">
        <v>4769</v>
      </c>
      <c r="F6260" s="65">
        <v>36.57</v>
      </c>
      <c r="G6260" t="s">
        <v>6</v>
      </c>
      <c r="H6260">
        <f>+VLOOKUP(G6260,'Legenda Tecnologias'!$A$1:$C$26,3)</f>
        <v>18</v>
      </c>
    </row>
    <row r="6261" spans="1:8" ht="14.25">
      <c r="A6261" s="11">
        <v>44075</v>
      </c>
      <c r="B6261" s="10" t="s">
        <v>6647</v>
      </c>
      <c r="C6261" s="12">
        <v>0.25</v>
      </c>
      <c r="D6261" s="13">
        <v>44091</v>
      </c>
      <c r="E6261" s="7" t="s">
        <v>4769</v>
      </c>
      <c r="F6261" s="65">
        <v>48</v>
      </c>
      <c r="G6261" t="s">
        <v>12</v>
      </c>
      <c r="H6261">
        <f>+VLOOKUP(G6261,'Legenda Tecnologias'!$A$1:$C$26,3)</f>
        <v>22</v>
      </c>
    </row>
    <row r="6262" spans="1:8" ht="14.25">
      <c r="A6262" s="11">
        <v>44075</v>
      </c>
      <c r="B6262" s="10" t="s">
        <v>6648</v>
      </c>
      <c r="C6262" s="12">
        <v>0.29166666666666669</v>
      </c>
      <c r="D6262" s="13">
        <v>44091</v>
      </c>
      <c r="E6262" s="7" t="s">
        <v>4769</v>
      </c>
      <c r="F6262" s="65">
        <v>51.01</v>
      </c>
      <c r="G6262" t="s">
        <v>6</v>
      </c>
      <c r="H6262">
        <f>+VLOOKUP(G6262,'Legenda Tecnologias'!$A$1:$C$26,3)</f>
        <v>18</v>
      </c>
    </row>
    <row r="6263" spans="1:8" ht="14.25">
      <c r="A6263" s="11">
        <v>44075</v>
      </c>
      <c r="B6263" s="10" t="s">
        <v>6649</v>
      </c>
      <c r="C6263" s="12">
        <v>0.33333333333333331</v>
      </c>
      <c r="D6263" s="13">
        <v>44091</v>
      </c>
      <c r="E6263" s="7" t="s">
        <v>4769</v>
      </c>
      <c r="F6263" s="65">
        <v>52.32</v>
      </c>
      <c r="G6263" t="s">
        <v>5</v>
      </c>
      <c r="H6263">
        <f>+VLOOKUP(G6263,'Legenda Tecnologias'!$A$1:$C$26,3)</f>
        <v>11</v>
      </c>
    </row>
    <row r="6264" spans="1:8" ht="14.25">
      <c r="A6264" s="11">
        <v>44075</v>
      </c>
      <c r="B6264" s="10" t="s">
        <v>6650</v>
      </c>
      <c r="C6264" s="12">
        <v>0.375</v>
      </c>
      <c r="D6264" s="13">
        <v>44091</v>
      </c>
      <c r="E6264" s="7" t="s">
        <v>4769</v>
      </c>
      <c r="F6264" s="65">
        <v>52.47</v>
      </c>
      <c r="G6264" t="s">
        <v>5</v>
      </c>
      <c r="H6264">
        <f>+VLOOKUP(G6264,'Legenda Tecnologias'!$A$1:$C$26,3)</f>
        <v>11</v>
      </c>
    </row>
    <row r="6265" spans="1:8" ht="14.25">
      <c r="A6265" s="11">
        <v>44075</v>
      </c>
      <c r="B6265" s="10" t="s">
        <v>6665</v>
      </c>
      <c r="C6265" s="12">
        <v>0</v>
      </c>
      <c r="D6265" s="13">
        <v>44092</v>
      </c>
      <c r="E6265" s="7" t="s">
        <v>4769</v>
      </c>
      <c r="F6265" s="65">
        <v>38.21</v>
      </c>
      <c r="G6265" t="s">
        <v>6</v>
      </c>
      <c r="H6265">
        <f>+VLOOKUP(G6265,'Legenda Tecnologias'!$A$1:$C$26,3)</f>
        <v>18</v>
      </c>
    </row>
    <row r="6266" spans="1:8" ht="14.25">
      <c r="A6266" s="11">
        <v>44075</v>
      </c>
      <c r="B6266" s="10" t="s">
        <v>6666</v>
      </c>
      <c r="C6266" s="12">
        <v>4.1666666666666664E-2</v>
      </c>
      <c r="D6266" s="13">
        <v>44092</v>
      </c>
      <c r="E6266" s="7" t="s">
        <v>4769</v>
      </c>
      <c r="F6266" s="65">
        <v>35.119999999999997</v>
      </c>
      <c r="G6266" t="s">
        <v>6</v>
      </c>
      <c r="H6266">
        <f>+VLOOKUP(G6266,'Legenda Tecnologias'!$A$1:$C$26,3)</f>
        <v>18</v>
      </c>
    </row>
    <row r="6267" spans="1:8" ht="14.25">
      <c r="A6267" s="11">
        <v>44075</v>
      </c>
      <c r="B6267" s="10" t="s">
        <v>6675</v>
      </c>
      <c r="C6267" s="12">
        <v>0.41666666666666669</v>
      </c>
      <c r="D6267" s="13">
        <v>44092</v>
      </c>
      <c r="E6267" s="7" t="s">
        <v>4769</v>
      </c>
      <c r="F6267" s="65">
        <v>48.23</v>
      </c>
      <c r="G6267" t="s">
        <v>5</v>
      </c>
      <c r="H6267">
        <f>+VLOOKUP(G6267,'Legenda Tecnologias'!$A$1:$C$26,3)</f>
        <v>11</v>
      </c>
    </row>
    <row r="6268" spans="1:8" ht="14.25">
      <c r="A6268" s="11">
        <v>44075</v>
      </c>
      <c r="B6268" s="10" t="s">
        <v>6676</v>
      </c>
      <c r="C6268" s="12">
        <v>0.45833333333333331</v>
      </c>
      <c r="D6268" s="13">
        <v>44092</v>
      </c>
      <c r="E6268" s="7" t="s">
        <v>4769</v>
      </c>
      <c r="F6268" s="65">
        <v>47.01</v>
      </c>
      <c r="G6268" t="s">
        <v>28</v>
      </c>
      <c r="H6268">
        <f>+VLOOKUP(G6268,'Legenda Tecnologias'!$A$1:$C$26,3)</f>
        <v>15</v>
      </c>
    </row>
    <row r="6269" spans="1:8" ht="14.25">
      <c r="A6269" s="11">
        <v>44075</v>
      </c>
      <c r="B6269" s="10" t="s">
        <v>6677</v>
      </c>
      <c r="C6269" s="12">
        <v>0.5</v>
      </c>
      <c r="D6269" s="13">
        <v>44092</v>
      </c>
      <c r="E6269" s="7" t="s">
        <v>4769</v>
      </c>
      <c r="F6269" s="65">
        <v>45.69</v>
      </c>
      <c r="G6269" t="s">
        <v>12</v>
      </c>
      <c r="H6269">
        <f>+VLOOKUP(G6269,'Legenda Tecnologias'!$A$1:$C$26,3)</f>
        <v>22</v>
      </c>
    </row>
    <row r="6270" spans="1:8" ht="14.25">
      <c r="A6270" s="11">
        <v>44075</v>
      </c>
      <c r="B6270" s="10" t="s">
        <v>6678</v>
      </c>
      <c r="C6270" s="12">
        <v>0.54166666666666663</v>
      </c>
      <c r="D6270" s="13">
        <v>44092</v>
      </c>
      <c r="E6270" s="7" t="s">
        <v>4769</v>
      </c>
      <c r="F6270" s="65">
        <v>44.07</v>
      </c>
      <c r="G6270" t="s">
        <v>5</v>
      </c>
      <c r="H6270">
        <f>+VLOOKUP(G6270,'Legenda Tecnologias'!$A$1:$C$26,3)</f>
        <v>11</v>
      </c>
    </row>
    <row r="6271" spans="1:8" ht="14.25">
      <c r="A6271" s="11">
        <v>44075</v>
      </c>
      <c r="B6271" s="10" t="s">
        <v>6679</v>
      </c>
      <c r="C6271" s="12">
        <v>0.58333333333333337</v>
      </c>
      <c r="D6271" s="13">
        <v>44092</v>
      </c>
      <c r="E6271" s="7" t="s">
        <v>4769</v>
      </c>
      <c r="F6271" s="65">
        <v>42.93</v>
      </c>
      <c r="G6271" t="s">
        <v>12</v>
      </c>
      <c r="H6271">
        <f>+VLOOKUP(G6271,'Legenda Tecnologias'!$A$1:$C$26,3)</f>
        <v>22</v>
      </c>
    </row>
    <row r="6272" spans="1:8" ht="14.25">
      <c r="A6272" s="11">
        <v>44075</v>
      </c>
      <c r="B6272" s="10" t="s">
        <v>6680</v>
      </c>
      <c r="C6272" s="12">
        <v>0.625</v>
      </c>
      <c r="D6272" s="13">
        <v>44092</v>
      </c>
      <c r="E6272" s="7" t="s">
        <v>4769</v>
      </c>
      <c r="F6272" s="65">
        <v>41.57</v>
      </c>
      <c r="G6272" t="s">
        <v>6</v>
      </c>
      <c r="H6272">
        <f>+VLOOKUP(G6272,'Legenda Tecnologias'!$A$1:$C$26,3)</f>
        <v>18</v>
      </c>
    </row>
    <row r="6273" spans="1:8" ht="14.25">
      <c r="A6273" s="11">
        <v>44075</v>
      </c>
      <c r="B6273" s="10" t="s">
        <v>6681</v>
      </c>
      <c r="C6273" s="12">
        <v>0.66666666666666663</v>
      </c>
      <c r="D6273" s="13">
        <v>44092</v>
      </c>
      <c r="E6273" s="7" t="s">
        <v>4769</v>
      </c>
      <c r="F6273" s="65">
        <v>40.85</v>
      </c>
      <c r="G6273" t="s">
        <v>12</v>
      </c>
      <c r="H6273">
        <f>+VLOOKUP(G6273,'Legenda Tecnologias'!$A$1:$C$26,3)</f>
        <v>22</v>
      </c>
    </row>
    <row r="6274" spans="1:8" ht="14.25">
      <c r="A6274" s="11">
        <v>44075</v>
      </c>
      <c r="B6274" s="10" t="s">
        <v>6682</v>
      </c>
      <c r="C6274" s="12">
        <v>0.70833333333333337</v>
      </c>
      <c r="D6274" s="13">
        <v>44092</v>
      </c>
      <c r="E6274" s="7" t="s">
        <v>4769</v>
      </c>
      <c r="F6274" s="65">
        <v>43.6</v>
      </c>
      <c r="G6274" t="s">
        <v>12</v>
      </c>
      <c r="H6274">
        <f>+VLOOKUP(G6274,'Legenda Tecnologias'!$A$1:$C$26,3)</f>
        <v>22</v>
      </c>
    </row>
    <row r="6275" spans="1:8" ht="14.25">
      <c r="A6275" s="11">
        <v>44075</v>
      </c>
      <c r="B6275" s="10" t="s">
        <v>6683</v>
      </c>
      <c r="C6275" s="12">
        <v>0.75</v>
      </c>
      <c r="D6275" s="13">
        <v>44092</v>
      </c>
      <c r="E6275" s="7" t="s">
        <v>4769</v>
      </c>
      <c r="F6275" s="65">
        <v>45.49</v>
      </c>
      <c r="G6275" t="s">
        <v>6</v>
      </c>
      <c r="H6275">
        <f>+VLOOKUP(G6275,'Legenda Tecnologias'!$A$1:$C$26,3)</f>
        <v>18</v>
      </c>
    </row>
    <row r="6276" spans="1:8" ht="14.25">
      <c r="A6276" s="11">
        <v>44075</v>
      </c>
      <c r="B6276" s="10" t="s">
        <v>6684</v>
      </c>
      <c r="C6276" s="12">
        <v>0.79166666666666663</v>
      </c>
      <c r="D6276" s="13">
        <v>44092</v>
      </c>
      <c r="E6276" s="7" t="s">
        <v>4769</v>
      </c>
      <c r="F6276" s="65">
        <v>49</v>
      </c>
      <c r="G6276" t="s">
        <v>12</v>
      </c>
      <c r="H6276">
        <f>+VLOOKUP(G6276,'Legenda Tecnologias'!$A$1:$C$26,3)</f>
        <v>22</v>
      </c>
    </row>
    <row r="6277" spans="1:8" ht="14.25">
      <c r="A6277" s="11">
        <v>44075</v>
      </c>
      <c r="B6277" s="10" t="s">
        <v>6667</v>
      </c>
      <c r="C6277" s="12">
        <v>8.3333333333333329E-2</v>
      </c>
      <c r="D6277" s="13">
        <v>44092</v>
      </c>
      <c r="E6277" s="7" t="s">
        <v>4769</v>
      </c>
      <c r="F6277" s="65">
        <v>34.9</v>
      </c>
      <c r="G6277" t="s">
        <v>5</v>
      </c>
      <c r="H6277">
        <f>+VLOOKUP(G6277,'Legenda Tecnologias'!$A$1:$C$26,3)</f>
        <v>11</v>
      </c>
    </row>
    <row r="6278" spans="1:8" ht="14.25">
      <c r="A6278" s="11">
        <v>44075</v>
      </c>
      <c r="B6278" s="10" t="s">
        <v>6685</v>
      </c>
      <c r="C6278" s="12">
        <v>0.83333333333333337</v>
      </c>
      <c r="D6278" s="13">
        <v>44092</v>
      </c>
      <c r="E6278" s="7" t="s">
        <v>4769</v>
      </c>
      <c r="F6278" s="65">
        <v>52.19</v>
      </c>
      <c r="G6278" t="s">
        <v>28</v>
      </c>
      <c r="H6278">
        <f>+VLOOKUP(G6278,'Legenda Tecnologias'!$A$1:$C$26,3)</f>
        <v>15</v>
      </c>
    </row>
    <row r="6279" spans="1:8" ht="14.25">
      <c r="A6279" s="11">
        <v>44075</v>
      </c>
      <c r="B6279" s="10" t="s">
        <v>6686</v>
      </c>
      <c r="C6279" s="12">
        <v>0.875</v>
      </c>
      <c r="D6279" s="13">
        <v>44092</v>
      </c>
      <c r="E6279" s="7" t="s">
        <v>4769</v>
      </c>
      <c r="F6279" s="65">
        <v>48</v>
      </c>
      <c r="G6279" t="s">
        <v>5</v>
      </c>
      <c r="H6279">
        <f>+VLOOKUP(G6279,'Legenda Tecnologias'!$A$1:$C$26,3)</f>
        <v>11</v>
      </c>
    </row>
    <row r="6280" spans="1:8" ht="14.25">
      <c r="A6280" s="11">
        <v>44075</v>
      </c>
      <c r="B6280" s="10" t="s">
        <v>6687</v>
      </c>
      <c r="C6280" s="12">
        <v>0.91666666666666663</v>
      </c>
      <c r="D6280" s="13">
        <v>44092</v>
      </c>
      <c r="E6280" s="7" t="s">
        <v>4769</v>
      </c>
      <c r="F6280" s="65">
        <v>42.86</v>
      </c>
      <c r="G6280" t="s">
        <v>5</v>
      </c>
      <c r="H6280">
        <f>+VLOOKUP(G6280,'Legenda Tecnologias'!$A$1:$C$26,3)</f>
        <v>11</v>
      </c>
    </row>
    <row r="6281" spans="1:8" ht="14.25">
      <c r="A6281" s="11">
        <v>44075</v>
      </c>
      <c r="B6281" s="10" t="s">
        <v>6688</v>
      </c>
      <c r="C6281" s="12">
        <v>0.95833333333333337</v>
      </c>
      <c r="D6281" s="13">
        <v>44092</v>
      </c>
      <c r="E6281" s="7" t="s">
        <v>4769</v>
      </c>
      <c r="F6281" s="65">
        <v>40.08</v>
      </c>
      <c r="G6281" t="s">
        <v>12</v>
      </c>
      <c r="H6281">
        <f>+VLOOKUP(G6281,'Legenda Tecnologias'!$A$1:$C$26,3)</f>
        <v>22</v>
      </c>
    </row>
    <row r="6282" spans="1:8" ht="14.25">
      <c r="A6282" s="11">
        <v>44075</v>
      </c>
      <c r="B6282" s="10" t="s">
        <v>6668</v>
      </c>
      <c r="C6282" s="12">
        <v>0.125</v>
      </c>
      <c r="D6282" s="13">
        <v>44092</v>
      </c>
      <c r="E6282" s="7" t="s">
        <v>4769</v>
      </c>
      <c r="F6282" s="65">
        <v>34.5</v>
      </c>
      <c r="G6282" t="s">
        <v>12</v>
      </c>
      <c r="H6282">
        <f>+VLOOKUP(G6282,'Legenda Tecnologias'!$A$1:$C$26,3)</f>
        <v>22</v>
      </c>
    </row>
    <row r="6283" spans="1:8" ht="14.25">
      <c r="A6283" s="11">
        <v>44075</v>
      </c>
      <c r="B6283" s="10" t="s">
        <v>6669</v>
      </c>
      <c r="C6283" s="12">
        <v>0.16666666666666666</v>
      </c>
      <c r="D6283" s="13">
        <v>44092</v>
      </c>
      <c r="E6283" s="7" t="s">
        <v>4769</v>
      </c>
      <c r="F6283" s="65">
        <v>34.19</v>
      </c>
      <c r="G6283" t="s">
        <v>12</v>
      </c>
      <c r="H6283">
        <f>+VLOOKUP(G6283,'Legenda Tecnologias'!$A$1:$C$26,3)</f>
        <v>22</v>
      </c>
    </row>
    <row r="6284" spans="1:8" ht="14.25">
      <c r="A6284" s="11">
        <v>44075</v>
      </c>
      <c r="B6284" s="10" t="s">
        <v>6670</v>
      </c>
      <c r="C6284" s="12">
        <v>0.20833333333333334</v>
      </c>
      <c r="D6284" s="13">
        <v>44092</v>
      </c>
      <c r="E6284" s="7" t="s">
        <v>4769</v>
      </c>
      <c r="F6284" s="65">
        <v>36.9</v>
      </c>
      <c r="G6284" t="s">
        <v>12</v>
      </c>
      <c r="H6284">
        <f>+VLOOKUP(G6284,'Legenda Tecnologias'!$A$1:$C$26,3)</f>
        <v>22</v>
      </c>
    </row>
    <row r="6285" spans="1:8" ht="14.25">
      <c r="A6285" s="11">
        <v>44075</v>
      </c>
      <c r="B6285" s="10" t="s">
        <v>6671</v>
      </c>
      <c r="C6285" s="12">
        <v>0.25</v>
      </c>
      <c r="D6285" s="13">
        <v>44092</v>
      </c>
      <c r="E6285" s="7" t="s">
        <v>4769</v>
      </c>
      <c r="F6285" s="65">
        <v>45.02</v>
      </c>
      <c r="G6285" t="s">
        <v>12</v>
      </c>
      <c r="H6285">
        <f>+VLOOKUP(G6285,'Legenda Tecnologias'!$A$1:$C$26,3)</f>
        <v>22</v>
      </c>
    </row>
    <row r="6286" spans="1:8" ht="14.25">
      <c r="A6286" s="11">
        <v>44075</v>
      </c>
      <c r="B6286" s="10" t="s">
        <v>6672</v>
      </c>
      <c r="C6286" s="12">
        <v>0.29166666666666669</v>
      </c>
      <c r="D6286" s="13">
        <v>44092</v>
      </c>
      <c r="E6286" s="7" t="s">
        <v>4769</v>
      </c>
      <c r="F6286" s="65">
        <v>48.01</v>
      </c>
      <c r="G6286" t="s">
        <v>5</v>
      </c>
      <c r="H6286">
        <f>+VLOOKUP(G6286,'Legenda Tecnologias'!$A$1:$C$26,3)</f>
        <v>11</v>
      </c>
    </row>
    <row r="6287" spans="1:8" ht="14.25">
      <c r="A6287" s="11">
        <v>44075</v>
      </c>
      <c r="B6287" s="10" t="s">
        <v>6673</v>
      </c>
      <c r="C6287" s="12">
        <v>0.33333333333333331</v>
      </c>
      <c r="D6287" s="13">
        <v>44092</v>
      </c>
      <c r="E6287" s="7" t="s">
        <v>4769</v>
      </c>
      <c r="F6287" s="65">
        <v>50.82</v>
      </c>
      <c r="G6287" t="s">
        <v>6</v>
      </c>
      <c r="H6287">
        <f>+VLOOKUP(G6287,'Legenda Tecnologias'!$A$1:$C$26,3)</f>
        <v>18</v>
      </c>
    </row>
    <row r="6288" spans="1:8" ht="14.25">
      <c r="A6288" s="11">
        <v>44075</v>
      </c>
      <c r="B6288" s="10" t="s">
        <v>6674</v>
      </c>
      <c r="C6288" s="12">
        <v>0.375</v>
      </c>
      <c r="D6288" s="13">
        <v>44092</v>
      </c>
      <c r="E6288" s="7" t="s">
        <v>4769</v>
      </c>
      <c r="F6288" s="65">
        <v>51.97</v>
      </c>
      <c r="G6288" t="s">
        <v>5</v>
      </c>
      <c r="H6288">
        <f>+VLOOKUP(G6288,'Legenda Tecnologias'!$A$1:$C$26,3)</f>
        <v>11</v>
      </c>
    </row>
    <row r="6289" spans="1:8" ht="14.25">
      <c r="A6289" s="11">
        <v>44075</v>
      </c>
      <c r="B6289" s="10" t="s">
        <v>6689</v>
      </c>
      <c r="C6289" s="12">
        <v>0</v>
      </c>
      <c r="D6289" s="13">
        <v>44093</v>
      </c>
      <c r="E6289" s="7" t="s">
        <v>4769</v>
      </c>
      <c r="F6289" s="65">
        <v>39.9</v>
      </c>
      <c r="G6289" t="s">
        <v>12</v>
      </c>
      <c r="H6289">
        <f>+VLOOKUP(G6289,'Legenda Tecnologias'!$A$1:$C$26,3)</f>
        <v>22</v>
      </c>
    </row>
    <row r="6290" spans="1:8" ht="14.25">
      <c r="A6290" s="11">
        <v>44075</v>
      </c>
      <c r="B6290" s="10" t="s">
        <v>6690</v>
      </c>
      <c r="C6290" s="12">
        <v>4.1666666666666664E-2</v>
      </c>
      <c r="D6290" s="13">
        <v>44093</v>
      </c>
      <c r="E6290" s="7" t="s">
        <v>4769</v>
      </c>
      <c r="F6290" s="65">
        <v>38.24</v>
      </c>
      <c r="G6290" t="s">
        <v>6</v>
      </c>
      <c r="H6290">
        <f>+VLOOKUP(G6290,'Legenda Tecnologias'!$A$1:$C$26,3)</f>
        <v>18</v>
      </c>
    </row>
    <row r="6291" spans="1:8" ht="14.25">
      <c r="A6291" s="11">
        <v>44075</v>
      </c>
      <c r="B6291" s="10" t="s">
        <v>6699</v>
      </c>
      <c r="C6291" s="12">
        <v>0.41666666666666669</v>
      </c>
      <c r="D6291" s="13">
        <v>44093</v>
      </c>
      <c r="E6291" s="7" t="s">
        <v>4769</v>
      </c>
      <c r="F6291" s="65">
        <v>40.29</v>
      </c>
      <c r="G6291" t="s">
        <v>12</v>
      </c>
      <c r="H6291">
        <f>+VLOOKUP(G6291,'Legenda Tecnologias'!$A$1:$C$26,3)</f>
        <v>22</v>
      </c>
    </row>
    <row r="6292" spans="1:8" ht="14.25">
      <c r="A6292" s="11">
        <v>44075</v>
      </c>
      <c r="B6292" s="10" t="s">
        <v>6700</v>
      </c>
      <c r="C6292" s="12">
        <v>0.45833333333333331</v>
      </c>
      <c r="D6292" s="13">
        <v>44093</v>
      </c>
      <c r="E6292" s="7" t="s">
        <v>4769</v>
      </c>
      <c r="F6292" s="65">
        <v>39.549999999999997</v>
      </c>
      <c r="G6292" t="s">
        <v>12</v>
      </c>
      <c r="H6292">
        <f>+VLOOKUP(G6292,'Legenda Tecnologias'!$A$1:$C$26,3)</f>
        <v>22</v>
      </c>
    </row>
    <row r="6293" spans="1:8" ht="14.25">
      <c r="A6293" s="11">
        <v>44075</v>
      </c>
      <c r="B6293" s="10" t="s">
        <v>6701</v>
      </c>
      <c r="C6293" s="12">
        <v>0.5</v>
      </c>
      <c r="D6293" s="13">
        <v>44093</v>
      </c>
      <c r="E6293" s="7" t="s">
        <v>4769</v>
      </c>
      <c r="F6293" s="65">
        <v>39.619999999999997</v>
      </c>
      <c r="G6293" t="s">
        <v>6</v>
      </c>
      <c r="H6293">
        <f>+VLOOKUP(G6293,'Legenda Tecnologias'!$A$1:$C$26,3)</f>
        <v>18</v>
      </c>
    </row>
    <row r="6294" spans="1:8" ht="14.25">
      <c r="A6294" s="11">
        <v>44075</v>
      </c>
      <c r="B6294" s="10" t="s">
        <v>6702</v>
      </c>
      <c r="C6294" s="12">
        <v>0.54166666666666663</v>
      </c>
      <c r="D6294" s="13">
        <v>44093</v>
      </c>
      <c r="E6294" s="7" t="s">
        <v>4769</v>
      </c>
      <c r="F6294" s="65">
        <v>36.97</v>
      </c>
      <c r="G6294" t="s">
        <v>12</v>
      </c>
      <c r="H6294">
        <f>+VLOOKUP(G6294,'Legenda Tecnologias'!$A$1:$C$26,3)</f>
        <v>22</v>
      </c>
    </row>
    <row r="6295" spans="1:8" ht="14.25">
      <c r="A6295" s="11">
        <v>44075</v>
      </c>
      <c r="B6295" s="10" t="s">
        <v>6703</v>
      </c>
      <c r="C6295" s="12">
        <v>0.58333333333333337</v>
      </c>
      <c r="D6295" s="13">
        <v>44093</v>
      </c>
      <c r="E6295" s="7" t="s">
        <v>4769</v>
      </c>
      <c r="F6295" s="65">
        <v>35.770000000000003</v>
      </c>
      <c r="G6295" t="s">
        <v>12</v>
      </c>
      <c r="H6295">
        <f>+VLOOKUP(G6295,'Legenda Tecnologias'!$A$1:$C$26,3)</f>
        <v>22</v>
      </c>
    </row>
    <row r="6296" spans="1:8" ht="14.25">
      <c r="A6296" s="11">
        <v>44075</v>
      </c>
      <c r="B6296" s="10" t="s">
        <v>6704</v>
      </c>
      <c r="C6296" s="12">
        <v>0.625</v>
      </c>
      <c r="D6296" s="13">
        <v>44093</v>
      </c>
      <c r="E6296" s="7" t="s">
        <v>4769</v>
      </c>
      <c r="F6296" s="65">
        <v>34.5</v>
      </c>
      <c r="G6296" t="s">
        <v>12</v>
      </c>
      <c r="H6296">
        <f>+VLOOKUP(G6296,'Legenda Tecnologias'!$A$1:$C$26,3)</f>
        <v>22</v>
      </c>
    </row>
    <row r="6297" spans="1:8" ht="14.25">
      <c r="A6297" s="11">
        <v>44075</v>
      </c>
      <c r="B6297" s="10" t="s">
        <v>6705</v>
      </c>
      <c r="C6297" s="12">
        <v>0.66666666666666663</v>
      </c>
      <c r="D6297" s="13">
        <v>44093</v>
      </c>
      <c r="E6297" s="7" t="s">
        <v>4769</v>
      </c>
      <c r="F6297" s="65">
        <v>34.4</v>
      </c>
      <c r="G6297" t="s">
        <v>13</v>
      </c>
      <c r="H6297">
        <f>+VLOOKUP(G6297,'Legenda Tecnologias'!$A$1:$C$26,3)</f>
        <v>24</v>
      </c>
    </row>
    <row r="6298" spans="1:8" ht="14.25">
      <c r="A6298" s="11">
        <v>44075</v>
      </c>
      <c r="B6298" s="10" t="s">
        <v>6706</v>
      </c>
      <c r="C6298" s="12">
        <v>0.70833333333333337</v>
      </c>
      <c r="D6298" s="13">
        <v>44093</v>
      </c>
      <c r="E6298" s="7" t="s">
        <v>4769</v>
      </c>
      <c r="F6298" s="65">
        <v>35.24</v>
      </c>
      <c r="G6298" t="s">
        <v>13</v>
      </c>
      <c r="H6298">
        <f>+VLOOKUP(G6298,'Legenda Tecnologias'!$A$1:$C$26,3)</f>
        <v>24</v>
      </c>
    </row>
    <row r="6299" spans="1:8" ht="14.25">
      <c r="A6299" s="11">
        <v>44075</v>
      </c>
      <c r="B6299" s="10" t="s">
        <v>6707</v>
      </c>
      <c r="C6299" s="12">
        <v>0.75</v>
      </c>
      <c r="D6299" s="13">
        <v>44093</v>
      </c>
      <c r="E6299" s="7" t="s">
        <v>4769</v>
      </c>
      <c r="F6299" s="65">
        <v>40.619999999999997</v>
      </c>
      <c r="G6299" t="s">
        <v>12</v>
      </c>
      <c r="H6299">
        <f>+VLOOKUP(G6299,'Legenda Tecnologias'!$A$1:$C$26,3)</f>
        <v>22</v>
      </c>
    </row>
    <row r="6300" spans="1:8" ht="14.25">
      <c r="A6300" s="11">
        <v>44075</v>
      </c>
      <c r="B6300" s="10" t="s">
        <v>6708</v>
      </c>
      <c r="C6300" s="12">
        <v>0.79166666666666663</v>
      </c>
      <c r="D6300" s="13">
        <v>44093</v>
      </c>
      <c r="E6300" s="7" t="s">
        <v>4769</v>
      </c>
      <c r="F6300" s="65">
        <v>51.02</v>
      </c>
      <c r="G6300" t="s">
        <v>6</v>
      </c>
      <c r="H6300">
        <f>+VLOOKUP(G6300,'Legenda Tecnologias'!$A$1:$C$26,3)</f>
        <v>18</v>
      </c>
    </row>
    <row r="6301" spans="1:8" ht="14.25">
      <c r="A6301" s="11">
        <v>44075</v>
      </c>
      <c r="B6301" s="10" t="s">
        <v>6691</v>
      </c>
      <c r="C6301" s="12">
        <v>8.3333333333333329E-2</v>
      </c>
      <c r="D6301" s="13">
        <v>44093</v>
      </c>
      <c r="E6301" s="7" t="s">
        <v>4769</v>
      </c>
      <c r="F6301" s="65">
        <v>35.44</v>
      </c>
      <c r="G6301" t="s">
        <v>12</v>
      </c>
      <c r="H6301">
        <f>+VLOOKUP(G6301,'Legenda Tecnologias'!$A$1:$C$26,3)</f>
        <v>22</v>
      </c>
    </row>
    <row r="6302" spans="1:8" ht="14.25">
      <c r="A6302" s="11">
        <v>44075</v>
      </c>
      <c r="B6302" s="10" t="s">
        <v>6709</v>
      </c>
      <c r="C6302" s="12">
        <v>0.83333333333333337</v>
      </c>
      <c r="D6302" s="13">
        <v>44093</v>
      </c>
      <c r="E6302" s="7" t="s">
        <v>4769</v>
      </c>
      <c r="F6302" s="65">
        <v>51.05</v>
      </c>
      <c r="G6302" t="s">
        <v>5</v>
      </c>
      <c r="H6302">
        <f>+VLOOKUP(G6302,'Legenda Tecnologias'!$A$1:$C$26,3)</f>
        <v>11</v>
      </c>
    </row>
    <row r="6303" spans="1:8" ht="14.25">
      <c r="A6303" s="11">
        <v>44075</v>
      </c>
      <c r="B6303" s="10" t="s">
        <v>6710</v>
      </c>
      <c r="C6303" s="12">
        <v>0.875</v>
      </c>
      <c r="D6303" s="13">
        <v>44093</v>
      </c>
      <c r="E6303" s="7" t="s">
        <v>4769</v>
      </c>
      <c r="F6303" s="65">
        <v>50.04</v>
      </c>
      <c r="G6303" t="s">
        <v>5</v>
      </c>
      <c r="H6303">
        <f>+VLOOKUP(G6303,'Legenda Tecnologias'!$A$1:$C$26,3)</f>
        <v>11</v>
      </c>
    </row>
    <row r="6304" spans="1:8" ht="14.25">
      <c r="A6304" s="11">
        <v>44075</v>
      </c>
      <c r="B6304" s="10" t="s">
        <v>6711</v>
      </c>
      <c r="C6304" s="12">
        <v>0.91666666666666663</v>
      </c>
      <c r="D6304" s="13">
        <v>44093</v>
      </c>
      <c r="E6304" s="7" t="s">
        <v>4769</v>
      </c>
      <c r="F6304" s="65">
        <v>46.51</v>
      </c>
      <c r="G6304" t="s">
        <v>5</v>
      </c>
      <c r="H6304">
        <f>+VLOOKUP(G6304,'Legenda Tecnologias'!$A$1:$C$26,3)</f>
        <v>11</v>
      </c>
    </row>
    <row r="6305" spans="1:8" ht="14.25">
      <c r="A6305" s="11">
        <v>44075</v>
      </c>
      <c r="B6305" s="10" t="s">
        <v>6712</v>
      </c>
      <c r="C6305" s="12">
        <v>0.95833333333333337</v>
      </c>
      <c r="D6305" s="13">
        <v>44093</v>
      </c>
      <c r="E6305" s="7" t="s">
        <v>4769</v>
      </c>
      <c r="F6305" s="65">
        <v>40.97</v>
      </c>
      <c r="G6305" t="s">
        <v>5</v>
      </c>
      <c r="H6305">
        <f>+VLOOKUP(G6305,'Legenda Tecnologias'!$A$1:$C$26,3)</f>
        <v>11</v>
      </c>
    </row>
    <row r="6306" spans="1:8" ht="14.25">
      <c r="A6306" s="11">
        <v>44075</v>
      </c>
      <c r="B6306" s="10" t="s">
        <v>6692</v>
      </c>
      <c r="C6306" s="12">
        <v>0.125</v>
      </c>
      <c r="D6306" s="13">
        <v>44093</v>
      </c>
      <c r="E6306" s="7" t="s">
        <v>4769</v>
      </c>
      <c r="F6306" s="65">
        <v>34.299999999999997</v>
      </c>
      <c r="G6306" t="s">
        <v>12</v>
      </c>
      <c r="H6306">
        <f>+VLOOKUP(G6306,'Legenda Tecnologias'!$A$1:$C$26,3)</f>
        <v>22</v>
      </c>
    </row>
    <row r="6307" spans="1:8" ht="14.25">
      <c r="A6307" s="11">
        <v>44075</v>
      </c>
      <c r="B6307" s="10" t="s">
        <v>6693</v>
      </c>
      <c r="C6307" s="12">
        <v>0.16666666666666666</v>
      </c>
      <c r="D6307" s="13">
        <v>44093</v>
      </c>
      <c r="E6307" s="7" t="s">
        <v>4769</v>
      </c>
      <c r="F6307" s="65">
        <v>34.15</v>
      </c>
      <c r="G6307" t="s">
        <v>13</v>
      </c>
      <c r="H6307">
        <f>+VLOOKUP(G6307,'Legenda Tecnologias'!$A$1:$C$26,3)</f>
        <v>24</v>
      </c>
    </row>
    <row r="6308" spans="1:8" ht="14.25">
      <c r="A6308" s="11">
        <v>44075</v>
      </c>
      <c r="B6308" s="10" t="s">
        <v>6694</v>
      </c>
      <c r="C6308" s="12">
        <v>0.20833333333333334</v>
      </c>
      <c r="D6308" s="13">
        <v>44093</v>
      </c>
      <c r="E6308" s="7" t="s">
        <v>4769</v>
      </c>
      <c r="F6308" s="65">
        <v>34.03</v>
      </c>
      <c r="G6308" t="s">
        <v>6</v>
      </c>
      <c r="H6308">
        <f>+VLOOKUP(G6308,'Legenda Tecnologias'!$A$1:$C$26,3)</f>
        <v>18</v>
      </c>
    </row>
    <row r="6309" spans="1:8" ht="14.25">
      <c r="A6309" s="11">
        <v>44075</v>
      </c>
      <c r="B6309" s="10" t="s">
        <v>6695</v>
      </c>
      <c r="C6309" s="12">
        <v>0.25</v>
      </c>
      <c r="D6309" s="13">
        <v>44093</v>
      </c>
      <c r="E6309" s="7" t="s">
        <v>4769</v>
      </c>
      <c r="F6309" s="65">
        <v>34.31</v>
      </c>
      <c r="G6309" t="s">
        <v>6</v>
      </c>
      <c r="H6309">
        <f>+VLOOKUP(G6309,'Legenda Tecnologias'!$A$1:$C$26,3)</f>
        <v>18</v>
      </c>
    </row>
    <row r="6310" spans="1:8" ht="14.25">
      <c r="A6310" s="11">
        <v>44075</v>
      </c>
      <c r="B6310" s="10" t="s">
        <v>6696</v>
      </c>
      <c r="C6310" s="12">
        <v>0.29166666666666669</v>
      </c>
      <c r="D6310" s="13">
        <v>44093</v>
      </c>
      <c r="E6310" s="7" t="s">
        <v>4769</v>
      </c>
      <c r="F6310" s="65">
        <v>37.020000000000003</v>
      </c>
      <c r="G6310" t="s">
        <v>13</v>
      </c>
      <c r="H6310">
        <f>+VLOOKUP(G6310,'Legenda Tecnologias'!$A$1:$C$26,3)</f>
        <v>24</v>
      </c>
    </row>
    <row r="6311" spans="1:8" ht="14.25">
      <c r="A6311" s="11">
        <v>44075</v>
      </c>
      <c r="B6311" s="10" t="s">
        <v>6697</v>
      </c>
      <c r="C6311" s="12">
        <v>0.33333333333333331</v>
      </c>
      <c r="D6311" s="13">
        <v>44093</v>
      </c>
      <c r="E6311" s="7" t="s">
        <v>4769</v>
      </c>
      <c r="F6311" s="65">
        <v>39.76</v>
      </c>
      <c r="G6311" t="s">
        <v>5</v>
      </c>
      <c r="H6311">
        <f>+VLOOKUP(G6311,'Legenda Tecnologias'!$A$1:$C$26,3)</f>
        <v>11</v>
      </c>
    </row>
    <row r="6312" spans="1:8" ht="14.25">
      <c r="A6312" s="11">
        <v>44075</v>
      </c>
      <c r="B6312" s="10" t="s">
        <v>6698</v>
      </c>
      <c r="C6312" s="12">
        <v>0.375</v>
      </c>
      <c r="D6312" s="13">
        <v>44093</v>
      </c>
      <c r="E6312" s="7" t="s">
        <v>4769</v>
      </c>
      <c r="F6312" s="65">
        <v>40.39</v>
      </c>
      <c r="G6312" t="s">
        <v>6</v>
      </c>
      <c r="H6312">
        <f>+VLOOKUP(G6312,'Legenda Tecnologias'!$A$1:$C$26,3)</f>
        <v>18</v>
      </c>
    </row>
    <row r="6313" spans="1:8" ht="14.25">
      <c r="A6313" s="11">
        <v>44075</v>
      </c>
      <c r="B6313" s="10" t="s">
        <v>6713</v>
      </c>
      <c r="C6313" s="12">
        <v>0</v>
      </c>
      <c r="D6313" s="13">
        <v>44094</v>
      </c>
      <c r="E6313" s="7" t="s">
        <v>4769</v>
      </c>
      <c r="F6313" s="65">
        <v>40.340000000000003</v>
      </c>
      <c r="G6313" t="s">
        <v>5</v>
      </c>
      <c r="H6313">
        <f>+VLOOKUP(G6313,'Legenda Tecnologias'!$A$1:$C$26,3)</f>
        <v>11</v>
      </c>
    </row>
    <row r="6314" spans="1:8" ht="14.25">
      <c r="A6314" s="11">
        <v>44075</v>
      </c>
      <c r="B6314" s="10" t="s">
        <v>6714</v>
      </c>
      <c r="C6314" s="12">
        <v>4.1666666666666664E-2</v>
      </c>
      <c r="D6314" s="13">
        <v>44094</v>
      </c>
      <c r="E6314" s="7" t="s">
        <v>4769</v>
      </c>
      <c r="F6314" s="65">
        <v>37.01</v>
      </c>
      <c r="G6314" t="s">
        <v>12</v>
      </c>
      <c r="H6314">
        <f>+VLOOKUP(G6314,'Legenda Tecnologias'!$A$1:$C$26,3)</f>
        <v>22</v>
      </c>
    </row>
    <row r="6315" spans="1:8" ht="14.25">
      <c r="A6315" s="11">
        <v>44075</v>
      </c>
      <c r="B6315" s="10" t="s">
        <v>6723</v>
      </c>
      <c r="C6315" s="12">
        <v>0.41666666666666669</v>
      </c>
      <c r="D6315" s="13">
        <v>44094</v>
      </c>
      <c r="E6315" s="7" t="s">
        <v>4769</v>
      </c>
      <c r="F6315" s="65">
        <v>34.200000000000003</v>
      </c>
      <c r="G6315" t="s">
        <v>12</v>
      </c>
      <c r="H6315">
        <f>+VLOOKUP(G6315,'Legenda Tecnologias'!$A$1:$C$26,3)</f>
        <v>22</v>
      </c>
    </row>
    <row r="6316" spans="1:8" ht="14.25">
      <c r="A6316" s="11">
        <v>44075</v>
      </c>
      <c r="B6316" s="10" t="s">
        <v>6724</v>
      </c>
      <c r="C6316" s="12">
        <v>0.45833333333333331</v>
      </c>
      <c r="D6316" s="13">
        <v>44094</v>
      </c>
      <c r="E6316" s="7" t="s">
        <v>4769</v>
      </c>
      <c r="F6316" s="65">
        <v>36.9</v>
      </c>
      <c r="G6316" t="s">
        <v>12</v>
      </c>
      <c r="H6316">
        <f>+VLOOKUP(G6316,'Legenda Tecnologias'!$A$1:$C$26,3)</f>
        <v>22</v>
      </c>
    </row>
    <row r="6317" spans="1:8" ht="14.25">
      <c r="A6317" s="11">
        <v>44075</v>
      </c>
      <c r="B6317" s="10" t="s">
        <v>6725</v>
      </c>
      <c r="C6317" s="12">
        <v>0.5</v>
      </c>
      <c r="D6317" s="13">
        <v>44094</v>
      </c>
      <c r="E6317" s="7" t="s">
        <v>4769</v>
      </c>
      <c r="F6317" s="65">
        <v>39.799999999999997</v>
      </c>
      <c r="G6317" t="s">
        <v>6</v>
      </c>
      <c r="H6317">
        <f>+VLOOKUP(G6317,'Legenda Tecnologias'!$A$1:$C$26,3)</f>
        <v>18</v>
      </c>
    </row>
    <row r="6318" spans="1:8" ht="14.25">
      <c r="A6318" s="11">
        <v>44075</v>
      </c>
      <c r="B6318" s="10" t="s">
        <v>6726</v>
      </c>
      <c r="C6318" s="12">
        <v>0.54166666666666663</v>
      </c>
      <c r="D6318" s="13">
        <v>44094</v>
      </c>
      <c r="E6318" s="7" t="s">
        <v>4769</v>
      </c>
      <c r="F6318" s="65">
        <v>38.14</v>
      </c>
      <c r="G6318" t="s">
        <v>12</v>
      </c>
      <c r="H6318">
        <f>+VLOOKUP(G6318,'Legenda Tecnologias'!$A$1:$C$26,3)</f>
        <v>22</v>
      </c>
    </row>
    <row r="6319" spans="1:8" ht="14.25">
      <c r="A6319" s="11">
        <v>44075</v>
      </c>
      <c r="B6319" s="10" t="s">
        <v>6727</v>
      </c>
      <c r="C6319" s="12">
        <v>0.58333333333333337</v>
      </c>
      <c r="D6319" s="13">
        <v>44094</v>
      </c>
      <c r="E6319" s="7" t="s">
        <v>4769</v>
      </c>
      <c r="F6319" s="65">
        <v>34.1</v>
      </c>
      <c r="G6319" t="s">
        <v>12</v>
      </c>
      <c r="H6319">
        <f>+VLOOKUP(G6319,'Legenda Tecnologias'!$A$1:$C$26,3)</f>
        <v>22</v>
      </c>
    </row>
    <row r="6320" spans="1:8" ht="14.25">
      <c r="A6320" s="11">
        <v>44075</v>
      </c>
      <c r="B6320" s="10" t="s">
        <v>6728</v>
      </c>
      <c r="C6320" s="12">
        <v>0.625</v>
      </c>
      <c r="D6320" s="13">
        <v>44094</v>
      </c>
      <c r="E6320" s="7" t="s">
        <v>4769</v>
      </c>
      <c r="F6320" s="65">
        <v>32.950000000000003</v>
      </c>
      <c r="G6320" t="s">
        <v>12</v>
      </c>
      <c r="H6320">
        <f>+VLOOKUP(G6320,'Legenda Tecnologias'!$A$1:$C$26,3)</f>
        <v>22</v>
      </c>
    </row>
    <row r="6321" spans="1:8" ht="14.25">
      <c r="A6321" s="11">
        <v>44075</v>
      </c>
      <c r="B6321" s="10" t="s">
        <v>6729</v>
      </c>
      <c r="C6321" s="12">
        <v>0.66666666666666663</v>
      </c>
      <c r="D6321" s="13">
        <v>44094</v>
      </c>
      <c r="E6321" s="7" t="s">
        <v>4769</v>
      </c>
      <c r="F6321" s="65">
        <v>34.200000000000003</v>
      </c>
      <c r="G6321" t="s">
        <v>6</v>
      </c>
      <c r="H6321">
        <f>+VLOOKUP(G6321,'Legenda Tecnologias'!$A$1:$C$26,3)</f>
        <v>18</v>
      </c>
    </row>
    <row r="6322" spans="1:8" ht="14.25">
      <c r="A6322" s="11">
        <v>44075</v>
      </c>
      <c r="B6322" s="10" t="s">
        <v>6730</v>
      </c>
      <c r="C6322" s="12">
        <v>0.70833333333333337</v>
      </c>
      <c r="D6322" s="13">
        <v>44094</v>
      </c>
      <c r="E6322" s="7" t="s">
        <v>4769</v>
      </c>
      <c r="F6322" s="65">
        <v>38.31</v>
      </c>
      <c r="G6322" t="s">
        <v>12</v>
      </c>
      <c r="H6322">
        <f>+VLOOKUP(G6322,'Legenda Tecnologias'!$A$1:$C$26,3)</f>
        <v>22</v>
      </c>
    </row>
    <row r="6323" spans="1:8" ht="14.25">
      <c r="A6323" s="11">
        <v>44075</v>
      </c>
      <c r="B6323" s="10" t="s">
        <v>6731</v>
      </c>
      <c r="C6323" s="12">
        <v>0.75</v>
      </c>
      <c r="D6323" s="13">
        <v>44094</v>
      </c>
      <c r="E6323" s="7" t="s">
        <v>4769</v>
      </c>
      <c r="F6323" s="65">
        <v>45.99</v>
      </c>
      <c r="G6323" t="s">
        <v>12</v>
      </c>
      <c r="H6323">
        <f>+VLOOKUP(G6323,'Legenda Tecnologias'!$A$1:$C$26,3)</f>
        <v>22</v>
      </c>
    </row>
    <row r="6324" spans="1:8" ht="14.25">
      <c r="A6324" s="11">
        <v>44075</v>
      </c>
      <c r="B6324" s="10" t="s">
        <v>6732</v>
      </c>
      <c r="C6324" s="12">
        <v>0.79166666666666663</v>
      </c>
      <c r="D6324" s="13">
        <v>44094</v>
      </c>
      <c r="E6324" s="7" t="s">
        <v>4769</v>
      </c>
      <c r="F6324" s="65">
        <v>51.12</v>
      </c>
      <c r="G6324" t="s">
        <v>5</v>
      </c>
      <c r="H6324">
        <f>+VLOOKUP(G6324,'Legenda Tecnologias'!$A$1:$C$26,3)</f>
        <v>11</v>
      </c>
    </row>
    <row r="6325" spans="1:8" ht="14.25">
      <c r="A6325" s="11">
        <v>44075</v>
      </c>
      <c r="B6325" s="10" t="s">
        <v>6715</v>
      </c>
      <c r="C6325" s="12">
        <v>8.3333333333333329E-2</v>
      </c>
      <c r="D6325" s="13">
        <v>44094</v>
      </c>
      <c r="E6325" s="7" t="s">
        <v>4769</v>
      </c>
      <c r="F6325" s="65">
        <v>35.36</v>
      </c>
      <c r="G6325" t="s">
        <v>12</v>
      </c>
      <c r="H6325">
        <f>+VLOOKUP(G6325,'Legenda Tecnologias'!$A$1:$C$26,3)</f>
        <v>22</v>
      </c>
    </row>
    <row r="6326" spans="1:8" ht="14.25">
      <c r="A6326" s="11">
        <v>44075</v>
      </c>
      <c r="B6326" s="10" t="s">
        <v>6733</v>
      </c>
      <c r="C6326" s="12">
        <v>0.83333333333333337</v>
      </c>
      <c r="D6326" s="13">
        <v>44094</v>
      </c>
      <c r="E6326" s="7" t="s">
        <v>4769</v>
      </c>
      <c r="F6326" s="65">
        <v>51.91</v>
      </c>
      <c r="G6326" t="s">
        <v>10</v>
      </c>
      <c r="H6326">
        <f>+VLOOKUP(G6326,'Legenda Tecnologias'!$A$1:$C$26,3)</f>
        <v>1</v>
      </c>
    </row>
    <row r="6327" spans="1:8" ht="14.25">
      <c r="A6327" s="11">
        <v>44075</v>
      </c>
      <c r="B6327" s="10" t="s">
        <v>6734</v>
      </c>
      <c r="C6327" s="12">
        <v>0.875</v>
      </c>
      <c r="D6327" s="13">
        <v>44094</v>
      </c>
      <c r="E6327" s="7" t="s">
        <v>4769</v>
      </c>
      <c r="F6327" s="65">
        <v>50.87</v>
      </c>
      <c r="G6327" t="s">
        <v>5</v>
      </c>
      <c r="H6327">
        <f>+VLOOKUP(G6327,'Legenda Tecnologias'!$A$1:$C$26,3)</f>
        <v>11</v>
      </c>
    </row>
    <row r="6328" spans="1:8" ht="14.25">
      <c r="A6328" s="11">
        <v>44075</v>
      </c>
      <c r="B6328" s="10" t="s">
        <v>6735</v>
      </c>
      <c r="C6328" s="12">
        <v>0.91666666666666663</v>
      </c>
      <c r="D6328" s="13">
        <v>44094</v>
      </c>
      <c r="E6328" s="7" t="s">
        <v>4769</v>
      </c>
      <c r="F6328" s="65">
        <v>49.57</v>
      </c>
      <c r="G6328" t="s">
        <v>5</v>
      </c>
      <c r="H6328">
        <f>+VLOOKUP(G6328,'Legenda Tecnologias'!$A$1:$C$26,3)</f>
        <v>11</v>
      </c>
    </row>
    <row r="6329" spans="1:8" ht="14.25">
      <c r="A6329" s="11">
        <v>44075</v>
      </c>
      <c r="B6329" s="10" t="s">
        <v>6736</v>
      </c>
      <c r="C6329" s="12">
        <v>0.95833333333333337</v>
      </c>
      <c r="D6329" s="13">
        <v>44094</v>
      </c>
      <c r="E6329" s="7" t="s">
        <v>4769</v>
      </c>
      <c r="F6329" s="65">
        <v>45.49</v>
      </c>
      <c r="G6329" t="s">
        <v>20</v>
      </c>
      <c r="H6329">
        <f>+VLOOKUP(G6329,'Legenda Tecnologias'!$A$1:$C$26,3)</f>
        <v>12</v>
      </c>
    </row>
    <row r="6330" spans="1:8" ht="14.25">
      <c r="A6330" s="11">
        <v>44075</v>
      </c>
      <c r="B6330" s="10" t="s">
        <v>6716</v>
      </c>
      <c r="C6330" s="12">
        <v>0.125</v>
      </c>
      <c r="D6330" s="13">
        <v>44094</v>
      </c>
      <c r="E6330" s="7" t="s">
        <v>4769</v>
      </c>
      <c r="F6330" s="65">
        <v>34.4</v>
      </c>
      <c r="G6330" t="s">
        <v>12</v>
      </c>
      <c r="H6330">
        <f>+VLOOKUP(G6330,'Legenda Tecnologias'!$A$1:$C$26,3)</f>
        <v>22</v>
      </c>
    </row>
    <row r="6331" spans="1:8" ht="14.25">
      <c r="A6331" s="11">
        <v>44075</v>
      </c>
      <c r="B6331" s="10" t="s">
        <v>6717</v>
      </c>
      <c r="C6331" s="12">
        <v>0.16666666666666666</v>
      </c>
      <c r="D6331" s="13">
        <v>44094</v>
      </c>
      <c r="E6331" s="7" t="s">
        <v>4769</v>
      </c>
      <c r="F6331" s="65">
        <v>34.21</v>
      </c>
      <c r="G6331" t="s">
        <v>6</v>
      </c>
      <c r="H6331">
        <f>+VLOOKUP(G6331,'Legenda Tecnologias'!$A$1:$C$26,3)</f>
        <v>18</v>
      </c>
    </row>
    <row r="6332" spans="1:8" ht="14.25">
      <c r="A6332" s="11">
        <v>44075</v>
      </c>
      <c r="B6332" s="10" t="s">
        <v>6718</v>
      </c>
      <c r="C6332" s="12">
        <v>0.20833333333333334</v>
      </c>
      <c r="D6332" s="13">
        <v>44094</v>
      </c>
      <c r="E6332" s="7" t="s">
        <v>4769</v>
      </c>
      <c r="F6332" s="65">
        <v>34.200000000000003</v>
      </c>
      <c r="G6332" t="s">
        <v>6</v>
      </c>
      <c r="H6332">
        <f>+VLOOKUP(G6332,'Legenda Tecnologias'!$A$1:$C$26,3)</f>
        <v>18</v>
      </c>
    </row>
    <row r="6333" spans="1:8" ht="14.25">
      <c r="A6333" s="11">
        <v>44075</v>
      </c>
      <c r="B6333" s="10" t="s">
        <v>6719</v>
      </c>
      <c r="C6333" s="12">
        <v>0.25</v>
      </c>
      <c r="D6333" s="13">
        <v>44094</v>
      </c>
      <c r="E6333" s="7" t="s">
        <v>4769</v>
      </c>
      <c r="F6333" s="65">
        <v>34.799999999999997</v>
      </c>
      <c r="G6333" t="s">
        <v>6</v>
      </c>
      <c r="H6333">
        <f>+VLOOKUP(G6333,'Legenda Tecnologias'!$A$1:$C$26,3)</f>
        <v>18</v>
      </c>
    </row>
    <row r="6334" spans="1:8" ht="14.25">
      <c r="A6334" s="11">
        <v>44075</v>
      </c>
      <c r="B6334" s="10" t="s">
        <v>6720</v>
      </c>
      <c r="C6334" s="12">
        <v>0.29166666666666669</v>
      </c>
      <c r="D6334" s="13">
        <v>44094</v>
      </c>
      <c r="E6334" s="7" t="s">
        <v>4769</v>
      </c>
      <c r="F6334" s="65">
        <v>34.5</v>
      </c>
      <c r="G6334" t="s">
        <v>6</v>
      </c>
      <c r="H6334">
        <f>+VLOOKUP(G6334,'Legenda Tecnologias'!$A$1:$C$26,3)</f>
        <v>18</v>
      </c>
    </row>
    <row r="6335" spans="1:8" ht="14.25">
      <c r="A6335" s="11">
        <v>44075</v>
      </c>
      <c r="B6335" s="10" t="s">
        <v>6721</v>
      </c>
      <c r="C6335" s="12">
        <v>0.33333333333333331</v>
      </c>
      <c r="D6335" s="13">
        <v>44094</v>
      </c>
      <c r="E6335" s="7" t="s">
        <v>4769</v>
      </c>
      <c r="F6335" s="65">
        <v>35.049999999999997</v>
      </c>
      <c r="G6335" t="s">
        <v>12</v>
      </c>
      <c r="H6335">
        <f>+VLOOKUP(G6335,'Legenda Tecnologias'!$A$1:$C$26,3)</f>
        <v>22</v>
      </c>
    </row>
    <row r="6336" spans="1:8" ht="14.25">
      <c r="A6336" s="11">
        <v>44075</v>
      </c>
      <c r="B6336" s="10" t="s">
        <v>6722</v>
      </c>
      <c r="C6336" s="12">
        <v>0.375</v>
      </c>
      <c r="D6336" s="13">
        <v>44094</v>
      </c>
      <c r="E6336" s="7" t="s">
        <v>4769</v>
      </c>
      <c r="F6336" s="65">
        <v>36.75</v>
      </c>
      <c r="G6336" t="s">
        <v>6</v>
      </c>
      <c r="H6336">
        <f>+VLOOKUP(G6336,'Legenda Tecnologias'!$A$1:$C$26,3)</f>
        <v>18</v>
      </c>
    </row>
    <row r="6337" spans="1:8" ht="14.25">
      <c r="A6337" s="11">
        <v>44075</v>
      </c>
      <c r="B6337" s="10" t="s">
        <v>6737</v>
      </c>
      <c r="C6337" s="12">
        <v>0</v>
      </c>
      <c r="D6337" s="13">
        <v>44095</v>
      </c>
      <c r="E6337" s="7" t="s">
        <v>4769</v>
      </c>
      <c r="F6337" s="65">
        <v>42.95</v>
      </c>
      <c r="G6337" t="s">
        <v>5</v>
      </c>
      <c r="H6337">
        <f>+VLOOKUP(G6337,'Legenda Tecnologias'!$A$1:$C$26,3)</f>
        <v>11</v>
      </c>
    </row>
    <row r="6338" spans="1:8" ht="14.25">
      <c r="A6338" s="11">
        <v>44075</v>
      </c>
      <c r="B6338" s="10" t="s">
        <v>6738</v>
      </c>
      <c r="C6338" s="12">
        <v>4.1666666666666664E-2</v>
      </c>
      <c r="D6338" s="13">
        <v>44095</v>
      </c>
      <c r="E6338" s="7" t="s">
        <v>4769</v>
      </c>
      <c r="F6338" s="65">
        <v>42.25</v>
      </c>
      <c r="G6338" t="s">
        <v>12</v>
      </c>
      <c r="H6338">
        <f>+VLOOKUP(G6338,'Legenda Tecnologias'!$A$1:$C$26,3)</f>
        <v>22</v>
      </c>
    </row>
    <row r="6339" spans="1:8" ht="14.25">
      <c r="A6339" s="11">
        <v>44075</v>
      </c>
      <c r="B6339" s="10" t="s">
        <v>6747</v>
      </c>
      <c r="C6339" s="12">
        <v>0.41666666666666669</v>
      </c>
      <c r="D6339" s="13">
        <v>44095</v>
      </c>
      <c r="E6339" s="7" t="s">
        <v>4769</v>
      </c>
      <c r="F6339" s="65">
        <v>52.62</v>
      </c>
      <c r="G6339" t="s">
        <v>10</v>
      </c>
      <c r="H6339">
        <f>+VLOOKUP(G6339,'Legenda Tecnologias'!$A$1:$C$26,3)</f>
        <v>1</v>
      </c>
    </row>
    <row r="6340" spans="1:8" ht="14.25">
      <c r="A6340" s="11">
        <v>44075</v>
      </c>
      <c r="B6340" s="10" t="s">
        <v>6748</v>
      </c>
      <c r="C6340" s="12">
        <v>0.45833333333333331</v>
      </c>
      <c r="D6340" s="13">
        <v>44095</v>
      </c>
      <c r="E6340" s="7" t="s">
        <v>4769</v>
      </c>
      <c r="F6340" s="65">
        <v>51.73</v>
      </c>
      <c r="G6340" t="s">
        <v>10</v>
      </c>
      <c r="H6340">
        <f>+VLOOKUP(G6340,'Legenda Tecnologias'!$A$1:$C$26,3)</f>
        <v>1</v>
      </c>
    </row>
    <row r="6341" spans="1:8" ht="14.25">
      <c r="A6341" s="11">
        <v>44075</v>
      </c>
      <c r="B6341" s="10" t="s">
        <v>6749</v>
      </c>
      <c r="C6341" s="12">
        <v>0.5</v>
      </c>
      <c r="D6341" s="13">
        <v>44095</v>
      </c>
      <c r="E6341" s="7" t="s">
        <v>4769</v>
      </c>
      <c r="F6341" s="65">
        <v>51.73</v>
      </c>
      <c r="G6341" t="s">
        <v>5</v>
      </c>
      <c r="H6341">
        <f>+VLOOKUP(G6341,'Legenda Tecnologias'!$A$1:$C$26,3)</f>
        <v>11</v>
      </c>
    </row>
    <row r="6342" spans="1:8" ht="14.25">
      <c r="A6342" s="11">
        <v>44075</v>
      </c>
      <c r="B6342" s="10" t="s">
        <v>6750</v>
      </c>
      <c r="C6342" s="12">
        <v>0.54166666666666663</v>
      </c>
      <c r="D6342" s="13">
        <v>44095</v>
      </c>
      <c r="E6342" s="7" t="s">
        <v>4769</v>
      </c>
      <c r="F6342" s="65">
        <v>51.62</v>
      </c>
      <c r="G6342" t="s">
        <v>5</v>
      </c>
      <c r="H6342">
        <f>+VLOOKUP(G6342,'Legenda Tecnologias'!$A$1:$C$26,3)</f>
        <v>11</v>
      </c>
    </row>
    <row r="6343" spans="1:8" ht="14.25">
      <c r="A6343" s="11">
        <v>44075</v>
      </c>
      <c r="B6343" s="10" t="s">
        <v>6751</v>
      </c>
      <c r="C6343" s="12">
        <v>0.58333333333333337</v>
      </c>
      <c r="D6343" s="13">
        <v>44095</v>
      </c>
      <c r="E6343" s="7" t="s">
        <v>4769</v>
      </c>
      <c r="F6343" s="65">
        <v>50.8</v>
      </c>
      <c r="G6343" t="s">
        <v>6</v>
      </c>
      <c r="H6343">
        <f>+VLOOKUP(G6343,'Legenda Tecnologias'!$A$1:$C$26,3)</f>
        <v>18</v>
      </c>
    </row>
    <row r="6344" spans="1:8" ht="14.25">
      <c r="A6344" s="11">
        <v>44075</v>
      </c>
      <c r="B6344" s="10" t="s">
        <v>6752</v>
      </c>
      <c r="C6344" s="12">
        <v>0.625</v>
      </c>
      <c r="D6344" s="13">
        <v>44095</v>
      </c>
      <c r="E6344" s="7" t="s">
        <v>4769</v>
      </c>
      <c r="F6344" s="65">
        <v>50.03</v>
      </c>
      <c r="G6344" t="s">
        <v>5</v>
      </c>
      <c r="H6344">
        <f>+VLOOKUP(G6344,'Legenda Tecnologias'!$A$1:$C$26,3)</f>
        <v>11</v>
      </c>
    </row>
    <row r="6345" spans="1:8" ht="14.25">
      <c r="A6345" s="11">
        <v>44075</v>
      </c>
      <c r="B6345" s="10" t="s">
        <v>6753</v>
      </c>
      <c r="C6345" s="12">
        <v>0.66666666666666663</v>
      </c>
      <c r="D6345" s="13">
        <v>44095</v>
      </c>
      <c r="E6345" s="7" t="s">
        <v>4769</v>
      </c>
      <c r="F6345" s="65">
        <v>50.03</v>
      </c>
      <c r="G6345" t="s">
        <v>5</v>
      </c>
      <c r="H6345">
        <f>+VLOOKUP(G6345,'Legenda Tecnologias'!$A$1:$C$26,3)</f>
        <v>11</v>
      </c>
    </row>
    <row r="6346" spans="1:8" ht="14.25">
      <c r="A6346" s="11">
        <v>44075</v>
      </c>
      <c r="B6346" s="10" t="s">
        <v>6754</v>
      </c>
      <c r="C6346" s="12">
        <v>0.70833333333333337</v>
      </c>
      <c r="D6346" s="13">
        <v>44095</v>
      </c>
      <c r="E6346" s="7" t="s">
        <v>4769</v>
      </c>
      <c r="F6346" s="65">
        <v>50.81</v>
      </c>
      <c r="G6346" t="s">
        <v>5</v>
      </c>
      <c r="H6346">
        <f>+VLOOKUP(G6346,'Legenda Tecnologias'!$A$1:$C$26,3)</f>
        <v>11</v>
      </c>
    </row>
    <row r="6347" spans="1:8" ht="14.25">
      <c r="A6347" s="11">
        <v>44075</v>
      </c>
      <c r="B6347" s="10" t="s">
        <v>6755</v>
      </c>
      <c r="C6347" s="12">
        <v>0.75</v>
      </c>
      <c r="D6347" s="13">
        <v>44095</v>
      </c>
      <c r="E6347" s="7" t="s">
        <v>4769</v>
      </c>
      <c r="F6347" s="65">
        <v>51.36</v>
      </c>
      <c r="G6347" t="s">
        <v>5</v>
      </c>
      <c r="H6347">
        <f>+VLOOKUP(G6347,'Legenda Tecnologias'!$A$1:$C$26,3)</f>
        <v>11</v>
      </c>
    </row>
    <row r="6348" spans="1:8" ht="14.25">
      <c r="A6348" s="11">
        <v>44075</v>
      </c>
      <c r="B6348" s="10" t="s">
        <v>6756</v>
      </c>
      <c r="C6348" s="12">
        <v>0.79166666666666663</v>
      </c>
      <c r="D6348" s="13">
        <v>44095</v>
      </c>
      <c r="E6348" s="7" t="s">
        <v>4769</v>
      </c>
      <c r="F6348" s="65">
        <v>52.65</v>
      </c>
      <c r="G6348" t="s">
        <v>10</v>
      </c>
      <c r="H6348">
        <f>+VLOOKUP(G6348,'Legenda Tecnologias'!$A$1:$C$26,3)</f>
        <v>1</v>
      </c>
    </row>
    <row r="6349" spans="1:8" ht="14.25">
      <c r="A6349" s="11">
        <v>44075</v>
      </c>
      <c r="B6349" s="10" t="s">
        <v>6739</v>
      </c>
      <c r="C6349" s="12">
        <v>8.3333333333333329E-2</v>
      </c>
      <c r="D6349" s="13">
        <v>44095</v>
      </c>
      <c r="E6349" s="7" t="s">
        <v>4769</v>
      </c>
      <c r="F6349" s="65">
        <v>38</v>
      </c>
      <c r="G6349" t="s">
        <v>5</v>
      </c>
      <c r="H6349">
        <f>+VLOOKUP(G6349,'Legenda Tecnologias'!$A$1:$C$26,3)</f>
        <v>11</v>
      </c>
    </row>
    <row r="6350" spans="1:8" ht="14.25">
      <c r="A6350" s="11">
        <v>44075</v>
      </c>
      <c r="B6350" s="10" t="s">
        <v>6757</v>
      </c>
      <c r="C6350" s="12">
        <v>0.83333333333333337</v>
      </c>
      <c r="D6350" s="13">
        <v>44095</v>
      </c>
      <c r="E6350" s="7" t="s">
        <v>4769</v>
      </c>
      <c r="F6350" s="65">
        <v>56.01</v>
      </c>
      <c r="G6350" t="s">
        <v>5</v>
      </c>
      <c r="H6350">
        <f>+VLOOKUP(G6350,'Legenda Tecnologias'!$A$1:$C$26,3)</f>
        <v>11</v>
      </c>
    </row>
    <row r="6351" spans="1:8" ht="14.25">
      <c r="A6351" s="11">
        <v>44075</v>
      </c>
      <c r="B6351" s="10" t="s">
        <v>6758</v>
      </c>
      <c r="C6351" s="12">
        <v>0.875</v>
      </c>
      <c r="D6351" s="13">
        <v>44095</v>
      </c>
      <c r="E6351" s="7" t="s">
        <v>4769</v>
      </c>
      <c r="F6351" s="65">
        <v>58.89</v>
      </c>
      <c r="G6351" t="s">
        <v>5</v>
      </c>
      <c r="H6351">
        <f>+VLOOKUP(G6351,'Legenda Tecnologias'!$A$1:$C$26,3)</f>
        <v>11</v>
      </c>
    </row>
    <row r="6352" spans="1:8" ht="14.25">
      <c r="A6352" s="11">
        <v>44075</v>
      </c>
      <c r="B6352" s="10" t="s">
        <v>6759</v>
      </c>
      <c r="C6352" s="12">
        <v>0.91666666666666663</v>
      </c>
      <c r="D6352" s="13">
        <v>44095</v>
      </c>
      <c r="E6352" s="7" t="s">
        <v>4769</v>
      </c>
      <c r="F6352" s="65">
        <v>54.01</v>
      </c>
      <c r="G6352" t="s">
        <v>5</v>
      </c>
      <c r="H6352">
        <f>+VLOOKUP(G6352,'Legenda Tecnologias'!$A$1:$C$26,3)</f>
        <v>11</v>
      </c>
    </row>
    <row r="6353" spans="1:8" ht="14.25">
      <c r="A6353" s="11">
        <v>44075</v>
      </c>
      <c r="B6353" s="10" t="s">
        <v>6760</v>
      </c>
      <c r="C6353" s="12">
        <v>0.95833333333333337</v>
      </c>
      <c r="D6353" s="13">
        <v>44095</v>
      </c>
      <c r="E6353" s="7" t="s">
        <v>4769</v>
      </c>
      <c r="F6353" s="65">
        <v>50</v>
      </c>
      <c r="G6353" t="s">
        <v>5</v>
      </c>
      <c r="H6353">
        <f>+VLOOKUP(G6353,'Legenda Tecnologias'!$A$1:$C$26,3)</f>
        <v>11</v>
      </c>
    </row>
    <row r="6354" spans="1:8" ht="14.25">
      <c r="A6354" s="11">
        <v>44075</v>
      </c>
      <c r="B6354" s="10" t="s">
        <v>6740</v>
      </c>
      <c r="C6354" s="12">
        <v>0.125</v>
      </c>
      <c r="D6354" s="13">
        <v>44095</v>
      </c>
      <c r="E6354" s="7" t="s">
        <v>4769</v>
      </c>
      <c r="F6354" s="65">
        <v>36.75</v>
      </c>
      <c r="G6354" t="s">
        <v>12</v>
      </c>
      <c r="H6354">
        <f>+VLOOKUP(G6354,'Legenda Tecnologias'!$A$1:$C$26,3)</f>
        <v>22</v>
      </c>
    </row>
    <row r="6355" spans="1:8" ht="14.25">
      <c r="A6355" s="11">
        <v>44075</v>
      </c>
      <c r="B6355" s="10" t="s">
        <v>6741</v>
      </c>
      <c r="C6355" s="12">
        <v>0.16666666666666666</v>
      </c>
      <c r="D6355" s="13">
        <v>44095</v>
      </c>
      <c r="E6355" s="7" t="s">
        <v>4769</v>
      </c>
      <c r="F6355" s="65">
        <v>36.5</v>
      </c>
      <c r="G6355" t="s">
        <v>12</v>
      </c>
      <c r="H6355">
        <f>+VLOOKUP(G6355,'Legenda Tecnologias'!$A$1:$C$26,3)</f>
        <v>22</v>
      </c>
    </row>
    <row r="6356" spans="1:8" ht="14.25">
      <c r="A6356" s="11">
        <v>44075</v>
      </c>
      <c r="B6356" s="10" t="s">
        <v>6742</v>
      </c>
      <c r="C6356" s="12">
        <v>0.20833333333333334</v>
      </c>
      <c r="D6356" s="13">
        <v>44095</v>
      </c>
      <c r="E6356" s="7" t="s">
        <v>4769</v>
      </c>
      <c r="F6356" s="65">
        <v>41.93</v>
      </c>
      <c r="G6356" t="s">
        <v>12</v>
      </c>
      <c r="H6356">
        <f>+VLOOKUP(G6356,'Legenda Tecnologias'!$A$1:$C$26,3)</f>
        <v>22</v>
      </c>
    </row>
    <row r="6357" spans="1:8" ht="14.25">
      <c r="A6357" s="11">
        <v>44075</v>
      </c>
      <c r="B6357" s="10" t="s">
        <v>6743</v>
      </c>
      <c r="C6357" s="12">
        <v>0.25</v>
      </c>
      <c r="D6357" s="13">
        <v>44095</v>
      </c>
      <c r="E6357" s="7" t="s">
        <v>4769</v>
      </c>
      <c r="F6357" s="65">
        <v>51.73</v>
      </c>
      <c r="G6357" t="s">
        <v>13</v>
      </c>
      <c r="H6357">
        <f>+VLOOKUP(G6357,'Legenda Tecnologias'!$A$1:$C$26,3)</f>
        <v>24</v>
      </c>
    </row>
    <row r="6358" spans="1:8" ht="14.25">
      <c r="A6358" s="11">
        <v>44075</v>
      </c>
      <c r="B6358" s="10" t="s">
        <v>6744</v>
      </c>
      <c r="C6358" s="12">
        <v>0.29166666666666669</v>
      </c>
      <c r="D6358" s="13">
        <v>44095</v>
      </c>
      <c r="E6358" s="7" t="s">
        <v>4769</v>
      </c>
      <c r="F6358" s="65">
        <v>52.87</v>
      </c>
      <c r="G6358" t="s">
        <v>5</v>
      </c>
      <c r="H6358">
        <f>+VLOOKUP(G6358,'Legenda Tecnologias'!$A$1:$C$26,3)</f>
        <v>11</v>
      </c>
    </row>
    <row r="6359" spans="1:8" ht="14.25">
      <c r="A6359" s="11">
        <v>44075</v>
      </c>
      <c r="B6359" s="10" t="s">
        <v>6745</v>
      </c>
      <c r="C6359" s="12">
        <v>0.33333333333333331</v>
      </c>
      <c r="D6359" s="13">
        <v>44095</v>
      </c>
      <c r="E6359" s="7" t="s">
        <v>4769</v>
      </c>
      <c r="F6359" s="65">
        <v>53.72</v>
      </c>
      <c r="G6359" t="s">
        <v>39</v>
      </c>
      <c r="H6359">
        <f>+VLOOKUP(G6359,'Legenda Tecnologias'!$A$1:$C$26,3)</f>
        <v>17</v>
      </c>
    </row>
    <row r="6360" spans="1:8" ht="14.25">
      <c r="A6360" s="11">
        <v>44075</v>
      </c>
      <c r="B6360" s="10" t="s">
        <v>6746</v>
      </c>
      <c r="C6360" s="12">
        <v>0.375</v>
      </c>
      <c r="D6360" s="13">
        <v>44095</v>
      </c>
      <c r="E6360" s="7" t="s">
        <v>4769</v>
      </c>
      <c r="F6360" s="65">
        <v>53.16</v>
      </c>
      <c r="G6360" t="s">
        <v>10</v>
      </c>
      <c r="H6360">
        <f>+VLOOKUP(G6360,'Legenda Tecnologias'!$A$1:$C$26,3)</f>
        <v>1</v>
      </c>
    </row>
    <row r="6361" spans="1:8" ht="14.25">
      <c r="A6361" s="11">
        <v>44075</v>
      </c>
      <c r="B6361" s="10" t="s">
        <v>6761</v>
      </c>
      <c r="C6361" s="12">
        <v>0</v>
      </c>
      <c r="D6361" s="13">
        <v>44096</v>
      </c>
      <c r="E6361" s="7" t="s">
        <v>4769</v>
      </c>
      <c r="F6361" s="65">
        <v>49.23</v>
      </c>
      <c r="G6361" t="s">
        <v>5</v>
      </c>
      <c r="H6361">
        <f>+VLOOKUP(G6361,'Legenda Tecnologias'!$A$1:$C$26,3)</f>
        <v>11</v>
      </c>
    </row>
    <row r="6362" spans="1:8" ht="14.25">
      <c r="A6362" s="11">
        <v>44075</v>
      </c>
      <c r="B6362" s="10" t="s">
        <v>6762</v>
      </c>
      <c r="C6362" s="12">
        <v>4.1666666666666664E-2</v>
      </c>
      <c r="D6362" s="13">
        <v>44096</v>
      </c>
      <c r="E6362" s="7" t="s">
        <v>4769</v>
      </c>
      <c r="F6362" s="65">
        <v>49.01</v>
      </c>
      <c r="G6362" t="s">
        <v>5</v>
      </c>
      <c r="H6362">
        <f>+VLOOKUP(G6362,'Legenda Tecnologias'!$A$1:$C$26,3)</f>
        <v>11</v>
      </c>
    </row>
    <row r="6363" spans="1:8" ht="14.25">
      <c r="A6363" s="11">
        <v>44075</v>
      </c>
      <c r="B6363" s="10" t="s">
        <v>6771</v>
      </c>
      <c r="C6363" s="12">
        <v>0.41666666666666669</v>
      </c>
      <c r="D6363" s="13">
        <v>44096</v>
      </c>
      <c r="E6363" s="7" t="s">
        <v>4769</v>
      </c>
      <c r="F6363" s="65">
        <v>53.03</v>
      </c>
      <c r="G6363" t="s">
        <v>5</v>
      </c>
      <c r="H6363">
        <f>+VLOOKUP(G6363,'Legenda Tecnologias'!$A$1:$C$26,3)</f>
        <v>11</v>
      </c>
    </row>
    <row r="6364" spans="1:8" ht="14.25">
      <c r="A6364" s="11">
        <v>44075</v>
      </c>
      <c r="B6364" s="10" t="s">
        <v>6772</v>
      </c>
      <c r="C6364" s="12">
        <v>0.45833333333333331</v>
      </c>
      <c r="D6364" s="13">
        <v>44096</v>
      </c>
      <c r="E6364" s="7" t="s">
        <v>4769</v>
      </c>
      <c r="F6364" s="65">
        <v>52.89</v>
      </c>
      <c r="G6364" t="s">
        <v>5</v>
      </c>
      <c r="H6364">
        <f>+VLOOKUP(G6364,'Legenda Tecnologias'!$A$1:$C$26,3)</f>
        <v>11</v>
      </c>
    </row>
    <row r="6365" spans="1:8" ht="14.25">
      <c r="A6365" s="11">
        <v>44075</v>
      </c>
      <c r="B6365" s="10" t="s">
        <v>6773</v>
      </c>
      <c r="C6365" s="12">
        <v>0.5</v>
      </c>
      <c r="D6365" s="13">
        <v>44096</v>
      </c>
      <c r="E6365" s="7" t="s">
        <v>4769</v>
      </c>
      <c r="F6365" s="65">
        <v>52.76</v>
      </c>
      <c r="G6365" t="s">
        <v>12</v>
      </c>
      <c r="H6365">
        <f>+VLOOKUP(G6365,'Legenda Tecnologias'!$A$1:$C$26,3)</f>
        <v>22</v>
      </c>
    </row>
    <row r="6366" spans="1:8" ht="14.25">
      <c r="A6366" s="11">
        <v>44075</v>
      </c>
      <c r="B6366" s="10" t="s">
        <v>6774</v>
      </c>
      <c r="C6366" s="12">
        <v>0.54166666666666663</v>
      </c>
      <c r="D6366" s="13">
        <v>44096</v>
      </c>
      <c r="E6366" s="7" t="s">
        <v>4769</v>
      </c>
      <c r="F6366" s="65">
        <v>51.74</v>
      </c>
      <c r="G6366" t="s">
        <v>10</v>
      </c>
      <c r="H6366">
        <f>+VLOOKUP(G6366,'Legenda Tecnologias'!$A$1:$C$26,3)</f>
        <v>1</v>
      </c>
    </row>
    <row r="6367" spans="1:8" ht="14.25">
      <c r="A6367" s="11">
        <v>44075</v>
      </c>
      <c r="B6367" s="10" t="s">
        <v>6775</v>
      </c>
      <c r="C6367" s="12">
        <v>0.58333333333333337</v>
      </c>
      <c r="D6367" s="13">
        <v>44096</v>
      </c>
      <c r="E6367" s="7" t="s">
        <v>4769</v>
      </c>
      <c r="F6367" s="65">
        <v>50.81</v>
      </c>
      <c r="G6367" t="s">
        <v>10</v>
      </c>
      <c r="H6367">
        <f>+VLOOKUP(G6367,'Legenda Tecnologias'!$A$1:$C$26,3)</f>
        <v>1</v>
      </c>
    </row>
    <row r="6368" spans="1:8" ht="14.25">
      <c r="A6368" s="11">
        <v>44075</v>
      </c>
      <c r="B6368" s="10" t="s">
        <v>6776</v>
      </c>
      <c r="C6368" s="12">
        <v>0.625</v>
      </c>
      <c r="D6368" s="13">
        <v>44096</v>
      </c>
      <c r="E6368" s="7" t="s">
        <v>4769</v>
      </c>
      <c r="F6368" s="65">
        <v>48.32</v>
      </c>
      <c r="G6368" t="s">
        <v>5</v>
      </c>
      <c r="H6368">
        <f>+VLOOKUP(G6368,'Legenda Tecnologias'!$A$1:$C$26,3)</f>
        <v>11</v>
      </c>
    </row>
    <row r="6369" spans="1:8" ht="14.25">
      <c r="A6369" s="11">
        <v>44075</v>
      </c>
      <c r="B6369" s="10" t="s">
        <v>6777</v>
      </c>
      <c r="C6369" s="12">
        <v>0.66666666666666663</v>
      </c>
      <c r="D6369" s="13">
        <v>44096</v>
      </c>
      <c r="E6369" s="7" t="s">
        <v>4769</v>
      </c>
      <c r="F6369" s="65">
        <v>49.23</v>
      </c>
      <c r="G6369" t="s">
        <v>13</v>
      </c>
      <c r="H6369">
        <f>+VLOOKUP(G6369,'Legenda Tecnologias'!$A$1:$C$26,3)</f>
        <v>24</v>
      </c>
    </row>
    <row r="6370" spans="1:8" ht="14.25">
      <c r="A6370" s="11">
        <v>44075</v>
      </c>
      <c r="B6370" s="10" t="s">
        <v>6778</v>
      </c>
      <c r="C6370" s="12">
        <v>0.70833333333333337</v>
      </c>
      <c r="D6370" s="13">
        <v>44096</v>
      </c>
      <c r="E6370" s="7" t="s">
        <v>4769</v>
      </c>
      <c r="F6370" s="65">
        <v>49.96</v>
      </c>
      <c r="G6370" t="s">
        <v>5</v>
      </c>
      <c r="H6370">
        <f>+VLOOKUP(G6370,'Legenda Tecnologias'!$A$1:$C$26,3)</f>
        <v>11</v>
      </c>
    </row>
    <row r="6371" spans="1:8" ht="14.25">
      <c r="A6371" s="11">
        <v>44075</v>
      </c>
      <c r="B6371" s="10" t="s">
        <v>6779</v>
      </c>
      <c r="C6371" s="12">
        <v>0.75</v>
      </c>
      <c r="D6371" s="13">
        <v>44096</v>
      </c>
      <c r="E6371" s="7" t="s">
        <v>4769</v>
      </c>
      <c r="F6371" s="65">
        <v>50.81</v>
      </c>
      <c r="G6371" t="s">
        <v>5</v>
      </c>
      <c r="H6371">
        <f>+VLOOKUP(G6371,'Legenda Tecnologias'!$A$1:$C$26,3)</f>
        <v>11</v>
      </c>
    </row>
    <row r="6372" spans="1:8" ht="14.25">
      <c r="A6372" s="11">
        <v>44075</v>
      </c>
      <c r="B6372" s="10" t="s">
        <v>6780</v>
      </c>
      <c r="C6372" s="12">
        <v>0.79166666666666663</v>
      </c>
      <c r="D6372" s="13">
        <v>44096</v>
      </c>
      <c r="E6372" s="7" t="s">
        <v>4769</v>
      </c>
      <c r="F6372" s="65">
        <v>52.25</v>
      </c>
      <c r="G6372" t="s">
        <v>5</v>
      </c>
      <c r="H6372">
        <f>+VLOOKUP(G6372,'Legenda Tecnologias'!$A$1:$C$26,3)</f>
        <v>11</v>
      </c>
    </row>
    <row r="6373" spans="1:8" ht="14.25">
      <c r="A6373" s="11">
        <v>44075</v>
      </c>
      <c r="B6373" s="10" t="s">
        <v>6763</v>
      </c>
      <c r="C6373" s="12">
        <v>8.3333333333333329E-2</v>
      </c>
      <c r="D6373" s="13">
        <v>44096</v>
      </c>
      <c r="E6373" s="7" t="s">
        <v>4769</v>
      </c>
      <c r="F6373" s="65">
        <v>46.51</v>
      </c>
      <c r="G6373" t="s">
        <v>5</v>
      </c>
      <c r="H6373">
        <f>+VLOOKUP(G6373,'Legenda Tecnologias'!$A$1:$C$26,3)</f>
        <v>11</v>
      </c>
    </row>
    <row r="6374" spans="1:8" ht="14.25">
      <c r="A6374" s="11">
        <v>44075</v>
      </c>
      <c r="B6374" s="10" t="s">
        <v>6781</v>
      </c>
      <c r="C6374" s="12">
        <v>0.83333333333333337</v>
      </c>
      <c r="D6374" s="13">
        <v>44096</v>
      </c>
      <c r="E6374" s="7" t="s">
        <v>4769</v>
      </c>
      <c r="F6374" s="65">
        <v>55.75</v>
      </c>
      <c r="G6374" t="s">
        <v>21</v>
      </c>
      <c r="H6374">
        <f>+VLOOKUP(G6374,'Legenda Tecnologias'!$A$1:$C$26,3)</f>
        <v>2</v>
      </c>
    </row>
    <row r="6375" spans="1:8" ht="14.25">
      <c r="A6375" s="11">
        <v>44075</v>
      </c>
      <c r="B6375" s="10" t="s">
        <v>6782</v>
      </c>
      <c r="C6375" s="12">
        <v>0.875</v>
      </c>
      <c r="D6375" s="13">
        <v>44096</v>
      </c>
      <c r="E6375" s="7" t="s">
        <v>4769</v>
      </c>
      <c r="F6375" s="65">
        <v>55.47</v>
      </c>
      <c r="G6375" t="s">
        <v>10</v>
      </c>
      <c r="H6375">
        <f>+VLOOKUP(G6375,'Legenda Tecnologias'!$A$1:$C$26,3)</f>
        <v>1</v>
      </c>
    </row>
    <row r="6376" spans="1:8" ht="14.25">
      <c r="A6376" s="11">
        <v>44075</v>
      </c>
      <c r="B6376" s="10" t="s">
        <v>6783</v>
      </c>
      <c r="C6376" s="12">
        <v>0.91666666666666663</v>
      </c>
      <c r="D6376" s="13">
        <v>44096</v>
      </c>
      <c r="E6376" s="7" t="s">
        <v>4769</v>
      </c>
      <c r="F6376" s="65">
        <v>50.78</v>
      </c>
      <c r="G6376" t="s">
        <v>10</v>
      </c>
      <c r="H6376">
        <f>+VLOOKUP(G6376,'Legenda Tecnologias'!$A$1:$C$26,3)</f>
        <v>1</v>
      </c>
    </row>
    <row r="6377" spans="1:8" ht="14.25">
      <c r="A6377" s="11">
        <v>44075</v>
      </c>
      <c r="B6377" s="10" t="s">
        <v>6784</v>
      </c>
      <c r="C6377" s="12">
        <v>0.95833333333333337</v>
      </c>
      <c r="D6377" s="13">
        <v>44096</v>
      </c>
      <c r="E6377" s="7" t="s">
        <v>4769</v>
      </c>
      <c r="F6377" s="65">
        <v>47</v>
      </c>
      <c r="G6377" t="s">
        <v>6</v>
      </c>
      <c r="H6377">
        <f>+VLOOKUP(G6377,'Legenda Tecnologias'!$A$1:$C$26,3)</f>
        <v>18</v>
      </c>
    </row>
    <row r="6378" spans="1:8" ht="14.25">
      <c r="A6378" s="11">
        <v>44075</v>
      </c>
      <c r="B6378" s="10" t="s">
        <v>6764</v>
      </c>
      <c r="C6378" s="12">
        <v>0.125</v>
      </c>
      <c r="D6378" s="13">
        <v>44096</v>
      </c>
      <c r="E6378" s="7" t="s">
        <v>4769</v>
      </c>
      <c r="F6378" s="65">
        <v>45.49</v>
      </c>
      <c r="G6378" t="s">
        <v>5</v>
      </c>
      <c r="H6378">
        <f>+VLOOKUP(G6378,'Legenda Tecnologias'!$A$1:$C$26,3)</f>
        <v>11</v>
      </c>
    </row>
    <row r="6379" spans="1:8" ht="14.25">
      <c r="A6379" s="11">
        <v>44075</v>
      </c>
      <c r="B6379" s="10" t="s">
        <v>6765</v>
      </c>
      <c r="C6379" s="12">
        <v>0.16666666666666666</v>
      </c>
      <c r="D6379" s="13">
        <v>44096</v>
      </c>
      <c r="E6379" s="7" t="s">
        <v>4769</v>
      </c>
      <c r="F6379" s="65">
        <v>44.46</v>
      </c>
      <c r="G6379" t="s">
        <v>5</v>
      </c>
      <c r="H6379">
        <f>+VLOOKUP(G6379,'Legenda Tecnologias'!$A$1:$C$26,3)</f>
        <v>11</v>
      </c>
    </row>
    <row r="6380" spans="1:8" ht="14.25">
      <c r="A6380" s="11">
        <v>44075</v>
      </c>
      <c r="B6380" s="10" t="s">
        <v>6766</v>
      </c>
      <c r="C6380" s="12">
        <v>0.20833333333333334</v>
      </c>
      <c r="D6380" s="13">
        <v>44096</v>
      </c>
      <c r="E6380" s="7" t="s">
        <v>4769</v>
      </c>
      <c r="F6380" s="65">
        <v>43.59</v>
      </c>
      <c r="G6380" t="s">
        <v>12</v>
      </c>
      <c r="H6380">
        <f>+VLOOKUP(G6380,'Legenda Tecnologias'!$A$1:$C$26,3)</f>
        <v>22</v>
      </c>
    </row>
    <row r="6381" spans="1:8" ht="14.25">
      <c r="A6381" s="11">
        <v>44075</v>
      </c>
      <c r="B6381" s="10" t="s">
        <v>6767</v>
      </c>
      <c r="C6381" s="12">
        <v>0.25</v>
      </c>
      <c r="D6381" s="13">
        <v>44096</v>
      </c>
      <c r="E6381" s="7" t="s">
        <v>4769</v>
      </c>
      <c r="F6381" s="65">
        <v>51.73</v>
      </c>
      <c r="G6381" t="s">
        <v>13</v>
      </c>
      <c r="H6381">
        <f>+VLOOKUP(G6381,'Legenda Tecnologias'!$A$1:$C$26,3)</f>
        <v>24</v>
      </c>
    </row>
    <row r="6382" spans="1:8" ht="14.25">
      <c r="A6382" s="11">
        <v>44075</v>
      </c>
      <c r="B6382" s="10" t="s">
        <v>6768</v>
      </c>
      <c r="C6382" s="12">
        <v>0.29166666666666669</v>
      </c>
      <c r="D6382" s="13">
        <v>44096</v>
      </c>
      <c r="E6382" s="7" t="s">
        <v>4769</v>
      </c>
      <c r="F6382" s="65">
        <v>54.34</v>
      </c>
      <c r="G6382" t="s">
        <v>5</v>
      </c>
      <c r="H6382">
        <f>+VLOOKUP(G6382,'Legenda Tecnologias'!$A$1:$C$26,3)</f>
        <v>11</v>
      </c>
    </row>
    <row r="6383" spans="1:8" ht="14.25">
      <c r="A6383" s="11">
        <v>44075</v>
      </c>
      <c r="B6383" s="10" t="s">
        <v>6769</v>
      </c>
      <c r="C6383" s="12">
        <v>0.33333333333333331</v>
      </c>
      <c r="D6383" s="13">
        <v>44096</v>
      </c>
      <c r="E6383" s="7" t="s">
        <v>4769</v>
      </c>
      <c r="F6383" s="65">
        <v>55.83</v>
      </c>
      <c r="G6383" t="s">
        <v>10</v>
      </c>
      <c r="H6383">
        <f>+VLOOKUP(G6383,'Legenda Tecnologias'!$A$1:$C$26,3)</f>
        <v>1</v>
      </c>
    </row>
    <row r="6384" spans="1:8" ht="14.25">
      <c r="A6384" s="11">
        <v>44075</v>
      </c>
      <c r="B6384" s="10" t="s">
        <v>6770</v>
      </c>
      <c r="C6384" s="12">
        <v>0.375</v>
      </c>
      <c r="D6384" s="13">
        <v>44096</v>
      </c>
      <c r="E6384" s="7" t="s">
        <v>4769</v>
      </c>
      <c r="F6384" s="65">
        <v>55.01</v>
      </c>
      <c r="G6384" t="s">
        <v>10</v>
      </c>
      <c r="H6384">
        <f>+VLOOKUP(G6384,'Legenda Tecnologias'!$A$1:$C$26,3)</f>
        <v>1</v>
      </c>
    </row>
    <row r="6385" spans="1:8" ht="14.25">
      <c r="A6385" s="11">
        <v>44075</v>
      </c>
      <c r="B6385" s="10" t="s">
        <v>6785</v>
      </c>
      <c r="C6385" s="12">
        <v>0</v>
      </c>
      <c r="D6385" s="13">
        <v>44097</v>
      </c>
      <c r="E6385" s="7" t="s">
        <v>4769</v>
      </c>
      <c r="F6385" s="65">
        <v>42.45</v>
      </c>
      <c r="G6385" t="s">
        <v>6</v>
      </c>
      <c r="H6385">
        <f>+VLOOKUP(G6385,'Legenda Tecnologias'!$A$1:$C$26,3)</f>
        <v>18</v>
      </c>
    </row>
    <row r="6386" spans="1:8" ht="14.25">
      <c r="A6386" s="11">
        <v>44075</v>
      </c>
      <c r="B6386" s="10" t="s">
        <v>6786</v>
      </c>
      <c r="C6386" s="12">
        <v>4.1666666666666664E-2</v>
      </c>
      <c r="D6386" s="13">
        <v>44097</v>
      </c>
      <c r="E6386" s="7" t="s">
        <v>4769</v>
      </c>
      <c r="F6386" s="65">
        <v>40.21</v>
      </c>
      <c r="G6386" t="s">
        <v>12</v>
      </c>
      <c r="H6386">
        <f>+VLOOKUP(G6386,'Legenda Tecnologias'!$A$1:$C$26,3)</f>
        <v>22</v>
      </c>
    </row>
    <row r="6387" spans="1:8" ht="14.25">
      <c r="A6387" s="11">
        <v>44075</v>
      </c>
      <c r="B6387" s="10" t="s">
        <v>6795</v>
      </c>
      <c r="C6387" s="12">
        <v>0.41666666666666669</v>
      </c>
      <c r="D6387" s="13">
        <v>44097</v>
      </c>
      <c r="E6387" s="7" t="s">
        <v>4769</v>
      </c>
      <c r="F6387" s="65">
        <v>50.23</v>
      </c>
      <c r="G6387" t="s">
        <v>5</v>
      </c>
      <c r="H6387">
        <f>+VLOOKUP(G6387,'Legenda Tecnologias'!$A$1:$C$26,3)</f>
        <v>11</v>
      </c>
    </row>
    <row r="6388" spans="1:8" ht="14.25">
      <c r="A6388" s="11">
        <v>44075</v>
      </c>
      <c r="B6388" s="10" t="s">
        <v>6796</v>
      </c>
      <c r="C6388" s="12">
        <v>0.45833333333333331</v>
      </c>
      <c r="D6388" s="13">
        <v>44097</v>
      </c>
      <c r="E6388" s="7" t="s">
        <v>4769</v>
      </c>
      <c r="F6388" s="65">
        <v>49.23</v>
      </c>
      <c r="G6388" t="s">
        <v>5</v>
      </c>
      <c r="H6388">
        <f>+VLOOKUP(G6388,'Legenda Tecnologias'!$A$1:$C$26,3)</f>
        <v>11</v>
      </c>
    </row>
    <row r="6389" spans="1:8" ht="14.25">
      <c r="A6389" s="11">
        <v>44075</v>
      </c>
      <c r="B6389" s="10" t="s">
        <v>6797</v>
      </c>
      <c r="C6389" s="12">
        <v>0.5</v>
      </c>
      <c r="D6389" s="13">
        <v>44097</v>
      </c>
      <c r="E6389" s="7" t="s">
        <v>4769</v>
      </c>
      <c r="F6389" s="65">
        <v>49.24</v>
      </c>
      <c r="G6389" t="s">
        <v>5</v>
      </c>
      <c r="H6389">
        <f>+VLOOKUP(G6389,'Legenda Tecnologias'!$A$1:$C$26,3)</f>
        <v>11</v>
      </c>
    </row>
    <row r="6390" spans="1:8" ht="14.25">
      <c r="A6390" s="11">
        <v>44075</v>
      </c>
      <c r="B6390" s="10" t="s">
        <v>6798</v>
      </c>
      <c r="C6390" s="12">
        <v>0.54166666666666663</v>
      </c>
      <c r="D6390" s="13">
        <v>44097</v>
      </c>
      <c r="E6390" s="7" t="s">
        <v>4769</v>
      </c>
      <c r="F6390" s="65">
        <v>48.53</v>
      </c>
      <c r="G6390" t="s">
        <v>12</v>
      </c>
      <c r="H6390">
        <f>+VLOOKUP(G6390,'Legenda Tecnologias'!$A$1:$C$26,3)</f>
        <v>22</v>
      </c>
    </row>
    <row r="6391" spans="1:8" ht="14.25">
      <c r="A6391" s="11">
        <v>44075</v>
      </c>
      <c r="B6391" s="10" t="s">
        <v>6799</v>
      </c>
      <c r="C6391" s="12">
        <v>0.58333333333333337</v>
      </c>
      <c r="D6391" s="13">
        <v>44097</v>
      </c>
      <c r="E6391" s="7" t="s">
        <v>4769</v>
      </c>
      <c r="F6391" s="65">
        <v>43.77</v>
      </c>
      <c r="G6391" t="s">
        <v>5</v>
      </c>
      <c r="H6391">
        <f>+VLOOKUP(G6391,'Legenda Tecnologias'!$A$1:$C$26,3)</f>
        <v>11</v>
      </c>
    </row>
    <row r="6392" spans="1:8" ht="14.25">
      <c r="A6392" s="11">
        <v>44075</v>
      </c>
      <c r="B6392" s="10" t="s">
        <v>6800</v>
      </c>
      <c r="C6392" s="12">
        <v>0.625</v>
      </c>
      <c r="D6392" s="13">
        <v>44097</v>
      </c>
      <c r="E6392" s="7" t="s">
        <v>4769</v>
      </c>
      <c r="F6392" s="65">
        <v>42.89</v>
      </c>
      <c r="G6392" t="s">
        <v>6</v>
      </c>
      <c r="H6392">
        <f>+VLOOKUP(G6392,'Legenda Tecnologias'!$A$1:$C$26,3)</f>
        <v>18</v>
      </c>
    </row>
    <row r="6393" spans="1:8" ht="14.25">
      <c r="A6393" s="11">
        <v>44075</v>
      </c>
      <c r="B6393" s="10" t="s">
        <v>6801</v>
      </c>
      <c r="C6393" s="12">
        <v>0.66666666666666663</v>
      </c>
      <c r="D6393" s="13">
        <v>44097</v>
      </c>
      <c r="E6393" s="7" t="s">
        <v>4769</v>
      </c>
      <c r="F6393" s="65">
        <v>37.200000000000003</v>
      </c>
      <c r="G6393" t="s">
        <v>12</v>
      </c>
      <c r="H6393">
        <f>+VLOOKUP(G6393,'Legenda Tecnologias'!$A$1:$C$26,3)</f>
        <v>22</v>
      </c>
    </row>
    <row r="6394" spans="1:8" ht="14.25">
      <c r="A6394" s="11">
        <v>44075</v>
      </c>
      <c r="B6394" s="10" t="s">
        <v>6802</v>
      </c>
      <c r="C6394" s="12">
        <v>0.70833333333333337</v>
      </c>
      <c r="D6394" s="13">
        <v>44097</v>
      </c>
      <c r="E6394" s="7" t="s">
        <v>4769</v>
      </c>
      <c r="F6394" s="65">
        <v>41.32</v>
      </c>
      <c r="G6394" t="s">
        <v>6</v>
      </c>
      <c r="H6394">
        <f>+VLOOKUP(G6394,'Legenda Tecnologias'!$A$1:$C$26,3)</f>
        <v>18</v>
      </c>
    </row>
    <row r="6395" spans="1:8" ht="14.25">
      <c r="A6395" s="11">
        <v>44075</v>
      </c>
      <c r="B6395" s="10" t="s">
        <v>6803</v>
      </c>
      <c r="C6395" s="12">
        <v>0.75</v>
      </c>
      <c r="D6395" s="13">
        <v>44097</v>
      </c>
      <c r="E6395" s="7" t="s">
        <v>4769</v>
      </c>
      <c r="F6395" s="65">
        <v>44.07</v>
      </c>
      <c r="G6395" t="s">
        <v>10</v>
      </c>
      <c r="H6395">
        <f>+VLOOKUP(G6395,'Legenda Tecnologias'!$A$1:$C$26,3)</f>
        <v>1</v>
      </c>
    </row>
    <row r="6396" spans="1:8" ht="14.25">
      <c r="A6396" s="11">
        <v>44075</v>
      </c>
      <c r="B6396" s="10" t="s">
        <v>6804</v>
      </c>
      <c r="C6396" s="12">
        <v>0.79166666666666663</v>
      </c>
      <c r="D6396" s="13">
        <v>44097</v>
      </c>
      <c r="E6396" s="7" t="s">
        <v>4769</v>
      </c>
      <c r="F6396" s="65">
        <v>50.23</v>
      </c>
      <c r="G6396" t="s">
        <v>12</v>
      </c>
      <c r="H6396">
        <f>+VLOOKUP(G6396,'Legenda Tecnologias'!$A$1:$C$26,3)</f>
        <v>22</v>
      </c>
    </row>
    <row r="6397" spans="1:8" ht="14.25">
      <c r="A6397" s="11">
        <v>44075</v>
      </c>
      <c r="B6397" s="10" t="s">
        <v>6787</v>
      </c>
      <c r="C6397" s="12">
        <v>8.3333333333333329E-2</v>
      </c>
      <c r="D6397" s="13">
        <v>44097</v>
      </c>
      <c r="E6397" s="7" t="s">
        <v>4769</v>
      </c>
      <c r="F6397" s="65">
        <v>38.86</v>
      </c>
      <c r="G6397" t="s">
        <v>6</v>
      </c>
      <c r="H6397">
        <f>+VLOOKUP(G6397,'Legenda Tecnologias'!$A$1:$C$26,3)</f>
        <v>18</v>
      </c>
    </row>
    <row r="6398" spans="1:8" ht="14.25">
      <c r="A6398" s="11">
        <v>44075</v>
      </c>
      <c r="B6398" s="10" t="s">
        <v>6805</v>
      </c>
      <c r="C6398" s="12">
        <v>0.83333333333333337</v>
      </c>
      <c r="D6398" s="13">
        <v>44097</v>
      </c>
      <c r="E6398" s="7" t="s">
        <v>4769</v>
      </c>
      <c r="F6398" s="65">
        <v>52.99</v>
      </c>
      <c r="G6398" t="s">
        <v>5</v>
      </c>
      <c r="H6398">
        <f>+VLOOKUP(G6398,'Legenda Tecnologias'!$A$1:$C$26,3)</f>
        <v>11</v>
      </c>
    </row>
    <row r="6399" spans="1:8" ht="14.25">
      <c r="A6399" s="11">
        <v>44075</v>
      </c>
      <c r="B6399" s="10" t="s">
        <v>6806</v>
      </c>
      <c r="C6399" s="12">
        <v>0.875</v>
      </c>
      <c r="D6399" s="13">
        <v>44097</v>
      </c>
      <c r="E6399" s="7" t="s">
        <v>4769</v>
      </c>
      <c r="F6399" s="65">
        <v>50.9</v>
      </c>
      <c r="G6399" t="s">
        <v>5</v>
      </c>
      <c r="H6399">
        <f>+VLOOKUP(G6399,'Legenda Tecnologias'!$A$1:$C$26,3)</f>
        <v>11</v>
      </c>
    </row>
    <row r="6400" spans="1:8" ht="14.25">
      <c r="A6400" s="11">
        <v>44075</v>
      </c>
      <c r="B6400" s="10" t="s">
        <v>6807</v>
      </c>
      <c r="C6400" s="12">
        <v>0.91666666666666663</v>
      </c>
      <c r="D6400" s="13">
        <v>44097</v>
      </c>
      <c r="E6400" s="7" t="s">
        <v>4769</v>
      </c>
      <c r="F6400" s="65">
        <v>45</v>
      </c>
      <c r="G6400" t="s">
        <v>5</v>
      </c>
      <c r="H6400">
        <f>+VLOOKUP(G6400,'Legenda Tecnologias'!$A$1:$C$26,3)</f>
        <v>11</v>
      </c>
    </row>
    <row r="6401" spans="1:8" ht="14.25">
      <c r="A6401" s="11">
        <v>44075</v>
      </c>
      <c r="B6401" s="10" t="s">
        <v>6808</v>
      </c>
      <c r="C6401" s="12">
        <v>0.95833333333333337</v>
      </c>
      <c r="D6401" s="13">
        <v>44097</v>
      </c>
      <c r="E6401" s="7" t="s">
        <v>4769</v>
      </c>
      <c r="F6401" s="65">
        <v>40.409999999999997</v>
      </c>
      <c r="G6401" t="s">
        <v>214</v>
      </c>
      <c r="H6401">
        <f>+VLOOKUP(G6401,'Legenda Tecnologias'!$A$1:$C$26,3)</f>
        <v>5</v>
      </c>
    </row>
    <row r="6402" spans="1:8" ht="14.25">
      <c r="A6402" s="11">
        <v>44075</v>
      </c>
      <c r="B6402" s="10" t="s">
        <v>6788</v>
      </c>
      <c r="C6402" s="12">
        <v>0.125</v>
      </c>
      <c r="D6402" s="13">
        <v>44097</v>
      </c>
      <c r="E6402" s="7" t="s">
        <v>4769</v>
      </c>
      <c r="F6402" s="65">
        <v>37.659999999999997</v>
      </c>
      <c r="G6402" t="s">
        <v>12</v>
      </c>
      <c r="H6402">
        <f>+VLOOKUP(G6402,'Legenda Tecnologias'!$A$1:$C$26,3)</f>
        <v>22</v>
      </c>
    </row>
    <row r="6403" spans="1:8" ht="14.25">
      <c r="A6403" s="11">
        <v>44075</v>
      </c>
      <c r="B6403" s="10" t="s">
        <v>6789</v>
      </c>
      <c r="C6403" s="12">
        <v>0.16666666666666666</v>
      </c>
      <c r="D6403" s="13">
        <v>44097</v>
      </c>
      <c r="E6403" s="7" t="s">
        <v>4769</v>
      </c>
      <c r="F6403" s="65">
        <v>36.47</v>
      </c>
      <c r="G6403" t="s">
        <v>12</v>
      </c>
      <c r="H6403">
        <f>+VLOOKUP(G6403,'Legenda Tecnologias'!$A$1:$C$26,3)</f>
        <v>22</v>
      </c>
    </row>
    <row r="6404" spans="1:8" ht="14.25">
      <c r="A6404" s="11">
        <v>44075</v>
      </c>
      <c r="B6404" s="10" t="s">
        <v>6790</v>
      </c>
      <c r="C6404" s="12">
        <v>0.20833333333333334</v>
      </c>
      <c r="D6404" s="13">
        <v>44097</v>
      </c>
      <c r="E6404" s="7" t="s">
        <v>4769</v>
      </c>
      <c r="F6404" s="65">
        <v>39.369999999999997</v>
      </c>
      <c r="G6404" t="s">
        <v>12</v>
      </c>
      <c r="H6404">
        <f>+VLOOKUP(G6404,'Legenda Tecnologias'!$A$1:$C$26,3)</f>
        <v>22</v>
      </c>
    </row>
    <row r="6405" spans="1:8" ht="14.25">
      <c r="A6405" s="11">
        <v>44075</v>
      </c>
      <c r="B6405" s="10" t="s">
        <v>6791</v>
      </c>
      <c r="C6405" s="12">
        <v>0.25</v>
      </c>
      <c r="D6405" s="13">
        <v>44097</v>
      </c>
      <c r="E6405" s="7" t="s">
        <v>4769</v>
      </c>
      <c r="F6405" s="65">
        <v>44.54</v>
      </c>
      <c r="G6405" t="s">
        <v>6</v>
      </c>
      <c r="H6405">
        <f>+VLOOKUP(G6405,'Legenda Tecnologias'!$A$1:$C$26,3)</f>
        <v>18</v>
      </c>
    </row>
    <row r="6406" spans="1:8" ht="14.25">
      <c r="A6406" s="11">
        <v>44075</v>
      </c>
      <c r="B6406" s="10" t="s">
        <v>6792</v>
      </c>
      <c r="C6406" s="12">
        <v>0.29166666666666669</v>
      </c>
      <c r="D6406" s="13">
        <v>44097</v>
      </c>
      <c r="E6406" s="7" t="s">
        <v>4769</v>
      </c>
      <c r="F6406" s="65">
        <v>50.9</v>
      </c>
      <c r="G6406" t="s">
        <v>12</v>
      </c>
      <c r="H6406">
        <f>+VLOOKUP(G6406,'Legenda Tecnologias'!$A$1:$C$26,3)</f>
        <v>22</v>
      </c>
    </row>
    <row r="6407" spans="1:8" ht="14.25">
      <c r="A6407" s="11">
        <v>44075</v>
      </c>
      <c r="B6407" s="10" t="s">
        <v>6793</v>
      </c>
      <c r="C6407" s="12">
        <v>0.33333333333333331</v>
      </c>
      <c r="D6407" s="13">
        <v>44097</v>
      </c>
      <c r="E6407" s="7" t="s">
        <v>4769</v>
      </c>
      <c r="F6407" s="65">
        <v>51.74</v>
      </c>
      <c r="G6407" t="s">
        <v>5</v>
      </c>
      <c r="H6407">
        <f>+VLOOKUP(G6407,'Legenda Tecnologias'!$A$1:$C$26,3)</f>
        <v>11</v>
      </c>
    </row>
    <row r="6408" spans="1:8" ht="14.25">
      <c r="A6408" s="11">
        <v>44075</v>
      </c>
      <c r="B6408" s="10" t="s">
        <v>6794</v>
      </c>
      <c r="C6408" s="12">
        <v>0.375</v>
      </c>
      <c r="D6408" s="13">
        <v>44097</v>
      </c>
      <c r="E6408" s="7" t="s">
        <v>4769</v>
      </c>
      <c r="F6408" s="65">
        <v>51.23</v>
      </c>
      <c r="G6408" t="s">
        <v>10</v>
      </c>
      <c r="H6408">
        <f>+VLOOKUP(G6408,'Legenda Tecnologias'!$A$1:$C$26,3)</f>
        <v>1</v>
      </c>
    </row>
    <row r="6409" spans="1:8" ht="14.25">
      <c r="A6409" s="11">
        <v>44075</v>
      </c>
      <c r="B6409" s="10" t="s">
        <v>6809</v>
      </c>
      <c r="C6409" s="12">
        <v>0</v>
      </c>
      <c r="D6409" s="13">
        <v>44098</v>
      </c>
      <c r="E6409" s="7" t="s">
        <v>4769</v>
      </c>
      <c r="F6409" s="65">
        <v>39.729999999999997</v>
      </c>
      <c r="G6409" t="s">
        <v>12</v>
      </c>
      <c r="H6409">
        <f>+VLOOKUP(G6409,'Legenda Tecnologias'!$A$1:$C$26,3)</f>
        <v>22</v>
      </c>
    </row>
    <row r="6410" spans="1:8" ht="14.25">
      <c r="A6410" s="11">
        <v>44075</v>
      </c>
      <c r="B6410" s="10" t="s">
        <v>6810</v>
      </c>
      <c r="C6410" s="12">
        <v>4.1666666666666664E-2</v>
      </c>
      <c r="D6410" s="13">
        <v>44098</v>
      </c>
      <c r="E6410" s="7" t="s">
        <v>4769</v>
      </c>
      <c r="F6410" s="65">
        <v>38.07</v>
      </c>
      <c r="G6410" t="s">
        <v>5</v>
      </c>
      <c r="H6410">
        <f>+VLOOKUP(G6410,'Legenda Tecnologias'!$A$1:$C$26,3)</f>
        <v>11</v>
      </c>
    </row>
    <row r="6411" spans="1:8" ht="14.25">
      <c r="A6411" s="11">
        <v>44075</v>
      </c>
      <c r="B6411" s="10" t="s">
        <v>6819</v>
      </c>
      <c r="C6411" s="12">
        <v>0.41666666666666669</v>
      </c>
      <c r="D6411" s="13">
        <v>44098</v>
      </c>
      <c r="E6411" s="7" t="s">
        <v>4769</v>
      </c>
      <c r="F6411" s="65">
        <v>50.08</v>
      </c>
      <c r="G6411" t="s">
        <v>10</v>
      </c>
      <c r="H6411">
        <f>+VLOOKUP(G6411,'Legenda Tecnologias'!$A$1:$C$26,3)</f>
        <v>1</v>
      </c>
    </row>
    <row r="6412" spans="1:8" ht="14.25">
      <c r="A6412" s="11">
        <v>44075</v>
      </c>
      <c r="B6412" s="10" t="s">
        <v>6820</v>
      </c>
      <c r="C6412" s="12">
        <v>0.45833333333333331</v>
      </c>
      <c r="D6412" s="13">
        <v>44098</v>
      </c>
      <c r="E6412" s="7" t="s">
        <v>4769</v>
      </c>
      <c r="F6412" s="65">
        <v>47.25</v>
      </c>
      <c r="G6412" t="s">
        <v>5</v>
      </c>
      <c r="H6412">
        <f>+VLOOKUP(G6412,'Legenda Tecnologias'!$A$1:$C$26,3)</f>
        <v>11</v>
      </c>
    </row>
    <row r="6413" spans="1:8" ht="14.25">
      <c r="A6413" s="11">
        <v>44075</v>
      </c>
      <c r="B6413" s="10" t="s">
        <v>6821</v>
      </c>
      <c r="C6413" s="12">
        <v>0.5</v>
      </c>
      <c r="D6413" s="13">
        <v>44098</v>
      </c>
      <c r="E6413" s="7" t="s">
        <v>4769</v>
      </c>
      <c r="F6413" s="65">
        <v>45.99</v>
      </c>
      <c r="G6413" t="s">
        <v>5</v>
      </c>
      <c r="H6413">
        <f>+VLOOKUP(G6413,'Legenda Tecnologias'!$A$1:$C$26,3)</f>
        <v>11</v>
      </c>
    </row>
    <row r="6414" spans="1:8" ht="14.25">
      <c r="A6414" s="11">
        <v>44075</v>
      </c>
      <c r="B6414" s="10" t="s">
        <v>6822</v>
      </c>
      <c r="C6414" s="12">
        <v>0.54166666666666663</v>
      </c>
      <c r="D6414" s="13">
        <v>44098</v>
      </c>
      <c r="E6414" s="7" t="s">
        <v>4769</v>
      </c>
      <c r="F6414" s="65">
        <v>40.119999999999997</v>
      </c>
      <c r="G6414" t="s">
        <v>5</v>
      </c>
      <c r="H6414">
        <f>+VLOOKUP(G6414,'Legenda Tecnologias'!$A$1:$C$26,3)</f>
        <v>11</v>
      </c>
    </row>
    <row r="6415" spans="1:8" ht="14.25">
      <c r="A6415" s="11">
        <v>44075</v>
      </c>
      <c r="B6415" s="10" t="s">
        <v>6823</v>
      </c>
      <c r="C6415" s="12">
        <v>0.58333333333333337</v>
      </c>
      <c r="D6415" s="13">
        <v>44098</v>
      </c>
      <c r="E6415" s="7" t="s">
        <v>4769</v>
      </c>
      <c r="F6415" s="65">
        <v>33.1</v>
      </c>
      <c r="G6415" t="s">
        <v>12</v>
      </c>
      <c r="H6415">
        <f>+VLOOKUP(G6415,'Legenda Tecnologias'!$A$1:$C$26,3)</f>
        <v>22</v>
      </c>
    </row>
    <row r="6416" spans="1:8" ht="14.25">
      <c r="A6416" s="11">
        <v>44075</v>
      </c>
      <c r="B6416" s="10" t="s">
        <v>6824</v>
      </c>
      <c r="C6416" s="12">
        <v>0.625</v>
      </c>
      <c r="D6416" s="13">
        <v>44098</v>
      </c>
      <c r="E6416" s="7" t="s">
        <v>4769</v>
      </c>
      <c r="F6416" s="65">
        <v>32.4</v>
      </c>
      <c r="G6416" t="s">
        <v>6</v>
      </c>
      <c r="H6416">
        <f>+VLOOKUP(G6416,'Legenda Tecnologias'!$A$1:$C$26,3)</f>
        <v>18</v>
      </c>
    </row>
    <row r="6417" spans="1:8" ht="14.25">
      <c r="A6417" s="11">
        <v>44075</v>
      </c>
      <c r="B6417" s="10" t="s">
        <v>6825</v>
      </c>
      <c r="C6417" s="12">
        <v>0.66666666666666663</v>
      </c>
      <c r="D6417" s="13">
        <v>44098</v>
      </c>
      <c r="E6417" s="7" t="s">
        <v>4769</v>
      </c>
      <c r="F6417" s="65">
        <v>32</v>
      </c>
      <c r="G6417" t="s">
        <v>12</v>
      </c>
      <c r="H6417">
        <f>+VLOOKUP(G6417,'Legenda Tecnologias'!$A$1:$C$26,3)</f>
        <v>22</v>
      </c>
    </row>
    <row r="6418" spans="1:8" ht="14.25">
      <c r="A6418" s="11">
        <v>44075</v>
      </c>
      <c r="B6418" s="10" t="s">
        <v>6826</v>
      </c>
      <c r="C6418" s="12">
        <v>0.70833333333333337</v>
      </c>
      <c r="D6418" s="13">
        <v>44098</v>
      </c>
      <c r="E6418" s="7" t="s">
        <v>4769</v>
      </c>
      <c r="F6418" s="65">
        <v>31.92</v>
      </c>
      <c r="G6418" t="s">
        <v>6</v>
      </c>
      <c r="H6418">
        <f>+VLOOKUP(G6418,'Legenda Tecnologias'!$A$1:$C$26,3)</f>
        <v>18</v>
      </c>
    </row>
    <row r="6419" spans="1:8" ht="14.25">
      <c r="A6419" s="11">
        <v>44075</v>
      </c>
      <c r="B6419" s="10" t="s">
        <v>6827</v>
      </c>
      <c r="C6419" s="12">
        <v>0.75</v>
      </c>
      <c r="D6419" s="13">
        <v>44098</v>
      </c>
      <c r="E6419" s="7" t="s">
        <v>4769</v>
      </c>
      <c r="F6419" s="65">
        <v>32.1</v>
      </c>
      <c r="G6419" t="s">
        <v>12</v>
      </c>
      <c r="H6419">
        <f>+VLOOKUP(G6419,'Legenda Tecnologias'!$A$1:$C$26,3)</f>
        <v>22</v>
      </c>
    </row>
    <row r="6420" spans="1:8" ht="14.25">
      <c r="A6420" s="11">
        <v>44075</v>
      </c>
      <c r="B6420" s="10" t="s">
        <v>6828</v>
      </c>
      <c r="C6420" s="12">
        <v>0.79166666666666663</v>
      </c>
      <c r="D6420" s="13">
        <v>44098</v>
      </c>
      <c r="E6420" s="7" t="s">
        <v>4769</v>
      </c>
      <c r="F6420" s="65">
        <v>37.729999999999997</v>
      </c>
      <c r="G6420" t="s">
        <v>6</v>
      </c>
      <c r="H6420">
        <f>+VLOOKUP(G6420,'Legenda Tecnologias'!$A$1:$C$26,3)</f>
        <v>18</v>
      </c>
    </row>
    <row r="6421" spans="1:8" ht="14.25">
      <c r="A6421" s="11">
        <v>44075</v>
      </c>
      <c r="B6421" s="10" t="s">
        <v>6811</v>
      </c>
      <c r="C6421" s="12">
        <v>8.3333333333333329E-2</v>
      </c>
      <c r="D6421" s="13">
        <v>44098</v>
      </c>
      <c r="E6421" s="7" t="s">
        <v>4769</v>
      </c>
      <c r="F6421" s="65">
        <v>35.97</v>
      </c>
      <c r="G6421" t="s">
        <v>12</v>
      </c>
      <c r="H6421">
        <f>+VLOOKUP(G6421,'Legenda Tecnologias'!$A$1:$C$26,3)</f>
        <v>22</v>
      </c>
    </row>
    <row r="6422" spans="1:8" ht="14.25">
      <c r="A6422" s="11">
        <v>44075</v>
      </c>
      <c r="B6422" s="10" t="s">
        <v>6829</v>
      </c>
      <c r="C6422" s="12">
        <v>0.83333333333333337</v>
      </c>
      <c r="D6422" s="13">
        <v>44098</v>
      </c>
      <c r="E6422" s="7" t="s">
        <v>4769</v>
      </c>
      <c r="F6422" s="65">
        <v>45.31</v>
      </c>
      <c r="G6422" t="s">
        <v>5</v>
      </c>
      <c r="H6422">
        <f>+VLOOKUP(G6422,'Legenda Tecnologias'!$A$1:$C$26,3)</f>
        <v>11</v>
      </c>
    </row>
    <row r="6423" spans="1:8" ht="14.25">
      <c r="A6423" s="11">
        <v>44075</v>
      </c>
      <c r="B6423" s="10" t="s">
        <v>6830</v>
      </c>
      <c r="C6423" s="12">
        <v>0.875</v>
      </c>
      <c r="D6423" s="13">
        <v>44098</v>
      </c>
      <c r="E6423" s="7" t="s">
        <v>4769</v>
      </c>
      <c r="F6423" s="65">
        <v>46.07</v>
      </c>
      <c r="G6423" t="s">
        <v>5</v>
      </c>
      <c r="H6423">
        <f>+VLOOKUP(G6423,'Legenda Tecnologias'!$A$1:$C$26,3)</f>
        <v>11</v>
      </c>
    </row>
    <row r="6424" spans="1:8" ht="14.25">
      <c r="A6424" s="11">
        <v>44075</v>
      </c>
      <c r="B6424" s="10" t="s">
        <v>6831</v>
      </c>
      <c r="C6424" s="12">
        <v>0.91666666666666663</v>
      </c>
      <c r="D6424" s="13">
        <v>44098</v>
      </c>
      <c r="E6424" s="7" t="s">
        <v>4769</v>
      </c>
      <c r="F6424" s="65">
        <v>37.729999999999997</v>
      </c>
      <c r="G6424" t="s">
        <v>6</v>
      </c>
      <c r="H6424">
        <f>+VLOOKUP(G6424,'Legenda Tecnologias'!$A$1:$C$26,3)</f>
        <v>18</v>
      </c>
    </row>
    <row r="6425" spans="1:8" ht="14.25">
      <c r="A6425" s="11">
        <v>44075</v>
      </c>
      <c r="B6425" s="10" t="s">
        <v>6832</v>
      </c>
      <c r="C6425" s="12">
        <v>0.95833333333333337</v>
      </c>
      <c r="D6425" s="13">
        <v>44098</v>
      </c>
      <c r="E6425" s="7" t="s">
        <v>4769</v>
      </c>
      <c r="F6425" s="65">
        <v>31.7</v>
      </c>
      <c r="G6425" t="s">
        <v>5</v>
      </c>
      <c r="H6425">
        <f>+VLOOKUP(G6425,'Legenda Tecnologias'!$A$1:$C$26,3)</f>
        <v>11</v>
      </c>
    </row>
    <row r="6426" spans="1:8" ht="14.25">
      <c r="A6426" s="11">
        <v>44075</v>
      </c>
      <c r="B6426" s="10" t="s">
        <v>6812</v>
      </c>
      <c r="C6426" s="12">
        <v>0.125</v>
      </c>
      <c r="D6426" s="13">
        <v>44098</v>
      </c>
      <c r="E6426" s="7" t="s">
        <v>4769</v>
      </c>
      <c r="F6426" s="65">
        <v>32.700000000000003</v>
      </c>
      <c r="G6426" t="s">
        <v>5</v>
      </c>
      <c r="H6426">
        <f>+VLOOKUP(G6426,'Legenda Tecnologias'!$A$1:$C$26,3)</f>
        <v>11</v>
      </c>
    </row>
    <row r="6427" spans="1:8" ht="14.25">
      <c r="A6427" s="11">
        <v>44075</v>
      </c>
      <c r="B6427" s="10" t="s">
        <v>6813</v>
      </c>
      <c r="C6427" s="12">
        <v>0.16666666666666666</v>
      </c>
      <c r="D6427" s="13">
        <v>44098</v>
      </c>
      <c r="E6427" s="7" t="s">
        <v>4769</v>
      </c>
      <c r="F6427" s="65">
        <v>32.4</v>
      </c>
      <c r="G6427" t="s">
        <v>6</v>
      </c>
      <c r="H6427">
        <f>+VLOOKUP(G6427,'Legenda Tecnologias'!$A$1:$C$26,3)</f>
        <v>18</v>
      </c>
    </row>
    <row r="6428" spans="1:8" ht="14.25">
      <c r="A6428" s="11">
        <v>44075</v>
      </c>
      <c r="B6428" s="10" t="s">
        <v>6814</v>
      </c>
      <c r="C6428" s="12">
        <v>0.20833333333333334</v>
      </c>
      <c r="D6428" s="13">
        <v>44098</v>
      </c>
      <c r="E6428" s="7" t="s">
        <v>4769</v>
      </c>
      <c r="F6428" s="65">
        <v>33.31</v>
      </c>
      <c r="G6428" t="s">
        <v>12</v>
      </c>
      <c r="H6428">
        <f>+VLOOKUP(G6428,'Legenda Tecnologias'!$A$1:$C$26,3)</f>
        <v>22</v>
      </c>
    </row>
    <row r="6429" spans="1:8" ht="14.25">
      <c r="A6429" s="11">
        <v>44075</v>
      </c>
      <c r="B6429" s="10" t="s">
        <v>6815</v>
      </c>
      <c r="C6429" s="12">
        <v>0.25</v>
      </c>
      <c r="D6429" s="13">
        <v>44098</v>
      </c>
      <c r="E6429" s="7" t="s">
        <v>4769</v>
      </c>
      <c r="F6429" s="65">
        <v>42.13</v>
      </c>
      <c r="G6429" t="s">
        <v>12</v>
      </c>
      <c r="H6429">
        <f>+VLOOKUP(G6429,'Legenda Tecnologias'!$A$1:$C$26,3)</f>
        <v>22</v>
      </c>
    </row>
    <row r="6430" spans="1:8" ht="14.25">
      <c r="A6430" s="11">
        <v>44075</v>
      </c>
      <c r="B6430" s="10" t="s">
        <v>6816</v>
      </c>
      <c r="C6430" s="12">
        <v>0.29166666666666669</v>
      </c>
      <c r="D6430" s="13">
        <v>44098</v>
      </c>
      <c r="E6430" s="7" t="s">
        <v>4769</v>
      </c>
      <c r="F6430" s="65">
        <v>50.99</v>
      </c>
      <c r="G6430" t="s">
        <v>5</v>
      </c>
      <c r="H6430">
        <f>+VLOOKUP(G6430,'Legenda Tecnologias'!$A$1:$C$26,3)</f>
        <v>11</v>
      </c>
    </row>
    <row r="6431" spans="1:8" ht="14.25">
      <c r="A6431" s="11">
        <v>44075</v>
      </c>
      <c r="B6431" s="10" t="s">
        <v>6817</v>
      </c>
      <c r="C6431" s="12">
        <v>0.33333333333333331</v>
      </c>
      <c r="D6431" s="13">
        <v>44098</v>
      </c>
      <c r="E6431" s="7" t="s">
        <v>4769</v>
      </c>
      <c r="F6431" s="65">
        <v>51.51</v>
      </c>
      <c r="G6431" t="s">
        <v>5</v>
      </c>
      <c r="H6431">
        <f>+VLOOKUP(G6431,'Legenda Tecnologias'!$A$1:$C$26,3)</f>
        <v>11</v>
      </c>
    </row>
    <row r="6432" spans="1:8" ht="14.25">
      <c r="A6432" s="11">
        <v>44075</v>
      </c>
      <c r="B6432" s="10" t="s">
        <v>6818</v>
      </c>
      <c r="C6432" s="12">
        <v>0.375</v>
      </c>
      <c r="D6432" s="13">
        <v>44098</v>
      </c>
      <c r="E6432" s="7" t="s">
        <v>4769</v>
      </c>
      <c r="F6432" s="65">
        <v>52.89</v>
      </c>
      <c r="G6432" t="s">
        <v>10</v>
      </c>
      <c r="H6432">
        <f>+VLOOKUP(G6432,'Legenda Tecnologias'!$A$1:$C$26,3)</f>
        <v>1</v>
      </c>
    </row>
    <row r="6433" spans="1:8" ht="14.25">
      <c r="A6433" s="11">
        <v>44075</v>
      </c>
      <c r="B6433" s="10" t="s">
        <v>6833</v>
      </c>
      <c r="C6433" s="12">
        <v>0</v>
      </c>
      <c r="D6433" s="13">
        <v>44099</v>
      </c>
      <c r="E6433" s="7" t="s">
        <v>4769</v>
      </c>
      <c r="F6433" s="65">
        <v>29.1</v>
      </c>
      <c r="G6433" t="s">
        <v>6</v>
      </c>
      <c r="H6433">
        <f>+VLOOKUP(G6433,'Legenda Tecnologias'!$A$1:$C$26,3)</f>
        <v>18</v>
      </c>
    </row>
    <row r="6434" spans="1:8" ht="14.25">
      <c r="A6434" s="11">
        <v>44075</v>
      </c>
      <c r="B6434" s="10" t="s">
        <v>6834</v>
      </c>
      <c r="C6434" s="12">
        <v>4.1666666666666664E-2</v>
      </c>
      <c r="D6434" s="13">
        <v>44099</v>
      </c>
      <c r="E6434" s="7" t="s">
        <v>4769</v>
      </c>
      <c r="F6434" s="65">
        <v>23.39</v>
      </c>
      <c r="G6434" t="s">
        <v>6</v>
      </c>
      <c r="H6434">
        <f>+VLOOKUP(G6434,'Legenda Tecnologias'!$A$1:$C$26,3)</f>
        <v>18</v>
      </c>
    </row>
    <row r="6435" spans="1:8" ht="14.25">
      <c r="A6435" s="11">
        <v>44075</v>
      </c>
      <c r="B6435" s="10" t="s">
        <v>6843</v>
      </c>
      <c r="C6435" s="12">
        <v>0.41666666666666669</v>
      </c>
      <c r="D6435" s="13">
        <v>44099</v>
      </c>
      <c r="E6435" s="7" t="s">
        <v>4769</v>
      </c>
      <c r="F6435" s="65">
        <v>22.61</v>
      </c>
      <c r="G6435" t="s">
        <v>5</v>
      </c>
      <c r="H6435">
        <f>+VLOOKUP(G6435,'Legenda Tecnologias'!$A$1:$C$26,3)</f>
        <v>11</v>
      </c>
    </row>
    <row r="6436" spans="1:8" ht="14.25">
      <c r="A6436" s="11">
        <v>44075</v>
      </c>
      <c r="B6436" s="10" t="s">
        <v>6844</v>
      </c>
      <c r="C6436" s="12">
        <v>0.45833333333333331</v>
      </c>
      <c r="D6436" s="13">
        <v>44099</v>
      </c>
      <c r="E6436" s="7" t="s">
        <v>4769</v>
      </c>
      <c r="F6436" s="65">
        <v>20.7</v>
      </c>
      <c r="G6436" t="s">
        <v>6</v>
      </c>
      <c r="H6436">
        <f>+VLOOKUP(G6436,'Legenda Tecnologias'!$A$1:$C$26,3)</f>
        <v>18</v>
      </c>
    </row>
    <row r="6437" spans="1:8" ht="14.25">
      <c r="A6437" s="11">
        <v>44075</v>
      </c>
      <c r="B6437" s="10" t="s">
        <v>6845</v>
      </c>
      <c r="C6437" s="12">
        <v>0.5</v>
      </c>
      <c r="D6437" s="13">
        <v>44099</v>
      </c>
      <c r="E6437" s="7" t="s">
        <v>4769</v>
      </c>
      <c r="F6437" s="65">
        <v>20.6</v>
      </c>
      <c r="G6437" t="s">
        <v>6</v>
      </c>
      <c r="H6437">
        <f>+VLOOKUP(G6437,'Legenda Tecnologias'!$A$1:$C$26,3)</f>
        <v>18</v>
      </c>
    </row>
    <row r="6438" spans="1:8" ht="14.25">
      <c r="A6438" s="11">
        <v>44075</v>
      </c>
      <c r="B6438" s="10" t="s">
        <v>6846</v>
      </c>
      <c r="C6438" s="12">
        <v>0.54166666666666663</v>
      </c>
      <c r="D6438" s="13">
        <v>44099</v>
      </c>
      <c r="E6438" s="7" t="s">
        <v>4769</v>
      </c>
      <c r="F6438" s="65">
        <v>20.7</v>
      </c>
      <c r="G6438" t="s">
        <v>6</v>
      </c>
      <c r="H6438">
        <f>+VLOOKUP(G6438,'Legenda Tecnologias'!$A$1:$C$26,3)</f>
        <v>18</v>
      </c>
    </row>
    <row r="6439" spans="1:8" ht="14.25">
      <c r="A6439" s="11">
        <v>44075</v>
      </c>
      <c r="B6439" s="10" t="s">
        <v>6847</v>
      </c>
      <c r="C6439" s="12">
        <v>0.58333333333333337</v>
      </c>
      <c r="D6439" s="13">
        <v>44099</v>
      </c>
      <c r="E6439" s="7" t="s">
        <v>4769</v>
      </c>
      <c r="F6439" s="65">
        <v>20</v>
      </c>
      <c r="G6439" t="s">
        <v>6</v>
      </c>
      <c r="H6439">
        <f>+VLOOKUP(G6439,'Legenda Tecnologias'!$A$1:$C$26,3)</f>
        <v>18</v>
      </c>
    </row>
    <row r="6440" spans="1:8" ht="14.25">
      <c r="A6440" s="11">
        <v>44075</v>
      </c>
      <c r="B6440" s="10" t="s">
        <v>6848</v>
      </c>
      <c r="C6440" s="12">
        <v>0.625</v>
      </c>
      <c r="D6440" s="13">
        <v>44099</v>
      </c>
      <c r="E6440" s="7" t="s">
        <v>4769</v>
      </c>
      <c r="F6440" s="65">
        <v>19.05</v>
      </c>
      <c r="G6440" t="s">
        <v>5</v>
      </c>
      <c r="H6440">
        <f>+VLOOKUP(G6440,'Legenda Tecnologias'!$A$1:$C$26,3)</f>
        <v>11</v>
      </c>
    </row>
    <row r="6441" spans="1:8" ht="14.25">
      <c r="A6441" s="11">
        <v>44075</v>
      </c>
      <c r="B6441" s="10" t="s">
        <v>6849</v>
      </c>
      <c r="C6441" s="12">
        <v>0.66666666666666663</v>
      </c>
      <c r="D6441" s="13">
        <v>44099</v>
      </c>
      <c r="E6441" s="7" t="s">
        <v>4769</v>
      </c>
      <c r="F6441" s="65">
        <v>20</v>
      </c>
      <c r="G6441" t="s">
        <v>6</v>
      </c>
      <c r="H6441">
        <f>+VLOOKUP(G6441,'Legenda Tecnologias'!$A$1:$C$26,3)</f>
        <v>18</v>
      </c>
    </row>
    <row r="6442" spans="1:8" ht="14.25">
      <c r="A6442" s="11">
        <v>44075</v>
      </c>
      <c r="B6442" s="10" t="s">
        <v>6850</v>
      </c>
      <c r="C6442" s="12">
        <v>0.70833333333333337</v>
      </c>
      <c r="D6442" s="13">
        <v>44099</v>
      </c>
      <c r="E6442" s="7" t="s">
        <v>4769</v>
      </c>
      <c r="F6442" s="65">
        <v>20</v>
      </c>
      <c r="G6442" t="s">
        <v>5</v>
      </c>
      <c r="H6442">
        <f>+VLOOKUP(G6442,'Legenda Tecnologias'!$A$1:$C$26,3)</f>
        <v>11</v>
      </c>
    </row>
    <row r="6443" spans="1:8" ht="14.25">
      <c r="A6443" s="11">
        <v>44075</v>
      </c>
      <c r="B6443" s="10" t="s">
        <v>6851</v>
      </c>
      <c r="C6443" s="12">
        <v>0.75</v>
      </c>
      <c r="D6443" s="13">
        <v>44099</v>
      </c>
      <c r="E6443" s="7" t="s">
        <v>4769</v>
      </c>
      <c r="F6443" s="65">
        <v>21</v>
      </c>
      <c r="G6443" t="s">
        <v>5</v>
      </c>
      <c r="H6443">
        <f>+VLOOKUP(G6443,'Legenda Tecnologias'!$A$1:$C$26,3)</f>
        <v>11</v>
      </c>
    </row>
    <row r="6444" spans="1:8" ht="14.25">
      <c r="A6444" s="11">
        <v>44075</v>
      </c>
      <c r="B6444" s="10" t="s">
        <v>6852</v>
      </c>
      <c r="C6444" s="12">
        <v>0.79166666666666663</v>
      </c>
      <c r="D6444" s="13">
        <v>44099</v>
      </c>
      <c r="E6444" s="7" t="s">
        <v>4769</v>
      </c>
      <c r="F6444" s="65">
        <v>31.6</v>
      </c>
      <c r="G6444" t="s">
        <v>6</v>
      </c>
      <c r="H6444">
        <f>+VLOOKUP(G6444,'Legenda Tecnologias'!$A$1:$C$26,3)</f>
        <v>18</v>
      </c>
    </row>
    <row r="6445" spans="1:8" ht="14.25">
      <c r="A6445" s="11">
        <v>44075</v>
      </c>
      <c r="B6445" s="10" t="s">
        <v>6835</v>
      </c>
      <c r="C6445" s="12">
        <v>8.3333333333333329E-2</v>
      </c>
      <c r="D6445" s="13">
        <v>44099</v>
      </c>
      <c r="E6445" s="7" t="s">
        <v>4769</v>
      </c>
      <c r="F6445" s="65">
        <v>21.94</v>
      </c>
      <c r="G6445" t="s">
        <v>6</v>
      </c>
      <c r="H6445">
        <f>+VLOOKUP(G6445,'Legenda Tecnologias'!$A$1:$C$26,3)</f>
        <v>18</v>
      </c>
    </row>
    <row r="6446" spans="1:8" ht="14.25">
      <c r="A6446" s="11">
        <v>44075</v>
      </c>
      <c r="B6446" s="10" t="s">
        <v>6853</v>
      </c>
      <c r="C6446" s="12">
        <v>0.83333333333333337</v>
      </c>
      <c r="D6446" s="13">
        <v>44099</v>
      </c>
      <c r="E6446" s="7" t="s">
        <v>4769</v>
      </c>
      <c r="F6446" s="65">
        <v>47</v>
      </c>
      <c r="G6446" t="s">
        <v>6</v>
      </c>
      <c r="H6446">
        <f>+VLOOKUP(G6446,'Legenda Tecnologias'!$A$1:$C$26,3)</f>
        <v>18</v>
      </c>
    </row>
    <row r="6447" spans="1:8" ht="14.25">
      <c r="A6447" s="11">
        <v>44075</v>
      </c>
      <c r="B6447" s="10" t="s">
        <v>6854</v>
      </c>
      <c r="C6447" s="12">
        <v>0.875</v>
      </c>
      <c r="D6447" s="13">
        <v>44099</v>
      </c>
      <c r="E6447" s="7" t="s">
        <v>4769</v>
      </c>
      <c r="F6447" s="65">
        <v>45.72</v>
      </c>
      <c r="G6447" t="s">
        <v>5</v>
      </c>
      <c r="H6447">
        <f>+VLOOKUP(G6447,'Legenda Tecnologias'!$A$1:$C$26,3)</f>
        <v>11</v>
      </c>
    </row>
    <row r="6448" spans="1:8" ht="14.25">
      <c r="A6448" s="11">
        <v>44075</v>
      </c>
      <c r="B6448" s="10" t="s">
        <v>6855</v>
      </c>
      <c r="C6448" s="12">
        <v>0.91666666666666663</v>
      </c>
      <c r="D6448" s="13">
        <v>44099</v>
      </c>
      <c r="E6448" s="7" t="s">
        <v>4769</v>
      </c>
      <c r="F6448" s="65">
        <v>39.799999999999997</v>
      </c>
      <c r="G6448" t="s">
        <v>5</v>
      </c>
      <c r="H6448">
        <f>+VLOOKUP(G6448,'Legenda Tecnologias'!$A$1:$C$26,3)</f>
        <v>11</v>
      </c>
    </row>
    <row r="6449" spans="1:8" ht="14.25">
      <c r="A6449" s="11">
        <v>44075</v>
      </c>
      <c r="B6449" s="10" t="s">
        <v>6856</v>
      </c>
      <c r="C6449" s="12">
        <v>0.95833333333333337</v>
      </c>
      <c r="D6449" s="13">
        <v>44099</v>
      </c>
      <c r="E6449" s="7" t="s">
        <v>4769</v>
      </c>
      <c r="F6449" s="65">
        <v>35.119999999999997</v>
      </c>
      <c r="G6449" t="s">
        <v>10</v>
      </c>
      <c r="H6449">
        <f>+VLOOKUP(G6449,'Legenda Tecnologias'!$A$1:$C$26,3)</f>
        <v>1</v>
      </c>
    </row>
    <row r="6450" spans="1:8" ht="14.25">
      <c r="A6450" s="11">
        <v>44075</v>
      </c>
      <c r="B6450" s="10" t="s">
        <v>6836</v>
      </c>
      <c r="C6450" s="12">
        <v>0.125</v>
      </c>
      <c r="D6450" s="13">
        <v>44099</v>
      </c>
      <c r="E6450" s="7" t="s">
        <v>4769</v>
      </c>
      <c r="F6450" s="65">
        <v>20.8</v>
      </c>
      <c r="G6450" t="s">
        <v>6</v>
      </c>
      <c r="H6450">
        <f>+VLOOKUP(G6450,'Legenda Tecnologias'!$A$1:$C$26,3)</f>
        <v>18</v>
      </c>
    </row>
    <row r="6451" spans="1:8" ht="14.25">
      <c r="A6451" s="11">
        <v>44075</v>
      </c>
      <c r="B6451" s="10" t="s">
        <v>6837</v>
      </c>
      <c r="C6451" s="12">
        <v>0.16666666666666666</v>
      </c>
      <c r="D6451" s="13">
        <v>44099</v>
      </c>
      <c r="E6451" s="7" t="s">
        <v>4769</v>
      </c>
      <c r="F6451" s="65">
        <v>20.8</v>
      </c>
      <c r="G6451" t="s">
        <v>6</v>
      </c>
      <c r="H6451">
        <f>+VLOOKUP(G6451,'Legenda Tecnologias'!$A$1:$C$26,3)</f>
        <v>18</v>
      </c>
    </row>
    <row r="6452" spans="1:8" ht="14.25">
      <c r="A6452" s="11">
        <v>44075</v>
      </c>
      <c r="B6452" s="10" t="s">
        <v>6838</v>
      </c>
      <c r="C6452" s="12">
        <v>0.20833333333333334</v>
      </c>
      <c r="D6452" s="13">
        <v>44099</v>
      </c>
      <c r="E6452" s="7" t="s">
        <v>4769</v>
      </c>
      <c r="F6452" s="65">
        <v>20.8</v>
      </c>
      <c r="G6452" t="s">
        <v>6</v>
      </c>
      <c r="H6452">
        <f>+VLOOKUP(G6452,'Legenda Tecnologias'!$A$1:$C$26,3)</f>
        <v>18</v>
      </c>
    </row>
    <row r="6453" spans="1:8" ht="14.25">
      <c r="A6453" s="11">
        <v>44075</v>
      </c>
      <c r="B6453" s="10" t="s">
        <v>6839</v>
      </c>
      <c r="C6453" s="12">
        <v>0.25</v>
      </c>
      <c r="D6453" s="13">
        <v>44099</v>
      </c>
      <c r="E6453" s="7" t="s">
        <v>4769</v>
      </c>
      <c r="F6453" s="65">
        <v>21.99</v>
      </c>
      <c r="G6453" t="s">
        <v>6</v>
      </c>
      <c r="H6453">
        <f>+VLOOKUP(G6453,'Legenda Tecnologias'!$A$1:$C$26,3)</f>
        <v>18</v>
      </c>
    </row>
    <row r="6454" spans="1:8" ht="14.25">
      <c r="A6454" s="11">
        <v>44075</v>
      </c>
      <c r="B6454" s="10" t="s">
        <v>6840</v>
      </c>
      <c r="C6454" s="12">
        <v>0.29166666666666669</v>
      </c>
      <c r="D6454" s="13">
        <v>44099</v>
      </c>
      <c r="E6454" s="7" t="s">
        <v>4769</v>
      </c>
      <c r="F6454" s="65">
        <v>33.65</v>
      </c>
      <c r="G6454" t="s">
        <v>6</v>
      </c>
      <c r="H6454">
        <f>+VLOOKUP(G6454,'Legenda Tecnologias'!$A$1:$C$26,3)</f>
        <v>18</v>
      </c>
    </row>
    <row r="6455" spans="1:8" ht="14.25">
      <c r="A6455" s="11">
        <v>44075</v>
      </c>
      <c r="B6455" s="10" t="s">
        <v>6841</v>
      </c>
      <c r="C6455" s="12">
        <v>0.33333333333333331</v>
      </c>
      <c r="D6455" s="13">
        <v>44099</v>
      </c>
      <c r="E6455" s="7" t="s">
        <v>4769</v>
      </c>
      <c r="F6455" s="65">
        <v>35.24</v>
      </c>
      <c r="G6455" t="s">
        <v>5</v>
      </c>
      <c r="H6455">
        <f>+VLOOKUP(G6455,'Legenda Tecnologias'!$A$1:$C$26,3)</f>
        <v>11</v>
      </c>
    </row>
    <row r="6456" spans="1:8" ht="14.25">
      <c r="A6456" s="11">
        <v>44075</v>
      </c>
      <c r="B6456" s="10" t="s">
        <v>6842</v>
      </c>
      <c r="C6456" s="12">
        <v>0.375</v>
      </c>
      <c r="D6456" s="13">
        <v>44099</v>
      </c>
      <c r="E6456" s="7" t="s">
        <v>4769</v>
      </c>
      <c r="F6456" s="65">
        <v>33.65</v>
      </c>
      <c r="G6456" t="s">
        <v>10</v>
      </c>
      <c r="H6456">
        <f>+VLOOKUP(G6456,'Legenda Tecnologias'!$A$1:$C$26,3)</f>
        <v>1</v>
      </c>
    </row>
    <row r="6457" spans="1:8" ht="14.25">
      <c r="A6457" s="11">
        <v>44075</v>
      </c>
      <c r="B6457" s="10" t="s">
        <v>6857</v>
      </c>
      <c r="C6457" s="12">
        <v>0</v>
      </c>
      <c r="D6457" s="13">
        <v>44100</v>
      </c>
      <c r="E6457" s="7" t="s">
        <v>4769</v>
      </c>
      <c r="F6457" s="65">
        <v>34.01</v>
      </c>
      <c r="G6457" t="s">
        <v>9</v>
      </c>
      <c r="H6457">
        <f>+VLOOKUP(G6457,'Legenda Tecnologias'!$A$1:$C$26,3)</f>
        <v>7</v>
      </c>
    </row>
    <row r="6458" spans="1:8" ht="14.25">
      <c r="A6458" s="11">
        <v>44075</v>
      </c>
      <c r="B6458" s="10" t="s">
        <v>6858</v>
      </c>
      <c r="C6458" s="12">
        <v>4.1666666666666664E-2</v>
      </c>
      <c r="D6458" s="13">
        <v>44100</v>
      </c>
      <c r="E6458" s="7" t="s">
        <v>4769</v>
      </c>
      <c r="F6458" s="65">
        <v>30.71</v>
      </c>
      <c r="G6458" t="s">
        <v>6</v>
      </c>
      <c r="H6458">
        <f>+VLOOKUP(G6458,'Legenda Tecnologias'!$A$1:$C$26,3)</f>
        <v>18</v>
      </c>
    </row>
    <row r="6459" spans="1:8" ht="14.25">
      <c r="A6459" s="11">
        <v>44075</v>
      </c>
      <c r="B6459" s="10" t="s">
        <v>6867</v>
      </c>
      <c r="C6459" s="12">
        <v>0.41666666666666669</v>
      </c>
      <c r="D6459" s="13">
        <v>44100</v>
      </c>
      <c r="E6459" s="7" t="s">
        <v>4769</v>
      </c>
      <c r="F6459" s="65">
        <v>37</v>
      </c>
      <c r="G6459" t="s">
        <v>5</v>
      </c>
      <c r="H6459">
        <f>+VLOOKUP(G6459,'Legenda Tecnologias'!$A$1:$C$26,3)</f>
        <v>11</v>
      </c>
    </row>
    <row r="6460" spans="1:8" ht="14.25">
      <c r="A6460" s="11">
        <v>44075</v>
      </c>
      <c r="B6460" s="10" t="s">
        <v>6868</v>
      </c>
      <c r="C6460" s="12">
        <v>0.45833333333333331</v>
      </c>
      <c r="D6460" s="13">
        <v>44100</v>
      </c>
      <c r="E6460" s="7" t="s">
        <v>4769</v>
      </c>
      <c r="F6460" s="65">
        <v>32.18</v>
      </c>
      <c r="G6460" t="s">
        <v>6</v>
      </c>
      <c r="H6460">
        <f>+VLOOKUP(G6460,'Legenda Tecnologias'!$A$1:$C$26,3)</f>
        <v>18</v>
      </c>
    </row>
    <row r="6461" spans="1:8" ht="14.25">
      <c r="A6461" s="11">
        <v>44075</v>
      </c>
      <c r="B6461" s="10" t="s">
        <v>6869</v>
      </c>
      <c r="C6461" s="12">
        <v>0.5</v>
      </c>
      <c r="D6461" s="13">
        <v>44100</v>
      </c>
      <c r="E6461" s="7" t="s">
        <v>4769</v>
      </c>
      <c r="F6461" s="65">
        <v>30.5</v>
      </c>
      <c r="G6461" t="s">
        <v>12</v>
      </c>
      <c r="H6461">
        <f>+VLOOKUP(G6461,'Legenda Tecnologias'!$A$1:$C$26,3)</f>
        <v>22</v>
      </c>
    </row>
    <row r="6462" spans="1:8" ht="14.25">
      <c r="A6462" s="11">
        <v>44075</v>
      </c>
      <c r="B6462" s="10" t="s">
        <v>6870</v>
      </c>
      <c r="C6462" s="12">
        <v>0.54166666666666663</v>
      </c>
      <c r="D6462" s="13">
        <v>44100</v>
      </c>
      <c r="E6462" s="7" t="s">
        <v>4769</v>
      </c>
      <c r="F6462" s="65">
        <v>29.1</v>
      </c>
      <c r="G6462" t="s">
        <v>12</v>
      </c>
      <c r="H6462">
        <f>+VLOOKUP(G6462,'Legenda Tecnologias'!$A$1:$C$26,3)</f>
        <v>22</v>
      </c>
    </row>
    <row r="6463" spans="1:8" ht="14.25">
      <c r="A6463" s="11">
        <v>44075</v>
      </c>
      <c r="B6463" s="10" t="s">
        <v>6871</v>
      </c>
      <c r="C6463" s="12">
        <v>0.58333333333333337</v>
      </c>
      <c r="D6463" s="13">
        <v>44100</v>
      </c>
      <c r="E6463" s="7" t="s">
        <v>4769</v>
      </c>
      <c r="F6463" s="65">
        <v>24.11</v>
      </c>
      <c r="G6463" t="s">
        <v>6</v>
      </c>
      <c r="H6463">
        <f>+VLOOKUP(G6463,'Legenda Tecnologias'!$A$1:$C$26,3)</f>
        <v>18</v>
      </c>
    </row>
    <row r="6464" spans="1:8" ht="14.25">
      <c r="A6464" s="11">
        <v>44075</v>
      </c>
      <c r="B6464" s="10" t="s">
        <v>6872</v>
      </c>
      <c r="C6464" s="12">
        <v>0.625</v>
      </c>
      <c r="D6464" s="13">
        <v>44100</v>
      </c>
      <c r="E6464" s="7" t="s">
        <v>4769</v>
      </c>
      <c r="F6464" s="65">
        <v>20.95</v>
      </c>
      <c r="G6464" t="s">
        <v>6</v>
      </c>
      <c r="H6464">
        <f>+VLOOKUP(G6464,'Legenda Tecnologias'!$A$1:$C$26,3)</f>
        <v>18</v>
      </c>
    </row>
    <row r="6465" spans="1:8" ht="14.25">
      <c r="A6465" s="11">
        <v>44075</v>
      </c>
      <c r="B6465" s="10" t="s">
        <v>6873</v>
      </c>
      <c r="C6465" s="12">
        <v>0.66666666666666663</v>
      </c>
      <c r="D6465" s="13">
        <v>44100</v>
      </c>
      <c r="E6465" s="7" t="s">
        <v>4769</v>
      </c>
      <c r="F6465" s="65">
        <v>19.600000000000001</v>
      </c>
      <c r="G6465" t="s">
        <v>6</v>
      </c>
      <c r="H6465">
        <f>+VLOOKUP(G6465,'Legenda Tecnologias'!$A$1:$C$26,3)</f>
        <v>18</v>
      </c>
    </row>
    <row r="6466" spans="1:8" ht="14.25">
      <c r="A6466" s="11">
        <v>44075</v>
      </c>
      <c r="B6466" s="10" t="s">
        <v>6874</v>
      </c>
      <c r="C6466" s="12">
        <v>0.70833333333333337</v>
      </c>
      <c r="D6466" s="13">
        <v>44100</v>
      </c>
      <c r="E6466" s="7" t="s">
        <v>4769</v>
      </c>
      <c r="F6466" s="65">
        <v>19.899999999999999</v>
      </c>
      <c r="G6466" t="s">
        <v>6</v>
      </c>
      <c r="H6466">
        <f>+VLOOKUP(G6466,'Legenda Tecnologias'!$A$1:$C$26,3)</f>
        <v>18</v>
      </c>
    </row>
    <row r="6467" spans="1:8" ht="14.25">
      <c r="A6467" s="11">
        <v>44075</v>
      </c>
      <c r="B6467" s="10" t="s">
        <v>6875</v>
      </c>
      <c r="C6467" s="12">
        <v>0.75</v>
      </c>
      <c r="D6467" s="13">
        <v>44100</v>
      </c>
      <c r="E6467" s="7" t="s">
        <v>4769</v>
      </c>
      <c r="F6467" s="65">
        <v>22</v>
      </c>
      <c r="G6467" t="s">
        <v>6</v>
      </c>
      <c r="H6467">
        <f>+VLOOKUP(G6467,'Legenda Tecnologias'!$A$1:$C$26,3)</f>
        <v>18</v>
      </c>
    </row>
    <row r="6468" spans="1:8" ht="14.25">
      <c r="A6468" s="11">
        <v>44075</v>
      </c>
      <c r="B6468" s="10" t="s">
        <v>6876</v>
      </c>
      <c r="C6468" s="12">
        <v>0.79166666666666663</v>
      </c>
      <c r="D6468" s="13">
        <v>44100</v>
      </c>
      <c r="E6468" s="7" t="s">
        <v>4769</v>
      </c>
      <c r="F6468" s="65">
        <v>30.38</v>
      </c>
      <c r="G6468" t="s">
        <v>6</v>
      </c>
      <c r="H6468">
        <f>+VLOOKUP(G6468,'Legenda Tecnologias'!$A$1:$C$26,3)</f>
        <v>18</v>
      </c>
    </row>
    <row r="6469" spans="1:8" ht="14.25">
      <c r="A6469" s="11">
        <v>44075</v>
      </c>
      <c r="B6469" s="10" t="s">
        <v>6859</v>
      </c>
      <c r="C6469" s="12">
        <v>8.3333333333333329E-2</v>
      </c>
      <c r="D6469" s="13">
        <v>44100</v>
      </c>
      <c r="E6469" s="7" t="s">
        <v>4769</v>
      </c>
      <c r="F6469" s="65">
        <v>28.03</v>
      </c>
      <c r="G6469" t="s">
        <v>12</v>
      </c>
      <c r="H6469">
        <f>+VLOOKUP(G6469,'Legenda Tecnologias'!$A$1:$C$26,3)</f>
        <v>22</v>
      </c>
    </row>
    <row r="6470" spans="1:8" ht="14.25">
      <c r="A6470" s="11">
        <v>44075</v>
      </c>
      <c r="B6470" s="10" t="s">
        <v>6877</v>
      </c>
      <c r="C6470" s="12">
        <v>0.83333333333333337</v>
      </c>
      <c r="D6470" s="13">
        <v>44100</v>
      </c>
      <c r="E6470" s="7" t="s">
        <v>4769</v>
      </c>
      <c r="F6470" s="65">
        <v>41.25</v>
      </c>
      <c r="G6470" t="s">
        <v>6</v>
      </c>
      <c r="H6470">
        <f>+VLOOKUP(G6470,'Legenda Tecnologias'!$A$1:$C$26,3)</f>
        <v>18</v>
      </c>
    </row>
    <row r="6471" spans="1:8" ht="14.25">
      <c r="A6471" s="11">
        <v>44075</v>
      </c>
      <c r="B6471" s="10" t="s">
        <v>6878</v>
      </c>
      <c r="C6471" s="12">
        <v>0.875</v>
      </c>
      <c r="D6471" s="13">
        <v>44100</v>
      </c>
      <c r="E6471" s="7" t="s">
        <v>4769</v>
      </c>
      <c r="F6471" s="65">
        <v>37.53</v>
      </c>
      <c r="G6471" t="s">
        <v>10</v>
      </c>
      <c r="H6471">
        <f>+VLOOKUP(G6471,'Legenda Tecnologias'!$A$1:$C$26,3)</f>
        <v>1</v>
      </c>
    </row>
    <row r="6472" spans="1:8" ht="14.25">
      <c r="A6472" s="11">
        <v>44075</v>
      </c>
      <c r="B6472" s="10" t="s">
        <v>6879</v>
      </c>
      <c r="C6472" s="12">
        <v>0.91666666666666663</v>
      </c>
      <c r="D6472" s="13">
        <v>44100</v>
      </c>
      <c r="E6472" s="7" t="s">
        <v>4769</v>
      </c>
      <c r="F6472" s="65">
        <v>35.590000000000003</v>
      </c>
      <c r="G6472" t="s">
        <v>6</v>
      </c>
      <c r="H6472">
        <f>+VLOOKUP(G6472,'Legenda Tecnologias'!$A$1:$C$26,3)</f>
        <v>18</v>
      </c>
    </row>
    <row r="6473" spans="1:8" ht="14.25">
      <c r="A6473" s="11">
        <v>44075</v>
      </c>
      <c r="B6473" s="10" t="s">
        <v>6880</v>
      </c>
      <c r="C6473" s="12">
        <v>0.95833333333333337</v>
      </c>
      <c r="D6473" s="13">
        <v>44100</v>
      </c>
      <c r="E6473" s="7" t="s">
        <v>4769</v>
      </c>
      <c r="F6473" s="65">
        <v>30.26</v>
      </c>
      <c r="G6473" t="s">
        <v>5</v>
      </c>
      <c r="H6473">
        <f>+VLOOKUP(G6473,'Legenda Tecnologias'!$A$1:$C$26,3)</f>
        <v>11</v>
      </c>
    </row>
    <row r="6474" spans="1:8" ht="14.25">
      <c r="A6474" s="11">
        <v>44075</v>
      </c>
      <c r="B6474" s="10" t="s">
        <v>6860</v>
      </c>
      <c r="C6474" s="12">
        <v>0.125</v>
      </c>
      <c r="D6474" s="13">
        <v>44100</v>
      </c>
      <c r="E6474" s="7" t="s">
        <v>4769</v>
      </c>
      <c r="F6474" s="65">
        <v>25.25</v>
      </c>
      <c r="G6474" t="s">
        <v>6</v>
      </c>
      <c r="H6474">
        <f>+VLOOKUP(G6474,'Legenda Tecnologias'!$A$1:$C$26,3)</f>
        <v>18</v>
      </c>
    </row>
    <row r="6475" spans="1:8" ht="14.25">
      <c r="A6475" s="11">
        <v>44075</v>
      </c>
      <c r="B6475" s="10" t="s">
        <v>6861</v>
      </c>
      <c r="C6475" s="12">
        <v>0.16666666666666666</v>
      </c>
      <c r="D6475" s="13">
        <v>44100</v>
      </c>
      <c r="E6475" s="7" t="s">
        <v>4769</v>
      </c>
      <c r="F6475" s="65">
        <v>22.01</v>
      </c>
      <c r="G6475" t="s">
        <v>5</v>
      </c>
      <c r="H6475">
        <f>+VLOOKUP(G6475,'Legenda Tecnologias'!$A$1:$C$26,3)</f>
        <v>11</v>
      </c>
    </row>
    <row r="6476" spans="1:8" ht="14.25">
      <c r="A6476" s="11">
        <v>44075</v>
      </c>
      <c r="B6476" s="10" t="s">
        <v>6862</v>
      </c>
      <c r="C6476" s="12">
        <v>0.20833333333333334</v>
      </c>
      <c r="D6476" s="13">
        <v>44100</v>
      </c>
      <c r="E6476" s="7" t="s">
        <v>4769</v>
      </c>
      <c r="F6476" s="65">
        <v>23.86</v>
      </c>
      <c r="G6476" t="s">
        <v>6</v>
      </c>
      <c r="H6476">
        <f>+VLOOKUP(G6476,'Legenda Tecnologias'!$A$1:$C$26,3)</f>
        <v>18</v>
      </c>
    </row>
    <row r="6477" spans="1:8" ht="14.25">
      <c r="A6477" s="11">
        <v>44075</v>
      </c>
      <c r="B6477" s="10" t="s">
        <v>6863</v>
      </c>
      <c r="C6477" s="12">
        <v>0.25</v>
      </c>
      <c r="D6477" s="13">
        <v>44100</v>
      </c>
      <c r="E6477" s="7" t="s">
        <v>4769</v>
      </c>
      <c r="F6477" s="65">
        <v>28.95</v>
      </c>
      <c r="G6477" t="s">
        <v>6</v>
      </c>
      <c r="H6477">
        <f>+VLOOKUP(G6477,'Legenda Tecnologias'!$A$1:$C$26,3)</f>
        <v>18</v>
      </c>
    </row>
    <row r="6478" spans="1:8" ht="14.25">
      <c r="A6478" s="11">
        <v>44075</v>
      </c>
      <c r="B6478" s="10" t="s">
        <v>6864</v>
      </c>
      <c r="C6478" s="12">
        <v>0.29166666666666669</v>
      </c>
      <c r="D6478" s="13">
        <v>44100</v>
      </c>
      <c r="E6478" s="7" t="s">
        <v>4769</v>
      </c>
      <c r="F6478" s="65">
        <v>30.94</v>
      </c>
      <c r="G6478" t="s">
        <v>12</v>
      </c>
      <c r="H6478">
        <f>+VLOOKUP(G6478,'Legenda Tecnologias'!$A$1:$C$26,3)</f>
        <v>22</v>
      </c>
    </row>
    <row r="6479" spans="1:8" ht="14.25">
      <c r="A6479" s="11">
        <v>44075</v>
      </c>
      <c r="B6479" s="10" t="s">
        <v>6865</v>
      </c>
      <c r="C6479" s="12">
        <v>0.33333333333333331</v>
      </c>
      <c r="D6479" s="13">
        <v>44100</v>
      </c>
      <c r="E6479" s="7" t="s">
        <v>4769</v>
      </c>
      <c r="F6479" s="65">
        <v>32.659999999999997</v>
      </c>
      <c r="G6479" t="s">
        <v>12</v>
      </c>
      <c r="H6479">
        <f>+VLOOKUP(G6479,'Legenda Tecnologias'!$A$1:$C$26,3)</f>
        <v>22</v>
      </c>
    </row>
    <row r="6480" spans="1:8" ht="14.25">
      <c r="A6480" s="11">
        <v>44075</v>
      </c>
      <c r="B6480" s="10" t="s">
        <v>6866</v>
      </c>
      <c r="C6480" s="12">
        <v>0.375</v>
      </c>
      <c r="D6480" s="13">
        <v>44100</v>
      </c>
      <c r="E6480" s="7" t="s">
        <v>4769</v>
      </c>
      <c r="F6480" s="65">
        <v>35.159999999999997</v>
      </c>
      <c r="G6480" t="s">
        <v>5</v>
      </c>
      <c r="H6480">
        <f>+VLOOKUP(G6480,'Legenda Tecnologias'!$A$1:$C$26,3)</f>
        <v>11</v>
      </c>
    </row>
    <row r="6481" spans="1:8" ht="14.25">
      <c r="A6481" s="11">
        <v>44075</v>
      </c>
      <c r="B6481" s="10" t="s">
        <v>6881</v>
      </c>
      <c r="C6481" s="12">
        <v>0</v>
      </c>
      <c r="D6481" s="13">
        <v>44101</v>
      </c>
      <c r="E6481" s="7" t="s">
        <v>4769</v>
      </c>
      <c r="F6481" s="65">
        <v>21.4</v>
      </c>
      <c r="G6481" t="s">
        <v>12</v>
      </c>
      <c r="H6481">
        <f>+VLOOKUP(G6481,'Legenda Tecnologias'!$A$1:$C$26,3)</f>
        <v>22</v>
      </c>
    </row>
    <row r="6482" spans="1:8" ht="14.25">
      <c r="A6482" s="11">
        <v>44075</v>
      </c>
      <c r="B6482" s="10" t="s">
        <v>6882</v>
      </c>
      <c r="C6482" s="12">
        <v>4.1666666666666664E-2</v>
      </c>
      <c r="D6482" s="13">
        <v>44101</v>
      </c>
      <c r="E6482" s="7" t="s">
        <v>4769</v>
      </c>
      <c r="F6482" s="65">
        <v>19.920000000000002</v>
      </c>
      <c r="G6482" t="s">
        <v>6</v>
      </c>
      <c r="H6482">
        <f>+VLOOKUP(G6482,'Legenda Tecnologias'!$A$1:$C$26,3)</f>
        <v>18</v>
      </c>
    </row>
    <row r="6483" spans="1:8" ht="14.25">
      <c r="A6483" s="11">
        <v>44075</v>
      </c>
      <c r="B6483" s="10" t="s">
        <v>6891</v>
      </c>
      <c r="C6483" s="12">
        <v>0.41666666666666669</v>
      </c>
      <c r="D6483" s="13">
        <v>44101</v>
      </c>
      <c r="E6483" s="7" t="s">
        <v>4769</v>
      </c>
      <c r="F6483" s="65">
        <v>21.7</v>
      </c>
      <c r="G6483" t="s">
        <v>6</v>
      </c>
      <c r="H6483">
        <f>+VLOOKUP(G6483,'Legenda Tecnologias'!$A$1:$C$26,3)</f>
        <v>18</v>
      </c>
    </row>
    <row r="6484" spans="1:8" ht="14.25">
      <c r="A6484" s="11">
        <v>44075</v>
      </c>
      <c r="B6484" s="10" t="s">
        <v>6892</v>
      </c>
      <c r="C6484" s="12">
        <v>0.45833333333333331</v>
      </c>
      <c r="D6484" s="13">
        <v>44101</v>
      </c>
      <c r="E6484" s="7" t="s">
        <v>4769</v>
      </c>
      <c r="F6484" s="65">
        <v>20.11</v>
      </c>
      <c r="G6484" t="s">
        <v>6</v>
      </c>
      <c r="H6484">
        <f>+VLOOKUP(G6484,'Legenda Tecnologias'!$A$1:$C$26,3)</f>
        <v>18</v>
      </c>
    </row>
    <row r="6485" spans="1:8" ht="14.25">
      <c r="A6485" s="11">
        <v>44075</v>
      </c>
      <c r="B6485" s="10" t="s">
        <v>6893</v>
      </c>
      <c r="C6485" s="12">
        <v>0.5</v>
      </c>
      <c r="D6485" s="13">
        <v>44101</v>
      </c>
      <c r="E6485" s="7" t="s">
        <v>4769</v>
      </c>
      <c r="F6485" s="65">
        <v>21.7</v>
      </c>
      <c r="G6485" t="s">
        <v>6</v>
      </c>
      <c r="H6485">
        <f>+VLOOKUP(G6485,'Legenda Tecnologias'!$A$1:$C$26,3)</f>
        <v>18</v>
      </c>
    </row>
    <row r="6486" spans="1:8" ht="14.25">
      <c r="A6486" s="11">
        <v>44075</v>
      </c>
      <c r="B6486" s="10" t="s">
        <v>6894</v>
      </c>
      <c r="C6486" s="12">
        <v>0.54166666666666663</v>
      </c>
      <c r="D6486" s="13">
        <v>44101</v>
      </c>
      <c r="E6486" s="7" t="s">
        <v>4769</v>
      </c>
      <c r="F6486" s="65">
        <v>24.25</v>
      </c>
      <c r="G6486" t="s">
        <v>6</v>
      </c>
      <c r="H6486">
        <f>+VLOOKUP(G6486,'Legenda Tecnologias'!$A$1:$C$26,3)</f>
        <v>18</v>
      </c>
    </row>
    <row r="6487" spans="1:8" ht="14.25">
      <c r="A6487" s="11">
        <v>44075</v>
      </c>
      <c r="B6487" s="10" t="s">
        <v>6895</v>
      </c>
      <c r="C6487" s="12">
        <v>0.58333333333333337</v>
      </c>
      <c r="D6487" s="13">
        <v>44101</v>
      </c>
      <c r="E6487" s="7" t="s">
        <v>4769</v>
      </c>
      <c r="F6487" s="65">
        <v>24.25</v>
      </c>
      <c r="G6487" t="s">
        <v>5</v>
      </c>
      <c r="H6487">
        <f>+VLOOKUP(G6487,'Legenda Tecnologias'!$A$1:$C$26,3)</f>
        <v>11</v>
      </c>
    </row>
    <row r="6488" spans="1:8" ht="14.25">
      <c r="A6488" s="11">
        <v>44075</v>
      </c>
      <c r="B6488" s="10" t="s">
        <v>6896</v>
      </c>
      <c r="C6488" s="12">
        <v>0.625</v>
      </c>
      <c r="D6488" s="13">
        <v>44101</v>
      </c>
      <c r="E6488" s="7" t="s">
        <v>4769</v>
      </c>
      <c r="F6488" s="65">
        <v>22</v>
      </c>
      <c r="G6488" t="s">
        <v>5</v>
      </c>
      <c r="H6488">
        <f>+VLOOKUP(G6488,'Legenda Tecnologias'!$A$1:$C$26,3)</f>
        <v>11</v>
      </c>
    </row>
    <row r="6489" spans="1:8" ht="14.25">
      <c r="A6489" s="11">
        <v>44075</v>
      </c>
      <c r="B6489" s="10" t="s">
        <v>6897</v>
      </c>
      <c r="C6489" s="12">
        <v>0.66666666666666663</v>
      </c>
      <c r="D6489" s="13">
        <v>44101</v>
      </c>
      <c r="E6489" s="7" t="s">
        <v>4769</v>
      </c>
      <c r="F6489" s="65">
        <v>21.54</v>
      </c>
      <c r="G6489" t="s">
        <v>6</v>
      </c>
      <c r="H6489">
        <f>+VLOOKUP(G6489,'Legenda Tecnologias'!$A$1:$C$26,3)</f>
        <v>18</v>
      </c>
    </row>
    <row r="6490" spans="1:8" ht="14.25">
      <c r="A6490" s="11">
        <v>44075</v>
      </c>
      <c r="B6490" s="10" t="s">
        <v>6898</v>
      </c>
      <c r="C6490" s="12">
        <v>0.70833333333333337</v>
      </c>
      <c r="D6490" s="13">
        <v>44101</v>
      </c>
      <c r="E6490" s="7" t="s">
        <v>4769</v>
      </c>
      <c r="F6490" s="65">
        <v>21.66</v>
      </c>
      <c r="G6490" t="s">
        <v>6</v>
      </c>
      <c r="H6490">
        <f>+VLOOKUP(G6490,'Legenda Tecnologias'!$A$1:$C$26,3)</f>
        <v>18</v>
      </c>
    </row>
    <row r="6491" spans="1:8" ht="14.25">
      <c r="A6491" s="11">
        <v>44075</v>
      </c>
      <c r="B6491" s="10" t="s">
        <v>6899</v>
      </c>
      <c r="C6491" s="12">
        <v>0.75</v>
      </c>
      <c r="D6491" s="13">
        <v>44101</v>
      </c>
      <c r="E6491" s="7" t="s">
        <v>4769</v>
      </c>
      <c r="F6491" s="65">
        <v>24.51</v>
      </c>
      <c r="G6491" t="s">
        <v>6</v>
      </c>
      <c r="H6491">
        <f>+VLOOKUP(G6491,'Legenda Tecnologias'!$A$1:$C$26,3)</f>
        <v>18</v>
      </c>
    </row>
    <row r="6492" spans="1:8" ht="14.25">
      <c r="A6492" s="11">
        <v>44075</v>
      </c>
      <c r="B6492" s="10" t="s">
        <v>6900</v>
      </c>
      <c r="C6492" s="12">
        <v>0.79166666666666663</v>
      </c>
      <c r="D6492" s="13">
        <v>44101</v>
      </c>
      <c r="E6492" s="7" t="s">
        <v>4769</v>
      </c>
      <c r="F6492" s="65">
        <v>37.729999999999997</v>
      </c>
      <c r="G6492" t="s">
        <v>6</v>
      </c>
      <c r="H6492">
        <f>+VLOOKUP(G6492,'Legenda Tecnologias'!$A$1:$C$26,3)</f>
        <v>18</v>
      </c>
    </row>
    <row r="6493" spans="1:8" ht="14.25">
      <c r="A6493" s="11">
        <v>44075</v>
      </c>
      <c r="B6493" s="10" t="s">
        <v>6883</v>
      </c>
      <c r="C6493" s="12">
        <v>8.3333333333333329E-2</v>
      </c>
      <c r="D6493" s="13">
        <v>44101</v>
      </c>
      <c r="E6493" s="7" t="s">
        <v>4769</v>
      </c>
      <c r="F6493" s="65">
        <v>17.989999999999998</v>
      </c>
      <c r="G6493" t="s">
        <v>6</v>
      </c>
      <c r="H6493">
        <f>+VLOOKUP(G6493,'Legenda Tecnologias'!$A$1:$C$26,3)</f>
        <v>18</v>
      </c>
    </row>
    <row r="6494" spans="1:8" ht="14.25">
      <c r="A6494" s="11">
        <v>44075</v>
      </c>
      <c r="B6494" s="10" t="s">
        <v>6901</v>
      </c>
      <c r="C6494" s="12">
        <v>0.83333333333333337</v>
      </c>
      <c r="D6494" s="13">
        <v>44101</v>
      </c>
      <c r="E6494" s="7" t="s">
        <v>4769</v>
      </c>
      <c r="F6494" s="65">
        <v>45.09</v>
      </c>
      <c r="G6494" t="s">
        <v>5</v>
      </c>
      <c r="H6494">
        <f>+VLOOKUP(G6494,'Legenda Tecnologias'!$A$1:$C$26,3)</f>
        <v>11</v>
      </c>
    </row>
    <row r="6495" spans="1:8" ht="14.25">
      <c r="A6495" s="11">
        <v>44075</v>
      </c>
      <c r="B6495" s="10" t="s">
        <v>6902</v>
      </c>
      <c r="C6495" s="12">
        <v>0.875</v>
      </c>
      <c r="D6495" s="13">
        <v>44101</v>
      </c>
      <c r="E6495" s="7" t="s">
        <v>4769</v>
      </c>
      <c r="F6495" s="65">
        <v>46.48</v>
      </c>
      <c r="G6495" t="s">
        <v>5</v>
      </c>
      <c r="H6495">
        <f>+VLOOKUP(G6495,'Legenda Tecnologias'!$A$1:$C$26,3)</f>
        <v>11</v>
      </c>
    </row>
    <row r="6496" spans="1:8" ht="14.25">
      <c r="A6496" s="11">
        <v>44075</v>
      </c>
      <c r="B6496" s="10" t="s">
        <v>6903</v>
      </c>
      <c r="C6496" s="12">
        <v>0.91666666666666663</v>
      </c>
      <c r="D6496" s="13">
        <v>44101</v>
      </c>
      <c r="E6496" s="7" t="s">
        <v>4769</v>
      </c>
      <c r="F6496" s="65">
        <v>41.76</v>
      </c>
      <c r="G6496" t="s">
        <v>5</v>
      </c>
      <c r="H6496">
        <f>+VLOOKUP(G6496,'Legenda Tecnologias'!$A$1:$C$26,3)</f>
        <v>11</v>
      </c>
    </row>
    <row r="6497" spans="1:8" ht="14.25">
      <c r="A6497" s="11">
        <v>44075</v>
      </c>
      <c r="B6497" s="10" t="s">
        <v>6904</v>
      </c>
      <c r="C6497" s="12">
        <v>0.95833333333333337</v>
      </c>
      <c r="D6497" s="13">
        <v>44101</v>
      </c>
      <c r="E6497" s="7" t="s">
        <v>4769</v>
      </c>
      <c r="F6497" s="65">
        <v>37.840000000000003</v>
      </c>
      <c r="G6497" t="s">
        <v>10</v>
      </c>
      <c r="H6497">
        <f>+VLOOKUP(G6497,'Legenda Tecnologias'!$A$1:$C$26,3)</f>
        <v>1</v>
      </c>
    </row>
    <row r="6498" spans="1:8" ht="14.25">
      <c r="A6498" s="11">
        <v>44075</v>
      </c>
      <c r="B6498" s="10" t="s">
        <v>6884</v>
      </c>
      <c r="C6498" s="12">
        <v>0.125</v>
      </c>
      <c r="D6498" s="13">
        <v>44101</v>
      </c>
      <c r="E6498" s="7" t="s">
        <v>4769</v>
      </c>
      <c r="F6498" s="65">
        <v>12.25</v>
      </c>
      <c r="G6498" t="s">
        <v>6</v>
      </c>
      <c r="H6498">
        <f>+VLOOKUP(G6498,'Legenda Tecnologias'!$A$1:$C$26,3)</f>
        <v>18</v>
      </c>
    </row>
    <row r="6499" spans="1:8" ht="14.25">
      <c r="A6499" s="11">
        <v>44075</v>
      </c>
      <c r="B6499" s="10" t="s">
        <v>6885</v>
      </c>
      <c r="C6499" s="12">
        <v>0.16666666666666666</v>
      </c>
      <c r="D6499" s="13">
        <v>44101</v>
      </c>
      <c r="E6499" s="7" t="s">
        <v>4769</v>
      </c>
      <c r="F6499" s="65">
        <v>12</v>
      </c>
      <c r="G6499" t="s">
        <v>6</v>
      </c>
      <c r="H6499">
        <f>+VLOOKUP(G6499,'Legenda Tecnologias'!$A$1:$C$26,3)</f>
        <v>18</v>
      </c>
    </row>
    <row r="6500" spans="1:8" ht="14.25">
      <c r="A6500" s="11">
        <v>44075</v>
      </c>
      <c r="B6500" s="10" t="s">
        <v>6886</v>
      </c>
      <c r="C6500" s="12">
        <v>0.20833333333333334</v>
      </c>
      <c r="D6500" s="13">
        <v>44101</v>
      </c>
      <c r="E6500" s="7" t="s">
        <v>4769</v>
      </c>
      <c r="F6500" s="65">
        <v>14.39</v>
      </c>
      <c r="G6500" t="s">
        <v>6</v>
      </c>
      <c r="H6500">
        <f>+VLOOKUP(G6500,'Legenda Tecnologias'!$A$1:$C$26,3)</f>
        <v>18</v>
      </c>
    </row>
    <row r="6501" spans="1:8" ht="14.25">
      <c r="A6501" s="11">
        <v>44075</v>
      </c>
      <c r="B6501" s="10" t="s">
        <v>6887</v>
      </c>
      <c r="C6501" s="12">
        <v>0.25</v>
      </c>
      <c r="D6501" s="13">
        <v>44101</v>
      </c>
      <c r="E6501" s="7" t="s">
        <v>4769</v>
      </c>
      <c r="F6501" s="65">
        <v>17.86</v>
      </c>
      <c r="G6501" t="s">
        <v>6</v>
      </c>
      <c r="H6501">
        <f>+VLOOKUP(G6501,'Legenda Tecnologias'!$A$1:$C$26,3)</f>
        <v>18</v>
      </c>
    </row>
    <row r="6502" spans="1:8" ht="14.25">
      <c r="A6502" s="11">
        <v>44075</v>
      </c>
      <c r="B6502" s="10" t="s">
        <v>6888</v>
      </c>
      <c r="C6502" s="12">
        <v>0.29166666666666669</v>
      </c>
      <c r="D6502" s="13">
        <v>44101</v>
      </c>
      <c r="E6502" s="7" t="s">
        <v>4769</v>
      </c>
      <c r="F6502" s="65">
        <v>21.7</v>
      </c>
      <c r="G6502" t="s">
        <v>6</v>
      </c>
      <c r="H6502">
        <f>+VLOOKUP(G6502,'Legenda Tecnologias'!$A$1:$C$26,3)</f>
        <v>18</v>
      </c>
    </row>
    <row r="6503" spans="1:8" ht="14.25">
      <c r="A6503" s="11">
        <v>44075</v>
      </c>
      <c r="B6503" s="10" t="s">
        <v>6889</v>
      </c>
      <c r="C6503" s="12">
        <v>0.33333333333333331</v>
      </c>
      <c r="D6503" s="13">
        <v>44101</v>
      </c>
      <c r="E6503" s="7" t="s">
        <v>4769</v>
      </c>
      <c r="F6503" s="65">
        <v>22.6</v>
      </c>
      <c r="G6503" t="s">
        <v>6</v>
      </c>
      <c r="H6503">
        <f>+VLOOKUP(G6503,'Legenda Tecnologias'!$A$1:$C$26,3)</f>
        <v>18</v>
      </c>
    </row>
    <row r="6504" spans="1:8" ht="14.25">
      <c r="A6504" s="11">
        <v>44075</v>
      </c>
      <c r="B6504" s="10" t="s">
        <v>6890</v>
      </c>
      <c r="C6504" s="12">
        <v>0.375</v>
      </c>
      <c r="D6504" s="13">
        <v>44101</v>
      </c>
      <c r="E6504" s="7" t="s">
        <v>4769</v>
      </c>
      <c r="F6504" s="65">
        <v>22.6</v>
      </c>
      <c r="G6504" t="s">
        <v>6</v>
      </c>
      <c r="H6504">
        <f>+VLOOKUP(G6504,'Legenda Tecnologias'!$A$1:$C$26,3)</f>
        <v>18</v>
      </c>
    </row>
    <row r="6505" spans="1:8" ht="14.25">
      <c r="A6505" s="11">
        <v>44075</v>
      </c>
      <c r="B6505" s="10" t="s">
        <v>6905</v>
      </c>
      <c r="C6505" s="12">
        <v>0</v>
      </c>
      <c r="D6505" s="13">
        <v>44102</v>
      </c>
      <c r="E6505" s="7" t="s">
        <v>4769</v>
      </c>
      <c r="F6505" s="65">
        <v>33.299999999999997</v>
      </c>
      <c r="G6505" t="s">
        <v>5</v>
      </c>
      <c r="H6505">
        <f>+VLOOKUP(G6505,'Legenda Tecnologias'!$A$1:$C$26,3)</f>
        <v>11</v>
      </c>
    </row>
    <row r="6506" spans="1:8" ht="14.25">
      <c r="A6506" s="11">
        <v>44075</v>
      </c>
      <c r="B6506" s="10" t="s">
        <v>6906</v>
      </c>
      <c r="C6506" s="12">
        <v>4.1666666666666664E-2</v>
      </c>
      <c r="D6506" s="13">
        <v>44102</v>
      </c>
      <c r="E6506" s="7" t="s">
        <v>4769</v>
      </c>
      <c r="F6506" s="65">
        <v>30.82</v>
      </c>
      <c r="G6506" t="s">
        <v>6</v>
      </c>
      <c r="H6506">
        <f>+VLOOKUP(G6506,'Legenda Tecnologias'!$A$1:$C$26,3)</f>
        <v>18</v>
      </c>
    </row>
    <row r="6507" spans="1:8" ht="14.25">
      <c r="A6507" s="11">
        <v>44075</v>
      </c>
      <c r="B6507" s="10" t="s">
        <v>6915</v>
      </c>
      <c r="C6507" s="12">
        <v>0.41666666666666669</v>
      </c>
      <c r="D6507" s="13">
        <v>44102</v>
      </c>
      <c r="E6507" s="7" t="s">
        <v>4769</v>
      </c>
      <c r="F6507" s="65">
        <v>41.1</v>
      </c>
      <c r="G6507" t="s">
        <v>5</v>
      </c>
      <c r="H6507">
        <f>+VLOOKUP(G6507,'Legenda Tecnologias'!$A$1:$C$26,3)</f>
        <v>11</v>
      </c>
    </row>
    <row r="6508" spans="1:8" ht="14.25">
      <c r="A6508" s="11">
        <v>44075</v>
      </c>
      <c r="B6508" s="10" t="s">
        <v>6916</v>
      </c>
      <c r="C6508" s="12">
        <v>0.45833333333333331</v>
      </c>
      <c r="D6508" s="13">
        <v>44102</v>
      </c>
      <c r="E6508" s="7" t="s">
        <v>4769</v>
      </c>
      <c r="F6508" s="65">
        <v>40</v>
      </c>
      <c r="G6508" t="s">
        <v>12</v>
      </c>
      <c r="H6508">
        <f>+VLOOKUP(G6508,'Legenda Tecnologias'!$A$1:$C$26,3)</f>
        <v>22</v>
      </c>
    </row>
    <row r="6509" spans="1:8" ht="14.25">
      <c r="A6509" s="11">
        <v>44075</v>
      </c>
      <c r="B6509" s="10" t="s">
        <v>6917</v>
      </c>
      <c r="C6509" s="12">
        <v>0.5</v>
      </c>
      <c r="D6509" s="13">
        <v>44102</v>
      </c>
      <c r="E6509" s="7" t="s">
        <v>4769</v>
      </c>
      <c r="F6509" s="65">
        <v>41.08</v>
      </c>
      <c r="G6509" t="s">
        <v>10</v>
      </c>
      <c r="H6509">
        <f>+VLOOKUP(G6509,'Legenda Tecnologias'!$A$1:$C$26,3)</f>
        <v>1</v>
      </c>
    </row>
    <row r="6510" spans="1:8" ht="14.25">
      <c r="A6510" s="11">
        <v>44075</v>
      </c>
      <c r="B6510" s="10" t="s">
        <v>6918</v>
      </c>
      <c r="C6510" s="12">
        <v>0.54166666666666663</v>
      </c>
      <c r="D6510" s="13">
        <v>44102</v>
      </c>
      <c r="E6510" s="7" t="s">
        <v>4769</v>
      </c>
      <c r="F6510" s="65">
        <v>42.31</v>
      </c>
      <c r="G6510" t="s">
        <v>7</v>
      </c>
      <c r="H6510">
        <f>+VLOOKUP(G6510,'Legenda Tecnologias'!$A$1:$C$26,3)</f>
        <v>19</v>
      </c>
    </row>
    <row r="6511" spans="1:8" ht="14.25">
      <c r="A6511" s="11">
        <v>44075</v>
      </c>
      <c r="B6511" s="10" t="s">
        <v>6919</v>
      </c>
      <c r="C6511" s="12">
        <v>0.58333333333333337</v>
      </c>
      <c r="D6511" s="13">
        <v>44102</v>
      </c>
      <c r="E6511" s="7" t="s">
        <v>4769</v>
      </c>
      <c r="F6511" s="65">
        <v>41.08</v>
      </c>
      <c r="G6511" t="s">
        <v>12</v>
      </c>
      <c r="H6511">
        <f>+VLOOKUP(G6511,'Legenda Tecnologias'!$A$1:$C$26,3)</f>
        <v>22</v>
      </c>
    </row>
    <row r="6512" spans="1:8" ht="14.25">
      <c r="A6512" s="11">
        <v>44075</v>
      </c>
      <c r="B6512" s="10" t="s">
        <v>6920</v>
      </c>
      <c r="C6512" s="12">
        <v>0.625</v>
      </c>
      <c r="D6512" s="13">
        <v>44102</v>
      </c>
      <c r="E6512" s="7" t="s">
        <v>4769</v>
      </c>
      <c r="F6512" s="65">
        <v>40.07</v>
      </c>
      <c r="G6512" t="s">
        <v>12</v>
      </c>
      <c r="H6512">
        <f>+VLOOKUP(G6512,'Legenda Tecnologias'!$A$1:$C$26,3)</f>
        <v>22</v>
      </c>
    </row>
    <row r="6513" spans="1:8" ht="14.25">
      <c r="A6513" s="11">
        <v>44075</v>
      </c>
      <c r="B6513" s="10" t="s">
        <v>6921</v>
      </c>
      <c r="C6513" s="12">
        <v>0.66666666666666663</v>
      </c>
      <c r="D6513" s="13">
        <v>44102</v>
      </c>
      <c r="E6513" s="7" t="s">
        <v>4769</v>
      </c>
      <c r="F6513" s="65">
        <v>41.07</v>
      </c>
      <c r="G6513" t="s">
        <v>28</v>
      </c>
      <c r="H6513">
        <f>+VLOOKUP(G6513,'Legenda Tecnologias'!$A$1:$C$26,3)</f>
        <v>15</v>
      </c>
    </row>
    <row r="6514" spans="1:8" ht="14.25">
      <c r="A6514" s="11">
        <v>44075</v>
      </c>
      <c r="B6514" s="10" t="s">
        <v>6922</v>
      </c>
      <c r="C6514" s="12">
        <v>0.70833333333333337</v>
      </c>
      <c r="D6514" s="13">
        <v>44102</v>
      </c>
      <c r="E6514" s="7" t="s">
        <v>4769</v>
      </c>
      <c r="F6514" s="65">
        <v>44.15</v>
      </c>
      <c r="G6514" t="s">
        <v>28</v>
      </c>
      <c r="H6514">
        <f>+VLOOKUP(G6514,'Legenda Tecnologias'!$A$1:$C$26,3)</f>
        <v>15</v>
      </c>
    </row>
    <row r="6515" spans="1:8" ht="14.25">
      <c r="A6515" s="11">
        <v>44075</v>
      </c>
      <c r="B6515" s="10" t="s">
        <v>6923</v>
      </c>
      <c r="C6515" s="12">
        <v>0.75</v>
      </c>
      <c r="D6515" s="13">
        <v>44102</v>
      </c>
      <c r="E6515" s="7" t="s">
        <v>4769</v>
      </c>
      <c r="F6515" s="65">
        <v>46.55</v>
      </c>
      <c r="G6515" t="s">
        <v>12</v>
      </c>
      <c r="H6515">
        <f>+VLOOKUP(G6515,'Legenda Tecnologias'!$A$1:$C$26,3)</f>
        <v>22</v>
      </c>
    </row>
    <row r="6516" spans="1:8" ht="14.25">
      <c r="A6516" s="11">
        <v>44075</v>
      </c>
      <c r="B6516" s="10" t="s">
        <v>6924</v>
      </c>
      <c r="C6516" s="12">
        <v>0.79166666666666663</v>
      </c>
      <c r="D6516" s="13">
        <v>44102</v>
      </c>
      <c r="E6516" s="7" t="s">
        <v>4769</v>
      </c>
      <c r="F6516" s="65">
        <v>52</v>
      </c>
      <c r="G6516" t="s">
        <v>5</v>
      </c>
      <c r="H6516">
        <f>+VLOOKUP(G6516,'Legenda Tecnologias'!$A$1:$C$26,3)</f>
        <v>11</v>
      </c>
    </row>
    <row r="6517" spans="1:8" ht="14.25">
      <c r="A6517" s="11">
        <v>44075</v>
      </c>
      <c r="B6517" s="10" t="s">
        <v>6907</v>
      </c>
      <c r="C6517" s="12">
        <v>8.3333333333333329E-2</v>
      </c>
      <c r="D6517" s="13">
        <v>44102</v>
      </c>
      <c r="E6517" s="7" t="s">
        <v>4769</v>
      </c>
      <c r="F6517" s="65">
        <v>29.5</v>
      </c>
      <c r="G6517" t="s">
        <v>6</v>
      </c>
      <c r="H6517">
        <f>+VLOOKUP(G6517,'Legenda Tecnologias'!$A$1:$C$26,3)</f>
        <v>18</v>
      </c>
    </row>
    <row r="6518" spans="1:8" ht="14.25">
      <c r="A6518" s="11">
        <v>44075</v>
      </c>
      <c r="B6518" s="10" t="s">
        <v>6925</v>
      </c>
      <c r="C6518" s="12">
        <v>0.83333333333333337</v>
      </c>
      <c r="D6518" s="13">
        <v>44102</v>
      </c>
      <c r="E6518" s="7" t="s">
        <v>4769</v>
      </c>
      <c r="F6518" s="65">
        <v>55.82</v>
      </c>
      <c r="G6518" t="s">
        <v>10</v>
      </c>
      <c r="H6518">
        <f>+VLOOKUP(G6518,'Legenda Tecnologias'!$A$1:$C$26,3)</f>
        <v>1</v>
      </c>
    </row>
    <row r="6519" spans="1:8" ht="14.25">
      <c r="A6519" s="11">
        <v>44075</v>
      </c>
      <c r="B6519" s="10" t="s">
        <v>6926</v>
      </c>
      <c r="C6519" s="12">
        <v>0.875</v>
      </c>
      <c r="D6519" s="13">
        <v>44102</v>
      </c>
      <c r="E6519" s="7" t="s">
        <v>4769</v>
      </c>
      <c r="F6519" s="65">
        <v>52.24</v>
      </c>
      <c r="G6519" t="s">
        <v>10</v>
      </c>
      <c r="H6519">
        <f>+VLOOKUP(G6519,'Legenda Tecnologias'!$A$1:$C$26,3)</f>
        <v>1</v>
      </c>
    </row>
    <row r="6520" spans="1:8" ht="14.25">
      <c r="A6520" s="11">
        <v>44075</v>
      </c>
      <c r="B6520" s="10" t="s">
        <v>6927</v>
      </c>
      <c r="C6520" s="12">
        <v>0.91666666666666663</v>
      </c>
      <c r="D6520" s="13">
        <v>44102</v>
      </c>
      <c r="E6520" s="7" t="s">
        <v>4769</v>
      </c>
      <c r="F6520" s="65">
        <v>46.16</v>
      </c>
      <c r="G6520" t="s">
        <v>10</v>
      </c>
      <c r="H6520">
        <f>+VLOOKUP(G6520,'Legenda Tecnologias'!$A$1:$C$26,3)</f>
        <v>1</v>
      </c>
    </row>
    <row r="6521" spans="1:8" ht="14.25">
      <c r="A6521" s="11">
        <v>44075</v>
      </c>
      <c r="B6521" s="10" t="s">
        <v>6928</v>
      </c>
      <c r="C6521" s="12">
        <v>0.95833333333333337</v>
      </c>
      <c r="D6521" s="13">
        <v>44102</v>
      </c>
      <c r="E6521" s="7" t="s">
        <v>4769</v>
      </c>
      <c r="F6521" s="65">
        <v>40.01</v>
      </c>
      <c r="G6521" t="s">
        <v>12</v>
      </c>
      <c r="H6521">
        <f>+VLOOKUP(G6521,'Legenda Tecnologias'!$A$1:$C$26,3)</f>
        <v>22</v>
      </c>
    </row>
    <row r="6522" spans="1:8" ht="14.25">
      <c r="A6522" s="11">
        <v>44075</v>
      </c>
      <c r="B6522" s="10" t="s">
        <v>6908</v>
      </c>
      <c r="C6522" s="12">
        <v>0.125</v>
      </c>
      <c r="D6522" s="13">
        <v>44102</v>
      </c>
      <c r="E6522" s="7" t="s">
        <v>4769</v>
      </c>
      <c r="F6522" s="65">
        <v>28.6</v>
      </c>
      <c r="G6522" t="s">
        <v>6</v>
      </c>
      <c r="H6522">
        <f>+VLOOKUP(G6522,'Legenda Tecnologias'!$A$1:$C$26,3)</f>
        <v>18</v>
      </c>
    </row>
    <row r="6523" spans="1:8" ht="14.25">
      <c r="A6523" s="11">
        <v>44075</v>
      </c>
      <c r="B6523" s="10" t="s">
        <v>6909</v>
      </c>
      <c r="C6523" s="12">
        <v>0.16666666666666666</v>
      </c>
      <c r="D6523" s="13">
        <v>44102</v>
      </c>
      <c r="E6523" s="7" t="s">
        <v>4769</v>
      </c>
      <c r="F6523" s="65">
        <v>28.72</v>
      </c>
      <c r="G6523" t="s">
        <v>12</v>
      </c>
      <c r="H6523">
        <f>+VLOOKUP(G6523,'Legenda Tecnologias'!$A$1:$C$26,3)</f>
        <v>22</v>
      </c>
    </row>
    <row r="6524" spans="1:8" ht="14.25">
      <c r="A6524" s="11">
        <v>44075</v>
      </c>
      <c r="B6524" s="10" t="s">
        <v>6910</v>
      </c>
      <c r="C6524" s="12">
        <v>0.20833333333333334</v>
      </c>
      <c r="D6524" s="13">
        <v>44102</v>
      </c>
      <c r="E6524" s="7" t="s">
        <v>4769</v>
      </c>
      <c r="F6524" s="65">
        <v>30.89</v>
      </c>
      <c r="G6524" t="s">
        <v>12</v>
      </c>
      <c r="H6524">
        <f>+VLOOKUP(G6524,'Legenda Tecnologias'!$A$1:$C$26,3)</f>
        <v>22</v>
      </c>
    </row>
    <row r="6525" spans="1:8" ht="14.25">
      <c r="A6525" s="11">
        <v>44075</v>
      </c>
      <c r="B6525" s="10" t="s">
        <v>6911</v>
      </c>
      <c r="C6525" s="12">
        <v>0.25</v>
      </c>
      <c r="D6525" s="13">
        <v>44102</v>
      </c>
      <c r="E6525" s="7" t="s">
        <v>4769</v>
      </c>
      <c r="F6525" s="65">
        <v>47.04</v>
      </c>
      <c r="G6525" t="s">
        <v>6</v>
      </c>
      <c r="H6525">
        <f>+VLOOKUP(G6525,'Legenda Tecnologias'!$A$1:$C$26,3)</f>
        <v>18</v>
      </c>
    </row>
    <row r="6526" spans="1:8" ht="14.25">
      <c r="A6526" s="11">
        <v>44075</v>
      </c>
      <c r="B6526" s="10" t="s">
        <v>6912</v>
      </c>
      <c r="C6526" s="12">
        <v>0.29166666666666669</v>
      </c>
      <c r="D6526" s="13">
        <v>44102</v>
      </c>
      <c r="E6526" s="7" t="s">
        <v>4769</v>
      </c>
      <c r="F6526" s="65">
        <v>46.77</v>
      </c>
      <c r="G6526" t="s">
        <v>5</v>
      </c>
      <c r="H6526">
        <f>+VLOOKUP(G6526,'Legenda Tecnologias'!$A$1:$C$26,3)</f>
        <v>11</v>
      </c>
    </row>
    <row r="6527" spans="1:8" ht="14.25">
      <c r="A6527" s="11">
        <v>44075</v>
      </c>
      <c r="B6527" s="10" t="s">
        <v>6913</v>
      </c>
      <c r="C6527" s="12">
        <v>0.33333333333333331</v>
      </c>
      <c r="D6527" s="13">
        <v>44102</v>
      </c>
      <c r="E6527" s="7" t="s">
        <v>4769</v>
      </c>
      <c r="F6527" s="65">
        <v>48.55</v>
      </c>
      <c r="G6527" t="s">
        <v>6</v>
      </c>
      <c r="H6527">
        <f>+VLOOKUP(G6527,'Legenda Tecnologias'!$A$1:$C$26,3)</f>
        <v>18</v>
      </c>
    </row>
    <row r="6528" spans="1:8" ht="14.25">
      <c r="A6528" s="11">
        <v>44075</v>
      </c>
      <c r="B6528" s="10" t="s">
        <v>6914</v>
      </c>
      <c r="C6528" s="12">
        <v>0.375</v>
      </c>
      <c r="D6528" s="13">
        <v>44102</v>
      </c>
      <c r="E6528" s="7" t="s">
        <v>4769</v>
      </c>
      <c r="F6528" s="65">
        <v>46.55</v>
      </c>
      <c r="G6528" t="s">
        <v>5</v>
      </c>
      <c r="H6528">
        <f>+VLOOKUP(G6528,'Legenda Tecnologias'!$A$1:$C$26,3)</f>
        <v>11</v>
      </c>
    </row>
    <row r="6529" spans="1:8" ht="14.25">
      <c r="A6529" s="11">
        <v>44075</v>
      </c>
      <c r="B6529" s="10" t="s">
        <v>6929</v>
      </c>
      <c r="C6529" s="12">
        <v>0</v>
      </c>
      <c r="D6529" s="13">
        <v>44103</v>
      </c>
      <c r="E6529" s="7" t="s">
        <v>4769</v>
      </c>
      <c r="F6529" s="65">
        <v>40.43</v>
      </c>
      <c r="G6529" t="s">
        <v>21</v>
      </c>
      <c r="H6529">
        <f>+VLOOKUP(G6529,'Legenda Tecnologias'!$A$1:$C$26,3)</f>
        <v>2</v>
      </c>
    </row>
    <row r="6530" spans="1:8" ht="14.25">
      <c r="A6530" s="11">
        <v>44075</v>
      </c>
      <c r="B6530" s="10" t="s">
        <v>6930</v>
      </c>
      <c r="C6530" s="12">
        <v>4.1666666666666664E-2</v>
      </c>
      <c r="D6530" s="13">
        <v>44103</v>
      </c>
      <c r="E6530" s="7" t="s">
        <v>4769</v>
      </c>
      <c r="F6530" s="65">
        <v>38.869999999999997</v>
      </c>
      <c r="G6530" t="s">
        <v>12</v>
      </c>
      <c r="H6530">
        <f>+VLOOKUP(G6530,'Legenda Tecnologias'!$A$1:$C$26,3)</f>
        <v>22</v>
      </c>
    </row>
    <row r="6531" spans="1:8" ht="14.25">
      <c r="A6531" s="11">
        <v>44075</v>
      </c>
      <c r="B6531" s="10" t="s">
        <v>6939</v>
      </c>
      <c r="C6531" s="12">
        <v>0.41666666666666669</v>
      </c>
      <c r="D6531" s="13">
        <v>44103</v>
      </c>
      <c r="E6531" s="7" t="s">
        <v>4769</v>
      </c>
      <c r="F6531" s="65">
        <v>51.07</v>
      </c>
      <c r="G6531" t="s">
        <v>10</v>
      </c>
      <c r="H6531">
        <f>+VLOOKUP(G6531,'Legenda Tecnologias'!$A$1:$C$26,3)</f>
        <v>1</v>
      </c>
    </row>
    <row r="6532" spans="1:8" ht="14.25">
      <c r="A6532" s="11">
        <v>44075</v>
      </c>
      <c r="B6532" s="10" t="s">
        <v>6940</v>
      </c>
      <c r="C6532" s="12">
        <v>0.45833333333333331</v>
      </c>
      <c r="D6532" s="13">
        <v>44103</v>
      </c>
      <c r="E6532" s="7" t="s">
        <v>4769</v>
      </c>
      <c r="F6532" s="65">
        <v>50.05</v>
      </c>
      <c r="G6532" t="s">
        <v>5</v>
      </c>
      <c r="H6532">
        <f>+VLOOKUP(G6532,'Legenda Tecnologias'!$A$1:$C$26,3)</f>
        <v>11</v>
      </c>
    </row>
    <row r="6533" spans="1:8" ht="14.25">
      <c r="A6533" s="11">
        <v>44075</v>
      </c>
      <c r="B6533" s="10" t="s">
        <v>6941</v>
      </c>
      <c r="C6533" s="12">
        <v>0.5</v>
      </c>
      <c r="D6533" s="13">
        <v>44103</v>
      </c>
      <c r="E6533" s="7" t="s">
        <v>4769</v>
      </c>
      <c r="F6533" s="65">
        <v>50.47</v>
      </c>
      <c r="G6533" t="s">
        <v>5</v>
      </c>
      <c r="H6533">
        <f>+VLOOKUP(G6533,'Legenda Tecnologias'!$A$1:$C$26,3)</f>
        <v>11</v>
      </c>
    </row>
    <row r="6534" spans="1:8" ht="14.25">
      <c r="A6534" s="11">
        <v>44075</v>
      </c>
      <c r="B6534" s="10" t="s">
        <v>6942</v>
      </c>
      <c r="C6534" s="12">
        <v>0.54166666666666663</v>
      </c>
      <c r="D6534" s="13">
        <v>44103</v>
      </c>
      <c r="E6534" s="7" t="s">
        <v>4769</v>
      </c>
      <c r="F6534" s="65">
        <v>50.55</v>
      </c>
      <c r="G6534" t="s">
        <v>10</v>
      </c>
      <c r="H6534">
        <f>+VLOOKUP(G6534,'Legenda Tecnologias'!$A$1:$C$26,3)</f>
        <v>1</v>
      </c>
    </row>
    <row r="6535" spans="1:8" ht="14.25">
      <c r="A6535" s="11">
        <v>44075</v>
      </c>
      <c r="B6535" s="10" t="s">
        <v>6943</v>
      </c>
      <c r="C6535" s="12">
        <v>0.58333333333333337</v>
      </c>
      <c r="D6535" s="13">
        <v>44103</v>
      </c>
      <c r="E6535" s="7" t="s">
        <v>4769</v>
      </c>
      <c r="F6535" s="65">
        <v>49.98</v>
      </c>
      <c r="G6535" t="s">
        <v>5</v>
      </c>
      <c r="H6535">
        <f>+VLOOKUP(G6535,'Legenda Tecnologias'!$A$1:$C$26,3)</f>
        <v>11</v>
      </c>
    </row>
    <row r="6536" spans="1:8" ht="14.25">
      <c r="A6536" s="11">
        <v>44075</v>
      </c>
      <c r="B6536" s="10" t="s">
        <v>6944</v>
      </c>
      <c r="C6536" s="12">
        <v>0.625</v>
      </c>
      <c r="D6536" s="13">
        <v>44103</v>
      </c>
      <c r="E6536" s="7" t="s">
        <v>4769</v>
      </c>
      <c r="F6536" s="65">
        <v>46.51</v>
      </c>
      <c r="G6536" t="s">
        <v>12</v>
      </c>
      <c r="H6536">
        <f>+VLOOKUP(G6536,'Legenda Tecnologias'!$A$1:$C$26,3)</f>
        <v>22</v>
      </c>
    </row>
    <row r="6537" spans="1:8" ht="14.25">
      <c r="A6537" s="11">
        <v>44075</v>
      </c>
      <c r="B6537" s="10" t="s">
        <v>6945</v>
      </c>
      <c r="C6537" s="12">
        <v>0.66666666666666663</v>
      </c>
      <c r="D6537" s="13">
        <v>44103</v>
      </c>
      <c r="E6537" s="7" t="s">
        <v>4769</v>
      </c>
      <c r="F6537" s="65">
        <v>48.01</v>
      </c>
      <c r="G6537" t="s">
        <v>5</v>
      </c>
      <c r="H6537">
        <f>+VLOOKUP(G6537,'Legenda Tecnologias'!$A$1:$C$26,3)</f>
        <v>11</v>
      </c>
    </row>
    <row r="6538" spans="1:8" ht="14.25">
      <c r="A6538" s="11">
        <v>44075</v>
      </c>
      <c r="B6538" s="10" t="s">
        <v>6946</v>
      </c>
      <c r="C6538" s="12">
        <v>0.70833333333333337</v>
      </c>
      <c r="D6538" s="13">
        <v>44103</v>
      </c>
      <c r="E6538" s="7" t="s">
        <v>4769</v>
      </c>
      <c r="F6538" s="65">
        <v>50.55</v>
      </c>
      <c r="G6538" t="s">
        <v>5</v>
      </c>
      <c r="H6538">
        <f>+VLOOKUP(G6538,'Legenda Tecnologias'!$A$1:$C$26,3)</f>
        <v>11</v>
      </c>
    </row>
    <row r="6539" spans="1:8" ht="14.25">
      <c r="A6539" s="11">
        <v>44075</v>
      </c>
      <c r="B6539" s="10" t="s">
        <v>6947</v>
      </c>
      <c r="C6539" s="12">
        <v>0.75</v>
      </c>
      <c r="D6539" s="13">
        <v>44103</v>
      </c>
      <c r="E6539" s="7" t="s">
        <v>4769</v>
      </c>
      <c r="F6539" s="65">
        <v>52.05</v>
      </c>
      <c r="G6539" t="s">
        <v>5</v>
      </c>
      <c r="H6539">
        <f>+VLOOKUP(G6539,'Legenda Tecnologias'!$A$1:$C$26,3)</f>
        <v>11</v>
      </c>
    </row>
    <row r="6540" spans="1:8" ht="14.25">
      <c r="A6540" s="11">
        <v>44075</v>
      </c>
      <c r="B6540" s="10" t="s">
        <v>6948</v>
      </c>
      <c r="C6540" s="12">
        <v>0.79166666666666663</v>
      </c>
      <c r="D6540" s="13">
        <v>44103</v>
      </c>
      <c r="E6540" s="7" t="s">
        <v>4769</v>
      </c>
      <c r="F6540" s="65">
        <v>55.29</v>
      </c>
      <c r="G6540" t="s">
        <v>5</v>
      </c>
      <c r="H6540">
        <f>+VLOOKUP(G6540,'Legenda Tecnologias'!$A$1:$C$26,3)</f>
        <v>11</v>
      </c>
    </row>
    <row r="6541" spans="1:8" ht="14.25">
      <c r="A6541" s="11">
        <v>44075</v>
      </c>
      <c r="B6541" s="10" t="s">
        <v>6931</v>
      </c>
      <c r="C6541" s="12">
        <v>8.3333333333333329E-2</v>
      </c>
      <c r="D6541" s="13">
        <v>44103</v>
      </c>
      <c r="E6541" s="7" t="s">
        <v>4769</v>
      </c>
      <c r="F6541" s="65">
        <v>36.92</v>
      </c>
      <c r="G6541" t="s">
        <v>12</v>
      </c>
      <c r="H6541">
        <f>+VLOOKUP(G6541,'Legenda Tecnologias'!$A$1:$C$26,3)</f>
        <v>22</v>
      </c>
    </row>
    <row r="6542" spans="1:8" ht="14.25">
      <c r="A6542" s="11">
        <v>44075</v>
      </c>
      <c r="B6542" s="10" t="s">
        <v>6949</v>
      </c>
      <c r="C6542" s="12">
        <v>0.83333333333333337</v>
      </c>
      <c r="D6542" s="13">
        <v>44103</v>
      </c>
      <c r="E6542" s="7" t="s">
        <v>4769</v>
      </c>
      <c r="F6542" s="65">
        <v>61.14</v>
      </c>
      <c r="G6542" t="s">
        <v>5</v>
      </c>
      <c r="H6542">
        <f>+VLOOKUP(G6542,'Legenda Tecnologias'!$A$1:$C$26,3)</f>
        <v>11</v>
      </c>
    </row>
    <row r="6543" spans="1:8" ht="14.25">
      <c r="A6543" s="11">
        <v>44075</v>
      </c>
      <c r="B6543" s="10" t="s">
        <v>6950</v>
      </c>
      <c r="C6543" s="12">
        <v>0.875</v>
      </c>
      <c r="D6543" s="13">
        <v>44103</v>
      </c>
      <c r="E6543" s="7" t="s">
        <v>4769</v>
      </c>
      <c r="F6543" s="65">
        <v>57.5</v>
      </c>
      <c r="G6543" t="s">
        <v>12</v>
      </c>
      <c r="H6543">
        <f>+VLOOKUP(G6543,'Legenda Tecnologias'!$A$1:$C$26,3)</f>
        <v>22</v>
      </c>
    </row>
    <row r="6544" spans="1:8" ht="14.25">
      <c r="A6544" s="11">
        <v>44075</v>
      </c>
      <c r="B6544" s="10" t="s">
        <v>6951</v>
      </c>
      <c r="C6544" s="12">
        <v>0.91666666666666663</v>
      </c>
      <c r="D6544" s="13">
        <v>44103</v>
      </c>
      <c r="E6544" s="7" t="s">
        <v>4769</v>
      </c>
      <c r="F6544" s="65">
        <v>51.57</v>
      </c>
      <c r="G6544" t="s">
        <v>5</v>
      </c>
      <c r="H6544">
        <f>+VLOOKUP(G6544,'Legenda Tecnologias'!$A$1:$C$26,3)</f>
        <v>11</v>
      </c>
    </row>
    <row r="6545" spans="1:8" ht="14.25">
      <c r="A6545" s="11">
        <v>44075</v>
      </c>
      <c r="B6545" s="10" t="s">
        <v>6952</v>
      </c>
      <c r="C6545" s="12">
        <v>0.95833333333333337</v>
      </c>
      <c r="D6545" s="13">
        <v>44103</v>
      </c>
      <c r="E6545" s="7" t="s">
        <v>4769</v>
      </c>
      <c r="F6545" s="65">
        <v>46.05</v>
      </c>
      <c r="G6545" t="s">
        <v>5</v>
      </c>
      <c r="H6545">
        <f>+VLOOKUP(G6545,'Legenda Tecnologias'!$A$1:$C$26,3)</f>
        <v>11</v>
      </c>
    </row>
    <row r="6546" spans="1:8" ht="14.25">
      <c r="A6546" s="11">
        <v>44075</v>
      </c>
      <c r="B6546" s="10" t="s">
        <v>6932</v>
      </c>
      <c r="C6546" s="12">
        <v>0.125</v>
      </c>
      <c r="D6546" s="13">
        <v>44103</v>
      </c>
      <c r="E6546" s="7" t="s">
        <v>4769</v>
      </c>
      <c r="F6546" s="65">
        <v>34.79</v>
      </c>
      <c r="G6546" t="s">
        <v>12</v>
      </c>
      <c r="H6546">
        <f>+VLOOKUP(G6546,'Legenda Tecnologias'!$A$1:$C$26,3)</f>
        <v>22</v>
      </c>
    </row>
    <row r="6547" spans="1:8" ht="14.25">
      <c r="A6547" s="11">
        <v>44075</v>
      </c>
      <c r="B6547" s="10" t="s">
        <v>6933</v>
      </c>
      <c r="C6547" s="12">
        <v>0.16666666666666666</v>
      </c>
      <c r="D6547" s="13">
        <v>44103</v>
      </c>
      <c r="E6547" s="7" t="s">
        <v>4769</v>
      </c>
      <c r="F6547" s="65">
        <v>36.479999999999997</v>
      </c>
      <c r="G6547" t="s">
        <v>6</v>
      </c>
      <c r="H6547">
        <f>+VLOOKUP(G6547,'Legenda Tecnologias'!$A$1:$C$26,3)</f>
        <v>18</v>
      </c>
    </row>
    <row r="6548" spans="1:8" ht="14.25">
      <c r="A6548" s="11">
        <v>44075</v>
      </c>
      <c r="B6548" s="10" t="s">
        <v>6934</v>
      </c>
      <c r="C6548" s="12">
        <v>0.20833333333333334</v>
      </c>
      <c r="D6548" s="13">
        <v>44103</v>
      </c>
      <c r="E6548" s="7" t="s">
        <v>4769</v>
      </c>
      <c r="F6548" s="65">
        <v>39.51</v>
      </c>
      <c r="G6548" t="s">
        <v>12</v>
      </c>
      <c r="H6548">
        <f>+VLOOKUP(G6548,'Legenda Tecnologias'!$A$1:$C$26,3)</f>
        <v>22</v>
      </c>
    </row>
    <row r="6549" spans="1:8" ht="14.25">
      <c r="A6549" s="11">
        <v>44075</v>
      </c>
      <c r="B6549" s="10" t="s">
        <v>6935</v>
      </c>
      <c r="C6549" s="12">
        <v>0.25</v>
      </c>
      <c r="D6549" s="13">
        <v>44103</v>
      </c>
      <c r="E6549" s="7" t="s">
        <v>4769</v>
      </c>
      <c r="F6549" s="65">
        <v>51.07</v>
      </c>
      <c r="G6549" t="s">
        <v>12</v>
      </c>
      <c r="H6549">
        <f>+VLOOKUP(G6549,'Legenda Tecnologias'!$A$1:$C$26,3)</f>
        <v>22</v>
      </c>
    </row>
    <row r="6550" spans="1:8" ht="14.25">
      <c r="A6550" s="11">
        <v>44075</v>
      </c>
      <c r="B6550" s="10" t="s">
        <v>6936</v>
      </c>
      <c r="C6550" s="12">
        <v>0.29166666666666669</v>
      </c>
      <c r="D6550" s="13">
        <v>44103</v>
      </c>
      <c r="E6550" s="7" t="s">
        <v>4769</v>
      </c>
      <c r="F6550" s="65">
        <v>53.76</v>
      </c>
      <c r="G6550" t="s">
        <v>5</v>
      </c>
      <c r="H6550">
        <f>+VLOOKUP(G6550,'Legenda Tecnologias'!$A$1:$C$26,3)</f>
        <v>11</v>
      </c>
    </row>
    <row r="6551" spans="1:8" ht="14.25">
      <c r="A6551" s="11">
        <v>44075</v>
      </c>
      <c r="B6551" s="10" t="s">
        <v>6937</v>
      </c>
      <c r="C6551" s="12">
        <v>0.33333333333333331</v>
      </c>
      <c r="D6551" s="13">
        <v>44103</v>
      </c>
      <c r="E6551" s="7" t="s">
        <v>4769</v>
      </c>
      <c r="F6551" s="65">
        <v>54.5</v>
      </c>
      <c r="G6551" t="s">
        <v>10</v>
      </c>
      <c r="H6551">
        <f>+VLOOKUP(G6551,'Legenda Tecnologias'!$A$1:$C$26,3)</f>
        <v>1</v>
      </c>
    </row>
    <row r="6552" spans="1:8" ht="14.25">
      <c r="A6552" s="11">
        <v>44075</v>
      </c>
      <c r="B6552" s="10" t="s">
        <v>6938</v>
      </c>
      <c r="C6552" s="12">
        <v>0.375</v>
      </c>
      <c r="D6552" s="13">
        <v>44103</v>
      </c>
      <c r="E6552" s="7" t="s">
        <v>4769</v>
      </c>
      <c r="F6552" s="65">
        <v>53.25</v>
      </c>
      <c r="G6552" t="s">
        <v>21</v>
      </c>
      <c r="H6552">
        <f>+VLOOKUP(G6552,'Legenda Tecnologias'!$A$1:$C$26,3)</f>
        <v>2</v>
      </c>
    </row>
    <row r="6553" spans="1:8" ht="14.25">
      <c r="A6553" s="11">
        <v>44075</v>
      </c>
      <c r="B6553" s="10" t="s">
        <v>6953</v>
      </c>
      <c r="C6553" s="12">
        <v>0</v>
      </c>
      <c r="D6553" s="13">
        <v>44104</v>
      </c>
      <c r="E6553" s="7" t="s">
        <v>4769</v>
      </c>
      <c r="F6553" s="65">
        <v>50.07</v>
      </c>
      <c r="G6553" t="s">
        <v>5</v>
      </c>
      <c r="H6553">
        <f>+VLOOKUP(G6553,'Legenda Tecnologias'!$A$1:$C$26,3)</f>
        <v>11</v>
      </c>
    </row>
    <row r="6554" spans="1:8" ht="14.25">
      <c r="A6554" s="11">
        <v>44075</v>
      </c>
      <c r="B6554" s="10" t="s">
        <v>6954</v>
      </c>
      <c r="C6554" s="12">
        <v>4.1666666666666664E-2</v>
      </c>
      <c r="D6554" s="13">
        <v>44104</v>
      </c>
      <c r="E6554" s="7" t="s">
        <v>4769</v>
      </c>
      <c r="F6554" s="65">
        <v>50.05</v>
      </c>
      <c r="G6554" t="s">
        <v>5</v>
      </c>
      <c r="H6554">
        <f>+VLOOKUP(G6554,'Legenda Tecnologias'!$A$1:$C$26,3)</f>
        <v>11</v>
      </c>
    </row>
    <row r="6555" spans="1:8" ht="14.25">
      <c r="A6555" s="11">
        <v>44075</v>
      </c>
      <c r="B6555" s="10" t="s">
        <v>6963</v>
      </c>
      <c r="C6555" s="12">
        <v>0.41666666666666669</v>
      </c>
      <c r="D6555" s="13">
        <v>44104</v>
      </c>
      <c r="E6555" s="7" t="s">
        <v>4769</v>
      </c>
      <c r="F6555" s="65">
        <v>53.76</v>
      </c>
      <c r="G6555" t="s">
        <v>10</v>
      </c>
      <c r="H6555">
        <f>+VLOOKUP(G6555,'Legenda Tecnologias'!$A$1:$C$26,3)</f>
        <v>1</v>
      </c>
    </row>
    <row r="6556" spans="1:8" ht="14.25">
      <c r="A6556" s="11">
        <v>44075</v>
      </c>
      <c r="B6556" s="10" t="s">
        <v>6964</v>
      </c>
      <c r="C6556" s="12">
        <v>0.45833333333333331</v>
      </c>
      <c r="D6556" s="13">
        <v>44104</v>
      </c>
      <c r="E6556" s="7" t="s">
        <v>4769</v>
      </c>
      <c r="F6556" s="65">
        <v>52.24</v>
      </c>
      <c r="G6556" t="s">
        <v>10</v>
      </c>
      <c r="H6556">
        <f>+VLOOKUP(G6556,'Legenda Tecnologias'!$A$1:$C$26,3)</f>
        <v>1</v>
      </c>
    </row>
    <row r="6557" spans="1:8" ht="14.25">
      <c r="A6557" s="11">
        <v>44075</v>
      </c>
      <c r="B6557" s="10" t="s">
        <v>6965</v>
      </c>
      <c r="C6557" s="12">
        <v>0.5</v>
      </c>
      <c r="D6557" s="13">
        <v>44104</v>
      </c>
      <c r="E6557" s="7" t="s">
        <v>4769</v>
      </c>
      <c r="F6557" s="65">
        <v>49.17</v>
      </c>
      <c r="G6557" t="s">
        <v>10</v>
      </c>
      <c r="H6557">
        <f>+VLOOKUP(G6557,'Legenda Tecnologias'!$A$1:$C$26,3)</f>
        <v>1</v>
      </c>
    </row>
    <row r="6558" spans="1:8" ht="14.25">
      <c r="A6558" s="11">
        <v>44075</v>
      </c>
      <c r="B6558" s="10" t="s">
        <v>6966</v>
      </c>
      <c r="C6558" s="12">
        <v>0.54166666666666663</v>
      </c>
      <c r="D6558" s="13">
        <v>44104</v>
      </c>
      <c r="E6558" s="7" t="s">
        <v>4769</v>
      </c>
      <c r="F6558" s="65">
        <v>47.4</v>
      </c>
      <c r="G6558" t="s">
        <v>12</v>
      </c>
      <c r="H6558">
        <f>+VLOOKUP(G6558,'Legenda Tecnologias'!$A$1:$C$26,3)</f>
        <v>22</v>
      </c>
    </row>
    <row r="6559" spans="1:8" ht="14.25">
      <c r="A6559" s="11">
        <v>44075</v>
      </c>
      <c r="B6559" s="10" t="s">
        <v>6967</v>
      </c>
      <c r="C6559" s="12">
        <v>0.58333333333333337</v>
      </c>
      <c r="D6559" s="13">
        <v>44104</v>
      </c>
      <c r="E6559" s="7" t="s">
        <v>4769</v>
      </c>
      <c r="F6559" s="65">
        <v>45.04</v>
      </c>
      <c r="G6559" t="s">
        <v>5</v>
      </c>
      <c r="H6559">
        <f>+VLOOKUP(G6559,'Legenda Tecnologias'!$A$1:$C$26,3)</f>
        <v>11</v>
      </c>
    </row>
    <row r="6560" spans="1:8" ht="14.25">
      <c r="A6560" s="11">
        <v>44075</v>
      </c>
      <c r="B6560" s="10" t="s">
        <v>6968</v>
      </c>
      <c r="C6560" s="12">
        <v>0.625</v>
      </c>
      <c r="D6560" s="13">
        <v>44104</v>
      </c>
      <c r="E6560" s="7" t="s">
        <v>4769</v>
      </c>
      <c r="F6560" s="65">
        <v>45</v>
      </c>
      <c r="G6560" t="s">
        <v>6</v>
      </c>
      <c r="H6560">
        <f>+VLOOKUP(G6560,'Legenda Tecnologias'!$A$1:$C$26,3)</f>
        <v>18</v>
      </c>
    </row>
    <row r="6561" spans="1:8" ht="14.25">
      <c r="A6561" s="11">
        <v>44075</v>
      </c>
      <c r="B6561" s="10" t="s">
        <v>6969</v>
      </c>
      <c r="C6561" s="12">
        <v>0.66666666666666663</v>
      </c>
      <c r="D6561" s="13">
        <v>44104</v>
      </c>
      <c r="E6561" s="7" t="s">
        <v>4769</v>
      </c>
      <c r="F6561" s="65">
        <v>43.99</v>
      </c>
      <c r="G6561" t="s">
        <v>5</v>
      </c>
      <c r="H6561">
        <f>+VLOOKUP(G6561,'Legenda Tecnologias'!$A$1:$C$26,3)</f>
        <v>11</v>
      </c>
    </row>
    <row r="6562" spans="1:8" ht="14.25">
      <c r="A6562" s="11">
        <v>44075</v>
      </c>
      <c r="B6562" s="10" t="s">
        <v>6970</v>
      </c>
      <c r="C6562" s="12">
        <v>0.70833333333333337</v>
      </c>
      <c r="D6562" s="13">
        <v>44104</v>
      </c>
      <c r="E6562" s="7" t="s">
        <v>4769</v>
      </c>
      <c r="F6562" s="65">
        <v>44.43</v>
      </c>
      <c r="G6562" t="s">
        <v>12</v>
      </c>
      <c r="H6562">
        <f>+VLOOKUP(G6562,'Legenda Tecnologias'!$A$1:$C$26,3)</f>
        <v>22</v>
      </c>
    </row>
    <row r="6563" spans="1:8" ht="14.25">
      <c r="A6563" s="11">
        <v>44075</v>
      </c>
      <c r="B6563" s="10" t="s">
        <v>6971</v>
      </c>
      <c r="C6563" s="12">
        <v>0.75</v>
      </c>
      <c r="D6563" s="13">
        <v>44104</v>
      </c>
      <c r="E6563" s="7" t="s">
        <v>4769</v>
      </c>
      <c r="F6563" s="65">
        <v>45.07</v>
      </c>
      <c r="G6563" t="s">
        <v>12</v>
      </c>
      <c r="H6563">
        <f>+VLOOKUP(G6563,'Legenda Tecnologias'!$A$1:$C$26,3)</f>
        <v>22</v>
      </c>
    </row>
    <row r="6564" spans="1:8" ht="14.25">
      <c r="A6564" s="11">
        <v>44075</v>
      </c>
      <c r="B6564" s="10" t="s">
        <v>6972</v>
      </c>
      <c r="C6564" s="12">
        <v>0.79166666666666663</v>
      </c>
      <c r="D6564" s="13">
        <v>44104</v>
      </c>
      <c r="E6564" s="7" t="s">
        <v>4769</v>
      </c>
      <c r="F6564" s="65">
        <v>51.05</v>
      </c>
      <c r="G6564" t="s">
        <v>5</v>
      </c>
      <c r="H6564">
        <f>+VLOOKUP(G6564,'Legenda Tecnologias'!$A$1:$C$26,3)</f>
        <v>11</v>
      </c>
    </row>
    <row r="6565" spans="1:8" ht="14.25">
      <c r="A6565" s="11">
        <v>44075</v>
      </c>
      <c r="B6565" s="10" t="s">
        <v>6955</v>
      </c>
      <c r="C6565" s="12">
        <v>8.3333333333333329E-2</v>
      </c>
      <c r="D6565" s="13">
        <v>44104</v>
      </c>
      <c r="E6565" s="7" t="s">
        <v>4769</v>
      </c>
      <c r="F6565" s="65">
        <v>50.81</v>
      </c>
      <c r="G6565" t="s">
        <v>5</v>
      </c>
      <c r="H6565">
        <f>+VLOOKUP(G6565,'Legenda Tecnologias'!$A$1:$C$26,3)</f>
        <v>11</v>
      </c>
    </row>
    <row r="6566" spans="1:8" ht="14.25">
      <c r="A6566" s="11">
        <v>44075</v>
      </c>
      <c r="B6566" s="10" t="s">
        <v>6973</v>
      </c>
      <c r="C6566" s="12">
        <v>0.83333333333333337</v>
      </c>
      <c r="D6566" s="13">
        <v>44104</v>
      </c>
      <c r="E6566" s="7" t="s">
        <v>4769</v>
      </c>
      <c r="F6566" s="65">
        <v>55.34</v>
      </c>
      <c r="G6566" t="s">
        <v>5</v>
      </c>
      <c r="H6566">
        <f>+VLOOKUP(G6566,'Legenda Tecnologias'!$A$1:$C$26,3)</f>
        <v>11</v>
      </c>
    </row>
    <row r="6567" spans="1:8" ht="14.25">
      <c r="A6567" s="11">
        <v>44075</v>
      </c>
      <c r="B6567" s="10" t="s">
        <v>6974</v>
      </c>
      <c r="C6567" s="12">
        <v>0.875</v>
      </c>
      <c r="D6567" s="13">
        <v>44104</v>
      </c>
      <c r="E6567" s="7" t="s">
        <v>4769</v>
      </c>
      <c r="F6567" s="65">
        <v>50.02</v>
      </c>
      <c r="G6567" t="s">
        <v>10</v>
      </c>
      <c r="H6567">
        <f>+VLOOKUP(G6567,'Legenda Tecnologias'!$A$1:$C$26,3)</f>
        <v>1</v>
      </c>
    </row>
    <row r="6568" spans="1:8" ht="14.25">
      <c r="A6568" s="11">
        <v>44075</v>
      </c>
      <c r="B6568" s="10" t="s">
        <v>6975</v>
      </c>
      <c r="C6568" s="12">
        <v>0.91666666666666663</v>
      </c>
      <c r="D6568" s="13">
        <v>44104</v>
      </c>
      <c r="E6568" s="7" t="s">
        <v>4769</v>
      </c>
      <c r="F6568" s="65">
        <v>44.11</v>
      </c>
      <c r="G6568" t="s">
        <v>10</v>
      </c>
      <c r="H6568">
        <f>+VLOOKUP(G6568,'Legenda Tecnologias'!$A$1:$C$26,3)</f>
        <v>1</v>
      </c>
    </row>
    <row r="6569" spans="1:8" ht="14.25">
      <c r="A6569" s="11">
        <v>44075</v>
      </c>
      <c r="B6569" s="10" t="s">
        <v>6976</v>
      </c>
      <c r="C6569" s="12">
        <v>0.95833333333333337</v>
      </c>
      <c r="D6569" s="13">
        <v>44104</v>
      </c>
      <c r="E6569" s="7" t="s">
        <v>4769</v>
      </c>
      <c r="F6569" s="65">
        <v>37.53</v>
      </c>
      <c r="G6569" t="s">
        <v>12</v>
      </c>
      <c r="H6569">
        <f>+VLOOKUP(G6569,'Legenda Tecnologias'!$A$1:$C$26,3)</f>
        <v>22</v>
      </c>
    </row>
    <row r="6570" spans="1:8" ht="14.25">
      <c r="A6570" s="11">
        <v>44075</v>
      </c>
      <c r="B6570" s="10" t="s">
        <v>6956</v>
      </c>
      <c r="C6570" s="12">
        <v>0.125</v>
      </c>
      <c r="D6570" s="13">
        <v>44104</v>
      </c>
      <c r="E6570" s="7" t="s">
        <v>4769</v>
      </c>
      <c r="F6570" s="65">
        <v>50.07</v>
      </c>
      <c r="G6570" t="s">
        <v>5</v>
      </c>
      <c r="H6570">
        <f>+VLOOKUP(G6570,'Legenda Tecnologias'!$A$1:$C$26,3)</f>
        <v>11</v>
      </c>
    </row>
    <row r="6571" spans="1:8" ht="14.25">
      <c r="A6571" s="11">
        <v>44075</v>
      </c>
      <c r="B6571" s="10" t="s">
        <v>6957</v>
      </c>
      <c r="C6571" s="12">
        <v>0.16666666666666666</v>
      </c>
      <c r="D6571" s="13">
        <v>44104</v>
      </c>
      <c r="E6571" s="7" t="s">
        <v>4769</v>
      </c>
      <c r="F6571" s="65">
        <v>49.52</v>
      </c>
      <c r="G6571" t="s">
        <v>28</v>
      </c>
      <c r="H6571">
        <f>+VLOOKUP(G6571,'Legenda Tecnologias'!$A$1:$C$26,3)</f>
        <v>15</v>
      </c>
    </row>
    <row r="6572" spans="1:8" ht="14.25">
      <c r="A6572" s="11">
        <v>44075</v>
      </c>
      <c r="B6572" s="10" t="s">
        <v>6958</v>
      </c>
      <c r="C6572" s="12">
        <v>0.20833333333333334</v>
      </c>
      <c r="D6572" s="13">
        <v>44104</v>
      </c>
      <c r="E6572" s="7" t="s">
        <v>4769</v>
      </c>
      <c r="F6572" s="65">
        <v>46.51</v>
      </c>
      <c r="G6572" t="s">
        <v>5</v>
      </c>
      <c r="H6572">
        <f>+VLOOKUP(G6572,'Legenda Tecnologias'!$A$1:$C$26,3)</f>
        <v>11</v>
      </c>
    </row>
    <row r="6573" spans="1:8" ht="14.25">
      <c r="A6573" s="11">
        <v>44075</v>
      </c>
      <c r="B6573" s="10" t="s">
        <v>6959</v>
      </c>
      <c r="C6573" s="12">
        <v>0.25</v>
      </c>
      <c r="D6573" s="13">
        <v>44104</v>
      </c>
      <c r="E6573" s="7" t="s">
        <v>4769</v>
      </c>
      <c r="F6573" s="65">
        <v>50.99</v>
      </c>
      <c r="G6573" t="s">
        <v>5</v>
      </c>
      <c r="H6573">
        <f>+VLOOKUP(G6573,'Legenda Tecnologias'!$A$1:$C$26,3)</f>
        <v>11</v>
      </c>
    </row>
    <row r="6574" spans="1:8" ht="14.25">
      <c r="A6574" s="11">
        <v>44075</v>
      </c>
      <c r="B6574" s="10" t="s">
        <v>6960</v>
      </c>
      <c r="C6574" s="12">
        <v>0.29166666666666669</v>
      </c>
      <c r="D6574" s="13">
        <v>44104</v>
      </c>
      <c r="E6574" s="7" t="s">
        <v>4769</v>
      </c>
      <c r="F6574" s="65">
        <v>55</v>
      </c>
      <c r="G6574" t="s">
        <v>5</v>
      </c>
      <c r="H6574">
        <f>+VLOOKUP(G6574,'Legenda Tecnologias'!$A$1:$C$26,3)</f>
        <v>11</v>
      </c>
    </row>
    <row r="6575" spans="1:8" ht="14.25">
      <c r="A6575" s="11">
        <v>44075</v>
      </c>
      <c r="B6575" s="10" t="s">
        <v>6961</v>
      </c>
      <c r="C6575" s="12">
        <v>0.33333333333333331</v>
      </c>
      <c r="D6575" s="13">
        <v>44104</v>
      </c>
      <c r="E6575" s="7" t="s">
        <v>4769</v>
      </c>
      <c r="F6575" s="65">
        <v>57.01</v>
      </c>
      <c r="G6575" t="s">
        <v>10</v>
      </c>
      <c r="H6575">
        <f>+VLOOKUP(G6575,'Legenda Tecnologias'!$A$1:$C$26,3)</f>
        <v>1</v>
      </c>
    </row>
    <row r="6576" spans="1:8" ht="14.25">
      <c r="A6576" s="11">
        <v>44075</v>
      </c>
      <c r="B6576" s="10" t="s">
        <v>6962</v>
      </c>
      <c r="C6576" s="12">
        <v>0.375</v>
      </c>
      <c r="D6576" s="13">
        <v>44104</v>
      </c>
      <c r="E6576" s="7" t="s">
        <v>4769</v>
      </c>
      <c r="F6576" s="65">
        <v>55.34</v>
      </c>
      <c r="G6576" t="s">
        <v>5</v>
      </c>
      <c r="H6576">
        <f>+VLOOKUP(G6576,'Legenda Tecnologias'!$A$1:$C$26,3)</f>
        <v>11</v>
      </c>
    </row>
    <row r="6577" spans="1:8" ht="14.25">
      <c r="A6577" s="11">
        <v>44105</v>
      </c>
      <c r="B6577" s="10" t="s">
        <v>6977</v>
      </c>
      <c r="C6577" s="12">
        <v>0</v>
      </c>
      <c r="D6577" s="13">
        <v>44105</v>
      </c>
      <c r="E6577" s="7" t="s">
        <v>6978</v>
      </c>
      <c r="F6577" s="65">
        <v>38.700000000000003</v>
      </c>
      <c r="G6577" t="s">
        <v>6</v>
      </c>
      <c r="H6577">
        <f>+VLOOKUP(G6577,'Legenda Tecnologias'!$A$1:$C$26,3)</f>
        <v>18</v>
      </c>
    </row>
    <row r="6578" spans="1:8" ht="14.25">
      <c r="A6578" s="11">
        <v>44105</v>
      </c>
      <c r="B6578" s="10" t="s">
        <v>6979</v>
      </c>
      <c r="C6578" s="12">
        <v>4.1666666666666664E-2</v>
      </c>
      <c r="D6578" s="13">
        <v>44105</v>
      </c>
      <c r="E6578" s="7" t="s">
        <v>6978</v>
      </c>
      <c r="F6578" s="65">
        <v>34.07</v>
      </c>
      <c r="G6578" t="s">
        <v>12</v>
      </c>
      <c r="H6578">
        <f>+VLOOKUP(G6578,'Legenda Tecnologias'!$A$1:$C$26,3)</f>
        <v>22</v>
      </c>
    </row>
    <row r="6579" spans="1:8" ht="14.25">
      <c r="A6579" s="11">
        <v>44105</v>
      </c>
      <c r="B6579" s="10" t="s">
        <v>6988</v>
      </c>
      <c r="C6579" s="12">
        <v>0.41666666666666669</v>
      </c>
      <c r="D6579" s="13">
        <v>44105</v>
      </c>
      <c r="E6579" s="7" t="s">
        <v>6978</v>
      </c>
      <c r="F6579" s="65">
        <v>51.73</v>
      </c>
      <c r="G6579" t="s">
        <v>10</v>
      </c>
      <c r="H6579">
        <f>+VLOOKUP(G6579,'Legenda Tecnologias'!$A$1:$C$26,3)</f>
        <v>1</v>
      </c>
    </row>
    <row r="6580" spans="1:8" ht="14.25">
      <c r="A6580" s="11">
        <v>44105</v>
      </c>
      <c r="B6580" s="10" t="s">
        <v>6989</v>
      </c>
      <c r="C6580" s="12">
        <v>0.45833333333333331</v>
      </c>
      <c r="D6580" s="13">
        <v>44105</v>
      </c>
      <c r="E6580" s="7" t="s">
        <v>6978</v>
      </c>
      <c r="F6580" s="65">
        <v>48.99</v>
      </c>
      <c r="G6580" t="s">
        <v>5</v>
      </c>
      <c r="H6580">
        <f>+VLOOKUP(G6580,'Legenda Tecnologias'!$A$1:$C$26,3)</f>
        <v>11</v>
      </c>
    </row>
    <row r="6581" spans="1:8" ht="14.25">
      <c r="A6581" s="11">
        <v>44105</v>
      </c>
      <c r="B6581" s="10" t="s">
        <v>6990</v>
      </c>
      <c r="C6581" s="12">
        <v>0.5</v>
      </c>
      <c r="D6581" s="13">
        <v>44105</v>
      </c>
      <c r="E6581" s="7" t="s">
        <v>6978</v>
      </c>
      <c r="F6581" s="65">
        <v>45.65</v>
      </c>
      <c r="G6581" t="s">
        <v>5</v>
      </c>
      <c r="H6581">
        <f>+VLOOKUP(G6581,'Legenda Tecnologias'!$A$1:$C$26,3)</f>
        <v>11</v>
      </c>
    </row>
    <row r="6582" spans="1:8" ht="14.25">
      <c r="A6582" s="11">
        <v>44105</v>
      </c>
      <c r="B6582" s="10" t="s">
        <v>6991</v>
      </c>
      <c r="C6582" s="12">
        <v>0.54166666666666663</v>
      </c>
      <c r="D6582" s="13">
        <v>44105</v>
      </c>
      <c r="E6582" s="7" t="s">
        <v>6978</v>
      </c>
      <c r="F6582" s="65">
        <v>44.36</v>
      </c>
      <c r="G6582" t="s">
        <v>5</v>
      </c>
      <c r="H6582">
        <f>+VLOOKUP(G6582,'Legenda Tecnologias'!$A$1:$C$26,3)</f>
        <v>11</v>
      </c>
    </row>
    <row r="6583" spans="1:8" ht="14.25">
      <c r="A6583" s="11">
        <v>44105</v>
      </c>
      <c r="B6583" s="10" t="s">
        <v>6992</v>
      </c>
      <c r="C6583" s="12">
        <v>0.58333333333333337</v>
      </c>
      <c r="D6583" s="13">
        <v>44105</v>
      </c>
      <c r="E6583" s="7" t="s">
        <v>6978</v>
      </c>
      <c r="F6583" s="65">
        <v>41.93</v>
      </c>
      <c r="G6583" t="s">
        <v>12</v>
      </c>
      <c r="H6583">
        <f>+VLOOKUP(G6583,'Legenda Tecnologias'!$A$1:$C$26,3)</f>
        <v>22</v>
      </c>
    </row>
    <row r="6584" spans="1:8" ht="14.25">
      <c r="A6584" s="11">
        <v>44105</v>
      </c>
      <c r="B6584" s="10" t="s">
        <v>6993</v>
      </c>
      <c r="C6584" s="12">
        <v>0.625</v>
      </c>
      <c r="D6584" s="13">
        <v>44105</v>
      </c>
      <c r="E6584" s="7" t="s">
        <v>6978</v>
      </c>
      <c r="F6584" s="65">
        <v>38.33</v>
      </c>
      <c r="G6584" t="s">
        <v>12</v>
      </c>
      <c r="H6584">
        <f>+VLOOKUP(G6584,'Legenda Tecnologias'!$A$1:$C$26,3)</f>
        <v>22</v>
      </c>
    </row>
    <row r="6585" spans="1:8" ht="14.25">
      <c r="A6585" s="11">
        <v>44105</v>
      </c>
      <c r="B6585" s="10" t="s">
        <v>6994</v>
      </c>
      <c r="C6585" s="12">
        <v>0.66666666666666663</v>
      </c>
      <c r="D6585" s="13">
        <v>44105</v>
      </c>
      <c r="E6585" s="7" t="s">
        <v>6978</v>
      </c>
      <c r="F6585" s="65">
        <v>36.200000000000003</v>
      </c>
      <c r="G6585" t="s">
        <v>5</v>
      </c>
      <c r="H6585">
        <f>+VLOOKUP(G6585,'Legenda Tecnologias'!$A$1:$C$26,3)</f>
        <v>11</v>
      </c>
    </row>
    <row r="6586" spans="1:8" ht="14.25">
      <c r="A6586" s="11">
        <v>44105</v>
      </c>
      <c r="B6586" s="10" t="s">
        <v>6995</v>
      </c>
      <c r="C6586" s="12">
        <v>0.70833333333333337</v>
      </c>
      <c r="D6586" s="13">
        <v>44105</v>
      </c>
      <c r="E6586" s="7" t="s">
        <v>6978</v>
      </c>
      <c r="F6586" s="65">
        <v>37.950000000000003</v>
      </c>
      <c r="G6586" t="s">
        <v>12</v>
      </c>
      <c r="H6586">
        <f>+VLOOKUP(G6586,'Legenda Tecnologias'!$A$1:$C$26,3)</f>
        <v>22</v>
      </c>
    </row>
    <row r="6587" spans="1:8" ht="14.25">
      <c r="A6587" s="11">
        <v>44105</v>
      </c>
      <c r="B6587" s="10" t="s">
        <v>6996</v>
      </c>
      <c r="C6587" s="12">
        <v>0.75</v>
      </c>
      <c r="D6587" s="13">
        <v>44105</v>
      </c>
      <c r="E6587" s="7" t="s">
        <v>6978</v>
      </c>
      <c r="F6587" s="65">
        <v>40</v>
      </c>
      <c r="G6587" t="s">
        <v>12</v>
      </c>
      <c r="H6587">
        <f>+VLOOKUP(G6587,'Legenda Tecnologias'!$A$1:$C$26,3)</f>
        <v>22</v>
      </c>
    </row>
    <row r="6588" spans="1:8" ht="14.25">
      <c r="A6588" s="11">
        <v>44105</v>
      </c>
      <c r="B6588" s="10" t="s">
        <v>6997</v>
      </c>
      <c r="C6588" s="12">
        <v>0.79166666666666663</v>
      </c>
      <c r="D6588" s="13">
        <v>44105</v>
      </c>
      <c r="E6588" s="7" t="s">
        <v>6978</v>
      </c>
      <c r="F6588" s="65">
        <v>40.07</v>
      </c>
      <c r="G6588" t="s">
        <v>6</v>
      </c>
      <c r="H6588">
        <f>+VLOOKUP(G6588,'Legenda Tecnologias'!$A$1:$C$26,3)</f>
        <v>18</v>
      </c>
    </row>
    <row r="6589" spans="1:8" ht="14.25">
      <c r="A6589" s="11">
        <v>44105</v>
      </c>
      <c r="B6589" s="10" t="s">
        <v>6980</v>
      </c>
      <c r="C6589" s="12">
        <v>8.3333333333333329E-2</v>
      </c>
      <c r="D6589" s="13">
        <v>44105</v>
      </c>
      <c r="E6589" s="7" t="s">
        <v>6978</v>
      </c>
      <c r="F6589" s="65">
        <v>31.18</v>
      </c>
      <c r="G6589" t="s">
        <v>12</v>
      </c>
      <c r="H6589">
        <f>+VLOOKUP(G6589,'Legenda Tecnologias'!$A$1:$C$26,3)</f>
        <v>22</v>
      </c>
    </row>
    <row r="6590" spans="1:8" ht="14.25">
      <c r="A6590" s="11">
        <v>44105</v>
      </c>
      <c r="B6590" s="10" t="s">
        <v>6998</v>
      </c>
      <c r="C6590" s="12">
        <v>0.83333333333333337</v>
      </c>
      <c r="D6590" s="13">
        <v>44105</v>
      </c>
      <c r="E6590" s="7" t="s">
        <v>6978</v>
      </c>
      <c r="F6590" s="65">
        <v>50.81</v>
      </c>
      <c r="G6590" t="s">
        <v>28</v>
      </c>
      <c r="H6590">
        <f>+VLOOKUP(G6590,'Legenda Tecnologias'!$A$1:$C$26,3)</f>
        <v>15</v>
      </c>
    </row>
    <row r="6591" spans="1:8" ht="14.25">
      <c r="A6591" s="11">
        <v>44105</v>
      </c>
      <c r="B6591" s="10" t="s">
        <v>6999</v>
      </c>
      <c r="C6591" s="12">
        <v>0.875</v>
      </c>
      <c r="D6591" s="13">
        <v>44105</v>
      </c>
      <c r="E6591" s="7" t="s">
        <v>6978</v>
      </c>
      <c r="F6591" s="65">
        <v>46.08</v>
      </c>
      <c r="G6591" t="s">
        <v>5</v>
      </c>
      <c r="H6591">
        <f>+VLOOKUP(G6591,'Legenda Tecnologias'!$A$1:$C$26,3)</f>
        <v>11</v>
      </c>
    </row>
    <row r="6592" spans="1:8" ht="14.25">
      <c r="A6592" s="11">
        <v>44105</v>
      </c>
      <c r="B6592" s="10" t="s">
        <v>7000</v>
      </c>
      <c r="C6592" s="12">
        <v>0.91666666666666663</v>
      </c>
      <c r="D6592" s="13">
        <v>44105</v>
      </c>
      <c r="E6592" s="7" t="s">
        <v>6978</v>
      </c>
      <c r="F6592" s="65">
        <v>40.07</v>
      </c>
      <c r="G6592" t="s">
        <v>12</v>
      </c>
      <c r="H6592">
        <f>+VLOOKUP(G6592,'Legenda Tecnologias'!$A$1:$C$26,3)</f>
        <v>22</v>
      </c>
    </row>
    <row r="6593" spans="1:8" ht="14.25">
      <c r="A6593" s="11">
        <v>44105</v>
      </c>
      <c r="B6593" s="10" t="s">
        <v>7001</v>
      </c>
      <c r="C6593" s="12">
        <v>0.95833333333333337</v>
      </c>
      <c r="D6593" s="13">
        <v>44105</v>
      </c>
      <c r="E6593" s="7" t="s">
        <v>6978</v>
      </c>
      <c r="F6593" s="65">
        <v>30</v>
      </c>
      <c r="G6593" t="s">
        <v>28</v>
      </c>
      <c r="H6593">
        <f>+VLOOKUP(G6593,'Legenda Tecnologias'!$A$1:$C$26,3)</f>
        <v>15</v>
      </c>
    </row>
    <row r="6594" spans="1:8" ht="14.25">
      <c r="A6594" s="11">
        <v>44105</v>
      </c>
      <c r="B6594" s="10" t="s">
        <v>6981</v>
      </c>
      <c r="C6594" s="12">
        <v>0.125</v>
      </c>
      <c r="D6594" s="13">
        <v>44105</v>
      </c>
      <c r="E6594" s="7" t="s">
        <v>6978</v>
      </c>
      <c r="F6594" s="65">
        <v>29.75</v>
      </c>
      <c r="G6594" t="s">
        <v>6</v>
      </c>
      <c r="H6594">
        <f>+VLOOKUP(G6594,'Legenda Tecnologias'!$A$1:$C$26,3)</f>
        <v>18</v>
      </c>
    </row>
    <row r="6595" spans="1:8" ht="14.25">
      <c r="A6595" s="11">
        <v>44105</v>
      </c>
      <c r="B6595" s="10" t="s">
        <v>6982</v>
      </c>
      <c r="C6595" s="12">
        <v>0.16666666666666666</v>
      </c>
      <c r="D6595" s="13">
        <v>44105</v>
      </c>
      <c r="E6595" s="7" t="s">
        <v>6978</v>
      </c>
      <c r="F6595" s="65">
        <v>30.82</v>
      </c>
      <c r="G6595" t="s">
        <v>13</v>
      </c>
      <c r="H6595">
        <f>+VLOOKUP(G6595,'Legenda Tecnologias'!$A$1:$C$26,3)</f>
        <v>24</v>
      </c>
    </row>
    <row r="6596" spans="1:8" ht="14.25">
      <c r="A6596" s="11">
        <v>44105</v>
      </c>
      <c r="B6596" s="10" t="s">
        <v>6983</v>
      </c>
      <c r="C6596" s="12">
        <v>0.20833333333333334</v>
      </c>
      <c r="D6596" s="13">
        <v>44105</v>
      </c>
      <c r="E6596" s="7" t="s">
        <v>6978</v>
      </c>
      <c r="F6596" s="65">
        <v>34.04</v>
      </c>
      <c r="G6596" t="s">
        <v>12</v>
      </c>
      <c r="H6596">
        <f>+VLOOKUP(G6596,'Legenda Tecnologias'!$A$1:$C$26,3)</f>
        <v>22</v>
      </c>
    </row>
    <row r="6597" spans="1:8" ht="14.25">
      <c r="A6597" s="11">
        <v>44105</v>
      </c>
      <c r="B6597" s="10" t="s">
        <v>6984</v>
      </c>
      <c r="C6597" s="12">
        <v>0.25</v>
      </c>
      <c r="D6597" s="13">
        <v>44105</v>
      </c>
      <c r="E6597" s="7" t="s">
        <v>6978</v>
      </c>
      <c r="F6597" s="65">
        <v>43.53</v>
      </c>
      <c r="G6597" t="s">
        <v>6</v>
      </c>
      <c r="H6597">
        <f>+VLOOKUP(G6597,'Legenda Tecnologias'!$A$1:$C$26,3)</f>
        <v>18</v>
      </c>
    </row>
    <row r="6598" spans="1:8" ht="14.25">
      <c r="A6598" s="11">
        <v>44105</v>
      </c>
      <c r="B6598" s="10" t="s">
        <v>6985</v>
      </c>
      <c r="C6598" s="12">
        <v>0.29166666666666669</v>
      </c>
      <c r="D6598" s="13">
        <v>44105</v>
      </c>
      <c r="E6598" s="7" t="s">
        <v>6978</v>
      </c>
      <c r="F6598" s="65">
        <v>52.35</v>
      </c>
      <c r="G6598" t="s">
        <v>12</v>
      </c>
      <c r="H6598">
        <f>+VLOOKUP(G6598,'Legenda Tecnologias'!$A$1:$C$26,3)</f>
        <v>22</v>
      </c>
    </row>
    <row r="6599" spans="1:8" ht="14.25">
      <c r="A6599" s="11">
        <v>44105</v>
      </c>
      <c r="B6599" s="10" t="s">
        <v>6986</v>
      </c>
      <c r="C6599" s="12">
        <v>0.33333333333333331</v>
      </c>
      <c r="D6599" s="13">
        <v>44105</v>
      </c>
      <c r="E6599" s="7" t="s">
        <v>6978</v>
      </c>
      <c r="F6599" s="65">
        <v>54.83</v>
      </c>
      <c r="G6599" t="s">
        <v>10</v>
      </c>
      <c r="H6599">
        <f>+VLOOKUP(G6599,'Legenda Tecnologias'!$A$1:$C$26,3)</f>
        <v>1</v>
      </c>
    </row>
    <row r="6600" spans="1:8" ht="14.25">
      <c r="A6600" s="11">
        <v>44105</v>
      </c>
      <c r="B6600" s="10" t="s">
        <v>6987</v>
      </c>
      <c r="C6600" s="12">
        <v>0.375</v>
      </c>
      <c r="D6600" s="13">
        <v>44105</v>
      </c>
      <c r="E6600" s="7" t="s">
        <v>6978</v>
      </c>
      <c r="F6600" s="65">
        <v>54</v>
      </c>
      <c r="G6600" t="s">
        <v>10</v>
      </c>
      <c r="H6600">
        <f>+VLOOKUP(G6600,'Legenda Tecnologias'!$A$1:$C$26,3)</f>
        <v>1</v>
      </c>
    </row>
    <row r="6601" spans="1:8" ht="14.25">
      <c r="A6601" s="11">
        <v>44105</v>
      </c>
      <c r="B6601" s="10" t="s">
        <v>7002</v>
      </c>
      <c r="C6601" s="12">
        <v>0</v>
      </c>
      <c r="D6601" s="13">
        <v>44106</v>
      </c>
      <c r="E6601" s="7" t="s">
        <v>6978</v>
      </c>
      <c r="F6601" s="65">
        <v>22.44</v>
      </c>
      <c r="G6601" t="s">
        <v>28</v>
      </c>
      <c r="H6601">
        <f>+VLOOKUP(G6601,'Legenda Tecnologias'!$A$1:$C$26,3)</f>
        <v>15</v>
      </c>
    </row>
    <row r="6602" spans="1:8" ht="14.25">
      <c r="A6602" s="11">
        <v>44105</v>
      </c>
      <c r="B6602" s="10" t="s">
        <v>7003</v>
      </c>
      <c r="C6602" s="12">
        <v>4.1666666666666664E-2</v>
      </c>
      <c r="D6602" s="13">
        <v>44106</v>
      </c>
      <c r="E6602" s="7" t="s">
        <v>6978</v>
      </c>
      <c r="F6602" s="65">
        <v>20.34</v>
      </c>
      <c r="G6602" t="s">
        <v>6</v>
      </c>
      <c r="H6602">
        <f>+VLOOKUP(G6602,'Legenda Tecnologias'!$A$1:$C$26,3)</f>
        <v>18</v>
      </c>
    </row>
    <row r="6603" spans="1:8" ht="14.25">
      <c r="A6603" s="11">
        <v>44105</v>
      </c>
      <c r="B6603" s="10" t="s">
        <v>7012</v>
      </c>
      <c r="C6603" s="12">
        <v>0.41666666666666669</v>
      </c>
      <c r="D6603" s="13">
        <v>44106</v>
      </c>
      <c r="E6603" s="7" t="s">
        <v>6978</v>
      </c>
      <c r="F6603" s="65">
        <v>28</v>
      </c>
      <c r="G6603" t="s">
        <v>12</v>
      </c>
      <c r="H6603">
        <f>+VLOOKUP(G6603,'Legenda Tecnologias'!$A$1:$C$26,3)</f>
        <v>22</v>
      </c>
    </row>
    <row r="6604" spans="1:8" ht="14.25">
      <c r="A6604" s="11">
        <v>44105</v>
      </c>
      <c r="B6604" s="10" t="s">
        <v>7013</v>
      </c>
      <c r="C6604" s="12">
        <v>0.45833333333333331</v>
      </c>
      <c r="D6604" s="13">
        <v>44106</v>
      </c>
      <c r="E6604" s="7" t="s">
        <v>6978</v>
      </c>
      <c r="F6604" s="65">
        <v>28</v>
      </c>
      <c r="G6604" t="s">
        <v>10</v>
      </c>
      <c r="H6604">
        <f>+VLOOKUP(G6604,'Legenda Tecnologias'!$A$1:$C$26,3)</f>
        <v>1</v>
      </c>
    </row>
    <row r="6605" spans="1:8" ht="14.25">
      <c r="A6605" s="11">
        <v>44105</v>
      </c>
      <c r="B6605" s="10" t="s">
        <v>7014</v>
      </c>
      <c r="C6605" s="12">
        <v>0.5</v>
      </c>
      <c r="D6605" s="13">
        <v>44106</v>
      </c>
      <c r="E6605" s="7" t="s">
        <v>6978</v>
      </c>
      <c r="F6605" s="65">
        <v>30.2</v>
      </c>
      <c r="G6605" t="s">
        <v>10</v>
      </c>
      <c r="H6605">
        <f>+VLOOKUP(G6605,'Legenda Tecnologias'!$A$1:$C$26,3)</f>
        <v>1</v>
      </c>
    </row>
    <row r="6606" spans="1:8" ht="14.25">
      <c r="A6606" s="11">
        <v>44105</v>
      </c>
      <c r="B6606" s="10" t="s">
        <v>7015</v>
      </c>
      <c r="C6606" s="12">
        <v>0.54166666666666663</v>
      </c>
      <c r="D6606" s="13">
        <v>44106</v>
      </c>
      <c r="E6606" s="7" t="s">
        <v>6978</v>
      </c>
      <c r="F6606" s="65">
        <v>28.6</v>
      </c>
      <c r="G6606" t="s">
        <v>6</v>
      </c>
      <c r="H6606">
        <f>+VLOOKUP(G6606,'Legenda Tecnologias'!$A$1:$C$26,3)</f>
        <v>18</v>
      </c>
    </row>
    <row r="6607" spans="1:8" ht="14.25">
      <c r="A6607" s="11">
        <v>44105</v>
      </c>
      <c r="B6607" s="10" t="s">
        <v>7016</v>
      </c>
      <c r="C6607" s="12">
        <v>0.58333333333333337</v>
      </c>
      <c r="D6607" s="13">
        <v>44106</v>
      </c>
      <c r="E6607" s="7" t="s">
        <v>6978</v>
      </c>
      <c r="F6607" s="65">
        <v>20.59</v>
      </c>
      <c r="G6607" t="s">
        <v>6</v>
      </c>
      <c r="H6607">
        <f>+VLOOKUP(G6607,'Legenda Tecnologias'!$A$1:$C$26,3)</f>
        <v>18</v>
      </c>
    </row>
    <row r="6608" spans="1:8" ht="14.25">
      <c r="A6608" s="11">
        <v>44105</v>
      </c>
      <c r="B6608" s="10" t="s">
        <v>7017</v>
      </c>
      <c r="C6608" s="12">
        <v>0.625</v>
      </c>
      <c r="D6608" s="13">
        <v>44106</v>
      </c>
      <c r="E6608" s="7" t="s">
        <v>6978</v>
      </c>
      <c r="F6608" s="65">
        <v>19.84</v>
      </c>
      <c r="G6608" t="s">
        <v>6</v>
      </c>
      <c r="H6608">
        <f>+VLOOKUP(G6608,'Legenda Tecnologias'!$A$1:$C$26,3)</f>
        <v>18</v>
      </c>
    </row>
    <row r="6609" spans="1:8" ht="14.25">
      <c r="A6609" s="11">
        <v>44105</v>
      </c>
      <c r="B6609" s="10" t="s">
        <v>7018</v>
      </c>
      <c r="C6609" s="12">
        <v>0.66666666666666663</v>
      </c>
      <c r="D6609" s="13">
        <v>44106</v>
      </c>
      <c r="E6609" s="7" t="s">
        <v>6978</v>
      </c>
      <c r="F6609" s="65">
        <v>19.579999999999998</v>
      </c>
      <c r="G6609" t="s">
        <v>6</v>
      </c>
      <c r="H6609">
        <f>+VLOOKUP(G6609,'Legenda Tecnologias'!$A$1:$C$26,3)</f>
        <v>18</v>
      </c>
    </row>
    <row r="6610" spans="1:8" ht="14.25">
      <c r="A6610" s="11">
        <v>44105</v>
      </c>
      <c r="B6610" s="10" t="s">
        <v>7019</v>
      </c>
      <c r="C6610" s="12">
        <v>0.70833333333333337</v>
      </c>
      <c r="D6610" s="13">
        <v>44106</v>
      </c>
      <c r="E6610" s="7" t="s">
        <v>6978</v>
      </c>
      <c r="F6610" s="65">
        <v>19.84</v>
      </c>
      <c r="G6610" t="s">
        <v>6</v>
      </c>
      <c r="H6610">
        <f>+VLOOKUP(G6610,'Legenda Tecnologias'!$A$1:$C$26,3)</f>
        <v>18</v>
      </c>
    </row>
    <row r="6611" spans="1:8" ht="14.25">
      <c r="A6611" s="11">
        <v>44105</v>
      </c>
      <c r="B6611" s="10" t="s">
        <v>7020</v>
      </c>
      <c r="C6611" s="12">
        <v>0.75</v>
      </c>
      <c r="D6611" s="13">
        <v>44106</v>
      </c>
      <c r="E6611" s="7" t="s">
        <v>6978</v>
      </c>
      <c r="F6611" s="65">
        <v>22.44</v>
      </c>
      <c r="G6611" t="s">
        <v>6</v>
      </c>
      <c r="H6611">
        <f>+VLOOKUP(G6611,'Legenda Tecnologias'!$A$1:$C$26,3)</f>
        <v>18</v>
      </c>
    </row>
    <row r="6612" spans="1:8" ht="14.25">
      <c r="A6612" s="11">
        <v>44105</v>
      </c>
      <c r="B6612" s="10" t="s">
        <v>7021</v>
      </c>
      <c r="C6612" s="12">
        <v>0.79166666666666663</v>
      </c>
      <c r="D6612" s="13">
        <v>44106</v>
      </c>
      <c r="E6612" s="7" t="s">
        <v>6978</v>
      </c>
      <c r="F6612" s="65">
        <v>30.23</v>
      </c>
      <c r="G6612" t="s">
        <v>6</v>
      </c>
      <c r="H6612">
        <f>+VLOOKUP(G6612,'Legenda Tecnologias'!$A$1:$C$26,3)</f>
        <v>18</v>
      </c>
    </row>
    <row r="6613" spans="1:8" ht="14.25">
      <c r="A6613" s="11">
        <v>44105</v>
      </c>
      <c r="B6613" s="10" t="s">
        <v>7004</v>
      </c>
      <c r="C6613" s="12">
        <v>8.3333333333333329E-2</v>
      </c>
      <c r="D6613" s="13">
        <v>44106</v>
      </c>
      <c r="E6613" s="7" t="s">
        <v>6978</v>
      </c>
      <c r="F6613" s="65">
        <v>18.25</v>
      </c>
      <c r="G6613" t="s">
        <v>6</v>
      </c>
      <c r="H6613">
        <f>+VLOOKUP(G6613,'Legenda Tecnologias'!$A$1:$C$26,3)</f>
        <v>18</v>
      </c>
    </row>
    <row r="6614" spans="1:8" ht="14.25">
      <c r="A6614" s="11">
        <v>44105</v>
      </c>
      <c r="B6614" s="10" t="s">
        <v>7022</v>
      </c>
      <c r="C6614" s="12">
        <v>0.83333333333333337</v>
      </c>
      <c r="D6614" s="13">
        <v>44106</v>
      </c>
      <c r="E6614" s="7" t="s">
        <v>6978</v>
      </c>
      <c r="F6614" s="65">
        <v>40</v>
      </c>
      <c r="G6614" t="s">
        <v>12</v>
      </c>
      <c r="H6614">
        <f>+VLOOKUP(G6614,'Legenda Tecnologias'!$A$1:$C$26,3)</f>
        <v>22</v>
      </c>
    </row>
    <row r="6615" spans="1:8" ht="14.25">
      <c r="A6615" s="11">
        <v>44105</v>
      </c>
      <c r="B6615" s="10" t="s">
        <v>7023</v>
      </c>
      <c r="C6615" s="12">
        <v>0.875</v>
      </c>
      <c r="D6615" s="13">
        <v>44106</v>
      </c>
      <c r="E6615" s="7" t="s">
        <v>6978</v>
      </c>
      <c r="F6615" s="65">
        <v>36.78</v>
      </c>
      <c r="G6615" t="s">
        <v>20</v>
      </c>
      <c r="H6615">
        <f>+VLOOKUP(G6615,'Legenda Tecnologias'!$A$1:$C$26,3)</f>
        <v>12</v>
      </c>
    </row>
    <row r="6616" spans="1:8" ht="14.25">
      <c r="A6616" s="11">
        <v>44105</v>
      </c>
      <c r="B6616" s="10" t="s">
        <v>7024</v>
      </c>
      <c r="C6616" s="12">
        <v>0.91666666666666663</v>
      </c>
      <c r="D6616" s="13">
        <v>44106</v>
      </c>
      <c r="E6616" s="7" t="s">
        <v>6978</v>
      </c>
      <c r="F6616" s="65">
        <v>34.65</v>
      </c>
      <c r="G6616" t="s">
        <v>5</v>
      </c>
      <c r="H6616">
        <f>+VLOOKUP(G6616,'Legenda Tecnologias'!$A$1:$C$26,3)</f>
        <v>11</v>
      </c>
    </row>
    <row r="6617" spans="1:8" ht="14.25">
      <c r="A6617" s="11">
        <v>44105</v>
      </c>
      <c r="B6617" s="10" t="s">
        <v>7025</v>
      </c>
      <c r="C6617" s="12">
        <v>0.95833333333333337</v>
      </c>
      <c r="D6617" s="13">
        <v>44106</v>
      </c>
      <c r="E6617" s="7" t="s">
        <v>6978</v>
      </c>
      <c r="F6617" s="65">
        <v>24.27</v>
      </c>
      <c r="G6617" t="s">
        <v>6</v>
      </c>
      <c r="H6617">
        <f>+VLOOKUP(G6617,'Legenda Tecnologias'!$A$1:$C$26,3)</f>
        <v>18</v>
      </c>
    </row>
    <row r="6618" spans="1:8" ht="14.25">
      <c r="A6618" s="11">
        <v>44105</v>
      </c>
      <c r="B6618" s="10" t="s">
        <v>7005</v>
      </c>
      <c r="C6618" s="12">
        <v>0.125</v>
      </c>
      <c r="D6618" s="13">
        <v>44106</v>
      </c>
      <c r="E6618" s="7" t="s">
        <v>6978</v>
      </c>
      <c r="F6618" s="65">
        <v>17</v>
      </c>
      <c r="G6618" t="s">
        <v>6</v>
      </c>
      <c r="H6618">
        <f>+VLOOKUP(G6618,'Legenda Tecnologias'!$A$1:$C$26,3)</f>
        <v>18</v>
      </c>
    </row>
    <row r="6619" spans="1:8" ht="14.25">
      <c r="A6619" s="11">
        <v>44105</v>
      </c>
      <c r="B6619" s="10" t="s">
        <v>7006</v>
      </c>
      <c r="C6619" s="12">
        <v>0.16666666666666666</v>
      </c>
      <c r="D6619" s="13">
        <v>44106</v>
      </c>
      <c r="E6619" s="7" t="s">
        <v>6978</v>
      </c>
      <c r="F6619" s="65">
        <v>16.55</v>
      </c>
      <c r="G6619" t="s">
        <v>6</v>
      </c>
      <c r="H6619">
        <f>+VLOOKUP(G6619,'Legenda Tecnologias'!$A$1:$C$26,3)</f>
        <v>18</v>
      </c>
    </row>
    <row r="6620" spans="1:8" ht="14.25">
      <c r="A6620" s="11">
        <v>44105</v>
      </c>
      <c r="B6620" s="10" t="s">
        <v>7007</v>
      </c>
      <c r="C6620" s="12">
        <v>0.20833333333333334</v>
      </c>
      <c r="D6620" s="13">
        <v>44106</v>
      </c>
      <c r="E6620" s="7" t="s">
        <v>6978</v>
      </c>
      <c r="F6620" s="65">
        <v>16.89</v>
      </c>
      <c r="G6620" t="s">
        <v>6</v>
      </c>
      <c r="H6620">
        <f>+VLOOKUP(G6620,'Legenda Tecnologias'!$A$1:$C$26,3)</f>
        <v>18</v>
      </c>
    </row>
    <row r="6621" spans="1:8" ht="14.25">
      <c r="A6621" s="11">
        <v>44105</v>
      </c>
      <c r="B6621" s="10" t="s">
        <v>7008</v>
      </c>
      <c r="C6621" s="12">
        <v>0.25</v>
      </c>
      <c r="D6621" s="13">
        <v>44106</v>
      </c>
      <c r="E6621" s="7" t="s">
        <v>6978</v>
      </c>
      <c r="F6621" s="65">
        <v>20.32</v>
      </c>
      <c r="G6621" t="s">
        <v>6</v>
      </c>
      <c r="H6621">
        <f>+VLOOKUP(G6621,'Legenda Tecnologias'!$A$1:$C$26,3)</f>
        <v>18</v>
      </c>
    </row>
    <row r="6622" spans="1:8" ht="14.25">
      <c r="A6622" s="11">
        <v>44105</v>
      </c>
      <c r="B6622" s="10" t="s">
        <v>7009</v>
      </c>
      <c r="C6622" s="12">
        <v>0.29166666666666669</v>
      </c>
      <c r="D6622" s="13">
        <v>44106</v>
      </c>
      <c r="E6622" s="7" t="s">
        <v>6978</v>
      </c>
      <c r="F6622" s="65">
        <v>24</v>
      </c>
      <c r="G6622" t="s">
        <v>6</v>
      </c>
      <c r="H6622">
        <f>+VLOOKUP(G6622,'Legenda Tecnologias'!$A$1:$C$26,3)</f>
        <v>18</v>
      </c>
    </row>
    <row r="6623" spans="1:8" ht="14.25">
      <c r="A6623" s="11">
        <v>44105</v>
      </c>
      <c r="B6623" s="10" t="s">
        <v>7010</v>
      </c>
      <c r="C6623" s="12">
        <v>0.33333333333333331</v>
      </c>
      <c r="D6623" s="13">
        <v>44106</v>
      </c>
      <c r="E6623" s="7" t="s">
        <v>6978</v>
      </c>
      <c r="F6623" s="65">
        <v>26.1</v>
      </c>
      <c r="G6623" t="s">
        <v>6</v>
      </c>
      <c r="H6623">
        <f>+VLOOKUP(G6623,'Legenda Tecnologias'!$A$1:$C$26,3)</f>
        <v>18</v>
      </c>
    </row>
    <row r="6624" spans="1:8" ht="14.25">
      <c r="A6624" s="11">
        <v>44105</v>
      </c>
      <c r="B6624" s="10" t="s">
        <v>7011</v>
      </c>
      <c r="C6624" s="12">
        <v>0.375</v>
      </c>
      <c r="D6624" s="13">
        <v>44106</v>
      </c>
      <c r="E6624" s="7" t="s">
        <v>6978</v>
      </c>
      <c r="F6624" s="65">
        <v>30.19</v>
      </c>
      <c r="G6624" t="s">
        <v>5</v>
      </c>
      <c r="H6624">
        <f>+VLOOKUP(G6624,'Legenda Tecnologias'!$A$1:$C$26,3)</f>
        <v>11</v>
      </c>
    </row>
    <row r="6625" spans="1:8" ht="14.25">
      <c r="A6625" s="11">
        <v>44105</v>
      </c>
      <c r="B6625" s="10" t="s">
        <v>7026</v>
      </c>
      <c r="C6625" s="12">
        <v>0</v>
      </c>
      <c r="D6625" s="13">
        <v>44107</v>
      </c>
      <c r="E6625" s="7" t="s">
        <v>6978</v>
      </c>
      <c r="F6625" s="65">
        <v>18.13</v>
      </c>
      <c r="G6625" t="s">
        <v>6</v>
      </c>
      <c r="H6625">
        <f>+VLOOKUP(G6625,'Legenda Tecnologias'!$A$1:$C$26,3)</f>
        <v>18</v>
      </c>
    </row>
    <row r="6626" spans="1:8" ht="14.25">
      <c r="A6626" s="11">
        <v>44105</v>
      </c>
      <c r="B6626" s="10" t="s">
        <v>7027</v>
      </c>
      <c r="C6626" s="12">
        <v>4.1666666666666664E-2</v>
      </c>
      <c r="D6626" s="13">
        <v>44107</v>
      </c>
      <c r="E6626" s="7" t="s">
        <v>6978</v>
      </c>
      <c r="F6626" s="65">
        <v>16</v>
      </c>
      <c r="G6626" t="s">
        <v>6</v>
      </c>
      <c r="H6626">
        <f>+VLOOKUP(G6626,'Legenda Tecnologias'!$A$1:$C$26,3)</f>
        <v>18</v>
      </c>
    </row>
    <row r="6627" spans="1:8" ht="14.25">
      <c r="A6627" s="11">
        <v>44105</v>
      </c>
      <c r="B6627" s="10" t="s">
        <v>7036</v>
      </c>
      <c r="C6627" s="12">
        <v>0.41666666666666669</v>
      </c>
      <c r="D6627" s="13">
        <v>44107</v>
      </c>
      <c r="E6627" s="7" t="s">
        <v>6978</v>
      </c>
      <c r="F6627" s="65">
        <v>18.13</v>
      </c>
      <c r="G6627" t="s">
        <v>20</v>
      </c>
      <c r="H6627">
        <f>+VLOOKUP(G6627,'Legenda Tecnologias'!$A$1:$C$26,3)</f>
        <v>12</v>
      </c>
    </row>
    <row r="6628" spans="1:8" ht="14.25">
      <c r="A6628" s="11">
        <v>44105</v>
      </c>
      <c r="B6628" s="10" t="s">
        <v>7037</v>
      </c>
      <c r="C6628" s="12">
        <v>0.45833333333333331</v>
      </c>
      <c r="D6628" s="13">
        <v>44107</v>
      </c>
      <c r="E6628" s="7" t="s">
        <v>6978</v>
      </c>
      <c r="F6628" s="65">
        <v>14</v>
      </c>
      <c r="G6628" t="s">
        <v>6</v>
      </c>
      <c r="H6628">
        <f>+VLOOKUP(G6628,'Legenda Tecnologias'!$A$1:$C$26,3)</f>
        <v>18</v>
      </c>
    </row>
    <row r="6629" spans="1:8" ht="14.25">
      <c r="A6629" s="11">
        <v>44105</v>
      </c>
      <c r="B6629" s="10" t="s">
        <v>7038</v>
      </c>
      <c r="C6629" s="12">
        <v>0.5</v>
      </c>
      <c r="D6629" s="13">
        <v>44107</v>
      </c>
      <c r="E6629" s="7" t="s">
        <v>6978</v>
      </c>
      <c r="F6629" s="65">
        <v>13.99</v>
      </c>
      <c r="G6629" t="s">
        <v>6</v>
      </c>
      <c r="H6629">
        <f>+VLOOKUP(G6629,'Legenda Tecnologias'!$A$1:$C$26,3)</f>
        <v>18</v>
      </c>
    </row>
    <row r="6630" spans="1:8" ht="14.25">
      <c r="A6630" s="11">
        <v>44105</v>
      </c>
      <c r="B6630" s="10" t="s">
        <v>7039</v>
      </c>
      <c r="C6630" s="12">
        <v>0.54166666666666663</v>
      </c>
      <c r="D6630" s="13">
        <v>44107</v>
      </c>
      <c r="E6630" s="7" t="s">
        <v>6978</v>
      </c>
      <c r="F6630" s="65">
        <v>16.25</v>
      </c>
      <c r="G6630" t="s">
        <v>6</v>
      </c>
      <c r="H6630">
        <f>+VLOOKUP(G6630,'Legenda Tecnologias'!$A$1:$C$26,3)</f>
        <v>18</v>
      </c>
    </row>
    <row r="6631" spans="1:8" ht="14.25">
      <c r="A6631" s="11">
        <v>44105</v>
      </c>
      <c r="B6631" s="10" t="s">
        <v>7040</v>
      </c>
      <c r="C6631" s="12">
        <v>0.58333333333333337</v>
      </c>
      <c r="D6631" s="13">
        <v>44107</v>
      </c>
      <c r="E6631" s="7" t="s">
        <v>6978</v>
      </c>
      <c r="F6631" s="65">
        <v>15.75</v>
      </c>
      <c r="G6631" t="s">
        <v>6</v>
      </c>
      <c r="H6631">
        <f>+VLOOKUP(G6631,'Legenda Tecnologias'!$A$1:$C$26,3)</f>
        <v>18</v>
      </c>
    </row>
    <row r="6632" spans="1:8" ht="14.25">
      <c r="A6632" s="11">
        <v>44105</v>
      </c>
      <c r="B6632" s="10" t="s">
        <v>7041</v>
      </c>
      <c r="C6632" s="12">
        <v>0.625</v>
      </c>
      <c r="D6632" s="13">
        <v>44107</v>
      </c>
      <c r="E6632" s="7" t="s">
        <v>6978</v>
      </c>
      <c r="F6632" s="65">
        <v>13.78</v>
      </c>
      <c r="G6632" t="s">
        <v>6</v>
      </c>
      <c r="H6632">
        <f>+VLOOKUP(G6632,'Legenda Tecnologias'!$A$1:$C$26,3)</f>
        <v>18</v>
      </c>
    </row>
    <row r="6633" spans="1:8" ht="14.25">
      <c r="A6633" s="11">
        <v>44105</v>
      </c>
      <c r="B6633" s="10" t="s">
        <v>7042</v>
      </c>
      <c r="C6633" s="12">
        <v>0.66666666666666663</v>
      </c>
      <c r="D6633" s="13">
        <v>44107</v>
      </c>
      <c r="E6633" s="7" t="s">
        <v>6978</v>
      </c>
      <c r="F6633" s="65">
        <v>11.5</v>
      </c>
      <c r="G6633" t="s">
        <v>6</v>
      </c>
      <c r="H6633">
        <f>+VLOOKUP(G6633,'Legenda Tecnologias'!$A$1:$C$26,3)</f>
        <v>18</v>
      </c>
    </row>
    <row r="6634" spans="1:8" ht="14.25">
      <c r="A6634" s="11">
        <v>44105</v>
      </c>
      <c r="B6634" s="10" t="s">
        <v>7043</v>
      </c>
      <c r="C6634" s="12">
        <v>0.70833333333333337</v>
      </c>
      <c r="D6634" s="13">
        <v>44107</v>
      </c>
      <c r="E6634" s="7" t="s">
        <v>6978</v>
      </c>
      <c r="F6634" s="65">
        <v>13.89</v>
      </c>
      <c r="G6634" t="s">
        <v>6</v>
      </c>
      <c r="H6634">
        <f>+VLOOKUP(G6634,'Legenda Tecnologias'!$A$1:$C$26,3)</f>
        <v>18</v>
      </c>
    </row>
    <row r="6635" spans="1:8" ht="14.25">
      <c r="A6635" s="11">
        <v>44105</v>
      </c>
      <c r="B6635" s="10" t="s">
        <v>7044</v>
      </c>
      <c r="C6635" s="12">
        <v>0.75</v>
      </c>
      <c r="D6635" s="13">
        <v>44107</v>
      </c>
      <c r="E6635" s="7" t="s">
        <v>6978</v>
      </c>
      <c r="F6635" s="65">
        <v>19.2</v>
      </c>
      <c r="G6635" t="s">
        <v>6</v>
      </c>
      <c r="H6635">
        <f>+VLOOKUP(G6635,'Legenda Tecnologias'!$A$1:$C$26,3)</f>
        <v>18</v>
      </c>
    </row>
    <row r="6636" spans="1:8" ht="14.25">
      <c r="A6636" s="11">
        <v>44105</v>
      </c>
      <c r="B6636" s="10" t="s">
        <v>7045</v>
      </c>
      <c r="C6636" s="12">
        <v>0.79166666666666663</v>
      </c>
      <c r="D6636" s="13">
        <v>44107</v>
      </c>
      <c r="E6636" s="7" t="s">
        <v>6978</v>
      </c>
      <c r="F6636" s="65">
        <v>30.67</v>
      </c>
      <c r="G6636" t="s">
        <v>6</v>
      </c>
      <c r="H6636">
        <f>+VLOOKUP(G6636,'Legenda Tecnologias'!$A$1:$C$26,3)</f>
        <v>18</v>
      </c>
    </row>
    <row r="6637" spans="1:8" ht="14.25">
      <c r="A6637" s="11">
        <v>44105</v>
      </c>
      <c r="B6637" s="10" t="s">
        <v>7028</v>
      </c>
      <c r="C6637" s="12">
        <v>8.3333333333333329E-2</v>
      </c>
      <c r="D6637" s="13">
        <v>44107</v>
      </c>
      <c r="E6637" s="7" t="s">
        <v>6978</v>
      </c>
      <c r="F6637" s="65">
        <v>12.52</v>
      </c>
      <c r="G6637" t="s">
        <v>5</v>
      </c>
      <c r="H6637">
        <f>+VLOOKUP(G6637,'Legenda Tecnologias'!$A$1:$C$26,3)</f>
        <v>11</v>
      </c>
    </row>
    <row r="6638" spans="1:8" ht="14.25">
      <c r="A6638" s="11">
        <v>44105</v>
      </c>
      <c r="B6638" s="10" t="s">
        <v>7046</v>
      </c>
      <c r="C6638" s="12">
        <v>0.83333333333333337</v>
      </c>
      <c r="D6638" s="13">
        <v>44107</v>
      </c>
      <c r="E6638" s="7" t="s">
        <v>6978</v>
      </c>
      <c r="F6638" s="65">
        <v>39.72</v>
      </c>
      <c r="G6638" t="s">
        <v>5</v>
      </c>
      <c r="H6638">
        <f>+VLOOKUP(G6638,'Legenda Tecnologias'!$A$1:$C$26,3)</f>
        <v>11</v>
      </c>
    </row>
    <row r="6639" spans="1:8" ht="14.25">
      <c r="A6639" s="11">
        <v>44105</v>
      </c>
      <c r="B6639" s="10" t="s">
        <v>7047</v>
      </c>
      <c r="C6639" s="12">
        <v>0.875</v>
      </c>
      <c r="D6639" s="13">
        <v>44107</v>
      </c>
      <c r="E6639" s="7" t="s">
        <v>6978</v>
      </c>
      <c r="F6639" s="65">
        <v>34.33</v>
      </c>
      <c r="G6639" t="s">
        <v>5</v>
      </c>
      <c r="H6639">
        <f>+VLOOKUP(G6639,'Legenda Tecnologias'!$A$1:$C$26,3)</f>
        <v>11</v>
      </c>
    </row>
    <row r="6640" spans="1:8" ht="14.25">
      <c r="A6640" s="11">
        <v>44105</v>
      </c>
      <c r="B6640" s="10" t="s">
        <v>7048</v>
      </c>
      <c r="C6640" s="12">
        <v>0.91666666666666663</v>
      </c>
      <c r="D6640" s="13">
        <v>44107</v>
      </c>
      <c r="E6640" s="7" t="s">
        <v>6978</v>
      </c>
      <c r="F6640" s="65">
        <v>33.270000000000003</v>
      </c>
      <c r="G6640" t="s">
        <v>10</v>
      </c>
      <c r="H6640">
        <f>+VLOOKUP(G6640,'Legenda Tecnologias'!$A$1:$C$26,3)</f>
        <v>1</v>
      </c>
    </row>
    <row r="6641" spans="1:8" ht="14.25">
      <c r="A6641" s="11">
        <v>44105</v>
      </c>
      <c r="B6641" s="10" t="s">
        <v>7049</v>
      </c>
      <c r="C6641" s="12">
        <v>0.95833333333333337</v>
      </c>
      <c r="D6641" s="13">
        <v>44107</v>
      </c>
      <c r="E6641" s="7" t="s">
        <v>6978</v>
      </c>
      <c r="F6641" s="65">
        <v>31.25</v>
      </c>
      <c r="G6641" t="s">
        <v>10</v>
      </c>
      <c r="H6641">
        <f>+VLOOKUP(G6641,'Legenda Tecnologias'!$A$1:$C$26,3)</f>
        <v>1</v>
      </c>
    </row>
    <row r="6642" spans="1:8" ht="14.25">
      <c r="A6642" s="11">
        <v>44105</v>
      </c>
      <c r="B6642" s="10" t="s">
        <v>7029</v>
      </c>
      <c r="C6642" s="12">
        <v>0.125</v>
      </c>
      <c r="D6642" s="13">
        <v>44107</v>
      </c>
      <c r="E6642" s="7" t="s">
        <v>6978</v>
      </c>
      <c r="F6642" s="65">
        <v>11.39</v>
      </c>
      <c r="G6642" t="s">
        <v>6</v>
      </c>
      <c r="H6642">
        <f>+VLOOKUP(G6642,'Legenda Tecnologias'!$A$1:$C$26,3)</f>
        <v>18</v>
      </c>
    </row>
    <row r="6643" spans="1:8" ht="14.25">
      <c r="A6643" s="11">
        <v>44105</v>
      </c>
      <c r="B6643" s="10" t="s">
        <v>7030</v>
      </c>
      <c r="C6643" s="12">
        <v>0.16666666666666666</v>
      </c>
      <c r="D6643" s="13">
        <v>44107</v>
      </c>
      <c r="E6643" s="7" t="s">
        <v>6978</v>
      </c>
      <c r="F6643" s="65">
        <v>11.3</v>
      </c>
      <c r="G6643" t="s">
        <v>6</v>
      </c>
      <c r="H6643">
        <f>+VLOOKUP(G6643,'Legenda Tecnologias'!$A$1:$C$26,3)</f>
        <v>18</v>
      </c>
    </row>
    <row r="6644" spans="1:8" ht="14.25">
      <c r="A6644" s="11">
        <v>44105</v>
      </c>
      <c r="B6644" s="10" t="s">
        <v>7031</v>
      </c>
      <c r="C6644" s="12">
        <v>0.20833333333333334</v>
      </c>
      <c r="D6644" s="13">
        <v>44107</v>
      </c>
      <c r="E6644" s="7" t="s">
        <v>6978</v>
      </c>
      <c r="F6644" s="65">
        <v>11.5</v>
      </c>
      <c r="G6644" t="s">
        <v>6</v>
      </c>
      <c r="H6644">
        <f>+VLOOKUP(G6644,'Legenda Tecnologias'!$A$1:$C$26,3)</f>
        <v>18</v>
      </c>
    </row>
    <row r="6645" spans="1:8" ht="14.25">
      <c r="A6645" s="11">
        <v>44105</v>
      </c>
      <c r="B6645" s="10" t="s">
        <v>7032</v>
      </c>
      <c r="C6645" s="12">
        <v>0.25</v>
      </c>
      <c r="D6645" s="13">
        <v>44107</v>
      </c>
      <c r="E6645" s="7" t="s">
        <v>6978</v>
      </c>
      <c r="F6645" s="65">
        <v>15.57</v>
      </c>
      <c r="G6645" t="s">
        <v>6</v>
      </c>
      <c r="H6645">
        <f>+VLOOKUP(G6645,'Legenda Tecnologias'!$A$1:$C$26,3)</f>
        <v>18</v>
      </c>
    </row>
    <row r="6646" spans="1:8" ht="14.25">
      <c r="A6646" s="11">
        <v>44105</v>
      </c>
      <c r="B6646" s="10" t="s">
        <v>7033</v>
      </c>
      <c r="C6646" s="12">
        <v>0.29166666666666669</v>
      </c>
      <c r="D6646" s="13">
        <v>44107</v>
      </c>
      <c r="E6646" s="7" t="s">
        <v>6978</v>
      </c>
      <c r="F6646" s="65">
        <v>18.13</v>
      </c>
      <c r="G6646" t="s">
        <v>6</v>
      </c>
      <c r="H6646">
        <f>+VLOOKUP(G6646,'Legenda Tecnologias'!$A$1:$C$26,3)</f>
        <v>18</v>
      </c>
    </row>
    <row r="6647" spans="1:8" ht="14.25">
      <c r="A6647" s="11">
        <v>44105</v>
      </c>
      <c r="B6647" s="10" t="s">
        <v>7034</v>
      </c>
      <c r="C6647" s="12">
        <v>0.33333333333333331</v>
      </c>
      <c r="D6647" s="13">
        <v>44107</v>
      </c>
      <c r="E6647" s="7" t="s">
        <v>6978</v>
      </c>
      <c r="F6647" s="65">
        <v>18.93</v>
      </c>
      <c r="G6647" t="s">
        <v>6</v>
      </c>
      <c r="H6647">
        <f>+VLOOKUP(G6647,'Legenda Tecnologias'!$A$1:$C$26,3)</f>
        <v>18</v>
      </c>
    </row>
    <row r="6648" spans="1:8" ht="14.25">
      <c r="A6648" s="11">
        <v>44105</v>
      </c>
      <c r="B6648" s="10" t="s">
        <v>7035</v>
      </c>
      <c r="C6648" s="12">
        <v>0.375</v>
      </c>
      <c r="D6648" s="13">
        <v>44107</v>
      </c>
      <c r="E6648" s="7" t="s">
        <v>6978</v>
      </c>
      <c r="F6648" s="65">
        <v>20</v>
      </c>
      <c r="G6648" t="s">
        <v>6</v>
      </c>
      <c r="H6648">
        <f>+VLOOKUP(G6648,'Legenda Tecnologias'!$A$1:$C$26,3)</f>
        <v>18</v>
      </c>
    </row>
    <row r="6649" spans="1:8" ht="14.25">
      <c r="A6649" s="11">
        <v>44105</v>
      </c>
      <c r="B6649" s="10" t="s">
        <v>7050</v>
      </c>
      <c r="C6649" s="12">
        <v>0</v>
      </c>
      <c r="D6649" s="13">
        <v>44108</v>
      </c>
      <c r="E6649" s="7" t="s">
        <v>6978</v>
      </c>
      <c r="F6649" s="65">
        <v>27</v>
      </c>
      <c r="G6649" t="s">
        <v>6</v>
      </c>
      <c r="H6649">
        <f>+VLOOKUP(G6649,'Legenda Tecnologias'!$A$1:$C$26,3)</f>
        <v>18</v>
      </c>
    </row>
    <row r="6650" spans="1:8" ht="14.25">
      <c r="A6650" s="11">
        <v>44105</v>
      </c>
      <c r="B6650" s="10" t="s">
        <v>7051</v>
      </c>
      <c r="C6650" s="12">
        <v>4.1666666666666664E-2</v>
      </c>
      <c r="D6650" s="13">
        <v>44108</v>
      </c>
      <c r="E6650" s="7" t="s">
        <v>6978</v>
      </c>
      <c r="F6650" s="65">
        <v>17.75</v>
      </c>
      <c r="G6650" t="s">
        <v>6</v>
      </c>
      <c r="H6650">
        <f>+VLOOKUP(G6650,'Legenda Tecnologias'!$A$1:$C$26,3)</f>
        <v>18</v>
      </c>
    </row>
    <row r="6651" spans="1:8" ht="14.25">
      <c r="A6651" s="11">
        <v>44105</v>
      </c>
      <c r="B6651" s="10" t="s">
        <v>7060</v>
      </c>
      <c r="C6651" s="12">
        <v>0.41666666666666669</v>
      </c>
      <c r="D6651" s="13">
        <v>44108</v>
      </c>
      <c r="E6651" s="7" t="s">
        <v>6978</v>
      </c>
      <c r="F6651" s="65">
        <v>15.44</v>
      </c>
      <c r="G6651" t="s">
        <v>6</v>
      </c>
      <c r="H6651">
        <f>+VLOOKUP(G6651,'Legenda Tecnologias'!$A$1:$C$26,3)</f>
        <v>18</v>
      </c>
    </row>
    <row r="6652" spans="1:8" ht="14.25">
      <c r="A6652" s="11">
        <v>44105</v>
      </c>
      <c r="B6652" s="10" t="s">
        <v>7061</v>
      </c>
      <c r="C6652" s="12">
        <v>0.45833333333333331</v>
      </c>
      <c r="D6652" s="13">
        <v>44108</v>
      </c>
      <c r="E6652" s="7" t="s">
        <v>6978</v>
      </c>
      <c r="F6652" s="65">
        <v>11.75</v>
      </c>
      <c r="G6652" t="s">
        <v>20</v>
      </c>
      <c r="H6652">
        <f>+VLOOKUP(G6652,'Legenda Tecnologias'!$A$1:$C$26,3)</f>
        <v>12</v>
      </c>
    </row>
    <row r="6653" spans="1:8" ht="14.25">
      <c r="A6653" s="11">
        <v>44105</v>
      </c>
      <c r="B6653" s="10" t="s">
        <v>7062</v>
      </c>
      <c r="C6653" s="12">
        <v>0.5</v>
      </c>
      <c r="D6653" s="13">
        <v>44108</v>
      </c>
      <c r="E6653" s="7" t="s">
        <v>6978</v>
      </c>
      <c r="F6653" s="65">
        <v>9.9700000000000006</v>
      </c>
      <c r="G6653" t="s">
        <v>6</v>
      </c>
      <c r="H6653">
        <f>+VLOOKUP(G6653,'Legenda Tecnologias'!$A$1:$C$26,3)</f>
        <v>18</v>
      </c>
    </row>
    <row r="6654" spans="1:8" ht="14.25">
      <c r="A6654" s="11">
        <v>44105</v>
      </c>
      <c r="B6654" s="10" t="s">
        <v>7063</v>
      </c>
      <c r="C6654" s="12">
        <v>0.54166666666666663</v>
      </c>
      <c r="D6654" s="13">
        <v>44108</v>
      </c>
      <c r="E6654" s="7" t="s">
        <v>6978</v>
      </c>
      <c r="F6654" s="65">
        <v>8</v>
      </c>
      <c r="G6654" t="s">
        <v>6</v>
      </c>
      <c r="H6654">
        <f>+VLOOKUP(G6654,'Legenda Tecnologias'!$A$1:$C$26,3)</f>
        <v>18</v>
      </c>
    </row>
    <row r="6655" spans="1:8" ht="14.25">
      <c r="A6655" s="11">
        <v>44105</v>
      </c>
      <c r="B6655" s="10" t="s">
        <v>7064</v>
      </c>
      <c r="C6655" s="12">
        <v>0.58333333333333337</v>
      </c>
      <c r="D6655" s="13">
        <v>44108</v>
      </c>
      <c r="E6655" s="7" t="s">
        <v>6978</v>
      </c>
      <c r="F6655" s="65">
        <v>4.9000000000000004</v>
      </c>
      <c r="G6655" t="s">
        <v>6</v>
      </c>
      <c r="H6655">
        <f>+VLOOKUP(G6655,'Legenda Tecnologias'!$A$1:$C$26,3)</f>
        <v>18</v>
      </c>
    </row>
    <row r="6656" spans="1:8" ht="14.25">
      <c r="A6656" s="11">
        <v>44105</v>
      </c>
      <c r="B6656" s="10" t="s">
        <v>7065</v>
      </c>
      <c r="C6656" s="12">
        <v>0.625</v>
      </c>
      <c r="D6656" s="13">
        <v>44108</v>
      </c>
      <c r="E6656" s="7" t="s">
        <v>6978</v>
      </c>
      <c r="F6656" s="65">
        <v>2.5</v>
      </c>
      <c r="G6656" t="s">
        <v>6</v>
      </c>
      <c r="H6656">
        <f>+VLOOKUP(G6656,'Legenda Tecnologias'!$A$1:$C$26,3)</f>
        <v>18</v>
      </c>
    </row>
    <row r="6657" spans="1:8" ht="14.25">
      <c r="A6657" s="11">
        <v>44105</v>
      </c>
      <c r="B6657" s="10" t="s">
        <v>7066</v>
      </c>
      <c r="C6657" s="12">
        <v>0.66666666666666663</v>
      </c>
      <c r="D6657" s="13">
        <v>44108</v>
      </c>
      <c r="E6657" s="7" t="s">
        <v>6978</v>
      </c>
      <c r="F6657" s="65">
        <v>5.5</v>
      </c>
      <c r="G6657" t="s">
        <v>6</v>
      </c>
      <c r="H6657">
        <f>+VLOOKUP(G6657,'Legenda Tecnologias'!$A$1:$C$26,3)</f>
        <v>18</v>
      </c>
    </row>
    <row r="6658" spans="1:8" ht="14.25">
      <c r="A6658" s="11">
        <v>44105</v>
      </c>
      <c r="B6658" s="10" t="s">
        <v>7067</v>
      </c>
      <c r="C6658" s="12">
        <v>0.70833333333333337</v>
      </c>
      <c r="D6658" s="13">
        <v>44108</v>
      </c>
      <c r="E6658" s="7" t="s">
        <v>6978</v>
      </c>
      <c r="F6658" s="65">
        <v>5.95</v>
      </c>
      <c r="G6658" t="s">
        <v>6</v>
      </c>
      <c r="H6658">
        <f>+VLOOKUP(G6658,'Legenda Tecnologias'!$A$1:$C$26,3)</f>
        <v>18</v>
      </c>
    </row>
    <row r="6659" spans="1:8" ht="14.25">
      <c r="A6659" s="11">
        <v>44105</v>
      </c>
      <c r="B6659" s="10" t="s">
        <v>7068</v>
      </c>
      <c r="C6659" s="12">
        <v>0.75</v>
      </c>
      <c r="D6659" s="13">
        <v>44108</v>
      </c>
      <c r="E6659" s="7" t="s">
        <v>6978</v>
      </c>
      <c r="F6659" s="65">
        <v>12.92</v>
      </c>
      <c r="G6659" t="s">
        <v>6</v>
      </c>
      <c r="H6659">
        <f>+VLOOKUP(G6659,'Legenda Tecnologias'!$A$1:$C$26,3)</f>
        <v>18</v>
      </c>
    </row>
    <row r="6660" spans="1:8" ht="14.25">
      <c r="A6660" s="11">
        <v>44105</v>
      </c>
      <c r="B6660" s="10" t="s">
        <v>7069</v>
      </c>
      <c r="C6660" s="12">
        <v>0.79166666666666663</v>
      </c>
      <c r="D6660" s="13">
        <v>44108</v>
      </c>
      <c r="E6660" s="7" t="s">
        <v>6978</v>
      </c>
      <c r="F6660" s="65">
        <v>21</v>
      </c>
      <c r="G6660" t="s">
        <v>6</v>
      </c>
      <c r="H6660">
        <f>+VLOOKUP(G6660,'Legenda Tecnologias'!$A$1:$C$26,3)</f>
        <v>18</v>
      </c>
    </row>
    <row r="6661" spans="1:8" ht="14.25">
      <c r="A6661" s="11">
        <v>44105</v>
      </c>
      <c r="B6661" s="10" t="s">
        <v>7052</v>
      </c>
      <c r="C6661" s="12">
        <v>8.3333333333333329E-2</v>
      </c>
      <c r="D6661" s="13">
        <v>44108</v>
      </c>
      <c r="E6661" s="7" t="s">
        <v>6978</v>
      </c>
      <c r="F6661" s="65">
        <v>14.44</v>
      </c>
      <c r="G6661" t="s">
        <v>6</v>
      </c>
      <c r="H6661">
        <f>+VLOOKUP(G6661,'Legenda Tecnologias'!$A$1:$C$26,3)</f>
        <v>18</v>
      </c>
    </row>
    <row r="6662" spans="1:8" ht="14.25">
      <c r="A6662" s="11">
        <v>44105</v>
      </c>
      <c r="B6662" s="10" t="s">
        <v>7070</v>
      </c>
      <c r="C6662" s="12">
        <v>0.83333333333333337</v>
      </c>
      <c r="D6662" s="13">
        <v>44108</v>
      </c>
      <c r="E6662" s="7" t="s">
        <v>6978</v>
      </c>
      <c r="F6662" s="65">
        <v>36</v>
      </c>
      <c r="G6662" t="s">
        <v>20</v>
      </c>
      <c r="H6662">
        <f>+VLOOKUP(G6662,'Legenda Tecnologias'!$A$1:$C$26,3)</f>
        <v>12</v>
      </c>
    </row>
    <row r="6663" spans="1:8" ht="14.25">
      <c r="A6663" s="11">
        <v>44105</v>
      </c>
      <c r="B6663" s="10" t="s">
        <v>7071</v>
      </c>
      <c r="C6663" s="12">
        <v>0.875</v>
      </c>
      <c r="D6663" s="13">
        <v>44108</v>
      </c>
      <c r="E6663" s="7" t="s">
        <v>6978</v>
      </c>
      <c r="F6663" s="65">
        <v>32.99</v>
      </c>
      <c r="G6663" t="s">
        <v>5</v>
      </c>
      <c r="H6663">
        <f>+VLOOKUP(G6663,'Legenda Tecnologias'!$A$1:$C$26,3)</f>
        <v>11</v>
      </c>
    </row>
    <row r="6664" spans="1:8" ht="14.25">
      <c r="A6664" s="11">
        <v>44105</v>
      </c>
      <c r="B6664" s="10" t="s">
        <v>7072</v>
      </c>
      <c r="C6664" s="12">
        <v>0.91666666666666663</v>
      </c>
      <c r="D6664" s="13">
        <v>44108</v>
      </c>
      <c r="E6664" s="7" t="s">
        <v>6978</v>
      </c>
      <c r="F6664" s="65">
        <v>31.25</v>
      </c>
      <c r="G6664" t="s">
        <v>5</v>
      </c>
      <c r="H6664">
        <f>+VLOOKUP(G6664,'Legenda Tecnologias'!$A$1:$C$26,3)</f>
        <v>11</v>
      </c>
    </row>
    <row r="6665" spans="1:8" ht="14.25">
      <c r="A6665" s="11">
        <v>44105</v>
      </c>
      <c r="B6665" s="10" t="s">
        <v>7073</v>
      </c>
      <c r="C6665" s="12">
        <v>0.95833333333333337</v>
      </c>
      <c r="D6665" s="13">
        <v>44108</v>
      </c>
      <c r="E6665" s="7" t="s">
        <v>6978</v>
      </c>
      <c r="F6665" s="65">
        <v>28.06</v>
      </c>
      <c r="G6665" t="s">
        <v>5</v>
      </c>
      <c r="H6665">
        <f>+VLOOKUP(G6665,'Legenda Tecnologias'!$A$1:$C$26,3)</f>
        <v>11</v>
      </c>
    </row>
    <row r="6666" spans="1:8" ht="14.25">
      <c r="A6666" s="11">
        <v>44105</v>
      </c>
      <c r="B6666" s="10" t="s">
        <v>7053</v>
      </c>
      <c r="C6666" s="12">
        <v>0.125</v>
      </c>
      <c r="D6666" s="13">
        <v>44108</v>
      </c>
      <c r="E6666" s="7" t="s">
        <v>6978</v>
      </c>
      <c r="F6666" s="65">
        <v>7.66</v>
      </c>
      <c r="G6666" t="s">
        <v>6</v>
      </c>
      <c r="H6666">
        <f>+VLOOKUP(G6666,'Legenda Tecnologias'!$A$1:$C$26,3)</f>
        <v>18</v>
      </c>
    </row>
    <row r="6667" spans="1:8" ht="14.25">
      <c r="A6667" s="11">
        <v>44105</v>
      </c>
      <c r="B6667" s="10" t="s">
        <v>7054</v>
      </c>
      <c r="C6667" s="12">
        <v>0.16666666666666666</v>
      </c>
      <c r="D6667" s="13">
        <v>44108</v>
      </c>
      <c r="E6667" s="7" t="s">
        <v>6978</v>
      </c>
      <c r="F6667" s="65">
        <v>5.5</v>
      </c>
      <c r="G6667" t="s">
        <v>6</v>
      </c>
      <c r="H6667">
        <f>+VLOOKUP(G6667,'Legenda Tecnologias'!$A$1:$C$26,3)</f>
        <v>18</v>
      </c>
    </row>
    <row r="6668" spans="1:8" ht="14.25">
      <c r="A6668" s="11">
        <v>44105</v>
      </c>
      <c r="B6668" s="10" t="s">
        <v>7055</v>
      </c>
      <c r="C6668" s="12">
        <v>0.20833333333333334</v>
      </c>
      <c r="D6668" s="13">
        <v>44108</v>
      </c>
      <c r="E6668" s="7" t="s">
        <v>6978</v>
      </c>
      <c r="F6668" s="65">
        <v>5.81</v>
      </c>
      <c r="G6668" t="s">
        <v>6</v>
      </c>
      <c r="H6668">
        <f>+VLOOKUP(G6668,'Legenda Tecnologias'!$A$1:$C$26,3)</f>
        <v>18</v>
      </c>
    </row>
    <row r="6669" spans="1:8" ht="14.25">
      <c r="A6669" s="11">
        <v>44105</v>
      </c>
      <c r="B6669" s="10" t="s">
        <v>7056</v>
      </c>
      <c r="C6669" s="12">
        <v>0.25</v>
      </c>
      <c r="D6669" s="13">
        <v>44108</v>
      </c>
      <c r="E6669" s="7" t="s">
        <v>6978</v>
      </c>
      <c r="F6669" s="65">
        <v>6.78</v>
      </c>
      <c r="G6669" t="s">
        <v>6</v>
      </c>
      <c r="H6669">
        <f>+VLOOKUP(G6669,'Legenda Tecnologias'!$A$1:$C$26,3)</f>
        <v>18</v>
      </c>
    </row>
    <row r="6670" spans="1:8" ht="14.25">
      <c r="A6670" s="11">
        <v>44105</v>
      </c>
      <c r="B6670" s="10" t="s">
        <v>7057</v>
      </c>
      <c r="C6670" s="12">
        <v>0.29166666666666669</v>
      </c>
      <c r="D6670" s="13">
        <v>44108</v>
      </c>
      <c r="E6670" s="7" t="s">
        <v>6978</v>
      </c>
      <c r="F6670" s="65">
        <v>10</v>
      </c>
      <c r="G6670" t="s">
        <v>6</v>
      </c>
      <c r="H6670">
        <f>+VLOOKUP(G6670,'Legenda Tecnologias'!$A$1:$C$26,3)</f>
        <v>18</v>
      </c>
    </row>
    <row r="6671" spans="1:8" ht="14.25">
      <c r="A6671" s="11">
        <v>44105</v>
      </c>
      <c r="B6671" s="10" t="s">
        <v>7058</v>
      </c>
      <c r="C6671" s="12">
        <v>0.33333333333333331</v>
      </c>
      <c r="D6671" s="13">
        <v>44108</v>
      </c>
      <c r="E6671" s="7" t="s">
        <v>6978</v>
      </c>
      <c r="F6671" s="65">
        <v>10.85</v>
      </c>
      <c r="G6671" t="s">
        <v>6</v>
      </c>
      <c r="H6671">
        <f>+VLOOKUP(G6671,'Legenda Tecnologias'!$A$1:$C$26,3)</f>
        <v>18</v>
      </c>
    </row>
    <row r="6672" spans="1:8" ht="14.25">
      <c r="A6672" s="11">
        <v>44105</v>
      </c>
      <c r="B6672" s="10" t="s">
        <v>7059</v>
      </c>
      <c r="C6672" s="12">
        <v>0.375</v>
      </c>
      <c r="D6672" s="13">
        <v>44108</v>
      </c>
      <c r="E6672" s="7" t="s">
        <v>6978</v>
      </c>
      <c r="F6672" s="65">
        <v>13.57</v>
      </c>
      <c r="G6672" t="s">
        <v>6</v>
      </c>
      <c r="H6672">
        <f>+VLOOKUP(G6672,'Legenda Tecnologias'!$A$1:$C$26,3)</f>
        <v>18</v>
      </c>
    </row>
    <row r="6673" spans="1:8" ht="14.25">
      <c r="A6673" s="11">
        <v>44105</v>
      </c>
      <c r="B6673" s="10" t="s">
        <v>7074</v>
      </c>
      <c r="C6673" s="12">
        <v>0</v>
      </c>
      <c r="D6673" s="13">
        <v>44109</v>
      </c>
      <c r="E6673" s="7" t="s">
        <v>6978</v>
      </c>
      <c r="F6673" s="65">
        <v>19.809999999999999</v>
      </c>
      <c r="G6673" t="s">
        <v>5</v>
      </c>
      <c r="H6673">
        <f>+VLOOKUP(G6673,'Legenda Tecnologias'!$A$1:$C$26,3)</f>
        <v>11</v>
      </c>
    </row>
    <row r="6674" spans="1:8" ht="14.25">
      <c r="A6674" s="11">
        <v>44105</v>
      </c>
      <c r="B6674" s="10" t="s">
        <v>7075</v>
      </c>
      <c r="C6674" s="12">
        <v>4.1666666666666664E-2</v>
      </c>
      <c r="D6674" s="13">
        <v>44109</v>
      </c>
      <c r="E6674" s="7" t="s">
        <v>6978</v>
      </c>
      <c r="F6674" s="65">
        <v>14.62</v>
      </c>
      <c r="G6674" t="s">
        <v>10</v>
      </c>
      <c r="H6674">
        <f>+VLOOKUP(G6674,'Legenda Tecnologias'!$A$1:$C$26,3)</f>
        <v>1</v>
      </c>
    </row>
    <row r="6675" spans="1:8" ht="14.25">
      <c r="A6675" s="11">
        <v>44105</v>
      </c>
      <c r="B6675" s="10" t="s">
        <v>7084</v>
      </c>
      <c r="C6675" s="12">
        <v>0.41666666666666669</v>
      </c>
      <c r="D6675" s="13">
        <v>44109</v>
      </c>
      <c r="E6675" s="7" t="s">
        <v>6978</v>
      </c>
      <c r="F6675" s="65">
        <v>43.1</v>
      </c>
      <c r="G6675" t="s">
        <v>5</v>
      </c>
      <c r="H6675">
        <f>+VLOOKUP(G6675,'Legenda Tecnologias'!$A$1:$C$26,3)</f>
        <v>11</v>
      </c>
    </row>
    <row r="6676" spans="1:8" ht="14.25">
      <c r="A6676" s="11">
        <v>44105</v>
      </c>
      <c r="B6676" s="10" t="s">
        <v>7085</v>
      </c>
      <c r="C6676" s="12">
        <v>0.45833333333333331</v>
      </c>
      <c r="D6676" s="13">
        <v>44109</v>
      </c>
      <c r="E6676" s="7" t="s">
        <v>6978</v>
      </c>
      <c r="F6676" s="65">
        <v>39.51</v>
      </c>
      <c r="G6676" t="s">
        <v>6</v>
      </c>
      <c r="H6676">
        <f>+VLOOKUP(G6676,'Legenda Tecnologias'!$A$1:$C$26,3)</f>
        <v>18</v>
      </c>
    </row>
    <row r="6677" spans="1:8" ht="14.25">
      <c r="A6677" s="11">
        <v>44105</v>
      </c>
      <c r="B6677" s="10" t="s">
        <v>7086</v>
      </c>
      <c r="C6677" s="12">
        <v>0.5</v>
      </c>
      <c r="D6677" s="13">
        <v>44109</v>
      </c>
      <c r="E6677" s="7" t="s">
        <v>6978</v>
      </c>
      <c r="F6677" s="65">
        <v>38.06</v>
      </c>
      <c r="G6677" t="s">
        <v>10</v>
      </c>
      <c r="H6677">
        <f>+VLOOKUP(G6677,'Legenda Tecnologias'!$A$1:$C$26,3)</f>
        <v>1</v>
      </c>
    </row>
    <row r="6678" spans="1:8" ht="14.25">
      <c r="A6678" s="11">
        <v>44105</v>
      </c>
      <c r="B6678" s="10" t="s">
        <v>7087</v>
      </c>
      <c r="C6678" s="12">
        <v>0.54166666666666663</v>
      </c>
      <c r="D6678" s="13">
        <v>44109</v>
      </c>
      <c r="E6678" s="7" t="s">
        <v>6978</v>
      </c>
      <c r="F6678" s="65">
        <v>36.32</v>
      </c>
      <c r="G6678" t="s">
        <v>5</v>
      </c>
      <c r="H6678">
        <f>+VLOOKUP(G6678,'Legenda Tecnologias'!$A$1:$C$26,3)</f>
        <v>11</v>
      </c>
    </row>
    <row r="6679" spans="1:8" ht="14.25">
      <c r="A6679" s="11">
        <v>44105</v>
      </c>
      <c r="B6679" s="10" t="s">
        <v>7088</v>
      </c>
      <c r="C6679" s="12">
        <v>0.58333333333333337</v>
      </c>
      <c r="D6679" s="13">
        <v>44109</v>
      </c>
      <c r="E6679" s="7" t="s">
        <v>6978</v>
      </c>
      <c r="F6679" s="65">
        <v>33.33</v>
      </c>
      <c r="G6679" t="s">
        <v>12</v>
      </c>
      <c r="H6679">
        <f>+VLOOKUP(G6679,'Legenda Tecnologias'!$A$1:$C$26,3)</f>
        <v>22</v>
      </c>
    </row>
    <row r="6680" spans="1:8" ht="14.25">
      <c r="A6680" s="11">
        <v>44105</v>
      </c>
      <c r="B6680" s="10" t="s">
        <v>7089</v>
      </c>
      <c r="C6680" s="12">
        <v>0.625</v>
      </c>
      <c r="D6680" s="13">
        <v>44109</v>
      </c>
      <c r="E6680" s="7" t="s">
        <v>6978</v>
      </c>
      <c r="F6680" s="65">
        <v>33.229999999999997</v>
      </c>
      <c r="G6680" t="s">
        <v>12</v>
      </c>
      <c r="H6680">
        <f>+VLOOKUP(G6680,'Legenda Tecnologias'!$A$1:$C$26,3)</f>
        <v>22</v>
      </c>
    </row>
    <row r="6681" spans="1:8" ht="14.25">
      <c r="A6681" s="11">
        <v>44105</v>
      </c>
      <c r="B6681" s="10" t="s">
        <v>7090</v>
      </c>
      <c r="C6681" s="12">
        <v>0.66666666666666663</v>
      </c>
      <c r="D6681" s="13">
        <v>44109</v>
      </c>
      <c r="E6681" s="7" t="s">
        <v>6978</v>
      </c>
      <c r="F6681" s="65">
        <v>34.07</v>
      </c>
      <c r="G6681" t="s">
        <v>12</v>
      </c>
      <c r="H6681">
        <f>+VLOOKUP(G6681,'Legenda Tecnologias'!$A$1:$C$26,3)</f>
        <v>22</v>
      </c>
    </row>
    <row r="6682" spans="1:8" ht="14.25">
      <c r="A6682" s="11">
        <v>44105</v>
      </c>
      <c r="B6682" s="10" t="s">
        <v>7091</v>
      </c>
      <c r="C6682" s="12">
        <v>0.70833333333333337</v>
      </c>
      <c r="D6682" s="13">
        <v>44109</v>
      </c>
      <c r="E6682" s="7" t="s">
        <v>6978</v>
      </c>
      <c r="F6682" s="65">
        <v>38.5</v>
      </c>
      <c r="G6682" t="s">
        <v>12</v>
      </c>
      <c r="H6682">
        <f>+VLOOKUP(G6682,'Legenda Tecnologias'!$A$1:$C$26,3)</f>
        <v>22</v>
      </c>
    </row>
    <row r="6683" spans="1:8" ht="14.25">
      <c r="A6683" s="11">
        <v>44105</v>
      </c>
      <c r="B6683" s="10" t="s">
        <v>7092</v>
      </c>
      <c r="C6683" s="12">
        <v>0.75</v>
      </c>
      <c r="D6683" s="13">
        <v>44109</v>
      </c>
      <c r="E6683" s="7" t="s">
        <v>6978</v>
      </c>
      <c r="F6683" s="65">
        <v>41.71</v>
      </c>
      <c r="G6683" t="s">
        <v>21</v>
      </c>
      <c r="H6683">
        <f>+VLOOKUP(G6683,'Legenda Tecnologias'!$A$1:$C$26,3)</f>
        <v>2</v>
      </c>
    </row>
    <row r="6684" spans="1:8" ht="14.25">
      <c r="A6684" s="11">
        <v>44105</v>
      </c>
      <c r="B6684" s="10" t="s">
        <v>7093</v>
      </c>
      <c r="C6684" s="12">
        <v>0.79166666666666663</v>
      </c>
      <c r="D6684" s="13">
        <v>44109</v>
      </c>
      <c r="E6684" s="7" t="s">
        <v>6978</v>
      </c>
      <c r="F6684" s="65">
        <v>55.23</v>
      </c>
      <c r="G6684" t="s">
        <v>6</v>
      </c>
      <c r="H6684">
        <f>+VLOOKUP(G6684,'Legenda Tecnologias'!$A$1:$C$26,3)</f>
        <v>18</v>
      </c>
    </row>
    <row r="6685" spans="1:8" ht="14.25">
      <c r="A6685" s="11">
        <v>44105</v>
      </c>
      <c r="B6685" s="10" t="s">
        <v>7076</v>
      </c>
      <c r="C6685" s="12">
        <v>8.3333333333333329E-2</v>
      </c>
      <c r="D6685" s="13">
        <v>44109</v>
      </c>
      <c r="E6685" s="7" t="s">
        <v>6978</v>
      </c>
      <c r="F6685" s="65">
        <v>14.2</v>
      </c>
      <c r="G6685" t="s">
        <v>6</v>
      </c>
      <c r="H6685">
        <f>+VLOOKUP(G6685,'Legenda Tecnologias'!$A$1:$C$26,3)</f>
        <v>18</v>
      </c>
    </row>
    <row r="6686" spans="1:8" ht="14.25">
      <c r="A6686" s="11">
        <v>44105</v>
      </c>
      <c r="B6686" s="10" t="s">
        <v>7094</v>
      </c>
      <c r="C6686" s="12">
        <v>0.83333333333333337</v>
      </c>
      <c r="D6686" s="13">
        <v>44109</v>
      </c>
      <c r="E6686" s="7" t="s">
        <v>6978</v>
      </c>
      <c r="F6686" s="65">
        <v>53.29</v>
      </c>
      <c r="G6686" t="s">
        <v>6</v>
      </c>
      <c r="H6686">
        <f>+VLOOKUP(G6686,'Legenda Tecnologias'!$A$1:$C$26,3)</f>
        <v>18</v>
      </c>
    </row>
    <row r="6687" spans="1:8" ht="14.25">
      <c r="A6687" s="11">
        <v>44105</v>
      </c>
      <c r="B6687" s="10" t="s">
        <v>7095</v>
      </c>
      <c r="C6687" s="12">
        <v>0.875</v>
      </c>
      <c r="D6687" s="13">
        <v>44109</v>
      </c>
      <c r="E6687" s="7" t="s">
        <v>6978</v>
      </c>
      <c r="F6687" s="65">
        <v>48.03</v>
      </c>
      <c r="G6687" t="s">
        <v>5</v>
      </c>
      <c r="H6687">
        <f>+VLOOKUP(G6687,'Legenda Tecnologias'!$A$1:$C$26,3)</f>
        <v>11</v>
      </c>
    </row>
    <row r="6688" spans="1:8" ht="14.25">
      <c r="A6688" s="11">
        <v>44105</v>
      </c>
      <c r="B6688" s="10" t="s">
        <v>7096</v>
      </c>
      <c r="C6688" s="12">
        <v>0.91666666666666663</v>
      </c>
      <c r="D6688" s="13">
        <v>44109</v>
      </c>
      <c r="E6688" s="7" t="s">
        <v>6978</v>
      </c>
      <c r="F6688" s="65">
        <v>40.07</v>
      </c>
      <c r="G6688" t="s">
        <v>5</v>
      </c>
      <c r="H6688">
        <f>+VLOOKUP(G6688,'Legenda Tecnologias'!$A$1:$C$26,3)</f>
        <v>11</v>
      </c>
    </row>
    <row r="6689" spans="1:8" ht="14.25">
      <c r="A6689" s="11">
        <v>44105</v>
      </c>
      <c r="B6689" s="10" t="s">
        <v>7097</v>
      </c>
      <c r="C6689" s="12">
        <v>0.95833333333333337</v>
      </c>
      <c r="D6689" s="13">
        <v>44109</v>
      </c>
      <c r="E6689" s="7" t="s">
        <v>6978</v>
      </c>
      <c r="F6689" s="65">
        <v>38.5</v>
      </c>
      <c r="G6689" t="s">
        <v>12</v>
      </c>
      <c r="H6689">
        <f>+VLOOKUP(G6689,'Legenda Tecnologias'!$A$1:$C$26,3)</f>
        <v>22</v>
      </c>
    </row>
    <row r="6690" spans="1:8" ht="14.25">
      <c r="A6690" s="11">
        <v>44105</v>
      </c>
      <c r="B6690" s="10" t="s">
        <v>7077</v>
      </c>
      <c r="C6690" s="12">
        <v>0.125</v>
      </c>
      <c r="D6690" s="13">
        <v>44109</v>
      </c>
      <c r="E6690" s="7" t="s">
        <v>6978</v>
      </c>
      <c r="F6690" s="65">
        <v>14.2</v>
      </c>
      <c r="G6690" t="s">
        <v>6</v>
      </c>
      <c r="H6690">
        <f>+VLOOKUP(G6690,'Legenda Tecnologias'!$A$1:$C$26,3)</f>
        <v>18</v>
      </c>
    </row>
    <row r="6691" spans="1:8" ht="14.25">
      <c r="A6691" s="11">
        <v>44105</v>
      </c>
      <c r="B6691" s="10" t="s">
        <v>7078</v>
      </c>
      <c r="C6691" s="12">
        <v>0.16666666666666666</v>
      </c>
      <c r="D6691" s="13">
        <v>44109</v>
      </c>
      <c r="E6691" s="7" t="s">
        <v>6978</v>
      </c>
      <c r="F6691" s="65">
        <v>14.2</v>
      </c>
      <c r="G6691" t="s">
        <v>6</v>
      </c>
      <c r="H6691">
        <f>+VLOOKUP(G6691,'Legenda Tecnologias'!$A$1:$C$26,3)</f>
        <v>18</v>
      </c>
    </row>
    <row r="6692" spans="1:8" ht="14.25">
      <c r="A6692" s="11">
        <v>44105</v>
      </c>
      <c r="B6692" s="10" t="s">
        <v>7079</v>
      </c>
      <c r="C6692" s="12">
        <v>0.20833333333333334</v>
      </c>
      <c r="D6692" s="13">
        <v>44109</v>
      </c>
      <c r="E6692" s="7" t="s">
        <v>6978</v>
      </c>
      <c r="F6692" s="65">
        <v>20</v>
      </c>
      <c r="G6692" t="s">
        <v>6</v>
      </c>
      <c r="H6692">
        <f>+VLOOKUP(G6692,'Legenda Tecnologias'!$A$1:$C$26,3)</f>
        <v>18</v>
      </c>
    </row>
    <row r="6693" spans="1:8" ht="14.25">
      <c r="A6693" s="11">
        <v>44105</v>
      </c>
      <c r="B6693" s="10" t="s">
        <v>7080</v>
      </c>
      <c r="C6693" s="12">
        <v>0.25</v>
      </c>
      <c r="D6693" s="13">
        <v>44109</v>
      </c>
      <c r="E6693" s="7" t="s">
        <v>6978</v>
      </c>
      <c r="F6693" s="65">
        <v>35.07</v>
      </c>
      <c r="G6693" t="s">
        <v>6</v>
      </c>
      <c r="H6693">
        <f>+VLOOKUP(G6693,'Legenda Tecnologias'!$A$1:$C$26,3)</f>
        <v>18</v>
      </c>
    </row>
    <row r="6694" spans="1:8" ht="14.25">
      <c r="A6694" s="11">
        <v>44105</v>
      </c>
      <c r="B6694" s="10" t="s">
        <v>7081</v>
      </c>
      <c r="C6694" s="12">
        <v>0.29166666666666669</v>
      </c>
      <c r="D6694" s="13">
        <v>44109</v>
      </c>
      <c r="E6694" s="7" t="s">
        <v>6978</v>
      </c>
      <c r="F6694" s="65">
        <v>44.41</v>
      </c>
      <c r="G6694" t="s">
        <v>5</v>
      </c>
      <c r="H6694">
        <f>+VLOOKUP(G6694,'Legenda Tecnologias'!$A$1:$C$26,3)</f>
        <v>11</v>
      </c>
    </row>
    <row r="6695" spans="1:8" ht="14.25">
      <c r="A6695" s="11">
        <v>44105</v>
      </c>
      <c r="B6695" s="10" t="s">
        <v>7082</v>
      </c>
      <c r="C6695" s="12">
        <v>0.33333333333333331</v>
      </c>
      <c r="D6695" s="13">
        <v>44109</v>
      </c>
      <c r="E6695" s="7" t="s">
        <v>6978</v>
      </c>
      <c r="F6695" s="65">
        <v>47.02</v>
      </c>
      <c r="G6695" t="s">
        <v>6</v>
      </c>
      <c r="H6695">
        <f>+VLOOKUP(G6695,'Legenda Tecnologias'!$A$1:$C$26,3)</f>
        <v>18</v>
      </c>
    </row>
    <row r="6696" spans="1:8" ht="14.25">
      <c r="A6696" s="11">
        <v>44105</v>
      </c>
      <c r="B6696" s="10" t="s">
        <v>7083</v>
      </c>
      <c r="C6696" s="12">
        <v>0.375</v>
      </c>
      <c r="D6696" s="13">
        <v>44109</v>
      </c>
      <c r="E6696" s="7" t="s">
        <v>6978</v>
      </c>
      <c r="F6696" s="65">
        <v>46.49</v>
      </c>
      <c r="G6696" t="s">
        <v>5</v>
      </c>
      <c r="H6696">
        <f>+VLOOKUP(G6696,'Legenda Tecnologias'!$A$1:$C$26,3)</f>
        <v>11</v>
      </c>
    </row>
    <row r="6697" spans="1:8" ht="14.25">
      <c r="A6697" s="11">
        <v>44105</v>
      </c>
      <c r="B6697" s="10" t="s">
        <v>7098</v>
      </c>
      <c r="C6697" s="12">
        <v>0</v>
      </c>
      <c r="D6697" s="13">
        <v>44110</v>
      </c>
      <c r="E6697" s="7" t="s">
        <v>6978</v>
      </c>
      <c r="F6697" s="65">
        <v>42.57</v>
      </c>
      <c r="G6697" t="s">
        <v>21</v>
      </c>
      <c r="H6697">
        <f>+VLOOKUP(G6697,'Legenda Tecnologias'!$A$1:$C$26,3)</f>
        <v>2</v>
      </c>
    </row>
    <row r="6698" spans="1:8" ht="14.25">
      <c r="A6698" s="11">
        <v>44105</v>
      </c>
      <c r="B6698" s="10" t="s">
        <v>7099</v>
      </c>
      <c r="C6698" s="12">
        <v>4.1666666666666664E-2</v>
      </c>
      <c r="D6698" s="13">
        <v>44110</v>
      </c>
      <c r="E6698" s="7" t="s">
        <v>6978</v>
      </c>
      <c r="F6698" s="65">
        <v>40</v>
      </c>
      <c r="G6698" t="s">
        <v>7</v>
      </c>
      <c r="H6698">
        <f>+VLOOKUP(G6698,'Legenda Tecnologias'!$A$1:$C$26,3)</f>
        <v>19</v>
      </c>
    </row>
    <row r="6699" spans="1:8" ht="14.25">
      <c r="A6699" s="11">
        <v>44105</v>
      </c>
      <c r="B6699" s="10" t="s">
        <v>7108</v>
      </c>
      <c r="C6699" s="12">
        <v>0.41666666666666669</v>
      </c>
      <c r="D6699" s="13">
        <v>44110</v>
      </c>
      <c r="E6699" s="7" t="s">
        <v>6978</v>
      </c>
      <c r="F6699" s="65">
        <v>45.2</v>
      </c>
      <c r="G6699" t="s">
        <v>10</v>
      </c>
      <c r="H6699">
        <f>+VLOOKUP(G6699,'Legenda Tecnologias'!$A$1:$C$26,3)</f>
        <v>1</v>
      </c>
    </row>
    <row r="6700" spans="1:8" ht="14.25">
      <c r="A6700" s="11">
        <v>44105</v>
      </c>
      <c r="B6700" s="10" t="s">
        <v>7109</v>
      </c>
      <c r="C6700" s="12">
        <v>0.45833333333333331</v>
      </c>
      <c r="D6700" s="13">
        <v>44110</v>
      </c>
      <c r="E6700" s="7" t="s">
        <v>6978</v>
      </c>
      <c r="F6700" s="65">
        <v>41.96</v>
      </c>
      <c r="G6700" t="s">
        <v>6</v>
      </c>
      <c r="H6700">
        <f>+VLOOKUP(G6700,'Legenda Tecnologias'!$A$1:$C$26,3)</f>
        <v>18</v>
      </c>
    </row>
    <row r="6701" spans="1:8" ht="14.25">
      <c r="A6701" s="11">
        <v>44105</v>
      </c>
      <c r="B6701" s="10" t="s">
        <v>7110</v>
      </c>
      <c r="C6701" s="12">
        <v>0.5</v>
      </c>
      <c r="D6701" s="13">
        <v>44110</v>
      </c>
      <c r="E6701" s="7" t="s">
        <v>6978</v>
      </c>
      <c r="F6701" s="65">
        <v>39.29</v>
      </c>
      <c r="G6701" t="s">
        <v>12</v>
      </c>
      <c r="H6701">
        <f>+VLOOKUP(G6701,'Legenda Tecnologias'!$A$1:$C$26,3)</f>
        <v>22</v>
      </c>
    </row>
    <row r="6702" spans="1:8" ht="14.25">
      <c r="A6702" s="11">
        <v>44105</v>
      </c>
      <c r="B6702" s="10" t="s">
        <v>7111</v>
      </c>
      <c r="C6702" s="12">
        <v>0.54166666666666663</v>
      </c>
      <c r="D6702" s="13">
        <v>44110</v>
      </c>
      <c r="E6702" s="7" t="s">
        <v>6978</v>
      </c>
      <c r="F6702" s="65">
        <v>36.08</v>
      </c>
      <c r="G6702" t="s">
        <v>6</v>
      </c>
      <c r="H6702">
        <f>+VLOOKUP(G6702,'Legenda Tecnologias'!$A$1:$C$26,3)</f>
        <v>18</v>
      </c>
    </row>
    <row r="6703" spans="1:8" ht="14.25">
      <c r="A6703" s="11">
        <v>44105</v>
      </c>
      <c r="B6703" s="10" t="s">
        <v>7112</v>
      </c>
      <c r="C6703" s="12">
        <v>0.58333333333333337</v>
      </c>
      <c r="D6703" s="13">
        <v>44110</v>
      </c>
      <c r="E6703" s="7" t="s">
        <v>6978</v>
      </c>
      <c r="F6703" s="65">
        <v>34.880000000000003</v>
      </c>
      <c r="G6703" t="s">
        <v>12</v>
      </c>
      <c r="H6703">
        <f>+VLOOKUP(G6703,'Legenda Tecnologias'!$A$1:$C$26,3)</f>
        <v>22</v>
      </c>
    </row>
    <row r="6704" spans="1:8" ht="14.25">
      <c r="A6704" s="11">
        <v>44105</v>
      </c>
      <c r="B6704" s="10" t="s">
        <v>7113</v>
      </c>
      <c r="C6704" s="12">
        <v>0.625</v>
      </c>
      <c r="D6704" s="13">
        <v>44110</v>
      </c>
      <c r="E6704" s="7" t="s">
        <v>6978</v>
      </c>
      <c r="F6704" s="65">
        <v>34.909999999999997</v>
      </c>
      <c r="G6704" t="s">
        <v>12</v>
      </c>
      <c r="H6704">
        <f>+VLOOKUP(G6704,'Legenda Tecnologias'!$A$1:$C$26,3)</f>
        <v>22</v>
      </c>
    </row>
    <row r="6705" spans="1:8" ht="14.25">
      <c r="A6705" s="11">
        <v>44105</v>
      </c>
      <c r="B6705" s="10" t="s">
        <v>7114</v>
      </c>
      <c r="C6705" s="12">
        <v>0.66666666666666663</v>
      </c>
      <c r="D6705" s="13">
        <v>44110</v>
      </c>
      <c r="E6705" s="7" t="s">
        <v>6978</v>
      </c>
      <c r="F6705" s="65">
        <v>36.369999999999997</v>
      </c>
      <c r="G6705" t="s">
        <v>12</v>
      </c>
      <c r="H6705">
        <f>+VLOOKUP(G6705,'Legenda Tecnologias'!$A$1:$C$26,3)</f>
        <v>22</v>
      </c>
    </row>
    <row r="6706" spans="1:8" ht="14.25">
      <c r="A6706" s="11">
        <v>44105</v>
      </c>
      <c r="B6706" s="10" t="s">
        <v>7115</v>
      </c>
      <c r="C6706" s="12">
        <v>0.70833333333333337</v>
      </c>
      <c r="D6706" s="13">
        <v>44110</v>
      </c>
      <c r="E6706" s="7" t="s">
        <v>6978</v>
      </c>
      <c r="F6706" s="65">
        <v>41.07</v>
      </c>
      <c r="G6706" t="s">
        <v>12</v>
      </c>
      <c r="H6706">
        <f>+VLOOKUP(G6706,'Legenda Tecnologias'!$A$1:$C$26,3)</f>
        <v>22</v>
      </c>
    </row>
    <row r="6707" spans="1:8" ht="14.25">
      <c r="A6707" s="11">
        <v>44105</v>
      </c>
      <c r="B6707" s="10" t="s">
        <v>7116</v>
      </c>
      <c r="C6707" s="12">
        <v>0.75</v>
      </c>
      <c r="D6707" s="13">
        <v>44110</v>
      </c>
      <c r="E6707" s="7" t="s">
        <v>6978</v>
      </c>
      <c r="F6707" s="65">
        <v>44.92</v>
      </c>
      <c r="G6707" t="s">
        <v>12</v>
      </c>
      <c r="H6707">
        <f>+VLOOKUP(G6707,'Legenda Tecnologias'!$A$1:$C$26,3)</f>
        <v>22</v>
      </c>
    </row>
    <row r="6708" spans="1:8" ht="14.25">
      <c r="A6708" s="11">
        <v>44105</v>
      </c>
      <c r="B6708" s="10" t="s">
        <v>7117</v>
      </c>
      <c r="C6708" s="12">
        <v>0.79166666666666663</v>
      </c>
      <c r="D6708" s="13">
        <v>44110</v>
      </c>
      <c r="E6708" s="7" t="s">
        <v>6978</v>
      </c>
      <c r="F6708" s="65">
        <v>49.35</v>
      </c>
      <c r="G6708" t="s">
        <v>6</v>
      </c>
      <c r="H6708">
        <f>+VLOOKUP(G6708,'Legenda Tecnologias'!$A$1:$C$26,3)</f>
        <v>18</v>
      </c>
    </row>
    <row r="6709" spans="1:8" ht="14.25">
      <c r="A6709" s="11">
        <v>44105</v>
      </c>
      <c r="B6709" s="10" t="s">
        <v>7100</v>
      </c>
      <c r="C6709" s="12">
        <v>8.3333333333333329E-2</v>
      </c>
      <c r="D6709" s="13">
        <v>44110</v>
      </c>
      <c r="E6709" s="7" t="s">
        <v>6978</v>
      </c>
      <c r="F6709" s="65">
        <v>35.39</v>
      </c>
      <c r="G6709" t="s">
        <v>28</v>
      </c>
      <c r="H6709">
        <f>+VLOOKUP(G6709,'Legenda Tecnologias'!$A$1:$C$26,3)</f>
        <v>15</v>
      </c>
    </row>
    <row r="6710" spans="1:8" ht="14.25">
      <c r="A6710" s="11">
        <v>44105</v>
      </c>
      <c r="B6710" s="10" t="s">
        <v>7118</v>
      </c>
      <c r="C6710" s="12">
        <v>0.83333333333333337</v>
      </c>
      <c r="D6710" s="13">
        <v>44110</v>
      </c>
      <c r="E6710" s="7" t="s">
        <v>6978</v>
      </c>
      <c r="F6710" s="65">
        <v>52.99</v>
      </c>
      <c r="G6710" t="s">
        <v>10</v>
      </c>
      <c r="H6710">
        <f>+VLOOKUP(G6710,'Legenda Tecnologias'!$A$1:$C$26,3)</f>
        <v>1</v>
      </c>
    </row>
    <row r="6711" spans="1:8" ht="14.25">
      <c r="A6711" s="11">
        <v>44105</v>
      </c>
      <c r="B6711" s="10" t="s">
        <v>7119</v>
      </c>
      <c r="C6711" s="12">
        <v>0.875</v>
      </c>
      <c r="D6711" s="13">
        <v>44110</v>
      </c>
      <c r="E6711" s="7" t="s">
        <v>6978</v>
      </c>
      <c r="F6711" s="65">
        <v>50.8</v>
      </c>
      <c r="G6711" t="s">
        <v>5</v>
      </c>
      <c r="H6711">
        <f>+VLOOKUP(G6711,'Legenda Tecnologias'!$A$1:$C$26,3)</f>
        <v>11</v>
      </c>
    </row>
    <row r="6712" spans="1:8" ht="14.25">
      <c r="A6712" s="11">
        <v>44105</v>
      </c>
      <c r="B6712" s="10" t="s">
        <v>7120</v>
      </c>
      <c r="C6712" s="12">
        <v>0.91666666666666663</v>
      </c>
      <c r="D6712" s="13">
        <v>44110</v>
      </c>
      <c r="E6712" s="7" t="s">
        <v>6978</v>
      </c>
      <c r="F6712" s="65">
        <v>46.75</v>
      </c>
      <c r="G6712" t="s">
        <v>5</v>
      </c>
      <c r="H6712">
        <f>+VLOOKUP(G6712,'Legenda Tecnologias'!$A$1:$C$26,3)</f>
        <v>11</v>
      </c>
    </row>
    <row r="6713" spans="1:8" ht="14.25">
      <c r="A6713" s="11">
        <v>44105</v>
      </c>
      <c r="B6713" s="10" t="s">
        <v>7121</v>
      </c>
      <c r="C6713" s="12">
        <v>0.95833333333333337</v>
      </c>
      <c r="D6713" s="13">
        <v>44110</v>
      </c>
      <c r="E6713" s="7" t="s">
        <v>6978</v>
      </c>
      <c r="F6713" s="65">
        <v>44.4</v>
      </c>
      <c r="G6713" t="s">
        <v>10</v>
      </c>
      <c r="H6713">
        <f>+VLOOKUP(G6713,'Legenda Tecnologias'!$A$1:$C$26,3)</f>
        <v>1</v>
      </c>
    </row>
    <row r="6714" spans="1:8" ht="14.25">
      <c r="A6714" s="11">
        <v>44105</v>
      </c>
      <c r="B6714" s="10" t="s">
        <v>7101</v>
      </c>
      <c r="C6714" s="12">
        <v>0.125</v>
      </c>
      <c r="D6714" s="13">
        <v>44110</v>
      </c>
      <c r="E6714" s="7" t="s">
        <v>6978</v>
      </c>
      <c r="F6714" s="65">
        <v>32.39</v>
      </c>
      <c r="G6714" t="s">
        <v>12</v>
      </c>
      <c r="H6714">
        <f>+VLOOKUP(G6714,'Legenda Tecnologias'!$A$1:$C$26,3)</f>
        <v>22</v>
      </c>
    </row>
    <row r="6715" spans="1:8" ht="14.25">
      <c r="A6715" s="11">
        <v>44105</v>
      </c>
      <c r="B6715" s="10" t="s">
        <v>7102</v>
      </c>
      <c r="C6715" s="12">
        <v>0.16666666666666666</v>
      </c>
      <c r="D6715" s="13">
        <v>44110</v>
      </c>
      <c r="E6715" s="7" t="s">
        <v>6978</v>
      </c>
      <c r="F6715" s="65">
        <v>32.5</v>
      </c>
      <c r="G6715" t="s">
        <v>12</v>
      </c>
      <c r="H6715">
        <f>+VLOOKUP(G6715,'Legenda Tecnologias'!$A$1:$C$26,3)</f>
        <v>22</v>
      </c>
    </row>
    <row r="6716" spans="1:8" ht="14.25">
      <c r="A6716" s="11">
        <v>44105</v>
      </c>
      <c r="B6716" s="10" t="s">
        <v>7103</v>
      </c>
      <c r="C6716" s="12">
        <v>0.20833333333333334</v>
      </c>
      <c r="D6716" s="13">
        <v>44110</v>
      </c>
      <c r="E6716" s="7" t="s">
        <v>6978</v>
      </c>
      <c r="F6716" s="65">
        <v>31.94</v>
      </c>
      <c r="G6716" t="s">
        <v>12</v>
      </c>
      <c r="H6716">
        <f>+VLOOKUP(G6716,'Legenda Tecnologias'!$A$1:$C$26,3)</f>
        <v>22</v>
      </c>
    </row>
    <row r="6717" spans="1:8" ht="14.25">
      <c r="A6717" s="11">
        <v>44105</v>
      </c>
      <c r="B6717" s="10" t="s">
        <v>7104</v>
      </c>
      <c r="C6717" s="12">
        <v>0.25</v>
      </c>
      <c r="D6717" s="13">
        <v>44110</v>
      </c>
      <c r="E6717" s="7" t="s">
        <v>6978</v>
      </c>
      <c r="F6717" s="65">
        <v>33.1</v>
      </c>
      <c r="G6717" t="s">
        <v>12</v>
      </c>
      <c r="H6717">
        <f>+VLOOKUP(G6717,'Legenda Tecnologias'!$A$1:$C$26,3)</f>
        <v>22</v>
      </c>
    </row>
    <row r="6718" spans="1:8" ht="14.25">
      <c r="A6718" s="11">
        <v>44105</v>
      </c>
      <c r="B6718" s="10" t="s">
        <v>7105</v>
      </c>
      <c r="C6718" s="12">
        <v>0.29166666666666669</v>
      </c>
      <c r="D6718" s="13">
        <v>44110</v>
      </c>
      <c r="E6718" s="7" t="s">
        <v>6978</v>
      </c>
      <c r="F6718" s="65">
        <v>44.08</v>
      </c>
      <c r="G6718" t="s">
        <v>12</v>
      </c>
      <c r="H6718">
        <f>+VLOOKUP(G6718,'Legenda Tecnologias'!$A$1:$C$26,3)</f>
        <v>22</v>
      </c>
    </row>
    <row r="6719" spans="1:8" ht="14.25">
      <c r="A6719" s="11">
        <v>44105</v>
      </c>
      <c r="B6719" s="10" t="s">
        <v>7106</v>
      </c>
      <c r="C6719" s="12">
        <v>0.33333333333333331</v>
      </c>
      <c r="D6719" s="13">
        <v>44110</v>
      </c>
      <c r="E6719" s="7" t="s">
        <v>6978</v>
      </c>
      <c r="F6719" s="65">
        <v>46.75</v>
      </c>
      <c r="G6719" t="s">
        <v>12</v>
      </c>
      <c r="H6719">
        <f>+VLOOKUP(G6719,'Legenda Tecnologias'!$A$1:$C$26,3)</f>
        <v>22</v>
      </c>
    </row>
    <row r="6720" spans="1:8" ht="14.25">
      <c r="A6720" s="11">
        <v>44105</v>
      </c>
      <c r="B6720" s="10" t="s">
        <v>7107</v>
      </c>
      <c r="C6720" s="12">
        <v>0.375</v>
      </c>
      <c r="D6720" s="13">
        <v>44110</v>
      </c>
      <c r="E6720" s="7" t="s">
        <v>6978</v>
      </c>
      <c r="F6720" s="65">
        <v>46.28</v>
      </c>
      <c r="G6720" t="s">
        <v>5</v>
      </c>
      <c r="H6720">
        <f>+VLOOKUP(G6720,'Legenda Tecnologias'!$A$1:$C$26,3)</f>
        <v>11</v>
      </c>
    </row>
    <row r="6721" spans="1:8" ht="14.25">
      <c r="A6721" s="11">
        <v>44105</v>
      </c>
      <c r="B6721" s="10" t="s">
        <v>7122</v>
      </c>
      <c r="C6721" s="12">
        <v>0</v>
      </c>
      <c r="D6721" s="13">
        <v>44111</v>
      </c>
      <c r="E6721" s="7" t="s">
        <v>6978</v>
      </c>
      <c r="F6721" s="65">
        <v>41.63</v>
      </c>
      <c r="G6721" t="s">
        <v>10</v>
      </c>
      <c r="H6721">
        <f>+VLOOKUP(G6721,'Legenda Tecnologias'!$A$1:$C$26,3)</f>
        <v>1</v>
      </c>
    </row>
    <row r="6722" spans="1:8" ht="14.25">
      <c r="A6722" s="11">
        <v>44105</v>
      </c>
      <c r="B6722" s="10" t="s">
        <v>7123</v>
      </c>
      <c r="C6722" s="12">
        <v>4.1666666666666664E-2</v>
      </c>
      <c r="D6722" s="13">
        <v>44111</v>
      </c>
      <c r="E6722" s="7" t="s">
        <v>6978</v>
      </c>
      <c r="F6722" s="65">
        <v>40.81</v>
      </c>
      <c r="G6722" t="s">
        <v>5</v>
      </c>
      <c r="H6722">
        <f>+VLOOKUP(G6722,'Legenda Tecnologias'!$A$1:$C$26,3)</f>
        <v>11</v>
      </c>
    </row>
    <row r="6723" spans="1:8" ht="14.25">
      <c r="A6723" s="11">
        <v>44105</v>
      </c>
      <c r="B6723" s="10" t="s">
        <v>7132</v>
      </c>
      <c r="C6723" s="12">
        <v>0.41666666666666669</v>
      </c>
      <c r="D6723" s="13">
        <v>44111</v>
      </c>
      <c r="E6723" s="7" t="s">
        <v>6978</v>
      </c>
      <c r="F6723" s="65">
        <v>46.75</v>
      </c>
      <c r="G6723" t="s">
        <v>5</v>
      </c>
      <c r="H6723">
        <f>+VLOOKUP(G6723,'Legenda Tecnologias'!$A$1:$C$26,3)</f>
        <v>11</v>
      </c>
    </row>
    <row r="6724" spans="1:8" ht="14.25">
      <c r="A6724" s="11">
        <v>44105</v>
      </c>
      <c r="B6724" s="10" t="s">
        <v>7133</v>
      </c>
      <c r="C6724" s="12">
        <v>0.45833333333333331</v>
      </c>
      <c r="D6724" s="13">
        <v>44111</v>
      </c>
      <c r="E6724" s="7" t="s">
        <v>6978</v>
      </c>
      <c r="F6724" s="65">
        <v>44.85</v>
      </c>
      <c r="G6724" t="s">
        <v>5</v>
      </c>
      <c r="H6724">
        <f>+VLOOKUP(G6724,'Legenda Tecnologias'!$A$1:$C$26,3)</f>
        <v>11</v>
      </c>
    </row>
    <row r="6725" spans="1:8" ht="14.25">
      <c r="A6725" s="11">
        <v>44105</v>
      </c>
      <c r="B6725" s="10" t="s">
        <v>7134</v>
      </c>
      <c r="C6725" s="12">
        <v>0.5</v>
      </c>
      <c r="D6725" s="13">
        <v>44111</v>
      </c>
      <c r="E6725" s="7" t="s">
        <v>6978</v>
      </c>
      <c r="F6725" s="65">
        <v>41.35</v>
      </c>
      <c r="G6725" t="s">
        <v>12</v>
      </c>
      <c r="H6725">
        <f>+VLOOKUP(G6725,'Legenda Tecnologias'!$A$1:$C$26,3)</f>
        <v>22</v>
      </c>
    </row>
    <row r="6726" spans="1:8" ht="14.25">
      <c r="A6726" s="11">
        <v>44105</v>
      </c>
      <c r="B6726" s="10" t="s">
        <v>7135</v>
      </c>
      <c r="C6726" s="12">
        <v>0.54166666666666663</v>
      </c>
      <c r="D6726" s="13">
        <v>44111</v>
      </c>
      <c r="E6726" s="7" t="s">
        <v>6978</v>
      </c>
      <c r="F6726" s="65">
        <v>38.4</v>
      </c>
      <c r="G6726" t="s">
        <v>6</v>
      </c>
      <c r="H6726">
        <f>+VLOOKUP(G6726,'Legenda Tecnologias'!$A$1:$C$26,3)</f>
        <v>18</v>
      </c>
    </row>
    <row r="6727" spans="1:8" ht="14.25">
      <c r="A6727" s="11">
        <v>44105</v>
      </c>
      <c r="B6727" s="10" t="s">
        <v>7136</v>
      </c>
      <c r="C6727" s="12">
        <v>0.58333333333333337</v>
      </c>
      <c r="D6727" s="13">
        <v>44111</v>
      </c>
      <c r="E6727" s="7" t="s">
        <v>6978</v>
      </c>
      <c r="F6727" s="65">
        <v>35.369999999999997</v>
      </c>
      <c r="G6727" t="s">
        <v>12</v>
      </c>
      <c r="H6727">
        <f>+VLOOKUP(G6727,'Legenda Tecnologias'!$A$1:$C$26,3)</f>
        <v>22</v>
      </c>
    </row>
    <row r="6728" spans="1:8" ht="14.25">
      <c r="A6728" s="11">
        <v>44105</v>
      </c>
      <c r="B6728" s="10" t="s">
        <v>7137</v>
      </c>
      <c r="C6728" s="12">
        <v>0.625</v>
      </c>
      <c r="D6728" s="13">
        <v>44111</v>
      </c>
      <c r="E6728" s="7" t="s">
        <v>6978</v>
      </c>
      <c r="F6728" s="65">
        <v>34.21</v>
      </c>
      <c r="G6728" t="s">
        <v>12</v>
      </c>
      <c r="H6728">
        <f>+VLOOKUP(G6728,'Legenda Tecnologias'!$A$1:$C$26,3)</f>
        <v>22</v>
      </c>
    </row>
    <row r="6729" spans="1:8" ht="14.25">
      <c r="A6729" s="11">
        <v>44105</v>
      </c>
      <c r="B6729" s="10" t="s">
        <v>7138</v>
      </c>
      <c r="C6729" s="12">
        <v>0.66666666666666663</v>
      </c>
      <c r="D6729" s="13">
        <v>44111</v>
      </c>
      <c r="E6729" s="7" t="s">
        <v>6978</v>
      </c>
      <c r="F6729" s="65">
        <v>35.369999999999997</v>
      </c>
      <c r="G6729" t="s">
        <v>12</v>
      </c>
      <c r="H6729">
        <f>+VLOOKUP(G6729,'Legenda Tecnologias'!$A$1:$C$26,3)</f>
        <v>22</v>
      </c>
    </row>
    <row r="6730" spans="1:8" ht="14.25">
      <c r="A6730" s="11">
        <v>44105</v>
      </c>
      <c r="B6730" s="10" t="s">
        <v>7139</v>
      </c>
      <c r="C6730" s="12">
        <v>0.70833333333333337</v>
      </c>
      <c r="D6730" s="13">
        <v>44111</v>
      </c>
      <c r="E6730" s="7" t="s">
        <v>6978</v>
      </c>
      <c r="F6730" s="65">
        <v>40.03</v>
      </c>
      <c r="G6730" t="s">
        <v>12</v>
      </c>
      <c r="H6730">
        <f>+VLOOKUP(G6730,'Legenda Tecnologias'!$A$1:$C$26,3)</f>
        <v>22</v>
      </c>
    </row>
    <row r="6731" spans="1:8" ht="14.25">
      <c r="A6731" s="11">
        <v>44105</v>
      </c>
      <c r="B6731" s="10" t="s">
        <v>7140</v>
      </c>
      <c r="C6731" s="12">
        <v>0.75</v>
      </c>
      <c r="D6731" s="13">
        <v>44111</v>
      </c>
      <c r="E6731" s="7" t="s">
        <v>6978</v>
      </c>
      <c r="F6731" s="65">
        <v>46.01</v>
      </c>
      <c r="G6731" t="s">
        <v>12</v>
      </c>
      <c r="H6731">
        <f>+VLOOKUP(G6731,'Legenda Tecnologias'!$A$1:$C$26,3)</f>
        <v>22</v>
      </c>
    </row>
    <row r="6732" spans="1:8" ht="14.25">
      <c r="A6732" s="11">
        <v>44105</v>
      </c>
      <c r="B6732" s="10" t="s">
        <v>7141</v>
      </c>
      <c r="C6732" s="12">
        <v>0.79166666666666663</v>
      </c>
      <c r="D6732" s="13">
        <v>44111</v>
      </c>
      <c r="E6732" s="7" t="s">
        <v>6978</v>
      </c>
      <c r="F6732" s="65">
        <v>52.97</v>
      </c>
      <c r="G6732" t="s">
        <v>5</v>
      </c>
      <c r="H6732">
        <f>+VLOOKUP(G6732,'Legenda Tecnologias'!$A$1:$C$26,3)</f>
        <v>11</v>
      </c>
    </row>
    <row r="6733" spans="1:8" ht="14.25">
      <c r="A6733" s="11">
        <v>44105</v>
      </c>
      <c r="B6733" s="10" t="s">
        <v>7124</v>
      </c>
      <c r="C6733" s="12">
        <v>8.3333333333333329E-2</v>
      </c>
      <c r="D6733" s="13">
        <v>44111</v>
      </c>
      <c r="E6733" s="7" t="s">
        <v>6978</v>
      </c>
      <c r="F6733" s="65">
        <v>39.67</v>
      </c>
      <c r="G6733" t="s">
        <v>5</v>
      </c>
      <c r="H6733">
        <f>+VLOOKUP(G6733,'Legenda Tecnologias'!$A$1:$C$26,3)</f>
        <v>11</v>
      </c>
    </row>
    <row r="6734" spans="1:8" ht="14.25">
      <c r="A6734" s="11">
        <v>44105</v>
      </c>
      <c r="B6734" s="10" t="s">
        <v>7142</v>
      </c>
      <c r="C6734" s="12">
        <v>0.83333333333333337</v>
      </c>
      <c r="D6734" s="13">
        <v>44111</v>
      </c>
      <c r="E6734" s="7" t="s">
        <v>6978</v>
      </c>
      <c r="F6734" s="65">
        <v>53</v>
      </c>
      <c r="G6734" t="s">
        <v>5</v>
      </c>
      <c r="H6734">
        <f>+VLOOKUP(G6734,'Legenda Tecnologias'!$A$1:$C$26,3)</f>
        <v>11</v>
      </c>
    </row>
    <row r="6735" spans="1:8" ht="14.25">
      <c r="A6735" s="11">
        <v>44105</v>
      </c>
      <c r="B6735" s="10" t="s">
        <v>7143</v>
      </c>
      <c r="C6735" s="12">
        <v>0.875</v>
      </c>
      <c r="D6735" s="13">
        <v>44111</v>
      </c>
      <c r="E6735" s="7" t="s">
        <v>6978</v>
      </c>
      <c r="F6735" s="65">
        <v>51.61</v>
      </c>
      <c r="G6735" t="s">
        <v>5</v>
      </c>
      <c r="H6735">
        <f>+VLOOKUP(G6735,'Legenda Tecnologias'!$A$1:$C$26,3)</f>
        <v>11</v>
      </c>
    </row>
    <row r="6736" spans="1:8" ht="14.25">
      <c r="A6736" s="11">
        <v>44105</v>
      </c>
      <c r="B6736" s="10" t="s">
        <v>7144</v>
      </c>
      <c r="C6736" s="12">
        <v>0.91666666666666663</v>
      </c>
      <c r="D6736" s="13">
        <v>44111</v>
      </c>
      <c r="E6736" s="7" t="s">
        <v>6978</v>
      </c>
      <c r="F6736" s="65">
        <v>49</v>
      </c>
      <c r="G6736" t="s">
        <v>6</v>
      </c>
      <c r="H6736">
        <f>+VLOOKUP(G6736,'Legenda Tecnologias'!$A$1:$C$26,3)</f>
        <v>18</v>
      </c>
    </row>
    <row r="6737" spans="1:8" ht="14.25">
      <c r="A6737" s="11">
        <v>44105</v>
      </c>
      <c r="B6737" s="10" t="s">
        <v>7145</v>
      </c>
      <c r="C6737" s="12">
        <v>0.95833333333333337</v>
      </c>
      <c r="D6737" s="13">
        <v>44111</v>
      </c>
      <c r="E6737" s="7" t="s">
        <v>6978</v>
      </c>
      <c r="F6737" s="65">
        <v>45.67</v>
      </c>
      <c r="G6737" t="s">
        <v>5</v>
      </c>
      <c r="H6737">
        <f>+VLOOKUP(G6737,'Legenda Tecnologias'!$A$1:$C$26,3)</f>
        <v>11</v>
      </c>
    </row>
    <row r="6738" spans="1:8" ht="14.25">
      <c r="A6738" s="11">
        <v>44105</v>
      </c>
      <c r="B6738" s="10" t="s">
        <v>7125</v>
      </c>
      <c r="C6738" s="12">
        <v>0.125</v>
      </c>
      <c r="D6738" s="13">
        <v>44111</v>
      </c>
      <c r="E6738" s="7" t="s">
        <v>6978</v>
      </c>
      <c r="F6738" s="65">
        <v>37.840000000000003</v>
      </c>
      <c r="G6738" t="s">
        <v>5</v>
      </c>
      <c r="H6738">
        <f>+VLOOKUP(G6738,'Legenda Tecnologias'!$A$1:$C$26,3)</f>
        <v>11</v>
      </c>
    </row>
    <row r="6739" spans="1:8" ht="14.25">
      <c r="A6739" s="11">
        <v>44105</v>
      </c>
      <c r="B6739" s="10" t="s">
        <v>7126</v>
      </c>
      <c r="C6739" s="12">
        <v>0.16666666666666666</v>
      </c>
      <c r="D6739" s="13">
        <v>44111</v>
      </c>
      <c r="E6739" s="7" t="s">
        <v>6978</v>
      </c>
      <c r="F6739" s="65">
        <v>36.200000000000003</v>
      </c>
      <c r="G6739" t="s">
        <v>6</v>
      </c>
      <c r="H6739">
        <f>+VLOOKUP(G6739,'Legenda Tecnologias'!$A$1:$C$26,3)</f>
        <v>18</v>
      </c>
    </row>
    <row r="6740" spans="1:8" ht="14.25">
      <c r="A6740" s="11">
        <v>44105</v>
      </c>
      <c r="B6740" s="10" t="s">
        <v>7127</v>
      </c>
      <c r="C6740" s="12">
        <v>0.20833333333333334</v>
      </c>
      <c r="D6740" s="13">
        <v>44111</v>
      </c>
      <c r="E6740" s="7" t="s">
        <v>6978</v>
      </c>
      <c r="F6740" s="65">
        <v>36.25</v>
      </c>
      <c r="G6740" t="s">
        <v>12</v>
      </c>
      <c r="H6740">
        <f>+VLOOKUP(G6740,'Legenda Tecnologias'!$A$1:$C$26,3)</f>
        <v>22</v>
      </c>
    </row>
    <row r="6741" spans="1:8" ht="14.25">
      <c r="A6741" s="11">
        <v>44105</v>
      </c>
      <c r="B6741" s="10" t="s">
        <v>7128</v>
      </c>
      <c r="C6741" s="12">
        <v>0.25</v>
      </c>
      <c r="D6741" s="13">
        <v>44111</v>
      </c>
      <c r="E6741" s="7" t="s">
        <v>6978</v>
      </c>
      <c r="F6741" s="65">
        <v>37.32</v>
      </c>
      <c r="G6741" t="s">
        <v>12</v>
      </c>
      <c r="H6741">
        <f>+VLOOKUP(G6741,'Legenda Tecnologias'!$A$1:$C$26,3)</f>
        <v>22</v>
      </c>
    </row>
    <row r="6742" spans="1:8" ht="14.25">
      <c r="A6742" s="11">
        <v>44105</v>
      </c>
      <c r="B6742" s="10" t="s">
        <v>7129</v>
      </c>
      <c r="C6742" s="12">
        <v>0.29166666666666669</v>
      </c>
      <c r="D6742" s="13">
        <v>44111</v>
      </c>
      <c r="E6742" s="7" t="s">
        <v>6978</v>
      </c>
      <c r="F6742" s="65">
        <v>47.06</v>
      </c>
      <c r="G6742" t="s">
        <v>12</v>
      </c>
      <c r="H6742">
        <f>+VLOOKUP(G6742,'Legenda Tecnologias'!$A$1:$C$26,3)</f>
        <v>22</v>
      </c>
    </row>
    <row r="6743" spans="1:8" ht="14.25">
      <c r="A6743" s="11">
        <v>44105</v>
      </c>
      <c r="B6743" s="10" t="s">
        <v>7130</v>
      </c>
      <c r="C6743" s="12">
        <v>0.33333333333333331</v>
      </c>
      <c r="D6743" s="13">
        <v>44111</v>
      </c>
      <c r="E6743" s="7" t="s">
        <v>6978</v>
      </c>
      <c r="F6743" s="65">
        <v>51.54</v>
      </c>
      <c r="G6743" t="s">
        <v>5</v>
      </c>
      <c r="H6743">
        <f>+VLOOKUP(G6743,'Legenda Tecnologias'!$A$1:$C$26,3)</f>
        <v>11</v>
      </c>
    </row>
    <row r="6744" spans="1:8" ht="14.25">
      <c r="A6744" s="11">
        <v>44105</v>
      </c>
      <c r="B6744" s="10" t="s">
        <v>7131</v>
      </c>
      <c r="C6744" s="12">
        <v>0.375</v>
      </c>
      <c r="D6744" s="13">
        <v>44111</v>
      </c>
      <c r="E6744" s="7" t="s">
        <v>6978</v>
      </c>
      <c r="F6744" s="65">
        <v>49.52</v>
      </c>
      <c r="G6744" t="s">
        <v>6</v>
      </c>
      <c r="H6744">
        <f>+VLOOKUP(G6744,'Legenda Tecnologias'!$A$1:$C$26,3)</f>
        <v>18</v>
      </c>
    </row>
    <row r="6745" spans="1:8" ht="14.25">
      <c r="A6745" s="11">
        <v>44105</v>
      </c>
      <c r="B6745" s="10" t="s">
        <v>7146</v>
      </c>
      <c r="C6745" s="12">
        <v>0</v>
      </c>
      <c r="D6745" s="13">
        <v>44112</v>
      </c>
      <c r="E6745" s="7" t="s">
        <v>6978</v>
      </c>
      <c r="F6745" s="65">
        <v>44.44</v>
      </c>
      <c r="G6745" t="s">
        <v>5</v>
      </c>
      <c r="H6745">
        <f>+VLOOKUP(G6745,'Legenda Tecnologias'!$A$1:$C$26,3)</f>
        <v>11</v>
      </c>
    </row>
    <row r="6746" spans="1:8" ht="14.25">
      <c r="A6746" s="11">
        <v>44105</v>
      </c>
      <c r="B6746" s="10" t="s">
        <v>7147</v>
      </c>
      <c r="C6746" s="12">
        <v>4.1666666666666664E-2</v>
      </c>
      <c r="D6746" s="13">
        <v>44112</v>
      </c>
      <c r="E6746" s="7" t="s">
        <v>6978</v>
      </c>
      <c r="F6746" s="65">
        <v>44.07</v>
      </c>
      <c r="G6746" t="s">
        <v>6</v>
      </c>
      <c r="H6746">
        <f>+VLOOKUP(G6746,'Legenda Tecnologias'!$A$1:$C$26,3)</f>
        <v>18</v>
      </c>
    </row>
    <row r="6747" spans="1:8" ht="14.25">
      <c r="A6747" s="11">
        <v>44105</v>
      </c>
      <c r="B6747" s="10" t="s">
        <v>7156</v>
      </c>
      <c r="C6747" s="12">
        <v>0.41666666666666669</v>
      </c>
      <c r="D6747" s="13">
        <v>44112</v>
      </c>
      <c r="E6747" s="7" t="s">
        <v>6978</v>
      </c>
      <c r="F6747" s="65">
        <v>46.49</v>
      </c>
      <c r="G6747" t="s">
        <v>20</v>
      </c>
      <c r="H6747">
        <f>+VLOOKUP(G6747,'Legenda Tecnologias'!$A$1:$C$26,3)</f>
        <v>12</v>
      </c>
    </row>
    <row r="6748" spans="1:8" ht="14.25">
      <c r="A6748" s="11">
        <v>44105</v>
      </c>
      <c r="B6748" s="10" t="s">
        <v>7157</v>
      </c>
      <c r="C6748" s="12">
        <v>0.45833333333333331</v>
      </c>
      <c r="D6748" s="13">
        <v>44112</v>
      </c>
      <c r="E6748" s="7" t="s">
        <v>6978</v>
      </c>
      <c r="F6748" s="65">
        <v>43.32</v>
      </c>
      <c r="G6748" t="s">
        <v>12</v>
      </c>
      <c r="H6748">
        <f>+VLOOKUP(G6748,'Legenda Tecnologias'!$A$1:$C$26,3)</f>
        <v>22</v>
      </c>
    </row>
    <row r="6749" spans="1:8" ht="14.25">
      <c r="A6749" s="11">
        <v>44105</v>
      </c>
      <c r="B6749" s="10" t="s">
        <v>7158</v>
      </c>
      <c r="C6749" s="12">
        <v>0.5</v>
      </c>
      <c r="D6749" s="13">
        <v>44112</v>
      </c>
      <c r="E6749" s="7" t="s">
        <v>6978</v>
      </c>
      <c r="F6749" s="65">
        <v>41.46</v>
      </c>
      <c r="G6749" t="s">
        <v>12</v>
      </c>
      <c r="H6749">
        <f>+VLOOKUP(G6749,'Legenda Tecnologias'!$A$1:$C$26,3)</f>
        <v>22</v>
      </c>
    </row>
    <row r="6750" spans="1:8" ht="14.25">
      <c r="A6750" s="11">
        <v>44105</v>
      </c>
      <c r="B6750" s="10" t="s">
        <v>7159</v>
      </c>
      <c r="C6750" s="12">
        <v>0.54166666666666663</v>
      </c>
      <c r="D6750" s="13">
        <v>44112</v>
      </c>
      <c r="E6750" s="7" t="s">
        <v>6978</v>
      </c>
      <c r="F6750" s="65">
        <v>41.17</v>
      </c>
      <c r="G6750" t="s">
        <v>6</v>
      </c>
      <c r="H6750">
        <f>+VLOOKUP(G6750,'Legenda Tecnologias'!$A$1:$C$26,3)</f>
        <v>18</v>
      </c>
    </row>
    <row r="6751" spans="1:8" ht="14.25">
      <c r="A6751" s="11">
        <v>44105</v>
      </c>
      <c r="B6751" s="10" t="s">
        <v>7160</v>
      </c>
      <c r="C6751" s="12">
        <v>0.58333333333333337</v>
      </c>
      <c r="D6751" s="13">
        <v>44112</v>
      </c>
      <c r="E6751" s="7" t="s">
        <v>6978</v>
      </c>
      <c r="F6751" s="65">
        <v>37.950000000000003</v>
      </c>
      <c r="G6751" t="s">
        <v>5</v>
      </c>
      <c r="H6751">
        <f>+VLOOKUP(G6751,'Legenda Tecnologias'!$A$1:$C$26,3)</f>
        <v>11</v>
      </c>
    </row>
    <row r="6752" spans="1:8" ht="14.25">
      <c r="A6752" s="11">
        <v>44105</v>
      </c>
      <c r="B6752" s="10" t="s">
        <v>7161</v>
      </c>
      <c r="C6752" s="12">
        <v>0.625</v>
      </c>
      <c r="D6752" s="13">
        <v>44112</v>
      </c>
      <c r="E6752" s="7" t="s">
        <v>6978</v>
      </c>
      <c r="F6752" s="65">
        <v>35.020000000000003</v>
      </c>
      <c r="G6752" t="s">
        <v>12</v>
      </c>
      <c r="H6752">
        <f>+VLOOKUP(G6752,'Legenda Tecnologias'!$A$1:$C$26,3)</f>
        <v>22</v>
      </c>
    </row>
    <row r="6753" spans="1:8" ht="14.25">
      <c r="A6753" s="11">
        <v>44105</v>
      </c>
      <c r="B6753" s="10" t="s">
        <v>7162</v>
      </c>
      <c r="C6753" s="12">
        <v>0.66666666666666663</v>
      </c>
      <c r="D6753" s="13">
        <v>44112</v>
      </c>
      <c r="E6753" s="7" t="s">
        <v>6978</v>
      </c>
      <c r="F6753" s="65">
        <v>35.020000000000003</v>
      </c>
      <c r="G6753" t="s">
        <v>6</v>
      </c>
      <c r="H6753">
        <f>+VLOOKUP(G6753,'Legenda Tecnologias'!$A$1:$C$26,3)</f>
        <v>18</v>
      </c>
    </row>
    <row r="6754" spans="1:8" ht="14.25">
      <c r="A6754" s="11">
        <v>44105</v>
      </c>
      <c r="B6754" s="10" t="s">
        <v>7163</v>
      </c>
      <c r="C6754" s="12">
        <v>0.70833333333333337</v>
      </c>
      <c r="D6754" s="13">
        <v>44112</v>
      </c>
      <c r="E6754" s="7" t="s">
        <v>6978</v>
      </c>
      <c r="F6754" s="65">
        <v>36</v>
      </c>
      <c r="G6754" t="s">
        <v>6</v>
      </c>
      <c r="H6754">
        <f>+VLOOKUP(G6754,'Legenda Tecnologias'!$A$1:$C$26,3)</f>
        <v>18</v>
      </c>
    </row>
    <row r="6755" spans="1:8" ht="14.25">
      <c r="A6755" s="11">
        <v>44105</v>
      </c>
      <c r="B6755" s="10" t="s">
        <v>7164</v>
      </c>
      <c r="C6755" s="12">
        <v>0.75</v>
      </c>
      <c r="D6755" s="13">
        <v>44112</v>
      </c>
      <c r="E6755" s="7" t="s">
        <v>6978</v>
      </c>
      <c r="F6755" s="65">
        <v>43.33</v>
      </c>
      <c r="G6755" t="s">
        <v>6</v>
      </c>
      <c r="H6755">
        <f>+VLOOKUP(G6755,'Legenda Tecnologias'!$A$1:$C$26,3)</f>
        <v>18</v>
      </c>
    </row>
    <row r="6756" spans="1:8" ht="14.25">
      <c r="A6756" s="11">
        <v>44105</v>
      </c>
      <c r="B6756" s="10" t="s">
        <v>7165</v>
      </c>
      <c r="C6756" s="12">
        <v>0.79166666666666663</v>
      </c>
      <c r="D6756" s="13">
        <v>44112</v>
      </c>
      <c r="E6756" s="7" t="s">
        <v>6978</v>
      </c>
      <c r="F6756" s="65">
        <v>51.85</v>
      </c>
      <c r="G6756" t="s">
        <v>12</v>
      </c>
      <c r="H6756">
        <f>+VLOOKUP(G6756,'Legenda Tecnologias'!$A$1:$C$26,3)</f>
        <v>22</v>
      </c>
    </row>
    <row r="6757" spans="1:8" ht="14.25">
      <c r="A6757" s="11">
        <v>44105</v>
      </c>
      <c r="B6757" s="10" t="s">
        <v>7148</v>
      </c>
      <c r="C6757" s="12">
        <v>8.3333333333333329E-2</v>
      </c>
      <c r="D6757" s="13">
        <v>44112</v>
      </c>
      <c r="E6757" s="7" t="s">
        <v>6978</v>
      </c>
      <c r="F6757" s="65">
        <v>41.17</v>
      </c>
      <c r="G6757" t="s">
        <v>12</v>
      </c>
      <c r="H6757">
        <f>+VLOOKUP(G6757,'Legenda Tecnologias'!$A$1:$C$26,3)</f>
        <v>22</v>
      </c>
    </row>
    <row r="6758" spans="1:8" ht="14.25">
      <c r="A6758" s="11">
        <v>44105</v>
      </c>
      <c r="B6758" s="10" t="s">
        <v>7166</v>
      </c>
      <c r="C6758" s="12">
        <v>0.83333333333333337</v>
      </c>
      <c r="D6758" s="13">
        <v>44112</v>
      </c>
      <c r="E6758" s="7" t="s">
        <v>6978</v>
      </c>
      <c r="F6758" s="65">
        <v>52.39</v>
      </c>
      <c r="G6758" t="s">
        <v>10</v>
      </c>
      <c r="H6758">
        <f>+VLOOKUP(G6758,'Legenda Tecnologias'!$A$1:$C$26,3)</f>
        <v>1</v>
      </c>
    </row>
    <row r="6759" spans="1:8" ht="14.25">
      <c r="A6759" s="11">
        <v>44105</v>
      </c>
      <c r="B6759" s="10" t="s">
        <v>7167</v>
      </c>
      <c r="C6759" s="12">
        <v>0.875</v>
      </c>
      <c r="D6759" s="13">
        <v>44112</v>
      </c>
      <c r="E6759" s="7" t="s">
        <v>6978</v>
      </c>
      <c r="F6759" s="65">
        <v>51.95</v>
      </c>
      <c r="G6759" t="s">
        <v>5</v>
      </c>
      <c r="H6759">
        <f>+VLOOKUP(G6759,'Legenda Tecnologias'!$A$1:$C$26,3)</f>
        <v>11</v>
      </c>
    </row>
    <row r="6760" spans="1:8" ht="14.25">
      <c r="A6760" s="11">
        <v>44105</v>
      </c>
      <c r="B6760" s="10" t="s">
        <v>7168</v>
      </c>
      <c r="C6760" s="12">
        <v>0.91666666666666663</v>
      </c>
      <c r="D6760" s="13">
        <v>44112</v>
      </c>
      <c r="E6760" s="7" t="s">
        <v>6978</v>
      </c>
      <c r="F6760" s="65">
        <v>48.56</v>
      </c>
      <c r="G6760" t="s">
        <v>5</v>
      </c>
      <c r="H6760">
        <f>+VLOOKUP(G6760,'Legenda Tecnologias'!$A$1:$C$26,3)</f>
        <v>11</v>
      </c>
    </row>
    <row r="6761" spans="1:8" ht="14.25">
      <c r="A6761" s="11">
        <v>44105</v>
      </c>
      <c r="B6761" s="10" t="s">
        <v>7169</v>
      </c>
      <c r="C6761" s="12">
        <v>0.95833333333333337</v>
      </c>
      <c r="D6761" s="13">
        <v>44112</v>
      </c>
      <c r="E6761" s="7" t="s">
        <v>6978</v>
      </c>
      <c r="F6761" s="65">
        <v>46.15</v>
      </c>
      <c r="G6761" t="s">
        <v>5</v>
      </c>
      <c r="H6761">
        <f>+VLOOKUP(G6761,'Legenda Tecnologias'!$A$1:$C$26,3)</f>
        <v>11</v>
      </c>
    </row>
    <row r="6762" spans="1:8" ht="14.25">
      <c r="A6762" s="11">
        <v>44105</v>
      </c>
      <c r="B6762" s="10" t="s">
        <v>7149</v>
      </c>
      <c r="C6762" s="12">
        <v>0.125</v>
      </c>
      <c r="D6762" s="13">
        <v>44112</v>
      </c>
      <c r="E6762" s="7" t="s">
        <v>6978</v>
      </c>
      <c r="F6762" s="65">
        <v>40.81</v>
      </c>
      <c r="G6762" t="s">
        <v>5</v>
      </c>
      <c r="H6762">
        <f>+VLOOKUP(G6762,'Legenda Tecnologias'!$A$1:$C$26,3)</f>
        <v>11</v>
      </c>
    </row>
    <row r="6763" spans="1:8" ht="14.25">
      <c r="A6763" s="11">
        <v>44105</v>
      </c>
      <c r="B6763" s="10" t="s">
        <v>7150</v>
      </c>
      <c r="C6763" s="12">
        <v>0.16666666666666666</v>
      </c>
      <c r="D6763" s="13">
        <v>44112</v>
      </c>
      <c r="E6763" s="7" t="s">
        <v>6978</v>
      </c>
      <c r="F6763" s="65">
        <v>41.17</v>
      </c>
      <c r="G6763" t="s">
        <v>5</v>
      </c>
      <c r="H6763">
        <f>+VLOOKUP(G6763,'Legenda Tecnologias'!$A$1:$C$26,3)</f>
        <v>11</v>
      </c>
    </row>
    <row r="6764" spans="1:8" ht="14.25">
      <c r="A6764" s="11">
        <v>44105</v>
      </c>
      <c r="B6764" s="10" t="s">
        <v>7151</v>
      </c>
      <c r="C6764" s="12">
        <v>0.20833333333333334</v>
      </c>
      <c r="D6764" s="13">
        <v>44112</v>
      </c>
      <c r="E6764" s="7" t="s">
        <v>6978</v>
      </c>
      <c r="F6764" s="65">
        <v>41.86</v>
      </c>
      <c r="G6764" t="s">
        <v>5</v>
      </c>
      <c r="H6764">
        <f>+VLOOKUP(G6764,'Legenda Tecnologias'!$A$1:$C$26,3)</f>
        <v>11</v>
      </c>
    </row>
    <row r="6765" spans="1:8" ht="14.25">
      <c r="A6765" s="11">
        <v>44105</v>
      </c>
      <c r="B6765" s="10" t="s">
        <v>7152</v>
      </c>
      <c r="C6765" s="12">
        <v>0.25</v>
      </c>
      <c r="D6765" s="13">
        <v>44112</v>
      </c>
      <c r="E6765" s="7" t="s">
        <v>6978</v>
      </c>
      <c r="F6765" s="65">
        <v>43.99</v>
      </c>
      <c r="G6765" t="s">
        <v>6</v>
      </c>
      <c r="H6765">
        <f>+VLOOKUP(G6765,'Legenda Tecnologias'!$A$1:$C$26,3)</f>
        <v>18</v>
      </c>
    </row>
    <row r="6766" spans="1:8" ht="14.25">
      <c r="A6766" s="11">
        <v>44105</v>
      </c>
      <c r="B6766" s="10" t="s">
        <v>7153</v>
      </c>
      <c r="C6766" s="12">
        <v>0.29166666666666669</v>
      </c>
      <c r="D6766" s="13">
        <v>44112</v>
      </c>
      <c r="E6766" s="7" t="s">
        <v>6978</v>
      </c>
      <c r="F6766" s="65">
        <v>47.99</v>
      </c>
      <c r="G6766" t="s">
        <v>5</v>
      </c>
      <c r="H6766">
        <f>+VLOOKUP(G6766,'Legenda Tecnologias'!$A$1:$C$26,3)</f>
        <v>11</v>
      </c>
    </row>
    <row r="6767" spans="1:8" ht="14.25">
      <c r="A6767" s="11">
        <v>44105</v>
      </c>
      <c r="B6767" s="10" t="s">
        <v>7154</v>
      </c>
      <c r="C6767" s="12">
        <v>0.33333333333333331</v>
      </c>
      <c r="D6767" s="13">
        <v>44112</v>
      </c>
      <c r="E6767" s="7" t="s">
        <v>6978</v>
      </c>
      <c r="F6767" s="65">
        <v>50.75</v>
      </c>
      <c r="G6767" t="s">
        <v>5</v>
      </c>
      <c r="H6767">
        <f>+VLOOKUP(G6767,'Legenda Tecnologias'!$A$1:$C$26,3)</f>
        <v>11</v>
      </c>
    </row>
    <row r="6768" spans="1:8" ht="14.25">
      <c r="A6768" s="11">
        <v>44105</v>
      </c>
      <c r="B6768" s="10" t="s">
        <v>7155</v>
      </c>
      <c r="C6768" s="12">
        <v>0.375</v>
      </c>
      <c r="D6768" s="13">
        <v>44112</v>
      </c>
      <c r="E6768" s="7" t="s">
        <v>6978</v>
      </c>
      <c r="F6768" s="65">
        <v>47.99</v>
      </c>
      <c r="G6768" t="s">
        <v>5</v>
      </c>
      <c r="H6768">
        <f>+VLOOKUP(G6768,'Legenda Tecnologias'!$A$1:$C$26,3)</f>
        <v>11</v>
      </c>
    </row>
    <row r="6769" spans="1:8" ht="14.25">
      <c r="A6769" s="11">
        <v>44105</v>
      </c>
      <c r="B6769" s="10" t="s">
        <v>7170</v>
      </c>
      <c r="C6769" s="12">
        <v>0</v>
      </c>
      <c r="D6769" s="13">
        <v>44113</v>
      </c>
      <c r="E6769" s="7" t="s">
        <v>6978</v>
      </c>
      <c r="F6769" s="65">
        <v>44.53</v>
      </c>
      <c r="G6769" t="s">
        <v>6</v>
      </c>
      <c r="H6769">
        <f>+VLOOKUP(G6769,'Legenda Tecnologias'!$A$1:$C$26,3)</f>
        <v>18</v>
      </c>
    </row>
    <row r="6770" spans="1:8" ht="14.25">
      <c r="A6770" s="11">
        <v>44105</v>
      </c>
      <c r="B6770" s="10" t="s">
        <v>7171</v>
      </c>
      <c r="C6770" s="12">
        <v>4.1666666666666664E-2</v>
      </c>
      <c r="D6770" s="13">
        <v>44113</v>
      </c>
      <c r="E6770" s="7" t="s">
        <v>6978</v>
      </c>
      <c r="F6770" s="65">
        <v>42.88</v>
      </c>
      <c r="G6770" t="s">
        <v>6</v>
      </c>
      <c r="H6770">
        <f>+VLOOKUP(G6770,'Legenda Tecnologias'!$A$1:$C$26,3)</f>
        <v>18</v>
      </c>
    </row>
    <row r="6771" spans="1:8" ht="14.25">
      <c r="A6771" s="11">
        <v>44105</v>
      </c>
      <c r="B6771" s="10" t="s">
        <v>7180</v>
      </c>
      <c r="C6771" s="12">
        <v>0.41666666666666669</v>
      </c>
      <c r="D6771" s="13">
        <v>44113</v>
      </c>
      <c r="E6771" s="7" t="s">
        <v>6978</v>
      </c>
      <c r="F6771" s="65">
        <v>51.1</v>
      </c>
      <c r="G6771" t="s">
        <v>10</v>
      </c>
      <c r="H6771">
        <f>+VLOOKUP(G6771,'Legenda Tecnologias'!$A$1:$C$26,3)</f>
        <v>1</v>
      </c>
    </row>
    <row r="6772" spans="1:8" ht="14.25">
      <c r="A6772" s="11">
        <v>44105</v>
      </c>
      <c r="B6772" s="10" t="s">
        <v>7181</v>
      </c>
      <c r="C6772" s="12">
        <v>0.45833333333333331</v>
      </c>
      <c r="D6772" s="13">
        <v>44113</v>
      </c>
      <c r="E6772" s="7" t="s">
        <v>6978</v>
      </c>
      <c r="F6772" s="65">
        <v>47.9</v>
      </c>
      <c r="G6772" t="s">
        <v>5</v>
      </c>
      <c r="H6772">
        <f>+VLOOKUP(G6772,'Legenda Tecnologias'!$A$1:$C$26,3)</f>
        <v>11</v>
      </c>
    </row>
    <row r="6773" spans="1:8" ht="14.25">
      <c r="A6773" s="11">
        <v>44105</v>
      </c>
      <c r="B6773" s="10" t="s">
        <v>7182</v>
      </c>
      <c r="C6773" s="12">
        <v>0.5</v>
      </c>
      <c r="D6773" s="13">
        <v>44113</v>
      </c>
      <c r="E6773" s="7" t="s">
        <v>6978</v>
      </c>
      <c r="F6773" s="65">
        <v>45.32</v>
      </c>
      <c r="G6773" t="s">
        <v>5</v>
      </c>
      <c r="H6773">
        <f>+VLOOKUP(G6773,'Legenda Tecnologias'!$A$1:$C$26,3)</f>
        <v>11</v>
      </c>
    </row>
    <row r="6774" spans="1:8" ht="14.25">
      <c r="A6774" s="11">
        <v>44105</v>
      </c>
      <c r="B6774" s="10" t="s">
        <v>7183</v>
      </c>
      <c r="C6774" s="12">
        <v>0.54166666666666663</v>
      </c>
      <c r="D6774" s="13">
        <v>44113</v>
      </c>
      <c r="E6774" s="7" t="s">
        <v>6978</v>
      </c>
      <c r="F6774" s="65">
        <v>43.77</v>
      </c>
      <c r="G6774" t="s">
        <v>5</v>
      </c>
      <c r="H6774">
        <f>+VLOOKUP(G6774,'Legenda Tecnologias'!$A$1:$C$26,3)</f>
        <v>11</v>
      </c>
    </row>
    <row r="6775" spans="1:8" ht="14.25">
      <c r="A6775" s="11">
        <v>44105</v>
      </c>
      <c r="B6775" s="10" t="s">
        <v>7184</v>
      </c>
      <c r="C6775" s="12">
        <v>0.58333333333333337</v>
      </c>
      <c r="D6775" s="13">
        <v>44113</v>
      </c>
      <c r="E6775" s="7" t="s">
        <v>6978</v>
      </c>
      <c r="F6775" s="65">
        <v>41.64</v>
      </c>
      <c r="G6775" t="s">
        <v>5</v>
      </c>
      <c r="H6775">
        <f>+VLOOKUP(G6775,'Legenda Tecnologias'!$A$1:$C$26,3)</f>
        <v>11</v>
      </c>
    </row>
    <row r="6776" spans="1:8" ht="14.25">
      <c r="A6776" s="11">
        <v>44105</v>
      </c>
      <c r="B6776" s="10" t="s">
        <v>7185</v>
      </c>
      <c r="C6776" s="12">
        <v>0.625</v>
      </c>
      <c r="D6776" s="13">
        <v>44113</v>
      </c>
      <c r="E6776" s="7" t="s">
        <v>6978</v>
      </c>
      <c r="F6776" s="65">
        <v>38.64</v>
      </c>
      <c r="G6776" t="s">
        <v>28</v>
      </c>
      <c r="H6776">
        <f>+VLOOKUP(G6776,'Legenda Tecnologias'!$A$1:$C$26,3)</f>
        <v>15</v>
      </c>
    </row>
    <row r="6777" spans="1:8" ht="14.25">
      <c r="A6777" s="11">
        <v>44105</v>
      </c>
      <c r="B6777" s="10" t="s">
        <v>7186</v>
      </c>
      <c r="C6777" s="12">
        <v>0.66666666666666663</v>
      </c>
      <c r="D6777" s="13">
        <v>44113</v>
      </c>
      <c r="E6777" s="7" t="s">
        <v>6978</v>
      </c>
      <c r="F6777" s="65">
        <v>40</v>
      </c>
      <c r="G6777" t="s">
        <v>12</v>
      </c>
      <c r="H6777">
        <f>+VLOOKUP(G6777,'Legenda Tecnologias'!$A$1:$C$26,3)</f>
        <v>22</v>
      </c>
    </row>
    <row r="6778" spans="1:8" ht="14.25">
      <c r="A6778" s="11">
        <v>44105</v>
      </c>
      <c r="B6778" s="10" t="s">
        <v>7187</v>
      </c>
      <c r="C6778" s="12">
        <v>0.70833333333333337</v>
      </c>
      <c r="D6778" s="13">
        <v>44113</v>
      </c>
      <c r="E6778" s="7" t="s">
        <v>6978</v>
      </c>
      <c r="F6778" s="65">
        <v>43.63</v>
      </c>
      <c r="G6778" t="s">
        <v>12</v>
      </c>
      <c r="H6778">
        <f>+VLOOKUP(G6778,'Legenda Tecnologias'!$A$1:$C$26,3)</f>
        <v>22</v>
      </c>
    </row>
    <row r="6779" spans="1:8" ht="14.25">
      <c r="A6779" s="11">
        <v>44105</v>
      </c>
      <c r="B6779" s="10" t="s">
        <v>7188</v>
      </c>
      <c r="C6779" s="12">
        <v>0.75</v>
      </c>
      <c r="D6779" s="13">
        <v>44113</v>
      </c>
      <c r="E6779" s="7" t="s">
        <v>6978</v>
      </c>
      <c r="F6779" s="65">
        <v>45.92</v>
      </c>
      <c r="G6779" t="s">
        <v>5</v>
      </c>
      <c r="H6779">
        <f>+VLOOKUP(G6779,'Legenda Tecnologias'!$A$1:$C$26,3)</f>
        <v>11</v>
      </c>
    </row>
    <row r="6780" spans="1:8" ht="14.25">
      <c r="A6780" s="11">
        <v>44105</v>
      </c>
      <c r="B6780" s="10" t="s">
        <v>7189</v>
      </c>
      <c r="C6780" s="12">
        <v>0.79166666666666663</v>
      </c>
      <c r="D6780" s="13">
        <v>44113</v>
      </c>
      <c r="E6780" s="7" t="s">
        <v>6978</v>
      </c>
      <c r="F6780" s="65">
        <v>50.07</v>
      </c>
      <c r="G6780" t="s">
        <v>12</v>
      </c>
      <c r="H6780">
        <f>+VLOOKUP(G6780,'Legenda Tecnologias'!$A$1:$C$26,3)</f>
        <v>22</v>
      </c>
    </row>
    <row r="6781" spans="1:8" ht="14.25">
      <c r="A6781" s="11">
        <v>44105</v>
      </c>
      <c r="B6781" s="10" t="s">
        <v>7172</v>
      </c>
      <c r="C6781" s="12">
        <v>8.3333333333333329E-2</v>
      </c>
      <c r="D6781" s="13">
        <v>44113</v>
      </c>
      <c r="E6781" s="7" t="s">
        <v>6978</v>
      </c>
      <c r="F6781" s="65">
        <v>41.13</v>
      </c>
      <c r="G6781" t="s">
        <v>6</v>
      </c>
      <c r="H6781">
        <f>+VLOOKUP(G6781,'Legenda Tecnologias'!$A$1:$C$26,3)</f>
        <v>18</v>
      </c>
    </row>
    <row r="6782" spans="1:8" ht="14.25">
      <c r="A6782" s="11">
        <v>44105</v>
      </c>
      <c r="B6782" s="10" t="s">
        <v>7190</v>
      </c>
      <c r="C6782" s="12">
        <v>0.83333333333333337</v>
      </c>
      <c r="D6782" s="13">
        <v>44113</v>
      </c>
      <c r="E6782" s="7" t="s">
        <v>6978</v>
      </c>
      <c r="F6782" s="65">
        <v>46.25</v>
      </c>
      <c r="G6782" t="s">
        <v>5</v>
      </c>
      <c r="H6782">
        <f>+VLOOKUP(G6782,'Legenda Tecnologias'!$A$1:$C$26,3)</f>
        <v>11</v>
      </c>
    </row>
    <row r="6783" spans="1:8" ht="14.25">
      <c r="A6783" s="11">
        <v>44105</v>
      </c>
      <c r="B6783" s="10" t="s">
        <v>7191</v>
      </c>
      <c r="C6783" s="12">
        <v>0.875</v>
      </c>
      <c r="D6783" s="13">
        <v>44113</v>
      </c>
      <c r="E6783" s="7" t="s">
        <v>6978</v>
      </c>
      <c r="F6783" s="65">
        <v>37.76</v>
      </c>
      <c r="G6783" t="s">
        <v>12</v>
      </c>
      <c r="H6783">
        <f>+VLOOKUP(G6783,'Legenda Tecnologias'!$A$1:$C$26,3)</f>
        <v>22</v>
      </c>
    </row>
    <row r="6784" spans="1:8" ht="14.25">
      <c r="A6784" s="11">
        <v>44105</v>
      </c>
      <c r="B6784" s="10" t="s">
        <v>7192</v>
      </c>
      <c r="C6784" s="12">
        <v>0.91666666666666663</v>
      </c>
      <c r="D6784" s="13">
        <v>44113</v>
      </c>
      <c r="E6784" s="7" t="s">
        <v>6978</v>
      </c>
      <c r="F6784" s="65">
        <v>37.299999999999997</v>
      </c>
      <c r="G6784" t="s">
        <v>12</v>
      </c>
      <c r="H6784">
        <f>+VLOOKUP(G6784,'Legenda Tecnologias'!$A$1:$C$26,3)</f>
        <v>22</v>
      </c>
    </row>
    <row r="6785" spans="1:8" ht="14.25">
      <c r="A6785" s="11">
        <v>44105</v>
      </c>
      <c r="B6785" s="10" t="s">
        <v>7193</v>
      </c>
      <c r="C6785" s="12">
        <v>0.95833333333333337</v>
      </c>
      <c r="D6785" s="13">
        <v>44113</v>
      </c>
      <c r="E6785" s="7" t="s">
        <v>6978</v>
      </c>
      <c r="F6785" s="65">
        <v>33.54</v>
      </c>
      <c r="G6785" t="s">
        <v>12</v>
      </c>
      <c r="H6785">
        <f>+VLOOKUP(G6785,'Legenda Tecnologias'!$A$1:$C$26,3)</f>
        <v>22</v>
      </c>
    </row>
    <row r="6786" spans="1:8" ht="14.25">
      <c r="A6786" s="11">
        <v>44105</v>
      </c>
      <c r="B6786" s="10" t="s">
        <v>7173</v>
      </c>
      <c r="C6786" s="12">
        <v>0.125</v>
      </c>
      <c r="D6786" s="13">
        <v>44113</v>
      </c>
      <c r="E6786" s="7" t="s">
        <v>6978</v>
      </c>
      <c r="F6786" s="65">
        <v>40.5</v>
      </c>
      <c r="G6786" t="s">
        <v>5</v>
      </c>
      <c r="H6786">
        <f>+VLOOKUP(G6786,'Legenda Tecnologias'!$A$1:$C$26,3)</f>
        <v>11</v>
      </c>
    </row>
    <row r="6787" spans="1:8" ht="14.25">
      <c r="A6787" s="11">
        <v>44105</v>
      </c>
      <c r="B6787" s="10" t="s">
        <v>7174</v>
      </c>
      <c r="C6787" s="12">
        <v>0.16666666666666666</v>
      </c>
      <c r="D6787" s="13">
        <v>44113</v>
      </c>
      <c r="E6787" s="7" t="s">
        <v>6978</v>
      </c>
      <c r="F6787" s="65">
        <v>40.17</v>
      </c>
      <c r="G6787" t="s">
        <v>10</v>
      </c>
      <c r="H6787">
        <f>+VLOOKUP(G6787,'Legenda Tecnologias'!$A$1:$C$26,3)</f>
        <v>1</v>
      </c>
    </row>
    <row r="6788" spans="1:8" ht="14.25">
      <c r="A6788" s="11">
        <v>44105</v>
      </c>
      <c r="B6788" s="10" t="s">
        <v>7175</v>
      </c>
      <c r="C6788" s="12">
        <v>0.20833333333333334</v>
      </c>
      <c r="D6788" s="13">
        <v>44113</v>
      </c>
      <c r="E6788" s="7" t="s">
        <v>6978</v>
      </c>
      <c r="F6788" s="65">
        <v>40.17</v>
      </c>
      <c r="G6788" t="s">
        <v>5</v>
      </c>
      <c r="H6788">
        <f>+VLOOKUP(G6788,'Legenda Tecnologias'!$A$1:$C$26,3)</f>
        <v>11</v>
      </c>
    </row>
    <row r="6789" spans="1:8" ht="14.25">
      <c r="A6789" s="11">
        <v>44105</v>
      </c>
      <c r="B6789" s="10" t="s">
        <v>7176</v>
      </c>
      <c r="C6789" s="12">
        <v>0.25</v>
      </c>
      <c r="D6789" s="13">
        <v>44113</v>
      </c>
      <c r="E6789" s="7" t="s">
        <v>6978</v>
      </c>
      <c r="F6789" s="65">
        <v>44.07</v>
      </c>
      <c r="G6789" t="s">
        <v>5</v>
      </c>
      <c r="H6789">
        <f>+VLOOKUP(G6789,'Legenda Tecnologias'!$A$1:$C$26,3)</f>
        <v>11</v>
      </c>
    </row>
    <row r="6790" spans="1:8" ht="14.25">
      <c r="A6790" s="11">
        <v>44105</v>
      </c>
      <c r="B6790" s="10" t="s">
        <v>7177</v>
      </c>
      <c r="C6790" s="12">
        <v>0.29166666666666669</v>
      </c>
      <c r="D6790" s="13">
        <v>44113</v>
      </c>
      <c r="E6790" s="7" t="s">
        <v>6978</v>
      </c>
      <c r="F6790" s="65">
        <v>52.61</v>
      </c>
      <c r="G6790" t="s">
        <v>12</v>
      </c>
      <c r="H6790">
        <f>+VLOOKUP(G6790,'Legenda Tecnologias'!$A$1:$C$26,3)</f>
        <v>22</v>
      </c>
    </row>
    <row r="6791" spans="1:8" ht="14.25">
      <c r="A6791" s="11">
        <v>44105</v>
      </c>
      <c r="B6791" s="10" t="s">
        <v>7178</v>
      </c>
      <c r="C6791" s="12">
        <v>0.33333333333333331</v>
      </c>
      <c r="D6791" s="13">
        <v>44113</v>
      </c>
      <c r="E6791" s="7" t="s">
        <v>6978</v>
      </c>
      <c r="F6791" s="65">
        <v>59.3</v>
      </c>
      <c r="G6791" t="s">
        <v>5</v>
      </c>
      <c r="H6791">
        <f>+VLOOKUP(G6791,'Legenda Tecnologias'!$A$1:$C$26,3)</f>
        <v>11</v>
      </c>
    </row>
    <row r="6792" spans="1:8" ht="14.25">
      <c r="A6792" s="11">
        <v>44105</v>
      </c>
      <c r="B6792" s="10" t="s">
        <v>7179</v>
      </c>
      <c r="C6792" s="12">
        <v>0.375</v>
      </c>
      <c r="D6792" s="13">
        <v>44113</v>
      </c>
      <c r="E6792" s="7" t="s">
        <v>6978</v>
      </c>
      <c r="F6792" s="65">
        <v>57.14</v>
      </c>
      <c r="G6792" t="s">
        <v>12</v>
      </c>
      <c r="H6792">
        <f>+VLOOKUP(G6792,'Legenda Tecnologias'!$A$1:$C$26,3)</f>
        <v>22</v>
      </c>
    </row>
    <row r="6793" spans="1:8" ht="14.25">
      <c r="A6793" s="11">
        <v>44105</v>
      </c>
      <c r="B6793" s="10" t="s">
        <v>7194</v>
      </c>
      <c r="C6793" s="12">
        <v>0</v>
      </c>
      <c r="D6793" s="13">
        <v>44114</v>
      </c>
      <c r="E6793" s="7" t="s">
        <v>6978</v>
      </c>
      <c r="F6793" s="65">
        <v>37.119999999999997</v>
      </c>
      <c r="G6793" t="s">
        <v>12</v>
      </c>
      <c r="H6793">
        <f>+VLOOKUP(G6793,'Legenda Tecnologias'!$A$1:$C$26,3)</f>
        <v>22</v>
      </c>
    </row>
    <row r="6794" spans="1:8" ht="14.25">
      <c r="A6794" s="11">
        <v>44105</v>
      </c>
      <c r="B6794" s="10" t="s">
        <v>7195</v>
      </c>
      <c r="C6794" s="12">
        <v>4.1666666666666664E-2</v>
      </c>
      <c r="D6794" s="13">
        <v>44114</v>
      </c>
      <c r="E6794" s="7" t="s">
        <v>6978</v>
      </c>
      <c r="F6794" s="65">
        <v>32.28</v>
      </c>
      <c r="G6794" t="s">
        <v>5</v>
      </c>
      <c r="H6794">
        <f>+VLOOKUP(G6794,'Legenda Tecnologias'!$A$1:$C$26,3)</f>
        <v>11</v>
      </c>
    </row>
    <row r="6795" spans="1:8" ht="14.25">
      <c r="A6795" s="11">
        <v>44105</v>
      </c>
      <c r="B6795" s="10" t="s">
        <v>7204</v>
      </c>
      <c r="C6795" s="12">
        <v>0.41666666666666669</v>
      </c>
      <c r="D6795" s="13">
        <v>44114</v>
      </c>
      <c r="E6795" s="7" t="s">
        <v>6978</v>
      </c>
      <c r="F6795" s="65">
        <v>35.869999999999997</v>
      </c>
      <c r="G6795" t="s">
        <v>6</v>
      </c>
      <c r="H6795">
        <f>+VLOOKUP(G6795,'Legenda Tecnologias'!$A$1:$C$26,3)</f>
        <v>18</v>
      </c>
    </row>
    <row r="6796" spans="1:8" ht="14.25">
      <c r="A6796" s="11">
        <v>44105</v>
      </c>
      <c r="B6796" s="10" t="s">
        <v>7205</v>
      </c>
      <c r="C6796" s="12">
        <v>0.45833333333333331</v>
      </c>
      <c r="D6796" s="13">
        <v>44114</v>
      </c>
      <c r="E6796" s="7" t="s">
        <v>6978</v>
      </c>
      <c r="F6796" s="65">
        <v>31.52</v>
      </c>
      <c r="G6796" t="s">
        <v>12</v>
      </c>
      <c r="H6796">
        <f>+VLOOKUP(G6796,'Legenda Tecnologias'!$A$1:$C$26,3)</f>
        <v>22</v>
      </c>
    </row>
    <row r="6797" spans="1:8" ht="14.25">
      <c r="A6797" s="11">
        <v>44105</v>
      </c>
      <c r="B6797" s="10" t="s">
        <v>7206</v>
      </c>
      <c r="C6797" s="12">
        <v>0.5</v>
      </c>
      <c r="D6797" s="13">
        <v>44114</v>
      </c>
      <c r="E6797" s="7" t="s">
        <v>6978</v>
      </c>
      <c r="F6797" s="65">
        <v>32.58</v>
      </c>
      <c r="G6797" t="s">
        <v>6</v>
      </c>
      <c r="H6797">
        <f>+VLOOKUP(G6797,'Legenda Tecnologias'!$A$1:$C$26,3)</f>
        <v>18</v>
      </c>
    </row>
    <row r="6798" spans="1:8" ht="14.25">
      <c r="A6798" s="11">
        <v>44105</v>
      </c>
      <c r="B6798" s="10" t="s">
        <v>7207</v>
      </c>
      <c r="C6798" s="12">
        <v>0.54166666666666663</v>
      </c>
      <c r="D6798" s="13">
        <v>44114</v>
      </c>
      <c r="E6798" s="7" t="s">
        <v>6978</v>
      </c>
      <c r="F6798" s="65">
        <v>29.49</v>
      </c>
      <c r="G6798" t="s">
        <v>5</v>
      </c>
      <c r="H6798">
        <f>+VLOOKUP(G6798,'Legenda Tecnologias'!$A$1:$C$26,3)</f>
        <v>11</v>
      </c>
    </row>
    <row r="6799" spans="1:8" ht="14.25">
      <c r="A6799" s="11">
        <v>44105</v>
      </c>
      <c r="B6799" s="10" t="s">
        <v>7208</v>
      </c>
      <c r="C6799" s="12">
        <v>0.58333333333333337</v>
      </c>
      <c r="D6799" s="13">
        <v>44114</v>
      </c>
      <c r="E6799" s="7" t="s">
        <v>6978</v>
      </c>
      <c r="F6799" s="65">
        <v>28.24</v>
      </c>
      <c r="G6799" t="s">
        <v>6</v>
      </c>
      <c r="H6799">
        <f>+VLOOKUP(G6799,'Legenda Tecnologias'!$A$1:$C$26,3)</f>
        <v>18</v>
      </c>
    </row>
    <row r="6800" spans="1:8" ht="14.25">
      <c r="A6800" s="11">
        <v>44105</v>
      </c>
      <c r="B6800" s="10" t="s">
        <v>7209</v>
      </c>
      <c r="C6800" s="12">
        <v>0.625</v>
      </c>
      <c r="D6800" s="13">
        <v>44114</v>
      </c>
      <c r="E6800" s="7" t="s">
        <v>6978</v>
      </c>
      <c r="F6800" s="65">
        <v>27.61</v>
      </c>
      <c r="G6800" t="s">
        <v>6</v>
      </c>
      <c r="H6800">
        <f>+VLOOKUP(G6800,'Legenda Tecnologias'!$A$1:$C$26,3)</f>
        <v>18</v>
      </c>
    </row>
    <row r="6801" spans="1:8" ht="14.25">
      <c r="A6801" s="11">
        <v>44105</v>
      </c>
      <c r="B6801" s="10" t="s">
        <v>7210</v>
      </c>
      <c r="C6801" s="12">
        <v>0.66666666666666663</v>
      </c>
      <c r="D6801" s="13">
        <v>44114</v>
      </c>
      <c r="E6801" s="7" t="s">
        <v>6978</v>
      </c>
      <c r="F6801" s="65">
        <v>26.75</v>
      </c>
      <c r="G6801" t="s">
        <v>6</v>
      </c>
      <c r="H6801">
        <f>+VLOOKUP(G6801,'Legenda Tecnologias'!$A$1:$C$26,3)</f>
        <v>18</v>
      </c>
    </row>
    <row r="6802" spans="1:8" ht="14.25">
      <c r="A6802" s="11">
        <v>44105</v>
      </c>
      <c r="B6802" s="10" t="s">
        <v>7211</v>
      </c>
      <c r="C6802" s="12">
        <v>0.70833333333333337</v>
      </c>
      <c r="D6802" s="13">
        <v>44114</v>
      </c>
      <c r="E6802" s="7" t="s">
        <v>6978</v>
      </c>
      <c r="F6802" s="65">
        <v>26.25</v>
      </c>
      <c r="G6802" t="s">
        <v>6</v>
      </c>
      <c r="H6802">
        <f>+VLOOKUP(G6802,'Legenda Tecnologias'!$A$1:$C$26,3)</f>
        <v>18</v>
      </c>
    </row>
    <row r="6803" spans="1:8" ht="14.25">
      <c r="A6803" s="11">
        <v>44105</v>
      </c>
      <c r="B6803" s="10" t="s">
        <v>7212</v>
      </c>
      <c r="C6803" s="12">
        <v>0.75</v>
      </c>
      <c r="D6803" s="13">
        <v>44114</v>
      </c>
      <c r="E6803" s="7" t="s">
        <v>6978</v>
      </c>
      <c r="F6803" s="65">
        <v>31.2</v>
      </c>
      <c r="G6803" t="s">
        <v>6</v>
      </c>
      <c r="H6803">
        <f>+VLOOKUP(G6803,'Legenda Tecnologias'!$A$1:$C$26,3)</f>
        <v>18</v>
      </c>
    </row>
    <row r="6804" spans="1:8" ht="14.25">
      <c r="A6804" s="11">
        <v>44105</v>
      </c>
      <c r="B6804" s="10" t="s">
        <v>7213</v>
      </c>
      <c r="C6804" s="12">
        <v>0.79166666666666663</v>
      </c>
      <c r="D6804" s="13">
        <v>44114</v>
      </c>
      <c r="E6804" s="7" t="s">
        <v>6978</v>
      </c>
      <c r="F6804" s="65">
        <v>40.67</v>
      </c>
      <c r="G6804" t="s">
        <v>6</v>
      </c>
      <c r="H6804">
        <f>+VLOOKUP(G6804,'Legenda Tecnologias'!$A$1:$C$26,3)</f>
        <v>18</v>
      </c>
    </row>
    <row r="6805" spans="1:8" ht="14.25">
      <c r="A6805" s="11">
        <v>44105</v>
      </c>
      <c r="B6805" s="10" t="s">
        <v>7196</v>
      </c>
      <c r="C6805" s="12">
        <v>8.3333333333333329E-2</v>
      </c>
      <c r="D6805" s="13">
        <v>44114</v>
      </c>
      <c r="E6805" s="7" t="s">
        <v>6978</v>
      </c>
      <c r="F6805" s="65">
        <v>31.66</v>
      </c>
      <c r="G6805" t="s">
        <v>12</v>
      </c>
      <c r="H6805">
        <f>+VLOOKUP(G6805,'Legenda Tecnologias'!$A$1:$C$26,3)</f>
        <v>22</v>
      </c>
    </row>
    <row r="6806" spans="1:8" ht="14.25">
      <c r="A6806" s="11">
        <v>44105</v>
      </c>
      <c r="B6806" s="10" t="s">
        <v>7214</v>
      </c>
      <c r="C6806" s="12">
        <v>0.83333333333333337</v>
      </c>
      <c r="D6806" s="13">
        <v>44114</v>
      </c>
      <c r="E6806" s="7" t="s">
        <v>6978</v>
      </c>
      <c r="F6806" s="65">
        <v>43.06</v>
      </c>
      <c r="G6806" t="s">
        <v>6</v>
      </c>
      <c r="H6806">
        <f>+VLOOKUP(G6806,'Legenda Tecnologias'!$A$1:$C$26,3)</f>
        <v>18</v>
      </c>
    </row>
    <row r="6807" spans="1:8" ht="14.25">
      <c r="A6807" s="11">
        <v>44105</v>
      </c>
      <c r="B6807" s="10" t="s">
        <v>7215</v>
      </c>
      <c r="C6807" s="12">
        <v>0.875</v>
      </c>
      <c r="D6807" s="13">
        <v>44114</v>
      </c>
      <c r="E6807" s="7" t="s">
        <v>6978</v>
      </c>
      <c r="F6807" s="65">
        <v>37.380000000000003</v>
      </c>
      <c r="G6807" t="s">
        <v>6</v>
      </c>
      <c r="H6807">
        <f>+VLOOKUP(G6807,'Legenda Tecnologias'!$A$1:$C$26,3)</f>
        <v>18</v>
      </c>
    </row>
    <row r="6808" spans="1:8" ht="14.25">
      <c r="A6808" s="11">
        <v>44105</v>
      </c>
      <c r="B6808" s="10" t="s">
        <v>7216</v>
      </c>
      <c r="C6808" s="12">
        <v>0.91666666666666663</v>
      </c>
      <c r="D6808" s="13">
        <v>44114</v>
      </c>
      <c r="E6808" s="7" t="s">
        <v>6978</v>
      </c>
      <c r="F6808" s="65">
        <v>34.85</v>
      </c>
      <c r="G6808" t="s">
        <v>5</v>
      </c>
      <c r="H6808">
        <f>+VLOOKUP(G6808,'Legenda Tecnologias'!$A$1:$C$26,3)</f>
        <v>11</v>
      </c>
    </row>
    <row r="6809" spans="1:8" ht="14.25">
      <c r="A6809" s="11">
        <v>44105</v>
      </c>
      <c r="B6809" s="10" t="s">
        <v>7217</v>
      </c>
      <c r="C6809" s="12">
        <v>0.95833333333333337</v>
      </c>
      <c r="D6809" s="13">
        <v>44114</v>
      </c>
      <c r="E6809" s="7" t="s">
        <v>6978</v>
      </c>
      <c r="F6809" s="65">
        <v>33.19</v>
      </c>
      <c r="G6809" t="s">
        <v>5</v>
      </c>
      <c r="H6809">
        <f>+VLOOKUP(G6809,'Legenda Tecnologias'!$A$1:$C$26,3)</f>
        <v>11</v>
      </c>
    </row>
    <row r="6810" spans="1:8" ht="14.25">
      <c r="A6810" s="11">
        <v>44105</v>
      </c>
      <c r="B6810" s="10" t="s">
        <v>7197</v>
      </c>
      <c r="C6810" s="12">
        <v>0.125</v>
      </c>
      <c r="D6810" s="13">
        <v>44114</v>
      </c>
      <c r="E6810" s="7" t="s">
        <v>6978</v>
      </c>
      <c r="F6810" s="65">
        <v>29.2</v>
      </c>
      <c r="G6810" t="s">
        <v>6</v>
      </c>
      <c r="H6810">
        <f>+VLOOKUP(G6810,'Legenda Tecnologias'!$A$1:$C$26,3)</f>
        <v>18</v>
      </c>
    </row>
    <row r="6811" spans="1:8" ht="14.25">
      <c r="A6811" s="11">
        <v>44105</v>
      </c>
      <c r="B6811" s="10" t="s">
        <v>7198</v>
      </c>
      <c r="C6811" s="12">
        <v>0.16666666666666666</v>
      </c>
      <c r="D6811" s="13">
        <v>44114</v>
      </c>
      <c r="E6811" s="7" t="s">
        <v>6978</v>
      </c>
      <c r="F6811" s="65">
        <v>28.37</v>
      </c>
      <c r="G6811" t="s">
        <v>6</v>
      </c>
      <c r="H6811">
        <f>+VLOOKUP(G6811,'Legenda Tecnologias'!$A$1:$C$26,3)</f>
        <v>18</v>
      </c>
    </row>
    <row r="6812" spans="1:8" ht="14.25">
      <c r="A6812" s="11">
        <v>44105</v>
      </c>
      <c r="B6812" s="10" t="s">
        <v>7199</v>
      </c>
      <c r="C6812" s="12">
        <v>0.20833333333333334</v>
      </c>
      <c r="D6812" s="13">
        <v>44114</v>
      </c>
      <c r="E6812" s="7" t="s">
        <v>6978</v>
      </c>
      <c r="F6812" s="65">
        <v>27.75</v>
      </c>
      <c r="G6812" t="s">
        <v>6</v>
      </c>
      <c r="H6812">
        <f>+VLOOKUP(G6812,'Legenda Tecnologias'!$A$1:$C$26,3)</f>
        <v>18</v>
      </c>
    </row>
    <row r="6813" spans="1:8" ht="14.25">
      <c r="A6813" s="11">
        <v>44105</v>
      </c>
      <c r="B6813" s="10" t="s">
        <v>7200</v>
      </c>
      <c r="C6813" s="12">
        <v>0.25</v>
      </c>
      <c r="D6813" s="13">
        <v>44114</v>
      </c>
      <c r="E6813" s="7" t="s">
        <v>6978</v>
      </c>
      <c r="F6813" s="65">
        <v>28.37</v>
      </c>
      <c r="G6813" t="s">
        <v>6</v>
      </c>
      <c r="H6813">
        <f>+VLOOKUP(G6813,'Legenda Tecnologias'!$A$1:$C$26,3)</f>
        <v>18</v>
      </c>
    </row>
    <row r="6814" spans="1:8" ht="14.25">
      <c r="A6814" s="11">
        <v>44105</v>
      </c>
      <c r="B6814" s="10" t="s">
        <v>7201</v>
      </c>
      <c r="C6814" s="12">
        <v>0.29166666666666669</v>
      </c>
      <c r="D6814" s="13">
        <v>44114</v>
      </c>
      <c r="E6814" s="7" t="s">
        <v>6978</v>
      </c>
      <c r="F6814" s="65">
        <v>31.66</v>
      </c>
      <c r="G6814" t="s">
        <v>6</v>
      </c>
      <c r="H6814">
        <f>+VLOOKUP(G6814,'Legenda Tecnologias'!$A$1:$C$26,3)</f>
        <v>18</v>
      </c>
    </row>
    <row r="6815" spans="1:8" ht="14.25">
      <c r="A6815" s="11">
        <v>44105</v>
      </c>
      <c r="B6815" s="10" t="s">
        <v>7202</v>
      </c>
      <c r="C6815" s="12">
        <v>0.33333333333333331</v>
      </c>
      <c r="D6815" s="13">
        <v>44114</v>
      </c>
      <c r="E6815" s="7" t="s">
        <v>6978</v>
      </c>
      <c r="F6815" s="65">
        <v>36.35</v>
      </c>
      <c r="G6815" t="s">
        <v>6</v>
      </c>
      <c r="H6815">
        <f>+VLOOKUP(G6815,'Legenda Tecnologias'!$A$1:$C$26,3)</f>
        <v>18</v>
      </c>
    </row>
    <row r="6816" spans="1:8" ht="14.25">
      <c r="A6816" s="11">
        <v>44105</v>
      </c>
      <c r="B6816" s="10" t="s">
        <v>7203</v>
      </c>
      <c r="C6816" s="12">
        <v>0.375</v>
      </c>
      <c r="D6816" s="13">
        <v>44114</v>
      </c>
      <c r="E6816" s="7" t="s">
        <v>6978</v>
      </c>
      <c r="F6816" s="65">
        <v>38.33</v>
      </c>
      <c r="G6816" t="s">
        <v>6</v>
      </c>
      <c r="H6816">
        <f>+VLOOKUP(G6816,'Legenda Tecnologias'!$A$1:$C$26,3)</f>
        <v>18</v>
      </c>
    </row>
    <row r="6817" spans="1:8" ht="14.25">
      <c r="A6817" s="11">
        <v>44105</v>
      </c>
      <c r="B6817" s="10" t="s">
        <v>7218</v>
      </c>
      <c r="C6817" s="12">
        <v>0</v>
      </c>
      <c r="D6817" s="13">
        <v>44115</v>
      </c>
      <c r="E6817" s="7" t="s">
        <v>6978</v>
      </c>
      <c r="F6817" s="65">
        <v>32.08</v>
      </c>
      <c r="G6817" t="s">
        <v>6</v>
      </c>
      <c r="H6817">
        <f>+VLOOKUP(G6817,'Legenda Tecnologias'!$A$1:$C$26,3)</f>
        <v>18</v>
      </c>
    </row>
    <row r="6818" spans="1:8" ht="14.25">
      <c r="A6818" s="11">
        <v>44105</v>
      </c>
      <c r="B6818" s="10" t="s">
        <v>7219</v>
      </c>
      <c r="C6818" s="12">
        <v>4.1666666666666664E-2</v>
      </c>
      <c r="D6818" s="13">
        <v>44115</v>
      </c>
      <c r="E6818" s="7" t="s">
        <v>6978</v>
      </c>
      <c r="F6818" s="65">
        <v>28.3</v>
      </c>
      <c r="G6818" t="s">
        <v>5</v>
      </c>
      <c r="H6818">
        <f>+VLOOKUP(G6818,'Legenda Tecnologias'!$A$1:$C$26,3)</f>
        <v>11</v>
      </c>
    </row>
    <row r="6819" spans="1:8" ht="14.25">
      <c r="A6819" s="11">
        <v>44105</v>
      </c>
      <c r="B6819" s="10" t="s">
        <v>7228</v>
      </c>
      <c r="C6819" s="12">
        <v>0.41666666666666669</v>
      </c>
      <c r="D6819" s="13">
        <v>44115</v>
      </c>
      <c r="E6819" s="7" t="s">
        <v>6978</v>
      </c>
      <c r="F6819" s="65">
        <v>25.07</v>
      </c>
      <c r="G6819" t="s">
        <v>6</v>
      </c>
      <c r="H6819">
        <f>+VLOOKUP(G6819,'Legenda Tecnologias'!$A$1:$C$26,3)</f>
        <v>18</v>
      </c>
    </row>
    <row r="6820" spans="1:8" ht="14.25">
      <c r="A6820" s="11">
        <v>44105</v>
      </c>
      <c r="B6820" s="10" t="s">
        <v>7229</v>
      </c>
      <c r="C6820" s="12">
        <v>0.45833333333333331</v>
      </c>
      <c r="D6820" s="13">
        <v>44115</v>
      </c>
      <c r="E6820" s="7" t="s">
        <v>6978</v>
      </c>
      <c r="F6820" s="65">
        <v>24.25</v>
      </c>
      <c r="G6820" t="s">
        <v>5</v>
      </c>
      <c r="H6820">
        <f>+VLOOKUP(G6820,'Legenda Tecnologias'!$A$1:$C$26,3)</f>
        <v>11</v>
      </c>
    </row>
    <row r="6821" spans="1:8" ht="14.25">
      <c r="A6821" s="11">
        <v>44105</v>
      </c>
      <c r="B6821" s="10" t="s">
        <v>7230</v>
      </c>
      <c r="C6821" s="12">
        <v>0.5</v>
      </c>
      <c r="D6821" s="13">
        <v>44115</v>
      </c>
      <c r="E6821" s="7" t="s">
        <v>6978</v>
      </c>
      <c r="F6821" s="65">
        <v>24.75</v>
      </c>
      <c r="G6821" t="s">
        <v>6</v>
      </c>
      <c r="H6821">
        <f>+VLOOKUP(G6821,'Legenda Tecnologias'!$A$1:$C$26,3)</f>
        <v>18</v>
      </c>
    </row>
    <row r="6822" spans="1:8" ht="14.25">
      <c r="A6822" s="11">
        <v>44105</v>
      </c>
      <c r="B6822" s="10" t="s">
        <v>7231</v>
      </c>
      <c r="C6822" s="12">
        <v>0.54166666666666663</v>
      </c>
      <c r="D6822" s="13">
        <v>44115</v>
      </c>
      <c r="E6822" s="7" t="s">
        <v>6978</v>
      </c>
      <c r="F6822" s="65">
        <v>25</v>
      </c>
      <c r="G6822" t="s">
        <v>6</v>
      </c>
      <c r="H6822">
        <f>+VLOOKUP(G6822,'Legenda Tecnologias'!$A$1:$C$26,3)</f>
        <v>18</v>
      </c>
    </row>
    <row r="6823" spans="1:8" ht="14.25">
      <c r="A6823" s="11">
        <v>44105</v>
      </c>
      <c r="B6823" s="10" t="s">
        <v>7232</v>
      </c>
      <c r="C6823" s="12">
        <v>0.58333333333333337</v>
      </c>
      <c r="D6823" s="13">
        <v>44115</v>
      </c>
      <c r="E6823" s="7" t="s">
        <v>6978</v>
      </c>
      <c r="F6823" s="65">
        <v>24.75</v>
      </c>
      <c r="G6823" t="s">
        <v>5</v>
      </c>
      <c r="H6823">
        <f>+VLOOKUP(G6823,'Legenda Tecnologias'!$A$1:$C$26,3)</f>
        <v>11</v>
      </c>
    </row>
    <row r="6824" spans="1:8" ht="14.25">
      <c r="A6824" s="11">
        <v>44105</v>
      </c>
      <c r="B6824" s="10" t="s">
        <v>7233</v>
      </c>
      <c r="C6824" s="12">
        <v>0.625</v>
      </c>
      <c r="D6824" s="13">
        <v>44115</v>
      </c>
      <c r="E6824" s="7" t="s">
        <v>6978</v>
      </c>
      <c r="F6824" s="65">
        <v>22.75</v>
      </c>
      <c r="G6824" t="s">
        <v>6</v>
      </c>
      <c r="H6824">
        <f>+VLOOKUP(G6824,'Legenda Tecnologias'!$A$1:$C$26,3)</f>
        <v>18</v>
      </c>
    </row>
    <row r="6825" spans="1:8" ht="14.25">
      <c r="A6825" s="11">
        <v>44105</v>
      </c>
      <c r="B6825" s="10" t="s">
        <v>7234</v>
      </c>
      <c r="C6825" s="12">
        <v>0.66666666666666663</v>
      </c>
      <c r="D6825" s="13">
        <v>44115</v>
      </c>
      <c r="E6825" s="7" t="s">
        <v>6978</v>
      </c>
      <c r="F6825" s="65">
        <v>20</v>
      </c>
      <c r="G6825" t="s">
        <v>6</v>
      </c>
      <c r="H6825">
        <f>+VLOOKUP(G6825,'Legenda Tecnologias'!$A$1:$C$26,3)</f>
        <v>18</v>
      </c>
    </row>
    <row r="6826" spans="1:8" ht="14.25">
      <c r="A6826" s="11">
        <v>44105</v>
      </c>
      <c r="B6826" s="10" t="s">
        <v>7235</v>
      </c>
      <c r="C6826" s="12">
        <v>0.70833333333333337</v>
      </c>
      <c r="D6826" s="13">
        <v>44115</v>
      </c>
      <c r="E6826" s="7" t="s">
        <v>6978</v>
      </c>
      <c r="F6826" s="65">
        <v>20.75</v>
      </c>
      <c r="G6826" t="s">
        <v>6</v>
      </c>
      <c r="H6826">
        <f>+VLOOKUP(G6826,'Legenda Tecnologias'!$A$1:$C$26,3)</f>
        <v>18</v>
      </c>
    </row>
    <row r="6827" spans="1:8" ht="14.25">
      <c r="A6827" s="11">
        <v>44105</v>
      </c>
      <c r="B6827" s="10" t="s">
        <v>7236</v>
      </c>
      <c r="C6827" s="12">
        <v>0.75</v>
      </c>
      <c r="D6827" s="13">
        <v>44115</v>
      </c>
      <c r="E6827" s="7" t="s">
        <v>6978</v>
      </c>
      <c r="F6827" s="65">
        <v>24.75</v>
      </c>
      <c r="G6827" t="s">
        <v>6</v>
      </c>
      <c r="H6827">
        <f>+VLOOKUP(G6827,'Legenda Tecnologias'!$A$1:$C$26,3)</f>
        <v>18</v>
      </c>
    </row>
    <row r="6828" spans="1:8" ht="14.25">
      <c r="A6828" s="11">
        <v>44105</v>
      </c>
      <c r="B6828" s="10" t="s">
        <v>7237</v>
      </c>
      <c r="C6828" s="12">
        <v>0.79166666666666663</v>
      </c>
      <c r="D6828" s="13">
        <v>44115</v>
      </c>
      <c r="E6828" s="7" t="s">
        <v>6978</v>
      </c>
      <c r="F6828" s="65">
        <v>29.51</v>
      </c>
      <c r="G6828" t="s">
        <v>6</v>
      </c>
      <c r="H6828">
        <f>+VLOOKUP(G6828,'Legenda Tecnologias'!$A$1:$C$26,3)</f>
        <v>18</v>
      </c>
    </row>
    <row r="6829" spans="1:8" ht="14.25">
      <c r="A6829" s="11">
        <v>44105</v>
      </c>
      <c r="B6829" s="10" t="s">
        <v>7220</v>
      </c>
      <c r="C6829" s="12">
        <v>8.3333333333333329E-2</v>
      </c>
      <c r="D6829" s="13">
        <v>44115</v>
      </c>
      <c r="E6829" s="7" t="s">
        <v>6978</v>
      </c>
      <c r="F6829" s="65">
        <v>27.74</v>
      </c>
      <c r="G6829" t="s">
        <v>6</v>
      </c>
      <c r="H6829">
        <f>+VLOOKUP(G6829,'Legenda Tecnologias'!$A$1:$C$26,3)</f>
        <v>18</v>
      </c>
    </row>
    <row r="6830" spans="1:8" ht="14.25">
      <c r="A6830" s="11">
        <v>44105</v>
      </c>
      <c r="B6830" s="10" t="s">
        <v>7238</v>
      </c>
      <c r="C6830" s="12">
        <v>0.83333333333333337</v>
      </c>
      <c r="D6830" s="13">
        <v>44115</v>
      </c>
      <c r="E6830" s="7" t="s">
        <v>6978</v>
      </c>
      <c r="F6830" s="65">
        <v>44.91</v>
      </c>
      <c r="G6830" t="s">
        <v>6</v>
      </c>
      <c r="H6830">
        <f>+VLOOKUP(G6830,'Legenda Tecnologias'!$A$1:$C$26,3)</f>
        <v>18</v>
      </c>
    </row>
    <row r="6831" spans="1:8" ht="14.25">
      <c r="A6831" s="11">
        <v>44105</v>
      </c>
      <c r="B6831" s="10" t="s">
        <v>7239</v>
      </c>
      <c r="C6831" s="12">
        <v>0.875</v>
      </c>
      <c r="D6831" s="13">
        <v>44115</v>
      </c>
      <c r="E6831" s="7" t="s">
        <v>6978</v>
      </c>
      <c r="F6831" s="65">
        <v>41.44</v>
      </c>
      <c r="G6831" t="s">
        <v>6</v>
      </c>
      <c r="H6831">
        <f>+VLOOKUP(G6831,'Legenda Tecnologias'!$A$1:$C$26,3)</f>
        <v>18</v>
      </c>
    </row>
    <row r="6832" spans="1:8" ht="14.25">
      <c r="A6832" s="11">
        <v>44105</v>
      </c>
      <c r="B6832" s="10" t="s">
        <v>7240</v>
      </c>
      <c r="C6832" s="12">
        <v>0.91666666666666663</v>
      </c>
      <c r="D6832" s="13">
        <v>44115</v>
      </c>
      <c r="E6832" s="7" t="s">
        <v>6978</v>
      </c>
      <c r="F6832" s="65">
        <v>38</v>
      </c>
      <c r="G6832" t="s">
        <v>5</v>
      </c>
      <c r="H6832">
        <f>+VLOOKUP(G6832,'Legenda Tecnologias'!$A$1:$C$26,3)</f>
        <v>11</v>
      </c>
    </row>
    <row r="6833" spans="1:8" ht="14.25">
      <c r="A6833" s="11">
        <v>44105</v>
      </c>
      <c r="B6833" s="10" t="s">
        <v>7241</v>
      </c>
      <c r="C6833" s="12">
        <v>0.95833333333333337</v>
      </c>
      <c r="D6833" s="13">
        <v>44115</v>
      </c>
      <c r="E6833" s="7" t="s">
        <v>6978</v>
      </c>
      <c r="F6833" s="65">
        <v>32.5</v>
      </c>
      <c r="G6833" t="s">
        <v>6</v>
      </c>
      <c r="H6833">
        <f>+VLOOKUP(G6833,'Legenda Tecnologias'!$A$1:$C$26,3)</f>
        <v>18</v>
      </c>
    </row>
    <row r="6834" spans="1:8" ht="14.25">
      <c r="A6834" s="11">
        <v>44105</v>
      </c>
      <c r="B6834" s="10" t="s">
        <v>7221</v>
      </c>
      <c r="C6834" s="12">
        <v>0.125</v>
      </c>
      <c r="D6834" s="13">
        <v>44115</v>
      </c>
      <c r="E6834" s="7" t="s">
        <v>6978</v>
      </c>
      <c r="F6834" s="65">
        <v>25.75</v>
      </c>
      <c r="G6834" t="s">
        <v>6</v>
      </c>
      <c r="H6834">
        <f>+VLOOKUP(G6834,'Legenda Tecnologias'!$A$1:$C$26,3)</f>
        <v>18</v>
      </c>
    </row>
    <row r="6835" spans="1:8" ht="14.25">
      <c r="A6835" s="11">
        <v>44105</v>
      </c>
      <c r="B6835" s="10" t="s">
        <v>7222</v>
      </c>
      <c r="C6835" s="12">
        <v>0.16666666666666666</v>
      </c>
      <c r="D6835" s="13">
        <v>44115</v>
      </c>
      <c r="E6835" s="7" t="s">
        <v>6978</v>
      </c>
      <c r="F6835" s="65">
        <v>25.49</v>
      </c>
      <c r="G6835" t="s">
        <v>5</v>
      </c>
      <c r="H6835">
        <f>+VLOOKUP(G6835,'Legenda Tecnologias'!$A$1:$C$26,3)</f>
        <v>11</v>
      </c>
    </row>
    <row r="6836" spans="1:8" ht="14.25">
      <c r="A6836" s="11">
        <v>44105</v>
      </c>
      <c r="B6836" s="10" t="s">
        <v>7223</v>
      </c>
      <c r="C6836" s="12">
        <v>0.20833333333333334</v>
      </c>
      <c r="D6836" s="13">
        <v>44115</v>
      </c>
      <c r="E6836" s="7" t="s">
        <v>6978</v>
      </c>
      <c r="F6836" s="65">
        <v>25.87</v>
      </c>
      <c r="G6836" t="s">
        <v>5</v>
      </c>
      <c r="H6836">
        <f>+VLOOKUP(G6836,'Legenda Tecnologias'!$A$1:$C$26,3)</f>
        <v>11</v>
      </c>
    </row>
    <row r="6837" spans="1:8" ht="14.25">
      <c r="A6837" s="11">
        <v>44105</v>
      </c>
      <c r="B6837" s="10" t="s">
        <v>7224</v>
      </c>
      <c r="C6837" s="12">
        <v>0.25</v>
      </c>
      <c r="D6837" s="13">
        <v>44115</v>
      </c>
      <c r="E6837" s="7" t="s">
        <v>6978</v>
      </c>
      <c r="F6837" s="65">
        <v>26.56</v>
      </c>
      <c r="G6837" t="s">
        <v>5</v>
      </c>
      <c r="H6837">
        <f>+VLOOKUP(G6837,'Legenda Tecnologias'!$A$1:$C$26,3)</f>
        <v>11</v>
      </c>
    </row>
    <row r="6838" spans="1:8" ht="14.25">
      <c r="A6838" s="11">
        <v>44105</v>
      </c>
      <c r="B6838" s="10" t="s">
        <v>7225</v>
      </c>
      <c r="C6838" s="12">
        <v>0.29166666666666669</v>
      </c>
      <c r="D6838" s="13">
        <v>44115</v>
      </c>
      <c r="E6838" s="7" t="s">
        <v>6978</v>
      </c>
      <c r="F6838" s="65">
        <v>26.15</v>
      </c>
      <c r="G6838" t="s">
        <v>6</v>
      </c>
      <c r="H6838">
        <f>+VLOOKUP(G6838,'Legenda Tecnologias'!$A$1:$C$26,3)</f>
        <v>18</v>
      </c>
    </row>
    <row r="6839" spans="1:8" ht="14.25">
      <c r="A6839" s="11">
        <v>44105</v>
      </c>
      <c r="B6839" s="10" t="s">
        <v>7226</v>
      </c>
      <c r="C6839" s="12">
        <v>0.33333333333333331</v>
      </c>
      <c r="D6839" s="13">
        <v>44115</v>
      </c>
      <c r="E6839" s="7" t="s">
        <v>6978</v>
      </c>
      <c r="F6839" s="65">
        <v>25.87</v>
      </c>
      <c r="G6839" t="s">
        <v>6</v>
      </c>
      <c r="H6839">
        <f>+VLOOKUP(G6839,'Legenda Tecnologias'!$A$1:$C$26,3)</f>
        <v>18</v>
      </c>
    </row>
    <row r="6840" spans="1:8" ht="14.25">
      <c r="A6840" s="11">
        <v>44105</v>
      </c>
      <c r="B6840" s="10" t="s">
        <v>7227</v>
      </c>
      <c r="C6840" s="12">
        <v>0.375</v>
      </c>
      <c r="D6840" s="13">
        <v>44115</v>
      </c>
      <c r="E6840" s="7" t="s">
        <v>6978</v>
      </c>
      <c r="F6840" s="65">
        <v>26.02</v>
      </c>
      <c r="G6840" t="s">
        <v>6</v>
      </c>
      <c r="H6840">
        <f>+VLOOKUP(G6840,'Legenda Tecnologias'!$A$1:$C$26,3)</f>
        <v>18</v>
      </c>
    </row>
    <row r="6841" spans="1:8" ht="14.25">
      <c r="A6841" s="11">
        <v>44105</v>
      </c>
      <c r="B6841" s="10" t="s">
        <v>7242</v>
      </c>
      <c r="C6841" s="12">
        <v>0</v>
      </c>
      <c r="D6841" s="13">
        <v>44116</v>
      </c>
      <c r="E6841" s="7" t="s">
        <v>6978</v>
      </c>
      <c r="F6841" s="65">
        <v>31.47</v>
      </c>
      <c r="G6841" t="s">
        <v>6</v>
      </c>
      <c r="H6841">
        <f>+VLOOKUP(G6841,'Legenda Tecnologias'!$A$1:$C$26,3)</f>
        <v>18</v>
      </c>
    </row>
    <row r="6842" spans="1:8" ht="14.25">
      <c r="A6842" s="11">
        <v>44105</v>
      </c>
      <c r="B6842" s="10" t="s">
        <v>7243</v>
      </c>
      <c r="C6842" s="12">
        <v>4.1666666666666664E-2</v>
      </c>
      <c r="D6842" s="13">
        <v>44116</v>
      </c>
      <c r="E6842" s="7" t="s">
        <v>6978</v>
      </c>
      <c r="F6842" s="65">
        <v>29</v>
      </c>
      <c r="G6842" t="s">
        <v>6</v>
      </c>
      <c r="H6842">
        <f>+VLOOKUP(G6842,'Legenda Tecnologias'!$A$1:$C$26,3)</f>
        <v>18</v>
      </c>
    </row>
    <row r="6843" spans="1:8" ht="14.25">
      <c r="A6843" s="11">
        <v>44105</v>
      </c>
      <c r="B6843" s="10" t="s">
        <v>7252</v>
      </c>
      <c r="C6843" s="12">
        <v>0.41666666666666669</v>
      </c>
      <c r="D6843" s="13">
        <v>44116</v>
      </c>
      <c r="E6843" s="7" t="s">
        <v>6978</v>
      </c>
      <c r="F6843" s="65">
        <v>40.07</v>
      </c>
      <c r="G6843" t="s">
        <v>5</v>
      </c>
      <c r="H6843">
        <f>+VLOOKUP(G6843,'Legenda Tecnologias'!$A$1:$C$26,3)</f>
        <v>11</v>
      </c>
    </row>
    <row r="6844" spans="1:8" ht="14.25">
      <c r="A6844" s="11">
        <v>44105</v>
      </c>
      <c r="B6844" s="10" t="s">
        <v>7253</v>
      </c>
      <c r="C6844" s="12">
        <v>0.45833333333333331</v>
      </c>
      <c r="D6844" s="13">
        <v>44116</v>
      </c>
      <c r="E6844" s="7" t="s">
        <v>6978</v>
      </c>
      <c r="F6844" s="65">
        <v>36.51</v>
      </c>
      <c r="G6844" t="s">
        <v>12</v>
      </c>
      <c r="H6844">
        <f>+VLOOKUP(G6844,'Legenda Tecnologias'!$A$1:$C$26,3)</f>
        <v>22</v>
      </c>
    </row>
    <row r="6845" spans="1:8" ht="14.25">
      <c r="A6845" s="11">
        <v>44105</v>
      </c>
      <c r="B6845" s="10" t="s">
        <v>7254</v>
      </c>
      <c r="C6845" s="12">
        <v>0.5</v>
      </c>
      <c r="D6845" s="13">
        <v>44116</v>
      </c>
      <c r="E6845" s="7" t="s">
        <v>6978</v>
      </c>
      <c r="F6845" s="65">
        <v>39.71</v>
      </c>
      <c r="G6845" t="s">
        <v>7</v>
      </c>
      <c r="H6845">
        <f>+VLOOKUP(G6845,'Legenda Tecnologias'!$A$1:$C$26,3)</f>
        <v>19</v>
      </c>
    </row>
    <row r="6846" spans="1:8" ht="14.25">
      <c r="A6846" s="11">
        <v>44105</v>
      </c>
      <c r="B6846" s="10" t="s">
        <v>7255</v>
      </c>
      <c r="C6846" s="12">
        <v>0.54166666666666663</v>
      </c>
      <c r="D6846" s="13">
        <v>44116</v>
      </c>
      <c r="E6846" s="7" t="s">
        <v>6978</v>
      </c>
      <c r="F6846" s="65">
        <v>41.51</v>
      </c>
      <c r="G6846" t="s">
        <v>5</v>
      </c>
      <c r="H6846">
        <f>+VLOOKUP(G6846,'Legenda Tecnologias'!$A$1:$C$26,3)</f>
        <v>11</v>
      </c>
    </row>
    <row r="6847" spans="1:8" ht="14.25">
      <c r="A6847" s="11">
        <v>44105</v>
      </c>
      <c r="B6847" s="10" t="s">
        <v>7256</v>
      </c>
      <c r="C6847" s="12">
        <v>0.58333333333333337</v>
      </c>
      <c r="D6847" s="13">
        <v>44116</v>
      </c>
      <c r="E6847" s="7" t="s">
        <v>6978</v>
      </c>
      <c r="F6847" s="65">
        <v>41.93</v>
      </c>
      <c r="G6847" t="s">
        <v>12</v>
      </c>
      <c r="H6847">
        <f>+VLOOKUP(G6847,'Legenda Tecnologias'!$A$1:$C$26,3)</f>
        <v>22</v>
      </c>
    </row>
    <row r="6848" spans="1:8" ht="14.25">
      <c r="A6848" s="11">
        <v>44105</v>
      </c>
      <c r="B6848" s="10" t="s">
        <v>7257</v>
      </c>
      <c r="C6848" s="12">
        <v>0.625</v>
      </c>
      <c r="D6848" s="13">
        <v>44116</v>
      </c>
      <c r="E6848" s="7" t="s">
        <v>6978</v>
      </c>
      <c r="F6848" s="65">
        <v>39.71</v>
      </c>
      <c r="G6848" t="s">
        <v>5</v>
      </c>
      <c r="H6848">
        <f>+VLOOKUP(G6848,'Legenda Tecnologias'!$A$1:$C$26,3)</f>
        <v>11</v>
      </c>
    </row>
    <row r="6849" spans="1:8" ht="14.25">
      <c r="A6849" s="11">
        <v>44105</v>
      </c>
      <c r="B6849" s="10" t="s">
        <v>7258</v>
      </c>
      <c r="C6849" s="12">
        <v>0.66666666666666663</v>
      </c>
      <c r="D6849" s="13">
        <v>44116</v>
      </c>
      <c r="E6849" s="7" t="s">
        <v>6978</v>
      </c>
      <c r="F6849" s="65">
        <v>37</v>
      </c>
      <c r="G6849" t="s">
        <v>5</v>
      </c>
      <c r="H6849">
        <f>+VLOOKUP(G6849,'Legenda Tecnologias'!$A$1:$C$26,3)</f>
        <v>11</v>
      </c>
    </row>
    <row r="6850" spans="1:8" ht="14.25">
      <c r="A6850" s="11">
        <v>44105</v>
      </c>
      <c r="B6850" s="10" t="s">
        <v>7259</v>
      </c>
      <c r="C6850" s="12">
        <v>0.70833333333333337</v>
      </c>
      <c r="D6850" s="13">
        <v>44116</v>
      </c>
      <c r="E6850" s="7" t="s">
        <v>6978</v>
      </c>
      <c r="F6850" s="65">
        <v>37.58</v>
      </c>
      <c r="G6850" t="s">
        <v>12</v>
      </c>
      <c r="H6850">
        <f>+VLOOKUP(G6850,'Legenda Tecnologias'!$A$1:$C$26,3)</f>
        <v>22</v>
      </c>
    </row>
    <row r="6851" spans="1:8" ht="14.25">
      <c r="A6851" s="11">
        <v>44105</v>
      </c>
      <c r="B6851" s="10" t="s">
        <v>7260</v>
      </c>
      <c r="C6851" s="12">
        <v>0.75</v>
      </c>
      <c r="D6851" s="13">
        <v>44116</v>
      </c>
      <c r="E6851" s="7" t="s">
        <v>6978</v>
      </c>
      <c r="F6851" s="65">
        <v>41.56</v>
      </c>
      <c r="G6851" t="s">
        <v>5</v>
      </c>
      <c r="H6851">
        <f>+VLOOKUP(G6851,'Legenda Tecnologias'!$A$1:$C$26,3)</f>
        <v>11</v>
      </c>
    </row>
    <row r="6852" spans="1:8" ht="14.25">
      <c r="A6852" s="11">
        <v>44105</v>
      </c>
      <c r="B6852" s="10" t="s">
        <v>7261</v>
      </c>
      <c r="C6852" s="12">
        <v>0.79166666666666663</v>
      </c>
      <c r="D6852" s="13">
        <v>44116</v>
      </c>
      <c r="E6852" s="7" t="s">
        <v>6978</v>
      </c>
      <c r="F6852" s="65">
        <v>47.08</v>
      </c>
      <c r="G6852" t="s">
        <v>5</v>
      </c>
      <c r="H6852">
        <f>+VLOOKUP(G6852,'Legenda Tecnologias'!$A$1:$C$26,3)</f>
        <v>11</v>
      </c>
    </row>
    <row r="6853" spans="1:8" ht="14.25">
      <c r="A6853" s="11">
        <v>44105</v>
      </c>
      <c r="B6853" s="10" t="s">
        <v>7244</v>
      </c>
      <c r="C6853" s="12">
        <v>8.3333333333333329E-2</v>
      </c>
      <c r="D6853" s="13">
        <v>44116</v>
      </c>
      <c r="E6853" s="7" t="s">
        <v>6978</v>
      </c>
      <c r="F6853" s="65">
        <v>29.6</v>
      </c>
      <c r="G6853" t="s">
        <v>6</v>
      </c>
      <c r="H6853">
        <f>+VLOOKUP(G6853,'Legenda Tecnologias'!$A$1:$C$26,3)</f>
        <v>18</v>
      </c>
    </row>
    <row r="6854" spans="1:8" ht="14.25">
      <c r="A6854" s="11">
        <v>44105</v>
      </c>
      <c r="B6854" s="10" t="s">
        <v>7262</v>
      </c>
      <c r="C6854" s="12">
        <v>0.83333333333333337</v>
      </c>
      <c r="D6854" s="13">
        <v>44116</v>
      </c>
      <c r="E6854" s="7" t="s">
        <v>6978</v>
      </c>
      <c r="F6854" s="65">
        <v>53.49</v>
      </c>
      <c r="G6854" t="s">
        <v>5</v>
      </c>
      <c r="H6854">
        <f>+VLOOKUP(G6854,'Legenda Tecnologias'!$A$1:$C$26,3)</f>
        <v>11</v>
      </c>
    </row>
    <row r="6855" spans="1:8" ht="14.25">
      <c r="A6855" s="11">
        <v>44105</v>
      </c>
      <c r="B6855" s="10" t="s">
        <v>7263</v>
      </c>
      <c r="C6855" s="12">
        <v>0.875</v>
      </c>
      <c r="D6855" s="13">
        <v>44116</v>
      </c>
      <c r="E6855" s="7" t="s">
        <v>6978</v>
      </c>
      <c r="F6855" s="65">
        <v>48.22</v>
      </c>
      <c r="G6855" t="s">
        <v>6</v>
      </c>
      <c r="H6855">
        <f>+VLOOKUP(G6855,'Legenda Tecnologias'!$A$1:$C$26,3)</f>
        <v>18</v>
      </c>
    </row>
    <row r="6856" spans="1:8" ht="14.25">
      <c r="A6856" s="11">
        <v>44105</v>
      </c>
      <c r="B6856" s="10" t="s">
        <v>7264</v>
      </c>
      <c r="C6856" s="12">
        <v>0.91666666666666663</v>
      </c>
      <c r="D6856" s="13">
        <v>44116</v>
      </c>
      <c r="E6856" s="7" t="s">
        <v>6978</v>
      </c>
      <c r="F6856" s="65">
        <v>45.05</v>
      </c>
      <c r="G6856" t="s">
        <v>5</v>
      </c>
      <c r="H6856">
        <f>+VLOOKUP(G6856,'Legenda Tecnologias'!$A$1:$C$26,3)</f>
        <v>11</v>
      </c>
    </row>
    <row r="6857" spans="1:8" ht="14.25">
      <c r="A6857" s="11">
        <v>44105</v>
      </c>
      <c r="B6857" s="10" t="s">
        <v>7265</v>
      </c>
      <c r="C6857" s="12">
        <v>0.95833333333333337</v>
      </c>
      <c r="D6857" s="13">
        <v>44116</v>
      </c>
      <c r="E6857" s="7" t="s">
        <v>6978</v>
      </c>
      <c r="F6857" s="65">
        <v>40.07</v>
      </c>
      <c r="G6857" t="s">
        <v>5</v>
      </c>
      <c r="H6857">
        <f>+VLOOKUP(G6857,'Legenda Tecnologias'!$A$1:$C$26,3)</f>
        <v>11</v>
      </c>
    </row>
    <row r="6858" spans="1:8" ht="14.25">
      <c r="A6858" s="11">
        <v>44105</v>
      </c>
      <c r="B6858" s="10" t="s">
        <v>7245</v>
      </c>
      <c r="C6858" s="12">
        <v>0.125</v>
      </c>
      <c r="D6858" s="13">
        <v>44116</v>
      </c>
      <c r="E6858" s="7" t="s">
        <v>6978</v>
      </c>
      <c r="F6858" s="65">
        <v>28.91</v>
      </c>
      <c r="G6858" t="s">
        <v>6</v>
      </c>
      <c r="H6858">
        <f>+VLOOKUP(G6858,'Legenda Tecnologias'!$A$1:$C$26,3)</f>
        <v>18</v>
      </c>
    </row>
    <row r="6859" spans="1:8" ht="14.25">
      <c r="A6859" s="11">
        <v>44105</v>
      </c>
      <c r="B6859" s="10" t="s">
        <v>7246</v>
      </c>
      <c r="C6859" s="12">
        <v>0.16666666666666666</v>
      </c>
      <c r="D6859" s="13">
        <v>44116</v>
      </c>
      <c r="E6859" s="7" t="s">
        <v>6978</v>
      </c>
      <c r="F6859" s="65">
        <v>28.72</v>
      </c>
      <c r="G6859" t="s">
        <v>6</v>
      </c>
      <c r="H6859">
        <f>+VLOOKUP(G6859,'Legenda Tecnologias'!$A$1:$C$26,3)</f>
        <v>18</v>
      </c>
    </row>
    <row r="6860" spans="1:8" ht="14.25">
      <c r="A6860" s="11">
        <v>44105</v>
      </c>
      <c r="B6860" s="10" t="s">
        <v>7247</v>
      </c>
      <c r="C6860" s="12">
        <v>0.20833333333333334</v>
      </c>
      <c r="D6860" s="13">
        <v>44116</v>
      </c>
      <c r="E6860" s="7" t="s">
        <v>6978</v>
      </c>
      <c r="F6860" s="65">
        <v>29.55</v>
      </c>
      <c r="G6860" t="s">
        <v>6</v>
      </c>
      <c r="H6860">
        <f>+VLOOKUP(G6860,'Legenda Tecnologias'!$A$1:$C$26,3)</f>
        <v>18</v>
      </c>
    </row>
    <row r="6861" spans="1:8" ht="14.25">
      <c r="A6861" s="11">
        <v>44105</v>
      </c>
      <c r="B6861" s="10" t="s">
        <v>7248</v>
      </c>
      <c r="C6861" s="12">
        <v>0.25</v>
      </c>
      <c r="D6861" s="13">
        <v>44116</v>
      </c>
      <c r="E6861" s="7" t="s">
        <v>6978</v>
      </c>
      <c r="F6861" s="65">
        <v>35.08</v>
      </c>
      <c r="G6861" t="s">
        <v>6</v>
      </c>
      <c r="H6861">
        <f>+VLOOKUP(G6861,'Legenda Tecnologias'!$A$1:$C$26,3)</f>
        <v>18</v>
      </c>
    </row>
    <row r="6862" spans="1:8" ht="14.25">
      <c r="A6862" s="11">
        <v>44105</v>
      </c>
      <c r="B6862" s="10" t="s">
        <v>7249</v>
      </c>
      <c r="C6862" s="12">
        <v>0.29166666666666669</v>
      </c>
      <c r="D6862" s="13">
        <v>44116</v>
      </c>
      <c r="E6862" s="7" t="s">
        <v>6978</v>
      </c>
      <c r="F6862" s="65">
        <v>37.58</v>
      </c>
      <c r="G6862" t="s">
        <v>5</v>
      </c>
      <c r="H6862">
        <f>+VLOOKUP(G6862,'Legenda Tecnologias'!$A$1:$C$26,3)</f>
        <v>11</v>
      </c>
    </row>
    <row r="6863" spans="1:8" ht="14.25">
      <c r="A6863" s="11">
        <v>44105</v>
      </c>
      <c r="B6863" s="10" t="s">
        <v>7250</v>
      </c>
      <c r="C6863" s="12">
        <v>0.33333333333333331</v>
      </c>
      <c r="D6863" s="13">
        <v>44116</v>
      </c>
      <c r="E6863" s="7" t="s">
        <v>6978</v>
      </c>
      <c r="F6863" s="65">
        <v>40.06</v>
      </c>
      <c r="G6863" t="s">
        <v>5</v>
      </c>
      <c r="H6863">
        <f>+VLOOKUP(G6863,'Legenda Tecnologias'!$A$1:$C$26,3)</f>
        <v>11</v>
      </c>
    </row>
    <row r="6864" spans="1:8" ht="14.25">
      <c r="A6864" s="11">
        <v>44105</v>
      </c>
      <c r="B6864" s="10" t="s">
        <v>7251</v>
      </c>
      <c r="C6864" s="12">
        <v>0.375</v>
      </c>
      <c r="D6864" s="13">
        <v>44116</v>
      </c>
      <c r="E6864" s="7" t="s">
        <v>6978</v>
      </c>
      <c r="F6864" s="65">
        <v>41.56</v>
      </c>
      <c r="G6864" t="s">
        <v>5</v>
      </c>
      <c r="H6864">
        <f>+VLOOKUP(G6864,'Legenda Tecnologias'!$A$1:$C$26,3)</f>
        <v>11</v>
      </c>
    </row>
    <row r="6865" spans="1:8" ht="14.25">
      <c r="A6865" s="11">
        <v>44105</v>
      </c>
      <c r="B6865" s="10" t="s">
        <v>7266</v>
      </c>
      <c r="C6865" s="12">
        <v>0</v>
      </c>
      <c r="D6865" s="13">
        <v>44117</v>
      </c>
      <c r="E6865" s="7" t="s">
        <v>6978</v>
      </c>
      <c r="F6865" s="65">
        <v>39.1</v>
      </c>
      <c r="G6865" t="s">
        <v>12</v>
      </c>
      <c r="H6865">
        <f>+VLOOKUP(G6865,'Legenda Tecnologias'!$A$1:$C$26,3)</f>
        <v>22</v>
      </c>
    </row>
    <row r="6866" spans="1:8" ht="14.25">
      <c r="A6866" s="11">
        <v>44105</v>
      </c>
      <c r="B6866" s="10" t="s">
        <v>7267</v>
      </c>
      <c r="C6866" s="12">
        <v>4.1666666666666664E-2</v>
      </c>
      <c r="D6866" s="13">
        <v>44117</v>
      </c>
      <c r="E6866" s="7" t="s">
        <v>6978</v>
      </c>
      <c r="F6866" s="65">
        <v>33.01</v>
      </c>
      <c r="G6866" t="s">
        <v>5</v>
      </c>
      <c r="H6866">
        <f>+VLOOKUP(G6866,'Legenda Tecnologias'!$A$1:$C$26,3)</f>
        <v>11</v>
      </c>
    </row>
    <row r="6867" spans="1:8" ht="14.25">
      <c r="A6867" s="11">
        <v>44105</v>
      </c>
      <c r="B6867" s="10" t="s">
        <v>7276</v>
      </c>
      <c r="C6867" s="12">
        <v>0.41666666666666669</v>
      </c>
      <c r="D6867" s="13">
        <v>44117</v>
      </c>
      <c r="E6867" s="7" t="s">
        <v>6978</v>
      </c>
      <c r="F6867" s="65">
        <v>45.92</v>
      </c>
      <c r="G6867" t="s">
        <v>5</v>
      </c>
      <c r="H6867">
        <f>+VLOOKUP(G6867,'Legenda Tecnologias'!$A$1:$C$26,3)</f>
        <v>11</v>
      </c>
    </row>
    <row r="6868" spans="1:8" ht="14.25">
      <c r="A6868" s="11">
        <v>44105</v>
      </c>
      <c r="B6868" s="10" t="s">
        <v>7277</v>
      </c>
      <c r="C6868" s="12">
        <v>0.45833333333333331</v>
      </c>
      <c r="D6868" s="13">
        <v>44117</v>
      </c>
      <c r="E6868" s="7" t="s">
        <v>6978</v>
      </c>
      <c r="F6868" s="65">
        <v>39.4</v>
      </c>
      <c r="G6868" t="s">
        <v>5</v>
      </c>
      <c r="H6868">
        <f>+VLOOKUP(G6868,'Legenda Tecnologias'!$A$1:$C$26,3)</f>
        <v>11</v>
      </c>
    </row>
    <row r="6869" spans="1:8" ht="14.25">
      <c r="A6869" s="11">
        <v>44105</v>
      </c>
      <c r="B6869" s="10" t="s">
        <v>7278</v>
      </c>
      <c r="C6869" s="12">
        <v>0.5</v>
      </c>
      <c r="D6869" s="13">
        <v>44117</v>
      </c>
      <c r="E6869" s="7" t="s">
        <v>6978</v>
      </c>
      <c r="F6869" s="65">
        <v>41.51</v>
      </c>
      <c r="G6869" t="s">
        <v>6</v>
      </c>
      <c r="H6869">
        <f>+VLOOKUP(G6869,'Legenda Tecnologias'!$A$1:$C$26,3)</f>
        <v>18</v>
      </c>
    </row>
    <row r="6870" spans="1:8" ht="14.25">
      <c r="A6870" s="11">
        <v>44105</v>
      </c>
      <c r="B6870" s="10" t="s">
        <v>7279</v>
      </c>
      <c r="C6870" s="12">
        <v>0.54166666666666663</v>
      </c>
      <c r="D6870" s="13">
        <v>44117</v>
      </c>
      <c r="E6870" s="7" t="s">
        <v>6978</v>
      </c>
      <c r="F6870" s="65">
        <v>41.31</v>
      </c>
      <c r="G6870" t="s">
        <v>12</v>
      </c>
      <c r="H6870">
        <f>+VLOOKUP(G6870,'Legenda Tecnologias'!$A$1:$C$26,3)</f>
        <v>22</v>
      </c>
    </row>
    <row r="6871" spans="1:8" ht="14.25">
      <c r="A6871" s="11">
        <v>44105</v>
      </c>
      <c r="B6871" s="10" t="s">
        <v>7280</v>
      </c>
      <c r="C6871" s="12">
        <v>0.58333333333333337</v>
      </c>
      <c r="D6871" s="13">
        <v>44117</v>
      </c>
      <c r="E6871" s="7" t="s">
        <v>6978</v>
      </c>
      <c r="F6871" s="65">
        <v>36.57</v>
      </c>
      <c r="G6871" t="s">
        <v>6</v>
      </c>
      <c r="H6871">
        <f>+VLOOKUP(G6871,'Legenda Tecnologias'!$A$1:$C$26,3)</f>
        <v>18</v>
      </c>
    </row>
    <row r="6872" spans="1:8" ht="14.25">
      <c r="A6872" s="11">
        <v>44105</v>
      </c>
      <c r="B6872" s="10" t="s">
        <v>7281</v>
      </c>
      <c r="C6872" s="12">
        <v>0.625</v>
      </c>
      <c r="D6872" s="13">
        <v>44117</v>
      </c>
      <c r="E6872" s="7" t="s">
        <v>6978</v>
      </c>
      <c r="F6872" s="65">
        <v>33</v>
      </c>
      <c r="G6872" t="s">
        <v>12</v>
      </c>
      <c r="H6872">
        <f>+VLOOKUP(G6872,'Legenda Tecnologias'!$A$1:$C$26,3)</f>
        <v>22</v>
      </c>
    </row>
    <row r="6873" spans="1:8" ht="14.25">
      <c r="A6873" s="11">
        <v>44105</v>
      </c>
      <c r="B6873" s="10" t="s">
        <v>7282</v>
      </c>
      <c r="C6873" s="12">
        <v>0.66666666666666663</v>
      </c>
      <c r="D6873" s="13">
        <v>44117</v>
      </c>
      <c r="E6873" s="7" t="s">
        <v>6978</v>
      </c>
      <c r="F6873" s="65">
        <v>33</v>
      </c>
      <c r="G6873" t="s">
        <v>5</v>
      </c>
      <c r="H6873">
        <f>+VLOOKUP(G6873,'Legenda Tecnologias'!$A$1:$C$26,3)</f>
        <v>11</v>
      </c>
    </row>
    <row r="6874" spans="1:8" ht="14.25">
      <c r="A6874" s="11">
        <v>44105</v>
      </c>
      <c r="B6874" s="10" t="s">
        <v>7283</v>
      </c>
      <c r="C6874" s="12">
        <v>0.70833333333333337</v>
      </c>
      <c r="D6874" s="13">
        <v>44117</v>
      </c>
      <c r="E6874" s="7" t="s">
        <v>6978</v>
      </c>
      <c r="F6874" s="65">
        <v>33</v>
      </c>
      <c r="G6874" t="s">
        <v>5</v>
      </c>
      <c r="H6874">
        <f>+VLOOKUP(G6874,'Legenda Tecnologias'!$A$1:$C$26,3)</f>
        <v>11</v>
      </c>
    </row>
    <row r="6875" spans="1:8" ht="14.25">
      <c r="A6875" s="11">
        <v>44105</v>
      </c>
      <c r="B6875" s="10" t="s">
        <v>7284</v>
      </c>
      <c r="C6875" s="12">
        <v>0.75</v>
      </c>
      <c r="D6875" s="13">
        <v>44117</v>
      </c>
      <c r="E6875" s="7" t="s">
        <v>6978</v>
      </c>
      <c r="F6875" s="65">
        <v>39</v>
      </c>
      <c r="G6875" t="s">
        <v>5</v>
      </c>
      <c r="H6875">
        <f>+VLOOKUP(G6875,'Legenda Tecnologias'!$A$1:$C$26,3)</f>
        <v>11</v>
      </c>
    </row>
    <row r="6876" spans="1:8" ht="14.25">
      <c r="A6876" s="11">
        <v>44105</v>
      </c>
      <c r="B6876" s="10" t="s">
        <v>7285</v>
      </c>
      <c r="C6876" s="12">
        <v>0.79166666666666663</v>
      </c>
      <c r="D6876" s="13">
        <v>44117</v>
      </c>
      <c r="E6876" s="7" t="s">
        <v>6978</v>
      </c>
      <c r="F6876" s="65">
        <v>45.92</v>
      </c>
      <c r="G6876" t="s">
        <v>20</v>
      </c>
      <c r="H6876">
        <f>+VLOOKUP(G6876,'Legenda Tecnologias'!$A$1:$C$26,3)</f>
        <v>12</v>
      </c>
    </row>
    <row r="6877" spans="1:8" ht="14.25">
      <c r="A6877" s="11">
        <v>44105</v>
      </c>
      <c r="B6877" s="10" t="s">
        <v>7268</v>
      </c>
      <c r="C6877" s="12">
        <v>8.3333333333333329E-2</v>
      </c>
      <c r="D6877" s="13">
        <v>44117</v>
      </c>
      <c r="E6877" s="7" t="s">
        <v>6978</v>
      </c>
      <c r="F6877" s="65">
        <v>33.07</v>
      </c>
      <c r="G6877" t="s">
        <v>12</v>
      </c>
      <c r="H6877">
        <f>+VLOOKUP(G6877,'Legenda Tecnologias'!$A$1:$C$26,3)</f>
        <v>22</v>
      </c>
    </row>
    <row r="6878" spans="1:8" ht="14.25">
      <c r="A6878" s="11">
        <v>44105</v>
      </c>
      <c r="B6878" s="10" t="s">
        <v>7286</v>
      </c>
      <c r="C6878" s="12">
        <v>0.83333333333333337</v>
      </c>
      <c r="D6878" s="13">
        <v>44117</v>
      </c>
      <c r="E6878" s="7" t="s">
        <v>6978</v>
      </c>
      <c r="F6878" s="65">
        <v>50.9</v>
      </c>
      <c r="G6878" t="s">
        <v>5</v>
      </c>
      <c r="H6878">
        <f>+VLOOKUP(G6878,'Legenda Tecnologias'!$A$1:$C$26,3)</f>
        <v>11</v>
      </c>
    </row>
    <row r="6879" spans="1:8" ht="14.25">
      <c r="A6879" s="11">
        <v>44105</v>
      </c>
      <c r="B6879" s="10" t="s">
        <v>7287</v>
      </c>
      <c r="C6879" s="12">
        <v>0.875</v>
      </c>
      <c r="D6879" s="13">
        <v>44117</v>
      </c>
      <c r="E6879" s="7" t="s">
        <v>6978</v>
      </c>
      <c r="F6879" s="65">
        <v>46.14</v>
      </c>
      <c r="G6879" t="s">
        <v>10</v>
      </c>
      <c r="H6879">
        <f>+VLOOKUP(G6879,'Legenda Tecnologias'!$A$1:$C$26,3)</f>
        <v>1</v>
      </c>
    </row>
    <row r="6880" spans="1:8" ht="14.25">
      <c r="A6880" s="11">
        <v>44105</v>
      </c>
      <c r="B6880" s="10" t="s">
        <v>7288</v>
      </c>
      <c r="C6880" s="12">
        <v>0.91666666666666663</v>
      </c>
      <c r="D6880" s="13">
        <v>44117</v>
      </c>
      <c r="E6880" s="7" t="s">
        <v>6978</v>
      </c>
      <c r="F6880" s="65">
        <v>42.88</v>
      </c>
      <c r="G6880" t="s">
        <v>6</v>
      </c>
      <c r="H6880">
        <f>+VLOOKUP(G6880,'Legenda Tecnologias'!$A$1:$C$26,3)</f>
        <v>18</v>
      </c>
    </row>
    <row r="6881" spans="1:8" ht="14.25">
      <c r="A6881" s="11">
        <v>44105</v>
      </c>
      <c r="B6881" s="10" t="s">
        <v>7289</v>
      </c>
      <c r="C6881" s="12">
        <v>0.95833333333333337</v>
      </c>
      <c r="D6881" s="13">
        <v>44117</v>
      </c>
      <c r="E6881" s="7" t="s">
        <v>6978</v>
      </c>
      <c r="F6881" s="65">
        <v>39.76</v>
      </c>
      <c r="G6881" t="s">
        <v>12</v>
      </c>
      <c r="H6881">
        <f>+VLOOKUP(G6881,'Legenda Tecnologias'!$A$1:$C$26,3)</f>
        <v>22</v>
      </c>
    </row>
    <row r="6882" spans="1:8" ht="14.25">
      <c r="A6882" s="11">
        <v>44105</v>
      </c>
      <c r="B6882" s="10" t="s">
        <v>7269</v>
      </c>
      <c r="C6882" s="12">
        <v>0.125</v>
      </c>
      <c r="D6882" s="13">
        <v>44117</v>
      </c>
      <c r="E6882" s="7" t="s">
        <v>6978</v>
      </c>
      <c r="F6882" s="65">
        <v>31.58</v>
      </c>
      <c r="G6882" t="s">
        <v>12</v>
      </c>
      <c r="H6882">
        <f>+VLOOKUP(G6882,'Legenda Tecnologias'!$A$1:$C$26,3)</f>
        <v>22</v>
      </c>
    </row>
    <row r="6883" spans="1:8" ht="14.25">
      <c r="A6883" s="11">
        <v>44105</v>
      </c>
      <c r="B6883" s="10" t="s">
        <v>7270</v>
      </c>
      <c r="C6883" s="12">
        <v>0.16666666666666666</v>
      </c>
      <c r="D6883" s="13">
        <v>44117</v>
      </c>
      <c r="E6883" s="7" t="s">
        <v>6978</v>
      </c>
      <c r="F6883" s="65">
        <v>32.9</v>
      </c>
      <c r="G6883" t="s">
        <v>12</v>
      </c>
      <c r="H6883">
        <f>+VLOOKUP(G6883,'Legenda Tecnologias'!$A$1:$C$26,3)</f>
        <v>22</v>
      </c>
    </row>
    <row r="6884" spans="1:8" ht="14.25">
      <c r="A6884" s="11">
        <v>44105</v>
      </c>
      <c r="B6884" s="10" t="s">
        <v>7271</v>
      </c>
      <c r="C6884" s="12">
        <v>0.20833333333333334</v>
      </c>
      <c r="D6884" s="13">
        <v>44117</v>
      </c>
      <c r="E6884" s="7" t="s">
        <v>6978</v>
      </c>
      <c r="F6884" s="65">
        <v>36.17</v>
      </c>
      <c r="G6884" t="s">
        <v>12</v>
      </c>
      <c r="H6884">
        <f>+VLOOKUP(G6884,'Legenda Tecnologias'!$A$1:$C$26,3)</f>
        <v>22</v>
      </c>
    </row>
    <row r="6885" spans="1:8" ht="14.25">
      <c r="A6885" s="11">
        <v>44105</v>
      </c>
      <c r="B6885" s="10" t="s">
        <v>7272</v>
      </c>
      <c r="C6885" s="12">
        <v>0.25</v>
      </c>
      <c r="D6885" s="13">
        <v>44117</v>
      </c>
      <c r="E6885" s="7" t="s">
        <v>6978</v>
      </c>
      <c r="F6885" s="65">
        <v>46.51</v>
      </c>
      <c r="G6885" t="s">
        <v>12</v>
      </c>
      <c r="H6885">
        <f>+VLOOKUP(G6885,'Legenda Tecnologias'!$A$1:$C$26,3)</f>
        <v>22</v>
      </c>
    </row>
    <row r="6886" spans="1:8" ht="14.25">
      <c r="A6886" s="11">
        <v>44105</v>
      </c>
      <c r="B6886" s="10" t="s">
        <v>7273</v>
      </c>
      <c r="C6886" s="12">
        <v>0.29166666666666669</v>
      </c>
      <c r="D6886" s="13">
        <v>44117</v>
      </c>
      <c r="E6886" s="7" t="s">
        <v>6978</v>
      </c>
      <c r="F6886" s="65">
        <v>49.97</v>
      </c>
      <c r="G6886" t="s">
        <v>5</v>
      </c>
      <c r="H6886">
        <f>+VLOOKUP(G6886,'Legenda Tecnologias'!$A$1:$C$26,3)</f>
        <v>11</v>
      </c>
    </row>
    <row r="6887" spans="1:8" ht="14.25">
      <c r="A6887" s="11">
        <v>44105</v>
      </c>
      <c r="B6887" s="10" t="s">
        <v>7274</v>
      </c>
      <c r="C6887" s="12">
        <v>0.33333333333333331</v>
      </c>
      <c r="D6887" s="13">
        <v>44117</v>
      </c>
      <c r="E6887" s="7" t="s">
        <v>6978</v>
      </c>
      <c r="F6887" s="65">
        <v>50.9</v>
      </c>
      <c r="G6887" t="s">
        <v>5</v>
      </c>
      <c r="H6887">
        <f>+VLOOKUP(G6887,'Legenda Tecnologias'!$A$1:$C$26,3)</f>
        <v>11</v>
      </c>
    </row>
    <row r="6888" spans="1:8" ht="14.25">
      <c r="A6888" s="11">
        <v>44105</v>
      </c>
      <c r="B6888" s="10" t="s">
        <v>7275</v>
      </c>
      <c r="C6888" s="12">
        <v>0.375</v>
      </c>
      <c r="D6888" s="13">
        <v>44117</v>
      </c>
      <c r="E6888" s="7" t="s">
        <v>6978</v>
      </c>
      <c r="F6888" s="65">
        <v>49.68</v>
      </c>
      <c r="G6888" t="s">
        <v>10</v>
      </c>
      <c r="H6888">
        <f>+VLOOKUP(G6888,'Legenda Tecnologias'!$A$1:$C$26,3)</f>
        <v>1</v>
      </c>
    </row>
    <row r="6889" spans="1:8" ht="14.25">
      <c r="A6889" s="11">
        <v>44105</v>
      </c>
      <c r="B6889" s="10" t="s">
        <v>7290</v>
      </c>
      <c r="C6889" s="12">
        <v>0</v>
      </c>
      <c r="D6889" s="13">
        <v>44118</v>
      </c>
      <c r="E6889" s="7" t="s">
        <v>6978</v>
      </c>
      <c r="F6889" s="65">
        <v>36.1</v>
      </c>
      <c r="G6889" t="s">
        <v>12</v>
      </c>
      <c r="H6889">
        <f>+VLOOKUP(G6889,'Legenda Tecnologias'!$A$1:$C$26,3)</f>
        <v>22</v>
      </c>
    </row>
    <row r="6890" spans="1:8" ht="14.25">
      <c r="A6890" s="11">
        <v>44105</v>
      </c>
      <c r="B6890" s="10" t="s">
        <v>7291</v>
      </c>
      <c r="C6890" s="12">
        <v>4.1666666666666664E-2</v>
      </c>
      <c r="D6890" s="13">
        <v>44118</v>
      </c>
      <c r="E6890" s="7" t="s">
        <v>6978</v>
      </c>
      <c r="F6890" s="65">
        <v>32.11</v>
      </c>
      <c r="G6890" t="s">
        <v>12</v>
      </c>
      <c r="H6890">
        <f>+VLOOKUP(G6890,'Legenda Tecnologias'!$A$1:$C$26,3)</f>
        <v>22</v>
      </c>
    </row>
    <row r="6891" spans="1:8" ht="14.25">
      <c r="A6891" s="11">
        <v>44105</v>
      </c>
      <c r="B6891" s="10" t="s">
        <v>7300</v>
      </c>
      <c r="C6891" s="12">
        <v>0.41666666666666669</v>
      </c>
      <c r="D6891" s="13">
        <v>44118</v>
      </c>
      <c r="E6891" s="7" t="s">
        <v>6978</v>
      </c>
      <c r="F6891" s="65">
        <v>44.17</v>
      </c>
      <c r="G6891" t="s">
        <v>5</v>
      </c>
      <c r="H6891">
        <f>+VLOOKUP(G6891,'Legenda Tecnologias'!$A$1:$C$26,3)</f>
        <v>11</v>
      </c>
    </row>
    <row r="6892" spans="1:8" ht="14.25">
      <c r="A6892" s="11">
        <v>44105</v>
      </c>
      <c r="B6892" s="10" t="s">
        <v>7301</v>
      </c>
      <c r="C6892" s="12">
        <v>0.45833333333333331</v>
      </c>
      <c r="D6892" s="13">
        <v>44118</v>
      </c>
      <c r="E6892" s="7" t="s">
        <v>6978</v>
      </c>
      <c r="F6892" s="65">
        <v>36.200000000000003</v>
      </c>
      <c r="G6892" t="s">
        <v>5</v>
      </c>
      <c r="H6892">
        <f>+VLOOKUP(G6892,'Legenda Tecnologias'!$A$1:$C$26,3)</f>
        <v>11</v>
      </c>
    </row>
    <row r="6893" spans="1:8" ht="14.25">
      <c r="A6893" s="11">
        <v>44105</v>
      </c>
      <c r="B6893" s="10" t="s">
        <v>7302</v>
      </c>
      <c r="C6893" s="12">
        <v>0.5</v>
      </c>
      <c r="D6893" s="13">
        <v>44118</v>
      </c>
      <c r="E6893" s="7" t="s">
        <v>6978</v>
      </c>
      <c r="F6893" s="65">
        <v>32.31</v>
      </c>
      <c r="G6893" t="s">
        <v>12</v>
      </c>
      <c r="H6893">
        <f>+VLOOKUP(G6893,'Legenda Tecnologias'!$A$1:$C$26,3)</f>
        <v>22</v>
      </c>
    </row>
    <row r="6894" spans="1:8" ht="14.25">
      <c r="A6894" s="11">
        <v>44105</v>
      </c>
      <c r="B6894" s="10" t="s">
        <v>7303</v>
      </c>
      <c r="C6894" s="12">
        <v>0.54166666666666663</v>
      </c>
      <c r="D6894" s="13">
        <v>44118</v>
      </c>
      <c r="E6894" s="7" t="s">
        <v>6978</v>
      </c>
      <c r="F6894" s="65">
        <v>34.44</v>
      </c>
      <c r="G6894" t="s">
        <v>6</v>
      </c>
      <c r="H6894">
        <f>+VLOOKUP(G6894,'Legenda Tecnologias'!$A$1:$C$26,3)</f>
        <v>18</v>
      </c>
    </row>
    <row r="6895" spans="1:8" ht="14.25">
      <c r="A6895" s="11">
        <v>44105</v>
      </c>
      <c r="B6895" s="10" t="s">
        <v>7304</v>
      </c>
      <c r="C6895" s="12">
        <v>0.58333333333333337</v>
      </c>
      <c r="D6895" s="13">
        <v>44118</v>
      </c>
      <c r="E6895" s="7" t="s">
        <v>6978</v>
      </c>
      <c r="F6895" s="65">
        <v>28</v>
      </c>
      <c r="G6895" t="s">
        <v>12</v>
      </c>
      <c r="H6895">
        <f>+VLOOKUP(G6895,'Legenda Tecnologias'!$A$1:$C$26,3)</f>
        <v>22</v>
      </c>
    </row>
    <row r="6896" spans="1:8" ht="14.25">
      <c r="A6896" s="11">
        <v>44105</v>
      </c>
      <c r="B6896" s="10" t="s">
        <v>7305</v>
      </c>
      <c r="C6896" s="12">
        <v>0.625</v>
      </c>
      <c r="D6896" s="13">
        <v>44118</v>
      </c>
      <c r="E6896" s="7" t="s">
        <v>6978</v>
      </c>
      <c r="F6896" s="65">
        <v>27.51</v>
      </c>
      <c r="G6896" t="s">
        <v>7</v>
      </c>
      <c r="H6896">
        <f>+VLOOKUP(G6896,'Legenda Tecnologias'!$A$1:$C$26,3)</f>
        <v>19</v>
      </c>
    </row>
    <row r="6897" spans="1:8" ht="14.25">
      <c r="A6897" s="11">
        <v>44105</v>
      </c>
      <c r="B6897" s="10" t="s">
        <v>7306</v>
      </c>
      <c r="C6897" s="12">
        <v>0.66666666666666663</v>
      </c>
      <c r="D6897" s="13">
        <v>44118</v>
      </c>
      <c r="E6897" s="7" t="s">
        <v>6978</v>
      </c>
      <c r="F6897" s="65">
        <v>27.5</v>
      </c>
      <c r="G6897" t="s">
        <v>5</v>
      </c>
      <c r="H6897">
        <f>+VLOOKUP(G6897,'Legenda Tecnologias'!$A$1:$C$26,3)</f>
        <v>11</v>
      </c>
    </row>
    <row r="6898" spans="1:8" ht="14.25">
      <c r="A6898" s="11">
        <v>44105</v>
      </c>
      <c r="B6898" s="10" t="s">
        <v>7307</v>
      </c>
      <c r="C6898" s="12">
        <v>0.70833333333333337</v>
      </c>
      <c r="D6898" s="13">
        <v>44118</v>
      </c>
      <c r="E6898" s="7" t="s">
        <v>6978</v>
      </c>
      <c r="F6898" s="65">
        <v>27.51</v>
      </c>
      <c r="G6898" t="s">
        <v>12</v>
      </c>
      <c r="H6898">
        <f>+VLOOKUP(G6898,'Legenda Tecnologias'!$A$1:$C$26,3)</f>
        <v>22</v>
      </c>
    </row>
    <row r="6899" spans="1:8" ht="14.25">
      <c r="A6899" s="11">
        <v>44105</v>
      </c>
      <c r="B6899" s="10" t="s">
        <v>7308</v>
      </c>
      <c r="C6899" s="12">
        <v>0.75</v>
      </c>
      <c r="D6899" s="13">
        <v>44118</v>
      </c>
      <c r="E6899" s="7" t="s">
        <v>6978</v>
      </c>
      <c r="F6899" s="65">
        <v>29</v>
      </c>
      <c r="G6899" t="s">
        <v>5</v>
      </c>
      <c r="H6899">
        <f>+VLOOKUP(G6899,'Legenda Tecnologias'!$A$1:$C$26,3)</f>
        <v>11</v>
      </c>
    </row>
    <row r="6900" spans="1:8" ht="14.25">
      <c r="A6900" s="11">
        <v>44105</v>
      </c>
      <c r="B6900" s="10" t="s">
        <v>7309</v>
      </c>
      <c r="C6900" s="12">
        <v>0.79166666666666663</v>
      </c>
      <c r="D6900" s="13">
        <v>44118</v>
      </c>
      <c r="E6900" s="7" t="s">
        <v>6978</v>
      </c>
      <c r="F6900" s="65">
        <v>40.119999999999997</v>
      </c>
      <c r="G6900" t="s">
        <v>12</v>
      </c>
      <c r="H6900">
        <f>+VLOOKUP(G6900,'Legenda Tecnologias'!$A$1:$C$26,3)</f>
        <v>22</v>
      </c>
    </row>
    <row r="6901" spans="1:8" ht="14.25">
      <c r="A6901" s="11">
        <v>44105</v>
      </c>
      <c r="B6901" s="10" t="s">
        <v>7292</v>
      </c>
      <c r="C6901" s="12">
        <v>8.3333333333333329E-2</v>
      </c>
      <c r="D6901" s="13">
        <v>44118</v>
      </c>
      <c r="E6901" s="7" t="s">
        <v>6978</v>
      </c>
      <c r="F6901" s="65">
        <v>34.700000000000003</v>
      </c>
      <c r="G6901" t="s">
        <v>12</v>
      </c>
      <c r="H6901">
        <f>+VLOOKUP(G6901,'Legenda Tecnologias'!$A$1:$C$26,3)</f>
        <v>22</v>
      </c>
    </row>
    <row r="6902" spans="1:8" ht="14.25">
      <c r="A6902" s="11">
        <v>44105</v>
      </c>
      <c r="B6902" s="10" t="s">
        <v>7310</v>
      </c>
      <c r="C6902" s="12">
        <v>0.83333333333333337</v>
      </c>
      <c r="D6902" s="13">
        <v>44118</v>
      </c>
      <c r="E6902" s="7" t="s">
        <v>6978</v>
      </c>
      <c r="F6902" s="65">
        <v>48.5</v>
      </c>
      <c r="G6902" t="s">
        <v>5</v>
      </c>
      <c r="H6902">
        <f>+VLOOKUP(G6902,'Legenda Tecnologias'!$A$1:$C$26,3)</f>
        <v>11</v>
      </c>
    </row>
    <row r="6903" spans="1:8" ht="14.25">
      <c r="A6903" s="11">
        <v>44105</v>
      </c>
      <c r="B6903" s="10" t="s">
        <v>7311</v>
      </c>
      <c r="C6903" s="12">
        <v>0.875</v>
      </c>
      <c r="D6903" s="13">
        <v>44118</v>
      </c>
      <c r="E6903" s="7" t="s">
        <v>6978</v>
      </c>
      <c r="F6903" s="65">
        <v>42.09</v>
      </c>
      <c r="G6903" t="s">
        <v>10</v>
      </c>
      <c r="H6903">
        <f>+VLOOKUP(G6903,'Legenda Tecnologias'!$A$1:$C$26,3)</f>
        <v>1</v>
      </c>
    </row>
    <row r="6904" spans="1:8" ht="14.25">
      <c r="A6904" s="11">
        <v>44105</v>
      </c>
      <c r="B6904" s="10" t="s">
        <v>7312</v>
      </c>
      <c r="C6904" s="12">
        <v>0.91666666666666663</v>
      </c>
      <c r="D6904" s="13">
        <v>44118</v>
      </c>
      <c r="E6904" s="7" t="s">
        <v>6978</v>
      </c>
      <c r="F6904" s="65">
        <v>38.29</v>
      </c>
      <c r="G6904" t="s">
        <v>6</v>
      </c>
      <c r="H6904">
        <f>+VLOOKUP(G6904,'Legenda Tecnologias'!$A$1:$C$26,3)</f>
        <v>18</v>
      </c>
    </row>
    <row r="6905" spans="1:8" ht="14.25">
      <c r="A6905" s="11">
        <v>44105</v>
      </c>
      <c r="B6905" s="10" t="s">
        <v>7313</v>
      </c>
      <c r="C6905" s="12">
        <v>0.95833333333333337</v>
      </c>
      <c r="D6905" s="13">
        <v>44118</v>
      </c>
      <c r="E6905" s="7" t="s">
        <v>6978</v>
      </c>
      <c r="F6905" s="65">
        <v>40.369999999999997</v>
      </c>
      <c r="G6905" t="s">
        <v>6</v>
      </c>
      <c r="H6905">
        <f>+VLOOKUP(G6905,'Legenda Tecnologias'!$A$1:$C$26,3)</f>
        <v>18</v>
      </c>
    </row>
    <row r="6906" spans="1:8" ht="14.25">
      <c r="A6906" s="11">
        <v>44105</v>
      </c>
      <c r="B6906" s="10" t="s">
        <v>7293</v>
      </c>
      <c r="C6906" s="12">
        <v>0.125</v>
      </c>
      <c r="D6906" s="13">
        <v>44118</v>
      </c>
      <c r="E6906" s="7" t="s">
        <v>6978</v>
      </c>
      <c r="F6906" s="65">
        <v>31.73</v>
      </c>
      <c r="G6906" t="s">
        <v>6</v>
      </c>
      <c r="H6906">
        <f>+VLOOKUP(G6906,'Legenda Tecnologias'!$A$1:$C$26,3)</f>
        <v>18</v>
      </c>
    </row>
    <row r="6907" spans="1:8" ht="14.25">
      <c r="A6907" s="11">
        <v>44105</v>
      </c>
      <c r="B6907" s="10" t="s">
        <v>7294</v>
      </c>
      <c r="C6907" s="12">
        <v>0.16666666666666666</v>
      </c>
      <c r="D6907" s="13">
        <v>44118</v>
      </c>
      <c r="E6907" s="7" t="s">
        <v>6978</v>
      </c>
      <c r="F6907" s="65">
        <v>31.16</v>
      </c>
      <c r="G6907" t="s">
        <v>6</v>
      </c>
      <c r="H6907">
        <f>+VLOOKUP(G6907,'Legenda Tecnologias'!$A$1:$C$26,3)</f>
        <v>18</v>
      </c>
    </row>
    <row r="6908" spans="1:8" ht="14.25">
      <c r="A6908" s="11">
        <v>44105</v>
      </c>
      <c r="B6908" s="10" t="s">
        <v>7295</v>
      </c>
      <c r="C6908" s="12">
        <v>0.20833333333333334</v>
      </c>
      <c r="D6908" s="13">
        <v>44118</v>
      </c>
      <c r="E6908" s="7" t="s">
        <v>6978</v>
      </c>
      <c r="F6908" s="65">
        <v>33.35</v>
      </c>
      <c r="G6908" t="s">
        <v>6</v>
      </c>
      <c r="H6908">
        <f>+VLOOKUP(G6908,'Legenda Tecnologias'!$A$1:$C$26,3)</f>
        <v>18</v>
      </c>
    </row>
    <row r="6909" spans="1:8" ht="14.25">
      <c r="A6909" s="11">
        <v>44105</v>
      </c>
      <c r="B6909" s="10" t="s">
        <v>7296</v>
      </c>
      <c r="C6909" s="12">
        <v>0.25</v>
      </c>
      <c r="D6909" s="13">
        <v>44118</v>
      </c>
      <c r="E6909" s="7" t="s">
        <v>6978</v>
      </c>
      <c r="F6909" s="65">
        <v>38.69</v>
      </c>
      <c r="G6909" t="s">
        <v>6</v>
      </c>
      <c r="H6909">
        <f>+VLOOKUP(G6909,'Legenda Tecnologias'!$A$1:$C$26,3)</f>
        <v>18</v>
      </c>
    </row>
    <row r="6910" spans="1:8" ht="14.25">
      <c r="A6910" s="11">
        <v>44105</v>
      </c>
      <c r="B6910" s="10" t="s">
        <v>7297</v>
      </c>
      <c r="C6910" s="12">
        <v>0.29166666666666669</v>
      </c>
      <c r="D6910" s="13">
        <v>44118</v>
      </c>
      <c r="E6910" s="7" t="s">
        <v>6978</v>
      </c>
      <c r="F6910" s="65">
        <v>47.75</v>
      </c>
      <c r="G6910" t="s">
        <v>5</v>
      </c>
      <c r="H6910">
        <f>+VLOOKUP(G6910,'Legenda Tecnologias'!$A$1:$C$26,3)</f>
        <v>11</v>
      </c>
    </row>
    <row r="6911" spans="1:8" ht="14.25">
      <c r="A6911" s="11">
        <v>44105</v>
      </c>
      <c r="B6911" s="10" t="s">
        <v>7298</v>
      </c>
      <c r="C6911" s="12">
        <v>0.33333333333333331</v>
      </c>
      <c r="D6911" s="13">
        <v>44118</v>
      </c>
      <c r="E6911" s="7" t="s">
        <v>6978</v>
      </c>
      <c r="F6911" s="65">
        <v>51.69</v>
      </c>
      <c r="G6911" t="s">
        <v>5</v>
      </c>
      <c r="H6911">
        <f>+VLOOKUP(G6911,'Legenda Tecnologias'!$A$1:$C$26,3)</f>
        <v>11</v>
      </c>
    </row>
    <row r="6912" spans="1:8" ht="14.25">
      <c r="A6912" s="11">
        <v>44105</v>
      </c>
      <c r="B6912" s="10" t="s">
        <v>7299</v>
      </c>
      <c r="C6912" s="12">
        <v>0.375</v>
      </c>
      <c r="D6912" s="13">
        <v>44118</v>
      </c>
      <c r="E6912" s="7" t="s">
        <v>6978</v>
      </c>
      <c r="F6912" s="65">
        <v>48.35</v>
      </c>
      <c r="G6912" t="s">
        <v>10</v>
      </c>
      <c r="H6912">
        <f>+VLOOKUP(G6912,'Legenda Tecnologias'!$A$1:$C$26,3)</f>
        <v>1</v>
      </c>
    </row>
    <row r="6913" spans="1:8" ht="14.25">
      <c r="A6913" s="11">
        <v>44105</v>
      </c>
      <c r="B6913" s="10" t="s">
        <v>7314</v>
      </c>
      <c r="C6913" s="12">
        <v>0</v>
      </c>
      <c r="D6913" s="13">
        <v>44119</v>
      </c>
      <c r="E6913" s="7" t="s">
        <v>6978</v>
      </c>
      <c r="F6913" s="65">
        <v>37.08</v>
      </c>
      <c r="G6913" t="s">
        <v>5</v>
      </c>
      <c r="H6913">
        <f>+VLOOKUP(G6913,'Legenda Tecnologias'!$A$1:$C$26,3)</f>
        <v>11</v>
      </c>
    </row>
    <row r="6914" spans="1:8" ht="14.25">
      <c r="A6914" s="11">
        <v>44105</v>
      </c>
      <c r="B6914" s="10" t="s">
        <v>7315</v>
      </c>
      <c r="C6914" s="12">
        <v>4.1666666666666664E-2</v>
      </c>
      <c r="D6914" s="13">
        <v>44119</v>
      </c>
      <c r="E6914" s="7" t="s">
        <v>6978</v>
      </c>
      <c r="F6914" s="65">
        <v>33.4</v>
      </c>
      <c r="G6914" t="s">
        <v>5</v>
      </c>
      <c r="H6914">
        <f>+VLOOKUP(G6914,'Legenda Tecnologias'!$A$1:$C$26,3)</f>
        <v>11</v>
      </c>
    </row>
    <row r="6915" spans="1:8" ht="14.25">
      <c r="A6915" s="11">
        <v>44105</v>
      </c>
      <c r="B6915" s="10" t="s">
        <v>7324</v>
      </c>
      <c r="C6915" s="12">
        <v>0.41666666666666669</v>
      </c>
      <c r="D6915" s="13">
        <v>44119</v>
      </c>
      <c r="E6915" s="7" t="s">
        <v>6978</v>
      </c>
      <c r="F6915" s="65">
        <v>41.83</v>
      </c>
      <c r="G6915" t="s">
        <v>5</v>
      </c>
      <c r="H6915">
        <f>+VLOOKUP(G6915,'Legenda Tecnologias'!$A$1:$C$26,3)</f>
        <v>11</v>
      </c>
    </row>
    <row r="6916" spans="1:8" ht="14.25">
      <c r="A6916" s="11">
        <v>44105</v>
      </c>
      <c r="B6916" s="10" t="s">
        <v>7325</v>
      </c>
      <c r="C6916" s="12">
        <v>0.45833333333333331</v>
      </c>
      <c r="D6916" s="13">
        <v>44119</v>
      </c>
      <c r="E6916" s="7" t="s">
        <v>6978</v>
      </c>
      <c r="F6916" s="65">
        <v>39.9</v>
      </c>
      <c r="G6916" t="s">
        <v>12</v>
      </c>
      <c r="H6916">
        <f>+VLOOKUP(G6916,'Legenda Tecnologias'!$A$1:$C$26,3)</f>
        <v>22</v>
      </c>
    </row>
    <row r="6917" spans="1:8" ht="14.25">
      <c r="A6917" s="11">
        <v>44105</v>
      </c>
      <c r="B6917" s="10" t="s">
        <v>7326</v>
      </c>
      <c r="C6917" s="12">
        <v>0.5</v>
      </c>
      <c r="D6917" s="13">
        <v>44119</v>
      </c>
      <c r="E6917" s="7" t="s">
        <v>6978</v>
      </c>
      <c r="F6917" s="65">
        <v>39.15</v>
      </c>
      <c r="G6917" t="s">
        <v>12</v>
      </c>
      <c r="H6917">
        <f>+VLOOKUP(G6917,'Legenda Tecnologias'!$A$1:$C$26,3)</f>
        <v>22</v>
      </c>
    </row>
    <row r="6918" spans="1:8" ht="14.25">
      <c r="A6918" s="11">
        <v>44105</v>
      </c>
      <c r="B6918" s="10" t="s">
        <v>7327</v>
      </c>
      <c r="C6918" s="12">
        <v>0.54166666666666663</v>
      </c>
      <c r="D6918" s="13">
        <v>44119</v>
      </c>
      <c r="E6918" s="7" t="s">
        <v>6978</v>
      </c>
      <c r="F6918" s="65">
        <v>40.65</v>
      </c>
      <c r="G6918" t="s">
        <v>5</v>
      </c>
      <c r="H6918">
        <f>+VLOOKUP(G6918,'Legenda Tecnologias'!$A$1:$C$26,3)</f>
        <v>11</v>
      </c>
    </row>
    <row r="6919" spans="1:8" ht="14.25">
      <c r="A6919" s="11">
        <v>44105</v>
      </c>
      <c r="B6919" s="10" t="s">
        <v>7328</v>
      </c>
      <c r="C6919" s="12">
        <v>0.58333333333333337</v>
      </c>
      <c r="D6919" s="13">
        <v>44119</v>
      </c>
      <c r="E6919" s="7" t="s">
        <v>6978</v>
      </c>
      <c r="F6919" s="65">
        <v>36.5</v>
      </c>
      <c r="G6919" t="s">
        <v>5</v>
      </c>
      <c r="H6919">
        <f>+VLOOKUP(G6919,'Legenda Tecnologias'!$A$1:$C$26,3)</f>
        <v>11</v>
      </c>
    </row>
    <row r="6920" spans="1:8" ht="14.25">
      <c r="A6920" s="11">
        <v>44105</v>
      </c>
      <c r="B6920" s="10" t="s">
        <v>7329</v>
      </c>
      <c r="C6920" s="12">
        <v>0.625</v>
      </c>
      <c r="D6920" s="13">
        <v>44119</v>
      </c>
      <c r="E6920" s="7" t="s">
        <v>6978</v>
      </c>
      <c r="F6920" s="65">
        <v>32.630000000000003</v>
      </c>
      <c r="G6920" t="s">
        <v>5</v>
      </c>
      <c r="H6920">
        <f>+VLOOKUP(G6920,'Legenda Tecnologias'!$A$1:$C$26,3)</f>
        <v>11</v>
      </c>
    </row>
    <row r="6921" spans="1:8" ht="14.25">
      <c r="A6921" s="11">
        <v>44105</v>
      </c>
      <c r="B6921" s="10" t="s">
        <v>7330</v>
      </c>
      <c r="C6921" s="12">
        <v>0.66666666666666663</v>
      </c>
      <c r="D6921" s="13">
        <v>44119</v>
      </c>
      <c r="E6921" s="7" t="s">
        <v>6978</v>
      </c>
      <c r="F6921" s="65">
        <v>34.78</v>
      </c>
      <c r="G6921" t="s">
        <v>12</v>
      </c>
      <c r="H6921">
        <f>+VLOOKUP(G6921,'Legenda Tecnologias'!$A$1:$C$26,3)</f>
        <v>22</v>
      </c>
    </row>
    <row r="6922" spans="1:8" ht="14.25">
      <c r="A6922" s="11">
        <v>44105</v>
      </c>
      <c r="B6922" s="10" t="s">
        <v>7331</v>
      </c>
      <c r="C6922" s="12">
        <v>0.70833333333333337</v>
      </c>
      <c r="D6922" s="13">
        <v>44119</v>
      </c>
      <c r="E6922" s="7" t="s">
        <v>6978</v>
      </c>
      <c r="F6922" s="65">
        <v>36.51</v>
      </c>
      <c r="G6922" t="s">
        <v>12</v>
      </c>
      <c r="H6922">
        <f>+VLOOKUP(G6922,'Legenda Tecnologias'!$A$1:$C$26,3)</f>
        <v>22</v>
      </c>
    </row>
    <row r="6923" spans="1:8" ht="14.25">
      <c r="A6923" s="11">
        <v>44105</v>
      </c>
      <c r="B6923" s="10" t="s">
        <v>7332</v>
      </c>
      <c r="C6923" s="12">
        <v>0.75</v>
      </c>
      <c r="D6923" s="13">
        <v>44119</v>
      </c>
      <c r="E6923" s="7" t="s">
        <v>6978</v>
      </c>
      <c r="F6923" s="65">
        <v>41.83</v>
      </c>
      <c r="G6923" t="s">
        <v>5</v>
      </c>
      <c r="H6923">
        <f>+VLOOKUP(G6923,'Legenda Tecnologias'!$A$1:$C$26,3)</f>
        <v>11</v>
      </c>
    </row>
    <row r="6924" spans="1:8" ht="14.25">
      <c r="A6924" s="11">
        <v>44105</v>
      </c>
      <c r="B6924" s="10" t="s">
        <v>7333</v>
      </c>
      <c r="C6924" s="12">
        <v>0.79166666666666663</v>
      </c>
      <c r="D6924" s="13">
        <v>44119</v>
      </c>
      <c r="E6924" s="7" t="s">
        <v>6978</v>
      </c>
      <c r="F6924" s="65">
        <v>45.12</v>
      </c>
      <c r="G6924" t="s">
        <v>12</v>
      </c>
      <c r="H6924">
        <f>+VLOOKUP(G6924,'Legenda Tecnologias'!$A$1:$C$26,3)</f>
        <v>22</v>
      </c>
    </row>
    <row r="6925" spans="1:8" ht="14.25">
      <c r="A6925" s="11">
        <v>44105</v>
      </c>
      <c r="B6925" s="10" t="s">
        <v>7316</v>
      </c>
      <c r="C6925" s="12">
        <v>8.3333333333333329E-2</v>
      </c>
      <c r="D6925" s="13">
        <v>44119</v>
      </c>
      <c r="E6925" s="7" t="s">
        <v>6978</v>
      </c>
      <c r="F6925" s="65">
        <v>31.72</v>
      </c>
      <c r="G6925" t="s">
        <v>12</v>
      </c>
      <c r="H6925">
        <f>+VLOOKUP(G6925,'Legenda Tecnologias'!$A$1:$C$26,3)</f>
        <v>22</v>
      </c>
    </row>
    <row r="6926" spans="1:8" ht="14.25">
      <c r="A6926" s="11">
        <v>44105</v>
      </c>
      <c r="B6926" s="10" t="s">
        <v>7334</v>
      </c>
      <c r="C6926" s="12">
        <v>0.83333333333333337</v>
      </c>
      <c r="D6926" s="13">
        <v>44119</v>
      </c>
      <c r="E6926" s="7" t="s">
        <v>6978</v>
      </c>
      <c r="F6926" s="65">
        <v>50</v>
      </c>
      <c r="G6926" t="s">
        <v>10</v>
      </c>
      <c r="H6926">
        <f>+VLOOKUP(G6926,'Legenda Tecnologias'!$A$1:$C$26,3)</f>
        <v>1</v>
      </c>
    </row>
    <row r="6927" spans="1:8" ht="14.25">
      <c r="A6927" s="11">
        <v>44105</v>
      </c>
      <c r="B6927" s="10" t="s">
        <v>7335</v>
      </c>
      <c r="C6927" s="12">
        <v>0.875</v>
      </c>
      <c r="D6927" s="13">
        <v>44119</v>
      </c>
      <c r="E6927" s="7" t="s">
        <v>6978</v>
      </c>
      <c r="F6927" s="65">
        <v>46</v>
      </c>
      <c r="G6927" t="s">
        <v>21</v>
      </c>
      <c r="H6927">
        <f>+VLOOKUP(G6927,'Legenda Tecnologias'!$A$1:$C$26,3)</f>
        <v>2</v>
      </c>
    </row>
    <row r="6928" spans="1:8" ht="14.25">
      <c r="A6928" s="11">
        <v>44105</v>
      </c>
      <c r="B6928" s="10" t="s">
        <v>7336</v>
      </c>
      <c r="C6928" s="12">
        <v>0.91666666666666663</v>
      </c>
      <c r="D6928" s="13">
        <v>44119</v>
      </c>
      <c r="E6928" s="7" t="s">
        <v>6978</v>
      </c>
      <c r="F6928" s="65">
        <v>41.4</v>
      </c>
      <c r="G6928" t="s">
        <v>10</v>
      </c>
      <c r="H6928">
        <f>+VLOOKUP(G6928,'Legenda Tecnologias'!$A$1:$C$26,3)</f>
        <v>1</v>
      </c>
    </row>
    <row r="6929" spans="1:8" ht="14.25">
      <c r="A6929" s="11">
        <v>44105</v>
      </c>
      <c r="B6929" s="10" t="s">
        <v>7337</v>
      </c>
      <c r="C6929" s="12">
        <v>0.95833333333333337</v>
      </c>
      <c r="D6929" s="13">
        <v>44119</v>
      </c>
      <c r="E6929" s="7" t="s">
        <v>6978</v>
      </c>
      <c r="F6929" s="65">
        <v>39.15</v>
      </c>
      <c r="G6929" t="s">
        <v>5</v>
      </c>
      <c r="H6929">
        <f>+VLOOKUP(G6929,'Legenda Tecnologias'!$A$1:$C$26,3)</f>
        <v>11</v>
      </c>
    </row>
    <row r="6930" spans="1:8" ht="14.25">
      <c r="A6930" s="11">
        <v>44105</v>
      </c>
      <c r="B6930" s="10" t="s">
        <v>7317</v>
      </c>
      <c r="C6930" s="12">
        <v>0.125</v>
      </c>
      <c r="D6930" s="13">
        <v>44119</v>
      </c>
      <c r="E6930" s="7" t="s">
        <v>6978</v>
      </c>
      <c r="F6930" s="65">
        <v>29.78</v>
      </c>
      <c r="G6930" t="s">
        <v>6</v>
      </c>
      <c r="H6930">
        <f>+VLOOKUP(G6930,'Legenda Tecnologias'!$A$1:$C$26,3)</f>
        <v>18</v>
      </c>
    </row>
    <row r="6931" spans="1:8" ht="14.25">
      <c r="A6931" s="11">
        <v>44105</v>
      </c>
      <c r="B6931" s="10" t="s">
        <v>7318</v>
      </c>
      <c r="C6931" s="12">
        <v>0.16666666666666666</v>
      </c>
      <c r="D6931" s="13">
        <v>44119</v>
      </c>
      <c r="E6931" s="7" t="s">
        <v>6978</v>
      </c>
      <c r="F6931" s="65">
        <v>30</v>
      </c>
      <c r="G6931" t="s">
        <v>5</v>
      </c>
      <c r="H6931">
        <f>+VLOOKUP(G6931,'Legenda Tecnologias'!$A$1:$C$26,3)</f>
        <v>11</v>
      </c>
    </row>
    <row r="6932" spans="1:8" ht="14.25">
      <c r="A6932" s="11">
        <v>44105</v>
      </c>
      <c r="B6932" s="10" t="s">
        <v>7319</v>
      </c>
      <c r="C6932" s="12">
        <v>0.20833333333333334</v>
      </c>
      <c r="D6932" s="13">
        <v>44119</v>
      </c>
      <c r="E6932" s="7" t="s">
        <v>6978</v>
      </c>
      <c r="F6932" s="65">
        <v>32.299999999999997</v>
      </c>
      <c r="G6932" t="s">
        <v>6</v>
      </c>
      <c r="H6932">
        <f>+VLOOKUP(G6932,'Legenda Tecnologias'!$A$1:$C$26,3)</f>
        <v>18</v>
      </c>
    </row>
    <row r="6933" spans="1:8" ht="14.25">
      <c r="A6933" s="11">
        <v>44105</v>
      </c>
      <c r="B6933" s="10" t="s">
        <v>7320</v>
      </c>
      <c r="C6933" s="12">
        <v>0.25</v>
      </c>
      <c r="D6933" s="13">
        <v>44119</v>
      </c>
      <c r="E6933" s="7" t="s">
        <v>6978</v>
      </c>
      <c r="F6933" s="65">
        <v>40</v>
      </c>
      <c r="G6933" t="s">
        <v>12</v>
      </c>
      <c r="H6933">
        <f>+VLOOKUP(G6933,'Legenda Tecnologias'!$A$1:$C$26,3)</f>
        <v>22</v>
      </c>
    </row>
    <row r="6934" spans="1:8" ht="14.25">
      <c r="A6934" s="11">
        <v>44105</v>
      </c>
      <c r="B6934" s="10" t="s">
        <v>7321</v>
      </c>
      <c r="C6934" s="12">
        <v>0.29166666666666669</v>
      </c>
      <c r="D6934" s="13">
        <v>44119</v>
      </c>
      <c r="E6934" s="7" t="s">
        <v>6978</v>
      </c>
      <c r="F6934" s="65">
        <v>46.5</v>
      </c>
      <c r="G6934" t="s">
        <v>10</v>
      </c>
      <c r="H6934">
        <f>+VLOOKUP(G6934,'Legenda Tecnologias'!$A$1:$C$26,3)</f>
        <v>1</v>
      </c>
    </row>
    <row r="6935" spans="1:8" ht="14.25">
      <c r="A6935" s="11">
        <v>44105</v>
      </c>
      <c r="B6935" s="10" t="s">
        <v>7322</v>
      </c>
      <c r="C6935" s="12">
        <v>0.33333333333333331</v>
      </c>
      <c r="D6935" s="13">
        <v>44119</v>
      </c>
      <c r="E6935" s="7" t="s">
        <v>6978</v>
      </c>
      <c r="F6935" s="65">
        <v>50.34</v>
      </c>
      <c r="G6935" t="s">
        <v>28</v>
      </c>
      <c r="H6935">
        <f>+VLOOKUP(G6935,'Legenda Tecnologias'!$A$1:$C$26,3)</f>
        <v>15</v>
      </c>
    </row>
    <row r="6936" spans="1:8" ht="14.25">
      <c r="A6936" s="11">
        <v>44105</v>
      </c>
      <c r="B6936" s="10" t="s">
        <v>7323</v>
      </c>
      <c r="C6936" s="12">
        <v>0.375</v>
      </c>
      <c r="D6936" s="13">
        <v>44119</v>
      </c>
      <c r="E6936" s="7" t="s">
        <v>6978</v>
      </c>
      <c r="F6936" s="65">
        <v>47.45</v>
      </c>
      <c r="G6936" t="s">
        <v>10</v>
      </c>
      <c r="H6936">
        <f>+VLOOKUP(G6936,'Legenda Tecnologias'!$A$1:$C$26,3)</f>
        <v>1</v>
      </c>
    </row>
    <row r="6937" spans="1:8" ht="14.25">
      <c r="A6937" s="11">
        <v>44105</v>
      </c>
      <c r="B6937" s="10" t="s">
        <v>7338</v>
      </c>
      <c r="C6937" s="12">
        <v>0</v>
      </c>
      <c r="D6937" s="13">
        <v>44120</v>
      </c>
      <c r="E6937" s="7" t="s">
        <v>6978</v>
      </c>
      <c r="F6937" s="65">
        <v>37.380000000000003</v>
      </c>
      <c r="G6937" t="s">
        <v>5</v>
      </c>
      <c r="H6937">
        <f>+VLOOKUP(G6937,'Legenda Tecnologias'!$A$1:$C$26,3)</f>
        <v>11</v>
      </c>
    </row>
    <row r="6938" spans="1:8" ht="14.25">
      <c r="A6938" s="11">
        <v>44105</v>
      </c>
      <c r="B6938" s="10" t="s">
        <v>7339</v>
      </c>
      <c r="C6938" s="12">
        <v>4.1666666666666664E-2</v>
      </c>
      <c r="D6938" s="13">
        <v>44120</v>
      </c>
      <c r="E6938" s="7" t="s">
        <v>6978</v>
      </c>
      <c r="F6938" s="65">
        <v>35.299999999999997</v>
      </c>
      <c r="G6938" t="s">
        <v>5</v>
      </c>
      <c r="H6938">
        <f>+VLOOKUP(G6938,'Legenda Tecnologias'!$A$1:$C$26,3)</f>
        <v>11</v>
      </c>
    </row>
    <row r="6939" spans="1:8" ht="14.25">
      <c r="A6939" s="11">
        <v>44105</v>
      </c>
      <c r="B6939" s="10" t="s">
        <v>7348</v>
      </c>
      <c r="C6939" s="12">
        <v>0.41666666666666669</v>
      </c>
      <c r="D6939" s="13">
        <v>44120</v>
      </c>
      <c r="E6939" s="7" t="s">
        <v>6978</v>
      </c>
      <c r="F6939" s="65">
        <v>44.47</v>
      </c>
      <c r="G6939" t="s">
        <v>6</v>
      </c>
      <c r="H6939">
        <f>+VLOOKUP(G6939,'Legenda Tecnologias'!$A$1:$C$26,3)</f>
        <v>18</v>
      </c>
    </row>
    <row r="6940" spans="1:8" ht="14.25">
      <c r="A6940" s="11">
        <v>44105</v>
      </c>
      <c r="B6940" s="10" t="s">
        <v>7349</v>
      </c>
      <c r="C6940" s="12">
        <v>0.45833333333333331</v>
      </c>
      <c r="D6940" s="13">
        <v>44120</v>
      </c>
      <c r="E6940" s="7" t="s">
        <v>6978</v>
      </c>
      <c r="F6940" s="65">
        <v>43.8</v>
      </c>
      <c r="G6940" t="s">
        <v>12</v>
      </c>
      <c r="H6940">
        <f>+VLOOKUP(G6940,'Legenda Tecnologias'!$A$1:$C$26,3)</f>
        <v>22</v>
      </c>
    </row>
    <row r="6941" spans="1:8" ht="14.25">
      <c r="A6941" s="11">
        <v>44105</v>
      </c>
      <c r="B6941" s="10" t="s">
        <v>7350</v>
      </c>
      <c r="C6941" s="12">
        <v>0.5</v>
      </c>
      <c r="D6941" s="13">
        <v>44120</v>
      </c>
      <c r="E6941" s="7" t="s">
        <v>6978</v>
      </c>
      <c r="F6941" s="65">
        <v>44.6</v>
      </c>
      <c r="G6941" t="s">
        <v>5</v>
      </c>
      <c r="H6941">
        <f>+VLOOKUP(G6941,'Legenda Tecnologias'!$A$1:$C$26,3)</f>
        <v>11</v>
      </c>
    </row>
    <row r="6942" spans="1:8" ht="14.25">
      <c r="A6942" s="11">
        <v>44105</v>
      </c>
      <c r="B6942" s="10" t="s">
        <v>7351</v>
      </c>
      <c r="C6942" s="12">
        <v>0.54166666666666663</v>
      </c>
      <c r="D6942" s="13">
        <v>44120</v>
      </c>
      <c r="E6942" s="7" t="s">
        <v>6978</v>
      </c>
      <c r="F6942" s="65">
        <v>44.47</v>
      </c>
      <c r="G6942" t="s">
        <v>6</v>
      </c>
      <c r="H6942">
        <f>+VLOOKUP(G6942,'Legenda Tecnologias'!$A$1:$C$26,3)</f>
        <v>18</v>
      </c>
    </row>
    <row r="6943" spans="1:8" ht="14.25">
      <c r="A6943" s="11">
        <v>44105</v>
      </c>
      <c r="B6943" s="10" t="s">
        <v>7352</v>
      </c>
      <c r="C6943" s="12">
        <v>0.58333333333333337</v>
      </c>
      <c r="D6943" s="13">
        <v>44120</v>
      </c>
      <c r="E6943" s="7" t="s">
        <v>6978</v>
      </c>
      <c r="F6943" s="65">
        <v>43.8</v>
      </c>
      <c r="G6943" t="s">
        <v>12</v>
      </c>
      <c r="H6943">
        <f>+VLOOKUP(G6943,'Legenda Tecnologias'!$A$1:$C$26,3)</f>
        <v>22</v>
      </c>
    </row>
    <row r="6944" spans="1:8" ht="14.25">
      <c r="A6944" s="11">
        <v>44105</v>
      </c>
      <c r="B6944" s="10" t="s">
        <v>7353</v>
      </c>
      <c r="C6944" s="12">
        <v>0.625</v>
      </c>
      <c r="D6944" s="13">
        <v>44120</v>
      </c>
      <c r="E6944" s="7" t="s">
        <v>6978</v>
      </c>
      <c r="F6944" s="65">
        <v>42.15</v>
      </c>
      <c r="G6944" t="s">
        <v>5</v>
      </c>
      <c r="H6944">
        <f>+VLOOKUP(G6944,'Legenda Tecnologias'!$A$1:$C$26,3)</f>
        <v>11</v>
      </c>
    </row>
    <row r="6945" spans="1:8" ht="14.25">
      <c r="A6945" s="11">
        <v>44105</v>
      </c>
      <c r="B6945" s="10" t="s">
        <v>7354</v>
      </c>
      <c r="C6945" s="12">
        <v>0.66666666666666663</v>
      </c>
      <c r="D6945" s="13">
        <v>44120</v>
      </c>
      <c r="E6945" s="7" t="s">
        <v>6978</v>
      </c>
      <c r="F6945" s="65">
        <v>43.53</v>
      </c>
      <c r="G6945" t="s">
        <v>5</v>
      </c>
      <c r="H6945">
        <f>+VLOOKUP(G6945,'Legenda Tecnologias'!$A$1:$C$26,3)</f>
        <v>11</v>
      </c>
    </row>
    <row r="6946" spans="1:8" ht="14.25">
      <c r="A6946" s="11">
        <v>44105</v>
      </c>
      <c r="B6946" s="10" t="s">
        <v>7355</v>
      </c>
      <c r="C6946" s="12">
        <v>0.70833333333333337</v>
      </c>
      <c r="D6946" s="13">
        <v>44120</v>
      </c>
      <c r="E6946" s="7" t="s">
        <v>6978</v>
      </c>
      <c r="F6946" s="65">
        <v>44.52</v>
      </c>
      <c r="G6946" t="s">
        <v>6</v>
      </c>
      <c r="H6946">
        <f>+VLOOKUP(G6946,'Legenda Tecnologias'!$A$1:$C$26,3)</f>
        <v>18</v>
      </c>
    </row>
    <row r="6947" spans="1:8" ht="14.25">
      <c r="A6947" s="11">
        <v>44105</v>
      </c>
      <c r="B6947" s="10" t="s">
        <v>7356</v>
      </c>
      <c r="C6947" s="12">
        <v>0.75</v>
      </c>
      <c r="D6947" s="13">
        <v>44120</v>
      </c>
      <c r="E6947" s="7" t="s">
        <v>6978</v>
      </c>
      <c r="F6947" s="65">
        <v>45.74</v>
      </c>
      <c r="G6947" t="s">
        <v>5</v>
      </c>
      <c r="H6947">
        <f>+VLOOKUP(G6947,'Legenda Tecnologias'!$A$1:$C$26,3)</f>
        <v>11</v>
      </c>
    </row>
    <row r="6948" spans="1:8" ht="14.25">
      <c r="A6948" s="11">
        <v>44105</v>
      </c>
      <c r="B6948" s="10" t="s">
        <v>7357</v>
      </c>
      <c r="C6948" s="12">
        <v>0.79166666666666663</v>
      </c>
      <c r="D6948" s="13">
        <v>44120</v>
      </c>
      <c r="E6948" s="7" t="s">
        <v>6978</v>
      </c>
      <c r="F6948" s="65">
        <v>52.38</v>
      </c>
      <c r="G6948" t="s">
        <v>10</v>
      </c>
      <c r="H6948">
        <f>+VLOOKUP(G6948,'Legenda Tecnologias'!$A$1:$C$26,3)</f>
        <v>1</v>
      </c>
    </row>
    <row r="6949" spans="1:8" ht="14.25">
      <c r="A6949" s="11">
        <v>44105</v>
      </c>
      <c r="B6949" s="10" t="s">
        <v>7340</v>
      </c>
      <c r="C6949" s="12">
        <v>8.3333333333333329E-2</v>
      </c>
      <c r="D6949" s="13">
        <v>44120</v>
      </c>
      <c r="E6949" s="7" t="s">
        <v>6978</v>
      </c>
      <c r="F6949" s="65">
        <v>34.07</v>
      </c>
      <c r="G6949" t="s">
        <v>5</v>
      </c>
      <c r="H6949">
        <f>+VLOOKUP(G6949,'Legenda Tecnologias'!$A$1:$C$26,3)</f>
        <v>11</v>
      </c>
    </row>
    <row r="6950" spans="1:8" ht="14.25">
      <c r="A6950" s="11">
        <v>44105</v>
      </c>
      <c r="B6950" s="10" t="s">
        <v>7358</v>
      </c>
      <c r="C6950" s="12">
        <v>0.83333333333333337</v>
      </c>
      <c r="D6950" s="13">
        <v>44120</v>
      </c>
      <c r="E6950" s="7" t="s">
        <v>6978</v>
      </c>
      <c r="F6950" s="65">
        <v>54.08</v>
      </c>
      <c r="G6950" t="s">
        <v>5</v>
      </c>
      <c r="H6950">
        <f>+VLOOKUP(G6950,'Legenda Tecnologias'!$A$1:$C$26,3)</f>
        <v>11</v>
      </c>
    </row>
    <row r="6951" spans="1:8" ht="14.25">
      <c r="A6951" s="11">
        <v>44105</v>
      </c>
      <c r="B6951" s="10" t="s">
        <v>7359</v>
      </c>
      <c r="C6951" s="12">
        <v>0.875</v>
      </c>
      <c r="D6951" s="13">
        <v>44120</v>
      </c>
      <c r="E6951" s="7" t="s">
        <v>6978</v>
      </c>
      <c r="F6951" s="65">
        <v>50</v>
      </c>
      <c r="G6951" t="s">
        <v>5</v>
      </c>
      <c r="H6951">
        <f>+VLOOKUP(G6951,'Legenda Tecnologias'!$A$1:$C$26,3)</f>
        <v>11</v>
      </c>
    </row>
    <row r="6952" spans="1:8" ht="14.25">
      <c r="A6952" s="11">
        <v>44105</v>
      </c>
      <c r="B6952" s="10" t="s">
        <v>7360</v>
      </c>
      <c r="C6952" s="12">
        <v>0.91666666666666663</v>
      </c>
      <c r="D6952" s="13">
        <v>44120</v>
      </c>
      <c r="E6952" s="7" t="s">
        <v>6978</v>
      </c>
      <c r="F6952" s="65">
        <v>45.39</v>
      </c>
      <c r="G6952" t="s">
        <v>5</v>
      </c>
      <c r="H6952">
        <f>+VLOOKUP(G6952,'Legenda Tecnologias'!$A$1:$C$26,3)</f>
        <v>11</v>
      </c>
    </row>
    <row r="6953" spans="1:8" ht="14.25">
      <c r="A6953" s="11">
        <v>44105</v>
      </c>
      <c r="B6953" s="10" t="s">
        <v>7361</v>
      </c>
      <c r="C6953" s="12">
        <v>0.95833333333333337</v>
      </c>
      <c r="D6953" s="13">
        <v>44120</v>
      </c>
      <c r="E6953" s="7" t="s">
        <v>6978</v>
      </c>
      <c r="F6953" s="65">
        <v>44.05</v>
      </c>
      <c r="G6953" t="s">
        <v>5</v>
      </c>
      <c r="H6953">
        <f>+VLOOKUP(G6953,'Legenda Tecnologias'!$A$1:$C$26,3)</f>
        <v>11</v>
      </c>
    </row>
    <row r="6954" spans="1:8" ht="14.25">
      <c r="A6954" s="11">
        <v>44105</v>
      </c>
      <c r="B6954" s="10" t="s">
        <v>7341</v>
      </c>
      <c r="C6954" s="12">
        <v>0.125</v>
      </c>
      <c r="D6954" s="13">
        <v>44120</v>
      </c>
      <c r="E6954" s="7" t="s">
        <v>6978</v>
      </c>
      <c r="F6954" s="65">
        <v>33.020000000000003</v>
      </c>
      <c r="G6954" t="s">
        <v>12</v>
      </c>
      <c r="H6954">
        <f>+VLOOKUP(G6954,'Legenda Tecnologias'!$A$1:$C$26,3)</f>
        <v>22</v>
      </c>
    </row>
    <row r="6955" spans="1:8" ht="14.25">
      <c r="A6955" s="11">
        <v>44105</v>
      </c>
      <c r="B6955" s="10" t="s">
        <v>7342</v>
      </c>
      <c r="C6955" s="12">
        <v>0.16666666666666666</v>
      </c>
      <c r="D6955" s="13">
        <v>44120</v>
      </c>
      <c r="E6955" s="7" t="s">
        <v>6978</v>
      </c>
      <c r="F6955" s="65">
        <v>34.130000000000003</v>
      </c>
      <c r="G6955" t="s">
        <v>12</v>
      </c>
      <c r="H6955">
        <f>+VLOOKUP(G6955,'Legenda Tecnologias'!$A$1:$C$26,3)</f>
        <v>22</v>
      </c>
    </row>
    <row r="6956" spans="1:8" ht="14.25">
      <c r="A6956" s="11">
        <v>44105</v>
      </c>
      <c r="B6956" s="10" t="s">
        <v>7343</v>
      </c>
      <c r="C6956" s="12">
        <v>0.20833333333333334</v>
      </c>
      <c r="D6956" s="13">
        <v>44120</v>
      </c>
      <c r="E6956" s="7" t="s">
        <v>6978</v>
      </c>
      <c r="F6956" s="65">
        <v>36.1</v>
      </c>
      <c r="G6956" t="s">
        <v>12</v>
      </c>
      <c r="H6956">
        <f>+VLOOKUP(G6956,'Legenda Tecnologias'!$A$1:$C$26,3)</f>
        <v>22</v>
      </c>
    </row>
    <row r="6957" spans="1:8" ht="14.25">
      <c r="A6957" s="11">
        <v>44105</v>
      </c>
      <c r="B6957" s="10" t="s">
        <v>7344</v>
      </c>
      <c r="C6957" s="12">
        <v>0.25</v>
      </c>
      <c r="D6957" s="13">
        <v>44120</v>
      </c>
      <c r="E6957" s="7" t="s">
        <v>6978</v>
      </c>
      <c r="F6957" s="65">
        <v>42.09</v>
      </c>
      <c r="G6957" t="s">
        <v>12</v>
      </c>
      <c r="H6957">
        <f>+VLOOKUP(G6957,'Legenda Tecnologias'!$A$1:$C$26,3)</f>
        <v>22</v>
      </c>
    </row>
    <row r="6958" spans="1:8" ht="14.25">
      <c r="A6958" s="11">
        <v>44105</v>
      </c>
      <c r="B6958" s="10" t="s">
        <v>7345</v>
      </c>
      <c r="C6958" s="12">
        <v>0.29166666666666669</v>
      </c>
      <c r="D6958" s="13">
        <v>44120</v>
      </c>
      <c r="E6958" s="7" t="s">
        <v>6978</v>
      </c>
      <c r="F6958" s="65">
        <v>46.76</v>
      </c>
      <c r="G6958" t="s">
        <v>5</v>
      </c>
      <c r="H6958">
        <f>+VLOOKUP(G6958,'Legenda Tecnologias'!$A$1:$C$26,3)</f>
        <v>11</v>
      </c>
    </row>
    <row r="6959" spans="1:8" ht="14.25">
      <c r="A6959" s="11">
        <v>44105</v>
      </c>
      <c r="B6959" s="10" t="s">
        <v>7346</v>
      </c>
      <c r="C6959" s="12">
        <v>0.33333333333333331</v>
      </c>
      <c r="D6959" s="13">
        <v>44120</v>
      </c>
      <c r="E6959" s="7" t="s">
        <v>6978</v>
      </c>
      <c r="F6959" s="65">
        <v>49.91</v>
      </c>
      <c r="G6959" t="s">
        <v>10</v>
      </c>
      <c r="H6959">
        <f>+VLOOKUP(G6959,'Legenda Tecnologias'!$A$1:$C$26,3)</f>
        <v>1</v>
      </c>
    </row>
    <row r="6960" spans="1:8" ht="14.25">
      <c r="A6960" s="11">
        <v>44105</v>
      </c>
      <c r="B6960" s="10" t="s">
        <v>7347</v>
      </c>
      <c r="C6960" s="12">
        <v>0.375</v>
      </c>
      <c r="D6960" s="13">
        <v>44120</v>
      </c>
      <c r="E6960" s="7" t="s">
        <v>6978</v>
      </c>
      <c r="F6960" s="65">
        <v>48.07</v>
      </c>
      <c r="G6960" t="s">
        <v>5</v>
      </c>
      <c r="H6960">
        <f>+VLOOKUP(G6960,'Legenda Tecnologias'!$A$1:$C$26,3)</f>
        <v>11</v>
      </c>
    </row>
    <row r="6961" spans="1:8" ht="14.25">
      <c r="A6961" s="11">
        <v>44105</v>
      </c>
      <c r="B6961" s="10" t="s">
        <v>7362</v>
      </c>
      <c r="C6961" s="12">
        <v>0</v>
      </c>
      <c r="D6961" s="13">
        <v>44121</v>
      </c>
      <c r="E6961" s="7" t="s">
        <v>6978</v>
      </c>
      <c r="F6961" s="65">
        <v>45</v>
      </c>
      <c r="G6961" t="s">
        <v>5</v>
      </c>
      <c r="H6961">
        <f>+VLOOKUP(G6961,'Legenda Tecnologias'!$A$1:$C$26,3)</f>
        <v>11</v>
      </c>
    </row>
    <row r="6962" spans="1:8" ht="14.25">
      <c r="A6962" s="11">
        <v>44105</v>
      </c>
      <c r="B6962" s="10" t="s">
        <v>7363</v>
      </c>
      <c r="C6962" s="12">
        <v>4.1666666666666664E-2</v>
      </c>
      <c r="D6962" s="13">
        <v>44121</v>
      </c>
      <c r="E6962" s="7" t="s">
        <v>6978</v>
      </c>
      <c r="F6962" s="65">
        <v>40.729999999999997</v>
      </c>
      <c r="G6962" t="s">
        <v>6</v>
      </c>
      <c r="H6962">
        <f>+VLOOKUP(G6962,'Legenda Tecnologias'!$A$1:$C$26,3)</f>
        <v>18</v>
      </c>
    </row>
    <row r="6963" spans="1:8" ht="14.25">
      <c r="A6963" s="11">
        <v>44105</v>
      </c>
      <c r="B6963" s="10" t="s">
        <v>7372</v>
      </c>
      <c r="C6963" s="12">
        <v>0.41666666666666669</v>
      </c>
      <c r="D6963" s="13">
        <v>44121</v>
      </c>
      <c r="E6963" s="7" t="s">
        <v>6978</v>
      </c>
      <c r="F6963" s="65">
        <v>45.92</v>
      </c>
      <c r="G6963" t="s">
        <v>10</v>
      </c>
      <c r="H6963">
        <f>+VLOOKUP(G6963,'Legenda Tecnologias'!$A$1:$C$26,3)</f>
        <v>1</v>
      </c>
    </row>
    <row r="6964" spans="1:8" ht="14.25">
      <c r="A6964" s="11">
        <v>44105</v>
      </c>
      <c r="B6964" s="10" t="s">
        <v>7373</v>
      </c>
      <c r="C6964" s="12">
        <v>0.45833333333333331</v>
      </c>
      <c r="D6964" s="13">
        <v>44121</v>
      </c>
      <c r="E6964" s="7" t="s">
        <v>6978</v>
      </c>
      <c r="F6964" s="65">
        <v>43.53</v>
      </c>
      <c r="G6964" t="s">
        <v>5</v>
      </c>
      <c r="H6964">
        <f>+VLOOKUP(G6964,'Legenda Tecnologias'!$A$1:$C$26,3)</f>
        <v>11</v>
      </c>
    </row>
    <row r="6965" spans="1:8" ht="14.25">
      <c r="A6965" s="11">
        <v>44105</v>
      </c>
      <c r="B6965" s="10" t="s">
        <v>7374</v>
      </c>
      <c r="C6965" s="12">
        <v>0.5</v>
      </c>
      <c r="D6965" s="13">
        <v>44121</v>
      </c>
      <c r="E6965" s="7" t="s">
        <v>6978</v>
      </c>
      <c r="F6965" s="65">
        <v>42</v>
      </c>
      <c r="G6965" t="s">
        <v>5</v>
      </c>
      <c r="H6965">
        <f>+VLOOKUP(G6965,'Legenda Tecnologias'!$A$1:$C$26,3)</f>
        <v>11</v>
      </c>
    </row>
    <row r="6966" spans="1:8" ht="14.25">
      <c r="A6966" s="11">
        <v>44105</v>
      </c>
      <c r="B6966" s="10" t="s">
        <v>7375</v>
      </c>
      <c r="C6966" s="12">
        <v>0.54166666666666663</v>
      </c>
      <c r="D6966" s="13">
        <v>44121</v>
      </c>
      <c r="E6966" s="7" t="s">
        <v>6978</v>
      </c>
      <c r="F6966" s="65">
        <v>38.799999999999997</v>
      </c>
      <c r="G6966" t="s">
        <v>6</v>
      </c>
      <c r="H6966">
        <f>+VLOOKUP(G6966,'Legenda Tecnologias'!$A$1:$C$26,3)</f>
        <v>18</v>
      </c>
    </row>
    <row r="6967" spans="1:8" ht="14.25">
      <c r="A6967" s="11">
        <v>44105</v>
      </c>
      <c r="B6967" s="10" t="s">
        <v>7376</v>
      </c>
      <c r="C6967" s="12">
        <v>0.58333333333333337</v>
      </c>
      <c r="D6967" s="13">
        <v>44121</v>
      </c>
      <c r="E6967" s="7" t="s">
        <v>6978</v>
      </c>
      <c r="F6967" s="65">
        <v>36.1</v>
      </c>
      <c r="G6967" t="s">
        <v>12</v>
      </c>
      <c r="H6967">
        <f>+VLOOKUP(G6967,'Legenda Tecnologias'!$A$1:$C$26,3)</f>
        <v>22</v>
      </c>
    </row>
    <row r="6968" spans="1:8" ht="14.25">
      <c r="A6968" s="11">
        <v>44105</v>
      </c>
      <c r="B6968" s="10" t="s">
        <v>7377</v>
      </c>
      <c r="C6968" s="12">
        <v>0.625</v>
      </c>
      <c r="D6968" s="13">
        <v>44121</v>
      </c>
      <c r="E6968" s="7" t="s">
        <v>6978</v>
      </c>
      <c r="F6968" s="65">
        <v>36.1</v>
      </c>
      <c r="G6968" t="s">
        <v>12</v>
      </c>
      <c r="H6968">
        <f>+VLOOKUP(G6968,'Legenda Tecnologias'!$A$1:$C$26,3)</f>
        <v>22</v>
      </c>
    </row>
    <row r="6969" spans="1:8" ht="14.25">
      <c r="A6969" s="11">
        <v>44105</v>
      </c>
      <c r="B6969" s="10" t="s">
        <v>7378</v>
      </c>
      <c r="C6969" s="12">
        <v>0.66666666666666663</v>
      </c>
      <c r="D6969" s="13">
        <v>44121</v>
      </c>
      <c r="E6969" s="7" t="s">
        <v>6978</v>
      </c>
      <c r="F6969" s="65">
        <v>37.68</v>
      </c>
      <c r="G6969" t="s">
        <v>12</v>
      </c>
      <c r="H6969">
        <f>+VLOOKUP(G6969,'Legenda Tecnologias'!$A$1:$C$26,3)</f>
        <v>22</v>
      </c>
    </row>
    <row r="6970" spans="1:8" ht="14.25">
      <c r="A6970" s="11">
        <v>44105</v>
      </c>
      <c r="B6970" s="10" t="s">
        <v>7379</v>
      </c>
      <c r="C6970" s="12">
        <v>0.70833333333333337</v>
      </c>
      <c r="D6970" s="13">
        <v>44121</v>
      </c>
      <c r="E6970" s="7" t="s">
        <v>6978</v>
      </c>
      <c r="F6970" s="65">
        <v>43.5</v>
      </c>
      <c r="G6970" t="s">
        <v>12</v>
      </c>
      <c r="H6970">
        <f>+VLOOKUP(G6970,'Legenda Tecnologias'!$A$1:$C$26,3)</f>
        <v>22</v>
      </c>
    </row>
    <row r="6971" spans="1:8" ht="14.25">
      <c r="A6971" s="11">
        <v>44105</v>
      </c>
      <c r="B6971" s="10" t="s">
        <v>7380</v>
      </c>
      <c r="C6971" s="12">
        <v>0.75</v>
      </c>
      <c r="D6971" s="13">
        <v>44121</v>
      </c>
      <c r="E6971" s="7" t="s">
        <v>6978</v>
      </c>
      <c r="F6971" s="65">
        <v>46.75</v>
      </c>
      <c r="G6971" t="s">
        <v>6</v>
      </c>
      <c r="H6971">
        <f>+VLOOKUP(G6971,'Legenda Tecnologias'!$A$1:$C$26,3)</f>
        <v>18</v>
      </c>
    </row>
    <row r="6972" spans="1:8" ht="14.25">
      <c r="A6972" s="11">
        <v>44105</v>
      </c>
      <c r="B6972" s="10" t="s">
        <v>7381</v>
      </c>
      <c r="C6972" s="12">
        <v>0.79166666666666663</v>
      </c>
      <c r="D6972" s="13">
        <v>44121</v>
      </c>
      <c r="E6972" s="7" t="s">
        <v>6978</v>
      </c>
      <c r="F6972" s="65">
        <v>50.46</v>
      </c>
      <c r="G6972" t="s">
        <v>10</v>
      </c>
      <c r="H6972">
        <f>+VLOOKUP(G6972,'Legenda Tecnologias'!$A$1:$C$26,3)</f>
        <v>1</v>
      </c>
    </row>
    <row r="6973" spans="1:8" ht="14.25">
      <c r="A6973" s="11">
        <v>44105</v>
      </c>
      <c r="B6973" s="10" t="s">
        <v>7364</v>
      </c>
      <c r="C6973" s="12">
        <v>8.3333333333333329E-2</v>
      </c>
      <c r="D6973" s="13">
        <v>44121</v>
      </c>
      <c r="E6973" s="7" t="s">
        <v>6978</v>
      </c>
      <c r="F6973" s="65">
        <v>40.4</v>
      </c>
      <c r="G6973" t="s">
        <v>5</v>
      </c>
      <c r="H6973">
        <f>+VLOOKUP(G6973,'Legenda Tecnologias'!$A$1:$C$26,3)</f>
        <v>11</v>
      </c>
    </row>
    <row r="6974" spans="1:8" ht="14.25">
      <c r="A6974" s="11">
        <v>44105</v>
      </c>
      <c r="B6974" s="10" t="s">
        <v>7382</v>
      </c>
      <c r="C6974" s="12">
        <v>0.83333333333333337</v>
      </c>
      <c r="D6974" s="13">
        <v>44121</v>
      </c>
      <c r="E6974" s="7" t="s">
        <v>6978</v>
      </c>
      <c r="F6974" s="65">
        <v>48.45</v>
      </c>
      <c r="G6974" t="s">
        <v>6</v>
      </c>
      <c r="H6974">
        <f>+VLOOKUP(G6974,'Legenda Tecnologias'!$A$1:$C$26,3)</f>
        <v>18</v>
      </c>
    </row>
    <row r="6975" spans="1:8" ht="14.25">
      <c r="A6975" s="11">
        <v>44105</v>
      </c>
      <c r="B6975" s="10" t="s">
        <v>7383</v>
      </c>
      <c r="C6975" s="12">
        <v>0.875</v>
      </c>
      <c r="D6975" s="13">
        <v>44121</v>
      </c>
      <c r="E6975" s="7" t="s">
        <v>6978</v>
      </c>
      <c r="F6975" s="65">
        <v>46.78</v>
      </c>
      <c r="G6975" t="s">
        <v>10</v>
      </c>
      <c r="H6975">
        <f>+VLOOKUP(G6975,'Legenda Tecnologias'!$A$1:$C$26,3)</f>
        <v>1</v>
      </c>
    </row>
    <row r="6976" spans="1:8" ht="14.25">
      <c r="A6976" s="11">
        <v>44105</v>
      </c>
      <c r="B6976" s="10" t="s">
        <v>7384</v>
      </c>
      <c r="C6976" s="12">
        <v>0.91666666666666663</v>
      </c>
      <c r="D6976" s="13">
        <v>44121</v>
      </c>
      <c r="E6976" s="7" t="s">
        <v>6978</v>
      </c>
      <c r="F6976" s="65">
        <v>42.68</v>
      </c>
      <c r="G6976" t="s">
        <v>12</v>
      </c>
      <c r="H6976">
        <f>+VLOOKUP(G6976,'Legenda Tecnologias'!$A$1:$C$26,3)</f>
        <v>22</v>
      </c>
    </row>
    <row r="6977" spans="1:8" ht="14.25">
      <c r="A6977" s="11">
        <v>44105</v>
      </c>
      <c r="B6977" s="10" t="s">
        <v>7385</v>
      </c>
      <c r="C6977" s="12">
        <v>0.95833333333333337</v>
      </c>
      <c r="D6977" s="13">
        <v>44121</v>
      </c>
      <c r="E6977" s="7" t="s">
        <v>6978</v>
      </c>
      <c r="F6977" s="65">
        <v>42.39</v>
      </c>
      <c r="G6977" t="s">
        <v>6</v>
      </c>
      <c r="H6977">
        <f>+VLOOKUP(G6977,'Legenda Tecnologias'!$A$1:$C$26,3)</f>
        <v>18</v>
      </c>
    </row>
    <row r="6978" spans="1:8" ht="14.25">
      <c r="A6978" s="11">
        <v>44105</v>
      </c>
      <c r="B6978" s="10" t="s">
        <v>7365</v>
      </c>
      <c r="C6978" s="12">
        <v>0.125</v>
      </c>
      <c r="D6978" s="13">
        <v>44121</v>
      </c>
      <c r="E6978" s="7" t="s">
        <v>6978</v>
      </c>
      <c r="F6978" s="65">
        <v>40.4</v>
      </c>
      <c r="G6978" t="s">
        <v>5</v>
      </c>
      <c r="H6978">
        <f>+VLOOKUP(G6978,'Legenda Tecnologias'!$A$1:$C$26,3)</f>
        <v>11</v>
      </c>
    </row>
    <row r="6979" spans="1:8" ht="14.25">
      <c r="A6979" s="11">
        <v>44105</v>
      </c>
      <c r="B6979" s="10" t="s">
        <v>7366</v>
      </c>
      <c r="C6979" s="12">
        <v>0.16666666666666666</v>
      </c>
      <c r="D6979" s="13">
        <v>44121</v>
      </c>
      <c r="E6979" s="7" t="s">
        <v>6978</v>
      </c>
      <c r="F6979" s="65">
        <v>38.380000000000003</v>
      </c>
      <c r="G6979" t="s">
        <v>5</v>
      </c>
      <c r="H6979">
        <f>+VLOOKUP(G6979,'Legenda Tecnologias'!$A$1:$C$26,3)</f>
        <v>11</v>
      </c>
    </row>
    <row r="6980" spans="1:8" ht="14.25">
      <c r="A6980" s="11">
        <v>44105</v>
      </c>
      <c r="B6980" s="10" t="s">
        <v>7367</v>
      </c>
      <c r="C6980" s="12">
        <v>0.20833333333333334</v>
      </c>
      <c r="D6980" s="13">
        <v>44121</v>
      </c>
      <c r="E6980" s="7" t="s">
        <v>6978</v>
      </c>
      <c r="F6980" s="65">
        <v>36.909999999999997</v>
      </c>
      <c r="G6980" t="s">
        <v>5</v>
      </c>
      <c r="H6980">
        <f>+VLOOKUP(G6980,'Legenda Tecnologias'!$A$1:$C$26,3)</f>
        <v>11</v>
      </c>
    </row>
    <row r="6981" spans="1:8" ht="14.25">
      <c r="A6981" s="11">
        <v>44105</v>
      </c>
      <c r="B6981" s="10" t="s">
        <v>7368</v>
      </c>
      <c r="C6981" s="12">
        <v>0.25</v>
      </c>
      <c r="D6981" s="13">
        <v>44121</v>
      </c>
      <c r="E6981" s="7" t="s">
        <v>6978</v>
      </c>
      <c r="F6981" s="65">
        <v>37.35</v>
      </c>
      <c r="G6981" t="s">
        <v>5</v>
      </c>
      <c r="H6981">
        <f>+VLOOKUP(G6981,'Legenda Tecnologias'!$A$1:$C$26,3)</f>
        <v>11</v>
      </c>
    </row>
    <row r="6982" spans="1:8" ht="14.25">
      <c r="A6982" s="11">
        <v>44105</v>
      </c>
      <c r="B6982" s="10" t="s">
        <v>7369</v>
      </c>
      <c r="C6982" s="12">
        <v>0.29166666666666669</v>
      </c>
      <c r="D6982" s="13">
        <v>44121</v>
      </c>
      <c r="E6982" s="7" t="s">
        <v>6978</v>
      </c>
      <c r="F6982" s="65">
        <v>43.25</v>
      </c>
      <c r="G6982" t="s">
        <v>12</v>
      </c>
      <c r="H6982">
        <f>+VLOOKUP(G6982,'Legenda Tecnologias'!$A$1:$C$26,3)</f>
        <v>22</v>
      </c>
    </row>
    <row r="6983" spans="1:8" ht="14.25">
      <c r="A6983" s="11">
        <v>44105</v>
      </c>
      <c r="B6983" s="10" t="s">
        <v>7370</v>
      </c>
      <c r="C6983" s="12">
        <v>0.33333333333333331</v>
      </c>
      <c r="D6983" s="13">
        <v>44121</v>
      </c>
      <c r="E6983" s="7" t="s">
        <v>6978</v>
      </c>
      <c r="F6983" s="65">
        <v>46.22</v>
      </c>
      <c r="G6983" t="s">
        <v>6</v>
      </c>
      <c r="H6983">
        <f>+VLOOKUP(G6983,'Legenda Tecnologias'!$A$1:$C$26,3)</f>
        <v>18</v>
      </c>
    </row>
    <row r="6984" spans="1:8" ht="14.25">
      <c r="A6984" s="11">
        <v>44105</v>
      </c>
      <c r="B6984" s="10" t="s">
        <v>7371</v>
      </c>
      <c r="C6984" s="12">
        <v>0.375</v>
      </c>
      <c r="D6984" s="13">
        <v>44121</v>
      </c>
      <c r="E6984" s="7" t="s">
        <v>6978</v>
      </c>
      <c r="F6984" s="65">
        <v>47</v>
      </c>
      <c r="G6984" t="s">
        <v>5</v>
      </c>
      <c r="H6984">
        <f>+VLOOKUP(G6984,'Legenda Tecnologias'!$A$1:$C$26,3)</f>
        <v>11</v>
      </c>
    </row>
    <row r="6985" spans="1:8" ht="14.25">
      <c r="A6985" s="11">
        <v>44105</v>
      </c>
      <c r="B6985" s="10" t="s">
        <v>7386</v>
      </c>
      <c r="C6985" s="12">
        <v>0</v>
      </c>
      <c r="D6985" s="13">
        <v>44122</v>
      </c>
      <c r="E6985" s="7" t="s">
        <v>6978</v>
      </c>
      <c r="F6985" s="65">
        <v>42.3</v>
      </c>
      <c r="G6985" t="s">
        <v>5</v>
      </c>
      <c r="H6985">
        <f>+VLOOKUP(G6985,'Legenda Tecnologias'!$A$1:$C$26,3)</f>
        <v>11</v>
      </c>
    </row>
    <row r="6986" spans="1:8" ht="14.25">
      <c r="A6986" s="11">
        <v>44105</v>
      </c>
      <c r="B6986" s="10" t="s">
        <v>7387</v>
      </c>
      <c r="C6986" s="12">
        <v>4.1666666666666664E-2</v>
      </c>
      <c r="D6986" s="13">
        <v>44122</v>
      </c>
      <c r="E6986" s="7" t="s">
        <v>6978</v>
      </c>
      <c r="F6986" s="65">
        <v>40.4</v>
      </c>
      <c r="G6986" t="s">
        <v>5</v>
      </c>
      <c r="H6986">
        <f>+VLOOKUP(G6986,'Legenda Tecnologias'!$A$1:$C$26,3)</f>
        <v>11</v>
      </c>
    </row>
    <row r="6987" spans="1:8" ht="14.25">
      <c r="A6987" s="11">
        <v>44105</v>
      </c>
      <c r="B6987" s="10" t="s">
        <v>7396</v>
      </c>
      <c r="C6987" s="12">
        <v>0.41666666666666669</v>
      </c>
      <c r="D6987" s="13">
        <v>44122</v>
      </c>
      <c r="E6987" s="7" t="s">
        <v>6978</v>
      </c>
      <c r="F6987" s="65">
        <v>40</v>
      </c>
      <c r="G6987" t="s">
        <v>6</v>
      </c>
      <c r="H6987">
        <f>+VLOOKUP(G6987,'Legenda Tecnologias'!$A$1:$C$26,3)</f>
        <v>18</v>
      </c>
    </row>
    <row r="6988" spans="1:8" ht="14.25">
      <c r="A6988" s="11">
        <v>44105</v>
      </c>
      <c r="B6988" s="10" t="s">
        <v>7397</v>
      </c>
      <c r="C6988" s="12">
        <v>0.45833333333333331</v>
      </c>
      <c r="D6988" s="13">
        <v>44122</v>
      </c>
      <c r="E6988" s="7" t="s">
        <v>6978</v>
      </c>
      <c r="F6988" s="65">
        <v>38.549999999999997</v>
      </c>
      <c r="G6988" t="s">
        <v>6</v>
      </c>
      <c r="H6988">
        <f>+VLOOKUP(G6988,'Legenda Tecnologias'!$A$1:$C$26,3)</f>
        <v>18</v>
      </c>
    </row>
    <row r="6989" spans="1:8" ht="14.25">
      <c r="A6989" s="11">
        <v>44105</v>
      </c>
      <c r="B6989" s="10" t="s">
        <v>7398</v>
      </c>
      <c r="C6989" s="12">
        <v>0.5</v>
      </c>
      <c r="D6989" s="13">
        <v>44122</v>
      </c>
      <c r="E6989" s="7" t="s">
        <v>6978</v>
      </c>
      <c r="F6989" s="65">
        <v>39.68</v>
      </c>
      <c r="G6989" t="s">
        <v>5</v>
      </c>
      <c r="H6989">
        <f>+VLOOKUP(G6989,'Legenda Tecnologias'!$A$1:$C$26,3)</f>
        <v>11</v>
      </c>
    </row>
    <row r="6990" spans="1:8" ht="14.25">
      <c r="A6990" s="11">
        <v>44105</v>
      </c>
      <c r="B6990" s="10" t="s">
        <v>7399</v>
      </c>
      <c r="C6990" s="12">
        <v>0.54166666666666663</v>
      </c>
      <c r="D6990" s="13">
        <v>44122</v>
      </c>
      <c r="E6990" s="7" t="s">
        <v>6978</v>
      </c>
      <c r="F6990" s="65">
        <v>36.1</v>
      </c>
      <c r="G6990" t="s">
        <v>5</v>
      </c>
      <c r="H6990">
        <f>+VLOOKUP(G6990,'Legenda Tecnologias'!$A$1:$C$26,3)</f>
        <v>11</v>
      </c>
    </row>
    <row r="6991" spans="1:8" ht="14.25">
      <c r="A6991" s="11">
        <v>44105</v>
      </c>
      <c r="B6991" s="10" t="s">
        <v>7400</v>
      </c>
      <c r="C6991" s="12">
        <v>0.58333333333333337</v>
      </c>
      <c r="D6991" s="13">
        <v>44122</v>
      </c>
      <c r="E6991" s="7" t="s">
        <v>6978</v>
      </c>
      <c r="F6991" s="65">
        <v>32.69</v>
      </c>
      <c r="G6991" t="s">
        <v>12</v>
      </c>
      <c r="H6991">
        <f>+VLOOKUP(G6991,'Legenda Tecnologias'!$A$1:$C$26,3)</f>
        <v>22</v>
      </c>
    </row>
    <row r="6992" spans="1:8" ht="14.25">
      <c r="A6992" s="11">
        <v>44105</v>
      </c>
      <c r="B6992" s="10" t="s">
        <v>7401</v>
      </c>
      <c r="C6992" s="12">
        <v>0.625</v>
      </c>
      <c r="D6992" s="13">
        <v>44122</v>
      </c>
      <c r="E6992" s="7" t="s">
        <v>6978</v>
      </c>
      <c r="F6992" s="65">
        <v>31.5</v>
      </c>
      <c r="G6992" t="s">
        <v>12</v>
      </c>
      <c r="H6992">
        <f>+VLOOKUP(G6992,'Legenda Tecnologias'!$A$1:$C$26,3)</f>
        <v>22</v>
      </c>
    </row>
    <row r="6993" spans="1:8" ht="14.25">
      <c r="A6993" s="11">
        <v>44105</v>
      </c>
      <c r="B6993" s="10" t="s">
        <v>7402</v>
      </c>
      <c r="C6993" s="12">
        <v>0.66666666666666663</v>
      </c>
      <c r="D6993" s="13">
        <v>44122</v>
      </c>
      <c r="E6993" s="7" t="s">
        <v>6978</v>
      </c>
      <c r="F6993" s="65">
        <v>32.5</v>
      </c>
      <c r="G6993" t="s">
        <v>117</v>
      </c>
      <c r="H6993">
        <f>+VLOOKUP(G6993,'Legenda Tecnologias'!$A$1:$C$26,3)</f>
        <v>23</v>
      </c>
    </row>
    <row r="6994" spans="1:8" ht="14.25">
      <c r="A6994" s="11">
        <v>44105</v>
      </c>
      <c r="B6994" s="10" t="s">
        <v>7403</v>
      </c>
      <c r="C6994" s="12">
        <v>0.70833333333333337</v>
      </c>
      <c r="D6994" s="13">
        <v>44122</v>
      </c>
      <c r="E6994" s="7" t="s">
        <v>6978</v>
      </c>
      <c r="F6994" s="65">
        <v>39.049999999999997</v>
      </c>
      <c r="G6994" t="s">
        <v>5</v>
      </c>
      <c r="H6994">
        <f>+VLOOKUP(G6994,'Legenda Tecnologias'!$A$1:$C$26,3)</f>
        <v>11</v>
      </c>
    </row>
    <row r="6995" spans="1:8" ht="14.25">
      <c r="A6995" s="11">
        <v>44105</v>
      </c>
      <c r="B6995" s="10" t="s">
        <v>7404</v>
      </c>
      <c r="C6995" s="12">
        <v>0.75</v>
      </c>
      <c r="D6995" s="13">
        <v>44122</v>
      </c>
      <c r="E6995" s="7" t="s">
        <v>6978</v>
      </c>
      <c r="F6995" s="65">
        <v>46.56</v>
      </c>
      <c r="G6995" t="s">
        <v>5</v>
      </c>
      <c r="H6995">
        <f>+VLOOKUP(G6995,'Legenda Tecnologias'!$A$1:$C$26,3)</f>
        <v>11</v>
      </c>
    </row>
    <row r="6996" spans="1:8" ht="14.25">
      <c r="A6996" s="11">
        <v>44105</v>
      </c>
      <c r="B6996" s="10" t="s">
        <v>7405</v>
      </c>
      <c r="C6996" s="12">
        <v>0.79166666666666663</v>
      </c>
      <c r="D6996" s="13">
        <v>44122</v>
      </c>
      <c r="E6996" s="7" t="s">
        <v>6978</v>
      </c>
      <c r="F6996" s="65">
        <v>49.58</v>
      </c>
      <c r="G6996" t="s">
        <v>5</v>
      </c>
      <c r="H6996">
        <f>+VLOOKUP(G6996,'Legenda Tecnologias'!$A$1:$C$26,3)</f>
        <v>11</v>
      </c>
    </row>
    <row r="6997" spans="1:8" ht="14.25">
      <c r="A6997" s="11">
        <v>44105</v>
      </c>
      <c r="B6997" s="10" t="s">
        <v>7388</v>
      </c>
      <c r="C6997" s="12">
        <v>8.3333333333333329E-2</v>
      </c>
      <c r="D6997" s="13">
        <v>44122</v>
      </c>
      <c r="E6997" s="7" t="s">
        <v>6978</v>
      </c>
      <c r="F6997" s="65">
        <v>40.4</v>
      </c>
      <c r="G6997" t="s">
        <v>5</v>
      </c>
      <c r="H6997">
        <f>+VLOOKUP(G6997,'Legenda Tecnologias'!$A$1:$C$26,3)</f>
        <v>11</v>
      </c>
    </row>
    <row r="6998" spans="1:8" ht="14.25">
      <c r="A6998" s="11">
        <v>44105</v>
      </c>
      <c r="B6998" s="10" t="s">
        <v>7406</v>
      </c>
      <c r="C6998" s="12">
        <v>0.83333333333333337</v>
      </c>
      <c r="D6998" s="13">
        <v>44122</v>
      </c>
      <c r="E6998" s="7" t="s">
        <v>6978</v>
      </c>
      <c r="F6998" s="65">
        <v>49.6</v>
      </c>
      <c r="G6998" t="s">
        <v>5</v>
      </c>
      <c r="H6998">
        <f>+VLOOKUP(G6998,'Legenda Tecnologias'!$A$1:$C$26,3)</f>
        <v>11</v>
      </c>
    </row>
    <row r="6999" spans="1:8" ht="14.25">
      <c r="A6999" s="11">
        <v>44105</v>
      </c>
      <c r="B6999" s="10" t="s">
        <v>7407</v>
      </c>
      <c r="C6999" s="12">
        <v>0.875</v>
      </c>
      <c r="D6999" s="13">
        <v>44122</v>
      </c>
      <c r="E6999" s="7" t="s">
        <v>6978</v>
      </c>
      <c r="F6999" s="65">
        <v>45.65</v>
      </c>
      <c r="G6999" t="s">
        <v>5</v>
      </c>
      <c r="H6999">
        <f>+VLOOKUP(G6999,'Legenda Tecnologias'!$A$1:$C$26,3)</f>
        <v>11</v>
      </c>
    </row>
    <row r="7000" spans="1:8" ht="14.25">
      <c r="A7000" s="11">
        <v>44105</v>
      </c>
      <c r="B7000" s="10" t="s">
        <v>7408</v>
      </c>
      <c r="C7000" s="12">
        <v>0.91666666666666663</v>
      </c>
      <c r="D7000" s="13">
        <v>44122</v>
      </c>
      <c r="E7000" s="7" t="s">
        <v>6978</v>
      </c>
      <c r="F7000" s="65">
        <v>43.17</v>
      </c>
      <c r="G7000" t="s">
        <v>5</v>
      </c>
      <c r="H7000">
        <f>+VLOOKUP(G7000,'Legenda Tecnologias'!$A$1:$C$26,3)</f>
        <v>11</v>
      </c>
    </row>
    <row r="7001" spans="1:8" ht="14.25">
      <c r="A7001" s="11">
        <v>44105</v>
      </c>
      <c r="B7001" s="10" t="s">
        <v>7409</v>
      </c>
      <c r="C7001" s="12">
        <v>0.95833333333333337</v>
      </c>
      <c r="D7001" s="13">
        <v>44122</v>
      </c>
      <c r="E7001" s="7" t="s">
        <v>6978</v>
      </c>
      <c r="F7001" s="65">
        <v>40.4</v>
      </c>
      <c r="G7001" t="s">
        <v>5</v>
      </c>
      <c r="H7001">
        <f>+VLOOKUP(G7001,'Legenda Tecnologias'!$A$1:$C$26,3)</f>
        <v>11</v>
      </c>
    </row>
    <row r="7002" spans="1:8" ht="14.25">
      <c r="A7002" s="11">
        <v>44105</v>
      </c>
      <c r="B7002" s="10" t="s">
        <v>7389</v>
      </c>
      <c r="C7002" s="12">
        <v>0.125</v>
      </c>
      <c r="D7002" s="13">
        <v>44122</v>
      </c>
      <c r="E7002" s="7" t="s">
        <v>6978</v>
      </c>
      <c r="F7002" s="65">
        <v>40.4</v>
      </c>
      <c r="G7002" t="s">
        <v>5</v>
      </c>
      <c r="H7002">
        <f>+VLOOKUP(G7002,'Legenda Tecnologias'!$A$1:$C$26,3)</f>
        <v>11</v>
      </c>
    </row>
    <row r="7003" spans="1:8" ht="14.25">
      <c r="A7003" s="11">
        <v>44105</v>
      </c>
      <c r="B7003" s="10" t="s">
        <v>7390</v>
      </c>
      <c r="C7003" s="12">
        <v>0.16666666666666666</v>
      </c>
      <c r="D7003" s="13">
        <v>44122</v>
      </c>
      <c r="E7003" s="7" t="s">
        <v>6978</v>
      </c>
      <c r="F7003" s="65">
        <v>39.99</v>
      </c>
      <c r="G7003" t="s">
        <v>5</v>
      </c>
      <c r="H7003">
        <f>+VLOOKUP(G7003,'Legenda Tecnologias'!$A$1:$C$26,3)</f>
        <v>11</v>
      </c>
    </row>
    <row r="7004" spans="1:8" ht="14.25">
      <c r="A7004" s="11">
        <v>44105</v>
      </c>
      <c r="B7004" s="10" t="s">
        <v>7391</v>
      </c>
      <c r="C7004" s="12">
        <v>0.20833333333333334</v>
      </c>
      <c r="D7004" s="13">
        <v>44122</v>
      </c>
      <c r="E7004" s="7" t="s">
        <v>6978</v>
      </c>
      <c r="F7004" s="65">
        <v>39.65</v>
      </c>
      <c r="G7004" t="s">
        <v>6</v>
      </c>
      <c r="H7004">
        <f>+VLOOKUP(G7004,'Legenda Tecnologias'!$A$1:$C$26,3)</f>
        <v>18</v>
      </c>
    </row>
    <row r="7005" spans="1:8" ht="14.25">
      <c r="A7005" s="11">
        <v>44105</v>
      </c>
      <c r="B7005" s="10" t="s">
        <v>7392</v>
      </c>
      <c r="C7005" s="12">
        <v>0.25</v>
      </c>
      <c r="D7005" s="13">
        <v>44122</v>
      </c>
      <c r="E7005" s="7" t="s">
        <v>6978</v>
      </c>
      <c r="F7005" s="65">
        <v>39.35</v>
      </c>
      <c r="G7005" t="s">
        <v>5</v>
      </c>
      <c r="H7005">
        <f>+VLOOKUP(G7005,'Legenda Tecnologias'!$A$1:$C$26,3)</f>
        <v>11</v>
      </c>
    </row>
    <row r="7006" spans="1:8" ht="14.25">
      <c r="A7006" s="11">
        <v>44105</v>
      </c>
      <c r="B7006" s="10" t="s">
        <v>7393</v>
      </c>
      <c r="C7006" s="12">
        <v>0.29166666666666669</v>
      </c>
      <c r="D7006" s="13">
        <v>44122</v>
      </c>
      <c r="E7006" s="7" t="s">
        <v>6978</v>
      </c>
      <c r="F7006" s="65">
        <v>39.36</v>
      </c>
      <c r="G7006" t="s">
        <v>5</v>
      </c>
      <c r="H7006">
        <f>+VLOOKUP(G7006,'Legenda Tecnologias'!$A$1:$C$26,3)</f>
        <v>11</v>
      </c>
    </row>
    <row r="7007" spans="1:8" ht="14.25">
      <c r="A7007" s="11">
        <v>44105</v>
      </c>
      <c r="B7007" s="10" t="s">
        <v>7394</v>
      </c>
      <c r="C7007" s="12">
        <v>0.33333333333333331</v>
      </c>
      <c r="D7007" s="13">
        <v>44122</v>
      </c>
      <c r="E7007" s="7" t="s">
        <v>6978</v>
      </c>
      <c r="F7007" s="65">
        <v>38.99</v>
      </c>
      <c r="G7007" t="s">
        <v>5</v>
      </c>
      <c r="H7007">
        <f>+VLOOKUP(G7007,'Legenda Tecnologias'!$A$1:$C$26,3)</f>
        <v>11</v>
      </c>
    </row>
    <row r="7008" spans="1:8" ht="14.25">
      <c r="A7008" s="11">
        <v>44105</v>
      </c>
      <c r="B7008" s="10" t="s">
        <v>7395</v>
      </c>
      <c r="C7008" s="12">
        <v>0.375</v>
      </c>
      <c r="D7008" s="13">
        <v>44122</v>
      </c>
      <c r="E7008" s="7" t="s">
        <v>6978</v>
      </c>
      <c r="F7008" s="65">
        <v>40.28</v>
      </c>
      <c r="G7008" t="s">
        <v>5</v>
      </c>
      <c r="H7008">
        <f>+VLOOKUP(G7008,'Legenda Tecnologias'!$A$1:$C$26,3)</f>
        <v>11</v>
      </c>
    </row>
    <row r="7009" spans="1:8" ht="14.25">
      <c r="A7009" s="11">
        <v>44105</v>
      </c>
      <c r="B7009" s="10" t="s">
        <v>7410</v>
      </c>
      <c r="C7009" s="12">
        <v>0</v>
      </c>
      <c r="D7009" s="13">
        <v>44123</v>
      </c>
      <c r="E7009" s="7" t="s">
        <v>6978</v>
      </c>
      <c r="F7009" s="65">
        <v>37.78</v>
      </c>
      <c r="G7009" t="s">
        <v>5</v>
      </c>
      <c r="H7009">
        <f>+VLOOKUP(G7009,'Legenda Tecnologias'!$A$1:$C$26,3)</f>
        <v>11</v>
      </c>
    </row>
    <row r="7010" spans="1:8" ht="14.25">
      <c r="A7010" s="11">
        <v>44105</v>
      </c>
      <c r="B7010" s="10" t="s">
        <v>7411</v>
      </c>
      <c r="C7010" s="12">
        <v>4.1666666666666664E-2</v>
      </c>
      <c r="D7010" s="13">
        <v>44123</v>
      </c>
      <c r="E7010" s="7" t="s">
        <v>6978</v>
      </c>
      <c r="F7010" s="65">
        <v>34.729999999999997</v>
      </c>
      <c r="G7010" t="s">
        <v>6</v>
      </c>
      <c r="H7010">
        <f>+VLOOKUP(G7010,'Legenda Tecnologias'!$A$1:$C$26,3)</f>
        <v>18</v>
      </c>
    </row>
    <row r="7011" spans="1:8" ht="14.25">
      <c r="A7011" s="11">
        <v>44105</v>
      </c>
      <c r="B7011" s="10" t="s">
        <v>7420</v>
      </c>
      <c r="C7011" s="12">
        <v>0.41666666666666669</v>
      </c>
      <c r="D7011" s="13">
        <v>44123</v>
      </c>
      <c r="E7011" s="7" t="s">
        <v>6978</v>
      </c>
      <c r="F7011" s="65">
        <v>46.02</v>
      </c>
      <c r="G7011" t="s">
        <v>5</v>
      </c>
      <c r="H7011">
        <f>+VLOOKUP(G7011,'Legenda Tecnologias'!$A$1:$C$26,3)</f>
        <v>11</v>
      </c>
    </row>
    <row r="7012" spans="1:8" ht="14.25">
      <c r="A7012" s="11">
        <v>44105</v>
      </c>
      <c r="B7012" s="10" t="s">
        <v>7421</v>
      </c>
      <c r="C7012" s="12">
        <v>0.45833333333333331</v>
      </c>
      <c r="D7012" s="13">
        <v>44123</v>
      </c>
      <c r="E7012" s="7" t="s">
        <v>6978</v>
      </c>
      <c r="F7012" s="65">
        <v>40.299999999999997</v>
      </c>
      <c r="G7012" t="s">
        <v>5</v>
      </c>
      <c r="H7012">
        <f>+VLOOKUP(G7012,'Legenda Tecnologias'!$A$1:$C$26,3)</f>
        <v>11</v>
      </c>
    </row>
    <row r="7013" spans="1:8" ht="14.25">
      <c r="A7013" s="11">
        <v>44105</v>
      </c>
      <c r="B7013" s="10" t="s">
        <v>7422</v>
      </c>
      <c r="C7013" s="12">
        <v>0.5</v>
      </c>
      <c r="D7013" s="13">
        <v>44123</v>
      </c>
      <c r="E7013" s="7" t="s">
        <v>6978</v>
      </c>
      <c r="F7013" s="65">
        <v>30.49</v>
      </c>
      <c r="G7013" t="s">
        <v>6</v>
      </c>
      <c r="H7013">
        <f>+VLOOKUP(G7013,'Legenda Tecnologias'!$A$1:$C$26,3)</f>
        <v>18</v>
      </c>
    </row>
    <row r="7014" spans="1:8" ht="14.25">
      <c r="A7014" s="11">
        <v>44105</v>
      </c>
      <c r="B7014" s="10" t="s">
        <v>7423</v>
      </c>
      <c r="C7014" s="12">
        <v>0.54166666666666663</v>
      </c>
      <c r="D7014" s="13">
        <v>44123</v>
      </c>
      <c r="E7014" s="7" t="s">
        <v>6978</v>
      </c>
      <c r="F7014" s="65">
        <v>29.4</v>
      </c>
      <c r="G7014" t="s">
        <v>6</v>
      </c>
      <c r="H7014">
        <f>+VLOOKUP(G7014,'Legenda Tecnologias'!$A$1:$C$26,3)</f>
        <v>18</v>
      </c>
    </row>
    <row r="7015" spans="1:8" ht="14.25">
      <c r="A7015" s="11">
        <v>44105</v>
      </c>
      <c r="B7015" s="10" t="s">
        <v>7424</v>
      </c>
      <c r="C7015" s="12">
        <v>0.58333333333333337</v>
      </c>
      <c r="D7015" s="13">
        <v>44123</v>
      </c>
      <c r="E7015" s="7" t="s">
        <v>6978</v>
      </c>
      <c r="F7015" s="65">
        <v>25.09</v>
      </c>
      <c r="G7015" t="s">
        <v>6</v>
      </c>
      <c r="H7015">
        <f>+VLOOKUP(G7015,'Legenda Tecnologias'!$A$1:$C$26,3)</f>
        <v>18</v>
      </c>
    </row>
    <row r="7016" spans="1:8" ht="14.25">
      <c r="A7016" s="11">
        <v>44105</v>
      </c>
      <c r="B7016" s="10" t="s">
        <v>7425</v>
      </c>
      <c r="C7016" s="12">
        <v>0.625</v>
      </c>
      <c r="D7016" s="13">
        <v>44123</v>
      </c>
      <c r="E7016" s="7" t="s">
        <v>6978</v>
      </c>
      <c r="F7016" s="65">
        <v>21.64</v>
      </c>
      <c r="G7016" t="s">
        <v>5</v>
      </c>
      <c r="H7016">
        <f>+VLOOKUP(G7016,'Legenda Tecnologias'!$A$1:$C$26,3)</f>
        <v>11</v>
      </c>
    </row>
    <row r="7017" spans="1:8" ht="14.25">
      <c r="A7017" s="11">
        <v>44105</v>
      </c>
      <c r="B7017" s="10" t="s">
        <v>7426</v>
      </c>
      <c r="C7017" s="12">
        <v>0.66666666666666663</v>
      </c>
      <c r="D7017" s="13">
        <v>44123</v>
      </c>
      <c r="E7017" s="7" t="s">
        <v>6978</v>
      </c>
      <c r="F7017" s="65">
        <v>24.7</v>
      </c>
      <c r="G7017" t="s">
        <v>6</v>
      </c>
      <c r="H7017">
        <f>+VLOOKUP(G7017,'Legenda Tecnologias'!$A$1:$C$26,3)</f>
        <v>18</v>
      </c>
    </row>
    <row r="7018" spans="1:8" ht="14.25">
      <c r="A7018" s="11">
        <v>44105</v>
      </c>
      <c r="B7018" s="10" t="s">
        <v>7427</v>
      </c>
      <c r="C7018" s="12">
        <v>0.70833333333333337</v>
      </c>
      <c r="D7018" s="13">
        <v>44123</v>
      </c>
      <c r="E7018" s="7" t="s">
        <v>6978</v>
      </c>
      <c r="F7018" s="65">
        <v>26.6</v>
      </c>
      <c r="G7018" t="s">
        <v>6</v>
      </c>
      <c r="H7018">
        <f>+VLOOKUP(G7018,'Legenda Tecnologias'!$A$1:$C$26,3)</f>
        <v>18</v>
      </c>
    </row>
    <row r="7019" spans="1:8" ht="14.25">
      <c r="A7019" s="11">
        <v>44105</v>
      </c>
      <c r="B7019" s="10" t="s">
        <v>7428</v>
      </c>
      <c r="C7019" s="12">
        <v>0.75</v>
      </c>
      <c r="D7019" s="13">
        <v>44123</v>
      </c>
      <c r="E7019" s="7" t="s">
        <v>6978</v>
      </c>
      <c r="F7019" s="65">
        <v>29.6</v>
      </c>
      <c r="G7019" t="s">
        <v>6</v>
      </c>
      <c r="H7019">
        <f>+VLOOKUP(G7019,'Legenda Tecnologias'!$A$1:$C$26,3)</f>
        <v>18</v>
      </c>
    </row>
    <row r="7020" spans="1:8" ht="14.25">
      <c r="A7020" s="11">
        <v>44105</v>
      </c>
      <c r="B7020" s="10" t="s">
        <v>7429</v>
      </c>
      <c r="C7020" s="12">
        <v>0.79166666666666663</v>
      </c>
      <c r="D7020" s="13">
        <v>44123</v>
      </c>
      <c r="E7020" s="7" t="s">
        <v>6978</v>
      </c>
      <c r="F7020" s="65">
        <v>40.99</v>
      </c>
      <c r="G7020" t="s">
        <v>6</v>
      </c>
      <c r="H7020">
        <f>+VLOOKUP(G7020,'Legenda Tecnologias'!$A$1:$C$26,3)</f>
        <v>18</v>
      </c>
    </row>
    <row r="7021" spans="1:8" ht="14.25">
      <c r="A7021" s="11">
        <v>44105</v>
      </c>
      <c r="B7021" s="10" t="s">
        <v>7412</v>
      </c>
      <c r="C7021" s="12">
        <v>8.3333333333333329E-2</v>
      </c>
      <c r="D7021" s="13">
        <v>44123</v>
      </c>
      <c r="E7021" s="7" t="s">
        <v>6978</v>
      </c>
      <c r="F7021" s="65">
        <v>34.020000000000003</v>
      </c>
      <c r="G7021" t="s">
        <v>6</v>
      </c>
      <c r="H7021">
        <f>+VLOOKUP(G7021,'Legenda Tecnologias'!$A$1:$C$26,3)</f>
        <v>18</v>
      </c>
    </row>
    <row r="7022" spans="1:8" ht="14.25">
      <c r="A7022" s="11">
        <v>44105</v>
      </c>
      <c r="B7022" s="10" t="s">
        <v>7430</v>
      </c>
      <c r="C7022" s="12">
        <v>0.83333333333333337</v>
      </c>
      <c r="D7022" s="13">
        <v>44123</v>
      </c>
      <c r="E7022" s="7" t="s">
        <v>6978</v>
      </c>
      <c r="F7022" s="65">
        <v>43.33</v>
      </c>
      <c r="G7022" t="s">
        <v>6</v>
      </c>
      <c r="H7022">
        <f>+VLOOKUP(G7022,'Legenda Tecnologias'!$A$1:$C$26,3)</f>
        <v>18</v>
      </c>
    </row>
    <row r="7023" spans="1:8" ht="14.25">
      <c r="A7023" s="11">
        <v>44105</v>
      </c>
      <c r="B7023" s="10" t="s">
        <v>7431</v>
      </c>
      <c r="C7023" s="12">
        <v>0.875</v>
      </c>
      <c r="D7023" s="13">
        <v>44123</v>
      </c>
      <c r="E7023" s="7" t="s">
        <v>6978</v>
      </c>
      <c r="F7023" s="65">
        <v>38.17</v>
      </c>
      <c r="G7023" t="s">
        <v>5</v>
      </c>
      <c r="H7023">
        <f>+VLOOKUP(G7023,'Legenda Tecnologias'!$A$1:$C$26,3)</f>
        <v>11</v>
      </c>
    </row>
    <row r="7024" spans="1:8" ht="14.25">
      <c r="A7024" s="11">
        <v>44105</v>
      </c>
      <c r="B7024" s="10" t="s">
        <v>7432</v>
      </c>
      <c r="C7024" s="12">
        <v>0.91666666666666663</v>
      </c>
      <c r="D7024" s="13">
        <v>44123</v>
      </c>
      <c r="E7024" s="7" t="s">
        <v>6978</v>
      </c>
      <c r="F7024" s="65">
        <v>36.19</v>
      </c>
      <c r="G7024" t="s">
        <v>6</v>
      </c>
      <c r="H7024">
        <f>+VLOOKUP(G7024,'Legenda Tecnologias'!$A$1:$C$26,3)</f>
        <v>18</v>
      </c>
    </row>
    <row r="7025" spans="1:8" ht="14.25">
      <c r="A7025" s="11">
        <v>44105</v>
      </c>
      <c r="B7025" s="10" t="s">
        <v>7433</v>
      </c>
      <c r="C7025" s="12">
        <v>0.95833333333333337</v>
      </c>
      <c r="D7025" s="13">
        <v>44123</v>
      </c>
      <c r="E7025" s="7" t="s">
        <v>6978</v>
      </c>
      <c r="F7025" s="65">
        <v>31.4</v>
      </c>
      <c r="G7025" t="s">
        <v>12</v>
      </c>
      <c r="H7025">
        <f>+VLOOKUP(G7025,'Legenda Tecnologias'!$A$1:$C$26,3)</f>
        <v>22</v>
      </c>
    </row>
    <row r="7026" spans="1:8" ht="14.25">
      <c r="A7026" s="11">
        <v>44105</v>
      </c>
      <c r="B7026" s="10" t="s">
        <v>7413</v>
      </c>
      <c r="C7026" s="12">
        <v>0.125</v>
      </c>
      <c r="D7026" s="13">
        <v>44123</v>
      </c>
      <c r="E7026" s="7" t="s">
        <v>6978</v>
      </c>
      <c r="F7026" s="65">
        <v>33.58</v>
      </c>
      <c r="G7026" t="s">
        <v>6</v>
      </c>
      <c r="H7026">
        <f>+VLOOKUP(G7026,'Legenda Tecnologias'!$A$1:$C$26,3)</f>
        <v>18</v>
      </c>
    </row>
    <row r="7027" spans="1:8" ht="14.25">
      <c r="A7027" s="11">
        <v>44105</v>
      </c>
      <c r="B7027" s="10" t="s">
        <v>7414</v>
      </c>
      <c r="C7027" s="12">
        <v>0.16666666666666666</v>
      </c>
      <c r="D7027" s="13">
        <v>44123</v>
      </c>
      <c r="E7027" s="7" t="s">
        <v>6978</v>
      </c>
      <c r="F7027" s="65">
        <v>33.64</v>
      </c>
      <c r="G7027" t="s">
        <v>12</v>
      </c>
      <c r="H7027">
        <f>+VLOOKUP(G7027,'Legenda Tecnologias'!$A$1:$C$26,3)</f>
        <v>22</v>
      </c>
    </row>
    <row r="7028" spans="1:8" ht="14.25">
      <c r="A7028" s="11">
        <v>44105</v>
      </c>
      <c r="B7028" s="10" t="s">
        <v>7415</v>
      </c>
      <c r="C7028" s="12">
        <v>0.20833333333333334</v>
      </c>
      <c r="D7028" s="13">
        <v>44123</v>
      </c>
      <c r="E7028" s="7" t="s">
        <v>6978</v>
      </c>
      <c r="F7028" s="65">
        <v>35.01</v>
      </c>
      <c r="G7028" t="s">
        <v>13</v>
      </c>
      <c r="H7028">
        <f>+VLOOKUP(G7028,'Legenda Tecnologias'!$A$1:$C$26,3)</f>
        <v>24</v>
      </c>
    </row>
    <row r="7029" spans="1:8" ht="14.25">
      <c r="A7029" s="11">
        <v>44105</v>
      </c>
      <c r="B7029" s="10" t="s">
        <v>7416</v>
      </c>
      <c r="C7029" s="12">
        <v>0.25</v>
      </c>
      <c r="D7029" s="13">
        <v>44123</v>
      </c>
      <c r="E7029" s="7" t="s">
        <v>6978</v>
      </c>
      <c r="F7029" s="65">
        <v>42.7</v>
      </c>
      <c r="G7029" t="s">
        <v>6</v>
      </c>
      <c r="H7029">
        <f>+VLOOKUP(G7029,'Legenda Tecnologias'!$A$1:$C$26,3)</f>
        <v>18</v>
      </c>
    </row>
    <row r="7030" spans="1:8" ht="14.25">
      <c r="A7030" s="11">
        <v>44105</v>
      </c>
      <c r="B7030" s="10" t="s">
        <v>7417</v>
      </c>
      <c r="C7030" s="12">
        <v>0.29166666666666669</v>
      </c>
      <c r="D7030" s="13">
        <v>44123</v>
      </c>
      <c r="E7030" s="7" t="s">
        <v>6978</v>
      </c>
      <c r="F7030" s="65">
        <v>45.93</v>
      </c>
      <c r="G7030" t="s">
        <v>6</v>
      </c>
      <c r="H7030">
        <f>+VLOOKUP(G7030,'Legenda Tecnologias'!$A$1:$C$26,3)</f>
        <v>18</v>
      </c>
    </row>
    <row r="7031" spans="1:8" ht="14.25">
      <c r="A7031" s="11">
        <v>44105</v>
      </c>
      <c r="B7031" s="10" t="s">
        <v>7418</v>
      </c>
      <c r="C7031" s="12">
        <v>0.33333333333333331</v>
      </c>
      <c r="D7031" s="13">
        <v>44123</v>
      </c>
      <c r="E7031" s="7" t="s">
        <v>6978</v>
      </c>
      <c r="F7031" s="65">
        <v>47.55</v>
      </c>
      <c r="G7031" t="s">
        <v>5</v>
      </c>
      <c r="H7031">
        <f>+VLOOKUP(G7031,'Legenda Tecnologias'!$A$1:$C$26,3)</f>
        <v>11</v>
      </c>
    </row>
    <row r="7032" spans="1:8" ht="14.25">
      <c r="A7032" s="11">
        <v>44105</v>
      </c>
      <c r="B7032" s="10" t="s">
        <v>7419</v>
      </c>
      <c r="C7032" s="12">
        <v>0.375</v>
      </c>
      <c r="D7032" s="13">
        <v>44123</v>
      </c>
      <c r="E7032" s="7" t="s">
        <v>6978</v>
      </c>
      <c r="F7032" s="65">
        <v>48.2</v>
      </c>
      <c r="G7032" t="s">
        <v>5</v>
      </c>
      <c r="H7032">
        <f>+VLOOKUP(G7032,'Legenda Tecnologias'!$A$1:$C$26,3)</f>
        <v>11</v>
      </c>
    </row>
    <row r="7033" spans="1:8" ht="14.25">
      <c r="A7033" s="11">
        <v>44105</v>
      </c>
      <c r="B7033" s="10" t="s">
        <v>7434</v>
      </c>
      <c r="C7033" s="12">
        <v>0</v>
      </c>
      <c r="D7033" s="13">
        <v>44124</v>
      </c>
      <c r="E7033" s="7" t="s">
        <v>6978</v>
      </c>
      <c r="F7033" s="65">
        <v>32.020000000000003</v>
      </c>
      <c r="G7033" t="s">
        <v>13</v>
      </c>
      <c r="H7033">
        <f>+VLOOKUP(G7033,'Legenda Tecnologias'!$A$1:$C$26,3)</f>
        <v>24</v>
      </c>
    </row>
    <row r="7034" spans="1:8" ht="14.25">
      <c r="A7034" s="11">
        <v>44105</v>
      </c>
      <c r="B7034" s="10" t="s">
        <v>7435</v>
      </c>
      <c r="C7034" s="12">
        <v>4.1666666666666664E-2</v>
      </c>
      <c r="D7034" s="13">
        <v>44124</v>
      </c>
      <c r="E7034" s="7" t="s">
        <v>6978</v>
      </c>
      <c r="F7034" s="65">
        <v>29.04</v>
      </c>
      <c r="G7034" t="s">
        <v>6</v>
      </c>
      <c r="H7034">
        <f>+VLOOKUP(G7034,'Legenda Tecnologias'!$A$1:$C$26,3)</f>
        <v>18</v>
      </c>
    </row>
    <row r="7035" spans="1:8" ht="14.25">
      <c r="A7035" s="11">
        <v>44105</v>
      </c>
      <c r="B7035" s="10" t="s">
        <v>7444</v>
      </c>
      <c r="C7035" s="12">
        <v>0.41666666666666669</v>
      </c>
      <c r="D7035" s="13">
        <v>44124</v>
      </c>
      <c r="E7035" s="7" t="s">
        <v>6978</v>
      </c>
      <c r="F7035" s="65">
        <v>44.7</v>
      </c>
      <c r="G7035" t="s">
        <v>10</v>
      </c>
      <c r="H7035">
        <f>+VLOOKUP(G7035,'Legenda Tecnologias'!$A$1:$C$26,3)</f>
        <v>1</v>
      </c>
    </row>
    <row r="7036" spans="1:8" ht="14.25">
      <c r="A7036" s="11">
        <v>44105</v>
      </c>
      <c r="B7036" s="10" t="s">
        <v>7445</v>
      </c>
      <c r="C7036" s="12">
        <v>0.45833333333333331</v>
      </c>
      <c r="D7036" s="13">
        <v>44124</v>
      </c>
      <c r="E7036" s="7" t="s">
        <v>6978</v>
      </c>
      <c r="F7036" s="65">
        <v>44.68</v>
      </c>
      <c r="G7036" t="s">
        <v>12</v>
      </c>
      <c r="H7036">
        <f>+VLOOKUP(G7036,'Legenda Tecnologias'!$A$1:$C$26,3)</f>
        <v>22</v>
      </c>
    </row>
    <row r="7037" spans="1:8" ht="14.25">
      <c r="A7037" s="11">
        <v>44105</v>
      </c>
      <c r="B7037" s="10" t="s">
        <v>7446</v>
      </c>
      <c r="C7037" s="12">
        <v>0.5</v>
      </c>
      <c r="D7037" s="13">
        <v>44124</v>
      </c>
      <c r="E7037" s="7" t="s">
        <v>6978</v>
      </c>
      <c r="F7037" s="65">
        <v>44.5</v>
      </c>
      <c r="G7037" t="s">
        <v>12</v>
      </c>
      <c r="H7037">
        <f>+VLOOKUP(G7037,'Legenda Tecnologias'!$A$1:$C$26,3)</f>
        <v>22</v>
      </c>
    </row>
    <row r="7038" spans="1:8" ht="14.25">
      <c r="A7038" s="11">
        <v>44105</v>
      </c>
      <c r="B7038" s="10" t="s">
        <v>7447</v>
      </c>
      <c r="C7038" s="12">
        <v>0.54166666666666663</v>
      </c>
      <c r="D7038" s="13">
        <v>44124</v>
      </c>
      <c r="E7038" s="7" t="s">
        <v>6978</v>
      </c>
      <c r="F7038" s="65">
        <v>42.39</v>
      </c>
      <c r="G7038" t="s">
        <v>10</v>
      </c>
      <c r="H7038">
        <f>+VLOOKUP(G7038,'Legenda Tecnologias'!$A$1:$C$26,3)</f>
        <v>1</v>
      </c>
    </row>
    <row r="7039" spans="1:8" ht="14.25">
      <c r="A7039" s="11">
        <v>44105</v>
      </c>
      <c r="B7039" s="10" t="s">
        <v>7448</v>
      </c>
      <c r="C7039" s="12">
        <v>0.58333333333333337</v>
      </c>
      <c r="D7039" s="13">
        <v>44124</v>
      </c>
      <c r="E7039" s="7" t="s">
        <v>6978</v>
      </c>
      <c r="F7039" s="65">
        <v>36.21</v>
      </c>
      <c r="G7039" t="s">
        <v>5</v>
      </c>
      <c r="H7039">
        <f>+VLOOKUP(G7039,'Legenda Tecnologias'!$A$1:$C$26,3)</f>
        <v>11</v>
      </c>
    </row>
    <row r="7040" spans="1:8" ht="14.25">
      <c r="A7040" s="11">
        <v>44105</v>
      </c>
      <c r="B7040" s="10" t="s">
        <v>7449</v>
      </c>
      <c r="C7040" s="12">
        <v>0.625</v>
      </c>
      <c r="D7040" s="13">
        <v>44124</v>
      </c>
      <c r="E7040" s="7" t="s">
        <v>6978</v>
      </c>
      <c r="F7040" s="65">
        <v>33.5</v>
      </c>
      <c r="G7040" t="s">
        <v>12</v>
      </c>
      <c r="H7040">
        <f>+VLOOKUP(G7040,'Legenda Tecnologias'!$A$1:$C$26,3)</f>
        <v>22</v>
      </c>
    </row>
    <row r="7041" spans="1:8" ht="14.25">
      <c r="A7041" s="11">
        <v>44105</v>
      </c>
      <c r="B7041" s="10" t="s">
        <v>7450</v>
      </c>
      <c r="C7041" s="12">
        <v>0.66666666666666663</v>
      </c>
      <c r="D7041" s="13">
        <v>44124</v>
      </c>
      <c r="E7041" s="7" t="s">
        <v>6978</v>
      </c>
      <c r="F7041" s="65">
        <v>35</v>
      </c>
      <c r="G7041" t="s">
        <v>13</v>
      </c>
      <c r="H7041">
        <f>+VLOOKUP(G7041,'Legenda Tecnologias'!$A$1:$C$26,3)</f>
        <v>24</v>
      </c>
    </row>
    <row r="7042" spans="1:8" ht="14.25">
      <c r="A7042" s="11">
        <v>44105</v>
      </c>
      <c r="B7042" s="10" t="s">
        <v>7451</v>
      </c>
      <c r="C7042" s="12">
        <v>0.70833333333333337</v>
      </c>
      <c r="D7042" s="13">
        <v>44124</v>
      </c>
      <c r="E7042" s="7" t="s">
        <v>6978</v>
      </c>
      <c r="F7042" s="65">
        <v>34.619999999999997</v>
      </c>
      <c r="G7042" t="s">
        <v>6</v>
      </c>
      <c r="H7042">
        <f>+VLOOKUP(G7042,'Legenda Tecnologias'!$A$1:$C$26,3)</f>
        <v>18</v>
      </c>
    </row>
    <row r="7043" spans="1:8" ht="14.25">
      <c r="A7043" s="11">
        <v>44105</v>
      </c>
      <c r="B7043" s="10" t="s">
        <v>7452</v>
      </c>
      <c r="C7043" s="12">
        <v>0.75</v>
      </c>
      <c r="D7043" s="13">
        <v>44124</v>
      </c>
      <c r="E7043" s="7" t="s">
        <v>6978</v>
      </c>
      <c r="F7043" s="65">
        <v>35.47</v>
      </c>
      <c r="G7043" t="s">
        <v>6</v>
      </c>
      <c r="H7043">
        <f>+VLOOKUP(G7043,'Legenda Tecnologias'!$A$1:$C$26,3)</f>
        <v>18</v>
      </c>
    </row>
    <row r="7044" spans="1:8" ht="14.25">
      <c r="A7044" s="11">
        <v>44105</v>
      </c>
      <c r="B7044" s="10" t="s">
        <v>7453</v>
      </c>
      <c r="C7044" s="12">
        <v>0.79166666666666663</v>
      </c>
      <c r="D7044" s="13">
        <v>44124</v>
      </c>
      <c r="E7044" s="7" t="s">
        <v>6978</v>
      </c>
      <c r="F7044" s="65">
        <v>39.5</v>
      </c>
      <c r="G7044" t="s">
        <v>13</v>
      </c>
      <c r="H7044">
        <f>+VLOOKUP(G7044,'Legenda Tecnologias'!$A$1:$C$26,3)</f>
        <v>24</v>
      </c>
    </row>
    <row r="7045" spans="1:8" ht="14.25">
      <c r="A7045" s="11">
        <v>44105</v>
      </c>
      <c r="B7045" s="10" t="s">
        <v>7436</v>
      </c>
      <c r="C7045" s="12">
        <v>8.3333333333333329E-2</v>
      </c>
      <c r="D7045" s="13">
        <v>44124</v>
      </c>
      <c r="E7045" s="7" t="s">
        <v>6978</v>
      </c>
      <c r="F7045" s="65">
        <v>26.97</v>
      </c>
      <c r="G7045" t="s">
        <v>5</v>
      </c>
      <c r="H7045">
        <f>+VLOOKUP(G7045,'Legenda Tecnologias'!$A$1:$C$26,3)</f>
        <v>11</v>
      </c>
    </row>
    <row r="7046" spans="1:8" ht="14.25">
      <c r="A7046" s="11">
        <v>44105</v>
      </c>
      <c r="B7046" s="10" t="s">
        <v>7454</v>
      </c>
      <c r="C7046" s="12">
        <v>0.83333333333333337</v>
      </c>
      <c r="D7046" s="13">
        <v>44124</v>
      </c>
      <c r="E7046" s="7" t="s">
        <v>6978</v>
      </c>
      <c r="F7046" s="65">
        <v>44.83</v>
      </c>
      <c r="G7046" t="s">
        <v>5</v>
      </c>
      <c r="H7046">
        <f>+VLOOKUP(G7046,'Legenda Tecnologias'!$A$1:$C$26,3)</f>
        <v>11</v>
      </c>
    </row>
    <row r="7047" spans="1:8" ht="14.25">
      <c r="A7047" s="11">
        <v>44105</v>
      </c>
      <c r="B7047" s="10" t="s">
        <v>7455</v>
      </c>
      <c r="C7047" s="12">
        <v>0.875</v>
      </c>
      <c r="D7047" s="13">
        <v>44124</v>
      </c>
      <c r="E7047" s="7" t="s">
        <v>6978</v>
      </c>
      <c r="F7047" s="65">
        <v>40.51</v>
      </c>
      <c r="G7047" t="s">
        <v>10</v>
      </c>
      <c r="H7047">
        <f>+VLOOKUP(G7047,'Legenda Tecnologias'!$A$1:$C$26,3)</f>
        <v>1</v>
      </c>
    </row>
    <row r="7048" spans="1:8" ht="14.25">
      <c r="A7048" s="11">
        <v>44105</v>
      </c>
      <c r="B7048" s="10" t="s">
        <v>7456</v>
      </c>
      <c r="C7048" s="12">
        <v>0.91666666666666663</v>
      </c>
      <c r="D7048" s="13">
        <v>44124</v>
      </c>
      <c r="E7048" s="7" t="s">
        <v>6978</v>
      </c>
      <c r="F7048" s="65">
        <v>29.8</v>
      </c>
      <c r="G7048" t="s">
        <v>6</v>
      </c>
      <c r="H7048">
        <f>+VLOOKUP(G7048,'Legenda Tecnologias'!$A$1:$C$26,3)</f>
        <v>18</v>
      </c>
    </row>
    <row r="7049" spans="1:8" ht="14.25">
      <c r="A7049" s="11">
        <v>44105</v>
      </c>
      <c r="B7049" s="10" t="s">
        <v>7457</v>
      </c>
      <c r="C7049" s="12">
        <v>0.95833333333333337</v>
      </c>
      <c r="D7049" s="13">
        <v>44124</v>
      </c>
      <c r="E7049" s="7" t="s">
        <v>6978</v>
      </c>
      <c r="F7049" s="65">
        <v>26.6</v>
      </c>
      <c r="G7049" t="s">
        <v>13</v>
      </c>
      <c r="H7049">
        <f>+VLOOKUP(G7049,'Legenda Tecnologias'!$A$1:$C$26,3)</f>
        <v>24</v>
      </c>
    </row>
    <row r="7050" spans="1:8" ht="14.25">
      <c r="A7050" s="11">
        <v>44105</v>
      </c>
      <c r="B7050" s="10" t="s">
        <v>7437</v>
      </c>
      <c r="C7050" s="12">
        <v>0.125</v>
      </c>
      <c r="D7050" s="13">
        <v>44124</v>
      </c>
      <c r="E7050" s="7" t="s">
        <v>6978</v>
      </c>
      <c r="F7050" s="65">
        <v>24.8</v>
      </c>
      <c r="G7050" t="s">
        <v>6</v>
      </c>
      <c r="H7050">
        <f>+VLOOKUP(G7050,'Legenda Tecnologias'!$A$1:$C$26,3)</f>
        <v>18</v>
      </c>
    </row>
    <row r="7051" spans="1:8" ht="14.25">
      <c r="A7051" s="11">
        <v>44105</v>
      </c>
      <c r="B7051" s="10" t="s">
        <v>7438</v>
      </c>
      <c r="C7051" s="12">
        <v>0.16666666666666666</v>
      </c>
      <c r="D7051" s="13">
        <v>44124</v>
      </c>
      <c r="E7051" s="7" t="s">
        <v>6978</v>
      </c>
      <c r="F7051" s="65">
        <v>26.4</v>
      </c>
      <c r="G7051" t="s">
        <v>6</v>
      </c>
      <c r="H7051">
        <f>+VLOOKUP(G7051,'Legenda Tecnologias'!$A$1:$C$26,3)</f>
        <v>18</v>
      </c>
    </row>
    <row r="7052" spans="1:8" ht="14.25">
      <c r="A7052" s="11">
        <v>44105</v>
      </c>
      <c r="B7052" s="10" t="s">
        <v>7439</v>
      </c>
      <c r="C7052" s="12">
        <v>0.20833333333333334</v>
      </c>
      <c r="D7052" s="13">
        <v>44124</v>
      </c>
      <c r="E7052" s="7" t="s">
        <v>6978</v>
      </c>
      <c r="F7052" s="65">
        <v>29.31</v>
      </c>
      <c r="G7052" t="s">
        <v>6</v>
      </c>
      <c r="H7052">
        <f>+VLOOKUP(G7052,'Legenda Tecnologias'!$A$1:$C$26,3)</f>
        <v>18</v>
      </c>
    </row>
    <row r="7053" spans="1:8" ht="14.25">
      <c r="A7053" s="11">
        <v>44105</v>
      </c>
      <c r="B7053" s="10" t="s">
        <v>7440</v>
      </c>
      <c r="C7053" s="12">
        <v>0.25</v>
      </c>
      <c r="D7053" s="13">
        <v>44124</v>
      </c>
      <c r="E7053" s="7" t="s">
        <v>6978</v>
      </c>
      <c r="F7053" s="65">
        <v>31.28</v>
      </c>
      <c r="G7053" t="s">
        <v>5</v>
      </c>
      <c r="H7053">
        <f>+VLOOKUP(G7053,'Legenda Tecnologias'!$A$1:$C$26,3)</f>
        <v>11</v>
      </c>
    </row>
    <row r="7054" spans="1:8" ht="14.25">
      <c r="A7054" s="11">
        <v>44105</v>
      </c>
      <c r="B7054" s="10" t="s">
        <v>7441</v>
      </c>
      <c r="C7054" s="12">
        <v>0.29166666666666669</v>
      </c>
      <c r="D7054" s="13">
        <v>44124</v>
      </c>
      <c r="E7054" s="7" t="s">
        <v>6978</v>
      </c>
      <c r="F7054" s="65">
        <v>42</v>
      </c>
      <c r="G7054" t="s">
        <v>6</v>
      </c>
      <c r="H7054">
        <f>+VLOOKUP(G7054,'Legenda Tecnologias'!$A$1:$C$26,3)</f>
        <v>18</v>
      </c>
    </row>
    <row r="7055" spans="1:8" ht="14.25">
      <c r="A7055" s="11">
        <v>44105</v>
      </c>
      <c r="B7055" s="10" t="s">
        <v>7442</v>
      </c>
      <c r="C7055" s="12">
        <v>0.33333333333333331</v>
      </c>
      <c r="D7055" s="13">
        <v>44124</v>
      </c>
      <c r="E7055" s="7" t="s">
        <v>6978</v>
      </c>
      <c r="F7055" s="65">
        <v>45</v>
      </c>
      <c r="G7055" t="s">
        <v>5</v>
      </c>
      <c r="H7055">
        <f>+VLOOKUP(G7055,'Legenda Tecnologias'!$A$1:$C$26,3)</f>
        <v>11</v>
      </c>
    </row>
    <row r="7056" spans="1:8" ht="14.25">
      <c r="A7056" s="11">
        <v>44105</v>
      </c>
      <c r="B7056" s="10" t="s">
        <v>7443</v>
      </c>
      <c r="C7056" s="12">
        <v>0.375</v>
      </c>
      <c r="D7056" s="13">
        <v>44124</v>
      </c>
      <c r="E7056" s="7" t="s">
        <v>6978</v>
      </c>
      <c r="F7056" s="65">
        <v>45.67</v>
      </c>
      <c r="G7056" t="s">
        <v>10</v>
      </c>
      <c r="H7056">
        <f>+VLOOKUP(G7056,'Legenda Tecnologias'!$A$1:$C$26,3)</f>
        <v>1</v>
      </c>
    </row>
    <row r="7057" spans="1:8" ht="14.25">
      <c r="A7057" s="11">
        <v>44105</v>
      </c>
      <c r="B7057" s="10" t="s">
        <v>7458</v>
      </c>
      <c r="C7057" s="12">
        <v>0</v>
      </c>
      <c r="D7057" s="13">
        <v>44125</v>
      </c>
      <c r="E7057" s="7" t="s">
        <v>6978</v>
      </c>
      <c r="F7057" s="65">
        <v>28.9</v>
      </c>
      <c r="G7057" t="s">
        <v>6</v>
      </c>
      <c r="H7057">
        <f>+VLOOKUP(G7057,'Legenda Tecnologias'!$A$1:$C$26,3)</f>
        <v>18</v>
      </c>
    </row>
    <row r="7058" spans="1:8" ht="14.25">
      <c r="A7058" s="11">
        <v>44105</v>
      </c>
      <c r="B7058" s="10" t="s">
        <v>7459</v>
      </c>
      <c r="C7058" s="12">
        <v>4.1666666666666664E-2</v>
      </c>
      <c r="D7058" s="13">
        <v>44125</v>
      </c>
      <c r="E7058" s="7" t="s">
        <v>6978</v>
      </c>
      <c r="F7058" s="65">
        <v>25.13</v>
      </c>
      <c r="G7058" t="s">
        <v>6</v>
      </c>
      <c r="H7058">
        <f>+VLOOKUP(G7058,'Legenda Tecnologias'!$A$1:$C$26,3)</f>
        <v>18</v>
      </c>
    </row>
    <row r="7059" spans="1:8" ht="14.25">
      <c r="A7059" s="11">
        <v>44105</v>
      </c>
      <c r="B7059" s="10" t="s">
        <v>7468</v>
      </c>
      <c r="C7059" s="12">
        <v>0.41666666666666669</v>
      </c>
      <c r="D7059" s="13">
        <v>44125</v>
      </c>
      <c r="E7059" s="7" t="s">
        <v>6978</v>
      </c>
      <c r="F7059" s="65">
        <v>44.05</v>
      </c>
      <c r="G7059" t="s">
        <v>12</v>
      </c>
      <c r="H7059">
        <f>+VLOOKUP(G7059,'Legenda Tecnologias'!$A$1:$C$26,3)</f>
        <v>22</v>
      </c>
    </row>
    <row r="7060" spans="1:8" ht="14.25">
      <c r="A7060" s="11">
        <v>44105</v>
      </c>
      <c r="B7060" s="10" t="s">
        <v>7469</v>
      </c>
      <c r="C7060" s="12">
        <v>0.45833333333333331</v>
      </c>
      <c r="D7060" s="13">
        <v>44125</v>
      </c>
      <c r="E7060" s="7" t="s">
        <v>6978</v>
      </c>
      <c r="F7060" s="65">
        <v>41.97</v>
      </c>
      <c r="G7060" t="s">
        <v>5</v>
      </c>
      <c r="H7060">
        <f>+VLOOKUP(G7060,'Legenda Tecnologias'!$A$1:$C$26,3)</f>
        <v>11</v>
      </c>
    </row>
    <row r="7061" spans="1:8" ht="14.25">
      <c r="A7061" s="11">
        <v>44105</v>
      </c>
      <c r="B7061" s="10" t="s">
        <v>7470</v>
      </c>
      <c r="C7061" s="12">
        <v>0.5</v>
      </c>
      <c r="D7061" s="13">
        <v>44125</v>
      </c>
      <c r="E7061" s="7" t="s">
        <v>6978</v>
      </c>
      <c r="F7061" s="65">
        <v>36.01</v>
      </c>
      <c r="G7061" t="s">
        <v>5</v>
      </c>
      <c r="H7061">
        <f>+VLOOKUP(G7061,'Legenda Tecnologias'!$A$1:$C$26,3)</f>
        <v>11</v>
      </c>
    </row>
    <row r="7062" spans="1:8" ht="14.25">
      <c r="A7062" s="11">
        <v>44105</v>
      </c>
      <c r="B7062" s="10" t="s">
        <v>7471</v>
      </c>
      <c r="C7062" s="12">
        <v>0.54166666666666663</v>
      </c>
      <c r="D7062" s="13">
        <v>44125</v>
      </c>
      <c r="E7062" s="7" t="s">
        <v>6978</v>
      </c>
      <c r="F7062" s="65">
        <v>32.450000000000003</v>
      </c>
      <c r="G7062" t="s">
        <v>6</v>
      </c>
      <c r="H7062">
        <f>+VLOOKUP(G7062,'Legenda Tecnologias'!$A$1:$C$26,3)</f>
        <v>18</v>
      </c>
    </row>
    <row r="7063" spans="1:8" ht="14.25">
      <c r="A7063" s="11">
        <v>44105</v>
      </c>
      <c r="B7063" s="10" t="s">
        <v>7472</v>
      </c>
      <c r="C7063" s="12">
        <v>0.58333333333333337</v>
      </c>
      <c r="D7063" s="13">
        <v>44125</v>
      </c>
      <c r="E7063" s="7" t="s">
        <v>6978</v>
      </c>
      <c r="F7063" s="65">
        <v>30.13</v>
      </c>
      <c r="G7063" t="s">
        <v>12</v>
      </c>
      <c r="H7063">
        <f>+VLOOKUP(G7063,'Legenda Tecnologias'!$A$1:$C$26,3)</f>
        <v>22</v>
      </c>
    </row>
    <row r="7064" spans="1:8" ht="14.25">
      <c r="A7064" s="11">
        <v>44105</v>
      </c>
      <c r="B7064" s="10" t="s">
        <v>7473</v>
      </c>
      <c r="C7064" s="12">
        <v>0.625</v>
      </c>
      <c r="D7064" s="13">
        <v>44125</v>
      </c>
      <c r="E7064" s="7" t="s">
        <v>6978</v>
      </c>
      <c r="F7064" s="65">
        <v>30.46</v>
      </c>
      <c r="G7064" t="s">
        <v>6</v>
      </c>
      <c r="H7064">
        <f>+VLOOKUP(G7064,'Legenda Tecnologias'!$A$1:$C$26,3)</f>
        <v>18</v>
      </c>
    </row>
    <row r="7065" spans="1:8" ht="14.25">
      <c r="A7065" s="11">
        <v>44105</v>
      </c>
      <c r="B7065" s="10" t="s">
        <v>7474</v>
      </c>
      <c r="C7065" s="12">
        <v>0.66666666666666663</v>
      </c>
      <c r="D7065" s="13">
        <v>44125</v>
      </c>
      <c r="E7065" s="7" t="s">
        <v>6978</v>
      </c>
      <c r="F7065" s="65">
        <v>33.549999999999997</v>
      </c>
      <c r="G7065" t="s">
        <v>12</v>
      </c>
      <c r="H7065">
        <f>+VLOOKUP(G7065,'Legenda Tecnologias'!$A$1:$C$26,3)</f>
        <v>22</v>
      </c>
    </row>
    <row r="7066" spans="1:8" ht="14.25">
      <c r="A7066" s="11">
        <v>44105</v>
      </c>
      <c r="B7066" s="10" t="s">
        <v>7475</v>
      </c>
      <c r="C7066" s="12">
        <v>0.70833333333333337</v>
      </c>
      <c r="D7066" s="13">
        <v>44125</v>
      </c>
      <c r="E7066" s="7" t="s">
        <v>6978</v>
      </c>
      <c r="F7066" s="65">
        <v>39.200000000000003</v>
      </c>
      <c r="G7066" t="s">
        <v>12</v>
      </c>
      <c r="H7066">
        <f>+VLOOKUP(G7066,'Legenda Tecnologias'!$A$1:$C$26,3)</f>
        <v>22</v>
      </c>
    </row>
    <row r="7067" spans="1:8" ht="14.25">
      <c r="A7067" s="11">
        <v>44105</v>
      </c>
      <c r="B7067" s="10" t="s">
        <v>7476</v>
      </c>
      <c r="C7067" s="12">
        <v>0.75</v>
      </c>
      <c r="D7067" s="13">
        <v>44125</v>
      </c>
      <c r="E7067" s="7" t="s">
        <v>6978</v>
      </c>
      <c r="F7067" s="65">
        <v>45.59</v>
      </c>
      <c r="G7067" t="s">
        <v>6</v>
      </c>
      <c r="H7067">
        <f>+VLOOKUP(G7067,'Legenda Tecnologias'!$A$1:$C$26,3)</f>
        <v>18</v>
      </c>
    </row>
    <row r="7068" spans="1:8" ht="14.25">
      <c r="A7068" s="11">
        <v>44105</v>
      </c>
      <c r="B7068" s="10" t="s">
        <v>7477</v>
      </c>
      <c r="C7068" s="12">
        <v>0.79166666666666663</v>
      </c>
      <c r="D7068" s="13">
        <v>44125</v>
      </c>
      <c r="E7068" s="7" t="s">
        <v>6978</v>
      </c>
      <c r="F7068" s="65">
        <v>49.77</v>
      </c>
      <c r="G7068" t="s">
        <v>5</v>
      </c>
      <c r="H7068">
        <f>+VLOOKUP(G7068,'Legenda Tecnologias'!$A$1:$C$26,3)</f>
        <v>11</v>
      </c>
    </row>
    <row r="7069" spans="1:8" ht="14.25">
      <c r="A7069" s="11">
        <v>44105</v>
      </c>
      <c r="B7069" s="10" t="s">
        <v>7460</v>
      </c>
      <c r="C7069" s="12">
        <v>8.3333333333333329E-2</v>
      </c>
      <c r="D7069" s="13">
        <v>44125</v>
      </c>
      <c r="E7069" s="7" t="s">
        <v>6978</v>
      </c>
      <c r="F7069" s="65">
        <v>23.3</v>
      </c>
      <c r="G7069" t="s">
        <v>5</v>
      </c>
      <c r="H7069">
        <f>+VLOOKUP(G7069,'Legenda Tecnologias'!$A$1:$C$26,3)</f>
        <v>11</v>
      </c>
    </row>
    <row r="7070" spans="1:8" ht="14.25">
      <c r="A7070" s="11">
        <v>44105</v>
      </c>
      <c r="B7070" s="10" t="s">
        <v>7478</v>
      </c>
      <c r="C7070" s="12">
        <v>0.83333333333333337</v>
      </c>
      <c r="D7070" s="13">
        <v>44125</v>
      </c>
      <c r="E7070" s="7" t="s">
        <v>6978</v>
      </c>
      <c r="F7070" s="65">
        <v>49.32</v>
      </c>
      <c r="G7070" t="s">
        <v>10</v>
      </c>
      <c r="H7070">
        <f>+VLOOKUP(G7070,'Legenda Tecnologias'!$A$1:$C$26,3)</f>
        <v>1</v>
      </c>
    </row>
    <row r="7071" spans="1:8" ht="14.25">
      <c r="A7071" s="11">
        <v>44105</v>
      </c>
      <c r="B7071" s="10" t="s">
        <v>7479</v>
      </c>
      <c r="C7071" s="12">
        <v>0.875</v>
      </c>
      <c r="D7071" s="13">
        <v>44125</v>
      </c>
      <c r="E7071" s="7" t="s">
        <v>6978</v>
      </c>
      <c r="F7071" s="65">
        <v>46.9</v>
      </c>
      <c r="G7071" t="s">
        <v>10</v>
      </c>
      <c r="H7071">
        <f>+VLOOKUP(G7071,'Legenda Tecnologias'!$A$1:$C$26,3)</f>
        <v>1</v>
      </c>
    </row>
    <row r="7072" spans="1:8" ht="14.25">
      <c r="A7072" s="11">
        <v>44105</v>
      </c>
      <c r="B7072" s="10" t="s">
        <v>7480</v>
      </c>
      <c r="C7072" s="12">
        <v>0.91666666666666663</v>
      </c>
      <c r="D7072" s="13">
        <v>44125</v>
      </c>
      <c r="E7072" s="7" t="s">
        <v>6978</v>
      </c>
      <c r="F7072" s="65">
        <v>45.55</v>
      </c>
      <c r="G7072" t="s">
        <v>5</v>
      </c>
      <c r="H7072">
        <f>+VLOOKUP(G7072,'Legenda Tecnologias'!$A$1:$C$26,3)</f>
        <v>11</v>
      </c>
    </row>
    <row r="7073" spans="1:8" ht="14.25">
      <c r="A7073" s="11">
        <v>44105</v>
      </c>
      <c r="B7073" s="10" t="s">
        <v>7481</v>
      </c>
      <c r="C7073" s="12">
        <v>0.95833333333333337</v>
      </c>
      <c r="D7073" s="13">
        <v>44125</v>
      </c>
      <c r="E7073" s="7" t="s">
        <v>6978</v>
      </c>
      <c r="F7073" s="65">
        <v>42.88</v>
      </c>
      <c r="G7073" t="s">
        <v>5</v>
      </c>
      <c r="H7073">
        <f>+VLOOKUP(G7073,'Legenda Tecnologias'!$A$1:$C$26,3)</f>
        <v>11</v>
      </c>
    </row>
    <row r="7074" spans="1:8" ht="14.25">
      <c r="A7074" s="11">
        <v>44105</v>
      </c>
      <c r="B7074" s="10" t="s">
        <v>7461</v>
      </c>
      <c r="C7074" s="12">
        <v>0.125</v>
      </c>
      <c r="D7074" s="13">
        <v>44125</v>
      </c>
      <c r="E7074" s="7" t="s">
        <v>6978</v>
      </c>
      <c r="F7074" s="65">
        <v>22.2</v>
      </c>
      <c r="G7074" t="s">
        <v>6</v>
      </c>
      <c r="H7074">
        <f>+VLOOKUP(G7074,'Legenda Tecnologias'!$A$1:$C$26,3)</f>
        <v>18</v>
      </c>
    </row>
    <row r="7075" spans="1:8" ht="14.25">
      <c r="A7075" s="11">
        <v>44105</v>
      </c>
      <c r="B7075" s="10" t="s">
        <v>7462</v>
      </c>
      <c r="C7075" s="12">
        <v>0.16666666666666666</v>
      </c>
      <c r="D7075" s="13">
        <v>44125</v>
      </c>
      <c r="E7075" s="7" t="s">
        <v>6978</v>
      </c>
      <c r="F7075" s="65">
        <v>23.5</v>
      </c>
      <c r="G7075" t="s">
        <v>6</v>
      </c>
      <c r="H7075">
        <f>+VLOOKUP(G7075,'Legenda Tecnologias'!$A$1:$C$26,3)</f>
        <v>18</v>
      </c>
    </row>
    <row r="7076" spans="1:8" ht="14.25">
      <c r="A7076" s="11">
        <v>44105</v>
      </c>
      <c r="B7076" s="10" t="s">
        <v>7463</v>
      </c>
      <c r="C7076" s="12">
        <v>0.20833333333333334</v>
      </c>
      <c r="D7076" s="13">
        <v>44125</v>
      </c>
      <c r="E7076" s="7" t="s">
        <v>6978</v>
      </c>
      <c r="F7076" s="65">
        <v>26.6</v>
      </c>
      <c r="G7076" t="s">
        <v>6</v>
      </c>
      <c r="H7076">
        <f>+VLOOKUP(G7076,'Legenda Tecnologias'!$A$1:$C$26,3)</f>
        <v>18</v>
      </c>
    </row>
    <row r="7077" spans="1:8" ht="14.25">
      <c r="A7077" s="11">
        <v>44105</v>
      </c>
      <c r="B7077" s="10" t="s">
        <v>7464</v>
      </c>
      <c r="C7077" s="12">
        <v>0.25</v>
      </c>
      <c r="D7077" s="13">
        <v>44125</v>
      </c>
      <c r="E7077" s="7" t="s">
        <v>6978</v>
      </c>
      <c r="F7077" s="65">
        <v>29.5</v>
      </c>
      <c r="G7077" t="s">
        <v>6</v>
      </c>
      <c r="H7077">
        <f>+VLOOKUP(G7077,'Legenda Tecnologias'!$A$1:$C$26,3)</f>
        <v>18</v>
      </c>
    </row>
    <row r="7078" spans="1:8" ht="14.25">
      <c r="A7078" s="11">
        <v>44105</v>
      </c>
      <c r="B7078" s="10" t="s">
        <v>7465</v>
      </c>
      <c r="C7078" s="12">
        <v>0.29166666666666669</v>
      </c>
      <c r="D7078" s="13">
        <v>44125</v>
      </c>
      <c r="E7078" s="7" t="s">
        <v>6978</v>
      </c>
      <c r="F7078" s="65">
        <v>41.05</v>
      </c>
      <c r="G7078" t="s">
        <v>6</v>
      </c>
      <c r="H7078">
        <f>+VLOOKUP(G7078,'Legenda Tecnologias'!$A$1:$C$26,3)</f>
        <v>18</v>
      </c>
    </row>
    <row r="7079" spans="1:8" ht="14.25">
      <c r="A7079" s="11">
        <v>44105</v>
      </c>
      <c r="B7079" s="10" t="s">
        <v>7466</v>
      </c>
      <c r="C7079" s="12">
        <v>0.33333333333333331</v>
      </c>
      <c r="D7079" s="13">
        <v>44125</v>
      </c>
      <c r="E7079" s="7" t="s">
        <v>6978</v>
      </c>
      <c r="F7079" s="65">
        <v>44.83</v>
      </c>
      <c r="G7079" t="s">
        <v>5</v>
      </c>
      <c r="H7079">
        <f>+VLOOKUP(G7079,'Legenda Tecnologias'!$A$1:$C$26,3)</f>
        <v>11</v>
      </c>
    </row>
    <row r="7080" spans="1:8" ht="14.25">
      <c r="A7080" s="11">
        <v>44105</v>
      </c>
      <c r="B7080" s="10" t="s">
        <v>7467</v>
      </c>
      <c r="C7080" s="12">
        <v>0.375</v>
      </c>
      <c r="D7080" s="13">
        <v>44125</v>
      </c>
      <c r="E7080" s="7" t="s">
        <v>6978</v>
      </c>
      <c r="F7080" s="65">
        <v>45.08</v>
      </c>
      <c r="G7080" t="s">
        <v>10</v>
      </c>
      <c r="H7080">
        <f>+VLOOKUP(G7080,'Legenda Tecnologias'!$A$1:$C$26,3)</f>
        <v>1</v>
      </c>
    </row>
    <row r="7081" spans="1:8" ht="14.25">
      <c r="A7081" s="11">
        <v>44105</v>
      </c>
      <c r="B7081" s="10" t="s">
        <v>7482</v>
      </c>
      <c r="C7081" s="12">
        <v>0</v>
      </c>
      <c r="D7081" s="13">
        <v>44126</v>
      </c>
      <c r="E7081" s="7" t="s">
        <v>6978</v>
      </c>
      <c r="F7081" s="65">
        <v>39.549999999999997</v>
      </c>
      <c r="G7081" t="s">
        <v>5</v>
      </c>
      <c r="H7081">
        <f>+VLOOKUP(G7081,'Legenda Tecnologias'!$A$1:$C$26,3)</f>
        <v>11</v>
      </c>
    </row>
    <row r="7082" spans="1:8" ht="14.25">
      <c r="A7082" s="11">
        <v>44105</v>
      </c>
      <c r="B7082" s="10" t="s">
        <v>7483</v>
      </c>
      <c r="C7082" s="12">
        <v>4.1666666666666664E-2</v>
      </c>
      <c r="D7082" s="13">
        <v>44126</v>
      </c>
      <c r="E7082" s="7" t="s">
        <v>6978</v>
      </c>
      <c r="F7082" s="65">
        <v>35</v>
      </c>
      <c r="G7082" t="s">
        <v>5</v>
      </c>
      <c r="H7082">
        <f>+VLOOKUP(G7082,'Legenda Tecnologias'!$A$1:$C$26,3)</f>
        <v>11</v>
      </c>
    </row>
    <row r="7083" spans="1:8" ht="14.25">
      <c r="A7083" s="11">
        <v>44105</v>
      </c>
      <c r="B7083" s="10" t="s">
        <v>7492</v>
      </c>
      <c r="C7083" s="12">
        <v>0.41666666666666669</v>
      </c>
      <c r="D7083" s="13">
        <v>44126</v>
      </c>
      <c r="E7083" s="7" t="s">
        <v>6978</v>
      </c>
      <c r="F7083" s="65">
        <v>52.43</v>
      </c>
      <c r="G7083" t="s">
        <v>10</v>
      </c>
      <c r="H7083">
        <f>+VLOOKUP(G7083,'Legenda Tecnologias'!$A$1:$C$26,3)</f>
        <v>1</v>
      </c>
    </row>
    <row r="7084" spans="1:8" ht="14.25">
      <c r="A7084" s="11">
        <v>44105</v>
      </c>
      <c r="B7084" s="10" t="s">
        <v>7493</v>
      </c>
      <c r="C7084" s="12">
        <v>0.45833333333333331</v>
      </c>
      <c r="D7084" s="13">
        <v>44126</v>
      </c>
      <c r="E7084" s="7" t="s">
        <v>6978</v>
      </c>
      <c r="F7084" s="65">
        <v>50.44</v>
      </c>
      <c r="G7084" t="s">
        <v>10</v>
      </c>
      <c r="H7084">
        <f>+VLOOKUP(G7084,'Legenda Tecnologias'!$A$1:$C$26,3)</f>
        <v>1</v>
      </c>
    </row>
    <row r="7085" spans="1:8" ht="14.25">
      <c r="A7085" s="11">
        <v>44105</v>
      </c>
      <c r="B7085" s="10" t="s">
        <v>7494</v>
      </c>
      <c r="C7085" s="12">
        <v>0.5</v>
      </c>
      <c r="D7085" s="13">
        <v>44126</v>
      </c>
      <c r="E7085" s="7" t="s">
        <v>6978</v>
      </c>
      <c r="F7085" s="65">
        <v>49.08</v>
      </c>
      <c r="G7085" t="s">
        <v>10</v>
      </c>
      <c r="H7085">
        <f>+VLOOKUP(G7085,'Legenda Tecnologias'!$A$1:$C$26,3)</f>
        <v>1</v>
      </c>
    </row>
    <row r="7086" spans="1:8" ht="14.25">
      <c r="A7086" s="11">
        <v>44105</v>
      </c>
      <c r="B7086" s="10" t="s">
        <v>7495</v>
      </c>
      <c r="C7086" s="12">
        <v>0.54166666666666663</v>
      </c>
      <c r="D7086" s="13">
        <v>44126</v>
      </c>
      <c r="E7086" s="7" t="s">
        <v>6978</v>
      </c>
      <c r="F7086" s="65">
        <v>47.5</v>
      </c>
      <c r="G7086" t="s">
        <v>10</v>
      </c>
      <c r="H7086">
        <f>+VLOOKUP(G7086,'Legenda Tecnologias'!$A$1:$C$26,3)</f>
        <v>1</v>
      </c>
    </row>
    <row r="7087" spans="1:8" ht="14.25">
      <c r="A7087" s="11">
        <v>44105</v>
      </c>
      <c r="B7087" s="10" t="s">
        <v>7496</v>
      </c>
      <c r="C7087" s="12">
        <v>0.58333333333333337</v>
      </c>
      <c r="D7087" s="13">
        <v>44126</v>
      </c>
      <c r="E7087" s="7" t="s">
        <v>6978</v>
      </c>
      <c r="F7087" s="65">
        <v>46.58</v>
      </c>
      <c r="G7087" t="s">
        <v>10</v>
      </c>
      <c r="H7087">
        <f>+VLOOKUP(G7087,'Legenda Tecnologias'!$A$1:$C$26,3)</f>
        <v>1</v>
      </c>
    </row>
    <row r="7088" spans="1:8" ht="14.25">
      <c r="A7088" s="11">
        <v>44105</v>
      </c>
      <c r="B7088" s="10" t="s">
        <v>7497</v>
      </c>
      <c r="C7088" s="12">
        <v>0.625</v>
      </c>
      <c r="D7088" s="13">
        <v>44126</v>
      </c>
      <c r="E7088" s="7" t="s">
        <v>6978</v>
      </c>
      <c r="F7088" s="65">
        <v>45.95</v>
      </c>
      <c r="G7088" t="s">
        <v>12</v>
      </c>
      <c r="H7088">
        <f>+VLOOKUP(G7088,'Legenda Tecnologias'!$A$1:$C$26,3)</f>
        <v>22</v>
      </c>
    </row>
    <row r="7089" spans="1:8" ht="14.25">
      <c r="A7089" s="11">
        <v>44105</v>
      </c>
      <c r="B7089" s="10" t="s">
        <v>7498</v>
      </c>
      <c r="C7089" s="12">
        <v>0.66666666666666663</v>
      </c>
      <c r="D7089" s="13">
        <v>44126</v>
      </c>
      <c r="E7089" s="7" t="s">
        <v>6978</v>
      </c>
      <c r="F7089" s="65">
        <v>46.11</v>
      </c>
      <c r="G7089" t="s">
        <v>5</v>
      </c>
      <c r="H7089">
        <f>+VLOOKUP(G7089,'Legenda Tecnologias'!$A$1:$C$26,3)</f>
        <v>11</v>
      </c>
    </row>
    <row r="7090" spans="1:8" ht="14.25">
      <c r="A7090" s="11">
        <v>44105</v>
      </c>
      <c r="B7090" s="10" t="s">
        <v>7499</v>
      </c>
      <c r="C7090" s="12">
        <v>0.70833333333333337</v>
      </c>
      <c r="D7090" s="13">
        <v>44126</v>
      </c>
      <c r="E7090" s="7" t="s">
        <v>6978</v>
      </c>
      <c r="F7090" s="65">
        <v>48.49</v>
      </c>
      <c r="G7090" t="s">
        <v>5</v>
      </c>
      <c r="H7090">
        <f>+VLOOKUP(G7090,'Legenda Tecnologias'!$A$1:$C$26,3)</f>
        <v>11</v>
      </c>
    </row>
    <row r="7091" spans="1:8" ht="14.25">
      <c r="A7091" s="11">
        <v>44105</v>
      </c>
      <c r="B7091" s="10" t="s">
        <v>7500</v>
      </c>
      <c r="C7091" s="12">
        <v>0.75</v>
      </c>
      <c r="D7091" s="13">
        <v>44126</v>
      </c>
      <c r="E7091" s="7" t="s">
        <v>6978</v>
      </c>
      <c r="F7091" s="65">
        <v>50.68</v>
      </c>
      <c r="G7091" t="s">
        <v>12</v>
      </c>
      <c r="H7091">
        <f>+VLOOKUP(G7091,'Legenda Tecnologias'!$A$1:$C$26,3)</f>
        <v>22</v>
      </c>
    </row>
    <row r="7092" spans="1:8" ht="14.25">
      <c r="A7092" s="11">
        <v>44105</v>
      </c>
      <c r="B7092" s="10" t="s">
        <v>7501</v>
      </c>
      <c r="C7092" s="12">
        <v>0.79166666666666663</v>
      </c>
      <c r="D7092" s="13">
        <v>44126</v>
      </c>
      <c r="E7092" s="7" t="s">
        <v>6978</v>
      </c>
      <c r="F7092" s="65">
        <v>56.63</v>
      </c>
      <c r="G7092" t="s">
        <v>10</v>
      </c>
      <c r="H7092">
        <f>+VLOOKUP(G7092,'Legenda Tecnologias'!$A$1:$C$26,3)</f>
        <v>1</v>
      </c>
    </row>
    <row r="7093" spans="1:8" ht="14.25">
      <c r="A7093" s="11">
        <v>44105</v>
      </c>
      <c r="B7093" s="10" t="s">
        <v>7484</v>
      </c>
      <c r="C7093" s="12">
        <v>8.3333333333333329E-2</v>
      </c>
      <c r="D7093" s="13">
        <v>44126</v>
      </c>
      <c r="E7093" s="7" t="s">
        <v>6978</v>
      </c>
      <c r="F7093" s="65">
        <v>33.07</v>
      </c>
      <c r="G7093" t="s">
        <v>6</v>
      </c>
      <c r="H7093">
        <f>+VLOOKUP(G7093,'Legenda Tecnologias'!$A$1:$C$26,3)</f>
        <v>18</v>
      </c>
    </row>
    <row r="7094" spans="1:8" ht="14.25">
      <c r="A7094" s="11">
        <v>44105</v>
      </c>
      <c r="B7094" s="10" t="s">
        <v>7502</v>
      </c>
      <c r="C7094" s="12">
        <v>0.83333333333333337</v>
      </c>
      <c r="D7094" s="13">
        <v>44126</v>
      </c>
      <c r="E7094" s="7" t="s">
        <v>6978</v>
      </c>
      <c r="F7094" s="65">
        <v>53.56</v>
      </c>
      <c r="G7094" t="s">
        <v>5</v>
      </c>
      <c r="H7094">
        <f>+VLOOKUP(G7094,'Legenda Tecnologias'!$A$1:$C$26,3)</f>
        <v>11</v>
      </c>
    </row>
    <row r="7095" spans="1:8" ht="14.25">
      <c r="A7095" s="11">
        <v>44105</v>
      </c>
      <c r="B7095" s="10" t="s">
        <v>7503</v>
      </c>
      <c r="C7095" s="12">
        <v>0.875</v>
      </c>
      <c r="D7095" s="13">
        <v>44126</v>
      </c>
      <c r="E7095" s="7" t="s">
        <v>6978</v>
      </c>
      <c r="F7095" s="65">
        <v>49.04</v>
      </c>
      <c r="G7095" t="s">
        <v>10</v>
      </c>
      <c r="H7095">
        <f>+VLOOKUP(G7095,'Legenda Tecnologias'!$A$1:$C$26,3)</f>
        <v>1</v>
      </c>
    </row>
    <row r="7096" spans="1:8" ht="14.25">
      <c r="A7096" s="11">
        <v>44105</v>
      </c>
      <c r="B7096" s="10" t="s">
        <v>7504</v>
      </c>
      <c r="C7096" s="12">
        <v>0.91666666666666663</v>
      </c>
      <c r="D7096" s="13">
        <v>44126</v>
      </c>
      <c r="E7096" s="7" t="s">
        <v>6978</v>
      </c>
      <c r="F7096" s="65">
        <v>47.2</v>
      </c>
      <c r="G7096" t="s">
        <v>5</v>
      </c>
      <c r="H7096">
        <f>+VLOOKUP(G7096,'Legenda Tecnologias'!$A$1:$C$26,3)</f>
        <v>11</v>
      </c>
    </row>
    <row r="7097" spans="1:8" ht="14.25">
      <c r="A7097" s="11">
        <v>44105</v>
      </c>
      <c r="B7097" s="10" t="s">
        <v>7505</v>
      </c>
      <c r="C7097" s="12">
        <v>0.95833333333333337</v>
      </c>
      <c r="D7097" s="13">
        <v>44126</v>
      </c>
      <c r="E7097" s="7" t="s">
        <v>6978</v>
      </c>
      <c r="F7097" s="65">
        <v>46.3</v>
      </c>
      <c r="G7097" t="s">
        <v>10</v>
      </c>
      <c r="H7097">
        <f>+VLOOKUP(G7097,'Legenda Tecnologias'!$A$1:$C$26,3)</f>
        <v>1</v>
      </c>
    </row>
    <row r="7098" spans="1:8" ht="14.25">
      <c r="A7098" s="11">
        <v>44105</v>
      </c>
      <c r="B7098" s="10" t="s">
        <v>7485</v>
      </c>
      <c r="C7098" s="12">
        <v>0.125</v>
      </c>
      <c r="D7098" s="13">
        <v>44126</v>
      </c>
      <c r="E7098" s="7" t="s">
        <v>6978</v>
      </c>
      <c r="F7098" s="65">
        <v>32.68</v>
      </c>
      <c r="G7098" t="s">
        <v>12</v>
      </c>
      <c r="H7098">
        <f>+VLOOKUP(G7098,'Legenda Tecnologias'!$A$1:$C$26,3)</f>
        <v>22</v>
      </c>
    </row>
    <row r="7099" spans="1:8" ht="14.25">
      <c r="A7099" s="11">
        <v>44105</v>
      </c>
      <c r="B7099" s="10" t="s">
        <v>7486</v>
      </c>
      <c r="C7099" s="12">
        <v>0.16666666666666666</v>
      </c>
      <c r="D7099" s="13">
        <v>44126</v>
      </c>
      <c r="E7099" s="7" t="s">
        <v>6978</v>
      </c>
      <c r="F7099" s="65">
        <v>32.68</v>
      </c>
      <c r="G7099" t="s">
        <v>6</v>
      </c>
      <c r="H7099">
        <f>+VLOOKUP(G7099,'Legenda Tecnologias'!$A$1:$C$26,3)</f>
        <v>18</v>
      </c>
    </row>
    <row r="7100" spans="1:8" ht="14.25">
      <c r="A7100" s="11">
        <v>44105</v>
      </c>
      <c r="B7100" s="10" t="s">
        <v>7487</v>
      </c>
      <c r="C7100" s="12">
        <v>0.20833333333333334</v>
      </c>
      <c r="D7100" s="13">
        <v>44126</v>
      </c>
      <c r="E7100" s="7" t="s">
        <v>6978</v>
      </c>
      <c r="F7100" s="65">
        <v>33.08</v>
      </c>
      <c r="G7100" t="s">
        <v>12</v>
      </c>
      <c r="H7100">
        <f>+VLOOKUP(G7100,'Legenda Tecnologias'!$A$1:$C$26,3)</f>
        <v>22</v>
      </c>
    </row>
    <row r="7101" spans="1:8" ht="14.25">
      <c r="A7101" s="11">
        <v>44105</v>
      </c>
      <c r="B7101" s="10" t="s">
        <v>7488</v>
      </c>
      <c r="C7101" s="12">
        <v>0.25</v>
      </c>
      <c r="D7101" s="13">
        <v>44126</v>
      </c>
      <c r="E7101" s="7" t="s">
        <v>6978</v>
      </c>
      <c r="F7101" s="65">
        <v>40.11</v>
      </c>
      <c r="G7101" t="s">
        <v>12</v>
      </c>
      <c r="H7101">
        <f>+VLOOKUP(G7101,'Legenda Tecnologias'!$A$1:$C$26,3)</f>
        <v>22</v>
      </c>
    </row>
    <row r="7102" spans="1:8" ht="14.25">
      <c r="A7102" s="11">
        <v>44105</v>
      </c>
      <c r="B7102" s="10" t="s">
        <v>7489</v>
      </c>
      <c r="C7102" s="12">
        <v>0.29166666666666669</v>
      </c>
      <c r="D7102" s="13">
        <v>44126</v>
      </c>
      <c r="E7102" s="7" t="s">
        <v>6978</v>
      </c>
      <c r="F7102" s="65">
        <v>47.13</v>
      </c>
      <c r="G7102" t="s">
        <v>5</v>
      </c>
      <c r="H7102">
        <f>+VLOOKUP(G7102,'Legenda Tecnologias'!$A$1:$C$26,3)</f>
        <v>11</v>
      </c>
    </row>
    <row r="7103" spans="1:8" ht="14.25">
      <c r="A7103" s="11">
        <v>44105</v>
      </c>
      <c r="B7103" s="10" t="s">
        <v>7490</v>
      </c>
      <c r="C7103" s="12">
        <v>0.33333333333333331</v>
      </c>
      <c r="D7103" s="13">
        <v>44126</v>
      </c>
      <c r="E7103" s="7" t="s">
        <v>6978</v>
      </c>
      <c r="F7103" s="65">
        <v>49.53</v>
      </c>
      <c r="G7103" t="s">
        <v>10</v>
      </c>
      <c r="H7103">
        <f>+VLOOKUP(G7103,'Legenda Tecnologias'!$A$1:$C$26,3)</f>
        <v>1</v>
      </c>
    </row>
    <row r="7104" spans="1:8" ht="14.25">
      <c r="A7104" s="11">
        <v>44105</v>
      </c>
      <c r="B7104" s="10" t="s">
        <v>7491</v>
      </c>
      <c r="C7104" s="12">
        <v>0.375</v>
      </c>
      <c r="D7104" s="13">
        <v>44126</v>
      </c>
      <c r="E7104" s="7" t="s">
        <v>6978</v>
      </c>
      <c r="F7104" s="65">
        <v>52.49</v>
      </c>
      <c r="G7104" t="s">
        <v>5</v>
      </c>
      <c r="H7104">
        <f>+VLOOKUP(G7104,'Legenda Tecnologias'!$A$1:$C$26,3)</f>
        <v>11</v>
      </c>
    </row>
    <row r="7105" spans="1:8" ht="14.25">
      <c r="A7105" s="11">
        <v>44105</v>
      </c>
      <c r="B7105" s="10" t="s">
        <v>7506</v>
      </c>
      <c r="C7105" s="12">
        <v>0</v>
      </c>
      <c r="D7105" s="13">
        <v>44127</v>
      </c>
      <c r="E7105" s="7" t="s">
        <v>6978</v>
      </c>
      <c r="F7105" s="65">
        <v>41.63</v>
      </c>
      <c r="G7105" t="s">
        <v>5</v>
      </c>
      <c r="H7105">
        <f>+VLOOKUP(G7105,'Legenda Tecnologias'!$A$1:$C$26,3)</f>
        <v>11</v>
      </c>
    </row>
    <row r="7106" spans="1:8" ht="14.25">
      <c r="A7106" s="11">
        <v>44105</v>
      </c>
      <c r="B7106" s="10" t="s">
        <v>7507</v>
      </c>
      <c r="C7106" s="12">
        <v>4.1666666666666664E-2</v>
      </c>
      <c r="D7106" s="13">
        <v>44127</v>
      </c>
      <c r="E7106" s="7" t="s">
        <v>6978</v>
      </c>
      <c r="F7106" s="65">
        <v>39.97</v>
      </c>
      <c r="G7106" t="s">
        <v>5</v>
      </c>
      <c r="H7106">
        <f>+VLOOKUP(G7106,'Legenda Tecnologias'!$A$1:$C$26,3)</f>
        <v>11</v>
      </c>
    </row>
    <row r="7107" spans="1:8" ht="14.25">
      <c r="A7107" s="11">
        <v>44105</v>
      </c>
      <c r="B7107" s="10" t="s">
        <v>7516</v>
      </c>
      <c r="C7107" s="12">
        <v>0.41666666666666669</v>
      </c>
      <c r="D7107" s="13">
        <v>44127</v>
      </c>
      <c r="E7107" s="7" t="s">
        <v>6978</v>
      </c>
      <c r="F7107" s="65">
        <v>51.59</v>
      </c>
      <c r="G7107" t="s">
        <v>5</v>
      </c>
      <c r="H7107">
        <f>+VLOOKUP(G7107,'Legenda Tecnologias'!$A$1:$C$26,3)</f>
        <v>11</v>
      </c>
    </row>
    <row r="7108" spans="1:8" ht="14.25">
      <c r="A7108" s="11">
        <v>44105</v>
      </c>
      <c r="B7108" s="10" t="s">
        <v>7517</v>
      </c>
      <c r="C7108" s="12">
        <v>0.45833333333333331</v>
      </c>
      <c r="D7108" s="13">
        <v>44127</v>
      </c>
      <c r="E7108" s="7" t="s">
        <v>6978</v>
      </c>
      <c r="F7108" s="65">
        <v>49.02</v>
      </c>
      <c r="G7108" t="s">
        <v>6</v>
      </c>
      <c r="H7108">
        <f>+VLOOKUP(G7108,'Legenda Tecnologias'!$A$1:$C$26,3)</f>
        <v>18</v>
      </c>
    </row>
    <row r="7109" spans="1:8" ht="14.25">
      <c r="A7109" s="11">
        <v>44105</v>
      </c>
      <c r="B7109" s="10" t="s">
        <v>7518</v>
      </c>
      <c r="C7109" s="12">
        <v>0.5</v>
      </c>
      <c r="D7109" s="13">
        <v>44127</v>
      </c>
      <c r="E7109" s="7" t="s">
        <v>6978</v>
      </c>
      <c r="F7109" s="65">
        <v>47.52</v>
      </c>
      <c r="G7109" t="s">
        <v>5</v>
      </c>
      <c r="H7109">
        <f>+VLOOKUP(G7109,'Legenda Tecnologias'!$A$1:$C$26,3)</f>
        <v>11</v>
      </c>
    </row>
    <row r="7110" spans="1:8" ht="14.25">
      <c r="A7110" s="11">
        <v>44105</v>
      </c>
      <c r="B7110" s="10" t="s">
        <v>7519</v>
      </c>
      <c r="C7110" s="12">
        <v>0.54166666666666663</v>
      </c>
      <c r="D7110" s="13">
        <v>44127</v>
      </c>
      <c r="E7110" s="7" t="s">
        <v>6978</v>
      </c>
      <c r="F7110" s="65">
        <v>46.32</v>
      </c>
      <c r="G7110" t="s">
        <v>5</v>
      </c>
      <c r="H7110">
        <f>+VLOOKUP(G7110,'Legenda Tecnologias'!$A$1:$C$26,3)</f>
        <v>11</v>
      </c>
    </row>
    <row r="7111" spans="1:8" ht="14.25">
      <c r="A7111" s="11">
        <v>44105</v>
      </c>
      <c r="B7111" s="10" t="s">
        <v>7520</v>
      </c>
      <c r="C7111" s="12">
        <v>0.58333333333333337</v>
      </c>
      <c r="D7111" s="13">
        <v>44127</v>
      </c>
      <c r="E7111" s="7" t="s">
        <v>6978</v>
      </c>
      <c r="F7111" s="65">
        <v>45.05</v>
      </c>
      <c r="G7111" t="s">
        <v>12</v>
      </c>
      <c r="H7111">
        <f>+VLOOKUP(G7111,'Legenda Tecnologias'!$A$1:$C$26,3)</f>
        <v>22</v>
      </c>
    </row>
    <row r="7112" spans="1:8" ht="14.25">
      <c r="A7112" s="11">
        <v>44105</v>
      </c>
      <c r="B7112" s="10" t="s">
        <v>7521</v>
      </c>
      <c r="C7112" s="12">
        <v>0.625</v>
      </c>
      <c r="D7112" s="13">
        <v>44127</v>
      </c>
      <c r="E7112" s="7" t="s">
        <v>6978</v>
      </c>
      <c r="F7112" s="65">
        <v>43.33</v>
      </c>
      <c r="G7112" t="s">
        <v>5</v>
      </c>
      <c r="H7112">
        <f>+VLOOKUP(G7112,'Legenda Tecnologias'!$A$1:$C$26,3)</f>
        <v>11</v>
      </c>
    </row>
    <row r="7113" spans="1:8" ht="14.25">
      <c r="A7113" s="11">
        <v>44105</v>
      </c>
      <c r="B7113" s="10" t="s">
        <v>7522</v>
      </c>
      <c r="C7113" s="12">
        <v>0.66666666666666663</v>
      </c>
      <c r="D7113" s="13">
        <v>44127</v>
      </c>
      <c r="E7113" s="7" t="s">
        <v>6978</v>
      </c>
      <c r="F7113" s="65">
        <v>43.05</v>
      </c>
      <c r="G7113" t="s">
        <v>5</v>
      </c>
      <c r="H7113">
        <f>+VLOOKUP(G7113,'Legenda Tecnologias'!$A$1:$C$26,3)</f>
        <v>11</v>
      </c>
    </row>
    <row r="7114" spans="1:8" ht="14.25">
      <c r="A7114" s="11">
        <v>44105</v>
      </c>
      <c r="B7114" s="10" t="s">
        <v>7523</v>
      </c>
      <c r="C7114" s="12">
        <v>0.70833333333333337</v>
      </c>
      <c r="D7114" s="13">
        <v>44127</v>
      </c>
      <c r="E7114" s="7" t="s">
        <v>6978</v>
      </c>
      <c r="F7114" s="65">
        <v>45.79</v>
      </c>
      <c r="G7114" t="s">
        <v>5</v>
      </c>
      <c r="H7114">
        <f>+VLOOKUP(G7114,'Legenda Tecnologias'!$A$1:$C$26,3)</f>
        <v>11</v>
      </c>
    </row>
    <row r="7115" spans="1:8" ht="14.25">
      <c r="A7115" s="11">
        <v>44105</v>
      </c>
      <c r="B7115" s="10" t="s">
        <v>7524</v>
      </c>
      <c r="C7115" s="12">
        <v>0.75</v>
      </c>
      <c r="D7115" s="13">
        <v>44127</v>
      </c>
      <c r="E7115" s="7" t="s">
        <v>6978</v>
      </c>
      <c r="F7115" s="65">
        <v>48.94</v>
      </c>
      <c r="G7115" t="s">
        <v>5</v>
      </c>
      <c r="H7115">
        <f>+VLOOKUP(G7115,'Legenda Tecnologias'!$A$1:$C$26,3)</f>
        <v>11</v>
      </c>
    </row>
    <row r="7116" spans="1:8" ht="14.25">
      <c r="A7116" s="11">
        <v>44105</v>
      </c>
      <c r="B7116" s="10" t="s">
        <v>7525</v>
      </c>
      <c r="C7116" s="12">
        <v>0.79166666666666663</v>
      </c>
      <c r="D7116" s="13">
        <v>44127</v>
      </c>
      <c r="E7116" s="7" t="s">
        <v>6978</v>
      </c>
      <c r="F7116" s="65">
        <v>53.16</v>
      </c>
      <c r="G7116" t="s">
        <v>5</v>
      </c>
      <c r="H7116">
        <f>+VLOOKUP(G7116,'Legenda Tecnologias'!$A$1:$C$26,3)</f>
        <v>11</v>
      </c>
    </row>
    <row r="7117" spans="1:8" ht="14.25">
      <c r="A7117" s="11">
        <v>44105</v>
      </c>
      <c r="B7117" s="10" t="s">
        <v>7508</v>
      </c>
      <c r="C7117" s="12">
        <v>8.3333333333333329E-2</v>
      </c>
      <c r="D7117" s="13">
        <v>44127</v>
      </c>
      <c r="E7117" s="7" t="s">
        <v>6978</v>
      </c>
      <c r="F7117" s="65">
        <v>35</v>
      </c>
      <c r="G7117" t="s">
        <v>12</v>
      </c>
      <c r="H7117">
        <f>+VLOOKUP(G7117,'Legenda Tecnologias'!$A$1:$C$26,3)</f>
        <v>22</v>
      </c>
    </row>
    <row r="7118" spans="1:8" ht="14.25">
      <c r="A7118" s="11">
        <v>44105</v>
      </c>
      <c r="B7118" s="10" t="s">
        <v>7526</v>
      </c>
      <c r="C7118" s="12">
        <v>0.83333333333333337</v>
      </c>
      <c r="D7118" s="13">
        <v>44127</v>
      </c>
      <c r="E7118" s="7" t="s">
        <v>6978</v>
      </c>
      <c r="F7118" s="65">
        <v>51</v>
      </c>
      <c r="G7118" t="s">
        <v>5</v>
      </c>
      <c r="H7118">
        <f>+VLOOKUP(G7118,'Legenda Tecnologias'!$A$1:$C$26,3)</f>
        <v>11</v>
      </c>
    </row>
    <row r="7119" spans="1:8" ht="14.25">
      <c r="A7119" s="11">
        <v>44105</v>
      </c>
      <c r="B7119" s="10" t="s">
        <v>7527</v>
      </c>
      <c r="C7119" s="12">
        <v>0.875</v>
      </c>
      <c r="D7119" s="13">
        <v>44127</v>
      </c>
      <c r="E7119" s="7" t="s">
        <v>6978</v>
      </c>
      <c r="F7119" s="65">
        <v>46.94</v>
      </c>
      <c r="G7119" t="s">
        <v>10</v>
      </c>
      <c r="H7119">
        <f>+VLOOKUP(G7119,'Legenda Tecnologias'!$A$1:$C$26,3)</f>
        <v>1</v>
      </c>
    </row>
    <row r="7120" spans="1:8" ht="14.25">
      <c r="A7120" s="11">
        <v>44105</v>
      </c>
      <c r="B7120" s="10" t="s">
        <v>7528</v>
      </c>
      <c r="C7120" s="12">
        <v>0.91666666666666663</v>
      </c>
      <c r="D7120" s="13">
        <v>44127</v>
      </c>
      <c r="E7120" s="7" t="s">
        <v>6978</v>
      </c>
      <c r="F7120" s="65">
        <v>45.05</v>
      </c>
      <c r="G7120" t="s">
        <v>5</v>
      </c>
      <c r="H7120">
        <f>+VLOOKUP(G7120,'Legenda Tecnologias'!$A$1:$C$26,3)</f>
        <v>11</v>
      </c>
    </row>
    <row r="7121" spans="1:8" ht="14.25">
      <c r="A7121" s="11">
        <v>44105</v>
      </c>
      <c r="B7121" s="10" t="s">
        <v>7529</v>
      </c>
      <c r="C7121" s="12">
        <v>0.95833333333333337</v>
      </c>
      <c r="D7121" s="13">
        <v>44127</v>
      </c>
      <c r="E7121" s="7" t="s">
        <v>6978</v>
      </c>
      <c r="F7121" s="65">
        <v>40.75</v>
      </c>
      <c r="G7121" t="s">
        <v>5</v>
      </c>
      <c r="H7121">
        <f>+VLOOKUP(G7121,'Legenda Tecnologias'!$A$1:$C$26,3)</f>
        <v>11</v>
      </c>
    </row>
    <row r="7122" spans="1:8" ht="14.25">
      <c r="A7122" s="11">
        <v>44105</v>
      </c>
      <c r="B7122" s="10" t="s">
        <v>7509</v>
      </c>
      <c r="C7122" s="12">
        <v>0.125</v>
      </c>
      <c r="D7122" s="13">
        <v>44127</v>
      </c>
      <c r="E7122" s="7" t="s">
        <v>6978</v>
      </c>
      <c r="F7122" s="65">
        <v>34.35</v>
      </c>
      <c r="G7122" t="s">
        <v>5</v>
      </c>
      <c r="H7122">
        <f>+VLOOKUP(G7122,'Legenda Tecnologias'!$A$1:$C$26,3)</f>
        <v>11</v>
      </c>
    </row>
    <row r="7123" spans="1:8" ht="14.25">
      <c r="A7123" s="11">
        <v>44105</v>
      </c>
      <c r="B7123" s="10" t="s">
        <v>7510</v>
      </c>
      <c r="C7123" s="12">
        <v>0.16666666666666666</v>
      </c>
      <c r="D7123" s="13">
        <v>44127</v>
      </c>
      <c r="E7123" s="7" t="s">
        <v>6978</v>
      </c>
      <c r="F7123" s="65">
        <v>34.36</v>
      </c>
      <c r="G7123" t="s">
        <v>12</v>
      </c>
      <c r="H7123">
        <f>+VLOOKUP(G7123,'Legenda Tecnologias'!$A$1:$C$26,3)</f>
        <v>22</v>
      </c>
    </row>
    <row r="7124" spans="1:8" ht="14.25">
      <c r="A7124" s="11">
        <v>44105</v>
      </c>
      <c r="B7124" s="10" t="s">
        <v>7511</v>
      </c>
      <c r="C7124" s="12">
        <v>0.20833333333333334</v>
      </c>
      <c r="D7124" s="13">
        <v>44127</v>
      </c>
      <c r="E7124" s="7" t="s">
        <v>6978</v>
      </c>
      <c r="F7124" s="65">
        <v>37.229999999999997</v>
      </c>
      <c r="G7124" t="s">
        <v>12</v>
      </c>
      <c r="H7124">
        <f>+VLOOKUP(G7124,'Legenda Tecnologias'!$A$1:$C$26,3)</f>
        <v>22</v>
      </c>
    </row>
    <row r="7125" spans="1:8" ht="14.25">
      <c r="A7125" s="11">
        <v>44105</v>
      </c>
      <c r="B7125" s="10" t="s">
        <v>7512</v>
      </c>
      <c r="C7125" s="12">
        <v>0.25</v>
      </c>
      <c r="D7125" s="13">
        <v>44127</v>
      </c>
      <c r="E7125" s="7" t="s">
        <v>6978</v>
      </c>
      <c r="F7125" s="65">
        <v>44.86</v>
      </c>
      <c r="G7125" t="s">
        <v>6</v>
      </c>
      <c r="H7125">
        <f>+VLOOKUP(G7125,'Legenda Tecnologias'!$A$1:$C$26,3)</f>
        <v>18</v>
      </c>
    </row>
    <row r="7126" spans="1:8" ht="14.25">
      <c r="A7126" s="11">
        <v>44105</v>
      </c>
      <c r="B7126" s="10" t="s">
        <v>7513</v>
      </c>
      <c r="C7126" s="12">
        <v>0.29166666666666669</v>
      </c>
      <c r="D7126" s="13">
        <v>44127</v>
      </c>
      <c r="E7126" s="7" t="s">
        <v>6978</v>
      </c>
      <c r="F7126" s="65">
        <v>51.59</v>
      </c>
      <c r="G7126" t="s">
        <v>5</v>
      </c>
      <c r="H7126">
        <f>+VLOOKUP(G7126,'Legenda Tecnologias'!$A$1:$C$26,3)</f>
        <v>11</v>
      </c>
    </row>
    <row r="7127" spans="1:8" ht="14.25">
      <c r="A7127" s="11">
        <v>44105</v>
      </c>
      <c r="B7127" s="10" t="s">
        <v>7514</v>
      </c>
      <c r="C7127" s="12">
        <v>0.33333333333333331</v>
      </c>
      <c r="D7127" s="13">
        <v>44127</v>
      </c>
      <c r="E7127" s="7" t="s">
        <v>6978</v>
      </c>
      <c r="F7127" s="65">
        <v>54.01</v>
      </c>
      <c r="G7127" t="s">
        <v>12</v>
      </c>
      <c r="H7127">
        <f>+VLOOKUP(G7127,'Legenda Tecnologias'!$A$1:$C$26,3)</f>
        <v>22</v>
      </c>
    </row>
    <row r="7128" spans="1:8" ht="14.25">
      <c r="A7128" s="11">
        <v>44105</v>
      </c>
      <c r="B7128" s="10" t="s">
        <v>7515</v>
      </c>
      <c r="C7128" s="12">
        <v>0.375</v>
      </c>
      <c r="D7128" s="13">
        <v>44127</v>
      </c>
      <c r="E7128" s="7" t="s">
        <v>6978</v>
      </c>
      <c r="F7128" s="65">
        <v>54.05</v>
      </c>
      <c r="G7128" t="s">
        <v>5</v>
      </c>
      <c r="H7128">
        <f>+VLOOKUP(G7128,'Legenda Tecnologias'!$A$1:$C$26,3)</f>
        <v>11</v>
      </c>
    </row>
    <row r="7129" spans="1:8" ht="14.25">
      <c r="A7129" s="11">
        <v>44105</v>
      </c>
      <c r="B7129" s="10" t="s">
        <v>7530</v>
      </c>
      <c r="C7129" s="12">
        <v>0</v>
      </c>
      <c r="D7129" s="13">
        <v>44128</v>
      </c>
      <c r="E7129" s="7" t="s">
        <v>6978</v>
      </c>
      <c r="F7129" s="65">
        <v>39.049999999999997</v>
      </c>
      <c r="G7129" t="s">
        <v>6</v>
      </c>
      <c r="H7129">
        <f>+VLOOKUP(G7129,'Legenda Tecnologias'!$A$1:$C$26,3)</f>
        <v>18</v>
      </c>
    </row>
    <row r="7130" spans="1:8" ht="14.25">
      <c r="A7130" s="11">
        <v>44105</v>
      </c>
      <c r="B7130" s="10" t="s">
        <v>7531</v>
      </c>
      <c r="C7130" s="12">
        <v>4.1666666666666664E-2</v>
      </c>
      <c r="D7130" s="13">
        <v>44128</v>
      </c>
      <c r="E7130" s="7" t="s">
        <v>6978</v>
      </c>
      <c r="F7130" s="65">
        <v>39.549999999999997</v>
      </c>
      <c r="G7130" t="s">
        <v>5</v>
      </c>
      <c r="H7130">
        <f>+VLOOKUP(G7130,'Legenda Tecnologias'!$A$1:$C$26,3)</f>
        <v>11</v>
      </c>
    </row>
    <row r="7131" spans="1:8" ht="14.25">
      <c r="A7131" s="11">
        <v>44105</v>
      </c>
      <c r="B7131" s="10" t="s">
        <v>7540</v>
      </c>
      <c r="C7131" s="12">
        <v>0.41666666666666669</v>
      </c>
      <c r="D7131" s="13">
        <v>44128</v>
      </c>
      <c r="E7131" s="7" t="s">
        <v>6978</v>
      </c>
      <c r="F7131" s="65">
        <v>40.549999999999997</v>
      </c>
      <c r="G7131" t="s">
        <v>10</v>
      </c>
      <c r="H7131">
        <f>+VLOOKUP(G7131,'Legenda Tecnologias'!$A$1:$C$26,3)</f>
        <v>1</v>
      </c>
    </row>
    <row r="7132" spans="1:8" ht="14.25">
      <c r="A7132" s="11">
        <v>44105</v>
      </c>
      <c r="B7132" s="10" t="s">
        <v>7541</v>
      </c>
      <c r="C7132" s="12">
        <v>0.45833333333333331</v>
      </c>
      <c r="D7132" s="13">
        <v>44128</v>
      </c>
      <c r="E7132" s="7" t="s">
        <v>6978</v>
      </c>
      <c r="F7132" s="65">
        <v>36.200000000000003</v>
      </c>
      <c r="G7132" t="s">
        <v>5</v>
      </c>
      <c r="H7132">
        <f>+VLOOKUP(G7132,'Legenda Tecnologias'!$A$1:$C$26,3)</f>
        <v>11</v>
      </c>
    </row>
    <row r="7133" spans="1:8" ht="14.25">
      <c r="A7133" s="11">
        <v>44105</v>
      </c>
      <c r="B7133" s="10" t="s">
        <v>7542</v>
      </c>
      <c r="C7133" s="12">
        <v>0.5</v>
      </c>
      <c r="D7133" s="13">
        <v>44128</v>
      </c>
      <c r="E7133" s="7" t="s">
        <v>6978</v>
      </c>
      <c r="F7133" s="65">
        <v>33.75</v>
      </c>
      <c r="G7133" t="s">
        <v>6</v>
      </c>
      <c r="H7133">
        <f>+VLOOKUP(G7133,'Legenda Tecnologias'!$A$1:$C$26,3)</f>
        <v>18</v>
      </c>
    </row>
    <row r="7134" spans="1:8" ht="14.25">
      <c r="A7134" s="11">
        <v>44105</v>
      </c>
      <c r="B7134" s="10" t="s">
        <v>7543</v>
      </c>
      <c r="C7134" s="12">
        <v>0.54166666666666663</v>
      </c>
      <c r="D7134" s="13">
        <v>44128</v>
      </c>
      <c r="E7134" s="7" t="s">
        <v>6978</v>
      </c>
      <c r="F7134" s="65">
        <v>27.88</v>
      </c>
      <c r="G7134" t="s">
        <v>6</v>
      </c>
      <c r="H7134">
        <f>+VLOOKUP(G7134,'Legenda Tecnologias'!$A$1:$C$26,3)</f>
        <v>18</v>
      </c>
    </row>
    <row r="7135" spans="1:8" ht="14.25">
      <c r="A7135" s="11">
        <v>44105</v>
      </c>
      <c r="B7135" s="10" t="s">
        <v>7544</v>
      </c>
      <c r="C7135" s="12">
        <v>0.58333333333333337</v>
      </c>
      <c r="D7135" s="13">
        <v>44128</v>
      </c>
      <c r="E7135" s="7" t="s">
        <v>6978</v>
      </c>
      <c r="F7135" s="65">
        <v>26.88</v>
      </c>
      <c r="G7135" t="s">
        <v>6</v>
      </c>
      <c r="H7135">
        <f>+VLOOKUP(G7135,'Legenda Tecnologias'!$A$1:$C$26,3)</f>
        <v>18</v>
      </c>
    </row>
    <row r="7136" spans="1:8" ht="14.25">
      <c r="A7136" s="11">
        <v>44105</v>
      </c>
      <c r="B7136" s="10" t="s">
        <v>7545</v>
      </c>
      <c r="C7136" s="12">
        <v>0.625</v>
      </c>
      <c r="D7136" s="13">
        <v>44128</v>
      </c>
      <c r="E7136" s="7" t="s">
        <v>6978</v>
      </c>
      <c r="F7136" s="65">
        <v>24.02</v>
      </c>
      <c r="G7136" t="s">
        <v>6</v>
      </c>
      <c r="H7136">
        <f>+VLOOKUP(G7136,'Legenda Tecnologias'!$A$1:$C$26,3)</f>
        <v>18</v>
      </c>
    </row>
    <row r="7137" spans="1:8" ht="14.25">
      <c r="A7137" s="11">
        <v>44105</v>
      </c>
      <c r="B7137" s="10" t="s">
        <v>7546</v>
      </c>
      <c r="C7137" s="12">
        <v>0.66666666666666663</v>
      </c>
      <c r="D7137" s="13">
        <v>44128</v>
      </c>
      <c r="E7137" s="7" t="s">
        <v>6978</v>
      </c>
      <c r="F7137" s="65">
        <v>25.61</v>
      </c>
      <c r="G7137" t="s">
        <v>6</v>
      </c>
      <c r="H7137">
        <f>+VLOOKUP(G7137,'Legenda Tecnologias'!$A$1:$C$26,3)</f>
        <v>18</v>
      </c>
    </row>
    <row r="7138" spans="1:8" ht="14.25">
      <c r="A7138" s="11">
        <v>44105</v>
      </c>
      <c r="B7138" s="10" t="s">
        <v>7547</v>
      </c>
      <c r="C7138" s="12">
        <v>0.70833333333333337</v>
      </c>
      <c r="D7138" s="13">
        <v>44128</v>
      </c>
      <c r="E7138" s="7" t="s">
        <v>6978</v>
      </c>
      <c r="F7138" s="65">
        <v>28.1</v>
      </c>
      <c r="G7138" t="s">
        <v>6</v>
      </c>
      <c r="H7138">
        <f>+VLOOKUP(G7138,'Legenda Tecnologias'!$A$1:$C$26,3)</f>
        <v>18</v>
      </c>
    </row>
    <row r="7139" spans="1:8" ht="14.25">
      <c r="A7139" s="11">
        <v>44105</v>
      </c>
      <c r="B7139" s="10" t="s">
        <v>7548</v>
      </c>
      <c r="C7139" s="12">
        <v>0.75</v>
      </c>
      <c r="D7139" s="13">
        <v>44128</v>
      </c>
      <c r="E7139" s="7" t="s">
        <v>6978</v>
      </c>
      <c r="F7139" s="65">
        <v>30.5</v>
      </c>
      <c r="G7139" t="s">
        <v>5</v>
      </c>
      <c r="H7139">
        <f>+VLOOKUP(G7139,'Legenda Tecnologias'!$A$1:$C$26,3)</f>
        <v>11</v>
      </c>
    </row>
    <row r="7140" spans="1:8" ht="14.25">
      <c r="A7140" s="11">
        <v>44105</v>
      </c>
      <c r="B7140" s="10" t="s">
        <v>7549</v>
      </c>
      <c r="C7140" s="12">
        <v>0.79166666666666663</v>
      </c>
      <c r="D7140" s="13">
        <v>44128</v>
      </c>
      <c r="E7140" s="7" t="s">
        <v>6978</v>
      </c>
      <c r="F7140" s="65">
        <v>41.17</v>
      </c>
      <c r="G7140" t="s">
        <v>5</v>
      </c>
      <c r="H7140">
        <f>+VLOOKUP(G7140,'Legenda Tecnologias'!$A$1:$C$26,3)</f>
        <v>11</v>
      </c>
    </row>
    <row r="7141" spans="1:8" ht="14.25">
      <c r="A7141" s="11">
        <v>44105</v>
      </c>
      <c r="B7141" s="10" t="s">
        <v>7532</v>
      </c>
      <c r="C7141" s="12">
        <v>8.3333333333333329E-2</v>
      </c>
      <c r="D7141" s="13">
        <v>44128</v>
      </c>
      <c r="E7141" s="7" t="s">
        <v>6978</v>
      </c>
      <c r="F7141" s="65">
        <v>34.07</v>
      </c>
      <c r="G7141" t="s">
        <v>5</v>
      </c>
      <c r="H7141">
        <f>+VLOOKUP(G7141,'Legenda Tecnologias'!$A$1:$C$26,3)</f>
        <v>11</v>
      </c>
    </row>
    <row r="7142" spans="1:8" ht="14.25">
      <c r="A7142" s="11">
        <v>44105</v>
      </c>
      <c r="B7142" s="10" t="s">
        <v>7550</v>
      </c>
      <c r="C7142" s="12">
        <v>0.83333333333333337</v>
      </c>
      <c r="D7142" s="13">
        <v>44128</v>
      </c>
      <c r="E7142" s="7" t="s">
        <v>6978</v>
      </c>
      <c r="F7142" s="65">
        <v>37</v>
      </c>
      <c r="G7142" t="s">
        <v>10</v>
      </c>
      <c r="H7142">
        <f>+VLOOKUP(G7142,'Legenda Tecnologias'!$A$1:$C$26,3)</f>
        <v>1</v>
      </c>
    </row>
    <row r="7143" spans="1:8" ht="14.25">
      <c r="A7143" s="11">
        <v>44105</v>
      </c>
      <c r="B7143" s="10" t="s">
        <v>7551</v>
      </c>
      <c r="C7143" s="12">
        <v>0.875</v>
      </c>
      <c r="D7143" s="13">
        <v>44128</v>
      </c>
      <c r="E7143" s="7" t="s">
        <v>6978</v>
      </c>
      <c r="F7143" s="65">
        <v>30.3</v>
      </c>
      <c r="G7143" t="s">
        <v>21</v>
      </c>
      <c r="H7143">
        <f>+VLOOKUP(G7143,'Legenda Tecnologias'!$A$1:$C$26,3)</f>
        <v>2</v>
      </c>
    </row>
    <row r="7144" spans="1:8" ht="14.25">
      <c r="A7144" s="11">
        <v>44105</v>
      </c>
      <c r="B7144" s="10" t="s">
        <v>7552</v>
      </c>
      <c r="C7144" s="12">
        <v>0.91666666666666663</v>
      </c>
      <c r="D7144" s="13">
        <v>44128</v>
      </c>
      <c r="E7144" s="7" t="s">
        <v>6978</v>
      </c>
      <c r="F7144" s="65">
        <v>27.88</v>
      </c>
      <c r="G7144" t="s">
        <v>5</v>
      </c>
      <c r="H7144">
        <f>+VLOOKUP(G7144,'Legenda Tecnologias'!$A$1:$C$26,3)</f>
        <v>11</v>
      </c>
    </row>
    <row r="7145" spans="1:8" ht="14.25">
      <c r="A7145" s="11">
        <v>44105</v>
      </c>
      <c r="B7145" s="10" t="s">
        <v>7553</v>
      </c>
      <c r="C7145" s="12">
        <v>0.95833333333333337</v>
      </c>
      <c r="D7145" s="13">
        <v>44128</v>
      </c>
      <c r="E7145" s="7" t="s">
        <v>6978</v>
      </c>
      <c r="F7145" s="65">
        <v>24.02</v>
      </c>
      <c r="G7145" t="s">
        <v>6</v>
      </c>
      <c r="H7145">
        <f>+VLOOKUP(G7145,'Legenda Tecnologias'!$A$1:$C$26,3)</f>
        <v>18</v>
      </c>
    </row>
    <row r="7146" spans="1:8" ht="14.25">
      <c r="A7146" s="11">
        <v>44105</v>
      </c>
      <c r="B7146" s="10" t="s">
        <v>7533</v>
      </c>
      <c r="C7146" s="12">
        <v>0.125</v>
      </c>
      <c r="D7146" s="13">
        <v>44128</v>
      </c>
      <c r="E7146" s="7" t="s">
        <v>6978</v>
      </c>
      <c r="F7146" s="65">
        <v>30.3</v>
      </c>
      <c r="G7146" t="s">
        <v>12</v>
      </c>
      <c r="H7146">
        <f>+VLOOKUP(G7146,'Legenda Tecnologias'!$A$1:$C$26,3)</f>
        <v>22</v>
      </c>
    </row>
    <row r="7147" spans="1:8" ht="14.25">
      <c r="A7147" s="11">
        <v>44105</v>
      </c>
      <c r="B7147" s="10" t="s">
        <v>7534</v>
      </c>
      <c r="C7147" s="12">
        <v>0.16666666666666666</v>
      </c>
      <c r="D7147" s="13">
        <v>44128</v>
      </c>
      <c r="E7147" s="7" t="s">
        <v>6978</v>
      </c>
      <c r="F7147" s="65">
        <v>29.9</v>
      </c>
      <c r="G7147" t="s">
        <v>5</v>
      </c>
      <c r="H7147">
        <f>+VLOOKUP(G7147,'Legenda Tecnologias'!$A$1:$C$26,3)</f>
        <v>11</v>
      </c>
    </row>
    <row r="7148" spans="1:8" ht="14.25">
      <c r="A7148" s="11">
        <v>44105</v>
      </c>
      <c r="B7148" s="10" t="s">
        <v>7535</v>
      </c>
      <c r="C7148" s="12">
        <v>0.20833333333333334</v>
      </c>
      <c r="D7148" s="13">
        <v>44128</v>
      </c>
      <c r="E7148" s="7" t="s">
        <v>6978</v>
      </c>
      <c r="F7148" s="65">
        <v>28.49</v>
      </c>
      <c r="G7148" t="s">
        <v>6</v>
      </c>
      <c r="H7148">
        <f>+VLOOKUP(G7148,'Legenda Tecnologias'!$A$1:$C$26,3)</f>
        <v>18</v>
      </c>
    </row>
    <row r="7149" spans="1:8" ht="14.25">
      <c r="A7149" s="11">
        <v>44105</v>
      </c>
      <c r="B7149" s="10" t="s">
        <v>7536</v>
      </c>
      <c r="C7149" s="12">
        <v>0.25</v>
      </c>
      <c r="D7149" s="13">
        <v>44128</v>
      </c>
      <c r="E7149" s="7" t="s">
        <v>6978</v>
      </c>
      <c r="F7149" s="65">
        <v>29.9</v>
      </c>
      <c r="G7149" t="s">
        <v>5</v>
      </c>
      <c r="H7149">
        <f>+VLOOKUP(G7149,'Legenda Tecnologias'!$A$1:$C$26,3)</f>
        <v>11</v>
      </c>
    </row>
    <row r="7150" spans="1:8" ht="14.25">
      <c r="A7150" s="11">
        <v>44105</v>
      </c>
      <c r="B7150" s="10" t="s">
        <v>7537</v>
      </c>
      <c r="C7150" s="12">
        <v>0.29166666666666669</v>
      </c>
      <c r="D7150" s="13">
        <v>44128</v>
      </c>
      <c r="E7150" s="7" t="s">
        <v>6978</v>
      </c>
      <c r="F7150" s="65">
        <v>31.08</v>
      </c>
      <c r="G7150" t="s">
        <v>6</v>
      </c>
      <c r="H7150">
        <f>+VLOOKUP(G7150,'Legenda Tecnologias'!$A$1:$C$26,3)</f>
        <v>18</v>
      </c>
    </row>
    <row r="7151" spans="1:8" ht="14.25">
      <c r="A7151" s="11">
        <v>44105</v>
      </c>
      <c r="B7151" s="10" t="s">
        <v>7538</v>
      </c>
      <c r="C7151" s="12">
        <v>0.33333333333333331</v>
      </c>
      <c r="D7151" s="13">
        <v>44128</v>
      </c>
      <c r="E7151" s="7" t="s">
        <v>6978</v>
      </c>
      <c r="F7151" s="65">
        <v>36.58</v>
      </c>
      <c r="G7151" t="s">
        <v>10</v>
      </c>
      <c r="H7151">
        <f>+VLOOKUP(G7151,'Legenda Tecnologias'!$A$1:$C$26,3)</f>
        <v>1</v>
      </c>
    </row>
    <row r="7152" spans="1:8" ht="14.25">
      <c r="A7152" s="11">
        <v>44105</v>
      </c>
      <c r="B7152" s="10" t="s">
        <v>7539</v>
      </c>
      <c r="C7152" s="12">
        <v>0.375</v>
      </c>
      <c r="D7152" s="13">
        <v>44128</v>
      </c>
      <c r="E7152" s="7" t="s">
        <v>6978</v>
      </c>
      <c r="F7152" s="65">
        <v>41.33</v>
      </c>
      <c r="G7152" t="s">
        <v>6</v>
      </c>
      <c r="H7152">
        <f>+VLOOKUP(G7152,'Legenda Tecnologias'!$A$1:$C$26,3)</f>
        <v>18</v>
      </c>
    </row>
    <row r="7153" spans="1:8" ht="14.25">
      <c r="A7153" s="11">
        <v>44105</v>
      </c>
      <c r="B7153" s="10" t="s">
        <v>7554</v>
      </c>
      <c r="C7153" s="12">
        <v>0</v>
      </c>
      <c r="D7153" s="13">
        <v>44129</v>
      </c>
      <c r="E7153" s="7" t="s">
        <v>6978</v>
      </c>
      <c r="F7153" s="65">
        <v>10</v>
      </c>
      <c r="G7153" t="s">
        <v>6</v>
      </c>
      <c r="H7153">
        <f>+VLOOKUP(G7153,'Legenda Tecnologias'!$A$1:$C$26,3)</f>
        <v>18</v>
      </c>
    </row>
    <row r="7154" spans="1:8" ht="14.25">
      <c r="A7154" s="11">
        <v>44105</v>
      </c>
      <c r="B7154" s="10" t="s">
        <v>7555</v>
      </c>
      <c r="C7154" s="12">
        <v>4.1666666666666664E-2</v>
      </c>
      <c r="D7154" s="13">
        <v>44129</v>
      </c>
      <c r="E7154" s="7" t="s">
        <v>6978</v>
      </c>
      <c r="F7154" s="65">
        <v>5.51</v>
      </c>
      <c r="G7154" t="s">
        <v>326</v>
      </c>
      <c r="H7154">
        <f>+VLOOKUP(G7154,'Legenda Tecnologias'!$A$1:$C$26,3)</f>
        <v>20</v>
      </c>
    </row>
    <row r="7155" spans="1:8" ht="14.25">
      <c r="A7155" s="11">
        <v>44105</v>
      </c>
      <c r="B7155" s="10" t="s">
        <v>7564</v>
      </c>
      <c r="C7155" s="12">
        <v>0.41666666666666669</v>
      </c>
      <c r="D7155" s="13">
        <v>44129</v>
      </c>
      <c r="E7155" s="7" t="s">
        <v>6978</v>
      </c>
      <c r="F7155" s="65">
        <v>10.8</v>
      </c>
      <c r="G7155" t="s">
        <v>6</v>
      </c>
      <c r="H7155">
        <f>+VLOOKUP(G7155,'Legenda Tecnologias'!$A$1:$C$26,3)</f>
        <v>18</v>
      </c>
    </row>
    <row r="7156" spans="1:8" ht="14.25">
      <c r="A7156" s="11">
        <v>44105</v>
      </c>
      <c r="B7156" s="10" t="s">
        <v>7565</v>
      </c>
      <c r="C7156" s="12">
        <v>0.45833333333333331</v>
      </c>
      <c r="D7156" s="13">
        <v>44129</v>
      </c>
      <c r="E7156" s="7" t="s">
        <v>6978</v>
      </c>
      <c r="F7156" s="65">
        <v>13.24</v>
      </c>
      <c r="G7156" t="s">
        <v>6</v>
      </c>
      <c r="H7156">
        <f>+VLOOKUP(G7156,'Legenda Tecnologias'!$A$1:$C$26,3)</f>
        <v>18</v>
      </c>
    </row>
    <row r="7157" spans="1:8" ht="14.25">
      <c r="A7157" s="11">
        <v>44105</v>
      </c>
      <c r="B7157" s="10" t="s">
        <v>7566</v>
      </c>
      <c r="C7157" s="12">
        <v>0.5</v>
      </c>
      <c r="D7157" s="13">
        <v>44129</v>
      </c>
      <c r="E7157" s="7" t="s">
        <v>6978</v>
      </c>
      <c r="F7157" s="65">
        <v>16.38</v>
      </c>
      <c r="G7157" t="s">
        <v>6</v>
      </c>
      <c r="H7157">
        <f>+VLOOKUP(G7157,'Legenda Tecnologias'!$A$1:$C$26,3)</f>
        <v>18</v>
      </c>
    </row>
    <row r="7158" spans="1:8" ht="14.25">
      <c r="A7158" s="11">
        <v>44105</v>
      </c>
      <c r="B7158" s="10" t="s">
        <v>7567</v>
      </c>
      <c r="C7158" s="12">
        <v>0.54166666666666663</v>
      </c>
      <c r="D7158" s="13">
        <v>44129</v>
      </c>
      <c r="E7158" s="7" t="s">
        <v>6978</v>
      </c>
      <c r="F7158" s="65">
        <v>16.149999999999999</v>
      </c>
      <c r="G7158" t="s">
        <v>5</v>
      </c>
      <c r="H7158">
        <f>+VLOOKUP(G7158,'Legenda Tecnologias'!$A$1:$C$26,3)</f>
        <v>11</v>
      </c>
    </row>
    <row r="7159" spans="1:8" ht="14.25">
      <c r="A7159" s="11">
        <v>44105</v>
      </c>
      <c r="B7159" s="10" t="s">
        <v>7568</v>
      </c>
      <c r="C7159" s="12">
        <v>0.58333333333333337</v>
      </c>
      <c r="D7159" s="13">
        <v>44129</v>
      </c>
      <c r="E7159" s="7" t="s">
        <v>6978</v>
      </c>
      <c r="F7159" s="65">
        <v>16.38</v>
      </c>
      <c r="G7159" t="s">
        <v>5</v>
      </c>
      <c r="H7159">
        <f>+VLOOKUP(G7159,'Legenda Tecnologias'!$A$1:$C$26,3)</f>
        <v>11</v>
      </c>
    </row>
    <row r="7160" spans="1:8" ht="14.25">
      <c r="A7160" s="11">
        <v>44105</v>
      </c>
      <c r="B7160" s="10" t="s">
        <v>7569</v>
      </c>
      <c r="C7160" s="12">
        <v>0.625</v>
      </c>
      <c r="D7160" s="13">
        <v>44129</v>
      </c>
      <c r="E7160" s="7" t="s">
        <v>6978</v>
      </c>
      <c r="F7160" s="65">
        <v>18.02</v>
      </c>
      <c r="G7160" t="s">
        <v>6</v>
      </c>
      <c r="H7160">
        <f>+VLOOKUP(G7160,'Legenda Tecnologias'!$A$1:$C$26,3)</f>
        <v>18</v>
      </c>
    </row>
    <row r="7161" spans="1:8" ht="14.25">
      <c r="A7161" s="11">
        <v>44105</v>
      </c>
      <c r="B7161" s="10" t="s">
        <v>7570</v>
      </c>
      <c r="C7161" s="12">
        <v>0.66666666666666663</v>
      </c>
      <c r="D7161" s="13">
        <v>44129</v>
      </c>
      <c r="E7161" s="7" t="s">
        <v>6978</v>
      </c>
      <c r="F7161" s="65">
        <v>17.920000000000002</v>
      </c>
      <c r="G7161" t="s">
        <v>6</v>
      </c>
      <c r="H7161">
        <f>+VLOOKUP(G7161,'Legenda Tecnologias'!$A$1:$C$26,3)</f>
        <v>18</v>
      </c>
    </row>
    <row r="7162" spans="1:8" ht="14.25">
      <c r="A7162" s="11">
        <v>44105</v>
      </c>
      <c r="B7162" s="10" t="s">
        <v>7571</v>
      </c>
      <c r="C7162" s="12">
        <v>0.70833333333333337</v>
      </c>
      <c r="D7162" s="13">
        <v>44129</v>
      </c>
      <c r="E7162" s="7" t="s">
        <v>6978</v>
      </c>
      <c r="F7162" s="65">
        <v>19.5</v>
      </c>
      <c r="G7162" t="s">
        <v>6</v>
      </c>
      <c r="H7162">
        <f>+VLOOKUP(G7162,'Legenda Tecnologias'!$A$1:$C$26,3)</f>
        <v>18</v>
      </c>
    </row>
    <row r="7163" spans="1:8" ht="14.25">
      <c r="A7163" s="11">
        <v>44105</v>
      </c>
      <c r="B7163" s="10" t="s">
        <v>7572</v>
      </c>
      <c r="C7163" s="12">
        <v>0.75</v>
      </c>
      <c r="D7163" s="13">
        <v>44129</v>
      </c>
      <c r="E7163" s="7" t="s">
        <v>6978</v>
      </c>
      <c r="F7163" s="65">
        <v>20.329999999999998</v>
      </c>
      <c r="G7163" t="s">
        <v>6</v>
      </c>
      <c r="H7163">
        <f>+VLOOKUP(G7163,'Legenda Tecnologias'!$A$1:$C$26,3)</f>
        <v>18</v>
      </c>
    </row>
    <row r="7164" spans="1:8" ht="14.25">
      <c r="A7164" s="11">
        <v>44105</v>
      </c>
      <c r="B7164" s="10" t="s">
        <v>7573</v>
      </c>
      <c r="C7164" s="12">
        <v>0.79166666666666663</v>
      </c>
      <c r="D7164" s="13">
        <v>44129</v>
      </c>
      <c r="E7164" s="7" t="s">
        <v>6978</v>
      </c>
      <c r="F7164" s="65">
        <v>22</v>
      </c>
      <c r="G7164" t="s">
        <v>5</v>
      </c>
      <c r="H7164">
        <f>+VLOOKUP(G7164,'Legenda Tecnologias'!$A$1:$C$26,3)</f>
        <v>11</v>
      </c>
    </row>
    <row r="7165" spans="1:8" ht="14.25">
      <c r="A7165" s="11">
        <v>44105</v>
      </c>
      <c r="B7165" s="10" t="s">
        <v>7556</v>
      </c>
      <c r="C7165" s="12">
        <v>8.3333333333333329E-2</v>
      </c>
      <c r="D7165" s="13">
        <v>44129</v>
      </c>
      <c r="E7165" s="7" t="s">
        <v>6978</v>
      </c>
      <c r="F7165" s="65">
        <v>24.43</v>
      </c>
      <c r="G7165" t="s">
        <v>6</v>
      </c>
      <c r="H7165">
        <f>+VLOOKUP(G7165,'Legenda Tecnologias'!$A$1:$C$26,3)</f>
        <v>18</v>
      </c>
    </row>
    <row r="7166" spans="1:8" ht="14.25">
      <c r="A7166" s="11">
        <v>44105</v>
      </c>
      <c r="B7166" s="10" t="s">
        <v>7574</v>
      </c>
      <c r="C7166" s="12">
        <v>0.83333333333333337</v>
      </c>
      <c r="D7166" s="13">
        <v>44129</v>
      </c>
      <c r="E7166" s="7" t="s">
        <v>6978</v>
      </c>
      <c r="F7166" s="65">
        <v>34.340000000000003</v>
      </c>
      <c r="G7166" t="s">
        <v>6</v>
      </c>
      <c r="H7166">
        <f>+VLOOKUP(G7166,'Legenda Tecnologias'!$A$1:$C$26,3)</f>
        <v>18</v>
      </c>
    </row>
    <row r="7167" spans="1:8" ht="14.25">
      <c r="A7167" s="11">
        <v>44105</v>
      </c>
      <c r="B7167" s="10" t="s">
        <v>7575</v>
      </c>
      <c r="C7167" s="12">
        <v>0.875</v>
      </c>
      <c r="D7167" s="13">
        <v>44129</v>
      </c>
      <c r="E7167" s="7" t="s">
        <v>6978</v>
      </c>
      <c r="F7167" s="65">
        <v>39.049999999999997</v>
      </c>
      <c r="G7167" t="s">
        <v>6</v>
      </c>
      <c r="H7167">
        <f>+VLOOKUP(G7167,'Legenda Tecnologias'!$A$1:$C$26,3)</f>
        <v>18</v>
      </c>
    </row>
    <row r="7168" spans="1:8" ht="14.25">
      <c r="A7168" s="11">
        <v>44105</v>
      </c>
      <c r="B7168" s="10" t="s">
        <v>7576</v>
      </c>
      <c r="C7168" s="12">
        <v>0.91666666666666663</v>
      </c>
      <c r="D7168" s="13">
        <v>44129</v>
      </c>
      <c r="E7168" s="7" t="s">
        <v>6978</v>
      </c>
      <c r="F7168" s="65">
        <v>31.09</v>
      </c>
      <c r="G7168" t="s">
        <v>5</v>
      </c>
      <c r="H7168">
        <f>+VLOOKUP(G7168,'Legenda Tecnologias'!$A$1:$C$26,3)</f>
        <v>11</v>
      </c>
    </row>
    <row r="7169" spans="1:8" ht="14.25">
      <c r="A7169" s="11">
        <v>44105</v>
      </c>
      <c r="B7169" s="10" t="s">
        <v>7577</v>
      </c>
      <c r="C7169" s="12">
        <v>0.95833333333333337</v>
      </c>
      <c r="D7169" s="13">
        <v>44129</v>
      </c>
      <c r="E7169" s="7" t="s">
        <v>6978</v>
      </c>
      <c r="F7169" s="65">
        <v>32.04</v>
      </c>
      <c r="G7169" t="s">
        <v>6</v>
      </c>
      <c r="H7169">
        <f>+VLOOKUP(G7169,'Legenda Tecnologias'!$A$1:$C$26,3)</f>
        <v>18</v>
      </c>
    </row>
    <row r="7170" spans="1:8" ht="14.25">
      <c r="A7170" s="11">
        <v>44105</v>
      </c>
      <c r="B7170" s="10" t="s">
        <v>7557</v>
      </c>
      <c r="C7170" s="12">
        <v>0.125</v>
      </c>
      <c r="D7170" s="13">
        <v>44129</v>
      </c>
      <c r="E7170" s="7" t="s">
        <v>6978</v>
      </c>
      <c r="F7170" s="65">
        <v>1.95</v>
      </c>
      <c r="G7170" t="s">
        <v>6</v>
      </c>
      <c r="H7170">
        <f>+VLOOKUP(G7170,'Legenda Tecnologias'!$A$1:$C$26,3)</f>
        <v>18</v>
      </c>
    </row>
    <row r="7171" spans="1:8" ht="14.25">
      <c r="A7171" s="11">
        <v>44105</v>
      </c>
      <c r="B7171" s="10" t="s">
        <v>7558</v>
      </c>
      <c r="C7171" s="12">
        <v>0.16666666666666666</v>
      </c>
      <c r="D7171" s="13">
        <v>44129</v>
      </c>
      <c r="E7171" s="7" t="s">
        <v>6978</v>
      </c>
      <c r="F7171" s="65">
        <v>1.95</v>
      </c>
      <c r="G7171" t="s">
        <v>6</v>
      </c>
      <c r="H7171">
        <f>+VLOOKUP(G7171,'Legenda Tecnologias'!$A$1:$C$26,3)</f>
        <v>18</v>
      </c>
    </row>
    <row r="7172" spans="1:8" ht="14.25">
      <c r="A7172" s="11">
        <v>44105</v>
      </c>
      <c r="B7172" s="10" t="s">
        <v>7559</v>
      </c>
      <c r="C7172" s="12">
        <v>0.20833333333333334</v>
      </c>
      <c r="D7172" s="13">
        <v>44129</v>
      </c>
      <c r="E7172" s="7" t="s">
        <v>6978</v>
      </c>
      <c r="F7172" s="65">
        <v>1.95</v>
      </c>
      <c r="G7172" t="s">
        <v>6</v>
      </c>
      <c r="H7172">
        <f>+VLOOKUP(G7172,'Legenda Tecnologias'!$A$1:$C$26,3)</f>
        <v>18</v>
      </c>
    </row>
    <row r="7173" spans="1:8" ht="14.25">
      <c r="A7173" s="11">
        <v>44105</v>
      </c>
      <c r="B7173" s="10" t="s">
        <v>7560</v>
      </c>
      <c r="C7173" s="12">
        <v>0.25</v>
      </c>
      <c r="D7173" s="13">
        <v>44129</v>
      </c>
      <c r="E7173" s="7" t="s">
        <v>6978</v>
      </c>
      <c r="F7173" s="65">
        <v>1.95</v>
      </c>
      <c r="G7173" t="s">
        <v>6</v>
      </c>
      <c r="H7173">
        <f>+VLOOKUP(G7173,'Legenda Tecnologias'!$A$1:$C$26,3)</f>
        <v>18</v>
      </c>
    </row>
    <row r="7174" spans="1:8" ht="14.25">
      <c r="A7174" s="11">
        <v>44105</v>
      </c>
      <c r="B7174" s="10" t="s">
        <v>7561</v>
      </c>
      <c r="C7174" s="12">
        <v>0.29166666666666669</v>
      </c>
      <c r="D7174" s="13">
        <v>44129</v>
      </c>
      <c r="E7174" s="7" t="s">
        <v>6978</v>
      </c>
      <c r="F7174" s="65">
        <v>1.95</v>
      </c>
      <c r="G7174" t="s">
        <v>6</v>
      </c>
      <c r="H7174">
        <f>+VLOOKUP(G7174,'Legenda Tecnologias'!$A$1:$C$26,3)</f>
        <v>18</v>
      </c>
    </row>
    <row r="7175" spans="1:8" ht="14.25">
      <c r="A7175" s="11">
        <v>44105</v>
      </c>
      <c r="B7175" s="10" t="s">
        <v>7562</v>
      </c>
      <c r="C7175" s="12">
        <v>0.33333333333333331</v>
      </c>
      <c r="D7175" s="13">
        <v>44129</v>
      </c>
      <c r="E7175" s="7" t="s">
        <v>6978</v>
      </c>
      <c r="F7175" s="65">
        <v>5.0000999999999998</v>
      </c>
      <c r="G7175" t="s">
        <v>6</v>
      </c>
      <c r="H7175">
        <f>+VLOOKUP(G7175,'Legenda Tecnologias'!$A$1:$C$26,3)</f>
        <v>18</v>
      </c>
    </row>
    <row r="7176" spans="1:8" ht="14.25">
      <c r="A7176" s="11">
        <v>44105</v>
      </c>
      <c r="B7176" s="10" t="s">
        <v>7563</v>
      </c>
      <c r="C7176" s="12">
        <v>0.375</v>
      </c>
      <c r="D7176" s="13">
        <v>44129</v>
      </c>
      <c r="E7176" s="7" t="s">
        <v>6978</v>
      </c>
      <c r="F7176" s="65">
        <v>7.55</v>
      </c>
      <c r="G7176" t="s">
        <v>6</v>
      </c>
      <c r="H7176">
        <f>+VLOOKUP(G7176,'Legenda Tecnologias'!$A$1:$C$26,3)</f>
        <v>18</v>
      </c>
    </row>
    <row r="7177" spans="1:8" ht="14.25">
      <c r="A7177" s="11">
        <v>44105</v>
      </c>
      <c r="B7177" s="10" t="s">
        <v>7578</v>
      </c>
      <c r="C7177" s="12">
        <v>0</v>
      </c>
      <c r="D7177" s="13">
        <v>44130</v>
      </c>
      <c r="E7177" s="7" t="s">
        <v>6978</v>
      </c>
      <c r="F7177" s="65">
        <v>24.29</v>
      </c>
      <c r="G7177" t="s">
        <v>6</v>
      </c>
      <c r="H7177">
        <f>+VLOOKUP(G7177,'Legenda Tecnologias'!$A$1:$C$26,3)</f>
        <v>18</v>
      </c>
    </row>
    <row r="7178" spans="1:8" ht="14.25">
      <c r="A7178" s="11">
        <v>44105</v>
      </c>
      <c r="B7178" s="10" t="s">
        <v>7579</v>
      </c>
      <c r="C7178" s="12">
        <v>4.1666666666666664E-2</v>
      </c>
      <c r="D7178" s="13">
        <v>44130</v>
      </c>
      <c r="E7178" s="7" t="s">
        <v>6978</v>
      </c>
      <c r="F7178" s="65">
        <v>20.329999999999998</v>
      </c>
      <c r="G7178" t="s">
        <v>6</v>
      </c>
      <c r="H7178">
        <f>+VLOOKUP(G7178,'Legenda Tecnologias'!$A$1:$C$26,3)</f>
        <v>18</v>
      </c>
    </row>
    <row r="7179" spans="1:8" ht="14.25">
      <c r="A7179" s="11">
        <v>44105</v>
      </c>
      <c r="B7179" s="10" t="s">
        <v>7588</v>
      </c>
      <c r="C7179" s="12">
        <v>0.41666666666666669</v>
      </c>
      <c r="D7179" s="13">
        <v>44130</v>
      </c>
      <c r="E7179" s="7" t="s">
        <v>6978</v>
      </c>
      <c r="F7179" s="65">
        <v>37.700000000000003</v>
      </c>
      <c r="G7179" t="s">
        <v>5</v>
      </c>
      <c r="H7179">
        <f>+VLOOKUP(G7179,'Legenda Tecnologias'!$A$1:$C$26,3)</f>
        <v>11</v>
      </c>
    </row>
    <row r="7180" spans="1:8" ht="14.25">
      <c r="A7180" s="11">
        <v>44105</v>
      </c>
      <c r="B7180" s="10" t="s">
        <v>7589</v>
      </c>
      <c r="C7180" s="12">
        <v>0.45833333333333331</v>
      </c>
      <c r="D7180" s="13">
        <v>44130</v>
      </c>
      <c r="E7180" s="7" t="s">
        <v>6978</v>
      </c>
      <c r="F7180" s="65">
        <v>34.56</v>
      </c>
      <c r="G7180" t="s">
        <v>6</v>
      </c>
      <c r="H7180">
        <f>+VLOOKUP(G7180,'Legenda Tecnologias'!$A$1:$C$26,3)</f>
        <v>18</v>
      </c>
    </row>
    <row r="7181" spans="1:8" ht="14.25">
      <c r="A7181" s="11">
        <v>44105</v>
      </c>
      <c r="B7181" s="10" t="s">
        <v>7590</v>
      </c>
      <c r="C7181" s="12">
        <v>0.5</v>
      </c>
      <c r="D7181" s="13">
        <v>44130</v>
      </c>
      <c r="E7181" s="7" t="s">
        <v>6978</v>
      </c>
      <c r="F7181" s="65">
        <v>31</v>
      </c>
      <c r="G7181" t="s">
        <v>12</v>
      </c>
      <c r="H7181">
        <f>+VLOOKUP(G7181,'Legenda Tecnologias'!$A$1:$C$26,3)</f>
        <v>22</v>
      </c>
    </row>
    <row r="7182" spans="1:8" ht="14.25">
      <c r="A7182" s="11">
        <v>44105</v>
      </c>
      <c r="B7182" s="10" t="s">
        <v>7591</v>
      </c>
      <c r="C7182" s="12">
        <v>0.54166666666666663</v>
      </c>
      <c r="D7182" s="13">
        <v>44130</v>
      </c>
      <c r="E7182" s="7" t="s">
        <v>6978</v>
      </c>
      <c r="F7182" s="65">
        <v>29.33</v>
      </c>
      <c r="G7182" t="s">
        <v>5</v>
      </c>
      <c r="H7182">
        <f>+VLOOKUP(G7182,'Legenda Tecnologias'!$A$1:$C$26,3)</f>
        <v>11</v>
      </c>
    </row>
    <row r="7183" spans="1:8" ht="14.25">
      <c r="A7183" s="11">
        <v>44105</v>
      </c>
      <c r="B7183" s="10" t="s">
        <v>7592</v>
      </c>
      <c r="C7183" s="12">
        <v>0.58333333333333337</v>
      </c>
      <c r="D7183" s="13">
        <v>44130</v>
      </c>
      <c r="E7183" s="7" t="s">
        <v>6978</v>
      </c>
      <c r="F7183" s="65">
        <v>24.49</v>
      </c>
      <c r="G7183" t="s">
        <v>13</v>
      </c>
      <c r="H7183">
        <f>+VLOOKUP(G7183,'Legenda Tecnologias'!$A$1:$C$26,3)</f>
        <v>24</v>
      </c>
    </row>
    <row r="7184" spans="1:8" ht="14.25">
      <c r="A7184" s="11">
        <v>44105</v>
      </c>
      <c r="B7184" s="10" t="s">
        <v>7593</v>
      </c>
      <c r="C7184" s="12">
        <v>0.625</v>
      </c>
      <c r="D7184" s="13">
        <v>44130</v>
      </c>
      <c r="E7184" s="7" t="s">
        <v>6978</v>
      </c>
      <c r="F7184" s="65">
        <v>25.68</v>
      </c>
      <c r="G7184" t="s">
        <v>6</v>
      </c>
      <c r="H7184">
        <f>+VLOOKUP(G7184,'Legenda Tecnologias'!$A$1:$C$26,3)</f>
        <v>18</v>
      </c>
    </row>
    <row r="7185" spans="1:8" ht="14.25">
      <c r="A7185" s="11">
        <v>44105</v>
      </c>
      <c r="B7185" s="10" t="s">
        <v>7594</v>
      </c>
      <c r="C7185" s="12">
        <v>0.66666666666666663</v>
      </c>
      <c r="D7185" s="13">
        <v>44130</v>
      </c>
      <c r="E7185" s="7" t="s">
        <v>6978</v>
      </c>
      <c r="F7185" s="65">
        <v>37.549999999999997</v>
      </c>
      <c r="G7185" t="s">
        <v>6</v>
      </c>
      <c r="H7185">
        <f>+VLOOKUP(G7185,'Legenda Tecnologias'!$A$1:$C$26,3)</f>
        <v>18</v>
      </c>
    </row>
    <row r="7186" spans="1:8" ht="14.25">
      <c r="A7186" s="11">
        <v>44105</v>
      </c>
      <c r="B7186" s="10" t="s">
        <v>7595</v>
      </c>
      <c r="C7186" s="12">
        <v>0.70833333333333337</v>
      </c>
      <c r="D7186" s="13">
        <v>44130</v>
      </c>
      <c r="E7186" s="7" t="s">
        <v>6978</v>
      </c>
      <c r="F7186" s="65">
        <v>45.05</v>
      </c>
      <c r="G7186" t="s">
        <v>5</v>
      </c>
      <c r="H7186">
        <f>+VLOOKUP(G7186,'Legenda Tecnologias'!$A$1:$C$26,3)</f>
        <v>11</v>
      </c>
    </row>
    <row r="7187" spans="1:8" ht="14.25">
      <c r="A7187" s="11">
        <v>44105</v>
      </c>
      <c r="B7187" s="10" t="s">
        <v>7596</v>
      </c>
      <c r="C7187" s="12">
        <v>0.75</v>
      </c>
      <c r="D7187" s="13">
        <v>44130</v>
      </c>
      <c r="E7187" s="7" t="s">
        <v>6978</v>
      </c>
      <c r="F7187" s="65">
        <v>48.93</v>
      </c>
      <c r="G7187" t="s">
        <v>5</v>
      </c>
      <c r="H7187">
        <f>+VLOOKUP(G7187,'Legenda Tecnologias'!$A$1:$C$26,3)</f>
        <v>11</v>
      </c>
    </row>
    <row r="7188" spans="1:8" ht="14.25">
      <c r="A7188" s="11">
        <v>44105</v>
      </c>
      <c r="B7188" s="10" t="s">
        <v>7597</v>
      </c>
      <c r="C7188" s="12">
        <v>0.79166666666666663</v>
      </c>
      <c r="D7188" s="13">
        <v>44130</v>
      </c>
      <c r="E7188" s="7" t="s">
        <v>6978</v>
      </c>
      <c r="F7188" s="65">
        <v>49.5</v>
      </c>
      <c r="G7188" t="s">
        <v>5</v>
      </c>
      <c r="H7188">
        <f>+VLOOKUP(G7188,'Legenda Tecnologias'!$A$1:$C$26,3)</f>
        <v>11</v>
      </c>
    </row>
    <row r="7189" spans="1:8" ht="14.25">
      <c r="A7189" s="11">
        <v>44105</v>
      </c>
      <c r="B7189" s="10" t="s">
        <v>7580</v>
      </c>
      <c r="C7189" s="12">
        <v>8.3333333333333329E-2</v>
      </c>
      <c r="D7189" s="13">
        <v>44130</v>
      </c>
      <c r="E7189" s="7" t="s">
        <v>6978</v>
      </c>
      <c r="F7189" s="65">
        <v>19.88</v>
      </c>
      <c r="G7189" t="s">
        <v>5</v>
      </c>
      <c r="H7189">
        <f>+VLOOKUP(G7189,'Legenda Tecnologias'!$A$1:$C$26,3)</f>
        <v>11</v>
      </c>
    </row>
    <row r="7190" spans="1:8" ht="14.25">
      <c r="A7190" s="11">
        <v>44105</v>
      </c>
      <c r="B7190" s="10" t="s">
        <v>7598</v>
      </c>
      <c r="C7190" s="12">
        <v>0.83333333333333337</v>
      </c>
      <c r="D7190" s="13">
        <v>44130</v>
      </c>
      <c r="E7190" s="7" t="s">
        <v>6978</v>
      </c>
      <c r="F7190" s="65">
        <v>48.71</v>
      </c>
      <c r="G7190" t="s">
        <v>5</v>
      </c>
      <c r="H7190">
        <f>+VLOOKUP(G7190,'Legenda Tecnologias'!$A$1:$C$26,3)</f>
        <v>11</v>
      </c>
    </row>
    <row r="7191" spans="1:8" ht="14.25">
      <c r="A7191" s="11">
        <v>44105</v>
      </c>
      <c r="B7191" s="10" t="s">
        <v>7599</v>
      </c>
      <c r="C7191" s="12">
        <v>0.875</v>
      </c>
      <c r="D7191" s="13">
        <v>44130</v>
      </c>
      <c r="E7191" s="7" t="s">
        <v>6978</v>
      </c>
      <c r="F7191" s="65">
        <v>45.31</v>
      </c>
      <c r="G7191" t="s">
        <v>5</v>
      </c>
      <c r="H7191">
        <f>+VLOOKUP(G7191,'Legenda Tecnologias'!$A$1:$C$26,3)</f>
        <v>11</v>
      </c>
    </row>
    <row r="7192" spans="1:8" ht="14.25">
      <c r="A7192" s="11">
        <v>44105</v>
      </c>
      <c r="B7192" s="10" t="s">
        <v>7600</v>
      </c>
      <c r="C7192" s="12">
        <v>0.91666666666666663</v>
      </c>
      <c r="D7192" s="13">
        <v>44130</v>
      </c>
      <c r="E7192" s="7" t="s">
        <v>6978</v>
      </c>
      <c r="F7192" s="65">
        <v>41.83</v>
      </c>
      <c r="G7192" t="s">
        <v>5</v>
      </c>
      <c r="H7192">
        <f>+VLOOKUP(G7192,'Legenda Tecnologias'!$A$1:$C$26,3)</f>
        <v>11</v>
      </c>
    </row>
    <row r="7193" spans="1:8" ht="14.25">
      <c r="A7193" s="11">
        <v>44105</v>
      </c>
      <c r="B7193" s="10" t="s">
        <v>7601</v>
      </c>
      <c r="C7193" s="12">
        <v>0.95833333333333337</v>
      </c>
      <c r="D7193" s="13">
        <v>44130</v>
      </c>
      <c r="E7193" s="7" t="s">
        <v>6978</v>
      </c>
      <c r="F7193" s="65">
        <v>37.549999999999997</v>
      </c>
      <c r="G7193" t="s">
        <v>5</v>
      </c>
      <c r="H7193">
        <f>+VLOOKUP(G7193,'Legenda Tecnologias'!$A$1:$C$26,3)</f>
        <v>11</v>
      </c>
    </row>
    <row r="7194" spans="1:8" ht="14.25">
      <c r="A7194" s="11">
        <v>44105</v>
      </c>
      <c r="B7194" s="10" t="s">
        <v>7581</v>
      </c>
      <c r="C7194" s="12">
        <v>0.125</v>
      </c>
      <c r="D7194" s="13">
        <v>44130</v>
      </c>
      <c r="E7194" s="7" t="s">
        <v>6978</v>
      </c>
      <c r="F7194" s="65">
        <v>18.8</v>
      </c>
      <c r="G7194" t="s">
        <v>6</v>
      </c>
      <c r="H7194">
        <f>+VLOOKUP(G7194,'Legenda Tecnologias'!$A$1:$C$26,3)</f>
        <v>18</v>
      </c>
    </row>
    <row r="7195" spans="1:8" ht="14.25">
      <c r="A7195" s="11">
        <v>44105</v>
      </c>
      <c r="B7195" s="10" t="s">
        <v>7582</v>
      </c>
      <c r="C7195" s="12">
        <v>0.16666666666666666</v>
      </c>
      <c r="D7195" s="13">
        <v>44130</v>
      </c>
      <c r="E7195" s="7" t="s">
        <v>6978</v>
      </c>
      <c r="F7195" s="65">
        <v>18.8</v>
      </c>
      <c r="G7195" t="s">
        <v>6</v>
      </c>
      <c r="H7195">
        <f>+VLOOKUP(G7195,'Legenda Tecnologias'!$A$1:$C$26,3)</f>
        <v>18</v>
      </c>
    </row>
    <row r="7196" spans="1:8" ht="14.25">
      <c r="A7196" s="11">
        <v>44105</v>
      </c>
      <c r="B7196" s="10" t="s">
        <v>7583</v>
      </c>
      <c r="C7196" s="12">
        <v>0.20833333333333334</v>
      </c>
      <c r="D7196" s="13">
        <v>44130</v>
      </c>
      <c r="E7196" s="7" t="s">
        <v>6978</v>
      </c>
      <c r="F7196" s="65">
        <v>20.329999999999998</v>
      </c>
      <c r="G7196" t="s">
        <v>6</v>
      </c>
      <c r="H7196">
        <f>+VLOOKUP(G7196,'Legenda Tecnologias'!$A$1:$C$26,3)</f>
        <v>18</v>
      </c>
    </row>
    <row r="7197" spans="1:8" ht="14.25">
      <c r="A7197" s="11">
        <v>44105</v>
      </c>
      <c r="B7197" s="10" t="s">
        <v>7584</v>
      </c>
      <c r="C7197" s="12">
        <v>0.25</v>
      </c>
      <c r="D7197" s="13">
        <v>44130</v>
      </c>
      <c r="E7197" s="7" t="s">
        <v>6978</v>
      </c>
      <c r="F7197" s="65">
        <v>33.5</v>
      </c>
      <c r="G7197" t="s">
        <v>6</v>
      </c>
      <c r="H7197">
        <f>+VLOOKUP(G7197,'Legenda Tecnologias'!$A$1:$C$26,3)</f>
        <v>18</v>
      </c>
    </row>
    <row r="7198" spans="1:8" ht="14.25">
      <c r="A7198" s="11">
        <v>44105</v>
      </c>
      <c r="B7198" s="10" t="s">
        <v>7585</v>
      </c>
      <c r="C7198" s="12">
        <v>0.29166666666666669</v>
      </c>
      <c r="D7198" s="13">
        <v>44130</v>
      </c>
      <c r="E7198" s="7" t="s">
        <v>6978</v>
      </c>
      <c r="F7198" s="65">
        <v>44.83</v>
      </c>
      <c r="G7198" t="s">
        <v>5</v>
      </c>
      <c r="H7198">
        <f>+VLOOKUP(G7198,'Legenda Tecnologias'!$A$1:$C$26,3)</f>
        <v>11</v>
      </c>
    </row>
    <row r="7199" spans="1:8" ht="14.25">
      <c r="A7199" s="11">
        <v>44105</v>
      </c>
      <c r="B7199" s="10" t="s">
        <v>7586</v>
      </c>
      <c r="C7199" s="12">
        <v>0.33333333333333331</v>
      </c>
      <c r="D7199" s="13">
        <v>44130</v>
      </c>
      <c r="E7199" s="7" t="s">
        <v>6978</v>
      </c>
      <c r="F7199" s="65">
        <v>45.05</v>
      </c>
      <c r="G7199" t="s">
        <v>5</v>
      </c>
      <c r="H7199">
        <f>+VLOOKUP(G7199,'Legenda Tecnologias'!$A$1:$C$26,3)</f>
        <v>11</v>
      </c>
    </row>
    <row r="7200" spans="1:8" ht="14.25">
      <c r="A7200" s="11">
        <v>44105</v>
      </c>
      <c r="B7200" s="10" t="s">
        <v>7587</v>
      </c>
      <c r="C7200" s="12">
        <v>0.375</v>
      </c>
      <c r="D7200" s="13">
        <v>44130</v>
      </c>
      <c r="E7200" s="7" t="s">
        <v>6978</v>
      </c>
      <c r="F7200" s="65">
        <v>43.33</v>
      </c>
      <c r="G7200" t="s">
        <v>5</v>
      </c>
      <c r="H7200">
        <f>+VLOOKUP(G7200,'Legenda Tecnologias'!$A$1:$C$26,3)</f>
        <v>11</v>
      </c>
    </row>
    <row r="7201" spans="1:8" ht="14.25">
      <c r="A7201" s="11">
        <v>44105</v>
      </c>
      <c r="B7201" s="10" t="s">
        <v>7602</v>
      </c>
      <c r="C7201" s="12">
        <v>0</v>
      </c>
      <c r="D7201" s="13">
        <v>44131</v>
      </c>
      <c r="E7201" s="7" t="s">
        <v>6978</v>
      </c>
      <c r="F7201" s="65">
        <v>37.299999999999997</v>
      </c>
      <c r="G7201" t="s">
        <v>5</v>
      </c>
      <c r="H7201">
        <f>+VLOOKUP(G7201,'Legenda Tecnologias'!$A$1:$C$26,3)</f>
        <v>11</v>
      </c>
    </row>
    <row r="7202" spans="1:8" ht="14.25">
      <c r="A7202" s="11">
        <v>44105</v>
      </c>
      <c r="B7202" s="10" t="s">
        <v>7603</v>
      </c>
      <c r="C7202" s="12">
        <v>4.1666666666666664E-2</v>
      </c>
      <c r="D7202" s="13">
        <v>44131</v>
      </c>
      <c r="E7202" s="7" t="s">
        <v>6978</v>
      </c>
      <c r="F7202" s="65">
        <v>31.82</v>
      </c>
      <c r="G7202" t="s">
        <v>5</v>
      </c>
      <c r="H7202">
        <f>+VLOOKUP(G7202,'Legenda Tecnologias'!$A$1:$C$26,3)</f>
        <v>11</v>
      </c>
    </row>
    <row r="7203" spans="1:8" ht="14.25">
      <c r="A7203" s="11">
        <v>44105</v>
      </c>
      <c r="B7203" s="10" t="s">
        <v>7612</v>
      </c>
      <c r="C7203" s="12">
        <v>0.41666666666666669</v>
      </c>
      <c r="D7203" s="13">
        <v>44131</v>
      </c>
      <c r="E7203" s="7" t="s">
        <v>6978</v>
      </c>
      <c r="F7203" s="65">
        <v>42.52</v>
      </c>
      <c r="G7203" t="s">
        <v>5</v>
      </c>
      <c r="H7203">
        <f>+VLOOKUP(G7203,'Legenda Tecnologias'!$A$1:$C$26,3)</f>
        <v>11</v>
      </c>
    </row>
    <row r="7204" spans="1:8" ht="14.25">
      <c r="A7204" s="11">
        <v>44105</v>
      </c>
      <c r="B7204" s="10" t="s">
        <v>7613</v>
      </c>
      <c r="C7204" s="12">
        <v>0.45833333333333331</v>
      </c>
      <c r="D7204" s="13">
        <v>44131</v>
      </c>
      <c r="E7204" s="7" t="s">
        <v>6978</v>
      </c>
      <c r="F7204" s="65">
        <v>42.51</v>
      </c>
      <c r="G7204" t="s">
        <v>5</v>
      </c>
      <c r="H7204">
        <f>+VLOOKUP(G7204,'Legenda Tecnologias'!$A$1:$C$26,3)</f>
        <v>11</v>
      </c>
    </row>
    <row r="7205" spans="1:8" ht="14.25">
      <c r="A7205" s="11">
        <v>44105</v>
      </c>
      <c r="B7205" s="10" t="s">
        <v>7614</v>
      </c>
      <c r="C7205" s="12">
        <v>0.5</v>
      </c>
      <c r="D7205" s="13">
        <v>44131</v>
      </c>
      <c r="E7205" s="7" t="s">
        <v>6978</v>
      </c>
      <c r="F7205" s="65">
        <v>38.979999999999997</v>
      </c>
      <c r="G7205" t="s">
        <v>5</v>
      </c>
      <c r="H7205">
        <f>+VLOOKUP(G7205,'Legenda Tecnologias'!$A$1:$C$26,3)</f>
        <v>11</v>
      </c>
    </row>
    <row r="7206" spans="1:8" ht="14.25">
      <c r="A7206" s="11">
        <v>44105</v>
      </c>
      <c r="B7206" s="10" t="s">
        <v>7615</v>
      </c>
      <c r="C7206" s="12">
        <v>0.54166666666666663</v>
      </c>
      <c r="D7206" s="13">
        <v>44131</v>
      </c>
      <c r="E7206" s="7" t="s">
        <v>6978</v>
      </c>
      <c r="F7206" s="65">
        <v>36.270000000000003</v>
      </c>
      <c r="G7206" t="s">
        <v>12</v>
      </c>
      <c r="H7206">
        <f>+VLOOKUP(G7206,'Legenda Tecnologias'!$A$1:$C$26,3)</f>
        <v>22</v>
      </c>
    </row>
    <row r="7207" spans="1:8" ht="14.25">
      <c r="A7207" s="11">
        <v>44105</v>
      </c>
      <c r="B7207" s="10" t="s">
        <v>7616</v>
      </c>
      <c r="C7207" s="12">
        <v>0.58333333333333337</v>
      </c>
      <c r="D7207" s="13">
        <v>44131</v>
      </c>
      <c r="E7207" s="7" t="s">
        <v>6978</v>
      </c>
      <c r="F7207" s="65">
        <v>35.97</v>
      </c>
      <c r="G7207" t="s">
        <v>12</v>
      </c>
      <c r="H7207">
        <f>+VLOOKUP(G7207,'Legenda Tecnologias'!$A$1:$C$26,3)</f>
        <v>22</v>
      </c>
    </row>
    <row r="7208" spans="1:8" ht="14.25">
      <c r="A7208" s="11">
        <v>44105</v>
      </c>
      <c r="B7208" s="10" t="s">
        <v>7617</v>
      </c>
      <c r="C7208" s="12">
        <v>0.625</v>
      </c>
      <c r="D7208" s="13">
        <v>44131</v>
      </c>
      <c r="E7208" s="7" t="s">
        <v>6978</v>
      </c>
      <c r="F7208" s="65">
        <v>41.55</v>
      </c>
      <c r="G7208" t="s">
        <v>6</v>
      </c>
      <c r="H7208">
        <f>+VLOOKUP(G7208,'Legenda Tecnologias'!$A$1:$C$26,3)</f>
        <v>18</v>
      </c>
    </row>
    <row r="7209" spans="1:8" ht="14.25">
      <c r="A7209" s="11">
        <v>44105</v>
      </c>
      <c r="B7209" s="10" t="s">
        <v>7618</v>
      </c>
      <c r="C7209" s="12">
        <v>0.66666666666666663</v>
      </c>
      <c r="D7209" s="13">
        <v>44131</v>
      </c>
      <c r="E7209" s="7" t="s">
        <v>6978</v>
      </c>
      <c r="F7209" s="65">
        <v>43.35</v>
      </c>
      <c r="G7209" t="s">
        <v>5</v>
      </c>
      <c r="H7209">
        <f>+VLOOKUP(G7209,'Legenda Tecnologias'!$A$1:$C$26,3)</f>
        <v>11</v>
      </c>
    </row>
    <row r="7210" spans="1:8" ht="14.25">
      <c r="A7210" s="11">
        <v>44105</v>
      </c>
      <c r="B7210" s="10" t="s">
        <v>7619</v>
      </c>
      <c r="C7210" s="12">
        <v>0.70833333333333337</v>
      </c>
      <c r="D7210" s="13">
        <v>44131</v>
      </c>
      <c r="E7210" s="7" t="s">
        <v>6978</v>
      </c>
      <c r="F7210" s="65">
        <v>45.02</v>
      </c>
      <c r="G7210" t="s">
        <v>5</v>
      </c>
      <c r="H7210">
        <f>+VLOOKUP(G7210,'Legenda Tecnologias'!$A$1:$C$26,3)</f>
        <v>11</v>
      </c>
    </row>
    <row r="7211" spans="1:8" ht="14.25">
      <c r="A7211" s="11">
        <v>44105</v>
      </c>
      <c r="B7211" s="10" t="s">
        <v>7620</v>
      </c>
      <c r="C7211" s="12">
        <v>0.75</v>
      </c>
      <c r="D7211" s="13">
        <v>44131</v>
      </c>
      <c r="E7211" s="7" t="s">
        <v>6978</v>
      </c>
      <c r="F7211" s="65">
        <v>46.81</v>
      </c>
      <c r="G7211" t="s">
        <v>5</v>
      </c>
      <c r="H7211">
        <f>+VLOOKUP(G7211,'Legenda Tecnologias'!$A$1:$C$26,3)</f>
        <v>11</v>
      </c>
    </row>
    <row r="7212" spans="1:8" ht="14.25">
      <c r="A7212" s="11">
        <v>44105</v>
      </c>
      <c r="B7212" s="10" t="s">
        <v>7621</v>
      </c>
      <c r="C7212" s="12">
        <v>0.79166666666666663</v>
      </c>
      <c r="D7212" s="13">
        <v>44131</v>
      </c>
      <c r="E7212" s="7" t="s">
        <v>6978</v>
      </c>
      <c r="F7212" s="65">
        <v>47.69</v>
      </c>
      <c r="G7212" t="s">
        <v>6</v>
      </c>
      <c r="H7212">
        <f>+VLOOKUP(G7212,'Legenda Tecnologias'!$A$1:$C$26,3)</f>
        <v>18</v>
      </c>
    </row>
    <row r="7213" spans="1:8" ht="14.25">
      <c r="A7213" s="11">
        <v>44105</v>
      </c>
      <c r="B7213" s="10" t="s">
        <v>7604</v>
      </c>
      <c r="C7213" s="12">
        <v>8.3333333333333329E-2</v>
      </c>
      <c r="D7213" s="13">
        <v>44131</v>
      </c>
      <c r="E7213" s="7" t="s">
        <v>6978</v>
      </c>
      <c r="F7213" s="65">
        <v>29.8</v>
      </c>
      <c r="G7213" t="s">
        <v>6</v>
      </c>
      <c r="H7213">
        <f>+VLOOKUP(G7213,'Legenda Tecnologias'!$A$1:$C$26,3)</f>
        <v>18</v>
      </c>
    </row>
    <row r="7214" spans="1:8" ht="14.25">
      <c r="A7214" s="11">
        <v>44105</v>
      </c>
      <c r="B7214" s="10" t="s">
        <v>7622</v>
      </c>
      <c r="C7214" s="12">
        <v>0.83333333333333337</v>
      </c>
      <c r="D7214" s="13">
        <v>44131</v>
      </c>
      <c r="E7214" s="7" t="s">
        <v>6978</v>
      </c>
      <c r="F7214" s="65">
        <v>47.55</v>
      </c>
      <c r="G7214" t="s">
        <v>5</v>
      </c>
      <c r="H7214">
        <f>+VLOOKUP(G7214,'Legenda Tecnologias'!$A$1:$C$26,3)</f>
        <v>11</v>
      </c>
    </row>
    <row r="7215" spans="1:8" ht="14.25">
      <c r="A7215" s="11">
        <v>44105</v>
      </c>
      <c r="B7215" s="10" t="s">
        <v>7623</v>
      </c>
      <c r="C7215" s="12">
        <v>0.875</v>
      </c>
      <c r="D7215" s="13">
        <v>44131</v>
      </c>
      <c r="E7215" s="7" t="s">
        <v>6978</v>
      </c>
      <c r="F7215" s="65">
        <v>45.46</v>
      </c>
      <c r="G7215" t="s">
        <v>5</v>
      </c>
      <c r="H7215">
        <f>+VLOOKUP(G7215,'Legenda Tecnologias'!$A$1:$C$26,3)</f>
        <v>11</v>
      </c>
    </row>
    <row r="7216" spans="1:8" ht="14.25">
      <c r="A7216" s="11">
        <v>44105</v>
      </c>
      <c r="B7216" s="10" t="s">
        <v>7624</v>
      </c>
      <c r="C7216" s="12">
        <v>0.91666666666666663</v>
      </c>
      <c r="D7216" s="13">
        <v>44131</v>
      </c>
      <c r="E7216" s="7" t="s">
        <v>6978</v>
      </c>
      <c r="F7216" s="65">
        <v>42</v>
      </c>
      <c r="G7216" t="s">
        <v>12</v>
      </c>
      <c r="H7216">
        <f>+VLOOKUP(G7216,'Legenda Tecnologias'!$A$1:$C$26,3)</f>
        <v>22</v>
      </c>
    </row>
    <row r="7217" spans="1:8" ht="14.25">
      <c r="A7217" s="11">
        <v>44105</v>
      </c>
      <c r="B7217" s="10" t="s">
        <v>7625</v>
      </c>
      <c r="C7217" s="12">
        <v>0.95833333333333337</v>
      </c>
      <c r="D7217" s="13">
        <v>44131</v>
      </c>
      <c r="E7217" s="7" t="s">
        <v>6978</v>
      </c>
      <c r="F7217" s="65">
        <v>34.65</v>
      </c>
      <c r="G7217" t="s">
        <v>5</v>
      </c>
      <c r="H7217">
        <f>+VLOOKUP(G7217,'Legenda Tecnologias'!$A$1:$C$26,3)</f>
        <v>11</v>
      </c>
    </row>
    <row r="7218" spans="1:8" ht="14.25">
      <c r="A7218" s="11">
        <v>44105</v>
      </c>
      <c r="B7218" s="10" t="s">
        <v>7605</v>
      </c>
      <c r="C7218" s="12">
        <v>0.125</v>
      </c>
      <c r="D7218" s="13">
        <v>44131</v>
      </c>
      <c r="E7218" s="7" t="s">
        <v>6978</v>
      </c>
      <c r="F7218" s="65">
        <v>28.04</v>
      </c>
      <c r="G7218" t="s">
        <v>6</v>
      </c>
      <c r="H7218">
        <f>+VLOOKUP(G7218,'Legenda Tecnologias'!$A$1:$C$26,3)</f>
        <v>18</v>
      </c>
    </row>
    <row r="7219" spans="1:8" ht="14.25">
      <c r="A7219" s="11">
        <v>44105</v>
      </c>
      <c r="B7219" s="10" t="s">
        <v>7606</v>
      </c>
      <c r="C7219" s="12">
        <v>0.16666666666666666</v>
      </c>
      <c r="D7219" s="13">
        <v>44131</v>
      </c>
      <c r="E7219" s="7" t="s">
        <v>6978</v>
      </c>
      <c r="F7219" s="65">
        <v>28.22</v>
      </c>
      <c r="G7219" t="s">
        <v>6</v>
      </c>
      <c r="H7219">
        <f>+VLOOKUP(G7219,'Legenda Tecnologias'!$A$1:$C$26,3)</f>
        <v>18</v>
      </c>
    </row>
    <row r="7220" spans="1:8" ht="14.25">
      <c r="A7220" s="11">
        <v>44105</v>
      </c>
      <c r="B7220" s="10" t="s">
        <v>7607</v>
      </c>
      <c r="C7220" s="12">
        <v>0.20833333333333334</v>
      </c>
      <c r="D7220" s="13">
        <v>44131</v>
      </c>
      <c r="E7220" s="7" t="s">
        <v>6978</v>
      </c>
      <c r="F7220" s="65">
        <v>32.04</v>
      </c>
      <c r="G7220" t="s">
        <v>13</v>
      </c>
      <c r="H7220">
        <f>+VLOOKUP(G7220,'Legenda Tecnologias'!$A$1:$C$26,3)</f>
        <v>24</v>
      </c>
    </row>
    <row r="7221" spans="1:8" ht="14.25">
      <c r="A7221" s="11">
        <v>44105</v>
      </c>
      <c r="B7221" s="10" t="s">
        <v>7608</v>
      </c>
      <c r="C7221" s="12">
        <v>0.25</v>
      </c>
      <c r="D7221" s="13">
        <v>44131</v>
      </c>
      <c r="E7221" s="7" t="s">
        <v>6978</v>
      </c>
      <c r="F7221" s="65">
        <v>42.77</v>
      </c>
      <c r="G7221" t="s">
        <v>13</v>
      </c>
      <c r="H7221">
        <f>+VLOOKUP(G7221,'Legenda Tecnologias'!$A$1:$C$26,3)</f>
        <v>24</v>
      </c>
    </row>
    <row r="7222" spans="1:8" ht="14.25">
      <c r="A7222" s="11">
        <v>44105</v>
      </c>
      <c r="B7222" s="10" t="s">
        <v>7609</v>
      </c>
      <c r="C7222" s="12">
        <v>0.29166666666666669</v>
      </c>
      <c r="D7222" s="13">
        <v>44131</v>
      </c>
      <c r="E7222" s="7" t="s">
        <v>6978</v>
      </c>
      <c r="F7222" s="65">
        <v>46.3</v>
      </c>
      <c r="G7222" t="s">
        <v>5</v>
      </c>
      <c r="H7222">
        <f>+VLOOKUP(G7222,'Legenda Tecnologias'!$A$1:$C$26,3)</f>
        <v>11</v>
      </c>
    </row>
    <row r="7223" spans="1:8" ht="14.25">
      <c r="A7223" s="11">
        <v>44105</v>
      </c>
      <c r="B7223" s="10" t="s">
        <v>7610</v>
      </c>
      <c r="C7223" s="12">
        <v>0.33333333333333331</v>
      </c>
      <c r="D7223" s="13">
        <v>44131</v>
      </c>
      <c r="E7223" s="7" t="s">
        <v>6978</v>
      </c>
      <c r="F7223" s="65">
        <v>46.68</v>
      </c>
      <c r="G7223" t="s">
        <v>5</v>
      </c>
      <c r="H7223">
        <f>+VLOOKUP(G7223,'Legenda Tecnologias'!$A$1:$C$26,3)</f>
        <v>11</v>
      </c>
    </row>
    <row r="7224" spans="1:8" ht="14.25">
      <c r="A7224" s="11">
        <v>44105</v>
      </c>
      <c r="B7224" s="10" t="s">
        <v>7611</v>
      </c>
      <c r="C7224" s="12">
        <v>0.375</v>
      </c>
      <c r="D7224" s="13">
        <v>44131</v>
      </c>
      <c r="E7224" s="7" t="s">
        <v>6978</v>
      </c>
      <c r="F7224" s="65">
        <v>45.54</v>
      </c>
      <c r="G7224" t="s">
        <v>10</v>
      </c>
      <c r="H7224">
        <f>+VLOOKUP(G7224,'Legenda Tecnologias'!$A$1:$C$26,3)</f>
        <v>1</v>
      </c>
    </row>
    <row r="7225" spans="1:8" ht="14.25">
      <c r="A7225" s="11">
        <v>44105</v>
      </c>
      <c r="B7225" s="10" t="s">
        <v>7626</v>
      </c>
      <c r="C7225" s="12">
        <v>0</v>
      </c>
      <c r="D7225" s="13">
        <v>44132</v>
      </c>
      <c r="E7225" s="7" t="s">
        <v>6978</v>
      </c>
      <c r="F7225" s="65">
        <v>38.799999999999997</v>
      </c>
      <c r="G7225" t="s">
        <v>6</v>
      </c>
      <c r="H7225">
        <f>+VLOOKUP(G7225,'Legenda Tecnologias'!$A$1:$C$26,3)</f>
        <v>18</v>
      </c>
    </row>
    <row r="7226" spans="1:8" ht="14.25">
      <c r="A7226" s="11">
        <v>44105</v>
      </c>
      <c r="B7226" s="10" t="s">
        <v>7627</v>
      </c>
      <c r="C7226" s="12">
        <v>4.1666666666666664E-2</v>
      </c>
      <c r="D7226" s="13">
        <v>44132</v>
      </c>
      <c r="E7226" s="7" t="s">
        <v>6978</v>
      </c>
      <c r="F7226" s="65">
        <v>33</v>
      </c>
      <c r="G7226" t="s">
        <v>12</v>
      </c>
      <c r="H7226">
        <f>+VLOOKUP(G7226,'Legenda Tecnologias'!$A$1:$C$26,3)</f>
        <v>22</v>
      </c>
    </row>
    <row r="7227" spans="1:8" ht="14.25">
      <c r="A7227" s="11">
        <v>44105</v>
      </c>
      <c r="B7227" s="10" t="s">
        <v>7636</v>
      </c>
      <c r="C7227" s="12">
        <v>0.41666666666666669</v>
      </c>
      <c r="D7227" s="13">
        <v>44132</v>
      </c>
      <c r="E7227" s="7" t="s">
        <v>6978</v>
      </c>
      <c r="F7227" s="65">
        <v>44.83</v>
      </c>
      <c r="G7227" t="s">
        <v>5</v>
      </c>
      <c r="H7227">
        <f>+VLOOKUP(G7227,'Legenda Tecnologias'!$A$1:$C$26,3)</f>
        <v>11</v>
      </c>
    </row>
    <row r="7228" spans="1:8" ht="14.25">
      <c r="A7228" s="11">
        <v>44105</v>
      </c>
      <c r="B7228" s="10" t="s">
        <v>7637</v>
      </c>
      <c r="C7228" s="12">
        <v>0.45833333333333331</v>
      </c>
      <c r="D7228" s="13">
        <v>44132</v>
      </c>
      <c r="E7228" s="7" t="s">
        <v>6978</v>
      </c>
      <c r="F7228" s="65">
        <v>44.32</v>
      </c>
      <c r="G7228" t="s">
        <v>5</v>
      </c>
      <c r="H7228">
        <f>+VLOOKUP(G7228,'Legenda Tecnologias'!$A$1:$C$26,3)</f>
        <v>11</v>
      </c>
    </row>
    <row r="7229" spans="1:8" ht="14.25">
      <c r="A7229" s="11">
        <v>44105</v>
      </c>
      <c r="B7229" s="10" t="s">
        <v>7638</v>
      </c>
      <c r="C7229" s="12">
        <v>0.5</v>
      </c>
      <c r="D7229" s="13">
        <v>44132</v>
      </c>
      <c r="E7229" s="7" t="s">
        <v>6978</v>
      </c>
      <c r="F7229" s="65">
        <v>44.35</v>
      </c>
      <c r="G7229" t="s">
        <v>5</v>
      </c>
      <c r="H7229">
        <f>+VLOOKUP(G7229,'Legenda Tecnologias'!$A$1:$C$26,3)</f>
        <v>11</v>
      </c>
    </row>
    <row r="7230" spans="1:8" ht="14.25">
      <c r="A7230" s="11">
        <v>44105</v>
      </c>
      <c r="B7230" s="10" t="s">
        <v>7639</v>
      </c>
      <c r="C7230" s="12">
        <v>0.54166666666666663</v>
      </c>
      <c r="D7230" s="13">
        <v>44132</v>
      </c>
      <c r="E7230" s="7" t="s">
        <v>6978</v>
      </c>
      <c r="F7230" s="65">
        <v>44.56</v>
      </c>
      <c r="G7230" t="s">
        <v>5</v>
      </c>
      <c r="H7230">
        <f>+VLOOKUP(G7230,'Legenda Tecnologias'!$A$1:$C$26,3)</f>
        <v>11</v>
      </c>
    </row>
    <row r="7231" spans="1:8" ht="14.25">
      <c r="A7231" s="11">
        <v>44105</v>
      </c>
      <c r="B7231" s="10" t="s">
        <v>7640</v>
      </c>
      <c r="C7231" s="12">
        <v>0.58333333333333337</v>
      </c>
      <c r="D7231" s="13">
        <v>44132</v>
      </c>
      <c r="E7231" s="7" t="s">
        <v>6978</v>
      </c>
      <c r="F7231" s="65">
        <v>42.07</v>
      </c>
      <c r="G7231" t="s">
        <v>5</v>
      </c>
      <c r="H7231">
        <f>+VLOOKUP(G7231,'Legenda Tecnologias'!$A$1:$C$26,3)</f>
        <v>11</v>
      </c>
    </row>
    <row r="7232" spans="1:8" ht="14.25">
      <c r="A7232" s="11">
        <v>44105</v>
      </c>
      <c r="B7232" s="10" t="s">
        <v>7641</v>
      </c>
      <c r="C7232" s="12">
        <v>0.625</v>
      </c>
      <c r="D7232" s="13">
        <v>44132</v>
      </c>
      <c r="E7232" s="7" t="s">
        <v>6978</v>
      </c>
      <c r="F7232" s="65">
        <v>44.65</v>
      </c>
      <c r="G7232" t="s">
        <v>12</v>
      </c>
      <c r="H7232">
        <f>+VLOOKUP(G7232,'Legenda Tecnologias'!$A$1:$C$26,3)</f>
        <v>22</v>
      </c>
    </row>
    <row r="7233" spans="1:8" ht="14.25">
      <c r="A7233" s="11">
        <v>44105</v>
      </c>
      <c r="B7233" s="10" t="s">
        <v>7642</v>
      </c>
      <c r="C7233" s="12">
        <v>0.66666666666666663</v>
      </c>
      <c r="D7233" s="13">
        <v>44132</v>
      </c>
      <c r="E7233" s="7" t="s">
        <v>6978</v>
      </c>
      <c r="F7233" s="65">
        <v>45.59</v>
      </c>
      <c r="G7233" t="s">
        <v>5</v>
      </c>
      <c r="H7233">
        <f>+VLOOKUP(G7233,'Legenda Tecnologias'!$A$1:$C$26,3)</f>
        <v>11</v>
      </c>
    </row>
    <row r="7234" spans="1:8" ht="14.25">
      <c r="A7234" s="11">
        <v>44105</v>
      </c>
      <c r="B7234" s="10" t="s">
        <v>7643</v>
      </c>
      <c r="C7234" s="12">
        <v>0.70833333333333337</v>
      </c>
      <c r="D7234" s="13">
        <v>44132</v>
      </c>
      <c r="E7234" s="7" t="s">
        <v>6978</v>
      </c>
      <c r="F7234" s="65">
        <v>49.55</v>
      </c>
      <c r="G7234" t="s">
        <v>5</v>
      </c>
      <c r="H7234">
        <f>+VLOOKUP(G7234,'Legenda Tecnologias'!$A$1:$C$26,3)</f>
        <v>11</v>
      </c>
    </row>
    <row r="7235" spans="1:8" ht="14.25">
      <c r="A7235" s="11">
        <v>44105</v>
      </c>
      <c r="B7235" s="10" t="s">
        <v>7644</v>
      </c>
      <c r="C7235" s="12">
        <v>0.75</v>
      </c>
      <c r="D7235" s="13">
        <v>44132</v>
      </c>
      <c r="E7235" s="7" t="s">
        <v>6978</v>
      </c>
      <c r="F7235" s="65">
        <v>51.21</v>
      </c>
      <c r="G7235" t="s">
        <v>5</v>
      </c>
      <c r="H7235">
        <f>+VLOOKUP(G7235,'Legenda Tecnologias'!$A$1:$C$26,3)</f>
        <v>11</v>
      </c>
    </row>
    <row r="7236" spans="1:8" ht="14.25">
      <c r="A7236" s="11">
        <v>44105</v>
      </c>
      <c r="B7236" s="10" t="s">
        <v>7645</v>
      </c>
      <c r="C7236" s="12">
        <v>0.79166666666666663</v>
      </c>
      <c r="D7236" s="13">
        <v>44132</v>
      </c>
      <c r="E7236" s="7" t="s">
        <v>6978</v>
      </c>
      <c r="F7236" s="65">
        <v>51.4</v>
      </c>
      <c r="G7236" t="s">
        <v>5</v>
      </c>
      <c r="H7236">
        <f>+VLOOKUP(G7236,'Legenda Tecnologias'!$A$1:$C$26,3)</f>
        <v>11</v>
      </c>
    </row>
    <row r="7237" spans="1:8" ht="14.25">
      <c r="A7237" s="11">
        <v>44105</v>
      </c>
      <c r="B7237" s="10" t="s">
        <v>7628</v>
      </c>
      <c r="C7237" s="12">
        <v>8.3333333333333329E-2</v>
      </c>
      <c r="D7237" s="13">
        <v>44132</v>
      </c>
      <c r="E7237" s="7" t="s">
        <v>6978</v>
      </c>
      <c r="F7237" s="65">
        <v>32.6</v>
      </c>
      <c r="G7237" t="s">
        <v>6</v>
      </c>
      <c r="H7237">
        <f>+VLOOKUP(G7237,'Legenda Tecnologias'!$A$1:$C$26,3)</f>
        <v>18</v>
      </c>
    </row>
    <row r="7238" spans="1:8" ht="14.25">
      <c r="A7238" s="11">
        <v>44105</v>
      </c>
      <c r="B7238" s="10" t="s">
        <v>7646</v>
      </c>
      <c r="C7238" s="12">
        <v>0.83333333333333337</v>
      </c>
      <c r="D7238" s="13">
        <v>44132</v>
      </c>
      <c r="E7238" s="7" t="s">
        <v>6978</v>
      </c>
      <c r="F7238" s="65">
        <v>52.61</v>
      </c>
      <c r="G7238" t="s">
        <v>5</v>
      </c>
      <c r="H7238">
        <f>+VLOOKUP(G7238,'Legenda Tecnologias'!$A$1:$C$26,3)</f>
        <v>11</v>
      </c>
    </row>
    <row r="7239" spans="1:8" ht="14.25">
      <c r="A7239" s="11">
        <v>44105</v>
      </c>
      <c r="B7239" s="10" t="s">
        <v>7647</v>
      </c>
      <c r="C7239" s="12">
        <v>0.875</v>
      </c>
      <c r="D7239" s="13">
        <v>44132</v>
      </c>
      <c r="E7239" s="7" t="s">
        <v>6978</v>
      </c>
      <c r="F7239" s="65">
        <v>51.52</v>
      </c>
      <c r="G7239" t="s">
        <v>10</v>
      </c>
      <c r="H7239">
        <f>+VLOOKUP(G7239,'Legenda Tecnologias'!$A$1:$C$26,3)</f>
        <v>1</v>
      </c>
    </row>
    <row r="7240" spans="1:8" ht="14.25">
      <c r="A7240" s="11">
        <v>44105</v>
      </c>
      <c r="B7240" s="10" t="s">
        <v>7648</v>
      </c>
      <c r="C7240" s="12">
        <v>0.91666666666666663</v>
      </c>
      <c r="D7240" s="13">
        <v>44132</v>
      </c>
      <c r="E7240" s="7" t="s">
        <v>6978</v>
      </c>
      <c r="F7240" s="65">
        <v>48.71</v>
      </c>
      <c r="G7240" t="s">
        <v>10</v>
      </c>
      <c r="H7240">
        <f>+VLOOKUP(G7240,'Legenda Tecnologias'!$A$1:$C$26,3)</f>
        <v>1</v>
      </c>
    </row>
    <row r="7241" spans="1:8" ht="14.25">
      <c r="A7241" s="11">
        <v>44105</v>
      </c>
      <c r="B7241" s="10" t="s">
        <v>7649</v>
      </c>
      <c r="C7241" s="12">
        <v>0.95833333333333337</v>
      </c>
      <c r="D7241" s="13">
        <v>44132</v>
      </c>
      <c r="E7241" s="7" t="s">
        <v>6978</v>
      </c>
      <c r="F7241" s="65">
        <v>47.55</v>
      </c>
      <c r="G7241" t="s">
        <v>5</v>
      </c>
      <c r="H7241">
        <f>+VLOOKUP(G7241,'Legenda Tecnologias'!$A$1:$C$26,3)</f>
        <v>11</v>
      </c>
    </row>
    <row r="7242" spans="1:8" ht="14.25">
      <c r="A7242" s="11">
        <v>44105</v>
      </c>
      <c r="B7242" s="10" t="s">
        <v>7629</v>
      </c>
      <c r="C7242" s="12">
        <v>0.125</v>
      </c>
      <c r="D7242" s="13">
        <v>44132</v>
      </c>
      <c r="E7242" s="7" t="s">
        <v>6978</v>
      </c>
      <c r="F7242" s="65">
        <v>32.6</v>
      </c>
      <c r="G7242" t="s">
        <v>12</v>
      </c>
      <c r="H7242">
        <f>+VLOOKUP(G7242,'Legenda Tecnologias'!$A$1:$C$26,3)</f>
        <v>22</v>
      </c>
    </row>
    <row r="7243" spans="1:8" ht="14.25">
      <c r="A7243" s="11">
        <v>44105</v>
      </c>
      <c r="B7243" s="10" t="s">
        <v>7630</v>
      </c>
      <c r="C7243" s="12">
        <v>0.16666666666666666</v>
      </c>
      <c r="D7243" s="13">
        <v>44132</v>
      </c>
      <c r="E7243" s="7" t="s">
        <v>6978</v>
      </c>
      <c r="F7243" s="65">
        <v>32.799999999999997</v>
      </c>
      <c r="G7243" t="s">
        <v>12</v>
      </c>
      <c r="H7243">
        <f>+VLOOKUP(G7243,'Legenda Tecnologias'!$A$1:$C$26,3)</f>
        <v>22</v>
      </c>
    </row>
    <row r="7244" spans="1:8" ht="14.25">
      <c r="A7244" s="11">
        <v>44105</v>
      </c>
      <c r="B7244" s="10" t="s">
        <v>7631</v>
      </c>
      <c r="C7244" s="12">
        <v>0.20833333333333334</v>
      </c>
      <c r="D7244" s="13">
        <v>44132</v>
      </c>
      <c r="E7244" s="7" t="s">
        <v>6978</v>
      </c>
      <c r="F7244" s="65">
        <v>33.49</v>
      </c>
      <c r="G7244" t="s">
        <v>12</v>
      </c>
      <c r="H7244">
        <f>+VLOOKUP(G7244,'Legenda Tecnologias'!$A$1:$C$26,3)</f>
        <v>22</v>
      </c>
    </row>
    <row r="7245" spans="1:8" ht="14.25">
      <c r="A7245" s="11">
        <v>44105</v>
      </c>
      <c r="B7245" s="10" t="s">
        <v>7632</v>
      </c>
      <c r="C7245" s="12">
        <v>0.25</v>
      </c>
      <c r="D7245" s="13">
        <v>44132</v>
      </c>
      <c r="E7245" s="7" t="s">
        <v>6978</v>
      </c>
      <c r="F7245" s="65">
        <v>38</v>
      </c>
      <c r="G7245" t="s">
        <v>12</v>
      </c>
      <c r="H7245">
        <f>+VLOOKUP(G7245,'Legenda Tecnologias'!$A$1:$C$26,3)</f>
        <v>22</v>
      </c>
    </row>
    <row r="7246" spans="1:8" ht="14.25">
      <c r="A7246" s="11">
        <v>44105</v>
      </c>
      <c r="B7246" s="10" t="s">
        <v>7633</v>
      </c>
      <c r="C7246" s="12">
        <v>0.29166666666666669</v>
      </c>
      <c r="D7246" s="13">
        <v>44132</v>
      </c>
      <c r="E7246" s="7" t="s">
        <v>6978</v>
      </c>
      <c r="F7246" s="65">
        <v>44.83</v>
      </c>
      <c r="G7246" t="s">
        <v>6</v>
      </c>
      <c r="H7246">
        <f>+VLOOKUP(G7246,'Legenda Tecnologias'!$A$1:$C$26,3)</f>
        <v>18</v>
      </c>
    </row>
    <row r="7247" spans="1:8" ht="14.25">
      <c r="A7247" s="11">
        <v>44105</v>
      </c>
      <c r="B7247" s="10" t="s">
        <v>7634</v>
      </c>
      <c r="C7247" s="12">
        <v>0.33333333333333331</v>
      </c>
      <c r="D7247" s="13">
        <v>44132</v>
      </c>
      <c r="E7247" s="7" t="s">
        <v>6978</v>
      </c>
      <c r="F7247" s="65">
        <v>45.64</v>
      </c>
      <c r="G7247" t="s">
        <v>5</v>
      </c>
      <c r="H7247">
        <f>+VLOOKUP(G7247,'Legenda Tecnologias'!$A$1:$C$26,3)</f>
        <v>11</v>
      </c>
    </row>
    <row r="7248" spans="1:8" ht="14.25">
      <c r="A7248" s="11">
        <v>44105</v>
      </c>
      <c r="B7248" s="10" t="s">
        <v>7635</v>
      </c>
      <c r="C7248" s="12">
        <v>0.375</v>
      </c>
      <c r="D7248" s="13">
        <v>44132</v>
      </c>
      <c r="E7248" s="7" t="s">
        <v>6978</v>
      </c>
      <c r="F7248" s="65">
        <v>46</v>
      </c>
      <c r="G7248" t="s">
        <v>12</v>
      </c>
      <c r="H7248">
        <f>+VLOOKUP(G7248,'Legenda Tecnologias'!$A$1:$C$26,3)</f>
        <v>22</v>
      </c>
    </row>
    <row r="7249" spans="1:8" ht="14.25">
      <c r="A7249" s="11">
        <v>44105</v>
      </c>
      <c r="B7249" s="10" t="s">
        <v>7650</v>
      </c>
      <c r="C7249" s="12">
        <v>0</v>
      </c>
      <c r="D7249" s="13">
        <v>44133</v>
      </c>
      <c r="E7249" s="7" t="s">
        <v>6978</v>
      </c>
      <c r="F7249" s="65">
        <v>44.65</v>
      </c>
      <c r="G7249" t="s">
        <v>5</v>
      </c>
      <c r="H7249">
        <f>+VLOOKUP(G7249,'Legenda Tecnologias'!$A$1:$C$26,3)</f>
        <v>11</v>
      </c>
    </row>
    <row r="7250" spans="1:8" ht="14.25">
      <c r="A7250" s="11">
        <v>44105</v>
      </c>
      <c r="B7250" s="10" t="s">
        <v>7651</v>
      </c>
      <c r="C7250" s="12">
        <v>4.1666666666666664E-2</v>
      </c>
      <c r="D7250" s="13">
        <v>44133</v>
      </c>
      <c r="E7250" s="7" t="s">
        <v>6978</v>
      </c>
      <c r="F7250" s="65">
        <v>42.55</v>
      </c>
      <c r="G7250" t="s">
        <v>5</v>
      </c>
      <c r="H7250">
        <f>+VLOOKUP(G7250,'Legenda Tecnologias'!$A$1:$C$26,3)</f>
        <v>11</v>
      </c>
    </row>
    <row r="7251" spans="1:8" ht="14.25">
      <c r="A7251" s="11">
        <v>44105</v>
      </c>
      <c r="B7251" s="10" t="s">
        <v>7660</v>
      </c>
      <c r="C7251" s="12">
        <v>0.41666666666666669</v>
      </c>
      <c r="D7251" s="13">
        <v>44133</v>
      </c>
      <c r="E7251" s="7" t="s">
        <v>6978</v>
      </c>
      <c r="F7251" s="65">
        <v>45.31</v>
      </c>
      <c r="G7251" t="s">
        <v>5</v>
      </c>
      <c r="H7251">
        <f>+VLOOKUP(G7251,'Legenda Tecnologias'!$A$1:$C$26,3)</f>
        <v>11</v>
      </c>
    </row>
    <row r="7252" spans="1:8" ht="14.25">
      <c r="A7252" s="11">
        <v>44105</v>
      </c>
      <c r="B7252" s="10" t="s">
        <v>7661</v>
      </c>
      <c r="C7252" s="12">
        <v>0.45833333333333331</v>
      </c>
      <c r="D7252" s="13">
        <v>44133</v>
      </c>
      <c r="E7252" s="7" t="s">
        <v>6978</v>
      </c>
      <c r="F7252" s="65">
        <v>44.95</v>
      </c>
      <c r="G7252" t="s">
        <v>5</v>
      </c>
      <c r="H7252">
        <f>+VLOOKUP(G7252,'Legenda Tecnologias'!$A$1:$C$26,3)</f>
        <v>11</v>
      </c>
    </row>
    <row r="7253" spans="1:8" ht="14.25">
      <c r="A7253" s="11">
        <v>44105</v>
      </c>
      <c r="B7253" s="10" t="s">
        <v>7662</v>
      </c>
      <c r="C7253" s="12">
        <v>0.5</v>
      </c>
      <c r="D7253" s="13">
        <v>44133</v>
      </c>
      <c r="E7253" s="7" t="s">
        <v>6978</v>
      </c>
      <c r="F7253" s="65">
        <v>44.95</v>
      </c>
      <c r="G7253" t="s">
        <v>5</v>
      </c>
      <c r="H7253">
        <f>+VLOOKUP(G7253,'Legenda Tecnologias'!$A$1:$C$26,3)</f>
        <v>11</v>
      </c>
    </row>
    <row r="7254" spans="1:8" ht="14.25">
      <c r="A7254" s="11">
        <v>44105</v>
      </c>
      <c r="B7254" s="10" t="s">
        <v>7663</v>
      </c>
      <c r="C7254" s="12">
        <v>0.54166666666666663</v>
      </c>
      <c r="D7254" s="13">
        <v>44133</v>
      </c>
      <c r="E7254" s="7" t="s">
        <v>6978</v>
      </c>
      <c r="F7254" s="65">
        <v>44.82</v>
      </c>
      <c r="G7254" t="s">
        <v>5</v>
      </c>
      <c r="H7254">
        <f>+VLOOKUP(G7254,'Legenda Tecnologias'!$A$1:$C$26,3)</f>
        <v>11</v>
      </c>
    </row>
    <row r="7255" spans="1:8" ht="14.25">
      <c r="A7255" s="11">
        <v>44105</v>
      </c>
      <c r="B7255" s="10" t="s">
        <v>7664</v>
      </c>
      <c r="C7255" s="12">
        <v>0.58333333333333337</v>
      </c>
      <c r="D7255" s="13">
        <v>44133</v>
      </c>
      <c r="E7255" s="7" t="s">
        <v>6978</v>
      </c>
      <c r="F7255" s="65">
        <v>43.78</v>
      </c>
      <c r="G7255" t="s">
        <v>5</v>
      </c>
      <c r="H7255">
        <f>+VLOOKUP(G7255,'Legenda Tecnologias'!$A$1:$C$26,3)</f>
        <v>11</v>
      </c>
    </row>
    <row r="7256" spans="1:8" ht="14.25">
      <c r="A7256" s="11">
        <v>44105</v>
      </c>
      <c r="B7256" s="10" t="s">
        <v>7665</v>
      </c>
      <c r="C7256" s="12">
        <v>0.625</v>
      </c>
      <c r="D7256" s="13">
        <v>44133</v>
      </c>
      <c r="E7256" s="7" t="s">
        <v>6978</v>
      </c>
      <c r="F7256" s="65">
        <v>42.46</v>
      </c>
      <c r="G7256" t="s">
        <v>6</v>
      </c>
      <c r="H7256">
        <f>+VLOOKUP(G7256,'Legenda Tecnologias'!$A$1:$C$26,3)</f>
        <v>18</v>
      </c>
    </row>
    <row r="7257" spans="1:8" ht="14.25">
      <c r="A7257" s="11">
        <v>44105</v>
      </c>
      <c r="B7257" s="10" t="s">
        <v>7666</v>
      </c>
      <c r="C7257" s="12">
        <v>0.66666666666666663</v>
      </c>
      <c r="D7257" s="13">
        <v>44133</v>
      </c>
      <c r="E7257" s="7" t="s">
        <v>6978</v>
      </c>
      <c r="F7257" s="65">
        <v>44.78</v>
      </c>
      <c r="G7257" t="s">
        <v>6</v>
      </c>
      <c r="H7257">
        <f>+VLOOKUP(G7257,'Legenda Tecnologias'!$A$1:$C$26,3)</f>
        <v>18</v>
      </c>
    </row>
    <row r="7258" spans="1:8" ht="14.25">
      <c r="A7258" s="11">
        <v>44105</v>
      </c>
      <c r="B7258" s="10" t="s">
        <v>7667</v>
      </c>
      <c r="C7258" s="12">
        <v>0.70833333333333337</v>
      </c>
      <c r="D7258" s="13">
        <v>44133</v>
      </c>
      <c r="E7258" s="7" t="s">
        <v>6978</v>
      </c>
      <c r="F7258" s="65">
        <v>48.99</v>
      </c>
      <c r="G7258" t="s">
        <v>5</v>
      </c>
      <c r="H7258">
        <f>+VLOOKUP(G7258,'Legenda Tecnologias'!$A$1:$C$26,3)</f>
        <v>11</v>
      </c>
    </row>
    <row r="7259" spans="1:8" ht="14.25">
      <c r="A7259" s="11">
        <v>44105</v>
      </c>
      <c r="B7259" s="10" t="s">
        <v>7668</v>
      </c>
      <c r="C7259" s="12">
        <v>0.75</v>
      </c>
      <c r="D7259" s="13">
        <v>44133</v>
      </c>
      <c r="E7259" s="7" t="s">
        <v>6978</v>
      </c>
      <c r="F7259" s="65">
        <v>50.1</v>
      </c>
      <c r="G7259" t="s">
        <v>5</v>
      </c>
      <c r="H7259">
        <f>+VLOOKUP(G7259,'Legenda Tecnologias'!$A$1:$C$26,3)</f>
        <v>11</v>
      </c>
    </row>
    <row r="7260" spans="1:8" ht="14.25">
      <c r="A7260" s="11">
        <v>44105</v>
      </c>
      <c r="B7260" s="10" t="s">
        <v>7669</v>
      </c>
      <c r="C7260" s="12">
        <v>0.79166666666666663</v>
      </c>
      <c r="D7260" s="13">
        <v>44133</v>
      </c>
      <c r="E7260" s="7" t="s">
        <v>6978</v>
      </c>
      <c r="F7260" s="65">
        <v>50</v>
      </c>
      <c r="G7260" t="s">
        <v>10</v>
      </c>
      <c r="H7260">
        <f>+VLOOKUP(G7260,'Legenda Tecnologias'!$A$1:$C$26,3)</f>
        <v>1</v>
      </c>
    </row>
    <row r="7261" spans="1:8" ht="14.25">
      <c r="A7261" s="11">
        <v>44105</v>
      </c>
      <c r="B7261" s="10" t="s">
        <v>7652</v>
      </c>
      <c r="C7261" s="12">
        <v>8.3333333333333329E-2</v>
      </c>
      <c r="D7261" s="13">
        <v>44133</v>
      </c>
      <c r="E7261" s="7" t="s">
        <v>6978</v>
      </c>
      <c r="F7261" s="65">
        <v>39</v>
      </c>
      <c r="G7261" t="s">
        <v>5</v>
      </c>
      <c r="H7261">
        <f>+VLOOKUP(G7261,'Legenda Tecnologias'!$A$1:$C$26,3)</f>
        <v>11</v>
      </c>
    </row>
    <row r="7262" spans="1:8" ht="14.25">
      <c r="A7262" s="11">
        <v>44105</v>
      </c>
      <c r="B7262" s="10" t="s">
        <v>7670</v>
      </c>
      <c r="C7262" s="12">
        <v>0.83333333333333337</v>
      </c>
      <c r="D7262" s="13">
        <v>44133</v>
      </c>
      <c r="E7262" s="7" t="s">
        <v>6978</v>
      </c>
      <c r="F7262" s="65">
        <v>49.83</v>
      </c>
      <c r="G7262" t="s">
        <v>10</v>
      </c>
      <c r="H7262">
        <f>+VLOOKUP(G7262,'Legenda Tecnologias'!$A$1:$C$26,3)</f>
        <v>1</v>
      </c>
    </row>
    <row r="7263" spans="1:8" ht="14.25">
      <c r="A7263" s="11">
        <v>44105</v>
      </c>
      <c r="B7263" s="10" t="s">
        <v>7671</v>
      </c>
      <c r="C7263" s="12">
        <v>0.875</v>
      </c>
      <c r="D7263" s="13">
        <v>44133</v>
      </c>
      <c r="E7263" s="7" t="s">
        <v>6978</v>
      </c>
      <c r="F7263" s="65">
        <v>48.71</v>
      </c>
      <c r="G7263" t="s">
        <v>5</v>
      </c>
      <c r="H7263">
        <f>+VLOOKUP(G7263,'Legenda Tecnologias'!$A$1:$C$26,3)</f>
        <v>11</v>
      </c>
    </row>
    <row r="7264" spans="1:8" ht="14.25">
      <c r="A7264" s="11">
        <v>44105</v>
      </c>
      <c r="B7264" s="10" t="s">
        <v>7672</v>
      </c>
      <c r="C7264" s="12">
        <v>0.91666666666666663</v>
      </c>
      <c r="D7264" s="13">
        <v>44133</v>
      </c>
      <c r="E7264" s="7" t="s">
        <v>6978</v>
      </c>
      <c r="F7264" s="65">
        <v>44.83</v>
      </c>
      <c r="G7264" t="s">
        <v>5</v>
      </c>
      <c r="H7264">
        <f>+VLOOKUP(G7264,'Legenda Tecnologias'!$A$1:$C$26,3)</f>
        <v>11</v>
      </c>
    </row>
    <row r="7265" spans="1:8" ht="14.25">
      <c r="A7265" s="11">
        <v>44105</v>
      </c>
      <c r="B7265" s="10" t="s">
        <v>7673</v>
      </c>
      <c r="C7265" s="12">
        <v>0.95833333333333337</v>
      </c>
      <c r="D7265" s="13">
        <v>44133</v>
      </c>
      <c r="E7265" s="7" t="s">
        <v>6978</v>
      </c>
      <c r="F7265" s="65">
        <v>40.08</v>
      </c>
      <c r="G7265" t="s">
        <v>5</v>
      </c>
      <c r="H7265">
        <f>+VLOOKUP(G7265,'Legenda Tecnologias'!$A$1:$C$26,3)</f>
        <v>11</v>
      </c>
    </row>
    <row r="7266" spans="1:8" ht="14.25">
      <c r="A7266" s="11">
        <v>44105</v>
      </c>
      <c r="B7266" s="10" t="s">
        <v>7653</v>
      </c>
      <c r="C7266" s="12">
        <v>0.125</v>
      </c>
      <c r="D7266" s="13">
        <v>44133</v>
      </c>
      <c r="E7266" s="7" t="s">
        <v>6978</v>
      </c>
      <c r="F7266" s="65">
        <v>40.35</v>
      </c>
      <c r="G7266" t="s">
        <v>6</v>
      </c>
      <c r="H7266">
        <f>+VLOOKUP(G7266,'Legenda Tecnologias'!$A$1:$C$26,3)</f>
        <v>18</v>
      </c>
    </row>
    <row r="7267" spans="1:8" ht="14.25">
      <c r="A7267" s="11">
        <v>44105</v>
      </c>
      <c r="B7267" s="10" t="s">
        <v>7654</v>
      </c>
      <c r="C7267" s="12">
        <v>0.16666666666666666</v>
      </c>
      <c r="D7267" s="13">
        <v>44133</v>
      </c>
      <c r="E7267" s="7" t="s">
        <v>6978</v>
      </c>
      <c r="F7267" s="65">
        <v>40.5</v>
      </c>
      <c r="G7267" t="s">
        <v>6</v>
      </c>
      <c r="H7267">
        <f>+VLOOKUP(G7267,'Legenda Tecnologias'!$A$1:$C$26,3)</f>
        <v>18</v>
      </c>
    </row>
    <row r="7268" spans="1:8" ht="14.25">
      <c r="A7268" s="11">
        <v>44105</v>
      </c>
      <c r="B7268" s="10" t="s">
        <v>7655</v>
      </c>
      <c r="C7268" s="12">
        <v>0.20833333333333334</v>
      </c>
      <c r="D7268" s="13">
        <v>44133</v>
      </c>
      <c r="E7268" s="7" t="s">
        <v>6978</v>
      </c>
      <c r="F7268" s="65">
        <v>42.55</v>
      </c>
      <c r="G7268" t="s">
        <v>6</v>
      </c>
      <c r="H7268">
        <f>+VLOOKUP(G7268,'Legenda Tecnologias'!$A$1:$C$26,3)</f>
        <v>18</v>
      </c>
    </row>
    <row r="7269" spans="1:8" ht="14.25">
      <c r="A7269" s="11">
        <v>44105</v>
      </c>
      <c r="B7269" s="10" t="s">
        <v>7656</v>
      </c>
      <c r="C7269" s="12">
        <v>0.25</v>
      </c>
      <c r="D7269" s="13">
        <v>44133</v>
      </c>
      <c r="E7269" s="7" t="s">
        <v>6978</v>
      </c>
      <c r="F7269" s="65">
        <v>43.16</v>
      </c>
      <c r="G7269" t="s">
        <v>5</v>
      </c>
      <c r="H7269">
        <f>+VLOOKUP(G7269,'Legenda Tecnologias'!$A$1:$C$26,3)</f>
        <v>11</v>
      </c>
    </row>
    <row r="7270" spans="1:8" ht="14.25">
      <c r="A7270" s="11">
        <v>44105</v>
      </c>
      <c r="B7270" s="10" t="s">
        <v>7657</v>
      </c>
      <c r="C7270" s="12">
        <v>0.29166666666666669</v>
      </c>
      <c r="D7270" s="13">
        <v>44133</v>
      </c>
      <c r="E7270" s="7" t="s">
        <v>6978</v>
      </c>
      <c r="F7270" s="65">
        <v>47.5</v>
      </c>
      <c r="G7270" t="s">
        <v>6</v>
      </c>
      <c r="H7270">
        <f>+VLOOKUP(G7270,'Legenda Tecnologias'!$A$1:$C$26,3)</f>
        <v>18</v>
      </c>
    </row>
    <row r="7271" spans="1:8" ht="14.25">
      <c r="A7271" s="11">
        <v>44105</v>
      </c>
      <c r="B7271" s="10" t="s">
        <v>7658</v>
      </c>
      <c r="C7271" s="12">
        <v>0.33333333333333331</v>
      </c>
      <c r="D7271" s="13">
        <v>44133</v>
      </c>
      <c r="E7271" s="7" t="s">
        <v>6978</v>
      </c>
      <c r="F7271" s="65">
        <v>47.06</v>
      </c>
      <c r="G7271" t="s">
        <v>6</v>
      </c>
      <c r="H7271">
        <f>+VLOOKUP(G7271,'Legenda Tecnologias'!$A$1:$C$26,3)</f>
        <v>18</v>
      </c>
    </row>
    <row r="7272" spans="1:8" ht="14.25">
      <c r="A7272" s="11">
        <v>44105</v>
      </c>
      <c r="B7272" s="10" t="s">
        <v>7659</v>
      </c>
      <c r="C7272" s="12">
        <v>0.375</v>
      </c>
      <c r="D7272" s="13">
        <v>44133</v>
      </c>
      <c r="E7272" s="7" t="s">
        <v>6978</v>
      </c>
      <c r="F7272" s="65">
        <v>47.71</v>
      </c>
      <c r="G7272" t="s">
        <v>5</v>
      </c>
      <c r="H7272">
        <f>+VLOOKUP(G7272,'Legenda Tecnologias'!$A$1:$C$26,3)</f>
        <v>11</v>
      </c>
    </row>
    <row r="7273" spans="1:8" ht="14.25">
      <c r="A7273" s="11">
        <v>44105</v>
      </c>
      <c r="B7273" s="10" t="s">
        <v>7674</v>
      </c>
      <c r="C7273" s="12">
        <v>0</v>
      </c>
      <c r="D7273" s="13">
        <v>44134</v>
      </c>
      <c r="E7273" s="7" t="s">
        <v>6978</v>
      </c>
      <c r="F7273" s="65">
        <v>44.33</v>
      </c>
      <c r="G7273" t="s">
        <v>12</v>
      </c>
      <c r="H7273">
        <f>+VLOOKUP(G7273,'Legenda Tecnologias'!$A$1:$C$26,3)</f>
        <v>22</v>
      </c>
    </row>
    <row r="7274" spans="1:8" ht="14.25">
      <c r="A7274" s="11">
        <v>44105</v>
      </c>
      <c r="B7274" s="10" t="s">
        <v>7675</v>
      </c>
      <c r="C7274" s="12">
        <v>4.1666666666666664E-2</v>
      </c>
      <c r="D7274" s="13">
        <v>44134</v>
      </c>
      <c r="E7274" s="7" t="s">
        <v>6978</v>
      </c>
      <c r="F7274" s="65">
        <v>42.99</v>
      </c>
      <c r="G7274" t="s">
        <v>10</v>
      </c>
      <c r="H7274">
        <f>+VLOOKUP(G7274,'Legenda Tecnologias'!$A$1:$C$26,3)</f>
        <v>1</v>
      </c>
    </row>
    <row r="7275" spans="1:8" ht="14.25">
      <c r="A7275" s="11">
        <v>44105</v>
      </c>
      <c r="B7275" s="10" t="s">
        <v>7684</v>
      </c>
      <c r="C7275" s="12">
        <v>0.41666666666666669</v>
      </c>
      <c r="D7275" s="13">
        <v>44134</v>
      </c>
      <c r="E7275" s="7" t="s">
        <v>6978</v>
      </c>
      <c r="F7275" s="65">
        <v>39.549999999999997</v>
      </c>
      <c r="G7275" t="s">
        <v>12</v>
      </c>
      <c r="H7275">
        <f>+VLOOKUP(G7275,'Legenda Tecnologias'!$A$1:$C$26,3)</f>
        <v>22</v>
      </c>
    </row>
    <row r="7276" spans="1:8" ht="14.25">
      <c r="A7276" s="11">
        <v>44105</v>
      </c>
      <c r="B7276" s="10" t="s">
        <v>7685</v>
      </c>
      <c r="C7276" s="12">
        <v>0.45833333333333331</v>
      </c>
      <c r="D7276" s="13">
        <v>44134</v>
      </c>
      <c r="E7276" s="7" t="s">
        <v>6978</v>
      </c>
      <c r="F7276" s="65">
        <v>37.86</v>
      </c>
      <c r="G7276" t="s">
        <v>5</v>
      </c>
      <c r="H7276">
        <f>+VLOOKUP(G7276,'Legenda Tecnologias'!$A$1:$C$26,3)</f>
        <v>11</v>
      </c>
    </row>
    <row r="7277" spans="1:8" ht="14.25">
      <c r="A7277" s="11">
        <v>44105</v>
      </c>
      <c r="B7277" s="10" t="s">
        <v>7686</v>
      </c>
      <c r="C7277" s="12">
        <v>0.5</v>
      </c>
      <c r="D7277" s="13">
        <v>44134</v>
      </c>
      <c r="E7277" s="7" t="s">
        <v>6978</v>
      </c>
      <c r="F7277" s="65">
        <v>39.14</v>
      </c>
      <c r="G7277" t="s">
        <v>12</v>
      </c>
      <c r="H7277">
        <f>+VLOOKUP(G7277,'Legenda Tecnologias'!$A$1:$C$26,3)</f>
        <v>22</v>
      </c>
    </row>
    <row r="7278" spans="1:8" ht="14.25">
      <c r="A7278" s="11">
        <v>44105</v>
      </c>
      <c r="B7278" s="10" t="s">
        <v>7687</v>
      </c>
      <c r="C7278" s="12">
        <v>0.54166666666666663</v>
      </c>
      <c r="D7278" s="13">
        <v>44134</v>
      </c>
      <c r="E7278" s="7" t="s">
        <v>6978</v>
      </c>
      <c r="F7278" s="65">
        <v>36.76</v>
      </c>
      <c r="G7278" t="s">
        <v>12</v>
      </c>
      <c r="H7278">
        <f>+VLOOKUP(G7278,'Legenda Tecnologias'!$A$1:$C$26,3)</f>
        <v>22</v>
      </c>
    </row>
    <row r="7279" spans="1:8" ht="14.25">
      <c r="A7279" s="11">
        <v>44105</v>
      </c>
      <c r="B7279" s="10" t="s">
        <v>7688</v>
      </c>
      <c r="C7279" s="12">
        <v>0.58333333333333337</v>
      </c>
      <c r="D7279" s="13">
        <v>44134</v>
      </c>
      <c r="E7279" s="7" t="s">
        <v>6978</v>
      </c>
      <c r="F7279" s="65">
        <v>36.020000000000003</v>
      </c>
      <c r="G7279" t="s">
        <v>6</v>
      </c>
      <c r="H7279">
        <f>+VLOOKUP(G7279,'Legenda Tecnologias'!$A$1:$C$26,3)</f>
        <v>18</v>
      </c>
    </row>
    <row r="7280" spans="1:8" ht="14.25">
      <c r="A7280" s="11">
        <v>44105</v>
      </c>
      <c r="B7280" s="10" t="s">
        <v>7689</v>
      </c>
      <c r="C7280" s="12">
        <v>0.625</v>
      </c>
      <c r="D7280" s="13">
        <v>44134</v>
      </c>
      <c r="E7280" s="7" t="s">
        <v>6978</v>
      </c>
      <c r="F7280" s="65">
        <v>38.130000000000003</v>
      </c>
      <c r="G7280" t="s">
        <v>12</v>
      </c>
      <c r="H7280">
        <f>+VLOOKUP(G7280,'Legenda Tecnologias'!$A$1:$C$26,3)</f>
        <v>22</v>
      </c>
    </row>
    <row r="7281" spans="1:8" ht="14.25">
      <c r="A7281" s="11">
        <v>44105</v>
      </c>
      <c r="B7281" s="10" t="s">
        <v>7690</v>
      </c>
      <c r="C7281" s="12">
        <v>0.66666666666666663</v>
      </c>
      <c r="D7281" s="13">
        <v>44134</v>
      </c>
      <c r="E7281" s="7" t="s">
        <v>6978</v>
      </c>
      <c r="F7281" s="65">
        <v>41.11</v>
      </c>
      <c r="G7281" t="s">
        <v>12</v>
      </c>
      <c r="H7281">
        <f>+VLOOKUP(G7281,'Legenda Tecnologias'!$A$1:$C$26,3)</f>
        <v>22</v>
      </c>
    </row>
    <row r="7282" spans="1:8" ht="14.25">
      <c r="A7282" s="11">
        <v>44105</v>
      </c>
      <c r="B7282" s="10" t="s">
        <v>7691</v>
      </c>
      <c r="C7282" s="12">
        <v>0.70833333333333337</v>
      </c>
      <c r="D7282" s="13">
        <v>44134</v>
      </c>
      <c r="E7282" s="7" t="s">
        <v>6978</v>
      </c>
      <c r="F7282" s="65">
        <v>46.01</v>
      </c>
      <c r="G7282" t="s">
        <v>6</v>
      </c>
      <c r="H7282">
        <f>+VLOOKUP(G7282,'Legenda Tecnologias'!$A$1:$C$26,3)</f>
        <v>18</v>
      </c>
    </row>
    <row r="7283" spans="1:8" ht="14.25">
      <c r="A7283" s="11">
        <v>44105</v>
      </c>
      <c r="B7283" s="10" t="s">
        <v>7692</v>
      </c>
      <c r="C7283" s="12">
        <v>0.75</v>
      </c>
      <c r="D7283" s="13">
        <v>44134</v>
      </c>
      <c r="E7283" s="7" t="s">
        <v>6978</v>
      </c>
      <c r="F7283" s="65">
        <v>47.47</v>
      </c>
      <c r="G7283" t="s">
        <v>15</v>
      </c>
      <c r="H7283">
        <f>+VLOOKUP(G7283,'Legenda Tecnologias'!$A$1:$C$26,3)</f>
        <v>9</v>
      </c>
    </row>
    <row r="7284" spans="1:8" ht="14.25">
      <c r="A7284" s="11">
        <v>44105</v>
      </c>
      <c r="B7284" s="10" t="s">
        <v>7693</v>
      </c>
      <c r="C7284" s="12">
        <v>0.79166666666666663</v>
      </c>
      <c r="D7284" s="13">
        <v>44134</v>
      </c>
      <c r="E7284" s="7" t="s">
        <v>6978</v>
      </c>
      <c r="F7284" s="65">
        <v>49</v>
      </c>
      <c r="G7284" t="s">
        <v>6</v>
      </c>
      <c r="H7284">
        <f>+VLOOKUP(G7284,'Legenda Tecnologias'!$A$1:$C$26,3)</f>
        <v>18</v>
      </c>
    </row>
    <row r="7285" spans="1:8" ht="14.25">
      <c r="A7285" s="11">
        <v>44105</v>
      </c>
      <c r="B7285" s="10" t="s">
        <v>7676</v>
      </c>
      <c r="C7285" s="12">
        <v>8.3333333333333329E-2</v>
      </c>
      <c r="D7285" s="13">
        <v>44134</v>
      </c>
      <c r="E7285" s="7" t="s">
        <v>6978</v>
      </c>
      <c r="F7285" s="65">
        <v>39.01</v>
      </c>
      <c r="G7285" t="s">
        <v>6</v>
      </c>
      <c r="H7285">
        <f>+VLOOKUP(G7285,'Legenda Tecnologias'!$A$1:$C$26,3)</f>
        <v>18</v>
      </c>
    </row>
    <row r="7286" spans="1:8" ht="14.25">
      <c r="A7286" s="11">
        <v>44105</v>
      </c>
      <c r="B7286" s="10" t="s">
        <v>7694</v>
      </c>
      <c r="C7286" s="12">
        <v>0.83333333333333337</v>
      </c>
      <c r="D7286" s="13">
        <v>44134</v>
      </c>
      <c r="E7286" s="7" t="s">
        <v>6978</v>
      </c>
      <c r="F7286" s="65">
        <v>47.55</v>
      </c>
      <c r="G7286" t="s">
        <v>5</v>
      </c>
      <c r="H7286">
        <f>+VLOOKUP(G7286,'Legenda Tecnologias'!$A$1:$C$26,3)</f>
        <v>11</v>
      </c>
    </row>
    <row r="7287" spans="1:8" ht="14.25">
      <c r="A7287" s="11">
        <v>44105</v>
      </c>
      <c r="B7287" s="10" t="s">
        <v>7695</v>
      </c>
      <c r="C7287" s="12">
        <v>0.875</v>
      </c>
      <c r="D7287" s="13">
        <v>44134</v>
      </c>
      <c r="E7287" s="7" t="s">
        <v>6978</v>
      </c>
      <c r="F7287" s="65">
        <v>46.03</v>
      </c>
      <c r="G7287" t="s">
        <v>5</v>
      </c>
      <c r="H7287">
        <f>+VLOOKUP(G7287,'Legenda Tecnologias'!$A$1:$C$26,3)</f>
        <v>11</v>
      </c>
    </row>
    <row r="7288" spans="1:8" ht="14.25">
      <c r="A7288" s="11">
        <v>44105</v>
      </c>
      <c r="B7288" s="10" t="s">
        <v>7696</v>
      </c>
      <c r="C7288" s="12">
        <v>0.91666666666666663</v>
      </c>
      <c r="D7288" s="13">
        <v>44134</v>
      </c>
      <c r="E7288" s="7" t="s">
        <v>6978</v>
      </c>
      <c r="F7288" s="65">
        <v>43.09</v>
      </c>
      <c r="G7288" t="s">
        <v>12</v>
      </c>
      <c r="H7288">
        <f>+VLOOKUP(G7288,'Legenda Tecnologias'!$A$1:$C$26,3)</f>
        <v>22</v>
      </c>
    </row>
    <row r="7289" spans="1:8" ht="14.25">
      <c r="A7289" s="11">
        <v>44105</v>
      </c>
      <c r="B7289" s="10" t="s">
        <v>7697</v>
      </c>
      <c r="C7289" s="12">
        <v>0.95833333333333337</v>
      </c>
      <c r="D7289" s="13">
        <v>44134</v>
      </c>
      <c r="E7289" s="7" t="s">
        <v>6978</v>
      </c>
      <c r="F7289" s="65">
        <v>42.41</v>
      </c>
      <c r="G7289" t="s">
        <v>5</v>
      </c>
      <c r="H7289">
        <f>+VLOOKUP(G7289,'Legenda Tecnologias'!$A$1:$C$26,3)</f>
        <v>11</v>
      </c>
    </row>
    <row r="7290" spans="1:8" ht="14.25">
      <c r="A7290" s="11">
        <v>44105</v>
      </c>
      <c r="B7290" s="10" t="s">
        <v>7677</v>
      </c>
      <c r="C7290" s="12">
        <v>0.125</v>
      </c>
      <c r="D7290" s="13">
        <v>44134</v>
      </c>
      <c r="E7290" s="7" t="s">
        <v>6978</v>
      </c>
      <c r="F7290" s="65">
        <v>38.99</v>
      </c>
      <c r="G7290" t="s">
        <v>6</v>
      </c>
      <c r="H7290">
        <f>+VLOOKUP(G7290,'Legenda Tecnologias'!$A$1:$C$26,3)</f>
        <v>18</v>
      </c>
    </row>
    <row r="7291" spans="1:8" ht="14.25">
      <c r="A7291" s="11">
        <v>44105</v>
      </c>
      <c r="B7291" s="10" t="s">
        <v>7678</v>
      </c>
      <c r="C7291" s="12">
        <v>0.16666666666666666</v>
      </c>
      <c r="D7291" s="13">
        <v>44134</v>
      </c>
      <c r="E7291" s="7" t="s">
        <v>6978</v>
      </c>
      <c r="F7291" s="65">
        <v>39</v>
      </c>
      <c r="G7291" t="s">
        <v>5</v>
      </c>
      <c r="H7291">
        <f>+VLOOKUP(G7291,'Legenda Tecnologias'!$A$1:$C$26,3)</f>
        <v>11</v>
      </c>
    </row>
    <row r="7292" spans="1:8" ht="14.25">
      <c r="A7292" s="11">
        <v>44105</v>
      </c>
      <c r="B7292" s="10" t="s">
        <v>7679</v>
      </c>
      <c r="C7292" s="12">
        <v>0.20833333333333334</v>
      </c>
      <c r="D7292" s="13">
        <v>44134</v>
      </c>
      <c r="E7292" s="7" t="s">
        <v>6978</v>
      </c>
      <c r="F7292" s="65">
        <v>41.95</v>
      </c>
      <c r="G7292" t="s">
        <v>6</v>
      </c>
      <c r="H7292">
        <f>+VLOOKUP(G7292,'Legenda Tecnologias'!$A$1:$C$26,3)</f>
        <v>18</v>
      </c>
    </row>
    <row r="7293" spans="1:8" ht="14.25">
      <c r="A7293" s="11">
        <v>44105</v>
      </c>
      <c r="B7293" s="10" t="s">
        <v>7680</v>
      </c>
      <c r="C7293" s="12">
        <v>0.25</v>
      </c>
      <c r="D7293" s="13">
        <v>44134</v>
      </c>
      <c r="E7293" s="7" t="s">
        <v>6978</v>
      </c>
      <c r="F7293" s="65">
        <v>42.07</v>
      </c>
      <c r="G7293" t="s">
        <v>5</v>
      </c>
      <c r="H7293">
        <f>+VLOOKUP(G7293,'Legenda Tecnologias'!$A$1:$C$26,3)</f>
        <v>11</v>
      </c>
    </row>
    <row r="7294" spans="1:8" ht="14.25">
      <c r="A7294" s="11">
        <v>44105</v>
      </c>
      <c r="B7294" s="10" t="s">
        <v>7681</v>
      </c>
      <c r="C7294" s="12">
        <v>0.29166666666666669</v>
      </c>
      <c r="D7294" s="13">
        <v>44134</v>
      </c>
      <c r="E7294" s="7" t="s">
        <v>6978</v>
      </c>
      <c r="F7294" s="65">
        <v>38.869999999999997</v>
      </c>
      <c r="G7294" t="s">
        <v>5</v>
      </c>
      <c r="H7294">
        <f>+VLOOKUP(G7294,'Legenda Tecnologias'!$A$1:$C$26,3)</f>
        <v>11</v>
      </c>
    </row>
    <row r="7295" spans="1:8" ht="14.25">
      <c r="A7295" s="11">
        <v>44105</v>
      </c>
      <c r="B7295" s="10" t="s">
        <v>7682</v>
      </c>
      <c r="C7295" s="12">
        <v>0.33333333333333331</v>
      </c>
      <c r="D7295" s="13">
        <v>44134</v>
      </c>
      <c r="E7295" s="7" t="s">
        <v>6978</v>
      </c>
      <c r="F7295" s="65">
        <v>39.14</v>
      </c>
      <c r="G7295" t="s">
        <v>12</v>
      </c>
      <c r="H7295">
        <f>+VLOOKUP(G7295,'Legenda Tecnologias'!$A$1:$C$26,3)</f>
        <v>22</v>
      </c>
    </row>
    <row r="7296" spans="1:8" ht="14.25">
      <c r="A7296" s="11">
        <v>44105</v>
      </c>
      <c r="B7296" s="10" t="s">
        <v>7683</v>
      </c>
      <c r="C7296" s="12">
        <v>0.375</v>
      </c>
      <c r="D7296" s="13">
        <v>44134</v>
      </c>
      <c r="E7296" s="7" t="s">
        <v>6978</v>
      </c>
      <c r="F7296" s="65">
        <v>41.44</v>
      </c>
      <c r="G7296" t="s">
        <v>12</v>
      </c>
      <c r="H7296">
        <f>+VLOOKUP(G7296,'Legenda Tecnologias'!$A$1:$C$26,3)</f>
        <v>22</v>
      </c>
    </row>
    <row r="7297" spans="1:8" ht="14.25">
      <c r="A7297" s="11">
        <v>44105</v>
      </c>
      <c r="B7297" s="10" t="s">
        <v>7698</v>
      </c>
      <c r="C7297" s="12">
        <v>0</v>
      </c>
      <c r="D7297" s="13">
        <v>44135</v>
      </c>
      <c r="E7297" s="7" t="s">
        <v>6978</v>
      </c>
      <c r="F7297" s="65">
        <v>35.04</v>
      </c>
      <c r="G7297" t="s">
        <v>12</v>
      </c>
      <c r="H7297">
        <f>+VLOOKUP(G7297,'Legenda Tecnologias'!$A$1:$C$26,3)</f>
        <v>22</v>
      </c>
    </row>
    <row r="7298" spans="1:8" ht="14.25">
      <c r="A7298" s="11">
        <v>44105</v>
      </c>
      <c r="B7298" s="10" t="s">
        <v>7699</v>
      </c>
      <c r="C7298" s="12">
        <v>4.1666666666666664E-2</v>
      </c>
      <c r="D7298" s="13">
        <v>44135</v>
      </c>
      <c r="E7298" s="7" t="s">
        <v>6978</v>
      </c>
      <c r="F7298" s="65">
        <v>34.020000000000003</v>
      </c>
      <c r="G7298" t="s">
        <v>10</v>
      </c>
      <c r="H7298">
        <f>+VLOOKUP(G7298,'Legenda Tecnologias'!$A$1:$C$26,3)</f>
        <v>1</v>
      </c>
    </row>
    <row r="7299" spans="1:8" ht="14.25">
      <c r="A7299" s="11">
        <v>44105</v>
      </c>
      <c r="B7299" s="10" t="s">
        <v>7708</v>
      </c>
      <c r="C7299" s="12">
        <v>0.41666666666666669</v>
      </c>
      <c r="D7299" s="13">
        <v>44135</v>
      </c>
      <c r="E7299" s="7" t="s">
        <v>6978</v>
      </c>
      <c r="F7299" s="65">
        <v>36.6</v>
      </c>
      <c r="G7299" t="s">
        <v>6</v>
      </c>
      <c r="H7299">
        <f>+VLOOKUP(G7299,'Legenda Tecnologias'!$A$1:$C$26,3)</f>
        <v>18</v>
      </c>
    </row>
    <row r="7300" spans="1:8" ht="14.25">
      <c r="A7300" s="11">
        <v>44105</v>
      </c>
      <c r="B7300" s="10" t="s">
        <v>7709</v>
      </c>
      <c r="C7300" s="12">
        <v>0.45833333333333331</v>
      </c>
      <c r="D7300" s="13">
        <v>44135</v>
      </c>
      <c r="E7300" s="7" t="s">
        <v>6978</v>
      </c>
      <c r="F7300" s="65">
        <v>34.19</v>
      </c>
      <c r="G7300" t="s">
        <v>5</v>
      </c>
      <c r="H7300">
        <f>+VLOOKUP(G7300,'Legenda Tecnologias'!$A$1:$C$26,3)</f>
        <v>11</v>
      </c>
    </row>
    <row r="7301" spans="1:8" ht="14.25">
      <c r="A7301" s="11">
        <v>44105</v>
      </c>
      <c r="B7301" s="10" t="s">
        <v>7710</v>
      </c>
      <c r="C7301" s="12">
        <v>0.5</v>
      </c>
      <c r="D7301" s="13">
        <v>44135</v>
      </c>
      <c r="E7301" s="7" t="s">
        <v>6978</v>
      </c>
      <c r="F7301" s="65">
        <v>34</v>
      </c>
      <c r="G7301" t="s">
        <v>5</v>
      </c>
      <c r="H7301">
        <f>+VLOOKUP(G7301,'Legenda Tecnologias'!$A$1:$C$26,3)</f>
        <v>11</v>
      </c>
    </row>
    <row r="7302" spans="1:8" ht="14.25">
      <c r="A7302" s="11">
        <v>44105</v>
      </c>
      <c r="B7302" s="10" t="s">
        <v>7711</v>
      </c>
      <c r="C7302" s="12">
        <v>0.54166666666666663</v>
      </c>
      <c r="D7302" s="13">
        <v>44135</v>
      </c>
      <c r="E7302" s="7" t="s">
        <v>6978</v>
      </c>
      <c r="F7302" s="65">
        <v>34</v>
      </c>
      <c r="G7302" t="s">
        <v>20</v>
      </c>
      <c r="H7302">
        <f>+VLOOKUP(G7302,'Legenda Tecnologias'!$A$1:$C$26,3)</f>
        <v>12</v>
      </c>
    </row>
    <row r="7303" spans="1:8" ht="14.25">
      <c r="A7303" s="11">
        <v>44105</v>
      </c>
      <c r="B7303" s="10" t="s">
        <v>7712</v>
      </c>
      <c r="C7303" s="12">
        <v>0.58333333333333337</v>
      </c>
      <c r="D7303" s="13">
        <v>44135</v>
      </c>
      <c r="E7303" s="7" t="s">
        <v>6978</v>
      </c>
      <c r="F7303" s="65">
        <v>30</v>
      </c>
      <c r="G7303" t="s">
        <v>20</v>
      </c>
      <c r="H7303">
        <f>+VLOOKUP(G7303,'Legenda Tecnologias'!$A$1:$C$26,3)</f>
        <v>12</v>
      </c>
    </row>
    <row r="7304" spans="1:8" ht="14.25">
      <c r="A7304" s="11">
        <v>44105</v>
      </c>
      <c r="B7304" s="10" t="s">
        <v>7713</v>
      </c>
      <c r="C7304" s="12">
        <v>0.625</v>
      </c>
      <c r="D7304" s="13">
        <v>44135</v>
      </c>
      <c r="E7304" s="7" t="s">
        <v>6978</v>
      </c>
      <c r="F7304" s="65">
        <v>28.8</v>
      </c>
      <c r="G7304" t="s">
        <v>5</v>
      </c>
      <c r="H7304">
        <f>+VLOOKUP(G7304,'Legenda Tecnologias'!$A$1:$C$26,3)</f>
        <v>11</v>
      </c>
    </row>
    <row r="7305" spans="1:8" ht="14.25">
      <c r="A7305" s="11">
        <v>44105</v>
      </c>
      <c r="B7305" s="10" t="s">
        <v>7714</v>
      </c>
      <c r="C7305" s="12">
        <v>0.66666666666666663</v>
      </c>
      <c r="D7305" s="13">
        <v>44135</v>
      </c>
      <c r="E7305" s="7" t="s">
        <v>6978</v>
      </c>
      <c r="F7305" s="65">
        <v>29.9</v>
      </c>
      <c r="G7305" t="s">
        <v>6</v>
      </c>
      <c r="H7305">
        <f>+VLOOKUP(G7305,'Legenda Tecnologias'!$A$1:$C$26,3)</f>
        <v>18</v>
      </c>
    </row>
    <row r="7306" spans="1:8" ht="14.25">
      <c r="A7306" s="11">
        <v>44105</v>
      </c>
      <c r="B7306" s="10" t="s">
        <v>7715</v>
      </c>
      <c r="C7306" s="12">
        <v>0.70833333333333337</v>
      </c>
      <c r="D7306" s="13">
        <v>44135</v>
      </c>
      <c r="E7306" s="7" t="s">
        <v>6978</v>
      </c>
      <c r="F7306" s="65">
        <v>38.25</v>
      </c>
      <c r="G7306" t="s">
        <v>6</v>
      </c>
      <c r="H7306">
        <f>+VLOOKUP(G7306,'Legenda Tecnologias'!$A$1:$C$26,3)</f>
        <v>18</v>
      </c>
    </row>
    <row r="7307" spans="1:8" ht="14.25">
      <c r="A7307" s="11">
        <v>44105</v>
      </c>
      <c r="B7307" s="10" t="s">
        <v>7716</v>
      </c>
      <c r="C7307" s="12">
        <v>0.75</v>
      </c>
      <c r="D7307" s="13">
        <v>44135</v>
      </c>
      <c r="E7307" s="7" t="s">
        <v>6978</v>
      </c>
      <c r="F7307" s="65">
        <v>39.950000000000003</v>
      </c>
      <c r="G7307" t="s">
        <v>5</v>
      </c>
      <c r="H7307">
        <f>+VLOOKUP(G7307,'Legenda Tecnologias'!$A$1:$C$26,3)</f>
        <v>11</v>
      </c>
    </row>
    <row r="7308" spans="1:8" ht="14.25">
      <c r="A7308" s="11">
        <v>44105</v>
      </c>
      <c r="B7308" s="10" t="s">
        <v>7717</v>
      </c>
      <c r="C7308" s="12">
        <v>0.79166666666666663</v>
      </c>
      <c r="D7308" s="13">
        <v>44135</v>
      </c>
      <c r="E7308" s="7" t="s">
        <v>6978</v>
      </c>
      <c r="F7308" s="65">
        <v>41.45</v>
      </c>
      <c r="G7308" t="s">
        <v>5</v>
      </c>
      <c r="H7308">
        <f>+VLOOKUP(G7308,'Legenda Tecnologias'!$A$1:$C$26,3)</f>
        <v>11</v>
      </c>
    </row>
    <row r="7309" spans="1:8" ht="14.25">
      <c r="A7309" s="11">
        <v>44105</v>
      </c>
      <c r="B7309" s="10" t="s">
        <v>7700</v>
      </c>
      <c r="C7309" s="12">
        <v>8.3333333333333329E-2</v>
      </c>
      <c r="D7309" s="13">
        <v>44135</v>
      </c>
      <c r="E7309" s="7" t="s">
        <v>6978</v>
      </c>
      <c r="F7309" s="65">
        <v>30</v>
      </c>
      <c r="G7309" t="s">
        <v>5</v>
      </c>
      <c r="H7309">
        <f>+VLOOKUP(G7309,'Legenda Tecnologias'!$A$1:$C$26,3)</f>
        <v>11</v>
      </c>
    </row>
    <row r="7310" spans="1:8" ht="14.25">
      <c r="A7310" s="11">
        <v>44105</v>
      </c>
      <c r="B7310" s="10" t="s">
        <v>7718</v>
      </c>
      <c r="C7310" s="12">
        <v>0.83333333333333337</v>
      </c>
      <c r="D7310" s="13">
        <v>44135</v>
      </c>
      <c r="E7310" s="7" t="s">
        <v>6978</v>
      </c>
      <c r="F7310" s="65">
        <v>44.83</v>
      </c>
      <c r="G7310" t="s">
        <v>20</v>
      </c>
      <c r="H7310">
        <f>+VLOOKUP(G7310,'Legenda Tecnologias'!$A$1:$C$26,3)</f>
        <v>12</v>
      </c>
    </row>
    <row r="7311" spans="1:8" ht="14.25">
      <c r="A7311" s="11">
        <v>44105</v>
      </c>
      <c r="B7311" s="10" t="s">
        <v>7719</v>
      </c>
      <c r="C7311" s="12">
        <v>0.875</v>
      </c>
      <c r="D7311" s="13">
        <v>44135</v>
      </c>
      <c r="E7311" s="7" t="s">
        <v>6978</v>
      </c>
      <c r="F7311" s="65">
        <v>44.82</v>
      </c>
      <c r="G7311" t="s">
        <v>28</v>
      </c>
      <c r="H7311">
        <f>+VLOOKUP(G7311,'Legenda Tecnologias'!$A$1:$C$26,3)</f>
        <v>15</v>
      </c>
    </row>
    <row r="7312" spans="1:8" ht="14.25">
      <c r="A7312" s="11">
        <v>44105</v>
      </c>
      <c r="B7312" s="10" t="s">
        <v>7720</v>
      </c>
      <c r="C7312" s="12">
        <v>0.91666666666666663</v>
      </c>
      <c r="D7312" s="13">
        <v>44135</v>
      </c>
      <c r="E7312" s="7" t="s">
        <v>6978</v>
      </c>
      <c r="F7312" s="65">
        <v>40.9</v>
      </c>
      <c r="G7312" t="s">
        <v>12</v>
      </c>
      <c r="H7312">
        <f>+VLOOKUP(G7312,'Legenda Tecnologias'!$A$1:$C$26,3)</f>
        <v>22</v>
      </c>
    </row>
    <row r="7313" spans="1:8" ht="14.25">
      <c r="A7313" s="11">
        <v>44105</v>
      </c>
      <c r="B7313" s="10" t="s">
        <v>7721</v>
      </c>
      <c r="C7313" s="12">
        <v>0.95833333333333337</v>
      </c>
      <c r="D7313" s="13">
        <v>44135</v>
      </c>
      <c r="E7313" s="7" t="s">
        <v>6978</v>
      </c>
      <c r="F7313" s="65">
        <v>39.75</v>
      </c>
      <c r="G7313" t="s">
        <v>5</v>
      </c>
      <c r="H7313">
        <f>+VLOOKUP(G7313,'Legenda Tecnologias'!$A$1:$C$26,3)</f>
        <v>11</v>
      </c>
    </row>
    <row r="7314" spans="1:8" ht="14.25">
      <c r="A7314" s="11">
        <v>44105</v>
      </c>
      <c r="B7314" s="10" t="s">
        <v>7701</v>
      </c>
      <c r="C7314" s="12">
        <v>0.125</v>
      </c>
      <c r="D7314" s="13">
        <v>44135</v>
      </c>
      <c r="E7314" s="7" t="s">
        <v>6978</v>
      </c>
      <c r="F7314" s="65">
        <v>30.03</v>
      </c>
      <c r="G7314" t="s">
        <v>5</v>
      </c>
      <c r="H7314">
        <f>+VLOOKUP(G7314,'Legenda Tecnologias'!$A$1:$C$26,3)</f>
        <v>11</v>
      </c>
    </row>
    <row r="7315" spans="1:8" ht="14.25">
      <c r="A7315" s="11">
        <v>44105</v>
      </c>
      <c r="B7315" s="10" t="s">
        <v>7702</v>
      </c>
      <c r="C7315" s="12">
        <v>0.16666666666666666</v>
      </c>
      <c r="D7315" s="13">
        <v>44135</v>
      </c>
      <c r="E7315" s="7" t="s">
        <v>6978</v>
      </c>
      <c r="F7315" s="65">
        <v>33.590000000000003</v>
      </c>
      <c r="G7315" t="s">
        <v>5</v>
      </c>
      <c r="H7315">
        <f>+VLOOKUP(G7315,'Legenda Tecnologias'!$A$1:$C$26,3)</f>
        <v>11</v>
      </c>
    </row>
    <row r="7316" spans="1:8" ht="14.25">
      <c r="A7316" s="11">
        <v>44105</v>
      </c>
      <c r="B7316" s="10" t="s">
        <v>7703</v>
      </c>
      <c r="C7316" s="12">
        <v>0.20833333333333334</v>
      </c>
      <c r="D7316" s="13">
        <v>44135</v>
      </c>
      <c r="E7316" s="7" t="s">
        <v>6978</v>
      </c>
      <c r="F7316" s="65">
        <v>33.35</v>
      </c>
      <c r="G7316" t="s">
        <v>6</v>
      </c>
      <c r="H7316">
        <f>+VLOOKUP(G7316,'Legenda Tecnologias'!$A$1:$C$26,3)</f>
        <v>18</v>
      </c>
    </row>
    <row r="7317" spans="1:8" ht="14.25">
      <c r="A7317" s="11">
        <v>44105</v>
      </c>
      <c r="B7317" s="10" t="s">
        <v>7704</v>
      </c>
      <c r="C7317" s="12">
        <v>0.25</v>
      </c>
      <c r="D7317" s="13">
        <v>44135</v>
      </c>
      <c r="E7317" s="7" t="s">
        <v>6978</v>
      </c>
      <c r="F7317" s="65">
        <v>34.01</v>
      </c>
      <c r="G7317" t="s">
        <v>6</v>
      </c>
      <c r="H7317">
        <f>+VLOOKUP(G7317,'Legenda Tecnologias'!$A$1:$C$26,3)</f>
        <v>18</v>
      </c>
    </row>
    <row r="7318" spans="1:8" ht="14.25">
      <c r="A7318" s="11">
        <v>44105</v>
      </c>
      <c r="B7318" s="10" t="s">
        <v>7705</v>
      </c>
      <c r="C7318" s="12">
        <v>0.29166666666666669</v>
      </c>
      <c r="D7318" s="13">
        <v>44135</v>
      </c>
      <c r="E7318" s="7" t="s">
        <v>6978</v>
      </c>
      <c r="F7318" s="65">
        <v>35.33</v>
      </c>
      <c r="G7318" t="s">
        <v>5</v>
      </c>
      <c r="H7318">
        <f>+VLOOKUP(G7318,'Legenda Tecnologias'!$A$1:$C$26,3)</f>
        <v>11</v>
      </c>
    </row>
    <row r="7319" spans="1:8" ht="14.25">
      <c r="A7319" s="11">
        <v>44105</v>
      </c>
      <c r="B7319" s="10" t="s">
        <v>7706</v>
      </c>
      <c r="C7319" s="12">
        <v>0.33333333333333331</v>
      </c>
      <c r="D7319" s="13">
        <v>44135</v>
      </c>
      <c r="E7319" s="7" t="s">
        <v>6978</v>
      </c>
      <c r="F7319" s="65">
        <v>36.94</v>
      </c>
      <c r="G7319" t="s">
        <v>12</v>
      </c>
      <c r="H7319">
        <f>+VLOOKUP(G7319,'Legenda Tecnologias'!$A$1:$C$26,3)</f>
        <v>22</v>
      </c>
    </row>
    <row r="7320" spans="1:8" ht="14.25">
      <c r="A7320" s="11">
        <v>44105</v>
      </c>
      <c r="B7320" s="10" t="s">
        <v>7707</v>
      </c>
      <c r="C7320" s="12">
        <v>0.375</v>
      </c>
      <c r="D7320" s="13">
        <v>44135</v>
      </c>
      <c r="E7320" s="7" t="s">
        <v>6978</v>
      </c>
      <c r="F7320" s="65">
        <v>38.74</v>
      </c>
      <c r="G7320" t="s">
        <v>5</v>
      </c>
      <c r="H7320">
        <f>+VLOOKUP(G7320,'Legenda Tecnologias'!$A$1:$C$26,3)</f>
        <v>11</v>
      </c>
    </row>
    <row r="7321" spans="1:8" ht="14.25">
      <c r="A7321" s="11">
        <v>44136</v>
      </c>
      <c r="B7321" s="10" t="s">
        <v>7722</v>
      </c>
      <c r="C7321" s="12">
        <v>0</v>
      </c>
      <c r="D7321" s="13">
        <v>44136</v>
      </c>
      <c r="E7321" s="7" t="s">
        <v>6978</v>
      </c>
      <c r="F7321" s="65">
        <v>26</v>
      </c>
      <c r="G7321" t="s">
        <v>5</v>
      </c>
      <c r="H7321">
        <f>+VLOOKUP(G7321,'Legenda Tecnologias'!$A$1:$C$26,3)</f>
        <v>11</v>
      </c>
    </row>
    <row r="7322" spans="1:8" ht="14.25">
      <c r="A7322" s="11">
        <v>44136</v>
      </c>
      <c r="B7322" s="10" t="s">
        <v>7723</v>
      </c>
      <c r="C7322" s="12">
        <v>4.1666666666666664E-2</v>
      </c>
      <c r="D7322" s="13">
        <v>44136</v>
      </c>
      <c r="E7322" s="7" t="s">
        <v>6978</v>
      </c>
      <c r="F7322" s="65">
        <v>23.9</v>
      </c>
      <c r="G7322" t="s">
        <v>6</v>
      </c>
      <c r="H7322">
        <f>+VLOOKUP(G7322,'Legenda Tecnologias'!$A$1:$C$26,3)</f>
        <v>18</v>
      </c>
    </row>
    <row r="7323" spans="1:8" ht="14.25">
      <c r="A7323" s="11">
        <v>44136</v>
      </c>
      <c r="B7323" s="10" t="s">
        <v>7732</v>
      </c>
      <c r="C7323" s="12">
        <v>0.41666666666666669</v>
      </c>
      <c r="D7323" s="13">
        <v>44136</v>
      </c>
      <c r="E7323" s="7" t="s">
        <v>6978</v>
      </c>
      <c r="F7323" s="65">
        <v>21.9</v>
      </c>
      <c r="G7323" t="s">
        <v>6</v>
      </c>
      <c r="H7323">
        <f>+VLOOKUP(G7323,'Legenda Tecnologias'!$A$1:$C$26,3)</f>
        <v>18</v>
      </c>
    </row>
    <row r="7324" spans="1:8" ht="14.25">
      <c r="A7324" s="11">
        <v>44136</v>
      </c>
      <c r="B7324" s="10" t="s">
        <v>7733</v>
      </c>
      <c r="C7324" s="12">
        <v>0.45833333333333331</v>
      </c>
      <c r="D7324" s="13">
        <v>44136</v>
      </c>
      <c r="E7324" s="7" t="s">
        <v>6978</v>
      </c>
      <c r="F7324" s="65">
        <v>20.13</v>
      </c>
      <c r="G7324" t="s">
        <v>6</v>
      </c>
      <c r="H7324">
        <f>+VLOOKUP(G7324,'Legenda Tecnologias'!$A$1:$C$26,3)</f>
        <v>18</v>
      </c>
    </row>
    <row r="7325" spans="1:8" ht="14.25">
      <c r="A7325" s="11">
        <v>44136</v>
      </c>
      <c r="B7325" s="10" t="s">
        <v>7734</v>
      </c>
      <c r="C7325" s="12">
        <v>0.5</v>
      </c>
      <c r="D7325" s="13">
        <v>44136</v>
      </c>
      <c r="E7325" s="7" t="s">
        <v>6978</v>
      </c>
      <c r="F7325" s="65">
        <v>23.28</v>
      </c>
      <c r="G7325" t="s">
        <v>6</v>
      </c>
      <c r="H7325">
        <f>+VLOOKUP(G7325,'Legenda Tecnologias'!$A$1:$C$26,3)</f>
        <v>18</v>
      </c>
    </row>
    <row r="7326" spans="1:8" ht="14.25">
      <c r="A7326" s="11">
        <v>44136</v>
      </c>
      <c r="B7326" s="10" t="s">
        <v>7735</v>
      </c>
      <c r="C7326" s="12">
        <v>0.54166666666666663</v>
      </c>
      <c r="D7326" s="13">
        <v>44136</v>
      </c>
      <c r="E7326" s="7" t="s">
        <v>6978</v>
      </c>
      <c r="F7326" s="65">
        <v>22.17</v>
      </c>
      <c r="G7326" t="s">
        <v>6</v>
      </c>
      <c r="H7326">
        <f>+VLOOKUP(G7326,'Legenda Tecnologias'!$A$1:$C$26,3)</f>
        <v>18</v>
      </c>
    </row>
    <row r="7327" spans="1:8" ht="14.25">
      <c r="A7327" s="11">
        <v>44136</v>
      </c>
      <c r="B7327" s="10" t="s">
        <v>7736</v>
      </c>
      <c r="C7327" s="12">
        <v>0.58333333333333337</v>
      </c>
      <c r="D7327" s="13">
        <v>44136</v>
      </c>
      <c r="E7327" s="7" t="s">
        <v>6978</v>
      </c>
      <c r="F7327" s="65">
        <v>25.07</v>
      </c>
      <c r="G7327" t="s">
        <v>6</v>
      </c>
      <c r="H7327">
        <f>+VLOOKUP(G7327,'Legenda Tecnologias'!$A$1:$C$26,3)</f>
        <v>18</v>
      </c>
    </row>
    <row r="7328" spans="1:8" ht="14.25">
      <c r="A7328" s="11">
        <v>44136</v>
      </c>
      <c r="B7328" s="10" t="s">
        <v>7737</v>
      </c>
      <c r="C7328" s="12">
        <v>0.625</v>
      </c>
      <c r="D7328" s="13">
        <v>44136</v>
      </c>
      <c r="E7328" s="7" t="s">
        <v>6978</v>
      </c>
      <c r="F7328" s="65">
        <v>23.9</v>
      </c>
      <c r="G7328" t="s">
        <v>5</v>
      </c>
      <c r="H7328">
        <f>+VLOOKUP(G7328,'Legenda Tecnologias'!$A$1:$C$26,3)</f>
        <v>11</v>
      </c>
    </row>
    <row r="7329" spans="1:8" ht="14.25">
      <c r="A7329" s="11">
        <v>44136</v>
      </c>
      <c r="B7329" s="10" t="s">
        <v>7738</v>
      </c>
      <c r="C7329" s="12">
        <v>0.66666666666666663</v>
      </c>
      <c r="D7329" s="13">
        <v>44136</v>
      </c>
      <c r="E7329" s="7" t="s">
        <v>6978</v>
      </c>
      <c r="F7329" s="65">
        <v>25.6</v>
      </c>
      <c r="G7329" t="s">
        <v>6</v>
      </c>
      <c r="H7329">
        <f>+VLOOKUP(G7329,'Legenda Tecnologias'!$A$1:$C$26,3)</f>
        <v>18</v>
      </c>
    </row>
    <row r="7330" spans="1:8" ht="14.25">
      <c r="A7330" s="11">
        <v>44136</v>
      </c>
      <c r="B7330" s="10" t="s">
        <v>7739</v>
      </c>
      <c r="C7330" s="12">
        <v>0.70833333333333337</v>
      </c>
      <c r="D7330" s="13">
        <v>44136</v>
      </c>
      <c r="E7330" s="7" t="s">
        <v>6978</v>
      </c>
      <c r="F7330" s="65">
        <v>29.45</v>
      </c>
      <c r="G7330" t="s">
        <v>5</v>
      </c>
      <c r="H7330">
        <f>+VLOOKUP(G7330,'Legenda Tecnologias'!$A$1:$C$26,3)</f>
        <v>11</v>
      </c>
    </row>
    <row r="7331" spans="1:8" ht="14.25">
      <c r="A7331" s="11">
        <v>44136</v>
      </c>
      <c r="B7331" s="10" t="s">
        <v>7740</v>
      </c>
      <c r="C7331" s="12">
        <v>0.75</v>
      </c>
      <c r="D7331" s="13">
        <v>44136</v>
      </c>
      <c r="E7331" s="7" t="s">
        <v>6978</v>
      </c>
      <c r="F7331" s="65">
        <v>38.25</v>
      </c>
      <c r="G7331" t="s">
        <v>5</v>
      </c>
      <c r="H7331">
        <f>+VLOOKUP(G7331,'Legenda Tecnologias'!$A$1:$C$26,3)</f>
        <v>11</v>
      </c>
    </row>
    <row r="7332" spans="1:8" ht="14.25">
      <c r="A7332" s="11">
        <v>44136</v>
      </c>
      <c r="B7332" s="10" t="s">
        <v>7741</v>
      </c>
      <c r="C7332" s="12">
        <v>0.79166666666666663</v>
      </c>
      <c r="D7332" s="13">
        <v>44136</v>
      </c>
      <c r="E7332" s="7" t="s">
        <v>6978</v>
      </c>
      <c r="F7332" s="65">
        <v>42.51</v>
      </c>
      <c r="G7332" t="s">
        <v>5</v>
      </c>
      <c r="H7332">
        <f>+VLOOKUP(G7332,'Legenda Tecnologias'!$A$1:$C$26,3)</f>
        <v>11</v>
      </c>
    </row>
    <row r="7333" spans="1:8" ht="14.25">
      <c r="A7333" s="11">
        <v>44136</v>
      </c>
      <c r="B7333" s="10" t="s">
        <v>7724</v>
      </c>
      <c r="C7333" s="12">
        <v>8.3333333333333329E-2</v>
      </c>
      <c r="D7333" s="13">
        <v>44136</v>
      </c>
      <c r="E7333" s="7" t="s">
        <v>6978</v>
      </c>
      <c r="F7333" s="65">
        <v>20.03</v>
      </c>
      <c r="G7333" t="s">
        <v>6</v>
      </c>
      <c r="H7333">
        <f>+VLOOKUP(G7333,'Legenda Tecnologias'!$A$1:$C$26,3)</f>
        <v>18</v>
      </c>
    </row>
    <row r="7334" spans="1:8" ht="14.25">
      <c r="A7334" s="11">
        <v>44136</v>
      </c>
      <c r="B7334" s="10" t="s">
        <v>7742</v>
      </c>
      <c r="C7334" s="12">
        <v>0.83333333333333337</v>
      </c>
      <c r="D7334" s="13">
        <v>44136</v>
      </c>
      <c r="E7334" s="7" t="s">
        <v>6978</v>
      </c>
      <c r="F7334" s="65">
        <v>45.82</v>
      </c>
      <c r="G7334" t="s">
        <v>6</v>
      </c>
      <c r="H7334">
        <f>+VLOOKUP(G7334,'Legenda Tecnologias'!$A$1:$C$26,3)</f>
        <v>18</v>
      </c>
    </row>
    <row r="7335" spans="1:8" ht="14.25">
      <c r="A7335" s="11">
        <v>44136</v>
      </c>
      <c r="B7335" s="10" t="s">
        <v>7743</v>
      </c>
      <c r="C7335" s="12">
        <v>0.875</v>
      </c>
      <c r="D7335" s="13">
        <v>44136</v>
      </c>
      <c r="E7335" s="7" t="s">
        <v>6978</v>
      </c>
      <c r="F7335" s="65">
        <v>45.31</v>
      </c>
      <c r="G7335" t="s">
        <v>12</v>
      </c>
      <c r="H7335">
        <f>+VLOOKUP(G7335,'Legenda Tecnologias'!$A$1:$C$26,3)</f>
        <v>22</v>
      </c>
    </row>
    <row r="7336" spans="1:8" ht="14.25">
      <c r="A7336" s="11">
        <v>44136</v>
      </c>
      <c r="B7336" s="10" t="s">
        <v>7744</v>
      </c>
      <c r="C7336" s="12">
        <v>0.91666666666666663</v>
      </c>
      <c r="D7336" s="13">
        <v>44136</v>
      </c>
      <c r="E7336" s="7" t="s">
        <v>6978</v>
      </c>
      <c r="F7336" s="65">
        <v>40.29</v>
      </c>
      <c r="G7336" t="s">
        <v>5</v>
      </c>
      <c r="H7336">
        <f>+VLOOKUP(G7336,'Legenda Tecnologias'!$A$1:$C$26,3)</f>
        <v>11</v>
      </c>
    </row>
    <row r="7337" spans="1:8" ht="14.25">
      <c r="A7337" s="11">
        <v>44136</v>
      </c>
      <c r="B7337" s="10" t="s">
        <v>7745</v>
      </c>
      <c r="C7337" s="12">
        <v>0.95833333333333337</v>
      </c>
      <c r="D7337" s="13">
        <v>44136</v>
      </c>
      <c r="E7337" s="7" t="s">
        <v>6978</v>
      </c>
      <c r="F7337" s="65">
        <v>39.75</v>
      </c>
      <c r="G7337" t="s">
        <v>6</v>
      </c>
      <c r="H7337">
        <f>+VLOOKUP(G7337,'Legenda Tecnologias'!$A$1:$C$26,3)</f>
        <v>18</v>
      </c>
    </row>
    <row r="7338" spans="1:8" ht="14.25">
      <c r="A7338" s="11">
        <v>44136</v>
      </c>
      <c r="B7338" s="10" t="s">
        <v>7725</v>
      </c>
      <c r="C7338" s="12">
        <v>0.125</v>
      </c>
      <c r="D7338" s="13">
        <v>44136</v>
      </c>
      <c r="E7338" s="7" t="s">
        <v>6978</v>
      </c>
      <c r="F7338" s="65">
        <v>19.7</v>
      </c>
      <c r="G7338" t="s">
        <v>6</v>
      </c>
      <c r="H7338">
        <f>+VLOOKUP(G7338,'Legenda Tecnologias'!$A$1:$C$26,3)</f>
        <v>18</v>
      </c>
    </row>
    <row r="7339" spans="1:8" ht="14.25">
      <c r="A7339" s="11">
        <v>44136</v>
      </c>
      <c r="B7339" s="10" t="s">
        <v>7726</v>
      </c>
      <c r="C7339" s="12">
        <v>0.16666666666666666</v>
      </c>
      <c r="D7339" s="13">
        <v>44136</v>
      </c>
      <c r="E7339" s="7" t="s">
        <v>6978</v>
      </c>
      <c r="F7339" s="65">
        <v>18.899999999999999</v>
      </c>
      <c r="G7339" t="s">
        <v>6</v>
      </c>
      <c r="H7339">
        <f>+VLOOKUP(G7339,'Legenda Tecnologias'!$A$1:$C$26,3)</f>
        <v>18</v>
      </c>
    </row>
    <row r="7340" spans="1:8" ht="14.25">
      <c r="A7340" s="11">
        <v>44136</v>
      </c>
      <c r="B7340" s="10" t="s">
        <v>7727</v>
      </c>
      <c r="C7340" s="12">
        <v>0.20833333333333334</v>
      </c>
      <c r="D7340" s="13">
        <v>44136</v>
      </c>
      <c r="E7340" s="7" t="s">
        <v>6978</v>
      </c>
      <c r="F7340" s="65">
        <v>19.52</v>
      </c>
      <c r="G7340" t="s">
        <v>6</v>
      </c>
      <c r="H7340">
        <f>+VLOOKUP(G7340,'Legenda Tecnologias'!$A$1:$C$26,3)</f>
        <v>18</v>
      </c>
    </row>
    <row r="7341" spans="1:8" ht="14.25">
      <c r="A7341" s="11">
        <v>44136</v>
      </c>
      <c r="B7341" s="10" t="s">
        <v>7728</v>
      </c>
      <c r="C7341" s="12">
        <v>0.25</v>
      </c>
      <c r="D7341" s="13">
        <v>44136</v>
      </c>
      <c r="E7341" s="7" t="s">
        <v>6978</v>
      </c>
      <c r="F7341" s="65">
        <v>19.899999999999999</v>
      </c>
      <c r="G7341" t="s">
        <v>6</v>
      </c>
      <c r="H7341">
        <f>+VLOOKUP(G7341,'Legenda Tecnologias'!$A$1:$C$26,3)</f>
        <v>18</v>
      </c>
    </row>
    <row r="7342" spans="1:8" ht="14.25">
      <c r="A7342" s="11">
        <v>44136</v>
      </c>
      <c r="B7342" s="10" t="s">
        <v>7729</v>
      </c>
      <c r="C7342" s="12">
        <v>0.29166666666666669</v>
      </c>
      <c r="D7342" s="13">
        <v>44136</v>
      </c>
      <c r="E7342" s="7" t="s">
        <v>6978</v>
      </c>
      <c r="F7342" s="65">
        <v>20</v>
      </c>
      <c r="G7342" t="s">
        <v>6</v>
      </c>
      <c r="H7342">
        <f>+VLOOKUP(G7342,'Legenda Tecnologias'!$A$1:$C$26,3)</f>
        <v>18</v>
      </c>
    </row>
    <row r="7343" spans="1:8" ht="14.25">
      <c r="A7343" s="11">
        <v>44136</v>
      </c>
      <c r="B7343" s="10" t="s">
        <v>7730</v>
      </c>
      <c r="C7343" s="12">
        <v>0.33333333333333331</v>
      </c>
      <c r="D7343" s="13">
        <v>44136</v>
      </c>
      <c r="E7343" s="7" t="s">
        <v>6978</v>
      </c>
      <c r="F7343" s="65">
        <v>19.899999999999999</v>
      </c>
      <c r="G7343" t="s">
        <v>6</v>
      </c>
      <c r="H7343">
        <f>+VLOOKUP(G7343,'Legenda Tecnologias'!$A$1:$C$26,3)</f>
        <v>18</v>
      </c>
    </row>
    <row r="7344" spans="1:8" ht="14.25">
      <c r="A7344" s="11">
        <v>44136</v>
      </c>
      <c r="B7344" s="10" t="s">
        <v>7731</v>
      </c>
      <c r="C7344" s="12">
        <v>0.375</v>
      </c>
      <c r="D7344" s="13">
        <v>44136</v>
      </c>
      <c r="E7344" s="7" t="s">
        <v>6978</v>
      </c>
      <c r="F7344" s="65">
        <v>21.9</v>
      </c>
      <c r="G7344" t="s">
        <v>6</v>
      </c>
      <c r="H7344">
        <f>+VLOOKUP(G7344,'Legenda Tecnologias'!$A$1:$C$26,3)</f>
        <v>18</v>
      </c>
    </row>
    <row r="7345" spans="1:8" ht="14.25">
      <c r="A7345" s="11">
        <v>44136</v>
      </c>
      <c r="B7345" s="10" t="s">
        <v>7746</v>
      </c>
      <c r="C7345" s="12">
        <v>0</v>
      </c>
      <c r="D7345" s="13">
        <v>44137</v>
      </c>
      <c r="E7345" s="7" t="s">
        <v>6978</v>
      </c>
      <c r="F7345" s="65">
        <v>37</v>
      </c>
      <c r="G7345" t="s">
        <v>5</v>
      </c>
      <c r="H7345">
        <f>+VLOOKUP(G7345,'Legenda Tecnologias'!$A$1:$C$26,3)</f>
        <v>11</v>
      </c>
    </row>
    <row r="7346" spans="1:8" ht="14.25">
      <c r="A7346" s="11">
        <v>44136</v>
      </c>
      <c r="B7346" s="10" t="s">
        <v>7747</v>
      </c>
      <c r="C7346" s="12">
        <v>4.1666666666666664E-2</v>
      </c>
      <c r="D7346" s="13">
        <v>44137</v>
      </c>
      <c r="E7346" s="7" t="s">
        <v>6978</v>
      </c>
      <c r="F7346" s="65">
        <v>30.25</v>
      </c>
      <c r="G7346" t="s">
        <v>5</v>
      </c>
      <c r="H7346">
        <f>+VLOOKUP(G7346,'Legenda Tecnologias'!$A$1:$C$26,3)</f>
        <v>11</v>
      </c>
    </row>
    <row r="7347" spans="1:8" ht="14.25">
      <c r="A7347" s="11">
        <v>44136</v>
      </c>
      <c r="B7347" s="10" t="s">
        <v>7756</v>
      </c>
      <c r="C7347" s="12">
        <v>0.41666666666666669</v>
      </c>
      <c r="D7347" s="13">
        <v>44137</v>
      </c>
      <c r="E7347" s="7" t="s">
        <v>6978</v>
      </c>
      <c r="F7347" s="65">
        <v>41.43</v>
      </c>
      <c r="G7347" t="s">
        <v>5</v>
      </c>
      <c r="H7347">
        <f>+VLOOKUP(G7347,'Legenda Tecnologias'!$A$1:$C$26,3)</f>
        <v>11</v>
      </c>
    </row>
    <row r="7348" spans="1:8" ht="14.25">
      <c r="A7348" s="11">
        <v>44136</v>
      </c>
      <c r="B7348" s="10" t="s">
        <v>7757</v>
      </c>
      <c r="C7348" s="12">
        <v>0.45833333333333331</v>
      </c>
      <c r="D7348" s="13">
        <v>44137</v>
      </c>
      <c r="E7348" s="7" t="s">
        <v>6978</v>
      </c>
      <c r="F7348" s="65">
        <v>42.52</v>
      </c>
      <c r="G7348" t="s">
        <v>6</v>
      </c>
      <c r="H7348">
        <f>+VLOOKUP(G7348,'Legenda Tecnologias'!$A$1:$C$26,3)</f>
        <v>18</v>
      </c>
    </row>
    <row r="7349" spans="1:8" ht="14.25">
      <c r="A7349" s="11">
        <v>44136</v>
      </c>
      <c r="B7349" s="10" t="s">
        <v>7758</v>
      </c>
      <c r="C7349" s="12">
        <v>0.5</v>
      </c>
      <c r="D7349" s="13">
        <v>44137</v>
      </c>
      <c r="E7349" s="7" t="s">
        <v>6978</v>
      </c>
      <c r="F7349" s="65">
        <v>43.34</v>
      </c>
      <c r="G7349" t="s">
        <v>5</v>
      </c>
      <c r="H7349">
        <f>+VLOOKUP(G7349,'Legenda Tecnologias'!$A$1:$C$26,3)</f>
        <v>11</v>
      </c>
    </row>
    <row r="7350" spans="1:8" ht="14.25">
      <c r="A7350" s="11">
        <v>44136</v>
      </c>
      <c r="B7350" s="10" t="s">
        <v>7759</v>
      </c>
      <c r="C7350" s="12">
        <v>0.54166666666666663</v>
      </c>
      <c r="D7350" s="13">
        <v>44137</v>
      </c>
      <c r="E7350" s="7" t="s">
        <v>6978</v>
      </c>
      <c r="F7350" s="65">
        <v>44.25</v>
      </c>
      <c r="G7350" t="s">
        <v>10</v>
      </c>
      <c r="H7350">
        <f>+VLOOKUP(G7350,'Legenda Tecnologias'!$A$1:$C$26,3)</f>
        <v>1</v>
      </c>
    </row>
    <row r="7351" spans="1:8" ht="14.25">
      <c r="A7351" s="11">
        <v>44136</v>
      </c>
      <c r="B7351" s="10" t="s">
        <v>7760</v>
      </c>
      <c r="C7351" s="12">
        <v>0.58333333333333337</v>
      </c>
      <c r="D7351" s="13">
        <v>44137</v>
      </c>
      <c r="E7351" s="7" t="s">
        <v>6978</v>
      </c>
      <c r="F7351" s="65">
        <v>43.34</v>
      </c>
      <c r="G7351" t="s">
        <v>5</v>
      </c>
      <c r="H7351">
        <f>+VLOOKUP(G7351,'Legenda Tecnologias'!$A$1:$C$26,3)</f>
        <v>11</v>
      </c>
    </row>
    <row r="7352" spans="1:8" ht="14.25">
      <c r="A7352" s="11">
        <v>44136</v>
      </c>
      <c r="B7352" s="10" t="s">
        <v>7761</v>
      </c>
      <c r="C7352" s="12">
        <v>0.625</v>
      </c>
      <c r="D7352" s="13">
        <v>44137</v>
      </c>
      <c r="E7352" s="7" t="s">
        <v>6978</v>
      </c>
      <c r="F7352" s="65">
        <v>42.69</v>
      </c>
      <c r="G7352" t="s">
        <v>10</v>
      </c>
      <c r="H7352">
        <f>+VLOOKUP(G7352,'Legenda Tecnologias'!$A$1:$C$26,3)</f>
        <v>1</v>
      </c>
    </row>
    <row r="7353" spans="1:8" ht="14.25">
      <c r="A7353" s="11">
        <v>44136</v>
      </c>
      <c r="B7353" s="10" t="s">
        <v>7762</v>
      </c>
      <c r="C7353" s="12">
        <v>0.66666666666666663</v>
      </c>
      <c r="D7353" s="13">
        <v>44137</v>
      </c>
      <c r="E7353" s="7" t="s">
        <v>6978</v>
      </c>
      <c r="F7353" s="65">
        <v>42.25</v>
      </c>
      <c r="G7353" t="s">
        <v>5</v>
      </c>
      <c r="H7353">
        <f>+VLOOKUP(G7353,'Legenda Tecnologias'!$A$1:$C$26,3)</f>
        <v>11</v>
      </c>
    </row>
    <row r="7354" spans="1:8" ht="14.25">
      <c r="A7354" s="11">
        <v>44136</v>
      </c>
      <c r="B7354" s="10" t="s">
        <v>7763</v>
      </c>
      <c r="C7354" s="12">
        <v>0.70833333333333337</v>
      </c>
      <c r="D7354" s="13">
        <v>44137</v>
      </c>
      <c r="E7354" s="7" t="s">
        <v>6978</v>
      </c>
      <c r="F7354" s="65">
        <v>45.35</v>
      </c>
      <c r="G7354" t="s">
        <v>20</v>
      </c>
      <c r="H7354">
        <f>+VLOOKUP(G7354,'Legenda Tecnologias'!$A$1:$C$26,3)</f>
        <v>12</v>
      </c>
    </row>
    <row r="7355" spans="1:8" ht="14.25">
      <c r="A7355" s="11">
        <v>44136</v>
      </c>
      <c r="B7355" s="10" t="s">
        <v>7764</v>
      </c>
      <c r="C7355" s="12">
        <v>0.75</v>
      </c>
      <c r="D7355" s="13">
        <v>44137</v>
      </c>
      <c r="E7355" s="7" t="s">
        <v>6978</v>
      </c>
      <c r="F7355" s="65">
        <v>51.02</v>
      </c>
      <c r="G7355" t="s">
        <v>5</v>
      </c>
      <c r="H7355">
        <f>+VLOOKUP(G7355,'Legenda Tecnologias'!$A$1:$C$26,3)</f>
        <v>11</v>
      </c>
    </row>
    <row r="7356" spans="1:8" ht="14.25">
      <c r="A7356" s="11">
        <v>44136</v>
      </c>
      <c r="B7356" s="10" t="s">
        <v>7765</v>
      </c>
      <c r="C7356" s="12">
        <v>0.79166666666666663</v>
      </c>
      <c r="D7356" s="13">
        <v>44137</v>
      </c>
      <c r="E7356" s="7" t="s">
        <v>6978</v>
      </c>
      <c r="F7356" s="65">
        <v>50.74</v>
      </c>
      <c r="G7356" t="s">
        <v>10</v>
      </c>
      <c r="H7356">
        <f>+VLOOKUP(G7356,'Legenda Tecnologias'!$A$1:$C$26,3)</f>
        <v>1</v>
      </c>
    </row>
    <row r="7357" spans="1:8" ht="14.25">
      <c r="A7357" s="11">
        <v>44136</v>
      </c>
      <c r="B7357" s="10" t="s">
        <v>7748</v>
      </c>
      <c r="C7357" s="12">
        <v>8.3333333333333329E-2</v>
      </c>
      <c r="D7357" s="13">
        <v>44137</v>
      </c>
      <c r="E7357" s="7" t="s">
        <v>6978</v>
      </c>
      <c r="F7357" s="65">
        <v>27</v>
      </c>
      <c r="G7357" t="s">
        <v>5</v>
      </c>
      <c r="H7357">
        <f>+VLOOKUP(G7357,'Legenda Tecnologias'!$A$1:$C$26,3)</f>
        <v>11</v>
      </c>
    </row>
    <row r="7358" spans="1:8" ht="14.25">
      <c r="A7358" s="11">
        <v>44136</v>
      </c>
      <c r="B7358" s="10" t="s">
        <v>7766</v>
      </c>
      <c r="C7358" s="12">
        <v>0.83333333333333337</v>
      </c>
      <c r="D7358" s="13">
        <v>44137</v>
      </c>
      <c r="E7358" s="7" t="s">
        <v>6978</v>
      </c>
      <c r="F7358" s="65">
        <v>49.71</v>
      </c>
      <c r="G7358" t="s">
        <v>5</v>
      </c>
      <c r="H7358">
        <f>+VLOOKUP(G7358,'Legenda Tecnologias'!$A$1:$C$26,3)</f>
        <v>11</v>
      </c>
    </row>
    <row r="7359" spans="1:8" ht="14.25">
      <c r="A7359" s="11">
        <v>44136</v>
      </c>
      <c r="B7359" s="10" t="s">
        <v>7767</v>
      </c>
      <c r="C7359" s="12">
        <v>0.875</v>
      </c>
      <c r="D7359" s="13">
        <v>44137</v>
      </c>
      <c r="E7359" s="7" t="s">
        <v>6978</v>
      </c>
      <c r="F7359" s="65">
        <v>47.99</v>
      </c>
      <c r="G7359" t="s">
        <v>5</v>
      </c>
      <c r="H7359">
        <f>+VLOOKUP(G7359,'Legenda Tecnologias'!$A$1:$C$26,3)</f>
        <v>11</v>
      </c>
    </row>
    <row r="7360" spans="1:8" ht="14.25">
      <c r="A7360" s="11">
        <v>44136</v>
      </c>
      <c r="B7360" s="10" t="s">
        <v>7768</v>
      </c>
      <c r="C7360" s="12">
        <v>0.91666666666666663</v>
      </c>
      <c r="D7360" s="13">
        <v>44137</v>
      </c>
      <c r="E7360" s="7" t="s">
        <v>6978</v>
      </c>
      <c r="F7360" s="65">
        <v>44.45</v>
      </c>
      <c r="G7360" t="s">
        <v>5</v>
      </c>
      <c r="H7360">
        <f>+VLOOKUP(G7360,'Legenda Tecnologias'!$A$1:$C$26,3)</f>
        <v>11</v>
      </c>
    </row>
    <row r="7361" spans="1:8" ht="14.25">
      <c r="A7361" s="11">
        <v>44136</v>
      </c>
      <c r="B7361" s="10" t="s">
        <v>7769</v>
      </c>
      <c r="C7361" s="12">
        <v>0.95833333333333337</v>
      </c>
      <c r="D7361" s="13">
        <v>44137</v>
      </c>
      <c r="E7361" s="7" t="s">
        <v>6978</v>
      </c>
      <c r="F7361" s="65">
        <v>42.68</v>
      </c>
      <c r="G7361" t="s">
        <v>5</v>
      </c>
      <c r="H7361">
        <f>+VLOOKUP(G7361,'Legenda Tecnologias'!$A$1:$C$26,3)</f>
        <v>11</v>
      </c>
    </row>
    <row r="7362" spans="1:8" ht="14.25">
      <c r="A7362" s="11">
        <v>44136</v>
      </c>
      <c r="B7362" s="10" t="s">
        <v>7749</v>
      </c>
      <c r="C7362" s="12">
        <v>0.125</v>
      </c>
      <c r="D7362" s="13">
        <v>44137</v>
      </c>
      <c r="E7362" s="7" t="s">
        <v>6978</v>
      </c>
      <c r="F7362" s="65">
        <v>26.8</v>
      </c>
      <c r="G7362" t="s">
        <v>13</v>
      </c>
      <c r="H7362">
        <f>+VLOOKUP(G7362,'Legenda Tecnologias'!$A$1:$C$26,3)</f>
        <v>24</v>
      </c>
    </row>
    <row r="7363" spans="1:8" ht="14.25">
      <c r="A7363" s="11">
        <v>44136</v>
      </c>
      <c r="B7363" s="10" t="s">
        <v>7750</v>
      </c>
      <c r="C7363" s="12">
        <v>0.16666666666666666</v>
      </c>
      <c r="D7363" s="13">
        <v>44137</v>
      </c>
      <c r="E7363" s="7" t="s">
        <v>6978</v>
      </c>
      <c r="F7363" s="65">
        <v>27.99</v>
      </c>
      <c r="G7363" t="s">
        <v>13</v>
      </c>
      <c r="H7363">
        <f>+VLOOKUP(G7363,'Legenda Tecnologias'!$A$1:$C$26,3)</f>
        <v>24</v>
      </c>
    </row>
    <row r="7364" spans="1:8" ht="14.25">
      <c r="A7364" s="11">
        <v>44136</v>
      </c>
      <c r="B7364" s="10" t="s">
        <v>7751</v>
      </c>
      <c r="C7364" s="12">
        <v>0.20833333333333334</v>
      </c>
      <c r="D7364" s="13">
        <v>44137</v>
      </c>
      <c r="E7364" s="7" t="s">
        <v>6978</v>
      </c>
      <c r="F7364" s="65">
        <v>31.96</v>
      </c>
      <c r="G7364" t="s">
        <v>13</v>
      </c>
      <c r="H7364">
        <f>+VLOOKUP(G7364,'Legenda Tecnologias'!$A$1:$C$26,3)</f>
        <v>24</v>
      </c>
    </row>
    <row r="7365" spans="1:8" ht="14.25">
      <c r="A7365" s="11">
        <v>44136</v>
      </c>
      <c r="B7365" s="10" t="s">
        <v>7752</v>
      </c>
      <c r="C7365" s="12">
        <v>0.25</v>
      </c>
      <c r="D7365" s="13">
        <v>44137</v>
      </c>
      <c r="E7365" s="7" t="s">
        <v>6978</v>
      </c>
      <c r="F7365" s="65">
        <v>44.32</v>
      </c>
      <c r="G7365" t="s">
        <v>6</v>
      </c>
      <c r="H7365">
        <f>+VLOOKUP(G7365,'Legenda Tecnologias'!$A$1:$C$26,3)</f>
        <v>18</v>
      </c>
    </row>
    <row r="7366" spans="1:8" ht="14.25">
      <c r="A7366" s="11">
        <v>44136</v>
      </c>
      <c r="B7366" s="10" t="s">
        <v>7753</v>
      </c>
      <c r="C7366" s="12">
        <v>0.29166666666666669</v>
      </c>
      <c r="D7366" s="13">
        <v>44137</v>
      </c>
      <c r="E7366" s="7" t="s">
        <v>6978</v>
      </c>
      <c r="F7366" s="65">
        <v>42.87</v>
      </c>
      <c r="G7366" t="s">
        <v>5</v>
      </c>
      <c r="H7366">
        <f>+VLOOKUP(G7366,'Legenda Tecnologias'!$A$1:$C$26,3)</f>
        <v>11</v>
      </c>
    </row>
    <row r="7367" spans="1:8" ht="14.25">
      <c r="A7367" s="11">
        <v>44136</v>
      </c>
      <c r="B7367" s="10" t="s">
        <v>7754</v>
      </c>
      <c r="C7367" s="12">
        <v>0.33333333333333331</v>
      </c>
      <c r="D7367" s="13">
        <v>44137</v>
      </c>
      <c r="E7367" s="7" t="s">
        <v>6978</v>
      </c>
      <c r="F7367" s="65">
        <v>41.75</v>
      </c>
      <c r="G7367" t="s">
        <v>6</v>
      </c>
      <c r="H7367">
        <f>+VLOOKUP(G7367,'Legenda Tecnologias'!$A$1:$C$26,3)</f>
        <v>18</v>
      </c>
    </row>
    <row r="7368" spans="1:8" ht="14.25">
      <c r="A7368" s="11">
        <v>44136</v>
      </c>
      <c r="B7368" s="10" t="s">
        <v>7755</v>
      </c>
      <c r="C7368" s="12">
        <v>0.375</v>
      </c>
      <c r="D7368" s="13">
        <v>44137</v>
      </c>
      <c r="E7368" s="7" t="s">
        <v>6978</v>
      </c>
      <c r="F7368" s="65">
        <v>39.75</v>
      </c>
      <c r="G7368" t="s">
        <v>5</v>
      </c>
      <c r="H7368">
        <f>+VLOOKUP(G7368,'Legenda Tecnologias'!$A$1:$C$26,3)</f>
        <v>11</v>
      </c>
    </row>
    <row r="7369" spans="1:8" ht="14.25">
      <c r="A7369" s="11">
        <v>44136</v>
      </c>
      <c r="B7369" s="10" t="s">
        <v>7770</v>
      </c>
      <c r="C7369" s="12">
        <v>0</v>
      </c>
      <c r="D7369" s="13">
        <v>44138</v>
      </c>
      <c r="E7369" s="7" t="s">
        <v>6978</v>
      </c>
      <c r="F7369" s="65">
        <v>36</v>
      </c>
      <c r="G7369" t="s">
        <v>6</v>
      </c>
      <c r="H7369">
        <f>+VLOOKUP(G7369,'Legenda Tecnologias'!$A$1:$C$26,3)</f>
        <v>18</v>
      </c>
    </row>
    <row r="7370" spans="1:8" ht="14.25">
      <c r="A7370" s="11">
        <v>44136</v>
      </c>
      <c r="B7370" s="10" t="s">
        <v>7771</v>
      </c>
      <c r="C7370" s="12">
        <v>4.1666666666666664E-2</v>
      </c>
      <c r="D7370" s="13">
        <v>44138</v>
      </c>
      <c r="E7370" s="7" t="s">
        <v>6978</v>
      </c>
      <c r="F7370" s="65">
        <v>31.3</v>
      </c>
      <c r="G7370" t="s">
        <v>6</v>
      </c>
      <c r="H7370">
        <f>+VLOOKUP(G7370,'Legenda Tecnologias'!$A$1:$C$26,3)</f>
        <v>18</v>
      </c>
    </row>
    <row r="7371" spans="1:8" ht="14.25">
      <c r="A7371" s="11">
        <v>44136</v>
      </c>
      <c r="B7371" s="10" t="s">
        <v>7780</v>
      </c>
      <c r="C7371" s="12">
        <v>0.41666666666666669</v>
      </c>
      <c r="D7371" s="13">
        <v>44138</v>
      </c>
      <c r="E7371" s="7" t="s">
        <v>6978</v>
      </c>
      <c r="F7371" s="65">
        <v>37.6</v>
      </c>
      <c r="G7371" t="s">
        <v>6</v>
      </c>
      <c r="H7371">
        <f>+VLOOKUP(G7371,'Legenda Tecnologias'!$A$1:$C$26,3)</f>
        <v>18</v>
      </c>
    </row>
    <row r="7372" spans="1:8" ht="14.25">
      <c r="A7372" s="11">
        <v>44136</v>
      </c>
      <c r="B7372" s="10" t="s">
        <v>7781</v>
      </c>
      <c r="C7372" s="12">
        <v>0.45833333333333331</v>
      </c>
      <c r="D7372" s="13">
        <v>44138</v>
      </c>
      <c r="E7372" s="7" t="s">
        <v>6978</v>
      </c>
      <c r="F7372" s="65">
        <v>41.5</v>
      </c>
      <c r="G7372" t="s">
        <v>13</v>
      </c>
      <c r="H7372">
        <f>+VLOOKUP(G7372,'Legenda Tecnologias'!$A$1:$C$26,3)</f>
        <v>24</v>
      </c>
    </row>
    <row r="7373" spans="1:8" ht="14.25">
      <c r="A7373" s="11">
        <v>44136</v>
      </c>
      <c r="B7373" s="10" t="s">
        <v>7782</v>
      </c>
      <c r="C7373" s="12">
        <v>0.5</v>
      </c>
      <c r="D7373" s="13">
        <v>44138</v>
      </c>
      <c r="E7373" s="7" t="s">
        <v>6978</v>
      </c>
      <c r="F7373" s="65">
        <v>42.27</v>
      </c>
      <c r="G7373" t="s">
        <v>6</v>
      </c>
      <c r="H7373">
        <f>+VLOOKUP(G7373,'Legenda Tecnologias'!$A$1:$C$26,3)</f>
        <v>18</v>
      </c>
    </row>
    <row r="7374" spans="1:8" ht="14.25">
      <c r="A7374" s="11">
        <v>44136</v>
      </c>
      <c r="B7374" s="10" t="s">
        <v>7783</v>
      </c>
      <c r="C7374" s="12">
        <v>0.54166666666666663</v>
      </c>
      <c r="D7374" s="13">
        <v>44138</v>
      </c>
      <c r="E7374" s="7" t="s">
        <v>6978</v>
      </c>
      <c r="F7374" s="65">
        <v>41.86</v>
      </c>
      <c r="G7374" t="s">
        <v>10</v>
      </c>
      <c r="H7374">
        <f>+VLOOKUP(G7374,'Legenda Tecnologias'!$A$1:$C$26,3)</f>
        <v>1</v>
      </c>
    </row>
    <row r="7375" spans="1:8" ht="14.25">
      <c r="A7375" s="11">
        <v>44136</v>
      </c>
      <c r="B7375" s="10" t="s">
        <v>7784</v>
      </c>
      <c r="C7375" s="12">
        <v>0.58333333333333337</v>
      </c>
      <c r="D7375" s="13">
        <v>44138</v>
      </c>
      <c r="E7375" s="7" t="s">
        <v>6978</v>
      </c>
      <c r="F7375" s="65">
        <v>41.33</v>
      </c>
      <c r="G7375" t="s">
        <v>10</v>
      </c>
      <c r="H7375">
        <f>+VLOOKUP(G7375,'Legenda Tecnologias'!$A$1:$C$26,3)</f>
        <v>1</v>
      </c>
    </row>
    <row r="7376" spans="1:8" ht="14.25">
      <c r="A7376" s="11">
        <v>44136</v>
      </c>
      <c r="B7376" s="10" t="s">
        <v>7785</v>
      </c>
      <c r="C7376" s="12">
        <v>0.625</v>
      </c>
      <c r="D7376" s="13">
        <v>44138</v>
      </c>
      <c r="E7376" s="7" t="s">
        <v>6978</v>
      </c>
      <c r="F7376" s="65">
        <v>41.79</v>
      </c>
      <c r="G7376" t="s">
        <v>10</v>
      </c>
      <c r="H7376">
        <f>+VLOOKUP(G7376,'Legenda Tecnologias'!$A$1:$C$26,3)</f>
        <v>1</v>
      </c>
    </row>
    <row r="7377" spans="1:8" ht="14.25">
      <c r="A7377" s="11">
        <v>44136</v>
      </c>
      <c r="B7377" s="10" t="s">
        <v>7786</v>
      </c>
      <c r="C7377" s="12">
        <v>0.66666666666666663</v>
      </c>
      <c r="D7377" s="13">
        <v>44138</v>
      </c>
      <c r="E7377" s="7" t="s">
        <v>6978</v>
      </c>
      <c r="F7377" s="65">
        <v>41.04</v>
      </c>
      <c r="G7377" t="s">
        <v>10</v>
      </c>
      <c r="H7377">
        <f>+VLOOKUP(G7377,'Legenda Tecnologias'!$A$1:$C$26,3)</f>
        <v>1</v>
      </c>
    </row>
    <row r="7378" spans="1:8" ht="14.25">
      <c r="A7378" s="11">
        <v>44136</v>
      </c>
      <c r="B7378" s="10" t="s">
        <v>7787</v>
      </c>
      <c r="C7378" s="12">
        <v>0.70833333333333337</v>
      </c>
      <c r="D7378" s="13">
        <v>44138</v>
      </c>
      <c r="E7378" s="7" t="s">
        <v>6978</v>
      </c>
      <c r="F7378" s="65">
        <v>43</v>
      </c>
      <c r="G7378" t="s">
        <v>10</v>
      </c>
      <c r="H7378">
        <f>+VLOOKUP(G7378,'Legenda Tecnologias'!$A$1:$C$26,3)</f>
        <v>1</v>
      </c>
    </row>
    <row r="7379" spans="1:8" ht="14.25">
      <c r="A7379" s="11">
        <v>44136</v>
      </c>
      <c r="B7379" s="10" t="s">
        <v>7788</v>
      </c>
      <c r="C7379" s="12">
        <v>0.75</v>
      </c>
      <c r="D7379" s="13">
        <v>44138</v>
      </c>
      <c r="E7379" s="7" t="s">
        <v>6978</v>
      </c>
      <c r="F7379" s="65">
        <v>47.05</v>
      </c>
      <c r="G7379" t="s">
        <v>8</v>
      </c>
      <c r="H7379">
        <f>+VLOOKUP(G7379,'Legenda Tecnologias'!$A$1:$C$26,3)</f>
        <v>6</v>
      </c>
    </row>
    <row r="7380" spans="1:8" ht="14.25">
      <c r="A7380" s="11">
        <v>44136</v>
      </c>
      <c r="B7380" s="10" t="s">
        <v>7789</v>
      </c>
      <c r="C7380" s="12">
        <v>0.79166666666666663</v>
      </c>
      <c r="D7380" s="13">
        <v>44138</v>
      </c>
      <c r="E7380" s="7" t="s">
        <v>6978</v>
      </c>
      <c r="F7380" s="65">
        <v>45.1</v>
      </c>
      <c r="G7380" t="s">
        <v>5</v>
      </c>
      <c r="H7380">
        <f>+VLOOKUP(G7380,'Legenda Tecnologias'!$A$1:$C$26,3)</f>
        <v>11</v>
      </c>
    </row>
    <row r="7381" spans="1:8" ht="14.25">
      <c r="A7381" s="11">
        <v>44136</v>
      </c>
      <c r="B7381" s="10" t="s">
        <v>7772</v>
      </c>
      <c r="C7381" s="12">
        <v>8.3333333333333329E-2</v>
      </c>
      <c r="D7381" s="13">
        <v>44138</v>
      </c>
      <c r="E7381" s="7" t="s">
        <v>6978</v>
      </c>
      <c r="F7381" s="65">
        <v>34</v>
      </c>
      <c r="G7381" t="s">
        <v>6</v>
      </c>
      <c r="H7381">
        <f>+VLOOKUP(G7381,'Legenda Tecnologias'!$A$1:$C$26,3)</f>
        <v>18</v>
      </c>
    </row>
    <row r="7382" spans="1:8" ht="14.25">
      <c r="A7382" s="11">
        <v>44136</v>
      </c>
      <c r="B7382" s="10" t="s">
        <v>7790</v>
      </c>
      <c r="C7382" s="12">
        <v>0.83333333333333337</v>
      </c>
      <c r="D7382" s="13">
        <v>44138</v>
      </c>
      <c r="E7382" s="7" t="s">
        <v>6978</v>
      </c>
      <c r="F7382" s="65">
        <v>44</v>
      </c>
      <c r="G7382" t="s">
        <v>10</v>
      </c>
      <c r="H7382">
        <f>+VLOOKUP(G7382,'Legenda Tecnologias'!$A$1:$C$26,3)</f>
        <v>1</v>
      </c>
    </row>
    <row r="7383" spans="1:8" ht="14.25">
      <c r="A7383" s="11">
        <v>44136</v>
      </c>
      <c r="B7383" s="10" t="s">
        <v>7791</v>
      </c>
      <c r="C7383" s="12">
        <v>0.875</v>
      </c>
      <c r="D7383" s="13">
        <v>44138</v>
      </c>
      <c r="E7383" s="7" t="s">
        <v>6978</v>
      </c>
      <c r="F7383" s="65">
        <v>43.5</v>
      </c>
      <c r="G7383" t="s">
        <v>10</v>
      </c>
      <c r="H7383">
        <f>+VLOOKUP(G7383,'Legenda Tecnologias'!$A$1:$C$26,3)</f>
        <v>1</v>
      </c>
    </row>
    <row r="7384" spans="1:8" ht="14.25">
      <c r="A7384" s="11">
        <v>44136</v>
      </c>
      <c r="B7384" s="10" t="s">
        <v>7792</v>
      </c>
      <c r="C7384" s="12">
        <v>0.91666666666666663</v>
      </c>
      <c r="D7384" s="13">
        <v>44138</v>
      </c>
      <c r="E7384" s="7" t="s">
        <v>6978</v>
      </c>
      <c r="F7384" s="65">
        <v>38.82</v>
      </c>
      <c r="G7384" t="s">
        <v>10</v>
      </c>
      <c r="H7384">
        <f>+VLOOKUP(G7384,'Legenda Tecnologias'!$A$1:$C$26,3)</f>
        <v>1</v>
      </c>
    </row>
    <row r="7385" spans="1:8" ht="14.25">
      <c r="A7385" s="11">
        <v>44136</v>
      </c>
      <c r="B7385" s="10" t="s">
        <v>7793</v>
      </c>
      <c r="C7385" s="12">
        <v>0.95833333333333337</v>
      </c>
      <c r="D7385" s="13">
        <v>44138</v>
      </c>
      <c r="E7385" s="7" t="s">
        <v>6978</v>
      </c>
      <c r="F7385" s="65">
        <v>34.36</v>
      </c>
      <c r="G7385" t="s">
        <v>12</v>
      </c>
      <c r="H7385">
        <f>+VLOOKUP(G7385,'Legenda Tecnologias'!$A$1:$C$26,3)</f>
        <v>22</v>
      </c>
    </row>
    <row r="7386" spans="1:8" ht="14.25">
      <c r="A7386" s="11">
        <v>44136</v>
      </c>
      <c r="B7386" s="10" t="s">
        <v>7773</v>
      </c>
      <c r="C7386" s="12">
        <v>0.125</v>
      </c>
      <c r="D7386" s="13">
        <v>44138</v>
      </c>
      <c r="E7386" s="7" t="s">
        <v>6978</v>
      </c>
      <c r="F7386" s="65">
        <v>31.5</v>
      </c>
      <c r="G7386" t="s">
        <v>6</v>
      </c>
      <c r="H7386">
        <f>+VLOOKUP(G7386,'Legenda Tecnologias'!$A$1:$C$26,3)</f>
        <v>18</v>
      </c>
    </row>
    <row r="7387" spans="1:8" ht="14.25">
      <c r="A7387" s="11">
        <v>44136</v>
      </c>
      <c r="B7387" s="10" t="s">
        <v>7774</v>
      </c>
      <c r="C7387" s="12">
        <v>0.16666666666666666</v>
      </c>
      <c r="D7387" s="13">
        <v>44138</v>
      </c>
      <c r="E7387" s="7" t="s">
        <v>6978</v>
      </c>
      <c r="F7387" s="65">
        <v>30.95</v>
      </c>
      <c r="G7387" t="s">
        <v>13</v>
      </c>
      <c r="H7387">
        <f>+VLOOKUP(G7387,'Legenda Tecnologias'!$A$1:$C$26,3)</f>
        <v>24</v>
      </c>
    </row>
    <row r="7388" spans="1:8" ht="14.25">
      <c r="A7388" s="11">
        <v>44136</v>
      </c>
      <c r="B7388" s="10" t="s">
        <v>7775</v>
      </c>
      <c r="C7388" s="12">
        <v>0.20833333333333334</v>
      </c>
      <c r="D7388" s="13">
        <v>44138</v>
      </c>
      <c r="E7388" s="7" t="s">
        <v>6978</v>
      </c>
      <c r="F7388" s="65">
        <v>30.7</v>
      </c>
      <c r="G7388" t="s">
        <v>5</v>
      </c>
      <c r="H7388">
        <f>+VLOOKUP(G7388,'Legenda Tecnologias'!$A$1:$C$26,3)</f>
        <v>11</v>
      </c>
    </row>
    <row r="7389" spans="1:8" ht="14.25">
      <c r="A7389" s="11">
        <v>44136</v>
      </c>
      <c r="B7389" s="10" t="s">
        <v>7776</v>
      </c>
      <c r="C7389" s="12">
        <v>0.25</v>
      </c>
      <c r="D7389" s="13">
        <v>44138</v>
      </c>
      <c r="E7389" s="7" t="s">
        <v>6978</v>
      </c>
      <c r="F7389" s="65">
        <v>34.020000000000003</v>
      </c>
      <c r="G7389" t="s">
        <v>6</v>
      </c>
      <c r="H7389">
        <f>+VLOOKUP(G7389,'Legenda Tecnologias'!$A$1:$C$26,3)</f>
        <v>18</v>
      </c>
    </row>
    <row r="7390" spans="1:8" ht="14.25">
      <c r="A7390" s="11">
        <v>44136</v>
      </c>
      <c r="B7390" s="10" t="s">
        <v>7777</v>
      </c>
      <c r="C7390" s="12">
        <v>0.29166666666666669</v>
      </c>
      <c r="D7390" s="13">
        <v>44138</v>
      </c>
      <c r="E7390" s="7" t="s">
        <v>6978</v>
      </c>
      <c r="F7390" s="65">
        <v>43.01</v>
      </c>
      <c r="G7390" t="s">
        <v>6</v>
      </c>
      <c r="H7390">
        <f>+VLOOKUP(G7390,'Legenda Tecnologias'!$A$1:$C$26,3)</f>
        <v>18</v>
      </c>
    </row>
    <row r="7391" spans="1:8" ht="14.25">
      <c r="A7391" s="11">
        <v>44136</v>
      </c>
      <c r="B7391" s="10" t="s">
        <v>7778</v>
      </c>
      <c r="C7391" s="12">
        <v>0.33333333333333331</v>
      </c>
      <c r="D7391" s="13">
        <v>44138</v>
      </c>
      <c r="E7391" s="7" t="s">
        <v>6978</v>
      </c>
      <c r="F7391" s="65">
        <v>42.48</v>
      </c>
      <c r="G7391" t="s">
        <v>10</v>
      </c>
      <c r="H7391">
        <f>+VLOOKUP(G7391,'Legenda Tecnologias'!$A$1:$C$26,3)</f>
        <v>1</v>
      </c>
    </row>
    <row r="7392" spans="1:8" ht="14.25">
      <c r="A7392" s="11">
        <v>44136</v>
      </c>
      <c r="B7392" s="10" t="s">
        <v>7779</v>
      </c>
      <c r="C7392" s="12">
        <v>0.375</v>
      </c>
      <c r="D7392" s="13">
        <v>44138</v>
      </c>
      <c r="E7392" s="7" t="s">
        <v>6978</v>
      </c>
      <c r="F7392" s="65">
        <v>39.380000000000003</v>
      </c>
      <c r="G7392" t="s">
        <v>10</v>
      </c>
      <c r="H7392">
        <f>+VLOOKUP(G7392,'Legenda Tecnologias'!$A$1:$C$26,3)</f>
        <v>1</v>
      </c>
    </row>
    <row r="7393" spans="1:8" ht="14.25">
      <c r="A7393" s="11">
        <v>44136</v>
      </c>
      <c r="B7393" s="10" t="s">
        <v>7794</v>
      </c>
      <c r="C7393" s="12">
        <v>0</v>
      </c>
      <c r="D7393" s="13">
        <v>44139</v>
      </c>
      <c r="E7393" s="7" t="s">
        <v>6978</v>
      </c>
      <c r="F7393" s="65">
        <v>30.7</v>
      </c>
      <c r="G7393" t="s">
        <v>5</v>
      </c>
      <c r="H7393">
        <f>+VLOOKUP(G7393,'Legenda Tecnologias'!$A$1:$C$26,3)</f>
        <v>11</v>
      </c>
    </row>
    <row r="7394" spans="1:8" ht="14.25">
      <c r="A7394" s="11">
        <v>44136</v>
      </c>
      <c r="B7394" s="10" t="s">
        <v>7795</v>
      </c>
      <c r="C7394" s="12">
        <v>4.1666666666666664E-2</v>
      </c>
      <c r="D7394" s="13">
        <v>44139</v>
      </c>
      <c r="E7394" s="7" t="s">
        <v>6978</v>
      </c>
      <c r="F7394" s="65">
        <v>30.05</v>
      </c>
      <c r="G7394" t="s">
        <v>6</v>
      </c>
      <c r="H7394">
        <f>+VLOOKUP(G7394,'Legenda Tecnologias'!$A$1:$C$26,3)</f>
        <v>18</v>
      </c>
    </row>
    <row r="7395" spans="1:8" ht="14.25">
      <c r="A7395" s="11">
        <v>44136</v>
      </c>
      <c r="B7395" s="10" t="s">
        <v>7804</v>
      </c>
      <c r="C7395" s="12">
        <v>0.41666666666666669</v>
      </c>
      <c r="D7395" s="13">
        <v>44139</v>
      </c>
      <c r="E7395" s="7" t="s">
        <v>6978</v>
      </c>
      <c r="F7395" s="65">
        <v>45</v>
      </c>
      <c r="G7395" t="s">
        <v>12</v>
      </c>
      <c r="H7395">
        <f>+VLOOKUP(G7395,'Legenda Tecnologias'!$A$1:$C$26,3)</f>
        <v>22</v>
      </c>
    </row>
    <row r="7396" spans="1:8" ht="14.25">
      <c r="A7396" s="11">
        <v>44136</v>
      </c>
      <c r="B7396" s="10" t="s">
        <v>7805</v>
      </c>
      <c r="C7396" s="12">
        <v>0.45833333333333331</v>
      </c>
      <c r="D7396" s="13">
        <v>44139</v>
      </c>
      <c r="E7396" s="7" t="s">
        <v>6978</v>
      </c>
      <c r="F7396" s="65">
        <v>44.27</v>
      </c>
      <c r="G7396" t="s">
        <v>10</v>
      </c>
      <c r="H7396">
        <f>+VLOOKUP(G7396,'Legenda Tecnologias'!$A$1:$C$26,3)</f>
        <v>1</v>
      </c>
    </row>
    <row r="7397" spans="1:8" ht="14.25">
      <c r="A7397" s="11">
        <v>44136</v>
      </c>
      <c r="B7397" s="10" t="s">
        <v>7806</v>
      </c>
      <c r="C7397" s="12">
        <v>0.5</v>
      </c>
      <c r="D7397" s="13">
        <v>44139</v>
      </c>
      <c r="E7397" s="7" t="s">
        <v>6978</v>
      </c>
      <c r="F7397" s="65">
        <v>44.16</v>
      </c>
      <c r="G7397" t="s">
        <v>5</v>
      </c>
      <c r="H7397">
        <f>+VLOOKUP(G7397,'Legenda Tecnologias'!$A$1:$C$26,3)</f>
        <v>11</v>
      </c>
    </row>
    <row r="7398" spans="1:8" ht="14.25">
      <c r="A7398" s="11">
        <v>44136</v>
      </c>
      <c r="B7398" s="10" t="s">
        <v>7807</v>
      </c>
      <c r="C7398" s="12">
        <v>0.54166666666666663</v>
      </c>
      <c r="D7398" s="13">
        <v>44139</v>
      </c>
      <c r="E7398" s="7" t="s">
        <v>6978</v>
      </c>
      <c r="F7398" s="65">
        <v>43.95</v>
      </c>
      <c r="G7398" t="s">
        <v>5</v>
      </c>
      <c r="H7398">
        <f>+VLOOKUP(G7398,'Legenda Tecnologias'!$A$1:$C$26,3)</f>
        <v>11</v>
      </c>
    </row>
    <row r="7399" spans="1:8" ht="14.25">
      <c r="A7399" s="11">
        <v>44136</v>
      </c>
      <c r="B7399" s="10" t="s">
        <v>7808</v>
      </c>
      <c r="C7399" s="12">
        <v>0.58333333333333337</v>
      </c>
      <c r="D7399" s="13">
        <v>44139</v>
      </c>
      <c r="E7399" s="7" t="s">
        <v>6978</v>
      </c>
      <c r="F7399" s="65">
        <v>43.72</v>
      </c>
      <c r="G7399" t="s">
        <v>12</v>
      </c>
      <c r="H7399">
        <f>+VLOOKUP(G7399,'Legenda Tecnologias'!$A$1:$C$26,3)</f>
        <v>22</v>
      </c>
    </row>
    <row r="7400" spans="1:8" ht="14.25">
      <c r="A7400" s="11">
        <v>44136</v>
      </c>
      <c r="B7400" s="10" t="s">
        <v>7809</v>
      </c>
      <c r="C7400" s="12">
        <v>0.625</v>
      </c>
      <c r="D7400" s="13">
        <v>44139</v>
      </c>
      <c r="E7400" s="7" t="s">
        <v>6978</v>
      </c>
      <c r="F7400" s="65">
        <v>43.74</v>
      </c>
      <c r="G7400" t="s">
        <v>12</v>
      </c>
      <c r="H7400">
        <f>+VLOOKUP(G7400,'Legenda Tecnologias'!$A$1:$C$26,3)</f>
        <v>22</v>
      </c>
    </row>
    <row r="7401" spans="1:8" ht="14.25">
      <c r="A7401" s="11">
        <v>44136</v>
      </c>
      <c r="B7401" s="10" t="s">
        <v>7810</v>
      </c>
      <c r="C7401" s="12">
        <v>0.66666666666666663</v>
      </c>
      <c r="D7401" s="13">
        <v>44139</v>
      </c>
      <c r="E7401" s="7" t="s">
        <v>6978</v>
      </c>
      <c r="F7401" s="65">
        <v>41.55</v>
      </c>
      <c r="G7401" t="s">
        <v>12</v>
      </c>
      <c r="H7401">
        <f>+VLOOKUP(G7401,'Legenda Tecnologias'!$A$1:$C$26,3)</f>
        <v>22</v>
      </c>
    </row>
    <row r="7402" spans="1:8" ht="14.25">
      <c r="A7402" s="11">
        <v>44136</v>
      </c>
      <c r="B7402" s="10" t="s">
        <v>7811</v>
      </c>
      <c r="C7402" s="12">
        <v>0.70833333333333337</v>
      </c>
      <c r="D7402" s="13">
        <v>44139</v>
      </c>
      <c r="E7402" s="7" t="s">
        <v>6978</v>
      </c>
      <c r="F7402" s="65">
        <v>39.25</v>
      </c>
      <c r="G7402" t="s">
        <v>5</v>
      </c>
      <c r="H7402">
        <f>+VLOOKUP(G7402,'Legenda Tecnologias'!$A$1:$C$26,3)</f>
        <v>11</v>
      </c>
    </row>
    <row r="7403" spans="1:8" ht="14.25">
      <c r="A7403" s="11">
        <v>44136</v>
      </c>
      <c r="B7403" s="10" t="s">
        <v>7812</v>
      </c>
      <c r="C7403" s="12">
        <v>0.75</v>
      </c>
      <c r="D7403" s="13">
        <v>44139</v>
      </c>
      <c r="E7403" s="7" t="s">
        <v>6978</v>
      </c>
      <c r="F7403" s="65">
        <v>40.49</v>
      </c>
      <c r="G7403" t="s">
        <v>5</v>
      </c>
      <c r="H7403">
        <f>+VLOOKUP(G7403,'Legenda Tecnologias'!$A$1:$C$26,3)</f>
        <v>11</v>
      </c>
    </row>
    <row r="7404" spans="1:8" ht="14.25">
      <c r="A7404" s="11">
        <v>44136</v>
      </c>
      <c r="B7404" s="10" t="s">
        <v>7813</v>
      </c>
      <c r="C7404" s="12">
        <v>0.79166666666666663</v>
      </c>
      <c r="D7404" s="13">
        <v>44139</v>
      </c>
      <c r="E7404" s="7" t="s">
        <v>6978</v>
      </c>
      <c r="F7404" s="65">
        <v>41.85</v>
      </c>
      <c r="G7404" t="s">
        <v>12</v>
      </c>
      <c r="H7404">
        <f>+VLOOKUP(G7404,'Legenda Tecnologias'!$A$1:$C$26,3)</f>
        <v>22</v>
      </c>
    </row>
    <row r="7405" spans="1:8" ht="14.25">
      <c r="A7405" s="11">
        <v>44136</v>
      </c>
      <c r="B7405" s="10" t="s">
        <v>7796</v>
      </c>
      <c r="C7405" s="12">
        <v>8.3333333333333329E-2</v>
      </c>
      <c r="D7405" s="13">
        <v>44139</v>
      </c>
      <c r="E7405" s="7" t="s">
        <v>6978</v>
      </c>
      <c r="F7405" s="65">
        <v>30.56</v>
      </c>
      <c r="G7405" t="s">
        <v>6</v>
      </c>
      <c r="H7405">
        <f>+VLOOKUP(G7405,'Legenda Tecnologias'!$A$1:$C$26,3)</f>
        <v>18</v>
      </c>
    </row>
    <row r="7406" spans="1:8" ht="14.25">
      <c r="A7406" s="11">
        <v>44136</v>
      </c>
      <c r="B7406" s="10" t="s">
        <v>7814</v>
      </c>
      <c r="C7406" s="12">
        <v>0.83333333333333337</v>
      </c>
      <c r="D7406" s="13">
        <v>44139</v>
      </c>
      <c r="E7406" s="7" t="s">
        <v>6978</v>
      </c>
      <c r="F7406" s="65">
        <v>42.82</v>
      </c>
      <c r="G7406" t="s">
        <v>12</v>
      </c>
      <c r="H7406">
        <f>+VLOOKUP(G7406,'Legenda Tecnologias'!$A$1:$C$26,3)</f>
        <v>22</v>
      </c>
    </row>
    <row r="7407" spans="1:8" ht="14.25">
      <c r="A7407" s="11">
        <v>44136</v>
      </c>
      <c r="B7407" s="10" t="s">
        <v>7815</v>
      </c>
      <c r="C7407" s="12">
        <v>0.875</v>
      </c>
      <c r="D7407" s="13">
        <v>44139</v>
      </c>
      <c r="E7407" s="7" t="s">
        <v>6978</v>
      </c>
      <c r="F7407" s="65">
        <v>36.299999999999997</v>
      </c>
      <c r="G7407" t="s">
        <v>6</v>
      </c>
      <c r="H7407">
        <f>+VLOOKUP(G7407,'Legenda Tecnologias'!$A$1:$C$26,3)</f>
        <v>18</v>
      </c>
    </row>
    <row r="7408" spans="1:8" ht="14.25">
      <c r="A7408" s="11">
        <v>44136</v>
      </c>
      <c r="B7408" s="10" t="s">
        <v>7816</v>
      </c>
      <c r="C7408" s="12">
        <v>0.91666666666666663</v>
      </c>
      <c r="D7408" s="13">
        <v>44139</v>
      </c>
      <c r="E7408" s="7" t="s">
        <v>6978</v>
      </c>
      <c r="F7408" s="65">
        <v>34.51</v>
      </c>
      <c r="G7408" t="s">
        <v>6</v>
      </c>
      <c r="H7408">
        <f>+VLOOKUP(G7408,'Legenda Tecnologias'!$A$1:$C$26,3)</f>
        <v>18</v>
      </c>
    </row>
    <row r="7409" spans="1:8" ht="14.25">
      <c r="A7409" s="11">
        <v>44136</v>
      </c>
      <c r="B7409" s="10" t="s">
        <v>7817</v>
      </c>
      <c r="C7409" s="12">
        <v>0.95833333333333337</v>
      </c>
      <c r="D7409" s="13">
        <v>44139</v>
      </c>
      <c r="E7409" s="7" t="s">
        <v>6978</v>
      </c>
      <c r="F7409" s="65">
        <v>29.6</v>
      </c>
      <c r="G7409" t="s">
        <v>6</v>
      </c>
      <c r="H7409">
        <f>+VLOOKUP(G7409,'Legenda Tecnologias'!$A$1:$C$26,3)</f>
        <v>18</v>
      </c>
    </row>
    <row r="7410" spans="1:8" ht="14.25">
      <c r="A7410" s="11">
        <v>44136</v>
      </c>
      <c r="B7410" s="10" t="s">
        <v>7797</v>
      </c>
      <c r="C7410" s="12">
        <v>0.125</v>
      </c>
      <c r="D7410" s="13">
        <v>44139</v>
      </c>
      <c r="E7410" s="7" t="s">
        <v>6978</v>
      </c>
      <c r="F7410" s="65">
        <v>29.8</v>
      </c>
      <c r="G7410" t="s">
        <v>5</v>
      </c>
      <c r="H7410">
        <f>+VLOOKUP(G7410,'Legenda Tecnologias'!$A$1:$C$26,3)</f>
        <v>11</v>
      </c>
    </row>
    <row r="7411" spans="1:8" ht="14.25">
      <c r="A7411" s="11">
        <v>44136</v>
      </c>
      <c r="B7411" s="10" t="s">
        <v>7798</v>
      </c>
      <c r="C7411" s="12">
        <v>0.16666666666666666</v>
      </c>
      <c r="D7411" s="13">
        <v>44139</v>
      </c>
      <c r="E7411" s="7" t="s">
        <v>6978</v>
      </c>
      <c r="F7411" s="65">
        <v>30.26</v>
      </c>
      <c r="G7411" t="s">
        <v>13</v>
      </c>
      <c r="H7411">
        <f>+VLOOKUP(G7411,'Legenda Tecnologias'!$A$1:$C$26,3)</f>
        <v>24</v>
      </c>
    </row>
    <row r="7412" spans="1:8" ht="14.25">
      <c r="A7412" s="11">
        <v>44136</v>
      </c>
      <c r="B7412" s="10" t="s">
        <v>7799</v>
      </c>
      <c r="C7412" s="12">
        <v>0.20833333333333334</v>
      </c>
      <c r="D7412" s="13">
        <v>44139</v>
      </c>
      <c r="E7412" s="7" t="s">
        <v>6978</v>
      </c>
      <c r="F7412" s="65">
        <v>33.01</v>
      </c>
      <c r="G7412" t="s">
        <v>5</v>
      </c>
      <c r="H7412">
        <f>+VLOOKUP(G7412,'Legenda Tecnologias'!$A$1:$C$26,3)</f>
        <v>11</v>
      </c>
    </row>
    <row r="7413" spans="1:8" ht="14.25">
      <c r="A7413" s="11">
        <v>44136</v>
      </c>
      <c r="B7413" s="10" t="s">
        <v>7800</v>
      </c>
      <c r="C7413" s="12">
        <v>0.25</v>
      </c>
      <c r="D7413" s="13">
        <v>44139</v>
      </c>
      <c r="E7413" s="7" t="s">
        <v>6978</v>
      </c>
      <c r="F7413" s="65">
        <v>41.28</v>
      </c>
      <c r="G7413" t="s">
        <v>12</v>
      </c>
      <c r="H7413">
        <f>+VLOOKUP(G7413,'Legenda Tecnologias'!$A$1:$C$26,3)</f>
        <v>22</v>
      </c>
    </row>
    <row r="7414" spans="1:8" ht="14.25">
      <c r="A7414" s="11">
        <v>44136</v>
      </c>
      <c r="B7414" s="10" t="s">
        <v>7801</v>
      </c>
      <c r="C7414" s="12">
        <v>0.29166666666666669</v>
      </c>
      <c r="D7414" s="13">
        <v>44139</v>
      </c>
      <c r="E7414" s="7" t="s">
        <v>6978</v>
      </c>
      <c r="F7414" s="65">
        <v>43.15</v>
      </c>
      <c r="G7414" t="s">
        <v>6</v>
      </c>
      <c r="H7414">
        <f>+VLOOKUP(G7414,'Legenda Tecnologias'!$A$1:$C$26,3)</f>
        <v>18</v>
      </c>
    </row>
    <row r="7415" spans="1:8" ht="14.25">
      <c r="A7415" s="11">
        <v>44136</v>
      </c>
      <c r="B7415" s="10" t="s">
        <v>7802</v>
      </c>
      <c r="C7415" s="12">
        <v>0.33333333333333331</v>
      </c>
      <c r="D7415" s="13">
        <v>44139</v>
      </c>
      <c r="E7415" s="7" t="s">
        <v>6978</v>
      </c>
      <c r="F7415" s="65">
        <v>45.03</v>
      </c>
      <c r="G7415" t="s">
        <v>5</v>
      </c>
      <c r="H7415">
        <f>+VLOOKUP(G7415,'Legenda Tecnologias'!$A$1:$C$26,3)</f>
        <v>11</v>
      </c>
    </row>
    <row r="7416" spans="1:8" ht="14.25">
      <c r="A7416" s="11">
        <v>44136</v>
      </c>
      <c r="B7416" s="10" t="s">
        <v>7803</v>
      </c>
      <c r="C7416" s="12">
        <v>0.375</v>
      </c>
      <c r="D7416" s="13">
        <v>44139</v>
      </c>
      <c r="E7416" s="7" t="s">
        <v>6978</v>
      </c>
      <c r="F7416" s="65">
        <v>46.03</v>
      </c>
      <c r="G7416" t="s">
        <v>5</v>
      </c>
      <c r="H7416">
        <f>+VLOOKUP(G7416,'Legenda Tecnologias'!$A$1:$C$26,3)</f>
        <v>11</v>
      </c>
    </row>
    <row r="7417" spans="1:8" ht="14.25">
      <c r="A7417" s="11">
        <v>44136</v>
      </c>
      <c r="B7417" s="10" t="s">
        <v>7818</v>
      </c>
      <c r="C7417" s="12">
        <v>0</v>
      </c>
      <c r="D7417" s="13">
        <v>44140</v>
      </c>
      <c r="E7417" s="7" t="s">
        <v>6978</v>
      </c>
      <c r="F7417" s="65">
        <v>26.8</v>
      </c>
      <c r="G7417" t="s">
        <v>6</v>
      </c>
      <c r="H7417">
        <f>+VLOOKUP(G7417,'Legenda Tecnologias'!$A$1:$C$26,3)</f>
        <v>18</v>
      </c>
    </row>
    <row r="7418" spans="1:8" ht="14.25">
      <c r="A7418" s="11">
        <v>44136</v>
      </c>
      <c r="B7418" s="10" t="s">
        <v>7819</v>
      </c>
      <c r="C7418" s="12">
        <v>4.1666666666666664E-2</v>
      </c>
      <c r="D7418" s="13">
        <v>44140</v>
      </c>
      <c r="E7418" s="7" t="s">
        <v>6978</v>
      </c>
      <c r="F7418" s="65">
        <v>25.6</v>
      </c>
      <c r="G7418" t="s">
        <v>13</v>
      </c>
      <c r="H7418">
        <f>+VLOOKUP(G7418,'Legenda Tecnologias'!$A$1:$C$26,3)</f>
        <v>24</v>
      </c>
    </row>
    <row r="7419" spans="1:8" ht="14.25">
      <c r="A7419" s="11">
        <v>44136</v>
      </c>
      <c r="B7419" s="10" t="s">
        <v>7828</v>
      </c>
      <c r="C7419" s="12">
        <v>0.41666666666666669</v>
      </c>
      <c r="D7419" s="13">
        <v>44140</v>
      </c>
      <c r="E7419" s="7" t="s">
        <v>6978</v>
      </c>
      <c r="F7419" s="65">
        <v>38</v>
      </c>
      <c r="G7419" t="s">
        <v>5</v>
      </c>
      <c r="H7419">
        <f>+VLOOKUP(G7419,'Legenda Tecnologias'!$A$1:$C$26,3)</f>
        <v>11</v>
      </c>
    </row>
    <row r="7420" spans="1:8" ht="14.25">
      <c r="A7420" s="11">
        <v>44136</v>
      </c>
      <c r="B7420" s="10" t="s">
        <v>7829</v>
      </c>
      <c r="C7420" s="12">
        <v>0.45833333333333331</v>
      </c>
      <c r="D7420" s="13">
        <v>44140</v>
      </c>
      <c r="E7420" s="7" t="s">
        <v>6978</v>
      </c>
      <c r="F7420" s="65">
        <v>35.49</v>
      </c>
      <c r="G7420" t="s">
        <v>5</v>
      </c>
      <c r="H7420">
        <f>+VLOOKUP(G7420,'Legenda Tecnologias'!$A$1:$C$26,3)</f>
        <v>11</v>
      </c>
    </row>
    <row r="7421" spans="1:8" ht="14.25">
      <c r="A7421" s="11">
        <v>44136</v>
      </c>
      <c r="B7421" s="10" t="s">
        <v>7830</v>
      </c>
      <c r="C7421" s="12">
        <v>0.5</v>
      </c>
      <c r="D7421" s="13">
        <v>44140</v>
      </c>
      <c r="E7421" s="7" t="s">
        <v>6978</v>
      </c>
      <c r="F7421" s="65">
        <v>35.65</v>
      </c>
      <c r="G7421" t="s">
        <v>12</v>
      </c>
      <c r="H7421">
        <f>+VLOOKUP(G7421,'Legenda Tecnologias'!$A$1:$C$26,3)</f>
        <v>22</v>
      </c>
    </row>
    <row r="7422" spans="1:8" ht="14.25">
      <c r="A7422" s="11">
        <v>44136</v>
      </c>
      <c r="B7422" s="10" t="s">
        <v>7831</v>
      </c>
      <c r="C7422" s="12">
        <v>0.54166666666666663</v>
      </c>
      <c r="D7422" s="13">
        <v>44140</v>
      </c>
      <c r="E7422" s="7" t="s">
        <v>6978</v>
      </c>
      <c r="F7422" s="65">
        <v>34.049999999999997</v>
      </c>
      <c r="G7422" t="s">
        <v>12</v>
      </c>
      <c r="H7422">
        <f>+VLOOKUP(G7422,'Legenda Tecnologias'!$A$1:$C$26,3)</f>
        <v>22</v>
      </c>
    </row>
    <row r="7423" spans="1:8" ht="14.25">
      <c r="A7423" s="11">
        <v>44136</v>
      </c>
      <c r="B7423" s="10" t="s">
        <v>7832</v>
      </c>
      <c r="C7423" s="12">
        <v>0.58333333333333337</v>
      </c>
      <c r="D7423" s="13">
        <v>44140</v>
      </c>
      <c r="E7423" s="7" t="s">
        <v>6978</v>
      </c>
      <c r="F7423" s="65">
        <v>34.450000000000003</v>
      </c>
      <c r="G7423" t="s">
        <v>5</v>
      </c>
      <c r="H7423">
        <f>+VLOOKUP(G7423,'Legenda Tecnologias'!$A$1:$C$26,3)</f>
        <v>11</v>
      </c>
    </row>
    <row r="7424" spans="1:8" ht="14.25">
      <c r="A7424" s="11">
        <v>44136</v>
      </c>
      <c r="B7424" s="10" t="s">
        <v>7833</v>
      </c>
      <c r="C7424" s="12">
        <v>0.625</v>
      </c>
      <c r="D7424" s="13">
        <v>44140</v>
      </c>
      <c r="E7424" s="7" t="s">
        <v>6978</v>
      </c>
      <c r="F7424" s="65">
        <v>36.1</v>
      </c>
      <c r="G7424" t="s">
        <v>5</v>
      </c>
      <c r="H7424">
        <f>+VLOOKUP(G7424,'Legenda Tecnologias'!$A$1:$C$26,3)</f>
        <v>11</v>
      </c>
    </row>
    <row r="7425" spans="1:8" ht="14.25">
      <c r="A7425" s="11">
        <v>44136</v>
      </c>
      <c r="B7425" s="10" t="s">
        <v>7834</v>
      </c>
      <c r="C7425" s="12">
        <v>0.66666666666666663</v>
      </c>
      <c r="D7425" s="13">
        <v>44140</v>
      </c>
      <c r="E7425" s="7" t="s">
        <v>6978</v>
      </c>
      <c r="F7425" s="65">
        <v>37.49</v>
      </c>
      <c r="G7425" t="s">
        <v>12</v>
      </c>
      <c r="H7425">
        <f>+VLOOKUP(G7425,'Legenda Tecnologias'!$A$1:$C$26,3)</f>
        <v>22</v>
      </c>
    </row>
    <row r="7426" spans="1:8" ht="14.25">
      <c r="A7426" s="11">
        <v>44136</v>
      </c>
      <c r="B7426" s="10" t="s">
        <v>7835</v>
      </c>
      <c r="C7426" s="12">
        <v>0.70833333333333337</v>
      </c>
      <c r="D7426" s="13">
        <v>44140</v>
      </c>
      <c r="E7426" s="7" t="s">
        <v>6978</v>
      </c>
      <c r="F7426" s="65">
        <v>38.25</v>
      </c>
      <c r="G7426" t="s">
        <v>5</v>
      </c>
      <c r="H7426">
        <f>+VLOOKUP(G7426,'Legenda Tecnologias'!$A$1:$C$26,3)</f>
        <v>11</v>
      </c>
    </row>
    <row r="7427" spans="1:8" ht="14.25">
      <c r="A7427" s="11">
        <v>44136</v>
      </c>
      <c r="B7427" s="10" t="s">
        <v>7836</v>
      </c>
      <c r="C7427" s="12">
        <v>0.75</v>
      </c>
      <c r="D7427" s="13">
        <v>44140</v>
      </c>
      <c r="E7427" s="7" t="s">
        <v>6978</v>
      </c>
      <c r="F7427" s="65">
        <v>40.35</v>
      </c>
      <c r="G7427" t="s">
        <v>5</v>
      </c>
      <c r="H7427">
        <f>+VLOOKUP(G7427,'Legenda Tecnologias'!$A$1:$C$26,3)</f>
        <v>11</v>
      </c>
    </row>
    <row r="7428" spans="1:8" ht="14.25">
      <c r="A7428" s="11">
        <v>44136</v>
      </c>
      <c r="B7428" s="10" t="s">
        <v>7837</v>
      </c>
      <c r="C7428" s="12">
        <v>0.79166666666666663</v>
      </c>
      <c r="D7428" s="13">
        <v>44140</v>
      </c>
      <c r="E7428" s="7" t="s">
        <v>6978</v>
      </c>
      <c r="F7428" s="65">
        <v>42.15</v>
      </c>
      <c r="G7428" t="s">
        <v>10</v>
      </c>
      <c r="H7428">
        <f>+VLOOKUP(G7428,'Legenda Tecnologias'!$A$1:$C$26,3)</f>
        <v>1</v>
      </c>
    </row>
    <row r="7429" spans="1:8" ht="14.25">
      <c r="A7429" s="11">
        <v>44136</v>
      </c>
      <c r="B7429" s="10" t="s">
        <v>7820</v>
      </c>
      <c r="C7429" s="12">
        <v>8.3333333333333329E-2</v>
      </c>
      <c r="D7429" s="13">
        <v>44140</v>
      </c>
      <c r="E7429" s="7" t="s">
        <v>6978</v>
      </c>
      <c r="F7429" s="65">
        <v>24.79</v>
      </c>
      <c r="G7429" t="s">
        <v>6</v>
      </c>
      <c r="H7429">
        <f>+VLOOKUP(G7429,'Legenda Tecnologias'!$A$1:$C$26,3)</f>
        <v>18</v>
      </c>
    </row>
    <row r="7430" spans="1:8" ht="14.25">
      <c r="A7430" s="11">
        <v>44136</v>
      </c>
      <c r="B7430" s="10" t="s">
        <v>7838</v>
      </c>
      <c r="C7430" s="12">
        <v>0.83333333333333337</v>
      </c>
      <c r="D7430" s="13">
        <v>44140</v>
      </c>
      <c r="E7430" s="7" t="s">
        <v>6978</v>
      </c>
      <c r="F7430" s="65">
        <v>43.15</v>
      </c>
      <c r="G7430" t="s">
        <v>5</v>
      </c>
      <c r="H7430">
        <f>+VLOOKUP(G7430,'Legenda Tecnologias'!$A$1:$C$26,3)</f>
        <v>11</v>
      </c>
    </row>
    <row r="7431" spans="1:8" ht="14.25">
      <c r="A7431" s="11">
        <v>44136</v>
      </c>
      <c r="B7431" s="10" t="s">
        <v>7839</v>
      </c>
      <c r="C7431" s="12">
        <v>0.875</v>
      </c>
      <c r="D7431" s="13">
        <v>44140</v>
      </c>
      <c r="E7431" s="7" t="s">
        <v>6978</v>
      </c>
      <c r="F7431" s="65">
        <v>38.25</v>
      </c>
      <c r="G7431" t="s">
        <v>5</v>
      </c>
      <c r="H7431">
        <f>+VLOOKUP(G7431,'Legenda Tecnologias'!$A$1:$C$26,3)</f>
        <v>11</v>
      </c>
    </row>
    <row r="7432" spans="1:8" ht="14.25">
      <c r="A7432" s="11">
        <v>44136</v>
      </c>
      <c r="B7432" s="10" t="s">
        <v>7840</v>
      </c>
      <c r="C7432" s="12">
        <v>0.91666666666666663</v>
      </c>
      <c r="D7432" s="13">
        <v>44140</v>
      </c>
      <c r="E7432" s="7" t="s">
        <v>6978</v>
      </c>
      <c r="F7432" s="65">
        <v>38.1</v>
      </c>
      <c r="G7432" t="s">
        <v>5</v>
      </c>
      <c r="H7432">
        <f>+VLOOKUP(G7432,'Legenda Tecnologias'!$A$1:$C$26,3)</f>
        <v>11</v>
      </c>
    </row>
    <row r="7433" spans="1:8" ht="14.25">
      <c r="A7433" s="11">
        <v>44136</v>
      </c>
      <c r="B7433" s="10" t="s">
        <v>7841</v>
      </c>
      <c r="C7433" s="12">
        <v>0.95833333333333337</v>
      </c>
      <c r="D7433" s="13">
        <v>44140</v>
      </c>
      <c r="E7433" s="7" t="s">
        <v>6978</v>
      </c>
      <c r="F7433" s="65">
        <v>34.549999999999997</v>
      </c>
      <c r="G7433" t="s">
        <v>5</v>
      </c>
      <c r="H7433">
        <f>+VLOOKUP(G7433,'Legenda Tecnologias'!$A$1:$C$26,3)</f>
        <v>11</v>
      </c>
    </row>
    <row r="7434" spans="1:8" ht="14.25">
      <c r="A7434" s="11">
        <v>44136</v>
      </c>
      <c r="B7434" s="10" t="s">
        <v>7821</v>
      </c>
      <c r="C7434" s="12">
        <v>0.125</v>
      </c>
      <c r="D7434" s="13">
        <v>44140</v>
      </c>
      <c r="E7434" s="7" t="s">
        <v>6978</v>
      </c>
      <c r="F7434" s="65">
        <v>24.74</v>
      </c>
      <c r="G7434" t="s">
        <v>13</v>
      </c>
      <c r="H7434">
        <f>+VLOOKUP(G7434,'Legenda Tecnologias'!$A$1:$C$26,3)</f>
        <v>24</v>
      </c>
    </row>
    <row r="7435" spans="1:8" ht="14.25">
      <c r="A7435" s="11">
        <v>44136</v>
      </c>
      <c r="B7435" s="10" t="s">
        <v>7822</v>
      </c>
      <c r="C7435" s="12">
        <v>0.16666666666666666</v>
      </c>
      <c r="D7435" s="13">
        <v>44140</v>
      </c>
      <c r="E7435" s="7" t="s">
        <v>6978</v>
      </c>
      <c r="F7435" s="65">
        <v>24.79</v>
      </c>
      <c r="G7435" t="s">
        <v>13</v>
      </c>
      <c r="H7435">
        <f>+VLOOKUP(G7435,'Legenda Tecnologias'!$A$1:$C$26,3)</f>
        <v>24</v>
      </c>
    </row>
    <row r="7436" spans="1:8" ht="14.25">
      <c r="A7436" s="11">
        <v>44136</v>
      </c>
      <c r="B7436" s="10" t="s">
        <v>7823</v>
      </c>
      <c r="C7436" s="12">
        <v>0.20833333333333334</v>
      </c>
      <c r="D7436" s="13">
        <v>44140</v>
      </c>
      <c r="E7436" s="7" t="s">
        <v>6978</v>
      </c>
      <c r="F7436" s="65">
        <v>25</v>
      </c>
      <c r="G7436" t="s">
        <v>13</v>
      </c>
      <c r="H7436">
        <f>+VLOOKUP(G7436,'Legenda Tecnologias'!$A$1:$C$26,3)</f>
        <v>24</v>
      </c>
    </row>
    <row r="7437" spans="1:8" ht="14.25">
      <c r="A7437" s="11">
        <v>44136</v>
      </c>
      <c r="B7437" s="10" t="s">
        <v>7824</v>
      </c>
      <c r="C7437" s="12">
        <v>0.25</v>
      </c>
      <c r="D7437" s="13">
        <v>44140</v>
      </c>
      <c r="E7437" s="7" t="s">
        <v>6978</v>
      </c>
      <c r="F7437" s="65">
        <v>26.27</v>
      </c>
      <c r="G7437" t="s">
        <v>5</v>
      </c>
      <c r="H7437">
        <f>+VLOOKUP(G7437,'Legenda Tecnologias'!$A$1:$C$26,3)</f>
        <v>11</v>
      </c>
    </row>
    <row r="7438" spans="1:8" ht="14.25">
      <c r="A7438" s="11">
        <v>44136</v>
      </c>
      <c r="B7438" s="10" t="s">
        <v>7825</v>
      </c>
      <c r="C7438" s="12">
        <v>0.29166666666666669</v>
      </c>
      <c r="D7438" s="13">
        <v>44140</v>
      </c>
      <c r="E7438" s="7" t="s">
        <v>6978</v>
      </c>
      <c r="F7438" s="65">
        <v>35</v>
      </c>
      <c r="G7438" t="s">
        <v>13</v>
      </c>
      <c r="H7438">
        <f>+VLOOKUP(G7438,'Legenda Tecnologias'!$A$1:$C$26,3)</f>
        <v>24</v>
      </c>
    </row>
    <row r="7439" spans="1:8" ht="14.25">
      <c r="A7439" s="11">
        <v>44136</v>
      </c>
      <c r="B7439" s="10" t="s">
        <v>7826</v>
      </c>
      <c r="C7439" s="12">
        <v>0.33333333333333331</v>
      </c>
      <c r="D7439" s="13">
        <v>44140</v>
      </c>
      <c r="E7439" s="7" t="s">
        <v>6978</v>
      </c>
      <c r="F7439" s="65">
        <v>38.42</v>
      </c>
      <c r="G7439" t="s">
        <v>5</v>
      </c>
      <c r="H7439">
        <f>+VLOOKUP(G7439,'Legenda Tecnologias'!$A$1:$C$26,3)</f>
        <v>11</v>
      </c>
    </row>
    <row r="7440" spans="1:8" ht="14.25">
      <c r="A7440" s="11">
        <v>44136</v>
      </c>
      <c r="B7440" s="10" t="s">
        <v>7827</v>
      </c>
      <c r="C7440" s="12">
        <v>0.375</v>
      </c>
      <c r="D7440" s="13">
        <v>44140</v>
      </c>
      <c r="E7440" s="7" t="s">
        <v>6978</v>
      </c>
      <c r="F7440" s="65">
        <v>38.25</v>
      </c>
      <c r="G7440" t="s">
        <v>5</v>
      </c>
      <c r="H7440">
        <f>+VLOOKUP(G7440,'Legenda Tecnologias'!$A$1:$C$26,3)</f>
        <v>11</v>
      </c>
    </row>
    <row r="7441" spans="1:8" ht="14.25">
      <c r="A7441" s="11">
        <v>44136</v>
      </c>
      <c r="B7441" s="10" t="s">
        <v>7842</v>
      </c>
      <c r="C7441" s="12">
        <v>0</v>
      </c>
      <c r="D7441" s="13">
        <v>44141</v>
      </c>
      <c r="E7441" s="7" t="s">
        <v>6978</v>
      </c>
      <c r="F7441" s="65">
        <v>34</v>
      </c>
      <c r="G7441" t="s">
        <v>5</v>
      </c>
      <c r="H7441">
        <f>+VLOOKUP(G7441,'Legenda Tecnologias'!$A$1:$C$26,3)</f>
        <v>11</v>
      </c>
    </row>
    <row r="7442" spans="1:8" ht="14.25">
      <c r="A7442" s="11">
        <v>44136</v>
      </c>
      <c r="B7442" s="10" t="s">
        <v>7843</v>
      </c>
      <c r="C7442" s="12">
        <v>4.1666666666666664E-2</v>
      </c>
      <c r="D7442" s="13">
        <v>44141</v>
      </c>
      <c r="E7442" s="7" t="s">
        <v>6978</v>
      </c>
      <c r="F7442" s="65">
        <v>32.130000000000003</v>
      </c>
      <c r="G7442" t="s">
        <v>5</v>
      </c>
      <c r="H7442">
        <f>+VLOOKUP(G7442,'Legenda Tecnologias'!$A$1:$C$26,3)</f>
        <v>11</v>
      </c>
    </row>
    <row r="7443" spans="1:8" ht="14.25">
      <c r="A7443" s="11">
        <v>44136</v>
      </c>
      <c r="B7443" s="10" t="s">
        <v>7852</v>
      </c>
      <c r="C7443" s="12">
        <v>0.41666666666666669</v>
      </c>
      <c r="D7443" s="13">
        <v>44141</v>
      </c>
      <c r="E7443" s="7" t="s">
        <v>6978</v>
      </c>
      <c r="F7443" s="65">
        <v>36.950000000000003</v>
      </c>
      <c r="G7443" t="s">
        <v>5</v>
      </c>
      <c r="H7443">
        <f>+VLOOKUP(G7443,'Legenda Tecnologias'!$A$1:$C$26,3)</f>
        <v>11</v>
      </c>
    </row>
    <row r="7444" spans="1:8" ht="14.25">
      <c r="A7444" s="11">
        <v>44136</v>
      </c>
      <c r="B7444" s="10" t="s">
        <v>7853</v>
      </c>
      <c r="C7444" s="12">
        <v>0.45833333333333331</v>
      </c>
      <c r="D7444" s="13">
        <v>44141</v>
      </c>
      <c r="E7444" s="7" t="s">
        <v>6978</v>
      </c>
      <c r="F7444" s="65">
        <v>36.770000000000003</v>
      </c>
      <c r="G7444" t="s">
        <v>5</v>
      </c>
      <c r="H7444">
        <f>+VLOOKUP(G7444,'Legenda Tecnologias'!$A$1:$C$26,3)</f>
        <v>11</v>
      </c>
    </row>
    <row r="7445" spans="1:8" ht="14.25">
      <c r="A7445" s="11">
        <v>44136</v>
      </c>
      <c r="B7445" s="10" t="s">
        <v>7854</v>
      </c>
      <c r="C7445" s="12">
        <v>0.5</v>
      </c>
      <c r="D7445" s="13">
        <v>44141</v>
      </c>
      <c r="E7445" s="7" t="s">
        <v>6978</v>
      </c>
      <c r="F7445" s="65">
        <v>37</v>
      </c>
      <c r="G7445" t="s">
        <v>6</v>
      </c>
      <c r="H7445">
        <f>+VLOOKUP(G7445,'Legenda Tecnologias'!$A$1:$C$26,3)</f>
        <v>18</v>
      </c>
    </row>
    <row r="7446" spans="1:8" ht="14.25">
      <c r="A7446" s="11">
        <v>44136</v>
      </c>
      <c r="B7446" s="10" t="s">
        <v>7855</v>
      </c>
      <c r="C7446" s="12">
        <v>0.54166666666666663</v>
      </c>
      <c r="D7446" s="13">
        <v>44141</v>
      </c>
      <c r="E7446" s="7" t="s">
        <v>6978</v>
      </c>
      <c r="F7446" s="65">
        <v>38.270000000000003</v>
      </c>
      <c r="G7446" t="s">
        <v>5</v>
      </c>
      <c r="H7446">
        <f>+VLOOKUP(G7446,'Legenda Tecnologias'!$A$1:$C$26,3)</f>
        <v>11</v>
      </c>
    </row>
    <row r="7447" spans="1:8" ht="14.25">
      <c r="A7447" s="11">
        <v>44136</v>
      </c>
      <c r="B7447" s="10" t="s">
        <v>7856</v>
      </c>
      <c r="C7447" s="12">
        <v>0.58333333333333337</v>
      </c>
      <c r="D7447" s="13">
        <v>44141</v>
      </c>
      <c r="E7447" s="7" t="s">
        <v>6978</v>
      </c>
      <c r="F7447" s="65">
        <v>36.950000000000003</v>
      </c>
      <c r="G7447" t="s">
        <v>6</v>
      </c>
      <c r="H7447">
        <f>+VLOOKUP(G7447,'Legenda Tecnologias'!$A$1:$C$26,3)</f>
        <v>18</v>
      </c>
    </row>
    <row r="7448" spans="1:8" ht="14.25">
      <c r="A7448" s="11">
        <v>44136</v>
      </c>
      <c r="B7448" s="10" t="s">
        <v>7857</v>
      </c>
      <c r="C7448" s="12">
        <v>0.625</v>
      </c>
      <c r="D7448" s="13">
        <v>44141</v>
      </c>
      <c r="E7448" s="7" t="s">
        <v>6978</v>
      </c>
      <c r="F7448" s="65">
        <v>36.93</v>
      </c>
      <c r="G7448" t="s">
        <v>5</v>
      </c>
      <c r="H7448">
        <f>+VLOOKUP(G7448,'Legenda Tecnologias'!$A$1:$C$26,3)</f>
        <v>11</v>
      </c>
    </row>
    <row r="7449" spans="1:8" ht="14.25">
      <c r="A7449" s="11">
        <v>44136</v>
      </c>
      <c r="B7449" s="10" t="s">
        <v>7858</v>
      </c>
      <c r="C7449" s="12">
        <v>0.66666666666666663</v>
      </c>
      <c r="D7449" s="13">
        <v>44141</v>
      </c>
      <c r="E7449" s="7" t="s">
        <v>6978</v>
      </c>
      <c r="F7449" s="65">
        <v>35.049999999999997</v>
      </c>
      <c r="G7449" t="s">
        <v>5</v>
      </c>
      <c r="H7449">
        <f>+VLOOKUP(G7449,'Legenda Tecnologias'!$A$1:$C$26,3)</f>
        <v>11</v>
      </c>
    </row>
    <row r="7450" spans="1:8" ht="14.25">
      <c r="A7450" s="11">
        <v>44136</v>
      </c>
      <c r="B7450" s="10" t="s">
        <v>7859</v>
      </c>
      <c r="C7450" s="12">
        <v>0.70833333333333337</v>
      </c>
      <c r="D7450" s="13">
        <v>44141</v>
      </c>
      <c r="E7450" s="7" t="s">
        <v>6978</v>
      </c>
      <c r="F7450" s="65">
        <v>34.549999999999997</v>
      </c>
      <c r="G7450" t="s">
        <v>5</v>
      </c>
      <c r="H7450">
        <f>+VLOOKUP(G7450,'Legenda Tecnologias'!$A$1:$C$26,3)</f>
        <v>11</v>
      </c>
    </row>
    <row r="7451" spans="1:8" ht="14.25">
      <c r="A7451" s="11">
        <v>44136</v>
      </c>
      <c r="B7451" s="10" t="s">
        <v>7860</v>
      </c>
      <c r="C7451" s="12">
        <v>0.75</v>
      </c>
      <c r="D7451" s="13">
        <v>44141</v>
      </c>
      <c r="E7451" s="7" t="s">
        <v>6978</v>
      </c>
      <c r="F7451" s="65">
        <v>38.51</v>
      </c>
      <c r="G7451" t="s">
        <v>5</v>
      </c>
      <c r="H7451">
        <f>+VLOOKUP(G7451,'Legenda Tecnologias'!$A$1:$C$26,3)</f>
        <v>11</v>
      </c>
    </row>
    <row r="7452" spans="1:8" ht="14.25">
      <c r="A7452" s="11">
        <v>44136</v>
      </c>
      <c r="B7452" s="10" t="s">
        <v>7861</v>
      </c>
      <c r="C7452" s="12">
        <v>0.79166666666666663</v>
      </c>
      <c r="D7452" s="13">
        <v>44141</v>
      </c>
      <c r="E7452" s="7" t="s">
        <v>6978</v>
      </c>
      <c r="F7452" s="65">
        <v>39.9</v>
      </c>
      <c r="G7452" t="s">
        <v>5</v>
      </c>
      <c r="H7452">
        <f>+VLOOKUP(G7452,'Legenda Tecnologias'!$A$1:$C$26,3)</f>
        <v>11</v>
      </c>
    </row>
    <row r="7453" spans="1:8" ht="14.25">
      <c r="A7453" s="11">
        <v>44136</v>
      </c>
      <c r="B7453" s="10" t="s">
        <v>7844</v>
      </c>
      <c r="C7453" s="12">
        <v>8.3333333333333329E-2</v>
      </c>
      <c r="D7453" s="13">
        <v>44141</v>
      </c>
      <c r="E7453" s="7" t="s">
        <v>6978</v>
      </c>
      <c r="F7453" s="65">
        <v>31.49</v>
      </c>
      <c r="G7453" t="s">
        <v>6</v>
      </c>
      <c r="H7453">
        <f>+VLOOKUP(G7453,'Legenda Tecnologias'!$A$1:$C$26,3)</f>
        <v>18</v>
      </c>
    </row>
    <row r="7454" spans="1:8" ht="14.25">
      <c r="A7454" s="11">
        <v>44136</v>
      </c>
      <c r="B7454" s="10" t="s">
        <v>7862</v>
      </c>
      <c r="C7454" s="12">
        <v>0.83333333333333337</v>
      </c>
      <c r="D7454" s="13">
        <v>44141</v>
      </c>
      <c r="E7454" s="7" t="s">
        <v>6978</v>
      </c>
      <c r="F7454" s="65">
        <v>39.75</v>
      </c>
      <c r="G7454" t="s">
        <v>12</v>
      </c>
      <c r="H7454">
        <f>+VLOOKUP(G7454,'Legenda Tecnologias'!$A$1:$C$26,3)</f>
        <v>22</v>
      </c>
    </row>
    <row r="7455" spans="1:8" ht="14.25">
      <c r="A7455" s="11">
        <v>44136</v>
      </c>
      <c r="B7455" s="10" t="s">
        <v>7863</v>
      </c>
      <c r="C7455" s="12">
        <v>0.875</v>
      </c>
      <c r="D7455" s="13">
        <v>44141</v>
      </c>
      <c r="E7455" s="7" t="s">
        <v>6978</v>
      </c>
      <c r="F7455" s="65">
        <v>35.17</v>
      </c>
      <c r="G7455" t="s">
        <v>5</v>
      </c>
      <c r="H7455">
        <f>+VLOOKUP(G7455,'Legenda Tecnologias'!$A$1:$C$26,3)</f>
        <v>11</v>
      </c>
    </row>
    <row r="7456" spans="1:8" ht="14.25">
      <c r="A7456" s="11">
        <v>44136</v>
      </c>
      <c r="B7456" s="10" t="s">
        <v>7864</v>
      </c>
      <c r="C7456" s="12">
        <v>0.91666666666666663</v>
      </c>
      <c r="D7456" s="13">
        <v>44141</v>
      </c>
      <c r="E7456" s="7" t="s">
        <v>6978</v>
      </c>
      <c r="F7456" s="65">
        <v>31.37</v>
      </c>
      <c r="G7456" t="s">
        <v>6</v>
      </c>
      <c r="H7456">
        <f>+VLOOKUP(G7456,'Legenda Tecnologias'!$A$1:$C$26,3)</f>
        <v>18</v>
      </c>
    </row>
    <row r="7457" spans="1:8" ht="14.25">
      <c r="A7457" s="11">
        <v>44136</v>
      </c>
      <c r="B7457" s="10" t="s">
        <v>7865</v>
      </c>
      <c r="C7457" s="12">
        <v>0.95833333333333337</v>
      </c>
      <c r="D7457" s="13">
        <v>44141</v>
      </c>
      <c r="E7457" s="7" t="s">
        <v>6978</v>
      </c>
      <c r="F7457" s="65">
        <v>28.4</v>
      </c>
      <c r="G7457" t="s">
        <v>6</v>
      </c>
      <c r="H7457">
        <f>+VLOOKUP(G7457,'Legenda Tecnologias'!$A$1:$C$26,3)</f>
        <v>18</v>
      </c>
    </row>
    <row r="7458" spans="1:8" ht="14.25">
      <c r="A7458" s="11">
        <v>44136</v>
      </c>
      <c r="B7458" s="10" t="s">
        <v>7845</v>
      </c>
      <c r="C7458" s="12">
        <v>0.125</v>
      </c>
      <c r="D7458" s="13">
        <v>44141</v>
      </c>
      <c r="E7458" s="7" t="s">
        <v>6978</v>
      </c>
      <c r="F7458" s="65">
        <v>29</v>
      </c>
      <c r="G7458" t="s">
        <v>6</v>
      </c>
      <c r="H7458">
        <f>+VLOOKUP(G7458,'Legenda Tecnologias'!$A$1:$C$26,3)</f>
        <v>18</v>
      </c>
    </row>
    <row r="7459" spans="1:8" ht="14.25">
      <c r="A7459" s="11">
        <v>44136</v>
      </c>
      <c r="B7459" s="10" t="s">
        <v>7846</v>
      </c>
      <c r="C7459" s="12">
        <v>0.16666666666666666</v>
      </c>
      <c r="D7459" s="13">
        <v>44141</v>
      </c>
      <c r="E7459" s="7" t="s">
        <v>6978</v>
      </c>
      <c r="F7459" s="65">
        <v>28.8</v>
      </c>
      <c r="G7459" t="s">
        <v>5</v>
      </c>
      <c r="H7459">
        <f>+VLOOKUP(G7459,'Legenda Tecnologias'!$A$1:$C$26,3)</f>
        <v>11</v>
      </c>
    </row>
    <row r="7460" spans="1:8" ht="14.25">
      <c r="A7460" s="11">
        <v>44136</v>
      </c>
      <c r="B7460" s="10" t="s">
        <v>7847</v>
      </c>
      <c r="C7460" s="12">
        <v>0.20833333333333334</v>
      </c>
      <c r="D7460" s="13">
        <v>44141</v>
      </c>
      <c r="E7460" s="7" t="s">
        <v>6978</v>
      </c>
      <c r="F7460" s="65">
        <v>31</v>
      </c>
      <c r="G7460" t="s">
        <v>5</v>
      </c>
      <c r="H7460">
        <f>+VLOOKUP(G7460,'Legenda Tecnologias'!$A$1:$C$26,3)</f>
        <v>11</v>
      </c>
    </row>
    <row r="7461" spans="1:8" ht="14.25">
      <c r="A7461" s="11">
        <v>44136</v>
      </c>
      <c r="B7461" s="10" t="s">
        <v>7848</v>
      </c>
      <c r="C7461" s="12">
        <v>0.25</v>
      </c>
      <c r="D7461" s="13">
        <v>44141</v>
      </c>
      <c r="E7461" s="7" t="s">
        <v>6978</v>
      </c>
      <c r="F7461" s="65">
        <v>33.549999999999997</v>
      </c>
      <c r="G7461" t="s">
        <v>6</v>
      </c>
      <c r="H7461">
        <f>+VLOOKUP(G7461,'Legenda Tecnologias'!$A$1:$C$26,3)</f>
        <v>18</v>
      </c>
    </row>
    <row r="7462" spans="1:8" ht="14.25">
      <c r="A7462" s="11">
        <v>44136</v>
      </c>
      <c r="B7462" s="10" t="s">
        <v>7849</v>
      </c>
      <c r="C7462" s="12">
        <v>0.29166666666666669</v>
      </c>
      <c r="D7462" s="13">
        <v>44141</v>
      </c>
      <c r="E7462" s="7" t="s">
        <v>6978</v>
      </c>
      <c r="F7462" s="65">
        <v>35.21</v>
      </c>
      <c r="G7462" t="s">
        <v>5</v>
      </c>
      <c r="H7462">
        <f>+VLOOKUP(G7462,'Legenda Tecnologias'!$A$1:$C$26,3)</f>
        <v>11</v>
      </c>
    </row>
    <row r="7463" spans="1:8" ht="14.25">
      <c r="A7463" s="11">
        <v>44136</v>
      </c>
      <c r="B7463" s="10" t="s">
        <v>7850</v>
      </c>
      <c r="C7463" s="12">
        <v>0.33333333333333331</v>
      </c>
      <c r="D7463" s="13">
        <v>44141</v>
      </c>
      <c r="E7463" s="7" t="s">
        <v>6978</v>
      </c>
      <c r="F7463" s="65">
        <v>39.75</v>
      </c>
      <c r="G7463" t="s">
        <v>6</v>
      </c>
      <c r="H7463">
        <f>+VLOOKUP(G7463,'Legenda Tecnologias'!$A$1:$C$26,3)</f>
        <v>18</v>
      </c>
    </row>
    <row r="7464" spans="1:8" ht="14.25">
      <c r="A7464" s="11">
        <v>44136</v>
      </c>
      <c r="B7464" s="10" t="s">
        <v>7851</v>
      </c>
      <c r="C7464" s="12">
        <v>0.375</v>
      </c>
      <c r="D7464" s="13">
        <v>44141</v>
      </c>
      <c r="E7464" s="7" t="s">
        <v>6978</v>
      </c>
      <c r="F7464" s="65">
        <v>39.01</v>
      </c>
      <c r="G7464" t="s">
        <v>5</v>
      </c>
      <c r="H7464">
        <f>+VLOOKUP(G7464,'Legenda Tecnologias'!$A$1:$C$26,3)</f>
        <v>11</v>
      </c>
    </row>
    <row r="7465" spans="1:8" ht="14.25">
      <c r="A7465" s="11">
        <v>44136</v>
      </c>
      <c r="B7465" s="10" t="s">
        <v>7866</v>
      </c>
      <c r="C7465" s="12">
        <v>0</v>
      </c>
      <c r="D7465" s="13">
        <v>44142</v>
      </c>
      <c r="E7465" s="7" t="s">
        <v>6978</v>
      </c>
      <c r="F7465" s="65">
        <v>32.049999999999997</v>
      </c>
      <c r="G7465" t="s">
        <v>13</v>
      </c>
      <c r="H7465">
        <f>+VLOOKUP(G7465,'Legenda Tecnologias'!$A$1:$C$26,3)</f>
        <v>24</v>
      </c>
    </row>
    <row r="7466" spans="1:8" ht="14.25">
      <c r="A7466" s="11">
        <v>44136</v>
      </c>
      <c r="B7466" s="10" t="s">
        <v>7867</v>
      </c>
      <c r="C7466" s="12">
        <v>4.1666666666666664E-2</v>
      </c>
      <c r="D7466" s="13">
        <v>44142</v>
      </c>
      <c r="E7466" s="7" t="s">
        <v>6978</v>
      </c>
      <c r="F7466" s="65">
        <v>29.55</v>
      </c>
      <c r="G7466" t="s">
        <v>5</v>
      </c>
      <c r="H7466">
        <f>+VLOOKUP(G7466,'Legenda Tecnologias'!$A$1:$C$26,3)</f>
        <v>11</v>
      </c>
    </row>
    <row r="7467" spans="1:8" ht="14.25">
      <c r="A7467" s="11">
        <v>44136</v>
      </c>
      <c r="B7467" s="10" t="s">
        <v>7876</v>
      </c>
      <c r="C7467" s="12">
        <v>0.41666666666666669</v>
      </c>
      <c r="D7467" s="13">
        <v>44142</v>
      </c>
      <c r="E7467" s="7" t="s">
        <v>6978</v>
      </c>
      <c r="F7467" s="65">
        <v>32.1</v>
      </c>
      <c r="G7467" t="s">
        <v>6</v>
      </c>
      <c r="H7467">
        <f>+VLOOKUP(G7467,'Legenda Tecnologias'!$A$1:$C$26,3)</f>
        <v>18</v>
      </c>
    </row>
    <row r="7468" spans="1:8" ht="14.25">
      <c r="A7468" s="11">
        <v>44136</v>
      </c>
      <c r="B7468" s="10" t="s">
        <v>7877</v>
      </c>
      <c r="C7468" s="12">
        <v>0.45833333333333331</v>
      </c>
      <c r="D7468" s="13">
        <v>44142</v>
      </c>
      <c r="E7468" s="7" t="s">
        <v>6978</v>
      </c>
      <c r="F7468" s="65">
        <v>32.549999999999997</v>
      </c>
      <c r="G7468" t="s">
        <v>5</v>
      </c>
      <c r="H7468">
        <f>+VLOOKUP(G7468,'Legenda Tecnologias'!$A$1:$C$26,3)</f>
        <v>11</v>
      </c>
    </row>
    <row r="7469" spans="1:8" ht="14.25">
      <c r="A7469" s="11">
        <v>44136</v>
      </c>
      <c r="B7469" s="10" t="s">
        <v>7878</v>
      </c>
      <c r="C7469" s="12">
        <v>0.5</v>
      </c>
      <c r="D7469" s="13">
        <v>44142</v>
      </c>
      <c r="E7469" s="7" t="s">
        <v>6978</v>
      </c>
      <c r="F7469" s="65">
        <v>32.049999999999997</v>
      </c>
      <c r="G7469" t="s">
        <v>5</v>
      </c>
      <c r="H7469">
        <f>+VLOOKUP(G7469,'Legenda Tecnologias'!$A$1:$C$26,3)</f>
        <v>11</v>
      </c>
    </row>
    <row r="7470" spans="1:8" ht="14.25">
      <c r="A7470" s="11">
        <v>44136</v>
      </c>
      <c r="B7470" s="10" t="s">
        <v>7879</v>
      </c>
      <c r="C7470" s="12">
        <v>0.54166666666666663</v>
      </c>
      <c r="D7470" s="13">
        <v>44142</v>
      </c>
      <c r="E7470" s="7" t="s">
        <v>6978</v>
      </c>
      <c r="F7470" s="65">
        <v>32.1</v>
      </c>
      <c r="G7470" t="s">
        <v>5</v>
      </c>
      <c r="H7470">
        <f>+VLOOKUP(G7470,'Legenda Tecnologias'!$A$1:$C$26,3)</f>
        <v>11</v>
      </c>
    </row>
    <row r="7471" spans="1:8" ht="14.25">
      <c r="A7471" s="11">
        <v>44136</v>
      </c>
      <c r="B7471" s="10" t="s">
        <v>7880</v>
      </c>
      <c r="C7471" s="12">
        <v>0.58333333333333337</v>
      </c>
      <c r="D7471" s="13">
        <v>44142</v>
      </c>
      <c r="E7471" s="7" t="s">
        <v>6978</v>
      </c>
      <c r="F7471" s="65">
        <v>31.55</v>
      </c>
      <c r="G7471" t="s">
        <v>5</v>
      </c>
      <c r="H7471">
        <f>+VLOOKUP(G7471,'Legenda Tecnologias'!$A$1:$C$26,3)</f>
        <v>11</v>
      </c>
    </row>
    <row r="7472" spans="1:8" ht="14.25">
      <c r="A7472" s="11">
        <v>44136</v>
      </c>
      <c r="B7472" s="10" t="s">
        <v>7881</v>
      </c>
      <c r="C7472" s="12">
        <v>0.625</v>
      </c>
      <c r="D7472" s="13">
        <v>44142</v>
      </c>
      <c r="E7472" s="7" t="s">
        <v>6978</v>
      </c>
      <c r="F7472" s="65">
        <v>29.84</v>
      </c>
      <c r="G7472" t="s">
        <v>5</v>
      </c>
      <c r="H7472">
        <f>+VLOOKUP(G7472,'Legenda Tecnologias'!$A$1:$C$26,3)</f>
        <v>11</v>
      </c>
    </row>
    <row r="7473" spans="1:8" ht="14.25">
      <c r="A7473" s="11">
        <v>44136</v>
      </c>
      <c r="B7473" s="10" t="s">
        <v>7882</v>
      </c>
      <c r="C7473" s="12">
        <v>0.66666666666666663</v>
      </c>
      <c r="D7473" s="13">
        <v>44142</v>
      </c>
      <c r="E7473" s="7" t="s">
        <v>6978</v>
      </c>
      <c r="F7473" s="65">
        <v>34.049999999999997</v>
      </c>
      <c r="G7473" t="s">
        <v>13</v>
      </c>
      <c r="H7473">
        <f>+VLOOKUP(G7473,'Legenda Tecnologias'!$A$1:$C$26,3)</f>
        <v>24</v>
      </c>
    </row>
    <row r="7474" spans="1:8" ht="14.25">
      <c r="A7474" s="11">
        <v>44136</v>
      </c>
      <c r="B7474" s="10" t="s">
        <v>7883</v>
      </c>
      <c r="C7474" s="12">
        <v>0.70833333333333337</v>
      </c>
      <c r="D7474" s="13">
        <v>44142</v>
      </c>
      <c r="E7474" s="7" t="s">
        <v>6978</v>
      </c>
      <c r="F7474" s="65">
        <v>34.049999999999997</v>
      </c>
      <c r="G7474" t="s">
        <v>5</v>
      </c>
      <c r="H7474">
        <f>+VLOOKUP(G7474,'Legenda Tecnologias'!$A$1:$C$26,3)</f>
        <v>11</v>
      </c>
    </row>
    <row r="7475" spans="1:8" ht="14.25">
      <c r="A7475" s="11">
        <v>44136</v>
      </c>
      <c r="B7475" s="10" t="s">
        <v>7884</v>
      </c>
      <c r="C7475" s="12">
        <v>0.75</v>
      </c>
      <c r="D7475" s="13">
        <v>44142</v>
      </c>
      <c r="E7475" s="7" t="s">
        <v>6978</v>
      </c>
      <c r="F7475" s="65">
        <v>42.17</v>
      </c>
      <c r="G7475" t="s">
        <v>5</v>
      </c>
      <c r="H7475">
        <f>+VLOOKUP(G7475,'Legenda Tecnologias'!$A$1:$C$26,3)</f>
        <v>11</v>
      </c>
    </row>
    <row r="7476" spans="1:8" ht="14.25">
      <c r="A7476" s="11">
        <v>44136</v>
      </c>
      <c r="B7476" s="10" t="s">
        <v>7885</v>
      </c>
      <c r="C7476" s="12">
        <v>0.79166666666666663</v>
      </c>
      <c r="D7476" s="13">
        <v>44142</v>
      </c>
      <c r="E7476" s="7" t="s">
        <v>6978</v>
      </c>
      <c r="F7476" s="65">
        <v>44.35</v>
      </c>
      <c r="G7476" t="s">
        <v>10</v>
      </c>
      <c r="H7476">
        <f>+VLOOKUP(G7476,'Legenda Tecnologias'!$A$1:$C$26,3)</f>
        <v>1</v>
      </c>
    </row>
    <row r="7477" spans="1:8" ht="14.25">
      <c r="A7477" s="11">
        <v>44136</v>
      </c>
      <c r="B7477" s="10" t="s">
        <v>7868</v>
      </c>
      <c r="C7477" s="12">
        <v>8.3333333333333329E-2</v>
      </c>
      <c r="D7477" s="13">
        <v>44142</v>
      </c>
      <c r="E7477" s="7" t="s">
        <v>6978</v>
      </c>
      <c r="F7477" s="65">
        <v>29.5</v>
      </c>
      <c r="G7477" t="s">
        <v>5</v>
      </c>
      <c r="H7477">
        <f>+VLOOKUP(G7477,'Legenda Tecnologias'!$A$1:$C$26,3)</f>
        <v>11</v>
      </c>
    </row>
    <row r="7478" spans="1:8" ht="14.25">
      <c r="A7478" s="11">
        <v>44136</v>
      </c>
      <c r="B7478" s="10" t="s">
        <v>7886</v>
      </c>
      <c r="C7478" s="12">
        <v>0.83333333333333337</v>
      </c>
      <c r="D7478" s="13">
        <v>44142</v>
      </c>
      <c r="E7478" s="7" t="s">
        <v>6978</v>
      </c>
      <c r="F7478" s="65">
        <v>42.85</v>
      </c>
      <c r="G7478" t="s">
        <v>12</v>
      </c>
      <c r="H7478">
        <f>+VLOOKUP(G7478,'Legenda Tecnologias'!$A$1:$C$26,3)</f>
        <v>22</v>
      </c>
    </row>
    <row r="7479" spans="1:8" ht="14.25">
      <c r="A7479" s="11">
        <v>44136</v>
      </c>
      <c r="B7479" s="10" t="s">
        <v>7887</v>
      </c>
      <c r="C7479" s="12">
        <v>0.875</v>
      </c>
      <c r="D7479" s="13">
        <v>44142</v>
      </c>
      <c r="E7479" s="7" t="s">
        <v>6978</v>
      </c>
      <c r="F7479" s="65">
        <v>39.01</v>
      </c>
      <c r="G7479" t="s">
        <v>12</v>
      </c>
      <c r="H7479">
        <f>+VLOOKUP(G7479,'Legenda Tecnologias'!$A$1:$C$26,3)</f>
        <v>22</v>
      </c>
    </row>
    <row r="7480" spans="1:8" ht="14.25">
      <c r="A7480" s="11">
        <v>44136</v>
      </c>
      <c r="B7480" s="10" t="s">
        <v>7888</v>
      </c>
      <c r="C7480" s="12">
        <v>0.91666666666666663</v>
      </c>
      <c r="D7480" s="13">
        <v>44142</v>
      </c>
      <c r="E7480" s="7" t="s">
        <v>6978</v>
      </c>
      <c r="F7480" s="65">
        <v>37.99</v>
      </c>
      <c r="G7480" t="s">
        <v>5</v>
      </c>
      <c r="H7480">
        <f>+VLOOKUP(G7480,'Legenda Tecnologias'!$A$1:$C$26,3)</f>
        <v>11</v>
      </c>
    </row>
    <row r="7481" spans="1:8" ht="14.25">
      <c r="A7481" s="11">
        <v>44136</v>
      </c>
      <c r="B7481" s="10" t="s">
        <v>7889</v>
      </c>
      <c r="C7481" s="12">
        <v>0.95833333333333337</v>
      </c>
      <c r="D7481" s="13">
        <v>44142</v>
      </c>
      <c r="E7481" s="7" t="s">
        <v>6978</v>
      </c>
      <c r="F7481" s="65">
        <v>35.72</v>
      </c>
      <c r="G7481" t="s">
        <v>6</v>
      </c>
      <c r="H7481">
        <f>+VLOOKUP(G7481,'Legenda Tecnologias'!$A$1:$C$26,3)</f>
        <v>18</v>
      </c>
    </row>
    <row r="7482" spans="1:8" ht="14.25">
      <c r="A7482" s="11">
        <v>44136</v>
      </c>
      <c r="B7482" s="10" t="s">
        <v>7869</v>
      </c>
      <c r="C7482" s="12">
        <v>0.125</v>
      </c>
      <c r="D7482" s="13">
        <v>44142</v>
      </c>
      <c r="E7482" s="7" t="s">
        <v>6978</v>
      </c>
      <c r="F7482" s="65">
        <v>29</v>
      </c>
      <c r="G7482" t="s">
        <v>6</v>
      </c>
      <c r="H7482">
        <f>+VLOOKUP(G7482,'Legenda Tecnologias'!$A$1:$C$26,3)</f>
        <v>18</v>
      </c>
    </row>
    <row r="7483" spans="1:8" ht="14.25">
      <c r="A7483" s="11">
        <v>44136</v>
      </c>
      <c r="B7483" s="10" t="s">
        <v>7870</v>
      </c>
      <c r="C7483" s="12">
        <v>0.16666666666666666</v>
      </c>
      <c r="D7483" s="13">
        <v>44142</v>
      </c>
      <c r="E7483" s="7" t="s">
        <v>6978</v>
      </c>
      <c r="F7483" s="65">
        <v>29</v>
      </c>
      <c r="G7483" t="s">
        <v>6</v>
      </c>
      <c r="H7483">
        <f>+VLOOKUP(G7483,'Legenda Tecnologias'!$A$1:$C$26,3)</f>
        <v>18</v>
      </c>
    </row>
    <row r="7484" spans="1:8" ht="14.25">
      <c r="A7484" s="11">
        <v>44136</v>
      </c>
      <c r="B7484" s="10" t="s">
        <v>7871</v>
      </c>
      <c r="C7484" s="12">
        <v>0.20833333333333334</v>
      </c>
      <c r="D7484" s="13">
        <v>44142</v>
      </c>
      <c r="E7484" s="7" t="s">
        <v>6978</v>
      </c>
      <c r="F7484" s="65">
        <v>30.1</v>
      </c>
      <c r="G7484" t="s">
        <v>6</v>
      </c>
      <c r="H7484">
        <f>+VLOOKUP(G7484,'Legenda Tecnologias'!$A$1:$C$26,3)</f>
        <v>18</v>
      </c>
    </row>
    <row r="7485" spans="1:8" ht="14.25">
      <c r="A7485" s="11">
        <v>44136</v>
      </c>
      <c r="B7485" s="10" t="s">
        <v>7872</v>
      </c>
      <c r="C7485" s="12">
        <v>0.25</v>
      </c>
      <c r="D7485" s="13">
        <v>44142</v>
      </c>
      <c r="E7485" s="7" t="s">
        <v>6978</v>
      </c>
      <c r="F7485" s="65">
        <v>29.45</v>
      </c>
      <c r="G7485" t="s">
        <v>6</v>
      </c>
      <c r="H7485">
        <f>+VLOOKUP(G7485,'Legenda Tecnologias'!$A$1:$C$26,3)</f>
        <v>18</v>
      </c>
    </row>
    <row r="7486" spans="1:8" ht="14.25">
      <c r="A7486" s="11">
        <v>44136</v>
      </c>
      <c r="B7486" s="10" t="s">
        <v>7873</v>
      </c>
      <c r="C7486" s="12">
        <v>0.29166666666666669</v>
      </c>
      <c r="D7486" s="13">
        <v>44142</v>
      </c>
      <c r="E7486" s="7" t="s">
        <v>6978</v>
      </c>
      <c r="F7486" s="65">
        <v>29.55</v>
      </c>
      <c r="G7486" t="s">
        <v>7</v>
      </c>
      <c r="H7486">
        <f>+VLOOKUP(G7486,'Legenda Tecnologias'!$A$1:$C$26,3)</f>
        <v>19</v>
      </c>
    </row>
    <row r="7487" spans="1:8" ht="14.25">
      <c r="A7487" s="11">
        <v>44136</v>
      </c>
      <c r="B7487" s="10" t="s">
        <v>7874</v>
      </c>
      <c r="C7487" s="12">
        <v>0.33333333333333331</v>
      </c>
      <c r="D7487" s="13">
        <v>44142</v>
      </c>
      <c r="E7487" s="7" t="s">
        <v>6978</v>
      </c>
      <c r="F7487" s="65">
        <v>31.55</v>
      </c>
      <c r="G7487" t="s">
        <v>5</v>
      </c>
      <c r="H7487">
        <f>+VLOOKUP(G7487,'Legenda Tecnologias'!$A$1:$C$26,3)</f>
        <v>11</v>
      </c>
    </row>
    <row r="7488" spans="1:8" ht="14.25">
      <c r="A7488" s="11">
        <v>44136</v>
      </c>
      <c r="B7488" s="10" t="s">
        <v>7875</v>
      </c>
      <c r="C7488" s="12">
        <v>0.375</v>
      </c>
      <c r="D7488" s="13">
        <v>44142</v>
      </c>
      <c r="E7488" s="7" t="s">
        <v>6978</v>
      </c>
      <c r="F7488" s="65">
        <v>34.58</v>
      </c>
      <c r="G7488" t="s">
        <v>5</v>
      </c>
      <c r="H7488">
        <f>+VLOOKUP(G7488,'Legenda Tecnologias'!$A$1:$C$26,3)</f>
        <v>11</v>
      </c>
    </row>
    <row r="7489" spans="1:8" ht="14.25">
      <c r="A7489" s="11">
        <v>44136</v>
      </c>
      <c r="B7489" s="10" t="s">
        <v>7890</v>
      </c>
      <c r="C7489" s="12">
        <v>0</v>
      </c>
      <c r="D7489" s="13">
        <v>44143</v>
      </c>
      <c r="E7489" s="7" t="s">
        <v>6978</v>
      </c>
      <c r="F7489" s="65">
        <v>35.869999999999997</v>
      </c>
      <c r="G7489" t="s">
        <v>12</v>
      </c>
      <c r="H7489">
        <f>+VLOOKUP(G7489,'Legenda Tecnologias'!$A$1:$C$26,3)</f>
        <v>22</v>
      </c>
    </row>
    <row r="7490" spans="1:8" ht="14.25">
      <c r="A7490" s="11">
        <v>44136</v>
      </c>
      <c r="B7490" s="10" t="s">
        <v>7891</v>
      </c>
      <c r="C7490" s="12">
        <v>4.1666666666666664E-2</v>
      </c>
      <c r="D7490" s="13">
        <v>44143</v>
      </c>
      <c r="E7490" s="7" t="s">
        <v>6978</v>
      </c>
      <c r="F7490" s="65">
        <v>31.71</v>
      </c>
      <c r="G7490" t="s">
        <v>5</v>
      </c>
      <c r="H7490">
        <f>+VLOOKUP(G7490,'Legenda Tecnologias'!$A$1:$C$26,3)</f>
        <v>11</v>
      </c>
    </row>
    <row r="7491" spans="1:8" ht="14.25">
      <c r="A7491" s="11">
        <v>44136</v>
      </c>
      <c r="B7491" s="10" t="s">
        <v>7900</v>
      </c>
      <c r="C7491" s="12">
        <v>0.41666666666666669</v>
      </c>
      <c r="D7491" s="13">
        <v>44143</v>
      </c>
      <c r="E7491" s="7" t="s">
        <v>6978</v>
      </c>
      <c r="F7491" s="65">
        <v>32.549999999999997</v>
      </c>
      <c r="G7491" t="s">
        <v>5</v>
      </c>
      <c r="H7491">
        <f>+VLOOKUP(G7491,'Legenda Tecnologias'!$A$1:$C$26,3)</f>
        <v>11</v>
      </c>
    </row>
    <row r="7492" spans="1:8" ht="14.25">
      <c r="A7492" s="11">
        <v>44136</v>
      </c>
      <c r="B7492" s="10" t="s">
        <v>7901</v>
      </c>
      <c r="C7492" s="12">
        <v>0.45833333333333331</v>
      </c>
      <c r="D7492" s="13">
        <v>44143</v>
      </c>
      <c r="E7492" s="7" t="s">
        <v>6978</v>
      </c>
      <c r="F7492" s="65">
        <v>32.549999999999997</v>
      </c>
      <c r="G7492" t="s">
        <v>5</v>
      </c>
      <c r="H7492">
        <f>+VLOOKUP(G7492,'Legenda Tecnologias'!$A$1:$C$26,3)</f>
        <v>11</v>
      </c>
    </row>
    <row r="7493" spans="1:8" ht="14.25">
      <c r="A7493" s="11">
        <v>44136</v>
      </c>
      <c r="B7493" s="10" t="s">
        <v>7902</v>
      </c>
      <c r="C7493" s="12">
        <v>0.5</v>
      </c>
      <c r="D7493" s="13">
        <v>44143</v>
      </c>
      <c r="E7493" s="7" t="s">
        <v>6978</v>
      </c>
      <c r="F7493" s="65">
        <v>32.549999999999997</v>
      </c>
      <c r="G7493" t="s">
        <v>5</v>
      </c>
      <c r="H7493">
        <f>+VLOOKUP(G7493,'Legenda Tecnologias'!$A$1:$C$26,3)</f>
        <v>11</v>
      </c>
    </row>
    <row r="7494" spans="1:8" ht="14.25">
      <c r="A7494" s="11">
        <v>44136</v>
      </c>
      <c r="B7494" s="10" t="s">
        <v>7903</v>
      </c>
      <c r="C7494" s="12">
        <v>0.54166666666666663</v>
      </c>
      <c r="D7494" s="13">
        <v>44143</v>
      </c>
      <c r="E7494" s="7" t="s">
        <v>6978</v>
      </c>
      <c r="F7494" s="65">
        <v>33.31</v>
      </c>
      <c r="G7494" t="s">
        <v>5</v>
      </c>
      <c r="H7494">
        <f>+VLOOKUP(G7494,'Legenda Tecnologias'!$A$1:$C$26,3)</f>
        <v>11</v>
      </c>
    </row>
    <row r="7495" spans="1:8" ht="14.25">
      <c r="A7495" s="11">
        <v>44136</v>
      </c>
      <c r="B7495" s="10" t="s">
        <v>7904</v>
      </c>
      <c r="C7495" s="12">
        <v>0.58333333333333337</v>
      </c>
      <c r="D7495" s="13">
        <v>44143</v>
      </c>
      <c r="E7495" s="7" t="s">
        <v>6978</v>
      </c>
      <c r="F7495" s="65">
        <v>33.64</v>
      </c>
      <c r="G7495" t="s">
        <v>5</v>
      </c>
      <c r="H7495">
        <f>+VLOOKUP(G7495,'Legenda Tecnologias'!$A$1:$C$26,3)</f>
        <v>11</v>
      </c>
    </row>
    <row r="7496" spans="1:8" ht="14.25">
      <c r="A7496" s="11">
        <v>44136</v>
      </c>
      <c r="B7496" s="10" t="s">
        <v>7905</v>
      </c>
      <c r="C7496" s="12">
        <v>0.625</v>
      </c>
      <c r="D7496" s="13">
        <v>44143</v>
      </c>
      <c r="E7496" s="7" t="s">
        <v>6978</v>
      </c>
      <c r="F7496" s="65">
        <v>33.44</v>
      </c>
      <c r="G7496" t="s">
        <v>5</v>
      </c>
      <c r="H7496">
        <f>+VLOOKUP(G7496,'Legenda Tecnologias'!$A$1:$C$26,3)</f>
        <v>11</v>
      </c>
    </row>
    <row r="7497" spans="1:8" ht="14.25">
      <c r="A7497" s="11">
        <v>44136</v>
      </c>
      <c r="B7497" s="10" t="s">
        <v>7906</v>
      </c>
      <c r="C7497" s="12">
        <v>0.66666666666666663</v>
      </c>
      <c r="D7497" s="13">
        <v>44143</v>
      </c>
      <c r="E7497" s="7" t="s">
        <v>6978</v>
      </c>
      <c r="F7497" s="65">
        <v>35.619999999999997</v>
      </c>
      <c r="G7497" t="s">
        <v>5</v>
      </c>
      <c r="H7497">
        <f>+VLOOKUP(G7497,'Legenda Tecnologias'!$A$1:$C$26,3)</f>
        <v>11</v>
      </c>
    </row>
    <row r="7498" spans="1:8" ht="14.25">
      <c r="A7498" s="11">
        <v>44136</v>
      </c>
      <c r="B7498" s="10" t="s">
        <v>7907</v>
      </c>
      <c r="C7498" s="12">
        <v>0.70833333333333337</v>
      </c>
      <c r="D7498" s="13">
        <v>44143</v>
      </c>
      <c r="E7498" s="7" t="s">
        <v>6978</v>
      </c>
      <c r="F7498" s="65">
        <v>36.979999999999997</v>
      </c>
      <c r="G7498" t="s">
        <v>6</v>
      </c>
      <c r="H7498">
        <f>+VLOOKUP(G7498,'Legenda Tecnologias'!$A$1:$C$26,3)</f>
        <v>18</v>
      </c>
    </row>
    <row r="7499" spans="1:8" ht="14.25">
      <c r="A7499" s="11">
        <v>44136</v>
      </c>
      <c r="B7499" s="10" t="s">
        <v>7908</v>
      </c>
      <c r="C7499" s="12">
        <v>0.75</v>
      </c>
      <c r="D7499" s="13">
        <v>44143</v>
      </c>
      <c r="E7499" s="7" t="s">
        <v>6978</v>
      </c>
      <c r="F7499" s="65">
        <v>43.43</v>
      </c>
      <c r="G7499" t="s">
        <v>5</v>
      </c>
      <c r="H7499">
        <f>+VLOOKUP(G7499,'Legenda Tecnologias'!$A$1:$C$26,3)</f>
        <v>11</v>
      </c>
    </row>
    <row r="7500" spans="1:8" ht="14.25">
      <c r="A7500" s="11">
        <v>44136</v>
      </c>
      <c r="B7500" s="10" t="s">
        <v>7909</v>
      </c>
      <c r="C7500" s="12">
        <v>0.79166666666666663</v>
      </c>
      <c r="D7500" s="13">
        <v>44143</v>
      </c>
      <c r="E7500" s="7" t="s">
        <v>6978</v>
      </c>
      <c r="F7500" s="65">
        <v>46</v>
      </c>
      <c r="G7500" t="s">
        <v>5</v>
      </c>
      <c r="H7500">
        <f>+VLOOKUP(G7500,'Legenda Tecnologias'!$A$1:$C$26,3)</f>
        <v>11</v>
      </c>
    </row>
    <row r="7501" spans="1:8" ht="14.25">
      <c r="A7501" s="11">
        <v>44136</v>
      </c>
      <c r="B7501" s="10" t="s">
        <v>7892</v>
      </c>
      <c r="C7501" s="12">
        <v>8.3333333333333329E-2</v>
      </c>
      <c r="D7501" s="13">
        <v>44143</v>
      </c>
      <c r="E7501" s="7" t="s">
        <v>6978</v>
      </c>
      <c r="F7501" s="65">
        <v>30.55</v>
      </c>
      <c r="G7501" t="s">
        <v>6</v>
      </c>
      <c r="H7501">
        <f>+VLOOKUP(G7501,'Legenda Tecnologias'!$A$1:$C$26,3)</f>
        <v>18</v>
      </c>
    </row>
    <row r="7502" spans="1:8" ht="14.25">
      <c r="A7502" s="11">
        <v>44136</v>
      </c>
      <c r="B7502" s="10" t="s">
        <v>7910</v>
      </c>
      <c r="C7502" s="12">
        <v>0.83333333333333337</v>
      </c>
      <c r="D7502" s="13">
        <v>44143</v>
      </c>
      <c r="E7502" s="7" t="s">
        <v>6978</v>
      </c>
      <c r="F7502" s="65">
        <v>43.82</v>
      </c>
      <c r="G7502" t="s">
        <v>6</v>
      </c>
      <c r="H7502">
        <f>+VLOOKUP(G7502,'Legenda Tecnologias'!$A$1:$C$26,3)</f>
        <v>18</v>
      </c>
    </row>
    <row r="7503" spans="1:8" ht="14.25">
      <c r="A7503" s="11">
        <v>44136</v>
      </c>
      <c r="B7503" s="10" t="s">
        <v>7911</v>
      </c>
      <c r="C7503" s="12">
        <v>0.875</v>
      </c>
      <c r="D7503" s="13">
        <v>44143</v>
      </c>
      <c r="E7503" s="7" t="s">
        <v>6978</v>
      </c>
      <c r="F7503" s="65">
        <v>41</v>
      </c>
      <c r="G7503" t="s">
        <v>12</v>
      </c>
      <c r="H7503">
        <f>+VLOOKUP(G7503,'Legenda Tecnologias'!$A$1:$C$26,3)</f>
        <v>22</v>
      </c>
    </row>
    <row r="7504" spans="1:8" ht="14.25">
      <c r="A7504" s="11">
        <v>44136</v>
      </c>
      <c r="B7504" s="10" t="s">
        <v>7912</v>
      </c>
      <c r="C7504" s="12">
        <v>0.91666666666666663</v>
      </c>
      <c r="D7504" s="13">
        <v>44143</v>
      </c>
      <c r="E7504" s="7" t="s">
        <v>6978</v>
      </c>
      <c r="F7504" s="65">
        <v>39.1</v>
      </c>
      <c r="G7504" t="s">
        <v>6</v>
      </c>
      <c r="H7504">
        <f>+VLOOKUP(G7504,'Legenda Tecnologias'!$A$1:$C$26,3)</f>
        <v>18</v>
      </c>
    </row>
    <row r="7505" spans="1:8" ht="14.25">
      <c r="A7505" s="11">
        <v>44136</v>
      </c>
      <c r="B7505" s="10" t="s">
        <v>7913</v>
      </c>
      <c r="C7505" s="12">
        <v>0.95833333333333337</v>
      </c>
      <c r="D7505" s="13">
        <v>44143</v>
      </c>
      <c r="E7505" s="7" t="s">
        <v>6978</v>
      </c>
      <c r="F7505" s="65">
        <v>38.5</v>
      </c>
      <c r="G7505" t="s">
        <v>6</v>
      </c>
      <c r="H7505">
        <f>+VLOOKUP(G7505,'Legenda Tecnologias'!$A$1:$C$26,3)</f>
        <v>18</v>
      </c>
    </row>
    <row r="7506" spans="1:8" ht="14.25">
      <c r="A7506" s="11">
        <v>44136</v>
      </c>
      <c r="B7506" s="10" t="s">
        <v>7893</v>
      </c>
      <c r="C7506" s="12">
        <v>0.125</v>
      </c>
      <c r="D7506" s="13">
        <v>44143</v>
      </c>
      <c r="E7506" s="7" t="s">
        <v>6978</v>
      </c>
      <c r="F7506" s="65">
        <v>29.69</v>
      </c>
      <c r="G7506" t="s">
        <v>5</v>
      </c>
      <c r="H7506">
        <f>+VLOOKUP(G7506,'Legenda Tecnologias'!$A$1:$C$26,3)</f>
        <v>11</v>
      </c>
    </row>
    <row r="7507" spans="1:8" ht="14.25">
      <c r="A7507" s="11">
        <v>44136</v>
      </c>
      <c r="B7507" s="10" t="s">
        <v>7894</v>
      </c>
      <c r="C7507" s="12">
        <v>0.16666666666666666</v>
      </c>
      <c r="D7507" s="13">
        <v>44143</v>
      </c>
      <c r="E7507" s="7" t="s">
        <v>6978</v>
      </c>
      <c r="F7507" s="65">
        <v>26.84</v>
      </c>
      <c r="G7507" t="s">
        <v>6</v>
      </c>
      <c r="H7507">
        <f>+VLOOKUP(G7507,'Legenda Tecnologias'!$A$1:$C$26,3)</f>
        <v>18</v>
      </c>
    </row>
    <row r="7508" spans="1:8" ht="14.25">
      <c r="A7508" s="11">
        <v>44136</v>
      </c>
      <c r="B7508" s="10" t="s">
        <v>7895</v>
      </c>
      <c r="C7508" s="12">
        <v>0.20833333333333334</v>
      </c>
      <c r="D7508" s="13">
        <v>44143</v>
      </c>
      <c r="E7508" s="7" t="s">
        <v>6978</v>
      </c>
      <c r="F7508" s="65">
        <v>27.74</v>
      </c>
      <c r="G7508" t="s">
        <v>13</v>
      </c>
      <c r="H7508">
        <f>+VLOOKUP(G7508,'Legenda Tecnologias'!$A$1:$C$26,3)</f>
        <v>24</v>
      </c>
    </row>
    <row r="7509" spans="1:8" ht="14.25">
      <c r="A7509" s="11">
        <v>44136</v>
      </c>
      <c r="B7509" s="10" t="s">
        <v>7896</v>
      </c>
      <c r="C7509" s="12">
        <v>0.25</v>
      </c>
      <c r="D7509" s="13">
        <v>44143</v>
      </c>
      <c r="E7509" s="7" t="s">
        <v>6978</v>
      </c>
      <c r="F7509" s="65">
        <v>29.6</v>
      </c>
      <c r="G7509" t="s">
        <v>13</v>
      </c>
      <c r="H7509">
        <f>+VLOOKUP(G7509,'Legenda Tecnologias'!$A$1:$C$26,3)</f>
        <v>24</v>
      </c>
    </row>
    <row r="7510" spans="1:8" ht="14.25">
      <c r="A7510" s="11">
        <v>44136</v>
      </c>
      <c r="B7510" s="10" t="s">
        <v>7897</v>
      </c>
      <c r="C7510" s="12">
        <v>0.29166666666666669</v>
      </c>
      <c r="D7510" s="13">
        <v>44143</v>
      </c>
      <c r="E7510" s="7" t="s">
        <v>6978</v>
      </c>
      <c r="F7510" s="65">
        <v>31.3</v>
      </c>
      <c r="G7510" t="s">
        <v>6</v>
      </c>
      <c r="H7510">
        <f>+VLOOKUP(G7510,'Legenda Tecnologias'!$A$1:$C$26,3)</f>
        <v>18</v>
      </c>
    </row>
    <row r="7511" spans="1:8" ht="14.25">
      <c r="A7511" s="11">
        <v>44136</v>
      </c>
      <c r="B7511" s="10" t="s">
        <v>7898</v>
      </c>
      <c r="C7511" s="12">
        <v>0.33333333333333331</v>
      </c>
      <c r="D7511" s="13">
        <v>44143</v>
      </c>
      <c r="E7511" s="7" t="s">
        <v>6978</v>
      </c>
      <c r="F7511" s="65">
        <v>32.01</v>
      </c>
      <c r="G7511" t="s">
        <v>5</v>
      </c>
      <c r="H7511">
        <f>+VLOOKUP(G7511,'Legenda Tecnologias'!$A$1:$C$26,3)</f>
        <v>11</v>
      </c>
    </row>
    <row r="7512" spans="1:8" ht="14.25">
      <c r="A7512" s="11">
        <v>44136</v>
      </c>
      <c r="B7512" s="10" t="s">
        <v>7899</v>
      </c>
      <c r="C7512" s="12">
        <v>0.375</v>
      </c>
      <c r="D7512" s="13">
        <v>44143</v>
      </c>
      <c r="E7512" s="7" t="s">
        <v>6978</v>
      </c>
      <c r="F7512" s="65">
        <v>33.659999999999997</v>
      </c>
      <c r="G7512" t="s">
        <v>6</v>
      </c>
      <c r="H7512">
        <f>+VLOOKUP(G7512,'Legenda Tecnologias'!$A$1:$C$26,3)</f>
        <v>18</v>
      </c>
    </row>
    <row r="7513" spans="1:8" ht="14.25">
      <c r="A7513" s="11">
        <v>44136</v>
      </c>
      <c r="B7513" s="10" t="s">
        <v>7914</v>
      </c>
      <c r="C7513" s="12">
        <v>0</v>
      </c>
      <c r="D7513" s="13">
        <v>44144</v>
      </c>
      <c r="E7513" s="7" t="s">
        <v>6978</v>
      </c>
      <c r="F7513" s="65">
        <v>34.79</v>
      </c>
      <c r="G7513" t="s">
        <v>28</v>
      </c>
      <c r="H7513">
        <f>+VLOOKUP(G7513,'Legenda Tecnologias'!$A$1:$C$26,3)</f>
        <v>15</v>
      </c>
    </row>
    <row r="7514" spans="1:8" ht="14.25">
      <c r="A7514" s="11">
        <v>44136</v>
      </c>
      <c r="B7514" s="10" t="s">
        <v>7915</v>
      </c>
      <c r="C7514" s="12">
        <v>4.1666666666666664E-2</v>
      </c>
      <c r="D7514" s="13">
        <v>44144</v>
      </c>
      <c r="E7514" s="7" t="s">
        <v>6978</v>
      </c>
      <c r="F7514" s="65">
        <v>34.6</v>
      </c>
      <c r="G7514" t="s">
        <v>6</v>
      </c>
      <c r="H7514">
        <f>+VLOOKUP(G7514,'Legenda Tecnologias'!$A$1:$C$26,3)</f>
        <v>18</v>
      </c>
    </row>
    <row r="7515" spans="1:8" ht="14.25">
      <c r="A7515" s="11">
        <v>44136</v>
      </c>
      <c r="B7515" s="10" t="s">
        <v>7924</v>
      </c>
      <c r="C7515" s="12">
        <v>0.41666666666666669</v>
      </c>
      <c r="D7515" s="13">
        <v>44144</v>
      </c>
      <c r="E7515" s="7" t="s">
        <v>6978</v>
      </c>
      <c r="F7515" s="65">
        <v>46.64</v>
      </c>
      <c r="G7515" t="s">
        <v>12</v>
      </c>
      <c r="H7515">
        <f>+VLOOKUP(G7515,'Legenda Tecnologias'!$A$1:$C$26,3)</f>
        <v>22</v>
      </c>
    </row>
    <row r="7516" spans="1:8" ht="14.25">
      <c r="A7516" s="11">
        <v>44136</v>
      </c>
      <c r="B7516" s="10" t="s">
        <v>7925</v>
      </c>
      <c r="C7516" s="12">
        <v>0.45833333333333331</v>
      </c>
      <c r="D7516" s="13">
        <v>44144</v>
      </c>
      <c r="E7516" s="7" t="s">
        <v>6978</v>
      </c>
      <c r="F7516" s="65">
        <v>46.26</v>
      </c>
      <c r="G7516" t="s">
        <v>5</v>
      </c>
      <c r="H7516">
        <f>+VLOOKUP(G7516,'Legenda Tecnologias'!$A$1:$C$26,3)</f>
        <v>11</v>
      </c>
    </row>
    <row r="7517" spans="1:8" ht="14.25">
      <c r="A7517" s="11">
        <v>44136</v>
      </c>
      <c r="B7517" s="10" t="s">
        <v>7926</v>
      </c>
      <c r="C7517" s="12">
        <v>0.5</v>
      </c>
      <c r="D7517" s="13">
        <v>44144</v>
      </c>
      <c r="E7517" s="7" t="s">
        <v>6978</v>
      </c>
      <c r="F7517" s="65">
        <v>46.02</v>
      </c>
      <c r="G7517" t="s">
        <v>12</v>
      </c>
      <c r="H7517">
        <f>+VLOOKUP(G7517,'Legenda Tecnologias'!$A$1:$C$26,3)</f>
        <v>22</v>
      </c>
    </row>
    <row r="7518" spans="1:8" ht="14.25">
      <c r="A7518" s="11">
        <v>44136</v>
      </c>
      <c r="B7518" s="10" t="s">
        <v>7927</v>
      </c>
      <c r="C7518" s="12">
        <v>0.54166666666666663</v>
      </c>
      <c r="D7518" s="13">
        <v>44144</v>
      </c>
      <c r="E7518" s="7" t="s">
        <v>6978</v>
      </c>
      <c r="F7518" s="65">
        <v>46.42</v>
      </c>
      <c r="G7518" t="s">
        <v>12</v>
      </c>
      <c r="H7518">
        <f>+VLOOKUP(G7518,'Legenda Tecnologias'!$A$1:$C$26,3)</f>
        <v>22</v>
      </c>
    </row>
    <row r="7519" spans="1:8" ht="14.25">
      <c r="A7519" s="11">
        <v>44136</v>
      </c>
      <c r="B7519" s="10" t="s">
        <v>7928</v>
      </c>
      <c r="C7519" s="12">
        <v>0.58333333333333337</v>
      </c>
      <c r="D7519" s="13">
        <v>44144</v>
      </c>
      <c r="E7519" s="7" t="s">
        <v>6978</v>
      </c>
      <c r="F7519" s="65">
        <v>47.59</v>
      </c>
      <c r="G7519" t="s">
        <v>5</v>
      </c>
      <c r="H7519">
        <f>+VLOOKUP(G7519,'Legenda Tecnologias'!$A$1:$C$26,3)</f>
        <v>11</v>
      </c>
    </row>
    <row r="7520" spans="1:8" ht="14.25">
      <c r="A7520" s="11">
        <v>44136</v>
      </c>
      <c r="B7520" s="10" t="s">
        <v>7929</v>
      </c>
      <c r="C7520" s="12">
        <v>0.625</v>
      </c>
      <c r="D7520" s="13">
        <v>44144</v>
      </c>
      <c r="E7520" s="7" t="s">
        <v>6978</v>
      </c>
      <c r="F7520" s="65">
        <v>49.67</v>
      </c>
      <c r="G7520" t="s">
        <v>12</v>
      </c>
      <c r="H7520">
        <f>+VLOOKUP(G7520,'Legenda Tecnologias'!$A$1:$C$26,3)</f>
        <v>22</v>
      </c>
    </row>
    <row r="7521" spans="1:8" ht="14.25">
      <c r="A7521" s="11">
        <v>44136</v>
      </c>
      <c r="B7521" s="10" t="s">
        <v>7930</v>
      </c>
      <c r="C7521" s="12">
        <v>0.66666666666666663</v>
      </c>
      <c r="D7521" s="13">
        <v>44144</v>
      </c>
      <c r="E7521" s="7" t="s">
        <v>6978</v>
      </c>
      <c r="F7521" s="65">
        <v>49.58</v>
      </c>
      <c r="G7521" t="s">
        <v>10</v>
      </c>
      <c r="H7521">
        <f>+VLOOKUP(G7521,'Legenda Tecnologias'!$A$1:$C$26,3)</f>
        <v>1</v>
      </c>
    </row>
    <row r="7522" spans="1:8" ht="14.25">
      <c r="A7522" s="11">
        <v>44136</v>
      </c>
      <c r="B7522" s="10" t="s">
        <v>7931</v>
      </c>
      <c r="C7522" s="12">
        <v>0.70833333333333337</v>
      </c>
      <c r="D7522" s="13">
        <v>44144</v>
      </c>
      <c r="E7522" s="7" t="s">
        <v>6978</v>
      </c>
      <c r="F7522" s="65">
        <v>53.18</v>
      </c>
      <c r="G7522" t="s">
        <v>5</v>
      </c>
      <c r="H7522">
        <f>+VLOOKUP(G7522,'Legenda Tecnologias'!$A$1:$C$26,3)</f>
        <v>11</v>
      </c>
    </row>
    <row r="7523" spans="1:8" ht="14.25">
      <c r="A7523" s="11">
        <v>44136</v>
      </c>
      <c r="B7523" s="10" t="s">
        <v>7932</v>
      </c>
      <c r="C7523" s="12">
        <v>0.75</v>
      </c>
      <c r="D7523" s="13">
        <v>44144</v>
      </c>
      <c r="E7523" s="7" t="s">
        <v>6978</v>
      </c>
      <c r="F7523" s="65">
        <v>60.55</v>
      </c>
      <c r="G7523" t="s">
        <v>10</v>
      </c>
      <c r="H7523">
        <f>+VLOOKUP(G7523,'Legenda Tecnologias'!$A$1:$C$26,3)</f>
        <v>1</v>
      </c>
    </row>
    <row r="7524" spans="1:8" ht="14.25">
      <c r="A7524" s="11">
        <v>44136</v>
      </c>
      <c r="B7524" s="10" t="s">
        <v>7933</v>
      </c>
      <c r="C7524" s="12">
        <v>0.79166666666666663</v>
      </c>
      <c r="D7524" s="13">
        <v>44144</v>
      </c>
      <c r="E7524" s="7" t="s">
        <v>6978</v>
      </c>
      <c r="F7524" s="65">
        <v>55.96</v>
      </c>
      <c r="G7524" t="s">
        <v>5</v>
      </c>
      <c r="H7524">
        <f>+VLOOKUP(G7524,'Legenda Tecnologias'!$A$1:$C$26,3)</f>
        <v>11</v>
      </c>
    </row>
    <row r="7525" spans="1:8" ht="14.25">
      <c r="A7525" s="11">
        <v>44136</v>
      </c>
      <c r="B7525" s="10" t="s">
        <v>7916</v>
      </c>
      <c r="C7525" s="12">
        <v>8.3333333333333329E-2</v>
      </c>
      <c r="D7525" s="13">
        <v>44144</v>
      </c>
      <c r="E7525" s="7" t="s">
        <v>6978</v>
      </c>
      <c r="F7525" s="65">
        <v>33.1</v>
      </c>
      <c r="G7525" t="s">
        <v>20</v>
      </c>
      <c r="H7525">
        <f>+VLOOKUP(G7525,'Legenda Tecnologias'!$A$1:$C$26,3)</f>
        <v>12</v>
      </c>
    </row>
    <row r="7526" spans="1:8" ht="14.25">
      <c r="A7526" s="11">
        <v>44136</v>
      </c>
      <c r="B7526" s="10" t="s">
        <v>7934</v>
      </c>
      <c r="C7526" s="12">
        <v>0.83333333333333337</v>
      </c>
      <c r="D7526" s="13">
        <v>44144</v>
      </c>
      <c r="E7526" s="7" t="s">
        <v>6978</v>
      </c>
      <c r="F7526" s="65">
        <v>53.55</v>
      </c>
      <c r="G7526" t="s">
        <v>6</v>
      </c>
      <c r="H7526">
        <f>+VLOOKUP(G7526,'Legenda Tecnologias'!$A$1:$C$26,3)</f>
        <v>18</v>
      </c>
    </row>
    <row r="7527" spans="1:8" ht="14.25">
      <c r="A7527" s="11">
        <v>44136</v>
      </c>
      <c r="B7527" s="10" t="s">
        <v>7935</v>
      </c>
      <c r="C7527" s="12">
        <v>0.875</v>
      </c>
      <c r="D7527" s="13">
        <v>44144</v>
      </c>
      <c r="E7527" s="7" t="s">
        <v>6978</v>
      </c>
      <c r="F7527" s="65">
        <v>51.02</v>
      </c>
      <c r="G7527" t="s">
        <v>5</v>
      </c>
      <c r="H7527">
        <f>+VLOOKUP(G7527,'Legenda Tecnologias'!$A$1:$C$26,3)</f>
        <v>11</v>
      </c>
    </row>
    <row r="7528" spans="1:8" ht="14.25">
      <c r="A7528" s="11">
        <v>44136</v>
      </c>
      <c r="B7528" s="10" t="s">
        <v>7936</v>
      </c>
      <c r="C7528" s="12">
        <v>0.91666666666666663</v>
      </c>
      <c r="D7528" s="13">
        <v>44144</v>
      </c>
      <c r="E7528" s="7" t="s">
        <v>6978</v>
      </c>
      <c r="F7528" s="65">
        <v>48.5</v>
      </c>
      <c r="G7528" t="s">
        <v>10</v>
      </c>
      <c r="H7528">
        <f>+VLOOKUP(G7528,'Legenda Tecnologias'!$A$1:$C$26,3)</f>
        <v>1</v>
      </c>
    </row>
    <row r="7529" spans="1:8" ht="14.25">
      <c r="A7529" s="11">
        <v>44136</v>
      </c>
      <c r="B7529" s="10" t="s">
        <v>7937</v>
      </c>
      <c r="C7529" s="12">
        <v>0.95833333333333337</v>
      </c>
      <c r="D7529" s="13">
        <v>44144</v>
      </c>
      <c r="E7529" s="7" t="s">
        <v>6978</v>
      </c>
      <c r="F7529" s="65">
        <v>45.55</v>
      </c>
      <c r="G7529" t="s">
        <v>42</v>
      </c>
      <c r="H7529">
        <f>+VLOOKUP(G7529,'Legenda Tecnologias'!$A$1:$C$26,3)</f>
        <v>3</v>
      </c>
    </row>
    <row r="7530" spans="1:8" ht="14.25">
      <c r="A7530" s="11">
        <v>44136</v>
      </c>
      <c r="B7530" s="10" t="s">
        <v>7917</v>
      </c>
      <c r="C7530" s="12">
        <v>0.125</v>
      </c>
      <c r="D7530" s="13">
        <v>44144</v>
      </c>
      <c r="E7530" s="7" t="s">
        <v>6978</v>
      </c>
      <c r="F7530" s="65">
        <v>33.1</v>
      </c>
      <c r="G7530" t="s">
        <v>13</v>
      </c>
      <c r="H7530">
        <f>+VLOOKUP(G7530,'Legenda Tecnologias'!$A$1:$C$26,3)</f>
        <v>24</v>
      </c>
    </row>
    <row r="7531" spans="1:8" ht="14.25">
      <c r="A7531" s="11">
        <v>44136</v>
      </c>
      <c r="B7531" s="10" t="s">
        <v>7918</v>
      </c>
      <c r="C7531" s="12">
        <v>0.16666666666666666</v>
      </c>
      <c r="D7531" s="13">
        <v>44144</v>
      </c>
      <c r="E7531" s="7" t="s">
        <v>6978</v>
      </c>
      <c r="F7531" s="65">
        <v>32.97</v>
      </c>
      <c r="G7531" t="s">
        <v>13</v>
      </c>
      <c r="H7531">
        <f>+VLOOKUP(G7531,'Legenda Tecnologias'!$A$1:$C$26,3)</f>
        <v>24</v>
      </c>
    </row>
    <row r="7532" spans="1:8" ht="14.25">
      <c r="A7532" s="11">
        <v>44136</v>
      </c>
      <c r="B7532" s="10" t="s">
        <v>7919</v>
      </c>
      <c r="C7532" s="12">
        <v>0.20833333333333334</v>
      </c>
      <c r="D7532" s="13">
        <v>44144</v>
      </c>
      <c r="E7532" s="7" t="s">
        <v>6978</v>
      </c>
      <c r="F7532" s="65">
        <v>34.65</v>
      </c>
      <c r="G7532" t="s">
        <v>13</v>
      </c>
      <c r="H7532">
        <f>+VLOOKUP(G7532,'Legenda Tecnologias'!$A$1:$C$26,3)</f>
        <v>24</v>
      </c>
    </row>
    <row r="7533" spans="1:8" ht="14.25">
      <c r="A7533" s="11">
        <v>44136</v>
      </c>
      <c r="B7533" s="10" t="s">
        <v>7920</v>
      </c>
      <c r="C7533" s="12">
        <v>0.25</v>
      </c>
      <c r="D7533" s="13">
        <v>44144</v>
      </c>
      <c r="E7533" s="7" t="s">
        <v>6978</v>
      </c>
      <c r="F7533" s="65">
        <v>44.37</v>
      </c>
      <c r="G7533" t="s">
        <v>6</v>
      </c>
      <c r="H7533">
        <f>+VLOOKUP(G7533,'Legenda Tecnologias'!$A$1:$C$26,3)</f>
        <v>18</v>
      </c>
    </row>
    <row r="7534" spans="1:8" ht="14.25">
      <c r="A7534" s="11">
        <v>44136</v>
      </c>
      <c r="B7534" s="10" t="s">
        <v>7921</v>
      </c>
      <c r="C7534" s="12">
        <v>0.29166666666666669</v>
      </c>
      <c r="D7534" s="13">
        <v>44144</v>
      </c>
      <c r="E7534" s="7" t="s">
        <v>6978</v>
      </c>
      <c r="F7534" s="65">
        <v>48.88</v>
      </c>
      <c r="G7534" t="s">
        <v>12</v>
      </c>
      <c r="H7534">
        <f>+VLOOKUP(G7534,'Legenda Tecnologias'!$A$1:$C$26,3)</f>
        <v>22</v>
      </c>
    </row>
    <row r="7535" spans="1:8" ht="14.25">
      <c r="A7535" s="11">
        <v>44136</v>
      </c>
      <c r="B7535" s="10" t="s">
        <v>7922</v>
      </c>
      <c r="C7535" s="12">
        <v>0.33333333333333331</v>
      </c>
      <c r="D7535" s="13">
        <v>44144</v>
      </c>
      <c r="E7535" s="7" t="s">
        <v>6978</v>
      </c>
      <c r="F7535" s="65">
        <v>49.95</v>
      </c>
      <c r="G7535" t="s">
        <v>10</v>
      </c>
      <c r="H7535">
        <f>+VLOOKUP(G7535,'Legenda Tecnologias'!$A$1:$C$26,3)</f>
        <v>1</v>
      </c>
    </row>
    <row r="7536" spans="1:8" ht="14.25">
      <c r="A7536" s="11">
        <v>44136</v>
      </c>
      <c r="B7536" s="10" t="s">
        <v>7923</v>
      </c>
      <c r="C7536" s="12">
        <v>0.375</v>
      </c>
      <c r="D7536" s="13">
        <v>44144</v>
      </c>
      <c r="E7536" s="7" t="s">
        <v>6978</v>
      </c>
      <c r="F7536" s="65">
        <v>48</v>
      </c>
      <c r="G7536" t="s">
        <v>5</v>
      </c>
      <c r="H7536">
        <f>+VLOOKUP(G7536,'Legenda Tecnologias'!$A$1:$C$26,3)</f>
        <v>11</v>
      </c>
    </row>
    <row r="7537" spans="1:8" ht="14.25">
      <c r="A7537" s="11">
        <v>44136</v>
      </c>
      <c r="B7537" s="10" t="s">
        <v>7938</v>
      </c>
      <c r="C7537" s="12">
        <v>0</v>
      </c>
      <c r="D7537" s="13">
        <v>44145</v>
      </c>
      <c r="E7537" s="7" t="s">
        <v>6978</v>
      </c>
      <c r="F7537" s="65">
        <v>50.01</v>
      </c>
      <c r="G7537" t="s">
        <v>28</v>
      </c>
      <c r="H7537">
        <f>+VLOOKUP(G7537,'Legenda Tecnologias'!$A$1:$C$26,3)</f>
        <v>15</v>
      </c>
    </row>
    <row r="7538" spans="1:8" ht="14.25">
      <c r="A7538" s="11">
        <v>44136</v>
      </c>
      <c r="B7538" s="10" t="s">
        <v>7939</v>
      </c>
      <c r="C7538" s="12">
        <v>4.1666666666666664E-2</v>
      </c>
      <c r="D7538" s="13">
        <v>44145</v>
      </c>
      <c r="E7538" s="7" t="s">
        <v>6978</v>
      </c>
      <c r="F7538" s="65">
        <v>50</v>
      </c>
      <c r="G7538" t="s">
        <v>15</v>
      </c>
      <c r="H7538">
        <f>+VLOOKUP(G7538,'Legenda Tecnologias'!$A$1:$C$26,3)</f>
        <v>9</v>
      </c>
    </row>
    <row r="7539" spans="1:8" ht="14.25">
      <c r="A7539" s="11">
        <v>44136</v>
      </c>
      <c r="B7539" s="10" t="s">
        <v>7948</v>
      </c>
      <c r="C7539" s="12">
        <v>0.41666666666666669</v>
      </c>
      <c r="D7539" s="13">
        <v>44145</v>
      </c>
      <c r="E7539" s="7" t="s">
        <v>6978</v>
      </c>
      <c r="F7539" s="65">
        <v>52.97</v>
      </c>
      <c r="G7539" t="s">
        <v>10</v>
      </c>
      <c r="H7539">
        <f>+VLOOKUP(G7539,'Legenda Tecnologias'!$A$1:$C$26,3)</f>
        <v>1</v>
      </c>
    </row>
    <row r="7540" spans="1:8" ht="14.25">
      <c r="A7540" s="11">
        <v>44136</v>
      </c>
      <c r="B7540" s="10" t="s">
        <v>7949</v>
      </c>
      <c r="C7540" s="12">
        <v>0.45833333333333331</v>
      </c>
      <c r="D7540" s="13">
        <v>44145</v>
      </c>
      <c r="E7540" s="7" t="s">
        <v>6978</v>
      </c>
      <c r="F7540" s="65">
        <v>52.39</v>
      </c>
      <c r="G7540" t="s">
        <v>10</v>
      </c>
      <c r="H7540">
        <f>+VLOOKUP(G7540,'Legenda Tecnologias'!$A$1:$C$26,3)</f>
        <v>1</v>
      </c>
    </row>
    <row r="7541" spans="1:8" ht="14.25">
      <c r="A7541" s="11">
        <v>44136</v>
      </c>
      <c r="B7541" s="10" t="s">
        <v>7950</v>
      </c>
      <c r="C7541" s="12">
        <v>0.5</v>
      </c>
      <c r="D7541" s="13">
        <v>44145</v>
      </c>
      <c r="E7541" s="7" t="s">
        <v>6978</v>
      </c>
      <c r="F7541" s="65">
        <v>50.82</v>
      </c>
      <c r="G7541" t="s">
        <v>10</v>
      </c>
      <c r="H7541">
        <f>+VLOOKUP(G7541,'Legenda Tecnologias'!$A$1:$C$26,3)</f>
        <v>1</v>
      </c>
    </row>
    <row r="7542" spans="1:8" ht="14.25">
      <c r="A7542" s="11">
        <v>44136</v>
      </c>
      <c r="B7542" s="10" t="s">
        <v>7951</v>
      </c>
      <c r="C7542" s="12">
        <v>0.54166666666666663</v>
      </c>
      <c r="D7542" s="13">
        <v>44145</v>
      </c>
      <c r="E7542" s="7" t="s">
        <v>6978</v>
      </c>
      <c r="F7542" s="65">
        <v>50</v>
      </c>
      <c r="G7542" t="s">
        <v>5</v>
      </c>
      <c r="H7542">
        <f>+VLOOKUP(G7542,'Legenda Tecnologias'!$A$1:$C$26,3)</f>
        <v>11</v>
      </c>
    </row>
    <row r="7543" spans="1:8" ht="14.25">
      <c r="A7543" s="11">
        <v>44136</v>
      </c>
      <c r="B7543" s="10" t="s">
        <v>7952</v>
      </c>
      <c r="C7543" s="12">
        <v>0.58333333333333337</v>
      </c>
      <c r="D7543" s="13">
        <v>44145</v>
      </c>
      <c r="E7543" s="7" t="s">
        <v>6978</v>
      </c>
      <c r="F7543" s="65">
        <v>50.12</v>
      </c>
      <c r="G7543" t="s">
        <v>8</v>
      </c>
      <c r="H7543">
        <f>+VLOOKUP(G7543,'Legenda Tecnologias'!$A$1:$C$26,3)</f>
        <v>6</v>
      </c>
    </row>
    <row r="7544" spans="1:8" ht="14.25">
      <c r="A7544" s="11">
        <v>44136</v>
      </c>
      <c r="B7544" s="10" t="s">
        <v>7953</v>
      </c>
      <c r="C7544" s="12">
        <v>0.625</v>
      </c>
      <c r="D7544" s="13">
        <v>44145</v>
      </c>
      <c r="E7544" s="7" t="s">
        <v>6978</v>
      </c>
      <c r="F7544" s="65">
        <v>47.56</v>
      </c>
      <c r="G7544" t="s">
        <v>5</v>
      </c>
      <c r="H7544">
        <f>+VLOOKUP(G7544,'Legenda Tecnologias'!$A$1:$C$26,3)</f>
        <v>11</v>
      </c>
    </row>
    <row r="7545" spans="1:8" ht="14.25">
      <c r="A7545" s="11">
        <v>44136</v>
      </c>
      <c r="B7545" s="10" t="s">
        <v>7954</v>
      </c>
      <c r="C7545" s="12">
        <v>0.66666666666666663</v>
      </c>
      <c r="D7545" s="13">
        <v>44145</v>
      </c>
      <c r="E7545" s="7" t="s">
        <v>6978</v>
      </c>
      <c r="F7545" s="65">
        <v>50.01</v>
      </c>
      <c r="G7545" t="s">
        <v>12</v>
      </c>
      <c r="H7545">
        <f>+VLOOKUP(G7545,'Legenda Tecnologias'!$A$1:$C$26,3)</f>
        <v>22</v>
      </c>
    </row>
    <row r="7546" spans="1:8" ht="14.25">
      <c r="A7546" s="11">
        <v>44136</v>
      </c>
      <c r="B7546" s="10" t="s">
        <v>7955</v>
      </c>
      <c r="C7546" s="12">
        <v>0.70833333333333337</v>
      </c>
      <c r="D7546" s="13">
        <v>44145</v>
      </c>
      <c r="E7546" s="7" t="s">
        <v>6978</v>
      </c>
      <c r="F7546" s="65">
        <v>53.01</v>
      </c>
      <c r="G7546" t="s">
        <v>13</v>
      </c>
      <c r="H7546">
        <f>+VLOOKUP(G7546,'Legenda Tecnologias'!$A$1:$C$26,3)</f>
        <v>24</v>
      </c>
    </row>
    <row r="7547" spans="1:8" ht="14.25">
      <c r="A7547" s="11">
        <v>44136</v>
      </c>
      <c r="B7547" s="10" t="s">
        <v>7956</v>
      </c>
      <c r="C7547" s="12">
        <v>0.75</v>
      </c>
      <c r="D7547" s="13">
        <v>44145</v>
      </c>
      <c r="E7547" s="7" t="s">
        <v>6978</v>
      </c>
      <c r="F7547" s="65">
        <v>62.38</v>
      </c>
      <c r="G7547" t="s">
        <v>5</v>
      </c>
      <c r="H7547">
        <f>+VLOOKUP(G7547,'Legenda Tecnologias'!$A$1:$C$26,3)</f>
        <v>11</v>
      </c>
    </row>
    <row r="7548" spans="1:8" ht="14.25">
      <c r="A7548" s="11">
        <v>44136</v>
      </c>
      <c r="B7548" s="10" t="s">
        <v>7957</v>
      </c>
      <c r="C7548" s="12">
        <v>0.79166666666666663</v>
      </c>
      <c r="D7548" s="13">
        <v>44145</v>
      </c>
      <c r="E7548" s="7" t="s">
        <v>6978</v>
      </c>
      <c r="F7548" s="65">
        <v>57.85</v>
      </c>
      <c r="G7548" t="s">
        <v>6</v>
      </c>
      <c r="H7548">
        <f>+VLOOKUP(G7548,'Legenda Tecnologias'!$A$1:$C$26,3)</f>
        <v>18</v>
      </c>
    </row>
    <row r="7549" spans="1:8" ht="14.25">
      <c r="A7549" s="11">
        <v>44136</v>
      </c>
      <c r="B7549" s="10" t="s">
        <v>7940</v>
      </c>
      <c r="C7549" s="12">
        <v>8.3333333333333329E-2</v>
      </c>
      <c r="D7549" s="13">
        <v>44145</v>
      </c>
      <c r="E7549" s="7" t="s">
        <v>6978</v>
      </c>
      <c r="F7549" s="65">
        <v>47.21</v>
      </c>
      <c r="G7549" t="s">
        <v>7</v>
      </c>
      <c r="H7549">
        <f>+VLOOKUP(G7549,'Legenda Tecnologias'!$A$1:$C$26,3)</f>
        <v>19</v>
      </c>
    </row>
    <row r="7550" spans="1:8" ht="14.25">
      <c r="A7550" s="11">
        <v>44136</v>
      </c>
      <c r="B7550" s="10" t="s">
        <v>7958</v>
      </c>
      <c r="C7550" s="12">
        <v>0.83333333333333337</v>
      </c>
      <c r="D7550" s="13">
        <v>44145</v>
      </c>
      <c r="E7550" s="7" t="s">
        <v>6978</v>
      </c>
      <c r="F7550" s="65">
        <v>53.67</v>
      </c>
      <c r="G7550" t="s">
        <v>5</v>
      </c>
      <c r="H7550">
        <f>+VLOOKUP(G7550,'Legenda Tecnologias'!$A$1:$C$26,3)</f>
        <v>11</v>
      </c>
    </row>
    <row r="7551" spans="1:8" ht="14.25">
      <c r="A7551" s="11">
        <v>44136</v>
      </c>
      <c r="B7551" s="10" t="s">
        <v>7959</v>
      </c>
      <c r="C7551" s="12">
        <v>0.875</v>
      </c>
      <c r="D7551" s="13">
        <v>44145</v>
      </c>
      <c r="E7551" s="7" t="s">
        <v>6978</v>
      </c>
      <c r="F7551" s="65">
        <v>52.8</v>
      </c>
      <c r="G7551" t="s">
        <v>10</v>
      </c>
      <c r="H7551">
        <f>+VLOOKUP(G7551,'Legenda Tecnologias'!$A$1:$C$26,3)</f>
        <v>1</v>
      </c>
    </row>
    <row r="7552" spans="1:8" ht="14.25">
      <c r="A7552" s="11">
        <v>44136</v>
      </c>
      <c r="B7552" s="10" t="s">
        <v>7960</v>
      </c>
      <c r="C7552" s="12">
        <v>0.91666666666666663</v>
      </c>
      <c r="D7552" s="13">
        <v>44145</v>
      </c>
      <c r="E7552" s="7" t="s">
        <v>6978</v>
      </c>
      <c r="F7552" s="65">
        <v>47.55</v>
      </c>
      <c r="G7552" t="s">
        <v>10</v>
      </c>
      <c r="H7552">
        <f>+VLOOKUP(G7552,'Legenda Tecnologias'!$A$1:$C$26,3)</f>
        <v>1</v>
      </c>
    </row>
    <row r="7553" spans="1:8" ht="14.25">
      <c r="A7553" s="11">
        <v>44136</v>
      </c>
      <c r="B7553" s="10" t="s">
        <v>7961</v>
      </c>
      <c r="C7553" s="12">
        <v>0.95833333333333337</v>
      </c>
      <c r="D7553" s="13">
        <v>44145</v>
      </c>
      <c r="E7553" s="7" t="s">
        <v>6978</v>
      </c>
      <c r="F7553" s="65">
        <v>44.55</v>
      </c>
      <c r="G7553" t="s">
        <v>28</v>
      </c>
      <c r="H7553">
        <f>+VLOOKUP(G7553,'Legenda Tecnologias'!$A$1:$C$26,3)</f>
        <v>15</v>
      </c>
    </row>
    <row r="7554" spans="1:8" ht="14.25">
      <c r="A7554" s="11">
        <v>44136</v>
      </c>
      <c r="B7554" s="10" t="s">
        <v>7941</v>
      </c>
      <c r="C7554" s="12">
        <v>0.125</v>
      </c>
      <c r="D7554" s="13">
        <v>44145</v>
      </c>
      <c r="E7554" s="7" t="s">
        <v>6978</v>
      </c>
      <c r="F7554" s="65">
        <v>47.21</v>
      </c>
      <c r="G7554" t="s">
        <v>5</v>
      </c>
      <c r="H7554">
        <f>+VLOOKUP(G7554,'Legenda Tecnologias'!$A$1:$C$26,3)</f>
        <v>11</v>
      </c>
    </row>
    <row r="7555" spans="1:8" ht="14.25">
      <c r="A7555" s="11">
        <v>44136</v>
      </c>
      <c r="B7555" s="10" t="s">
        <v>7942</v>
      </c>
      <c r="C7555" s="12">
        <v>0.16666666666666666</v>
      </c>
      <c r="D7555" s="13">
        <v>44145</v>
      </c>
      <c r="E7555" s="7" t="s">
        <v>6978</v>
      </c>
      <c r="F7555" s="65">
        <v>46.51</v>
      </c>
      <c r="G7555" t="s">
        <v>5</v>
      </c>
      <c r="H7555">
        <f>+VLOOKUP(G7555,'Legenda Tecnologias'!$A$1:$C$26,3)</f>
        <v>11</v>
      </c>
    </row>
    <row r="7556" spans="1:8" ht="14.25">
      <c r="A7556" s="11">
        <v>44136</v>
      </c>
      <c r="B7556" s="10" t="s">
        <v>7943</v>
      </c>
      <c r="C7556" s="12">
        <v>0.20833333333333334</v>
      </c>
      <c r="D7556" s="13">
        <v>44145</v>
      </c>
      <c r="E7556" s="7" t="s">
        <v>6978</v>
      </c>
      <c r="F7556" s="65">
        <v>46.95</v>
      </c>
      <c r="G7556" t="s">
        <v>5</v>
      </c>
      <c r="H7556">
        <f>+VLOOKUP(G7556,'Legenda Tecnologias'!$A$1:$C$26,3)</f>
        <v>11</v>
      </c>
    </row>
    <row r="7557" spans="1:8" ht="14.25">
      <c r="A7557" s="11">
        <v>44136</v>
      </c>
      <c r="B7557" s="10" t="s">
        <v>7944</v>
      </c>
      <c r="C7557" s="12">
        <v>0.25</v>
      </c>
      <c r="D7557" s="13">
        <v>44145</v>
      </c>
      <c r="E7557" s="7" t="s">
        <v>6978</v>
      </c>
      <c r="F7557" s="65">
        <v>45.35</v>
      </c>
      <c r="G7557" t="s">
        <v>5</v>
      </c>
      <c r="H7557">
        <f>+VLOOKUP(G7557,'Legenda Tecnologias'!$A$1:$C$26,3)</f>
        <v>11</v>
      </c>
    </row>
    <row r="7558" spans="1:8" ht="14.25">
      <c r="A7558" s="11">
        <v>44136</v>
      </c>
      <c r="B7558" s="10" t="s">
        <v>7945</v>
      </c>
      <c r="C7558" s="12">
        <v>0.29166666666666669</v>
      </c>
      <c r="D7558" s="13">
        <v>44145</v>
      </c>
      <c r="E7558" s="7" t="s">
        <v>6978</v>
      </c>
      <c r="F7558" s="65">
        <v>50.23</v>
      </c>
      <c r="G7558" t="s">
        <v>13</v>
      </c>
      <c r="H7558">
        <f>+VLOOKUP(G7558,'Legenda Tecnologias'!$A$1:$C$26,3)</f>
        <v>24</v>
      </c>
    </row>
    <row r="7559" spans="1:8" ht="14.25">
      <c r="A7559" s="11">
        <v>44136</v>
      </c>
      <c r="B7559" s="10" t="s">
        <v>7946</v>
      </c>
      <c r="C7559" s="12">
        <v>0.33333333333333331</v>
      </c>
      <c r="D7559" s="13">
        <v>44145</v>
      </c>
      <c r="E7559" s="7" t="s">
        <v>6978</v>
      </c>
      <c r="F7559" s="65">
        <v>54.18</v>
      </c>
      <c r="G7559" t="s">
        <v>5</v>
      </c>
      <c r="H7559">
        <f>+VLOOKUP(G7559,'Legenda Tecnologias'!$A$1:$C$26,3)</f>
        <v>11</v>
      </c>
    </row>
    <row r="7560" spans="1:8" ht="14.25">
      <c r="A7560" s="11">
        <v>44136</v>
      </c>
      <c r="B7560" s="10" t="s">
        <v>7947</v>
      </c>
      <c r="C7560" s="12">
        <v>0.375</v>
      </c>
      <c r="D7560" s="13">
        <v>44145</v>
      </c>
      <c r="E7560" s="7" t="s">
        <v>6978</v>
      </c>
      <c r="F7560" s="65">
        <v>52.8</v>
      </c>
      <c r="G7560" t="s">
        <v>10</v>
      </c>
      <c r="H7560">
        <f>+VLOOKUP(G7560,'Legenda Tecnologias'!$A$1:$C$26,3)</f>
        <v>1</v>
      </c>
    </row>
    <row r="7561" spans="1:8" ht="14.25">
      <c r="A7561" s="11">
        <v>44136</v>
      </c>
      <c r="B7561" s="10" t="s">
        <v>7962</v>
      </c>
      <c r="C7561" s="12">
        <v>0</v>
      </c>
      <c r="D7561" s="13">
        <v>44146</v>
      </c>
      <c r="E7561" s="7" t="s">
        <v>6978</v>
      </c>
      <c r="F7561" s="65">
        <v>46.03</v>
      </c>
      <c r="G7561" t="s">
        <v>5</v>
      </c>
      <c r="H7561">
        <f>+VLOOKUP(G7561,'Legenda Tecnologias'!$A$1:$C$26,3)</f>
        <v>11</v>
      </c>
    </row>
    <row r="7562" spans="1:8" ht="14.25">
      <c r="A7562" s="11">
        <v>44136</v>
      </c>
      <c r="B7562" s="10" t="s">
        <v>7963</v>
      </c>
      <c r="C7562" s="12">
        <v>4.1666666666666664E-2</v>
      </c>
      <c r="D7562" s="13">
        <v>44146</v>
      </c>
      <c r="E7562" s="7" t="s">
        <v>6978</v>
      </c>
      <c r="F7562" s="65">
        <v>44.57</v>
      </c>
      <c r="G7562" t="s">
        <v>6</v>
      </c>
      <c r="H7562">
        <f>+VLOOKUP(G7562,'Legenda Tecnologias'!$A$1:$C$26,3)</f>
        <v>18</v>
      </c>
    </row>
    <row r="7563" spans="1:8" ht="14.25">
      <c r="A7563" s="11">
        <v>44136</v>
      </c>
      <c r="B7563" s="10" t="s">
        <v>7972</v>
      </c>
      <c r="C7563" s="12">
        <v>0.41666666666666669</v>
      </c>
      <c r="D7563" s="13">
        <v>44146</v>
      </c>
      <c r="E7563" s="7" t="s">
        <v>6978</v>
      </c>
      <c r="F7563" s="65">
        <v>42.1</v>
      </c>
      <c r="G7563" t="s">
        <v>20</v>
      </c>
      <c r="H7563">
        <f>+VLOOKUP(G7563,'Legenda Tecnologias'!$A$1:$C$26,3)</f>
        <v>12</v>
      </c>
    </row>
    <row r="7564" spans="1:8" ht="14.25">
      <c r="A7564" s="11">
        <v>44136</v>
      </c>
      <c r="B7564" s="10" t="s">
        <v>7973</v>
      </c>
      <c r="C7564" s="12">
        <v>0.45833333333333331</v>
      </c>
      <c r="D7564" s="13">
        <v>44146</v>
      </c>
      <c r="E7564" s="7" t="s">
        <v>6978</v>
      </c>
      <c r="F7564" s="65">
        <v>43.97</v>
      </c>
      <c r="G7564" t="s">
        <v>12</v>
      </c>
      <c r="H7564">
        <f>+VLOOKUP(G7564,'Legenda Tecnologias'!$A$1:$C$26,3)</f>
        <v>22</v>
      </c>
    </row>
    <row r="7565" spans="1:8" ht="14.25">
      <c r="A7565" s="11">
        <v>44136</v>
      </c>
      <c r="B7565" s="10" t="s">
        <v>7974</v>
      </c>
      <c r="C7565" s="12">
        <v>0.5</v>
      </c>
      <c r="D7565" s="13">
        <v>44146</v>
      </c>
      <c r="E7565" s="7" t="s">
        <v>6978</v>
      </c>
      <c r="F7565" s="65">
        <v>45.49</v>
      </c>
      <c r="G7565" t="s">
        <v>6</v>
      </c>
      <c r="H7565">
        <f>+VLOOKUP(G7565,'Legenda Tecnologias'!$A$1:$C$26,3)</f>
        <v>18</v>
      </c>
    </row>
    <row r="7566" spans="1:8" ht="14.25">
      <c r="A7566" s="11">
        <v>44136</v>
      </c>
      <c r="B7566" s="10" t="s">
        <v>7975</v>
      </c>
      <c r="C7566" s="12">
        <v>0.54166666666666663</v>
      </c>
      <c r="D7566" s="13">
        <v>44146</v>
      </c>
      <c r="E7566" s="7" t="s">
        <v>6978</v>
      </c>
      <c r="F7566" s="65">
        <v>41.7</v>
      </c>
      <c r="G7566" t="s">
        <v>12</v>
      </c>
      <c r="H7566">
        <f>+VLOOKUP(G7566,'Legenda Tecnologias'!$A$1:$C$26,3)</f>
        <v>22</v>
      </c>
    </row>
    <row r="7567" spans="1:8" ht="14.25">
      <c r="A7567" s="11">
        <v>44136</v>
      </c>
      <c r="B7567" s="10" t="s">
        <v>7976</v>
      </c>
      <c r="C7567" s="12">
        <v>0.58333333333333337</v>
      </c>
      <c r="D7567" s="13">
        <v>44146</v>
      </c>
      <c r="E7567" s="7" t="s">
        <v>6978</v>
      </c>
      <c r="F7567" s="65">
        <v>37.299999999999997</v>
      </c>
      <c r="G7567" t="s">
        <v>7</v>
      </c>
      <c r="H7567">
        <f>+VLOOKUP(G7567,'Legenda Tecnologias'!$A$1:$C$26,3)</f>
        <v>19</v>
      </c>
    </row>
    <row r="7568" spans="1:8" ht="14.25">
      <c r="A7568" s="11">
        <v>44136</v>
      </c>
      <c r="B7568" s="10" t="s">
        <v>7977</v>
      </c>
      <c r="C7568" s="12">
        <v>0.625</v>
      </c>
      <c r="D7568" s="13">
        <v>44146</v>
      </c>
      <c r="E7568" s="7" t="s">
        <v>6978</v>
      </c>
      <c r="F7568" s="65">
        <v>34.799999999999997</v>
      </c>
      <c r="G7568" t="s">
        <v>12</v>
      </c>
      <c r="H7568">
        <f>+VLOOKUP(G7568,'Legenda Tecnologias'!$A$1:$C$26,3)</f>
        <v>22</v>
      </c>
    </row>
    <row r="7569" spans="1:8" ht="14.25">
      <c r="A7569" s="11">
        <v>44136</v>
      </c>
      <c r="B7569" s="10" t="s">
        <v>7978</v>
      </c>
      <c r="C7569" s="12">
        <v>0.66666666666666663</v>
      </c>
      <c r="D7569" s="13">
        <v>44146</v>
      </c>
      <c r="E7569" s="7" t="s">
        <v>6978</v>
      </c>
      <c r="F7569" s="65">
        <v>38.19</v>
      </c>
      <c r="G7569" t="s">
        <v>6</v>
      </c>
      <c r="H7569">
        <f>+VLOOKUP(G7569,'Legenda Tecnologias'!$A$1:$C$26,3)</f>
        <v>18</v>
      </c>
    </row>
    <row r="7570" spans="1:8" ht="14.25">
      <c r="A7570" s="11">
        <v>44136</v>
      </c>
      <c r="B7570" s="10" t="s">
        <v>7979</v>
      </c>
      <c r="C7570" s="12">
        <v>0.70833333333333337</v>
      </c>
      <c r="D7570" s="13">
        <v>44146</v>
      </c>
      <c r="E7570" s="7" t="s">
        <v>6978</v>
      </c>
      <c r="F7570" s="65">
        <v>45.25</v>
      </c>
      <c r="G7570" t="s">
        <v>28</v>
      </c>
      <c r="H7570">
        <f>+VLOOKUP(G7570,'Legenda Tecnologias'!$A$1:$C$26,3)</f>
        <v>15</v>
      </c>
    </row>
    <row r="7571" spans="1:8" ht="14.25">
      <c r="A7571" s="11">
        <v>44136</v>
      </c>
      <c r="B7571" s="10" t="s">
        <v>7980</v>
      </c>
      <c r="C7571" s="12">
        <v>0.75</v>
      </c>
      <c r="D7571" s="13">
        <v>44146</v>
      </c>
      <c r="E7571" s="7" t="s">
        <v>6978</v>
      </c>
      <c r="F7571" s="65">
        <v>51.82</v>
      </c>
      <c r="G7571" t="s">
        <v>5</v>
      </c>
      <c r="H7571">
        <f>+VLOOKUP(G7571,'Legenda Tecnologias'!$A$1:$C$26,3)</f>
        <v>11</v>
      </c>
    </row>
    <row r="7572" spans="1:8" ht="14.25">
      <c r="A7572" s="11">
        <v>44136</v>
      </c>
      <c r="B7572" s="10" t="s">
        <v>7981</v>
      </c>
      <c r="C7572" s="12">
        <v>0.79166666666666663</v>
      </c>
      <c r="D7572" s="13">
        <v>44146</v>
      </c>
      <c r="E7572" s="7" t="s">
        <v>6978</v>
      </c>
      <c r="F7572" s="65">
        <v>49</v>
      </c>
      <c r="G7572" t="s">
        <v>6</v>
      </c>
      <c r="H7572">
        <f>+VLOOKUP(G7572,'Legenda Tecnologias'!$A$1:$C$26,3)</f>
        <v>18</v>
      </c>
    </row>
    <row r="7573" spans="1:8" ht="14.25">
      <c r="A7573" s="11">
        <v>44136</v>
      </c>
      <c r="B7573" s="10" t="s">
        <v>7964</v>
      </c>
      <c r="C7573" s="12">
        <v>8.3333333333333329E-2</v>
      </c>
      <c r="D7573" s="13">
        <v>44146</v>
      </c>
      <c r="E7573" s="7" t="s">
        <v>6978</v>
      </c>
      <c r="F7573" s="65">
        <v>41.88</v>
      </c>
      <c r="G7573" t="s">
        <v>5</v>
      </c>
      <c r="H7573">
        <f>+VLOOKUP(G7573,'Legenda Tecnologias'!$A$1:$C$26,3)</f>
        <v>11</v>
      </c>
    </row>
    <row r="7574" spans="1:8" ht="14.25">
      <c r="A7574" s="11">
        <v>44136</v>
      </c>
      <c r="B7574" s="10" t="s">
        <v>7982</v>
      </c>
      <c r="C7574" s="12">
        <v>0.83333333333333337</v>
      </c>
      <c r="D7574" s="13">
        <v>44146</v>
      </c>
      <c r="E7574" s="7" t="s">
        <v>6978</v>
      </c>
      <c r="F7574" s="65">
        <v>49.28</v>
      </c>
      <c r="G7574" t="s">
        <v>6</v>
      </c>
      <c r="H7574">
        <f>+VLOOKUP(G7574,'Legenda Tecnologias'!$A$1:$C$26,3)</f>
        <v>18</v>
      </c>
    </row>
    <row r="7575" spans="1:8" ht="14.25">
      <c r="A7575" s="11">
        <v>44136</v>
      </c>
      <c r="B7575" s="10" t="s">
        <v>7983</v>
      </c>
      <c r="C7575" s="12">
        <v>0.875</v>
      </c>
      <c r="D7575" s="13">
        <v>44146</v>
      </c>
      <c r="E7575" s="7" t="s">
        <v>6978</v>
      </c>
      <c r="F7575" s="65">
        <v>47.82</v>
      </c>
      <c r="G7575" t="s">
        <v>10</v>
      </c>
      <c r="H7575">
        <f>+VLOOKUP(G7575,'Legenda Tecnologias'!$A$1:$C$26,3)</f>
        <v>1</v>
      </c>
    </row>
    <row r="7576" spans="1:8" ht="14.25">
      <c r="A7576" s="11">
        <v>44136</v>
      </c>
      <c r="B7576" s="10" t="s">
        <v>7984</v>
      </c>
      <c r="C7576" s="12">
        <v>0.91666666666666663</v>
      </c>
      <c r="D7576" s="13">
        <v>44146</v>
      </c>
      <c r="E7576" s="7" t="s">
        <v>6978</v>
      </c>
      <c r="F7576" s="65">
        <v>45.5</v>
      </c>
      <c r="G7576" t="s">
        <v>5</v>
      </c>
      <c r="H7576">
        <f>+VLOOKUP(G7576,'Legenda Tecnologias'!$A$1:$C$26,3)</f>
        <v>11</v>
      </c>
    </row>
    <row r="7577" spans="1:8" ht="14.25">
      <c r="A7577" s="11">
        <v>44136</v>
      </c>
      <c r="B7577" s="10" t="s">
        <v>7985</v>
      </c>
      <c r="C7577" s="12">
        <v>0.95833333333333337</v>
      </c>
      <c r="D7577" s="13">
        <v>44146</v>
      </c>
      <c r="E7577" s="7" t="s">
        <v>6978</v>
      </c>
      <c r="F7577" s="65">
        <v>41.55</v>
      </c>
      <c r="G7577" t="s">
        <v>12</v>
      </c>
      <c r="H7577">
        <f>+VLOOKUP(G7577,'Legenda Tecnologias'!$A$1:$C$26,3)</f>
        <v>22</v>
      </c>
    </row>
    <row r="7578" spans="1:8" ht="14.25">
      <c r="A7578" s="11">
        <v>44136</v>
      </c>
      <c r="B7578" s="10" t="s">
        <v>7965</v>
      </c>
      <c r="C7578" s="12">
        <v>0.125</v>
      </c>
      <c r="D7578" s="13">
        <v>44146</v>
      </c>
      <c r="E7578" s="7" t="s">
        <v>6978</v>
      </c>
      <c r="F7578" s="65">
        <v>40.86</v>
      </c>
      <c r="G7578" t="s">
        <v>5</v>
      </c>
      <c r="H7578">
        <f>+VLOOKUP(G7578,'Legenda Tecnologias'!$A$1:$C$26,3)</f>
        <v>11</v>
      </c>
    </row>
    <row r="7579" spans="1:8" ht="14.25">
      <c r="A7579" s="11">
        <v>44136</v>
      </c>
      <c r="B7579" s="10" t="s">
        <v>7966</v>
      </c>
      <c r="C7579" s="12">
        <v>0.16666666666666666</v>
      </c>
      <c r="D7579" s="13">
        <v>44146</v>
      </c>
      <c r="E7579" s="7" t="s">
        <v>6978</v>
      </c>
      <c r="F7579" s="65">
        <v>39.549999999999997</v>
      </c>
      <c r="G7579" t="s">
        <v>6</v>
      </c>
      <c r="H7579">
        <f>+VLOOKUP(G7579,'Legenda Tecnologias'!$A$1:$C$26,3)</f>
        <v>18</v>
      </c>
    </row>
    <row r="7580" spans="1:8" ht="14.25">
      <c r="A7580" s="11">
        <v>44136</v>
      </c>
      <c r="B7580" s="10" t="s">
        <v>7967</v>
      </c>
      <c r="C7580" s="12">
        <v>0.20833333333333334</v>
      </c>
      <c r="D7580" s="13">
        <v>44146</v>
      </c>
      <c r="E7580" s="7" t="s">
        <v>6978</v>
      </c>
      <c r="F7580" s="65">
        <v>38.590000000000003</v>
      </c>
      <c r="G7580" t="s">
        <v>5</v>
      </c>
      <c r="H7580">
        <f>+VLOOKUP(G7580,'Legenda Tecnologias'!$A$1:$C$26,3)</f>
        <v>11</v>
      </c>
    </row>
    <row r="7581" spans="1:8" ht="14.25">
      <c r="A7581" s="11">
        <v>44136</v>
      </c>
      <c r="B7581" s="10" t="s">
        <v>7968</v>
      </c>
      <c r="C7581" s="12">
        <v>0.25</v>
      </c>
      <c r="D7581" s="13">
        <v>44146</v>
      </c>
      <c r="E7581" s="7" t="s">
        <v>6978</v>
      </c>
      <c r="F7581" s="65">
        <v>40.43</v>
      </c>
      <c r="G7581" t="s">
        <v>6</v>
      </c>
      <c r="H7581">
        <f>+VLOOKUP(G7581,'Legenda Tecnologias'!$A$1:$C$26,3)</f>
        <v>18</v>
      </c>
    </row>
    <row r="7582" spans="1:8" ht="14.25">
      <c r="A7582" s="11">
        <v>44136</v>
      </c>
      <c r="B7582" s="10" t="s">
        <v>7969</v>
      </c>
      <c r="C7582" s="12">
        <v>0.29166666666666669</v>
      </c>
      <c r="D7582" s="13">
        <v>44146</v>
      </c>
      <c r="E7582" s="7" t="s">
        <v>6978</v>
      </c>
      <c r="F7582" s="65">
        <v>42.59</v>
      </c>
      <c r="G7582" t="s">
        <v>6</v>
      </c>
      <c r="H7582">
        <f>+VLOOKUP(G7582,'Legenda Tecnologias'!$A$1:$C$26,3)</f>
        <v>18</v>
      </c>
    </row>
    <row r="7583" spans="1:8" ht="14.25">
      <c r="A7583" s="11">
        <v>44136</v>
      </c>
      <c r="B7583" s="10" t="s">
        <v>7970</v>
      </c>
      <c r="C7583" s="12">
        <v>0.33333333333333331</v>
      </c>
      <c r="D7583" s="13">
        <v>44146</v>
      </c>
      <c r="E7583" s="7" t="s">
        <v>6978</v>
      </c>
      <c r="F7583" s="65">
        <v>46.3</v>
      </c>
      <c r="G7583" t="s">
        <v>5</v>
      </c>
      <c r="H7583">
        <f>+VLOOKUP(G7583,'Legenda Tecnologias'!$A$1:$C$26,3)</f>
        <v>11</v>
      </c>
    </row>
    <row r="7584" spans="1:8" ht="14.25">
      <c r="A7584" s="11">
        <v>44136</v>
      </c>
      <c r="B7584" s="10" t="s">
        <v>7971</v>
      </c>
      <c r="C7584" s="12">
        <v>0.375</v>
      </c>
      <c r="D7584" s="13">
        <v>44146</v>
      </c>
      <c r="E7584" s="7" t="s">
        <v>6978</v>
      </c>
      <c r="F7584" s="65">
        <v>44.63</v>
      </c>
      <c r="G7584" t="s">
        <v>6</v>
      </c>
      <c r="H7584">
        <f>+VLOOKUP(G7584,'Legenda Tecnologias'!$A$1:$C$26,3)</f>
        <v>18</v>
      </c>
    </row>
    <row r="7585" spans="1:8" ht="14.25">
      <c r="A7585" s="11">
        <v>44136</v>
      </c>
      <c r="B7585" s="10" t="s">
        <v>7986</v>
      </c>
      <c r="C7585" s="12">
        <v>0</v>
      </c>
      <c r="D7585" s="13">
        <v>44147</v>
      </c>
      <c r="E7585" s="7" t="s">
        <v>6978</v>
      </c>
      <c r="F7585" s="65">
        <v>43.12</v>
      </c>
      <c r="G7585" t="s">
        <v>5</v>
      </c>
      <c r="H7585">
        <f>+VLOOKUP(G7585,'Legenda Tecnologias'!$A$1:$C$26,3)</f>
        <v>11</v>
      </c>
    </row>
    <row r="7586" spans="1:8" ht="14.25">
      <c r="A7586" s="11">
        <v>44136</v>
      </c>
      <c r="B7586" s="10" t="s">
        <v>7987</v>
      </c>
      <c r="C7586" s="12">
        <v>4.1666666666666664E-2</v>
      </c>
      <c r="D7586" s="13">
        <v>44147</v>
      </c>
      <c r="E7586" s="7" t="s">
        <v>6978</v>
      </c>
      <c r="F7586" s="65">
        <v>41.48</v>
      </c>
      <c r="G7586" t="s">
        <v>5</v>
      </c>
      <c r="H7586">
        <f>+VLOOKUP(G7586,'Legenda Tecnologias'!$A$1:$C$26,3)</f>
        <v>11</v>
      </c>
    </row>
    <row r="7587" spans="1:8" ht="14.25">
      <c r="A7587" s="11">
        <v>44136</v>
      </c>
      <c r="B7587" s="10" t="s">
        <v>7996</v>
      </c>
      <c r="C7587" s="12">
        <v>0.41666666666666669</v>
      </c>
      <c r="D7587" s="13">
        <v>44147</v>
      </c>
      <c r="E7587" s="7" t="s">
        <v>6978</v>
      </c>
      <c r="F7587" s="65">
        <v>46.41</v>
      </c>
      <c r="G7587" t="s">
        <v>5</v>
      </c>
      <c r="H7587">
        <f>+VLOOKUP(G7587,'Legenda Tecnologias'!$A$1:$C$26,3)</f>
        <v>11</v>
      </c>
    </row>
    <row r="7588" spans="1:8" ht="14.25">
      <c r="A7588" s="11">
        <v>44136</v>
      </c>
      <c r="B7588" s="10" t="s">
        <v>7997</v>
      </c>
      <c r="C7588" s="12">
        <v>0.45833333333333331</v>
      </c>
      <c r="D7588" s="13">
        <v>44147</v>
      </c>
      <c r="E7588" s="7" t="s">
        <v>6978</v>
      </c>
      <c r="F7588" s="65">
        <v>45.58</v>
      </c>
      <c r="G7588" t="s">
        <v>10</v>
      </c>
      <c r="H7588">
        <f>+VLOOKUP(G7588,'Legenda Tecnologias'!$A$1:$C$26,3)</f>
        <v>1</v>
      </c>
    </row>
    <row r="7589" spans="1:8" ht="14.25">
      <c r="A7589" s="11">
        <v>44136</v>
      </c>
      <c r="B7589" s="10" t="s">
        <v>7998</v>
      </c>
      <c r="C7589" s="12">
        <v>0.5</v>
      </c>
      <c r="D7589" s="13">
        <v>44147</v>
      </c>
      <c r="E7589" s="7" t="s">
        <v>6978</v>
      </c>
      <c r="F7589" s="65">
        <v>45</v>
      </c>
      <c r="G7589" t="s">
        <v>5</v>
      </c>
      <c r="H7589">
        <f>+VLOOKUP(G7589,'Legenda Tecnologias'!$A$1:$C$26,3)</f>
        <v>11</v>
      </c>
    </row>
    <row r="7590" spans="1:8" ht="14.25">
      <c r="A7590" s="11">
        <v>44136</v>
      </c>
      <c r="B7590" s="10" t="s">
        <v>7999</v>
      </c>
      <c r="C7590" s="12">
        <v>0.54166666666666663</v>
      </c>
      <c r="D7590" s="13">
        <v>44147</v>
      </c>
      <c r="E7590" s="7" t="s">
        <v>6978</v>
      </c>
      <c r="F7590" s="65">
        <v>45.05</v>
      </c>
      <c r="G7590" t="s">
        <v>5</v>
      </c>
      <c r="H7590">
        <f>+VLOOKUP(G7590,'Legenda Tecnologias'!$A$1:$C$26,3)</f>
        <v>11</v>
      </c>
    </row>
    <row r="7591" spans="1:8" ht="14.25">
      <c r="A7591" s="11">
        <v>44136</v>
      </c>
      <c r="B7591" s="10" t="s">
        <v>8000</v>
      </c>
      <c r="C7591" s="12">
        <v>0.58333333333333337</v>
      </c>
      <c r="D7591" s="13">
        <v>44147</v>
      </c>
      <c r="E7591" s="7" t="s">
        <v>6978</v>
      </c>
      <c r="F7591" s="65">
        <v>44.82</v>
      </c>
      <c r="G7591" t="s">
        <v>5</v>
      </c>
      <c r="H7591">
        <f>+VLOOKUP(G7591,'Legenda Tecnologias'!$A$1:$C$26,3)</f>
        <v>11</v>
      </c>
    </row>
    <row r="7592" spans="1:8" ht="14.25">
      <c r="A7592" s="11">
        <v>44136</v>
      </c>
      <c r="B7592" s="10" t="s">
        <v>8001</v>
      </c>
      <c r="C7592" s="12">
        <v>0.625</v>
      </c>
      <c r="D7592" s="13">
        <v>44147</v>
      </c>
      <c r="E7592" s="7" t="s">
        <v>6978</v>
      </c>
      <c r="F7592" s="65">
        <v>45.16</v>
      </c>
      <c r="G7592" t="s">
        <v>12</v>
      </c>
      <c r="H7592">
        <f>+VLOOKUP(G7592,'Legenda Tecnologias'!$A$1:$C$26,3)</f>
        <v>22</v>
      </c>
    </row>
    <row r="7593" spans="1:8" ht="14.25">
      <c r="A7593" s="11">
        <v>44136</v>
      </c>
      <c r="B7593" s="10" t="s">
        <v>8002</v>
      </c>
      <c r="C7593" s="12">
        <v>0.66666666666666663</v>
      </c>
      <c r="D7593" s="13">
        <v>44147</v>
      </c>
      <c r="E7593" s="7" t="s">
        <v>6978</v>
      </c>
      <c r="F7593" s="65">
        <v>46.34</v>
      </c>
      <c r="G7593" t="s">
        <v>5</v>
      </c>
      <c r="H7593">
        <f>+VLOOKUP(G7593,'Legenda Tecnologias'!$A$1:$C$26,3)</f>
        <v>11</v>
      </c>
    </row>
    <row r="7594" spans="1:8" ht="14.25">
      <c r="A7594" s="11">
        <v>44136</v>
      </c>
      <c r="B7594" s="10" t="s">
        <v>8003</v>
      </c>
      <c r="C7594" s="12">
        <v>0.70833333333333337</v>
      </c>
      <c r="D7594" s="13">
        <v>44147</v>
      </c>
      <c r="E7594" s="7" t="s">
        <v>6978</v>
      </c>
      <c r="F7594" s="65">
        <v>49.97</v>
      </c>
      <c r="G7594" t="s">
        <v>6</v>
      </c>
      <c r="H7594">
        <f>+VLOOKUP(G7594,'Legenda Tecnologias'!$A$1:$C$26,3)</f>
        <v>18</v>
      </c>
    </row>
    <row r="7595" spans="1:8" ht="14.25">
      <c r="A7595" s="11">
        <v>44136</v>
      </c>
      <c r="B7595" s="10" t="s">
        <v>8004</v>
      </c>
      <c r="C7595" s="12">
        <v>0.75</v>
      </c>
      <c r="D7595" s="13">
        <v>44147</v>
      </c>
      <c r="E7595" s="7" t="s">
        <v>6978</v>
      </c>
      <c r="F7595" s="65">
        <v>52.72</v>
      </c>
      <c r="G7595" t="s">
        <v>5</v>
      </c>
      <c r="H7595">
        <f>+VLOOKUP(G7595,'Legenda Tecnologias'!$A$1:$C$26,3)</f>
        <v>11</v>
      </c>
    </row>
    <row r="7596" spans="1:8" ht="14.25">
      <c r="A7596" s="11">
        <v>44136</v>
      </c>
      <c r="B7596" s="10" t="s">
        <v>8005</v>
      </c>
      <c r="C7596" s="12">
        <v>0.79166666666666663</v>
      </c>
      <c r="D7596" s="13">
        <v>44147</v>
      </c>
      <c r="E7596" s="7" t="s">
        <v>6978</v>
      </c>
      <c r="F7596" s="65">
        <v>50.98</v>
      </c>
      <c r="G7596" t="s">
        <v>10</v>
      </c>
      <c r="H7596">
        <f>+VLOOKUP(G7596,'Legenda Tecnologias'!$A$1:$C$26,3)</f>
        <v>1</v>
      </c>
    </row>
    <row r="7597" spans="1:8" ht="14.25">
      <c r="A7597" s="11">
        <v>44136</v>
      </c>
      <c r="B7597" s="10" t="s">
        <v>7988</v>
      </c>
      <c r="C7597" s="12">
        <v>8.3333333333333329E-2</v>
      </c>
      <c r="D7597" s="13">
        <v>44147</v>
      </c>
      <c r="E7597" s="7" t="s">
        <v>6978</v>
      </c>
      <c r="F7597" s="65">
        <v>40.32</v>
      </c>
      <c r="G7597" t="s">
        <v>5</v>
      </c>
      <c r="H7597">
        <f>+VLOOKUP(G7597,'Legenda Tecnologias'!$A$1:$C$26,3)</f>
        <v>11</v>
      </c>
    </row>
    <row r="7598" spans="1:8" ht="14.25">
      <c r="A7598" s="11">
        <v>44136</v>
      </c>
      <c r="B7598" s="10" t="s">
        <v>8006</v>
      </c>
      <c r="C7598" s="12">
        <v>0.83333333333333337</v>
      </c>
      <c r="D7598" s="13">
        <v>44147</v>
      </c>
      <c r="E7598" s="7" t="s">
        <v>6978</v>
      </c>
      <c r="F7598" s="65">
        <v>50.57</v>
      </c>
      <c r="G7598" t="s">
        <v>6</v>
      </c>
      <c r="H7598">
        <f>+VLOOKUP(G7598,'Legenda Tecnologias'!$A$1:$C$26,3)</f>
        <v>18</v>
      </c>
    </row>
    <row r="7599" spans="1:8" ht="14.25">
      <c r="A7599" s="11">
        <v>44136</v>
      </c>
      <c r="B7599" s="10" t="s">
        <v>8007</v>
      </c>
      <c r="C7599" s="12">
        <v>0.875</v>
      </c>
      <c r="D7599" s="13">
        <v>44147</v>
      </c>
      <c r="E7599" s="7" t="s">
        <v>6978</v>
      </c>
      <c r="F7599" s="65">
        <v>47.96</v>
      </c>
      <c r="G7599" t="s">
        <v>10</v>
      </c>
      <c r="H7599">
        <f>+VLOOKUP(G7599,'Legenda Tecnologias'!$A$1:$C$26,3)</f>
        <v>1</v>
      </c>
    </row>
    <row r="7600" spans="1:8" ht="14.25">
      <c r="A7600" s="11">
        <v>44136</v>
      </c>
      <c r="B7600" s="10" t="s">
        <v>8008</v>
      </c>
      <c r="C7600" s="12">
        <v>0.91666666666666663</v>
      </c>
      <c r="D7600" s="13">
        <v>44147</v>
      </c>
      <c r="E7600" s="7" t="s">
        <v>6978</v>
      </c>
      <c r="F7600" s="65">
        <v>45.9</v>
      </c>
      <c r="G7600" t="s">
        <v>12</v>
      </c>
      <c r="H7600">
        <f>+VLOOKUP(G7600,'Legenda Tecnologias'!$A$1:$C$26,3)</f>
        <v>22</v>
      </c>
    </row>
    <row r="7601" spans="1:8" ht="14.25">
      <c r="A7601" s="11">
        <v>44136</v>
      </c>
      <c r="B7601" s="10" t="s">
        <v>8009</v>
      </c>
      <c r="C7601" s="12">
        <v>0.95833333333333337</v>
      </c>
      <c r="D7601" s="13">
        <v>44147</v>
      </c>
      <c r="E7601" s="7" t="s">
        <v>6978</v>
      </c>
      <c r="F7601" s="65">
        <v>43.04</v>
      </c>
      <c r="G7601" t="s">
        <v>10</v>
      </c>
      <c r="H7601">
        <f>+VLOOKUP(G7601,'Legenda Tecnologias'!$A$1:$C$26,3)</f>
        <v>1</v>
      </c>
    </row>
    <row r="7602" spans="1:8" ht="14.25">
      <c r="A7602" s="11">
        <v>44136</v>
      </c>
      <c r="B7602" s="10" t="s">
        <v>7989</v>
      </c>
      <c r="C7602" s="12">
        <v>0.125</v>
      </c>
      <c r="D7602" s="13">
        <v>44147</v>
      </c>
      <c r="E7602" s="7" t="s">
        <v>6978</v>
      </c>
      <c r="F7602" s="65">
        <v>40.090000000000003</v>
      </c>
      <c r="G7602" t="s">
        <v>5</v>
      </c>
      <c r="H7602">
        <f>+VLOOKUP(G7602,'Legenda Tecnologias'!$A$1:$C$26,3)</f>
        <v>11</v>
      </c>
    </row>
    <row r="7603" spans="1:8" ht="14.25">
      <c r="A7603" s="11">
        <v>44136</v>
      </c>
      <c r="B7603" s="10" t="s">
        <v>7990</v>
      </c>
      <c r="C7603" s="12">
        <v>0.16666666666666666</v>
      </c>
      <c r="D7603" s="13">
        <v>44147</v>
      </c>
      <c r="E7603" s="7" t="s">
        <v>6978</v>
      </c>
      <c r="F7603" s="65">
        <v>40.5</v>
      </c>
      <c r="G7603" t="s">
        <v>5</v>
      </c>
      <c r="H7603">
        <f>+VLOOKUP(G7603,'Legenda Tecnologias'!$A$1:$C$26,3)</f>
        <v>11</v>
      </c>
    </row>
    <row r="7604" spans="1:8" ht="14.25">
      <c r="A7604" s="11">
        <v>44136</v>
      </c>
      <c r="B7604" s="10" t="s">
        <v>7991</v>
      </c>
      <c r="C7604" s="12">
        <v>0.20833333333333334</v>
      </c>
      <c r="D7604" s="13">
        <v>44147</v>
      </c>
      <c r="E7604" s="7" t="s">
        <v>6978</v>
      </c>
      <c r="F7604" s="65">
        <v>41.75</v>
      </c>
      <c r="G7604" t="s">
        <v>6</v>
      </c>
      <c r="H7604">
        <f>+VLOOKUP(G7604,'Legenda Tecnologias'!$A$1:$C$26,3)</f>
        <v>18</v>
      </c>
    </row>
    <row r="7605" spans="1:8" ht="14.25">
      <c r="A7605" s="11">
        <v>44136</v>
      </c>
      <c r="B7605" s="10" t="s">
        <v>7992</v>
      </c>
      <c r="C7605" s="12">
        <v>0.25</v>
      </c>
      <c r="D7605" s="13">
        <v>44147</v>
      </c>
      <c r="E7605" s="7" t="s">
        <v>6978</v>
      </c>
      <c r="F7605" s="65">
        <v>41.8</v>
      </c>
      <c r="G7605" t="s">
        <v>5</v>
      </c>
      <c r="H7605">
        <f>+VLOOKUP(G7605,'Legenda Tecnologias'!$A$1:$C$26,3)</f>
        <v>11</v>
      </c>
    </row>
    <row r="7606" spans="1:8" ht="14.25">
      <c r="A7606" s="11">
        <v>44136</v>
      </c>
      <c r="B7606" s="10" t="s">
        <v>7993</v>
      </c>
      <c r="C7606" s="12">
        <v>0.29166666666666669</v>
      </c>
      <c r="D7606" s="13">
        <v>44147</v>
      </c>
      <c r="E7606" s="7" t="s">
        <v>6978</v>
      </c>
      <c r="F7606" s="65">
        <v>45.95</v>
      </c>
      <c r="G7606" t="s">
        <v>6</v>
      </c>
      <c r="H7606">
        <f>+VLOOKUP(G7606,'Legenda Tecnologias'!$A$1:$C$26,3)</f>
        <v>18</v>
      </c>
    </row>
    <row r="7607" spans="1:8" ht="14.25">
      <c r="A7607" s="11">
        <v>44136</v>
      </c>
      <c r="B7607" s="10" t="s">
        <v>7994</v>
      </c>
      <c r="C7607" s="12">
        <v>0.33333333333333331</v>
      </c>
      <c r="D7607" s="13">
        <v>44147</v>
      </c>
      <c r="E7607" s="7" t="s">
        <v>6978</v>
      </c>
      <c r="F7607" s="65">
        <v>47.21</v>
      </c>
      <c r="G7607" t="s">
        <v>5</v>
      </c>
      <c r="H7607">
        <f>+VLOOKUP(G7607,'Legenda Tecnologias'!$A$1:$C$26,3)</f>
        <v>11</v>
      </c>
    </row>
    <row r="7608" spans="1:8" ht="14.25">
      <c r="A7608" s="11">
        <v>44136</v>
      </c>
      <c r="B7608" s="10" t="s">
        <v>7995</v>
      </c>
      <c r="C7608" s="12">
        <v>0.375</v>
      </c>
      <c r="D7608" s="13">
        <v>44147</v>
      </c>
      <c r="E7608" s="7" t="s">
        <v>6978</v>
      </c>
      <c r="F7608" s="65">
        <v>46.6</v>
      </c>
      <c r="G7608" t="s">
        <v>5</v>
      </c>
      <c r="H7608">
        <f>+VLOOKUP(G7608,'Legenda Tecnologias'!$A$1:$C$26,3)</f>
        <v>11</v>
      </c>
    </row>
    <row r="7609" spans="1:8" ht="14.25">
      <c r="A7609" s="11">
        <v>44136</v>
      </c>
      <c r="B7609" s="10" t="s">
        <v>8010</v>
      </c>
      <c r="C7609" s="12">
        <v>0</v>
      </c>
      <c r="D7609" s="13">
        <v>44148</v>
      </c>
      <c r="E7609" s="7" t="s">
        <v>6978</v>
      </c>
      <c r="F7609" s="65">
        <v>40.67</v>
      </c>
      <c r="G7609" t="s">
        <v>5</v>
      </c>
      <c r="H7609">
        <f>+VLOOKUP(G7609,'Legenda Tecnologias'!$A$1:$C$26,3)</f>
        <v>11</v>
      </c>
    </row>
    <row r="7610" spans="1:8" ht="14.25">
      <c r="A7610" s="11">
        <v>44136</v>
      </c>
      <c r="B7610" s="10" t="s">
        <v>8011</v>
      </c>
      <c r="C7610" s="12">
        <v>4.1666666666666664E-2</v>
      </c>
      <c r="D7610" s="13">
        <v>44148</v>
      </c>
      <c r="E7610" s="7" t="s">
        <v>6978</v>
      </c>
      <c r="F7610" s="65">
        <v>40.049999999999997</v>
      </c>
      <c r="G7610" t="s">
        <v>12</v>
      </c>
      <c r="H7610">
        <f>+VLOOKUP(G7610,'Legenda Tecnologias'!$A$1:$C$26,3)</f>
        <v>22</v>
      </c>
    </row>
    <row r="7611" spans="1:8" ht="14.25">
      <c r="A7611" s="11">
        <v>44136</v>
      </c>
      <c r="B7611" s="10" t="s">
        <v>8020</v>
      </c>
      <c r="C7611" s="12">
        <v>0.41666666666666669</v>
      </c>
      <c r="D7611" s="13">
        <v>44148</v>
      </c>
      <c r="E7611" s="7" t="s">
        <v>6978</v>
      </c>
      <c r="F7611" s="65">
        <v>47.21</v>
      </c>
      <c r="G7611" t="s">
        <v>12</v>
      </c>
      <c r="H7611">
        <f>+VLOOKUP(G7611,'Legenda Tecnologias'!$A$1:$C$26,3)</f>
        <v>22</v>
      </c>
    </row>
    <row r="7612" spans="1:8" ht="14.25">
      <c r="A7612" s="11">
        <v>44136</v>
      </c>
      <c r="B7612" s="10" t="s">
        <v>8021</v>
      </c>
      <c r="C7612" s="12">
        <v>0.45833333333333331</v>
      </c>
      <c r="D7612" s="13">
        <v>44148</v>
      </c>
      <c r="E7612" s="7" t="s">
        <v>6978</v>
      </c>
      <c r="F7612" s="65">
        <v>46.43</v>
      </c>
      <c r="G7612" t="s">
        <v>5</v>
      </c>
      <c r="H7612">
        <f>+VLOOKUP(G7612,'Legenda Tecnologias'!$A$1:$C$26,3)</f>
        <v>11</v>
      </c>
    </row>
    <row r="7613" spans="1:8" ht="14.25">
      <c r="A7613" s="11">
        <v>44136</v>
      </c>
      <c r="B7613" s="10" t="s">
        <v>8022</v>
      </c>
      <c r="C7613" s="12">
        <v>0.5</v>
      </c>
      <c r="D7613" s="13">
        <v>44148</v>
      </c>
      <c r="E7613" s="7" t="s">
        <v>6978</v>
      </c>
      <c r="F7613" s="65">
        <v>47.14</v>
      </c>
      <c r="G7613" t="s">
        <v>5</v>
      </c>
      <c r="H7613">
        <f>+VLOOKUP(G7613,'Legenda Tecnologias'!$A$1:$C$26,3)</f>
        <v>11</v>
      </c>
    </row>
    <row r="7614" spans="1:8" ht="14.25">
      <c r="A7614" s="11">
        <v>44136</v>
      </c>
      <c r="B7614" s="10" t="s">
        <v>8023</v>
      </c>
      <c r="C7614" s="12">
        <v>0.54166666666666663</v>
      </c>
      <c r="D7614" s="13">
        <v>44148</v>
      </c>
      <c r="E7614" s="7" t="s">
        <v>6978</v>
      </c>
      <c r="F7614" s="65">
        <v>47.14</v>
      </c>
      <c r="G7614" t="s">
        <v>5</v>
      </c>
      <c r="H7614">
        <f>+VLOOKUP(G7614,'Legenda Tecnologias'!$A$1:$C$26,3)</f>
        <v>11</v>
      </c>
    </row>
    <row r="7615" spans="1:8" ht="14.25">
      <c r="A7615" s="11">
        <v>44136</v>
      </c>
      <c r="B7615" s="10" t="s">
        <v>8024</v>
      </c>
      <c r="C7615" s="12">
        <v>0.58333333333333337</v>
      </c>
      <c r="D7615" s="13">
        <v>44148</v>
      </c>
      <c r="E7615" s="7" t="s">
        <v>6978</v>
      </c>
      <c r="F7615" s="65">
        <v>45.98</v>
      </c>
      <c r="G7615" t="s">
        <v>5</v>
      </c>
      <c r="H7615">
        <f>+VLOOKUP(G7615,'Legenda Tecnologias'!$A$1:$C$26,3)</f>
        <v>11</v>
      </c>
    </row>
    <row r="7616" spans="1:8" ht="14.25">
      <c r="A7616" s="11">
        <v>44136</v>
      </c>
      <c r="B7616" s="10" t="s">
        <v>8025</v>
      </c>
      <c r="C7616" s="12">
        <v>0.625</v>
      </c>
      <c r="D7616" s="13">
        <v>44148</v>
      </c>
      <c r="E7616" s="7" t="s">
        <v>6978</v>
      </c>
      <c r="F7616" s="65">
        <v>45.71</v>
      </c>
      <c r="G7616" t="s">
        <v>5</v>
      </c>
      <c r="H7616">
        <f>+VLOOKUP(G7616,'Legenda Tecnologias'!$A$1:$C$26,3)</f>
        <v>11</v>
      </c>
    </row>
    <row r="7617" spans="1:8" ht="14.25">
      <c r="A7617" s="11">
        <v>44136</v>
      </c>
      <c r="B7617" s="10" t="s">
        <v>8026</v>
      </c>
      <c r="C7617" s="12">
        <v>0.66666666666666663</v>
      </c>
      <c r="D7617" s="13">
        <v>44148</v>
      </c>
      <c r="E7617" s="7" t="s">
        <v>6978</v>
      </c>
      <c r="F7617" s="65">
        <v>46.43</v>
      </c>
      <c r="G7617" t="s">
        <v>5</v>
      </c>
      <c r="H7617">
        <f>+VLOOKUP(G7617,'Legenda Tecnologias'!$A$1:$C$26,3)</f>
        <v>11</v>
      </c>
    </row>
    <row r="7618" spans="1:8" ht="14.25">
      <c r="A7618" s="11">
        <v>44136</v>
      </c>
      <c r="B7618" s="10" t="s">
        <v>8027</v>
      </c>
      <c r="C7618" s="12">
        <v>0.70833333333333337</v>
      </c>
      <c r="D7618" s="13">
        <v>44148</v>
      </c>
      <c r="E7618" s="7" t="s">
        <v>6978</v>
      </c>
      <c r="F7618" s="65">
        <v>49.26</v>
      </c>
      <c r="G7618" t="s">
        <v>5</v>
      </c>
      <c r="H7618">
        <f>+VLOOKUP(G7618,'Legenda Tecnologias'!$A$1:$C$26,3)</f>
        <v>11</v>
      </c>
    </row>
    <row r="7619" spans="1:8" ht="14.25">
      <c r="A7619" s="11">
        <v>44136</v>
      </c>
      <c r="B7619" s="10" t="s">
        <v>8028</v>
      </c>
      <c r="C7619" s="12">
        <v>0.75</v>
      </c>
      <c r="D7619" s="13">
        <v>44148</v>
      </c>
      <c r="E7619" s="7" t="s">
        <v>6978</v>
      </c>
      <c r="F7619" s="65">
        <v>50.05</v>
      </c>
      <c r="G7619" t="s">
        <v>6</v>
      </c>
      <c r="H7619">
        <f>+VLOOKUP(G7619,'Legenda Tecnologias'!$A$1:$C$26,3)</f>
        <v>18</v>
      </c>
    </row>
    <row r="7620" spans="1:8" ht="14.25">
      <c r="A7620" s="11">
        <v>44136</v>
      </c>
      <c r="B7620" s="10" t="s">
        <v>8029</v>
      </c>
      <c r="C7620" s="12">
        <v>0.79166666666666663</v>
      </c>
      <c r="D7620" s="13">
        <v>44148</v>
      </c>
      <c r="E7620" s="7" t="s">
        <v>6978</v>
      </c>
      <c r="F7620" s="65">
        <v>48.73</v>
      </c>
      <c r="G7620" t="s">
        <v>5</v>
      </c>
      <c r="H7620">
        <f>+VLOOKUP(G7620,'Legenda Tecnologias'!$A$1:$C$26,3)</f>
        <v>11</v>
      </c>
    </row>
    <row r="7621" spans="1:8" ht="14.25">
      <c r="A7621" s="11">
        <v>44136</v>
      </c>
      <c r="B7621" s="10" t="s">
        <v>8012</v>
      </c>
      <c r="C7621" s="12">
        <v>8.3333333333333329E-2</v>
      </c>
      <c r="D7621" s="13">
        <v>44148</v>
      </c>
      <c r="E7621" s="7" t="s">
        <v>6978</v>
      </c>
      <c r="F7621" s="65">
        <v>37.19</v>
      </c>
      <c r="G7621" t="s">
        <v>5</v>
      </c>
      <c r="H7621">
        <f>+VLOOKUP(G7621,'Legenda Tecnologias'!$A$1:$C$26,3)</f>
        <v>11</v>
      </c>
    </row>
    <row r="7622" spans="1:8" ht="14.25">
      <c r="A7622" s="11">
        <v>44136</v>
      </c>
      <c r="B7622" s="10" t="s">
        <v>8030</v>
      </c>
      <c r="C7622" s="12">
        <v>0.83333333333333337</v>
      </c>
      <c r="D7622" s="13">
        <v>44148</v>
      </c>
      <c r="E7622" s="7" t="s">
        <v>6978</v>
      </c>
      <c r="F7622" s="65">
        <v>47.89</v>
      </c>
      <c r="G7622" t="s">
        <v>10</v>
      </c>
      <c r="H7622">
        <f>+VLOOKUP(G7622,'Legenda Tecnologias'!$A$1:$C$26,3)</f>
        <v>1</v>
      </c>
    </row>
    <row r="7623" spans="1:8" ht="14.25">
      <c r="A7623" s="11">
        <v>44136</v>
      </c>
      <c r="B7623" s="10" t="s">
        <v>8031</v>
      </c>
      <c r="C7623" s="12">
        <v>0.875</v>
      </c>
      <c r="D7623" s="13">
        <v>44148</v>
      </c>
      <c r="E7623" s="7" t="s">
        <v>6978</v>
      </c>
      <c r="F7623" s="65">
        <v>45.05</v>
      </c>
      <c r="G7623" t="s">
        <v>12</v>
      </c>
      <c r="H7623">
        <f>+VLOOKUP(G7623,'Legenda Tecnologias'!$A$1:$C$26,3)</f>
        <v>22</v>
      </c>
    </row>
    <row r="7624" spans="1:8" ht="14.25">
      <c r="A7624" s="11">
        <v>44136</v>
      </c>
      <c r="B7624" s="10" t="s">
        <v>8032</v>
      </c>
      <c r="C7624" s="12">
        <v>0.91666666666666663</v>
      </c>
      <c r="D7624" s="13">
        <v>44148</v>
      </c>
      <c r="E7624" s="7" t="s">
        <v>6978</v>
      </c>
      <c r="F7624" s="65">
        <v>42.55</v>
      </c>
      <c r="G7624" t="s">
        <v>5</v>
      </c>
      <c r="H7624">
        <f>+VLOOKUP(G7624,'Legenda Tecnologias'!$A$1:$C$26,3)</f>
        <v>11</v>
      </c>
    </row>
    <row r="7625" spans="1:8" ht="14.25">
      <c r="A7625" s="11">
        <v>44136</v>
      </c>
      <c r="B7625" s="10" t="s">
        <v>8033</v>
      </c>
      <c r="C7625" s="12">
        <v>0.95833333333333337</v>
      </c>
      <c r="D7625" s="13">
        <v>44148</v>
      </c>
      <c r="E7625" s="7" t="s">
        <v>6978</v>
      </c>
      <c r="F7625" s="65">
        <v>39.549999999999997</v>
      </c>
      <c r="G7625" t="s">
        <v>5</v>
      </c>
      <c r="H7625">
        <f>+VLOOKUP(G7625,'Legenda Tecnologias'!$A$1:$C$26,3)</f>
        <v>11</v>
      </c>
    </row>
    <row r="7626" spans="1:8" ht="14.25">
      <c r="A7626" s="11">
        <v>44136</v>
      </c>
      <c r="B7626" s="10" t="s">
        <v>8013</v>
      </c>
      <c r="C7626" s="12">
        <v>0.125</v>
      </c>
      <c r="D7626" s="13">
        <v>44148</v>
      </c>
      <c r="E7626" s="7" t="s">
        <v>6978</v>
      </c>
      <c r="F7626" s="65">
        <v>37.020000000000003</v>
      </c>
      <c r="G7626" t="s">
        <v>6</v>
      </c>
      <c r="H7626">
        <f>+VLOOKUP(G7626,'Legenda Tecnologias'!$A$1:$C$26,3)</f>
        <v>18</v>
      </c>
    </row>
    <row r="7627" spans="1:8" ht="14.25">
      <c r="A7627" s="11">
        <v>44136</v>
      </c>
      <c r="B7627" s="10" t="s">
        <v>8014</v>
      </c>
      <c r="C7627" s="12">
        <v>0.16666666666666666</v>
      </c>
      <c r="D7627" s="13">
        <v>44148</v>
      </c>
      <c r="E7627" s="7" t="s">
        <v>6978</v>
      </c>
      <c r="F7627" s="65">
        <v>39.549999999999997</v>
      </c>
      <c r="G7627" t="s">
        <v>5</v>
      </c>
      <c r="H7627">
        <f>+VLOOKUP(G7627,'Legenda Tecnologias'!$A$1:$C$26,3)</f>
        <v>11</v>
      </c>
    </row>
    <row r="7628" spans="1:8" ht="14.25">
      <c r="A7628" s="11">
        <v>44136</v>
      </c>
      <c r="B7628" s="10" t="s">
        <v>8015</v>
      </c>
      <c r="C7628" s="12">
        <v>0.20833333333333334</v>
      </c>
      <c r="D7628" s="13">
        <v>44148</v>
      </c>
      <c r="E7628" s="7" t="s">
        <v>6978</v>
      </c>
      <c r="F7628" s="65">
        <v>40.880000000000003</v>
      </c>
      <c r="G7628" t="s">
        <v>5</v>
      </c>
      <c r="H7628">
        <f>+VLOOKUP(G7628,'Legenda Tecnologias'!$A$1:$C$26,3)</f>
        <v>11</v>
      </c>
    </row>
    <row r="7629" spans="1:8" ht="14.25">
      <c r="A7629" s="11">
        <v>44136</v>
      </c>
      <c r="B7629" s="10" t="s">
        <v>8016</v>
      </c>
      <c r="C7629" s="12">
        <v>0.25</v>
      </c>
      <c r="D7629" s="13">
        <v>44148</v>
      </c>
      <c r="E7629" s="7" t="s">
        <v>6978</v>
      </c>
      <c r="F7629" s="65">
        <v>41.46</v>
      </c>
      <c r="G7629" t="s">
        <v>5</v>
      </c>
      <c r="H7629">
        <f>+VLOOKUP(G7629,'Legenda Tecnologias'!$A$1:$C$26,3)</f>
        <v>11</v>
      </c>
    </row>
    <row r="7630" spans="1:8" ht="14.25">
      <c r="A7630" s="11">
        <v>44136</v>
      </c>
      <c r="B7630" s="10" t="s">
        <v>8017</v>
      </c>
      <c r="C7630" s="12">
        <v>0.29166666666666669</v>
      </c>
      <c r="D7630" s="13">
        <v>44148</v>
      </c>
      <c r="E7630" s="7" t="s">
        <v>6978</v>
      </c>
      <c r="F7630" s="65">
        <v>46.48</v>
      </c>
      <c r="G7630" t="s">
        <v>6</v>
      </c>
      <c r="H7630">
        <f>+VLOOKUP(G7630,'Legenda Tecnologias'!$A$1:$C$26,3)</f>
        <v>18</v>
      </c>
    </row>
    <row r="7631" spans="1:8" ht="14.25">
      <c r="A7631" s="11">
        <v>44136</v>
      </c>
      <c r="B7631" s="10" t="s">
        <v>8018</v>
      </c>
      <c r="C7631" s="12">
        <v>0.33333333333333331</v>
      </c>
      <c r="D7631" s="13">
        <v>44148</v>
      </c>
      <c r="E7631" s="7" t="s">
        <v>6978</v>
      </c>
      <c r="F7631" s="65">
        <v>48.05</v>
      </c>
      <c r="G7631" t="s">
        <v>5</v>
      </c>
      <c r="H7631">
        <f>+VLOOKUP(G7631,'Legenda Tecnologias'!$A$1:$C$26,3)</f>
        <v>11</v>
      </c>
    </row>
    <row r="7632" spans="1:8" ht="14.25">
      <c r="A7632" s="11">
        <v>44136</v>
      </c>
      <c r="B7632" s="10" t="s">
        <v>8019</v>
      </c>
      <c r="C7632" s="12">
        <v>0.375</v>
      </c>
      <c r="D7632" s="13">
        <v>44148</v>
      </c>
      <c r="E7632" s="7" t="s">
        <v>6978</v>
      </c>
      <c r="F7632" s="65">
        <v>47.89</v>
      </c>
      <c r="G7632" t="s">
        <v>5</v>
      </c>
      <c r="H7632">
        <f>+VLOOKUP(G7632,'Legenda Tecnologias'!$A$1:$C$26,3)</f>
        <v>11</v>
      </c>
    </row>
    <row r="7633" spans="1:8" ht="14.25">
      <c r="A7633" s="11">
        <v>44136</v>
      </c>
      <c r="B7633" s="10" t="s">
        <v>8034</v>
      </c>
      <c r="C7633" s="12">
        <v>0</v>
      </c>
      <c r="D7633" s="13">
        <v>44149</v>
      </c>
      <c r="E7633" s="7" t="s">
        <v>6978</v>
      </c>
      <c r="F7633" s="65">
        <v>37.020000000000003</v>
      </c>
      <c r="G7633" t="s">
        <v>5</v>
      </c>
      <c r="H7633">
        <f>+VLOOKUP(G7633,'Legenda Tecnologias'!$A$1:$C$26,3)</f>
        <v>11</v>
      </c>
    </row>
    <row r="7634" spans="1:8" ht="14.25">
      <c r="A7634" s="11">
        <v>44136</v>
      </c>
      <c r="B7634" s="10" t="s">
        <v>8035</v>
      </c>
      <c r="C7634" s="12">
        <v>4.1666666666666664E-2</v>
      </c>
      <c r="D7634" s="13">
        <v>44149</v>
      </c>
      <c r="E7634" s="7" t="s">
        <v>6978</v>
      </c>
      <c r="F7634" s="65">
        <v>35.54</v>
      </c>
      <c r="G7634" t="s">
        <v>5</v>
      </c>
      <c r="H7634">
        <f>+VLOOKUP(G7634,'Legenda Tecnologias'!$A$1:$C$26,3)</f>
        <v>11</v>
      </c>
    </row>
    <row r="7635" spans="1:8" ht="14.25">
      <c r="A7635" s="11">
        <v>44136</v>
      </c>
      <c r="B7635" s="10" t="s">
        <v>8044</v>
      </c>
      <c r="C7635" s="12">
        <v>0.41666666666666669</v>
      </c>
      <c r="D7635" s="13">
        <v>44149</v>
      </c>
      <c r="E7635" s="7" t="s">
        <v>6978</v>
      </c>
      <c r="F7635" s="65">
        <v>41.29</v>
      </c>
      <c r="G7635" t="s">
        <v>5</v>
      </c>
      <c r="H7635">
        <f>+VLOOKUP(G7635,'Legenda Tecnologias'!$A$1:$C$26,3)</f>
        <v>11</v>
      </c>
    </row>
    <row r="7636" spans="1:8" ht="14.25">
      <c r="A7636" s="11">
        <v>44136</v>
      </c>
      <c r="B7636" s="10" t="s">
        <v>8045</v>
      </c>
      <c r="C7636" s="12">
        <v>0.45833333333333331</v>
      </c>
      <c r="D7636" s="13">
        <v>44149</v>
      </c>
      <c r="E7636" s="7" t="s">
        <v>6978</v>
      </c>
      <c r="F7636" s="65">
        <v>41.96</v>
      </c>
      <c r="G7636" t="s">
        <v>12</v>
      </c>
      <c r="H7636">
        <f>+VLOOKUP(G7636,'Legenda Tecnologias'!$A$1:$C$26,3)</f>
        <v>22</v>
      </c>
    </row>
    <row r="7637" spans="1:8" ht="14.25">
      <c r="A7637" s="11">
        <v>44136</v>
      </c>
      <c r="B7637" s="10" t="s">
        <v>8046</v>
      </c>
      <c r="C7637" s="12">
        <v>0.5</v>
      </c>
      <c r="D7637" s="13">
        <v>44149</v>
      </c>
      <c r="E7637" s="7" t="s">
        <v>6978</v>
      </c>
      <c r="F7637" s="65">
        <v>42.04</v>
      </c>
      <c r="G7637" t="s">
        <v>6</v>
      </c>
      <c r="H7637">
        <f>+VLOOKUP(G7637,'Legenda Tecnologias'!$A$1:$C$26,3)</f>
        <v>18</v>
      </c>
    </row>
    <row r="7638" spans="1:8" ht="14.25">
      <c r="A7638" s="11">
        <v>44136</v>
      </c>
      <c r="B7638" s="10" t="s">
        <v>8047</v>
      </c>
      <c r="C7638" s="12">
        <v>0.54166666666666663</v>
      </c>
      <c r="D7638" s="13">
        <v>44149</v>
      </c>
      <c r="E7638" s="7" t="s">
        <v>6978</v>
      </c>
      <c r="F7638" s="65">
        <v>41.3</v>
      </c>
      <c r="G7638" t="s">
        <v>5</v>
      </c>
      <c r="H7638">
        <f>+VLOOKUP(G7638,'Legenda Tecnologias'!$A$1:$C$26,3)</f>
        <v>11</v>
      </c>
    </row>
    <row r="7639" spans="1:8" ht="14.25">
      <c r="A7639" s="11">
        <v>44136</v>
      </c>
      <c r="B7639" s="10" t="s">
        <v>8048</v>
      </c>
      <c r="C7639" s="12">
        <v>0.58333333333333337</v>
      </c>
      <c r="D7639" s="13">
        <v>44149</v>
      </c>
      <c r="E7639" s="7" t="s">
        <v>6978</v>
      </c>
      <c r="F7639" s="65">
        <v>41.3</v>
      </c>
      <c r="G7639" t="s">
        <v>28</v>
      </c>
      <c r="H7639">
        <f>+VLOOKUP(G7639,'Legenda Tecnologias'!$A$1:$C$26,3)</f>
        <v>15</v>
      </c>
    </row>
    <row r="7640" spans="1:8" ht="14.25">
      <c r="A7640" s="11">
        <v>44136</v>
      </c>
      <c r="B7640" s="10" t="s">
        <v>8049</v>
      </c>
      <c r="C7640" s="12">
        <v>0.625</v>
      </c>
      <c r="D7640" s="13">
        <v>44149</v>
      </c>
      <c r="E7640" s="7" t="s">
        <v>6978</v>
      </c>
      <c r="F7640" s="65">
        <v>39.46</v>
      </c>
      <c r="G7640" t="s">
        <v>28</v>
      </c>
      <c r="H7640">
        <f>+VLOOKUP(G7640,'Legenda Tecnologias'!$A$1:$C$26,3)</f>
        <v>15</v>
      </c>
    </row>
    <row r="7641" spans="1:8" ht="14.25">
      <c r="A7641" s="11">
        <v>44136</v>
      </c>
      <c r="B7641" s="10" t="s">
        <v>8050</v>
      </c>
      <c r="C7641" s="12">
        <v>0.66666666666666663</v>
      </c>
      <c r="D7641" s="13">
        <v>44149</v>
      </c>
      <c r="E7641" s="7" t="s">
        <v>6978</v>
      </c>
      <c r="F7641" s="65">
        <v>37.67</v>
      </c>
      <c r="G7641" t="s">
        <v>5</v>
      </c>
      <c r="H7641">
        <f>+VLOOKUP(G7641,'Legenda Tecnologias'!$A$1:$C$26,3)</f>
        <v>11</v>
      </c>
    </row>
    <row r="7642" spans="1:8" ht="14.25">
      <c r="A7642" s="11">
        <v>44136</v>
      </c>
      <c r="B7642" s="10" t="s">
        <v>8051</v>
      </c>
      <c r="C7642" s="12">
        <v>0.70833333333333337</v>
      </c>
      <c r="D7642" s="13">
        <v>44149</v>
      </c>
      <c r="E7642" s="7" t="s">
        <v>6978</v>
      </c>
      <c r="F7642" s="65">
        <v>41.31</v>
      </c>
      <c r="G7642" t="s">
        <v>5</v>
      </c>
      <c r="H7642">
        <f>+VLOOKUP(G7642,'Legenda Tecnologias'!$A$1:$C$26,3)</f>
        <v>11</v>
      </c>
    </row>
    <row r="7643" spans="1:8" ht="14.25">
      <c r="A7643" s="11">
        <v>44136</v>
      </c>
      <c r="B7643" s="10" t="s">
        <v>8052</v>
      </c>
      <c r="C7643" s="12">
        <v>0.75</v>
      </c>
      <c r="D7643" s="13">
        <v>44149</v>
      </c>
      <c r="E7643" s="7" t="s">
        <v>6978</v>
      </c>
      <c r="F7643" s="65">
        <v>44.56</v>
      </c>
      <c r="G7643" t="s">
        <v>12</v>
      </c>
      <c r="H7643">
        <f>+VLOOKUP(G7643,'Legenda Tecnologias'!$A$1:$C$26,3)</f>
        <v>22</v>
      </c>
    </row>
    <row r="7644" spans="1:8" ht="14.25">
      <c r="A7644" s="11">
        <v>44136</v>
      </c>
      <c r="B7644" s="10" t="s">
        <v>8053</v>
      </c>
      <c r="C7644" s="12">
        <v>0.79166666666666663</v>
      </c>
      <c r="D7644" s="13">
        <v>44149</v>
      </c>
      <c r="E7644" s="7" t="s">
        <v>6978</v>
      </c>
      <c r="F7644" s="65">
        <v>41.29</v>
      </c>
      <c r="G7644" t="s">
        <v>20</v>
      </c>
      <c r="H7644">
        <f>+VLOOKUP(G7644,'Legenda Tecnologias'!$A$1:$C$26,3)</f>
        <v>12</v>
      </c>
    </row>
    <row r="7645" spans="1:8" ht="14.25">
      <c r="A7645" s="11">
        <v>44136</v>
      </c>
      <c r="B7645" s="10" t="s">
        <v>8036</v>
      </c>
      <c r="C7645" s="12">
        <v>8.3333333333333329E-2</v>
      </c>
      <c r="D7645" s="13">
        <v>44149</v>
      </c>
      <c r="E7645" s="7" t="s">
        <v>6978</v>
      </c>
      <c r="F7645" s="65">
        <v>32.25</v>
      </c>
      <c r="G7645" t="s">
        <v>6</v>
      </c>
      <c r="H7645">
        <f>+VLOOKUP(G7645,'Legenda Tecnologias'!$A$1:$C$26,3)</f>
        <v>18</v>
      </c>
    </row>
    <row r="7646" spans="1:8" ht="14.25">
      <c r="A7646" s="11">
        <v>44136</v>
      </c>
      <c r="B7646" s="10" t="s">
        <v>8054</v>
      </c>
      <c r="C7646" s="12">
        <v>0.83333333333333337</v>
      </c>
      <c r="D7646" s="13">
        <v>44149</v>
      </c>
      <c r="E7646" s="7" t="s">
        <v>6978</v>
      </c>
      <c r="F7646" s="65">
        <v>41.29</v>
      </c>
      <c r="G7646" t="s">
        <v>12</v>
      </c>
      <c r="H7646">
        <f>+VLOOKUP(G7646,'Legenda Tecnologias'!$A$1:$C$26,3)</f>
        <v>22</v>
      </c>
    </row>
    <row r="7647" spans="1:8" ht="14.25">
      <c r="A7647" s="11">
        <v>44136</v>
      </c>
      <c r="B7647" s="10" t="s">
        <v>8055</v>
      </c>
      <c r="C7647" s="12">
        <v>0.875</v>
      </c>
      <c r="D7647" s="13">
        <v>44149</v>
      </c>
      <c r="E7647" s="7" t="s">
        <v>6978</v>
      </c>
      <c r="F7647" s="65">
        <v>39.6</v>
      </c>
      <c r="G7647" t="s">
        <v>12</v>
      </c>
      <c r="H7647">
        <f>+VLOOKUP(G7647,'Legenda Tecnologias'!$A$1:$C$26,3)</f>
        <v>22</v>
      </c>
    </row>
    <row r="7648" spans="1:8" ht="14.25">
      <c r="A7648" s="11">
        <v>44136</v>
      </c>
      <c r="B7648" s="10" t="s">
        <v>8056</v>
      </c>
      <c r="C7648" s="12">
        <v>0.91666666666666663</v>
      </c>
      <c r="D7648" s="13">
        <v>44149</v>
      </c>
      <c r="E7648" s="7" t="s">
        <v>6978</v>
      </c>
      <c r="F7648" s="65">
        <v>32.25</v>
      </c>
      <c r="G7648" t="s">
        <v>5</v>
      </c>
      <c r="H7648">
        <f>+VLOOKUP(G7648,'Legenda Tecnologias'!$A$1:$C$26,3)</f>
        <v>11</v>
      </c>
    </row>
    <row r="7649" spans="1:8" ht="14.25">
      <c r="A7649" s="11">
        <v>44136</v>
      </c>
      <c r="B7649" s="10" t="s">
        <v>8057</v>
      </c>
      <c r="C7649" s="12">
        <v>0.95833333333333337</v>
      </c>
      <c r="D7649" s="13">
        <v>44149</v>
      </c>
      <c r="E7649" s="7" t="s">
        <v>6978</v>
      </c>
      <c r="F7649" s="65">
        <v>35</v>
      </c>
      <c r="G7649" t="s">
        <v>6</v>
      </c>
      <c r="H7649">
        <f>+VLOOKUP(G7649,'Legenda Tecnologias'!$A$1:$C$26,3)</f>
        <v>18</v>
      </c>
    </row>
    <row r="7650" spans="1:8" ht="14.25">
      <c r="A7650" s="11">
        <v>44136</v>
      </c>
      <c r="B7650" s="10" t="s">
        <v>8037</v>
      </c>
      <c r="C7650" s="12">
        <v>0.125</v>
      </c>
      <c r="D7650" s="13">
        <v>44149</v>
      </c>
      <c r="E7650" s="7" t="s">
        <v>6978</v>
      </c>
      <c r="F7650" s="65">
        <v>32.049999999999997</v>
      </c>
      <c r="G7650" t="s">
        <v>5</v>
      </c>
      <c r="H7650">
        <f>+VLOOKUP(G7650,'Legenda Tecnologias'!$A$1:$C$26,3)</f>
        <v>11</v>
      </c>
    </row>
    <row r="7651" spans="1:8" ht="14.25">
      <c r="A7651" s="11">
        <v>44136</v>
      </c>
      <c r="B7651" s="10" t="s">
        <v>8038</v>
      </c>
      <c r="C7651" s="12">
        <v>0.16666666666666666</v>
      </c>
      <c r="D7651" s="13">
        <v>44149</v>
      </c>
      <c r="E7651" s="7" t="s">
        <v>6978</v>
      </c>
      <c r="F7651" s="65">
        <v>32.1</v>
      </c>
      <c r="G7651" t="s">
        <v>5</v>
      </c>
      <c r="H7651">
        <f>+VLOOKUP(G7651,'Legenda Tecnologias'!$A$1:$C$26,3)</f>
        <v>11</v>
      </c>
    </row>
    <row r="7652" spans="1:8" ht="14.25">
      <c r="A7652" s="11">
        <v>44136</v>
      </c>
      <c r="B7652" s="10" t="s">
        <v>8039</v>
      </c>
      <c r="C7652" s="12">
        <v>0.20833333333333334</v>
      </c>
      <c r="D7652" s="13">
        <v>44149</v>
      </c>
      <c r="E7652" s="7" t="s">
        <v>6978</v>
      </c>
      <c r="F7652" s="65">
        <v>32.1</v>
      </c>
      <c r="G7652" t="s">
        <v>5</v>
      </c>
      <c r="H7652">
        <f>+VLOOKUP(G7652,'Legenda Tecnologias'!$A$1:$C$26,3)</f>
        <v>11</v>
      </c>
    </row>
    <row r="7653" spans="1:8" ht="14.25">
      <c r="A7653" s="11">
        <v>44136</v>
      </c>
      <c r="B7653" s="10" t="s">
        <v>8040</v>
      </c>
      <c r="C7653" s="12">
        <v>0.25</v>
      </c>
      <c r="D7653" s="13">
        <v>44149</v>
      </c>
      <c r="E7653" s="7" t="s">
        <v>6978</v>
      </c>
      <c r="F7653" s="65">
        <v>32.42</v>
      </c>
      <c r="G7653" t="s">
        <v>5</v>
      </c>
      <c r="H7653">
        <f>+VLOOKUP(G7653,'Legenda Tecnologias'!$A$1:$C$26,3)</f>
        <v>11</v>
      </c>
    </row>
    <row r="7654" spans="1:8" ht="14.25">
      <c r="A7654" s="11">
        <v>44136</v>
      </c>
      <c r="B7654" s="10" t="s">
        <v>8041</v>
      </c>
      <c r="C7654" s="12">
        <v>0.29166666666666669</v>
      </c>
      <c r="D7654" s="13">
        <v>44149</v>
      </c>
      <c r="E7654" s="7" t="s">
        <v>6978</v>
      </c>
      <c r="F7654" s="65">
        <v>37.69</v>
      </c>
      <c r="G7654" t="s">
        <v>5</v>
      </c>
      <c r="H7654">
        <f>+VLOOKUP(G7654,'Legenda Tecnologias'!$A$1:$C$26,3)</f>
        <v>11</v>
      </c>
    </row>
    <row r="7655" spans="1:8" ht="14.25">
      <c r="A7655" s="11">
        <v>44136</v>
      </c>
      <c r="B7655" s="10" t="s">
        <v>8042</v>
      </c>
      <c r="C7655" s="12">
        <v>0.33333333333333331</v>
      </c>
      <c r="D7655" s="13">
        <v>44149</v>
      </c>
      <c r="E7655" s="7" t="s">
        <v>6978</v>
      </c>
      <c r="F7655" s="65">
        <v>41.25</v>
      </c>
      <c r="G7655" t="s">
        <v>5</v>
      </c>
      <c r="H7655">
        <f>+VLOOKUP(G7655,'Legenda Tecnologias'!$A$1:$C$26,3)</f>
        <v>11</v>
      </c>
    </row>
    <row r="7656" spans="1:8" ht="14.25">
      <c r="A7656" s="11">
        <v>44136</v>
      </c>
      <c r="B7656" s="10" t="s">
        <v>8043</v>
      </c>
      <c r="C7656" s="12">
        <v>0.375</v>
      </c>
      <c r="D7656" s="13">
        <v>44149</v>
      </c>
      <c r="E7656" s="7" t="s">
        <v>6978</v>
      </c>
      <c r="F7656" s="65">
        <v>41.97</v>
      </c>
      <c r="G7656" t="s">
        <v>5</v>
      </c>
      <c r="H7656">
        <f>+VLOOKUP(G7656,'Legenda Tecnologias'!$A$1:$C$26,3)</f>
        <v>11</v>
      </c>
    </row>
    <row r="7657" spans="1:8" ht="14.25">
      <c r="A7657" s="11">
        <v>44136</v>
      </c>
      <c r="B7657" s="10" t="s">
        <v>8058</v>
      </c>
      <c r="C7657" s="12">
        <v>0</v>
      </c>
      <c r="D7657" s="13">
        <v>44150</v>
      </c>
      <c r="E7657" s="7" t="s">
        <v>6978</v>
      </c>
      <c r="F7657" s="65">
        <v>30.25</v>
      </c>
      <c r="G7657" t="s">
        <v>6</v>
      </c>
      <c r="H7657">
        <f>+VLOOKUP(G7657,'Legenda Tecnologias'!$A$1:$C$26,3)</f>
        <v>18</v>
      </c>
    </row>
    <row r="7658" spans="1:8" ht="14.25">
      <c r="A7658" s="11">
        <v>44136</v>
      </c>
      <c r="B7658" s="10" t="s">
        <v>8059</v>
      </c>
      <c r="C7658" s="12">
        <v>4.1666666666666664E-2</v>
      </c>
      <c r="D7658" s="13">
        <v>44150</v>
      </c>
      <c r="E7658" s="7" t="s">
        <v>6978</v>
      </c>
      <c r="F7658" s="65">
        <v>26.85</v>
      </c>
      <c r="G7658" t="s">
        <v>5</v>
      </c>
      <c r="H7658">
        <f>+VLOOKUP(G7658,'Legenda Tecnologias'!$A$1:$C$26,3)</f>
        <v>11</v>
      </c>
    </row>
    <row r="7659" spans="1:8" ht="14.25">
      <c r="A7659" s="11">
        <v>44136</v>
      </c>
      <c r="B7659" s="10" t="s">
        <v>8068</v>
      </c>
      <c r="C7659" s="12">
        <v>0.41666666666666669</v>
      </c>
      <c r="D7659" s="13">
        <v>44150</v>
      </c>
      <c r="E7659" s="7" t="s">
        <v>6978</v>
      </c>
      <c r="F7659" s="65">
        <v>19.54</v>
      </c>
      <c r="G7659" t="s">
        <v>6</v>
      </c>
      <c r="H7659">
        <f>+VLOOKUP(G7659,'Legenda Tecnologias'!$A$1:$C$26,3)</f>
        <v>18</v>
      </c>
    </row>
    <row r="7660" spans="1:8" ht="14.25">
      <c r="A7660" s="11">
        <v>44136</v>
      </c>
      <c r="B7660" s="10" t="s">
        <v>8069</v>
      </c>
      <c r="C7660" s="12">
        <v>0.45833333333333331</v>
      </c>
      <c r="D7660" s="13">
        <v>44150</v>
      </c>
      <c r="E7660" s="7" t="s">
        <v>6978</v>
      </c>
      <c r="F7660" s="65">
        <v>17.920000000000002</v>
      </c>
      <c r="G7660" t="s">
        <v>6</v>
      </c>
      <c r="H7660">
        <f>+VLOOKUP(G7660,'Legenda Tecnologias'!$A$1:$C$26,3)</f>
        <v>18</v>
      </c>
    </row>
    <row r="7661" spans="1:8" ht="14.25">
      <c r="A7661" s="11">
        <v>44136</v>
      </c>
      <c r="B7661" s="10" t="s">
        <v>8070</v>
      </c>
      <c r="C7661" s="12">
        <v>0.5</v>
      </c>
      <c r="D7661" s="13">
        <v>44150</v>
      </c>
      <c r="E7661" s="7" t="s">
        <v>6978</v>
      </c>
      <c r="F7661" s="65">
        <v>22.75</v>
      </c>
      <c r="G7661" t="s">
        <v>6</v>
      </c>
      <c r="H7661">
        <f>+VLOOKUP(G7661,'Legenda Tecnologias'!$A$1:$C$26,3)</f>
        <v>18</v>
      </c>
    </row>
    <row r="7662" spans="1:8" ht="14.25">
      <c r="A7662" s="11">
        <v>44136</v>
      </c>
      <c r="B7662" s="10" t="s">
        <v>8071</v>
      </c>
      <c r="C7662" s="12">
        <v>0.54166666666666663</v>
      </c>
      <c r="D7662" s="13">
        <v>44150</v>
      </c>
      <c r="E7662" s="7" t="s">
        <v>6978</v>
      </c>
      <c r="F7662" s="65">
        <v>20</v>
      </c>
      <c r="G7662" t="s">
        <v>6</v>
      </c>
      <c r="H7662">
        <f>+VLOOKUP(G7662,'Legenda Tecnologias'!$A$1:$C$26,3)</f>
        <v>18</v>
      </c>
    </row>
    <row r="7663" spans="1:8" ht="14.25">
      <c r="A7663" s="11">
        <v>44136</v>
      </c>
      <c r="B7663" s="10" t="s">
        <v>8072</v>
      </c>
      <c r="C7663" s="12">
        <v>0.58333333333333337</v>
      </c>
      <c r="D7663" s="13">
        <v>44150</v>
      </c>
      <c r="E7663" s="7" t="s">
        <v>6978</v>
      </c>
      <c r="F7663" s="65">
        <v>21.57</v>
      </c>
      <c r="G7663" t="s">
        <v>6</v>
      </c>
      <c r="H7663">
        <f>+VLOOKUP(G7663,'Legenda Tecnologias'!$A$1:$C$26,3)</f>
        <v>18</v>
      </c>
    </row>
    <row r="7664" spans="1:8" ht="14.25">
      <c r="A7664" s="11">
        <v>44136</v>
      </c>
      <c r="B7664" s="10" t="s">
        <v>8073</v>
      </c>
      <c r="C7664" s="12">
        <v>0.625</v>
      </c>
      <c r="D7664" s="13">
        <v>44150</v>
      </c>
      <c r="E7664" s="7" t="s">
        <v>6978</v>
      </c>
      <c r="F7664" s="65">
        <v>19.399999999999999</v>
      </c>
      <c r="G7664" t="s">
        <v>20</v>
      </c>
      <c r="H7664">
        <f>+VLOOKUP(G7664,'Legenda Tecnologias'!$A$1:$C$26,3)</f>
        <v>12</v>
      </c>
    </row>
    <row r="7665" spans="1:8" ht="14.25">
      <c r="A7665" s="11">
        <v>44136</v>
      </c>
      <c r="B7665" s="10" t="s">
        <v>8074</v>
      </c>
      <c r="C7665" s="12">
        <v>0.66666666666666663</v>
      </c>
      <c r="D7665" s="13">
        <v>44150</v>
      </c>
      <c r="E7665" s="7" t="s">
        <v>6978</v>
      </c>
      <c r="F7665" s="65">
        <v>23.8</v>
      </c>
      <c r="G7665" t="s">
        <v>6</v>
      </c>
      <c r="H7665">
        <f>+VLOOKUP(G7665,'Legenda Tecnologias'!$A$1:$C$26,3)</f>
        <v>18</v>
      </c>
    </row>
    <row r="7666" spans="1:8" ht="14.25">
      <c r="A7666" s="11">
        <v>44136</v>
      </c>
      <c r="B7666" s="10" t="s">
        <v>8075</v>
      </c>
      <c r="C7666" s="12">
        <v>0.70833333333333337</v>
      </c>
      <c r="D7666" s="13">
        <v>44150</v>
      </c>
      <c r="E7666" s="7" t="s">
        <v>6978</v>
      </c>
      <c r="F7666" s="65">
        <v>29.3</v>
      </c>
      <c r="G7666" t="s">
        <v>6</v>
      </c>
      <c r="H7666">
        <f>+VLOOKUP(G7666,'Legenda Tecnologias'!$A$1:$C$26,3)</f>
        <v>18</v>
      </c>
    </row>
    <row r="7667" spans="1:8" ht="14.25">
      <c r="A7667" s="11">
        <v>44136</v>
      </c>
      <c r="B7667" s="10" t="s">
        <v>8076</v>
      </c>
      <c r="C7667" s="12">
        <v>0.75</v>
      </c>
      <c r="D7667" s="13">
        <v>44150</v>
      </c>
      <c r="E7667" s="7" t="s">
        <v>6978</v>
      </c>
      <c r="F7667" s="65">
        <v>35.270000000000003</v>
      </c>
      <c r="G7667" t="s">
        <v>13</v>
      </c>
      <c r="H7667">
        <f>+VLOOKUP(G7667,'Legenda Tecnologias'!$A$1:$C$26,3)</f>
        <v>24</v>
      </c>
    </row>
    <row r="7668" spans="1:8" ht="14.25">
      <c r="A7668" s="11">
        <v>44136</v>
      </c>
      <c r="B7668" s="10" t="s">
        <v>8077</v>
      </c>
      <c r="C7668" s="12">
        <v>0.79166666666666663</v>
      </c>
      <c r="D7668" s="13">
        <v>44150</v>
      </c>
      <c r="E7668" s="7" t="s">
        <v>6978</v>
      </c>
      <c r="F7668" s="65">
        <v>41</v>
      </c>
      <c r="G7668" t="s">
        <v>5</v>
      </c>
      <c r="H7668">
        <f>+VLOOKUP(G7668,'Legenda Tecnologias'!$A$1:$C$26,3)</f>
        <v>11</v>
      </c>
    </row>
    <row r="7669" spans="1:8" ht="14.25">
      <c r="A7669" s="11">
        <v>44136</v>
      </c>
      <c r="B7669" s="10" t="s">
        <v>8060</v>
      </c>
      <c r="C7669" s="12">
        <v>8.3333333333333329E-2</v>
      </c>
      <c r="D7669" s="13">
        <v>44150</v>
      </c>
      <c r="E7669" s="7" t="s">
        <v>6978</v>
      </c>
      <c r="F7669" s="65">
        <v>22.25</v>
      </c>
      <c r="G7669" t="s">
        <v>13</v>
      </c>
      <c r="H7669">
        <f>+VLOOKUP(G7669,'Legenda Tecnologias'!$A$1:$C$26,3)</f>
        <v>24</v>
      </c>
    </row>
    <row r="7670" spans="1:8" ht="14.25">
      <c r="A7670" s="11">
        <v>44136</v>
      </c>
      <c r="B7670" s="10" t="s">
        <v>8078</v>
      </c>
      <c r="C7670" s="12">
        <v>0.83333333333333337</v>
      </c>
      <c r="D7670" s="13">
        <v>44150</v>
      </c>
      <c r="E7670" s="7" t="s">
        <v>6978</v>
      </c>
      <c r="F7670" s="65">
        <v>43.02</v>
      </c>
      <c r="G7670" t="s">
        <v>6</v>
      </c>
      <c r="H7670">
        <f>+VLOOKUP(G7670,'Legenda Tecnologias'!$A$1:$C$26,3)</f>
        <v>18</v>
      </c>
    </row>
    <row r="7671" spans="1:8" ht="14.25">
      <c r="A7671" s="11">
        <v>44136</v>
      </c>
      <c r="B7671" s="10" t="s">
        <v>8079</v>
      </c>
      <c r="C7671" s="12">
        <v>0.875</v>
      </c>
      <c r="D7671" s="13">
        <v>44150</v>
      </c>
      <c r="E7671" s="7" t="s">
        <v>6978</v>
      </c>
      <c r="F7671" s="65">
        <v>43</v>
      </c>
      <c r="G7671" t="s">
        <v>5</v>
      </c>
      <c r="H7671">
        <f>+VLOOKUP(G7671,'Legenda Tecnologias'!$A$1:$C$26,3)</f>
        <v>11</v>
      </c>
    </row>
    <row r="7672" spans="1:8" ht="14.25">
      <c r="A7672" s="11">
        <v>44136</v>
      </c>
      <c r="B7672" s="10" t="s">
        <v>8080</v>
      </c>
      <c r="C7672" s="12">
        <v>0.91666666666666663</v>
      </c>
      <c r="D7672" s="13">
        <v>44150</v>
      </c>
      <c r="E7672" s="7" t="s">
        <v>6978</v>
      </c>
      <c r="F7672" s="65">
        <v>41.37</v>
      </c>
      <c r="G7672" t="s">
        <v>8</v>
      </c>
      <c r="H7672">
        <f>+VLOOKUP(G7672,'Legenda Tecnologias'!$A$1:$C$26,3)</f>
        <v>6</v>
      </c>
    </row>
    <row r="7673" spans="1:8" ht="14.25">
      <c r="A7673" s="11">
        <v>44136</v>
      </c>
      <c r="B7673" s="10" t="s">
        <v>8081</v>
      </c>
      <c r="C7673" s="12">
        <v>0.95833333333333337</v>
      </c>
      <c r="D7673" s="13">
        <v>44150</v>
      </c>
      <c r="E7673" s="7" t="s">
        <v>6978</v>
      </c>
      <c r="F7673" s="65">
        <v>41.35</v>
      </c>
      <c r="G7673" t="s">
        <v>12</v>
      </c>
      <c r="H7673">
        <f>+VLOOKUP(G7673,'Legenda Tecnologias'!$A$1:$C$26,3)</f>
        <v>22</v>
      </c>
    </row>
    <row r="7674" spans="1:8" ht="14.25">
      <c r="A7674" s="11">
        <v>44136</v>
      </c>
      <c r="B7674" s="10" t="s">
        <v>8061</v>
      </c>
      <c r="C7674" s="12">
        <v>0.125</v>
      </c>
      <c r="D7674" s="13">
        <v>44150</v>
      </c>
      <c r="E7674" s="7" t="s">
        <v>6978</v>
      </c>
      <c r="F7674" s="65">
        <v>18.09</v>
      </c>
      <c r="G7674" t="s">
        <v>6</v>
      </c>
      <c r="H7674">
        <f>+VLOOKUP(G7674,'Legenda Tecnologias'!$A$1:$C$26,3)</f>
        <v>18</v>
      </c>
    </row>
    <row r="7675" spans="1:8" ht="14.25">
      <c r="A7675" s="11">
        <v>44136</v>
      </c>
      <c r="B7675" s="10" t="s">
        <v>8062</v>
      </c>
      <c r="C7675" s="12">
        <v>0.16666666666666666</v>
      </c>
      <c r="D7675" s="13">
        <v>44150</v>
      </c>
      <c r="E7675" s="7" t="s">
        <v>6978</v>
      </c>
      <c r="F7675" s="65">
        <v>10</v>
      </c>
      <c r="G7675" t="s">
        <v>6</v>
      </c>
      <c r="H7675">
        <f>+VLOOKUP(G7675,'Legenda Tecnologias'!$A$1:$C$26,3)</f>
        <v>18</v>
      </c>
    </row>
    <row r="7676" spans="1:8" ht="14.25">
      <c r="A7676" s="11">
        <v>44136</v>
      </c>
      <c r="B7676" s="10" t="s">
        <v>8063</v>
      </c>
      <c r="C7676" s="12">
        <v>0.20833333333333334</v>
      </c>
      <c r="D7676" s="13">
        <v>44150</v>
      </c>
      <c r="E7676" s="7" t="s">
        <v>6978</v>
      </c>
      <c r="F7676" s="65">
        <v>8</v>
      </c>
      <c r="G7676" t="s">
        <v>5</v>
      </c>
      <c r="H7676">
        <f>+VLOOKUP(G7676,'Legenda Tecnologias'!$A$1:$C$26,3)</f>
        <v>11</v>
      </c>
    </row>
    <row r="7677" spans="1:8" ht="14.25">
      <c r="A7677" s="11">
        <v>44136</v>
      </c>
      <c r="B7677" s="10" t="s">
        <v>8064</v>
      </c>
      <c r="C7677" s="12">
        <v>0.25</v>
      </c>
      <c r="D7677" s="13">
        <v>44150</v>
      </c>
      <c r="E7677" s="7" t="s">
        <v>6978</v>
      </c>
      <c r="F7677" s="65">
        <v>8.41</v>
      </c>
      <c r="G7677" t="s">
        <v>6</v>
      </c>
      <c r="H7677">
        <f>+VLOOKUP(G7677,'Legenda Tecnologias'!$A$1:$C$26,3)</f>
        <v>18</v>
      </c>
    </row>
    <row r="7678" spans="1:8" ht="14.25">
      <c r="A7678" s="11">
        <v>44136</v>
      </c>
      <c r="B7678" s="10" t="s">
        <v>8065</v>
      </c>
      <c r="C7678" s="12">
        <v>0.29166666666666669</v>
      </c>
      <c r="D7678" s="13">
        <v>44150</v>
      </c>
      <c r="E7678" s="7" t="s">
        <v>6978</v>
      </c>
      <c r="F7678" s="65">
        <v>8.41</v>
      </c>
      <c r="G7678" t="s">
        <v>6</v>
      </c>
      <c r="H7678">
        <f>+VLOOKUP(G7678,'Legenda Tecnologias'!$A$1:$C$26,3)</f>
        <v>18</v>
      </c>
    </row>
    <row r="7679" spans="1:8" ht="14.25">
      <c r="A7679" s="11">
        <v>44136</v>
      </c>
      <c r="B7679" s="10" t="s">
        <v>8066</v>
      </c>
      <c r="C7679" s="12">
        <v>0.33333333333333331</v>
      </c>
      <c r="D7679" s="13">
        <v>44150</v>
      </c>
      <c r="E7679" s="7" t="s">
        <v>6978</v>
      </c>
      <c r="F7679" s="65">
        <v>10.8</v>
      </c>
      <c r="G7679" t="s">
        <v>6</v>
      </c>
      <c r="H7679">
        <f>+VLOOKUP(G7679,'Legenda Tecnologias'!$A$1:$C$26,3)</f>
        <v>18</v>
      </c>
    </row>
    <row r="7680" spans="1:8" ht="14.25">
      <c r="A7680" s="11">
        <v>44136</v>
      </c>
      <c r="B7680" s="10" t="s">
        <v>8067</v>
      </c>
      <c r="C7680" s="12">
        <v>0.375</v>
      </c>
      <c r="D7680" s="13">
        <v>44150</v>
      </c>
      <c r="E7680" s="7" t="s">
        <v>6978</v>
      </c>
      <c r="F7680" s="65">
        <v>16.989999999999998</v>
      </c>
      <c r="G7680" t="s">
        <v>6</v>
      </c>
      <c r="H7680">
        <f>+VLOOKUP(G7680,'Legenda Tecnologias'!$A$1:$C$26,3)</f>
        <v>18</v>
      </c>
    </row>
    <row r="7681" spans="1:8" ht="14.25">
      <c r="A7681" s="11">
        <v>44136</v>
      </c>
      <c r="B7681" s="10" t="s">
        <v>8082</v>
      </c>
      <c r="C7681" s="12">
        <v>0</v>
      </c>
      <c r="D7681" s="13">
        <v>44151</v>
      </c>
      <c r="E7681" s="7" t="s">
        <v>6978</v>
      </c>
      <c r="F7681" s="65">
        <v>40.93</v>
      </c>
      <c r="G7681" t="s">
        <v>12</v>
      </c>
      <c r="H7681">
        <f>+VLOOKUP(G7681,'Legenda Tecnologias'!$A$1:$C$26,3)</f>
        <v>22</v>
      </c>
    </row>
    <row r="7682" spans="1:8" ht="14.25">
      <c r="A7682" s="11">
        <v>44136</v>
      </c>
      <c r="B7682" s="10" t="s">
        <v>8083</v>
      </c>
      <c r="C7682" s="12">
        <v>4.1666666666666664E-2</v>
      </c>
      <c r="D7682" s="13">
        <v>44151</v>
      </c>
      <c r="E7682" s="7" t="s">
        <v>6978</v>
      </c>
      <c r="F7682" s="65">
        <v>35</v>
      </c>
      <c r="G7682" t="s">
        <v>5</v>
      </c>
      <c r="H7682">
        <f>+VLOOKUP(G7682,'Legenda Tecnologias'!$A$1:$C$26,3)</f>
        <v>11</v>
      </c>
    </row>
    <row r="7683" spans="1:8" ht="14.25">
      <c r="A7683" s="11">
        <v>44136</v>
      </c>
      <c r="B7683" s="10" t="s">
        <v>8092</v>
      </c>
      <c r="C7683" s="12">
        <v>0.41666666666666669</v>
      </c>
      <c r="D7683" s="13">
        <v>44151</v>
      </c>
      <c r="E7683" s="7" t="s">
        <v>6978</v>
      </c>
      <c r="F7683" s="65">
        <v>44.87</v>
      </c>
      <c r="G7683" t="s">
        <v>6</v>
      </c>
      <c r="H7683">
        <f>+VLOOKUP(G7683,'Legenda Tecnologias'!$A$1:$C$26,3)</f>
        <v>18</v>
      </c>
    </row>
    <row r="7684" spans="1:8" ht="14.25">
      <c r="A7684" s="11">
        <v>44136</v>
      </c>
      <c r="B7684" s="10" t="s">
        <v>8093</v>
      </c>
      <c r="C7684" s="12">
        <v>0.45833333333333331</v>
      </c>
      <c r="D7684" s="13">
        <v>44151</v>
      </c>
      <c r="E7684" s="7" t="s">
        <v>6978</v>
      </c>
      <c r="F7684" s="65">
        <v>43.55</v>
      </c>
      <c r="G7684" t="s">
        <v>12</v>
      </c>
      <c r="H7684">
        <f>+VLOOKUP(G7684,'Legenda Tecnologias'!$A$1:$C$26,3)</f>
        <v>22</v>
      </c>
    </row>
    <row r="7685" spans="1:8" ht="14.25">
      <c r="A7685" s="11">
        <v>44136</v>
      </c>
      <c r="B7685" s="10" t="s">
        <v>8094</v>
      </c>
      <c r="C7685" s="12">
        <v>0.5</v>
      </c>
      <c r="D7685" s="13">
        <v>44151</v>
      </c>
      <c r="E7685" s="7" t="s">
        <v>6978</v>
      </c>
      <c r="F7685" s="65">
        <v>43.55</v>
      </c>
      <c r="G7685" t="s">
        <v>5</v>
      </c>
      <c r="H7685">
        <f>+VLOOKUP(G7685,'Legenda Tecnologias'!$A$1:$C$26,3)</f>
        <v>11</v>
      </c>
    </row>
    <row r="7686" spans="1:8" ht="14.25">
      <c r="A7686" s="11">
        <v>44136</v>
      </c>
      <c r="B7686" s="10" t="s">
        <v>8095</v>
      </c>
      <c r="C7686" s="12">
        <v>0.54166666666666663</v>
      </c>
      <c r="D7686" s="13">
        <v>44151</v>
      </c>
      <c r="E7686" s="7" t="s">
        <v>6978</v>
      </c>
      <c r="F7686" s="65">
        <v>45.19</v>
      </c>
      <c r="G7686" t="s">
        <v>5</v>
      </c>
      <c r="H7686">
        <f>+VLOOKUP(G7686,'Legenda Tecnologias'!$A$1:$C$26,3)</f>
        <v>11</v>
      </c>
    </row>
    <row r="7687" spans="1:8" ht="14.25">
      <c r="A7687" s="11">
        <v>44136</v>
      </c>
      <c r="B7687" s="10" t="s">
        <v>8096</v>
      </c>
      <c r="C7687" s="12">
        <v>0.58333333333333337</v>
      </c>
      <c r="D7687" s="13">
        <v>44151</v>
      </c>
      <c r="E7687" s="7" t="s">
        <v>6978</v>
      </c>
      <c r="F7687" s="65">
        <v>43.95</v>
      </c>
      <c r="G7687" t="s">
        <v>5</v>
      </c>
      <c r="H7687">
        <f>+VLOOKUP(G7687,'Legenda Tecnologias'!$A$1:$C$26,3)</f>
        <v>11</v>
      </c>
    </row>
    <row r="7688" spans="1:8" ht="14.25">
      <c r="A7688" s="11">
        <v>44136</v>
      </c>
      <c r="B7688" s="10" t="s">
        <v>8097</v>
      </c>
      <c r="C7688" s="12">
        <v>0.625</v>
      </c>
      <c r="D7688" s="13">
        <v>44151</v>
      </c>
      <c r="E7688" s="7" t="s">
        <v>6978</v>
      </c>
      <c r="F7688" s="65">
        <v>42.89</v>
      </c>
      <c r="G7688" t="s">
        <v>5</v>
      </c>
      <c r="H7688">
        <f>+VLOOKUP(G7688,'Legenda Tecnologias'!$A$1:$C$26,3)</f>
        <v>11</v>
      </c>
    </row>
    <row r="7689" spans="1:8" ht="14.25">
      <c r="A7689" s="11">
        <v>44136</v>
      </c>
      <c r="B7689" s="10" t="s">
        <v>8098</v>
      </c>
      <c r="C7689" s="12">
        <v>0.66666666666666663</v>
      </c>
      <c r="D7689" s="13">
        <v>44151</v>
      </c>
      <c r="E7689" s="7" t="s">
        <v>6978</v>
      </c>
      <c r="F7689" s="65">
        <v>44.87</v>
      </c>
      <c r="G7689" t="s">
        <v>5</v>
      </c>
      <c r="H7689">
        <f>+VLOOKUP(G7689,'Legenda Tecnologias'!$A$1:$C$26,3)</f>
        <v>11</v>
      </c>
    </row>
    <row r="7690" spans="1:8" ht="14.25">
      <c r="A7690" s="11">
        <v>44136</v>
      </c>
      <c r="B7690" s="10" t="s">
        <v>8099</v>
      </c>
      <c r="C7690" s="12">
        <v>0.70833333333333337</v>
      </c>
      <c r="D7690" s="13">
        <v>44151</v>
      </c>
      <c r="E7690" s="7" t="s">
        <v>6978</v>
      </c>
      <c r="F7690" s="65">
        <v>47.43</v>
      </c>
      <c r="G7690" t="s">
        <v>12</v>
      </c>
      <c r="H7690">
        <f>+VLOOKUP(G7690,'Legenda Tecnologias'!$A$1:$C$26,3)</f>
        <v>22</v>
      </c>
    </row>
    <row r="7691" spans="1:8" ht="14.25">
      <c r="A7691" s="11">
        <v>44136</v>
      </c>
      <c r="B7691" s="10" t="s">
        <v>8100</v>
      </c>
      <c r="C7691" s="12">
        <v>0.75</v>
      </c>
      <c r="D7691" s="13">
        <v>44151</v>
      </c>
      <c r="E7691" s="7" t="s">
        <v>6978</v>
      </c>
      <c r="F7691" s="65">
        <v>51.9</v>
      </c>
      <c r="G7691" t="s">
        <v>10</v>
      </c>
      <c r="H7691">
        <f>+VLOOKUP(G7691,'Legenda Tecnologias'!$A$1:$C$26,3)</f>
        <v>1</v>
      </c>
    </row>
    <row r="7692" spans="1:8" ht="14.25">
      <c r="A7692" s="11">
        <v>44136</v>
      </c>
      <c r="B7692" s="10" t="s">
        <v>8101</v>
      </c>
      <c r="C7692" s="12">
        <v>0.79166666666666663</v>
      </c>
      <c r="D7692" s="13">
        <v>44151</v>
      </c>
      <c r="E7692" s="7" t="s">
        <v>6978</v>
      </c>
      <c r="F7692" s="65">
        <v>51</v>
      </c>
      <c r="G7692" t="s">
        <v>6</v>
      </c>
      <c r="H7692">
        <f>+VLOOKUP(G7692,'Legenda Tecnologias'!$A$1:$C$26,3)</f>
        <v>18</v>
      </c>
    </row>
    <row r="7693" spans="1:8" ht="14.25">
      <c r="A7693" s="11">
        <v>44136</v>
      </c>
      <c r="B7693" s="10" t="s">
        <v>8084</v>
      </c>
      <c r="C7693" s="12">
        <v>8.3333333333333329E-2</v>
      </c>
      <c r="D7693" s="13">
        <v>44151</v>
      </c>
      <c r="E7693" s="7" t="s">
        <v>6978</v>
      </c>
      <c r="F7693" s="65">
        <v>31.5</v>
      </c>
      <c r="G7693" t="s">
        <v>10</v>
      </c>
      <c r="H7693">
        <f>+VLOOKUP(G7693,'Legenda Tecnologias'!$A$1:$C$26,3)</f>
        <v>1</v>
      </c>
    </row>
    <row r="7694" spans="1:8" ht="14.25">
      <c r="A7694" s="11">
        <v>44136</v>
      </c>
      <c r="B7694" s="10" t="s">
        <v>8102</v>
      </c>
      <c r="C7694" s="12">
        <v>0.83333333333333337</v>
      </c>
      <c r="D7694" s="13">
        <v>44151</v>
      </c>
      <c r="E7694" s="7" t="s">
        <v>6978</v>
      </c>
      <c r="F7694" s="65">
        <v>51</v>
      </c>
      <c r="G7694" t="s">
        <v>10</v>
      </c>
      <c r="H7694">
        <f>+VLOOKUP(G7694,'Legenda Tecnologias'!$A$1:$C$26,3)</f>
        <v>1</v>
      </c>
    </row>
    <row r="7695" spans="1:8" ht="14.25">
      <c r="A7695" s="11">
        <v>44136</v>
      </c>
      <c r="B7695" s="10" t="s">
        <v>8103</v>
      </c>
      <c r="C7695" s="12">
        <v>0.875</v>
      </c>
      <c r="D7695" s="13">
        <v>44151</v>
      </c>
      <c r="E7695" s="7" t="s">
        <v>6978</v>
      </c>
      <c r="F7695" s="65">
        <v>50.14</v>
      </c>
      <c r="G7695" t="s">
        <v>10</v>
      </c>
      <c r="H7695">
        <f>+VLOOKUP(G7695,'Legenda Tecnologias'!$A$1:$C$26,3)</f>
        <v>1</v>
      </c>
    </row>
    <row r="7696" spans="1:8" ht="14.25">
      <c r="A7696" s="11">
        <v>44136</v>
      </c>
      <c r="B7696" s="10" t="s">
        <v>8104</v>
      </c>
      <c r="C7696" s="12">
        <v>0.91666666666666663</v>
      </c>
      <c r="D7696" s="13">
        <v>44151</v>
      </c>
      <c r="E7696" s="7" t="s">
        <v>6978</v>
      </c>
      <c r="F7696" s="65">
        <v>45.99</v>
      </c>
      <c r="G7696" t="s">
        <v>12</v>
      </c>
      <c r="H7696">
        <f>+VLOOKUP(G7696,'Legenda Tecnologias'!$A$1:$C$26,3)</f>
        <v>22</v>
      </c>
    </row>
    <row r="7697" spans="1:8" ht="14.25">
      <c r="A7697" s="11">
        <v>44136</v>
      </c>
      <c r="B7697" s="10" t="s">
        <v>8105</v>
      </c>
      <c r="C7697" s="12">
        <v>0.95833333333333337</v>
      </c>
      <c r="D7697" s="13">
        <v>44151</v>
      </c>
      <c r="E7697" s="7" t="s">
        <v>6978</v>
      </c>
      <c r="F7697" s="65">
        <v>45.17</v>
      </c>
      <c r="G7697" t="s">
        <v>5</v>
      </c>
      <c r="H7697">
        <f>+VLOOKUP(G7697,'Legenda Tecnologias'!$A$1:$C$26,3)</f>
        <v>11</v>
      </c>
    </row>
    <row r="7698" spans="1:8" ht="14.25">
      <c r="A7698" s="11">
        <v>44136</v>
      </c>
      <c r="B7698" s="10" t="s">
        <v>8085</v>
      </c>
      <c r="C7698" s="12">
        <v>0.125</v>
      </c>
      <c r="D7698" s="13">
        <v>44151</v>
      </c>
      <c r="E7698" s="7" t="s">
        <v>6978</v>
      </c>
      <c r="F7698" s="65">
        <v>31.5</v>
      </c>
      <c r="G7698" t="s">
        <v>6</v>
      </c>
      <c r="H7698">
        <f>+VLOOKUP(G7698,'Legenda Tecnologias'!$A$1:$C$26,3)</f>
        <v>18</v>
      </c>
    </row>
    <row r="7699" spans="1:8" ht="14.25">
      <c r="A7699" s="11">
        <v>44136</v>
      </c>
      <c r="B7699" s="10" t="s">
        <v>8086</v>
      </c>
      <c r="C7699" s="12">
        <v>0.16666666666666666</v>
      </c>
      <c r="D7699" s="13">
        <v>44151</v>
      </c>
      <c r="E7699" s="7" t="s">
        <v>6978</v>
      </c>
      <c r="F7699" s="65">
        <v>31.3</v>
      </c>
      <c r="G7699" t="s">
        <v>6</v>
      </c>
      <c r="H7699">
        <f>+VLOOKUP(G7699,'Legenda Tecnologias'!$A$1:$C$26,3)</f>
        <v>18</v>
      </c>
    </row>
    <row r="7700" spans="1:8" ht="14.25">
      <c r="A7700" s="11">
        <v>44136</v>
      </c>
      <c r="B7700" s="10" t="s">
        <v>8087</v>
      </c>
      <c r="C7700" s="12">
        <v>0.20833333333333334</v>
      </c>
      <c r="D7700" s="13">
        <v>44151</v>
      </c>
      <c r="E7700" s="7" t="s">
        <v>6978</v>
      </c>
      <c r="F7700" s="65">
        <v>31.5</v>
      </c>
      <c r="G7700" t="s">
        <v>6</v>
      </c>
      <c r="H7700">
        <f>+VLOOKUP(G7700,'Legenda Tecnologias'!$A$1:$C$26,3)</f>
        <v>18</v>
      </c>
    </row>
    <row r="7701" spans="1:8" ht="14.25">
      <c r="A7701" s="11">
        <v>44136</v>
      </c>
      <c r="B7701" s="10" t="s">
        <v>8088</v>
      </c>
      <c r="C7701" s="12">
        <v>0.25</v>
      </c>
      <c r="D7701" s="13">
        <v>44151</v>
      </c>
      <c r="E7701" s="7" t="s">
        <v>6978</v>
      </c>
      <c r="F7701" s="65">
        <v>38.090000000000003</v>
      </c>
      <c r="G7701" t="s">
        <v>6</v>
      </c>
      <c r="H7701">
        <f>+VLOOKUP(G7701,'Legenda Tecnologias'!$A$1:$C$26,3)</f>
        <v>18</v>
      </c>
    </row>
    <row r="7702" spans="1:8" ht="14.25">
      <c r="A7702" s="11">
        <v>44136</v>
      </c>
      <c r="B7702" s="10" t="s">
        <v>8089</v>
      </c>
      <c r="C7702" s="12">
        <v>0.29166666666666669</v>
      </c>
      <c r="D7702" s="13">
        <v>44151</v>
      </c>
      <c r="E7702" s="7" t="s">
        <v>6978</v>
      </c>
      <c r="F7702" s="65">
        <v>41.43</v>
      </c>
      <c r="G7702" t="s">
        <v>5</v>
      </c>
      <c r="H7702">
        <f>+VLOOKUP(G7702,'Legenda Tecnologias'!$A$1:$C$26,3)</f>
        <v>11</v>
      </c>
    </row>
    <row r="7703" spans="1:8" ht="14.25">
      <c r="A7703" s="11">
        <v>44136</v>
      </c>
      <c r="B7703" s="10" t="s">
        <v>8090</v>
      </c>
      <c r="C7703" s="12">
        <v>0.33333333333333331</v>
      </c>
      <c r="D7703" s="13">
        <v>44151</v>
      </c>
      <c r="E7703" s="7" t="s">
        <v>6978</v>
      </c>
      <c r="F7703" s="65">
        <v>42.97</v>
      </c>
      <c r="G7703" t="s">
        <v>5</v>
      </c>
      <c r="H7703">
        <f>+VLOOKUP(G7703,'Legenda Tecnologias'!$A$1:$C$26,3)</f>
        <v>11</v>
      </c>
    </row>
    <row r="7704" spans="1:8" ht="14.25">
      <c r="A7704" s="11">
        <v>44136</v>
      </c>
      <c r="B7704" s="10" t="s">
        <v>8091</v>
      </c>
      <c r="C7704" s="12">
        <v>0.375</v>
      </c>
      <c r="D7704" s="13">
        <v>44151</v>
      </c>
      <c r="E7704" s="7" t="s">
        <v>6978</v>
      </c>
      <c r="F7704" s="65">
        <v>43.71</v>
      </c>
      <c r="G7704" t="s">
        <v>6</v>
      </c>
      <c r="H7704">
        <f>+VLOOKUP(G7704,'Legenda Tecnologias'!$A$1:$C$26,3)</f>
        <v>18</v>
      </c>
    </row>
    <row r="7705" spans="1:8" ht="14.25">
      <c r="A7705" s="11">
        <v>44136</v>
      </c>
      <c r="B7705" s="10" t="s">
        <v>8106</v>
      </c>
      <c r="C7705" s="12">
        <v>0</v>
      </c>
      <c r="D7705" s="13">
        <v>44152</v>
      </c>
      <c r="E7705" s="7" t="s">
        <v>6978</v>
      </c>
      <c r="F7705" s="65">
        <v>44.94</v>
      </c>
      <c r="G7705" t="s">
        <v>5</v>
      </c>
      <c r="H7705">
        <f>+VLOOKUP(G7705,'Legenda Tecnologias'!$A$1:$C$26,3)</f>
        <v>11</v>
      </c>
    </row>
    <row r="7706" spans="1:8" ht="14.25">
      <c r="A7706" s="11">
        <v>44136</v>
      </c>
      <c r="B7706" s="10" t="s">
        <v>8107</v>
      </c>
      <c r="C7706" s="12">
        <v>4.1666666666666664E-2</v>
      </c>
      <c r="D7706" s="13">
        <v>44152</v>
      </c>
      <c r="E7706" s="7" t="s">
        <v>6978</v>
      </c>
      <c r="F7706" s="65">
        <v>43.02</v>
      </c>
      <c r="G7706" t="s">
        <v>5</v>
      </c>
      <c r="H7706">
        <f>+VLOOKUP(G7706,'Legenda Tecnologias'!$A$1:$C$26,3)</f>
        <v>11</v>
      </c>
    </row>
    <row r="7707" spans="1:8" ht="14.25">
      <c r="A7707" s="11">
        <v>44136</v>
      </c>
      <c r="B7707" s="10" t="s">
        <v>8116</v>
      </c>
      <c r="C7707" s="12">
        <v>0.41666666666666669</v>
      </c>
      <c r="D7707" s="13">
        <v>44152</v>
      </c>
      <c r="E7707" s="7" t="s">
        <v>6978</v>
      </c>
      <c r="F7707" s="65">
        <v>44.95</v>
      </c>
      <c r="G7707" t="s">
        <v>5</v>
      </c>
      <c r="H7707">
        <f>+VLOOKUP(G7707,'Legenda Tecnologias'!$A$1:$C$26,3)</f>
        <v>11</v>
      </c>
    </row>
    <row r="7708" spans="1:8" ht="14.25">
      <c r="A7708" s="11">
        <v>44136</v>
      </c>
      <c r="B7708" s="10" t="s">
        <v>8117</v>
      </c>
      <c r="C7708" s="12">
        <v>0.45833333333333331</v>
      </c>
      <c r="D7708" s="13">
        <v>44152</v>
      </c>
      <c r="E7708" s="7" t="s">
        <v>6978</v>
      </c>
      <c r="F7708" s="65">
        <v>44.09</v>
      </c>
      <c r="G7708" t="s">
        <v>5</v>
      </c>
      <c r="H7708">
        <f>+VLOOKUP(G7708,'Legenda Tecnologias'!$A$1:$C$26,3)</f>
        <v>11</v>
      </c>
    </row>
    <row r="7709" spans="1:8" ht="14.25">
      <c r="A7709" s="11">
        <v>44136</v>
      </c>
      <c r="B7709" s="10" t="s">
        <v>8118</v>
      </c>
      <c r="C7709" s="12">
        <v>0.5</v>
      </c>
      <c r="D7709" s="13">
        <v>44152</v>
      </c>
      <c r="E7709" s="7" t="s">
        <v>6978</v>
      </c>
      <c r="F7709" s="65">
        <v>44.78</v>
      </c>
      <c r="G7709" t="s">
        <v>5</v>
      </c>
      <c r="H7709">
        <f>+VLOOKUP(G7709,'Legenda Tecnologias'!$A$1:$C$26,3)</f>
        <v>11</v>
      </c>
    </row>
    <row r="7710" spans="1:8" ht="14.25">
      <c r="A7710" s="11">
        <v>44136</v>
      </c>
      <c r="B7710" s="10" t="s">
        <v>8119</v>
      </c>
      <c r="C7710" s="12">
        <v>0.54166666666666663</v>
      </c>
      <c r="D7710" s="13">
        <v>44152</v>
      </c>
      <c r="E7710" s="7" t="s">
        <v>6978</v>
      </c>
      <c r="F7710" s="65">
        <v>42.95</v>
      </c>
      <c r="G7710" t="s">
        <v>20</v>
      </c>
      <c r="H7710">
        <f>+VLOOKUP(G7710,'Legenda Tecnologias'!$A$1:$C$26,3)</f>
        <v>12</v>
      </c>
    </row>
    <row r="7711" spans="1:8" ht="14.25">
      <c r="A7711" s="11">
        <v>44136</v>
      </c>
      <c r="B7711" s="10" t="s">
        <v>8120</v>
      </c>
      <c r="C7711" s="12">
        <v>0.58333333333333337</v>
      </c>
      <c r="D7711" s="13">
        <v>44152</v>
      </c>
      <c r="E7711" s="7" t="s">
        <v>6978</v>
      </c>
      <c r="F7711" s="65">
        <v>42.72</v>
      </c>
      <c r="G7711" t="s">
        <v>6</v>
      </c>
      <c r="H7711">
        <f>+VLOOKUP(G7711,'Legenda Tecnologias'!$A$1:$C$26,3)</f>
        <v>18</v>
      </c>
    </row>
    <row r="7712" spans="1:8" ht="14.25">
      <c r="A7712" s="11">
        <v>44136</v>
      </c>
      <c r="B7712" s="10" t="s">
        <v>8121</v>
      </c>
      <c r="C7712" s="12">
        <v>0.625</v>
      </c>
      <c r="D7712" s="13">
        <v>44152</v>
      </c>
      <c r="E7712" s="7" t="s">
        <v>6978</v>
      </c>
      <c r="F7712" s="65">
        <v>43.28</v>
      </c>
      <c r="G7712" t="s">
        <v>12</v>
      </c>
      <c r="H7712">
        <f>+VLOOKUP(G7712,'Legenda Tecnologias'!$A$1:$C$26,3)</f>
        <v>22</v>
      </c>
    </row>
    <row r="7713" spans="1:8" ht="14.25">
      <c r="A7713" s="11">
        <v>44136</v>
      </c>
      <c r="B7713" s="10" t="s">
        <v>8122</v>
      </c>
      <c r="C7713" s="12">
        <v>0.66666666666666663</v>
      </c>
      <c r="D7713" s="13">
        <v>44152</v>
      </c>
      <c r="E7713" s="7" t="s">
        <v>6978</v>
      </c>
      <c r="F7713" s="65">
        <v>43.8</v>
      </c>
      <c r="G7713" t="s">
        <v>12</v>
      </c>
      <c r="H7713">
        <f>+VLOOKUP(G7713,'Legenda Tecnologias'!$A$1:$C$26,3)</f>
        <v>22</v>
      </c>
    </row>
    <row r="7714" spans="1:8" ht="14.25">
      <c r="A7714" s="11">
        <v>44136</v>
      </c>
      <c r="B7714" s="10" t="s">
        <v>8123</v>
      </c>
      <c r="C7714" s="12">
        <v>0.70833333333333337</v>
      </c>
      <c r="D7714" s="13">
        <v>44152</v>
      </c>
      <c r="E7714" s="7" t="s">
        <v>6978</v>
      </c>
      <c r="F7714" s="65">
        <v>47.25</v>
      </c>
      <c r="G7714" t="s">
        <v>5</v>
      </c>
      <c r="H7714">
        <f>+VLOOKUP(G7714,'Legenda Tecnologias'!$A$1:$C$26,3)</f>
        <v>11</v>
      </c>
    </row>
    <row r="7715" spans="1:8" ht="14.25">
      <c r="A7715" s="11">
        <v>44136</v>
      </c>
      <c r="B7715" s="10" t="s">
        <v>8124</v>
      </c>
      <c r="C7715" s="12">
        <v>0.75</v>
      </c>
      <c r="D7715" s="13">
        <v>44152</v>
      </c>
      <c r="E7715" s="7" t="s">
        <v>6978</v>
      </c>
      <c r="F7715" s="65">
        <v>50</v>
      </c>
      <c r="G7715" t="s">
        <v>6</v>
      </c>
      <c r="H7715">
        <f>+VLOOKUP(G7715,'Legenda Tecnologias'!$A$1:$C$26,3)</f>
        <v>18</v>
      </c>
    </row>
    <row r="7716" spans="1:8" ht="14.25">
      <c r="A7716" s="11">
        <v>44136</v>
      </c>
      <c r="B7716" s="10" t="s">
        <v>8125</v>
      </c>
      <c r="C7716" s="12">
        <v>0.79166666666666663</v>
      </c>
      <c r="D7716" s="13">
        <v>44152</v>
      </c>
      <c r="E7716" s="7" t="s">
        <v>6978</v>
      </c>
      <c r="F7716" s="65">
        <v>49.51</v>
      </c>
      <c r="G7716" t="s">
        <v>8</v>
      </c>
      <c r="H7716">
        <f>+VLOOKUP(G7716,'Legenda Tecnologias'!$A$1:$C$26,3)</f>
        <v>6</v>
      </c>
    </row>
    <row r="7717" spans="1:8" ht="14.25">
      <c r="A7717" s="11">
        <v>44136</v>
      </c>
      <c r="B7717" s="10" t="s">
        <v>8108</v>
      </c>
      <c r="C7717" s="12">
        <v>8.3333333333333329E-2</v>
      </c>
      <c r="D7717" s="13">
        <v>44152</v>
      </c>
      <c r="E7717" s="7" t="s">
        <v>6978</v>
      </c>
      <c r="F7717" s="65">
        <v>42.14</v>
      </c>
      <c r="G7717" t="s">
        <v>5</v>
      </c>
      <c r="H7717">
        <f>+VLOOKUP(G7717,'Legenda Tecnologias'!$A$1:$C$26,3)</f>
        <v>11</v>
      </c>
    </row>
    <row r="7718" spans="1:8" ht="14.25">
      <c r="A7718" s="11">
        <v>44136</v>
      </c>
      <c r="B7718" s="10" t="s">
        <v>8126</v>
      </c>
      <c r="C7718" s="12">
        <v>0.83333333333333337</v>
      </c>
      <c r="D7718" s="13">
        <v>44152</v>
      </c>
      <c r="E7718" s="7" t="s">
        <v>6978</v>
      </c>
      <c r="F7718" s="65">
        <v>47.97</v>
      </c>
      <c r="G7718" t="s">
        <v>10</v>
      </c>
      <c r="H7718">
        <f>+VLOOKUP(G7718,'Legenda Tecnologias'!$A$1:$C$26,3)</f>
        <v>1</v>
      </c>
    </row>
    <row r="7719" spans="1:8" ht="14.25">
      <c r="A7719" s="11">
        <v>44136</v>
      </c>
      <c r="B7719" s="10" t="s">
        <v>8127</v>
      </c>
      <c r="C7719" s="12">
        <v>0.875</v>
      </c>
      <c r="D7719" s="13">
        <v>44152</v>
      </c>
      <c r="E7719" s="7" t="s">
        <v>6978</v>
      </c>
      <c r="F7719" s="65">
        <v>47</v>
      </c>
      <c r="G7719" t="s">
        <v>12</v>
      </c>
      <c r="H7719">
        <f>+VLOOKUP(G7719,'Legenda Tecnologias'!$A$1:$C$26,3)</f>
        <v>22</v>
      </c>
    </row>
    <row r="7720" spans="1:8" ht="14.25">
      <c r="A7720" s="11">
        <v>44136</v>
      </c>
      <c r="B7720" s="10" t="s">
        <v>8128</v>
      </c>
      <c r="C7720" s="12">
        <v>0.91666666666666663</v>
      </c>
      <c r="D7720" s="13">
        <v>44152</v>
      </c>
      <c r="E7720" s="7" t="s">
        <v>6978</v>
      </c>
      <c r="F7720" s="65">
        <v>45.05</v>
      </c>
      <c r="G7720" t="s">
        <v>5</v>
      </c>
      <c r="H7720">
        <f>+VLOOKUP(G7720,'Legenda Tecnologias'!$A$1:$C$26,3)</f>
        <v>11</v>
      </c>
    </row>
    <row r="7721" spans="1:8" ht="14.25">
      <c r="A7721" s="11">
        <v>44136</v>
      </c>
      <c r="B7721" s="10" t="s">
        <v>8129</v>
      </c>
      <c r="C7721" s="12">
        <v>0.95833333333333337</v>
      </c>
      <c r="D7721" s="13">
        <v>44152</v>
      </c>
      <c r="E7721" s="7" t="s">
        <v>6978</v>
      </c>
      <c r="F7721" s="65">
        <v>42.16</v>
      </c>
      <c r="G7721" t="s">
        <v>5</v>
      </c>
      <c r="H7721">
        <f>+VLOOKUP(G7721,'Legenda Tecnologias'!$A$1:$C$26,3)</f>
        <v>11</v>
      </c>
    </row>
    <row r="7722" spans="1:8" ht="14.25">
      <c r="A7722" s="11">
        <v>44136</v>
      </c>
      <c r="B7722" s="10" t="s">
        <v>8109</v>
      </c>
      <c r="C7722" s="12">
        <v>0.125</v>
      </c>
      <c r="D7722" s="13">
        <v>44152</v>
      </c>
      <c r="E7722" s="7" t="s">
        <v>6978</v>
      </c>
      <c r="F7722" s="65">
        <v>42.05</v>
      </c>
      <c r="G7722" t="s">
        <v>12</v>
      </c>
      <c r="H7722">
        <f>+VLOOKUP(G7722,'Legenda Tecnologias'!$A$1:$C$26,3)</f>
        <v>22</v>
      </c>
    </row>
    <row r="7723" spans="1:8" ht="14.25">
      <c r="A7723" s="11">
        <v>44136</v>
      </c>
      <c r="B7723" s="10" t="s">
        <v>8110</v>
      </c>
      <c r="C7723" s="12">
        <v>0.16666666666666666</v>
      </c>
      <c r="D7723" s="13">
        <v>44152</v>
      </c>
      <c r="E7723" s="7" t="s">
        <v>6978</v>
      </c>
      <c r="F7723" s="65">
        <v>41.93</v>
      </c>
      <c r="G7723" t="s">
        <v>5</v>
      </c>
      <c r="H7723">
        <f>+VLOOKUP(G7723,'Legenda Tecnologias'!$A$1:$C$26,3)</f>
        <v>11</v>
      </c>
    </row>
    <row r="7724" spans="1:8" ht="14.25">
      <c r="A7724" s="11">
        <v>44136</v>
      </c>
      <c r="B7724" s="10" t="s">
        <v>8111</v>
      </c>
      <c r="C7724" s="12">
        <v>0.20833333333333334</v>
      </c>
      <c r="D7724" s="13">
        <v>44152</v>
      </c>
      <c r="E7724" s="7" t="s">
        <v>6978</v>
      </c>
      <c r="F7724" s="65">
        <v>42.67</v>
      </c>
      <c r="G7724" t="s">
        <v>5</v>
      </c>
      <c r="H7724">
        <f>+VLOOKUP(G7724,'Legenda Tecnologias'!$A$1:$C$26,3)</f>
        <v>11</v>
      </c>
    </row>
    <row r="7725" spans="1:8" ht="14.25">
      <c r="A7725" s="11">
        <v>44136</v>
      </c>
      <c r="B7725" s="10" t="s">
        <v>8112</v>
      </c>
      <c r="C7725" s="12">
        <v>0.25</v>
      </c>
      <c r="D7725" s="13">
        <v>44152</v>
      </c>
      <c r="E7725" s="7" t="s">
        <v>6978</v>
      </c>
      <c r="F7725" s="65">
        <v>43.8</v>
      </c>
      <c r="G7725" t="s">
        <v>20</v>
      </c>
      <c r="H7725">
        <f>+VLOOKUP(G7725,'Legenda Tecnologias'!$A$1:$C$26,3)</f>
        <v>12</v>
      </c>
    </row>
    <row r="7726" spans="1:8" ht="14.25">
      <c r="A7726" s="11">
        <v>44136</v>
      </c>
      <c r="B7726" s="10" t="s">
        <v>8113</v>
      </c>
      <c r="C7726" s="12">
        <v>0.29166666666666669</v>
      </c>
      <c r="D7726" s="13">
        <v>44152</v>
      </c>
      <c r="E7726" s="7" t="s">
        <v>6978</v>
      </c>
      <c r="F7726" s="65">
        <v>45</v>
      </c>
      <c r="G7726" t="s">
        <v>5</v>
      </c>
      <c r="H7726">
        <f>+VLOOKUP(G7726,'Legenda Tecnologias'!$A$1:$C$26,3)</f>
        <v>11</v>
      </c>
    </row>
    <row r="7727" spans="1:8" ht="14.25">
      <c r="A7727" s="11">
        <v>44136</v>
      </c>
      <c r="B7727" s="10" t="s">
        <v>8114</v>
      </c>
      <c r="C7727" s="12">
        <v>0.33333333333333331</v>
      </c>
      <c r="D7727" s="13">
        <v>44152</v>
      </c>
      <c r="E7727" s="7" t="s">
        <v>6978</v>
      </c>
      <c r="F7727" s="65">
        <v>46.87</v>
      </c>
      <c r="G7727" t="s">
        <v>12</v>
      </c>
      <c r="H7727">
        <f>+VLOOKUP(G7727,'Legenda Tecnologias'!$A$1:$C$26,3)</f>
        <v>22</v>
      </c>
    </row>
    <row r="7728" spans="1:8" ht="14.25">
      <c r="A7728" s="11">
        <v>44136</v>
      </c>
      <c r="B7728" s="10" t="s">
        <v>8115</v>
      </c>
      <c r="C7728" s="12">
        <v>0.375</v>
      </c>
      <c r="D7728" s="13">
        <v>44152</v>
      </c>
      <c r="E7728" s="7" t="s">
        <v>6978</v>
      </c>
      <c r="F7728" s="65">
        <v>45.98</v>
      </c>
      <c r="G7728" t="s">
        <v>5</v>
      </c>
      <c r="H7728">
        <f>+VLOOKUP(G7728,'Legenda Tecnologias'!$A$1:$C$26,3)</f>
        <v>11</v>
      </c>
    </row>
    <row r="7729" spans="1:8" ht="14.25">
      <c r="A7729" s="11">
        <v>44136</v>
      </c>
      <c r="B7729" s="10" t="s">
        <v>8130</v>
      </c>
      <c r="C7729" s="12">
        <v>0</v>
      </c>
      <c r="D7729" s="13">
        <v>44153</v>
      </c>
      <c r="E7729" s="7" t="s">
        <v>6978</v>
      </c>
      <c r="F7729" s="65">
        <v>35.89</v>
      </c>
      <c r="G7729" t="s">
        <v>12</v>
      </c>
      <c r="H7729">
        <f>+VLOOKUP(G7729,'Legenda Tecnologias'!$A$1:$C$26,3)</f>
        <v>22</v>
      </c>
    </row>
    <row r="7730" spans="1:8" ht="14.25">
      <c r="A7730" s="11">
        <v>44136</v>
      </c>
      <c r="B7730" s="10" t="s">
        <v>8131</v>
      </c>
      <c r="C7730" s="12">
        <v>4.1666666666666664E-2</v>
      </c>
      <c r="D7730" s="13">
        <v>44153</v>
      </c>
      <c r="E7730" s="7" t="s">
        <v>6978</v>
      </c>
      <c r="F7730" s="65">
        <v>33.39</v>
      </c>
      <c r="G7730" t="s">
        <v>5</v>
      </c>
      <c r="H7730">
        <f>+VLOOKUP(G7730,'Legenda Tecnologias'!$A$1:$C$26,3)</f>
        <v>11</v>
      </c>
    </row>
    <row r="7731" spans="1:8" ht="14.25">
      <c r="A7731" s="11">
        <v>44136</v>
      </c>
      <c r="B7731" s="10" t="s">
        <v>8140</v>
      </c>
      <c r="C7731" s="12">
        <v>0.41666666666666669</v>
      </c>
      <c r="D7731" s="13">
        <v>44153</v>
      </c>
      <c r="E7731" s="7" t="s">
        <v>6978</v>
      </c>
      <c r="F7731" s="65">
        <v>43.86</v>
      </c>
      <c r="G7731" t="s">
        <v>5</v>
      </c>
      <c r="H7731">
        <f>+VLOOKUP(G7731,'Legenda Tecnologias'!$A$1:$C$26,3)</f>
        <v>11</v>
      </c>
    </row>
    <row r="7732" spans="1:8" ht="14.25">
      <c r="A7732" s="11">
        <v>44136</v>
      </c>
      <c r="B7732" s="10" t="s">
        <v>8141</v>
      </c>
      <c r="C7732" s="12">
        <v>0.45833333333333331</v>
      </c>
      <c r="D7732" s="13">
        <v>44153</v>
      </c>
      <c r="E7732" s="7" t="s">
        <v>6978</v>
      </c>
      <c r="F7732" s="65">
        <v>42.73</v>
      </c>
      <c r="G7732" t="s">
        <v>6</v>
      </c>
      <c r="H7732">
        <f>+VLOOKUP(G7732,'Legenda Tecnologias'!$A$1:$C$26,3)</f>
        <v>18</v>
      </c>
    </row>
    <row r="7733" spans="1:8" ht="14.25">
      <c r="A7733" s="11">
        <v>44136</v>
      </c>
      <c r="B7733" s="10" t="s">
        <v>8142</v>
      </c>
      <c r="C7733" s="12">
        <v>0.5</v>
      </c>
      <c r="D7733" s="13">
        <v>44153</v>
      </c>
      <c r="E7733" s="7" t="s">
        <v>6978</v>
      </c>
      <c r="F7733" s="65">
        <v>41.42</v>
      </c>
      <c r="G7733" t="s">
        <v>5</v>
      </c>
      <c r="H7733">
        <f>+VLOOKUP(G7733,'Legenda Tecnologias'!$A$1:$C$26,3)</f>
        <v>11</v>
      </c>
    </row>
    <row r="7734" spans="1:8" ht="14.25">
      <c r="A7734" s="11">
        <v>44136</v>
      </c>
      <c r="B7734" s="10" t="s">
        <v>8143</v>
      </c>
      <c r="C7734" s="12">
        <v>0.54166666666666663</v>
      </c>
      <c r="D7734" s="13">
        <v>44153</v>
      </c>
      <c r="E7734" s="7" t="s">
        <v>6978</v>
      </c>
      <c r="F7734" s="65">
        <v>41.8</v>
      </c>
      <c r="G7734" t="s">
        <v>5</v>
      </c>
      <c r="H7734">
        <f>+VLOOKUP(G7734,'Legenda Tecnologias'!$A$1:$C$26,3)</f>
        <v>11</v>
      </c>
    </row>
    <row r="7735" spans="1:8" ht="14.25">
      <c r="A7735" s="11">
        <v>44136</v>
      </c>
      <c r="B7735" s="10" t="s">
        <v>8144</v>
      </c>
      <c r="C7735" s="12">
        <v>0.58333333333333337</v>
      </c>
      <c r="D7735" s="13">
        <v>44153</v>
      </c>
      <c r="E7735" s="7" t="s">
        <v>6978</v>
      </c>
      <c r="F7735" s="65">
        <v>42.55</v>
      </c>
      <c r="G7735" t="s">
        <v>5</v>
      </c>
      <c r="H7735">
        <f>+VLOOKUP(G7735,'Legenda Tecnologias'!$A$1:$C$26,3)</f>
        <v>11</v>
      </c>
    </row>
    <row r="7736" spans="1:8" ht="14.25">
      <c r="A7736" s="11">
        <v>44136</v>
      </c>
      <c r="B7736" s="10" t="s">
        <v>8145</v>
      </c>
      <c r="C7736" s="12">
        <v>0.625</v>
      </c>
      <c r="D7736" s="13">
        <v>44153</v>
      </c>
      <c r="E7736" s="7" t="s">
        <v>6978</v>
      </c>
      <c r="F7736" s="65">
        <v>43.08</v>
      </c>
      <c r="G7736" t="s">
        <v>5</v>
      </c>
      <c r="H7736">
        <f>+VLOOKUP(G7736,'Legenda Tecnologias'!$A$1:$C$26,3)</f>
        <v>11</v>
      </c>
    </row>
    <row r="7737" spans="1:8" ht="14.25">
      <c r="A7737" s="11">
        <v>44136</v>
      </c>
      <c r="B7737" s="10" t="s">
        <v>8146</v>
      </c>
      <c r="C7737" s="12">
        <v>0.66666666666666663</v>
      </c>
      <c r="D7737" s="13">
        <v>44153</v>
      </c>
      <c r="E7737" s="7" t="s">
        <v>6978</v>
      </c>
      <c r="F7737" s="65">
        <v>44.75</v>
      </c>
      <c r="G7737" t="s">
        <v>5</v>
      </c>
      <c r="H7737">
        <f>+VLOOKUP(G7737,'Legenda Tecnologias'!$A$1:$C$26,3)</f>
        <v>11</v>
      </c>
    </row>
    <row r="7738" spans="1:8" ht="14.25">
      <c r="A7738" s="11">
        <v>44136</v>
      </c>
      <c r="B7738" s="10" t="s">
        <v>8147</v>
      </c>
      <c r="C7738" s="12">
        <v>0.70833333333333337</v>
      </c>
      <c r="D7738" s="13">
        <v>44153</v>
      </c>
      <c r="E7738" s="7" t="s">
        <v>6978</v>
      </c>
      <c r="F7738" s="65">
        <v>46.97</v>
      </c>
      <c r="G7738" t="s">
        <v>5</v>
      </c>
      <c r="H7738">
        <f>+VLOOKUP(G7738,'Legenda Tecnologias'!$A$1:$C$26,3)</f>
        <v>11</v>
      </c>
    </row>
    <row r="7739" spans="1:8" ht="14.25">
      <c r="A7739" s="11">
        <v>44136</v>
      </c>
      <c r="B7739" s="10" t="s">
        <v>8148</v>
      </c>
      <c r="C7739" s="12">
        <v>0.75</v>
      </c>
      <c r="D7739" s="13">
        <v>44153</v>
      </c>
      <c r="E7739" s="7" t="s">
        <v>6978</v>
      </c>
      <c r="F7739" s="65">
        <v>49.95</v>
      </c>
      <c r="G7739" t="s">
        <v>5</v>
      </c>
      <c r="H7739">
        <f>+VLOOKUP(G7739,'Legenda Tecnologias'!$A$1:$C$26,3)</f>
        <v>11</v>
      </c>
    </row>
    <row r="7740" spans="1:8" ht="14.25">
      <c r="A7740" s="11">
        <v>44136</v>
      </c>
      <c r="B7740" s="10" t="s">
        <v>8149</v>
      </c>
      <c r="C7740" s="12">
        <v>0.79166666666666663</v>
      </c>
      <c r="D7740" s="13">
        <v>44153</v>
      </c>
      <c r="E7740" s="7" t="s">
        <v>6978</v>
      </c>
      <c r="F7740" s="65">
        <v>51.69</v>
      </c>
      <c r="G7740" t="s">
        <v>5</v>
      </c>
      <c r="H7740">
        <f>+VLOOKUP(G7740,'Legenda Tecnologias'!$A$1:$C$26,3)</f>
        <v>11</v>
      </c>
    </row>
    <row r="7741" spans="1:8" ht="14.25">
      <c r="A7741" s="11">
        <v>44136</v>
      </c>
      <c r="B7741" s="10" t="s">
        <v>8132</v>
      </c>
      <c r="C7741" s="12">
        <v>8.3333333333333329E-2</v>
      </c>
      <c r="D7741" s="13">
        <v>44153</v>
      </c>
      <c r="E7741" s="7" t="s">
        <v>6978</v>
      </c>
      <c r="F7741" s="65">
        <v>31.9</v>
      </c>
      <c r="G7741" t="s">
        <v>12</v>
      </c>
      <c r="H7741">
        <f>+VLOOKUP(G7741,'Legenda Tecnologias'!$A$1:$C$26,3)</f>
        <v>22</v>
      </c>
    </row>
    <row r="7742" spans="1:8" ht="14.25">
      <c r="A7742" s="11">
        <v>44136</v>
      </c>
      <c r="B7742" s="10" t="s">
        <v>8150</v>
      </c>
      <c r="C7742" s="12">
        <v>0.83333333333333337</v>
      </c>
      <c r="D7742" s="13">
        <v>44153</v>
      </c>
      <c r="E7742" s="7" t="s">
        <v>6978</v>
      </c>
      <c r="F7742" s="65">
        <v>52.55</v>
      </c>
      <c r="G7742" t="s">
        <v>10</v>
      </c>
      <c r="H7742">
        <f>+VLOOKUP(G7742,'Legenda Tecnologias'!$A$1:$C$26,3)</f>
        <v>1</v>
      </c>
    </row>
    <row r="7743" spans="1:8" ht="14.25">
      <c r="A7743" s="11">
        <v>44136</v>
      </c>
      <c r="B7743" s="10" t="s">
        <v>8151</v>
      </c>
      <c r="C7743" s="12">
        <v>0.875</v>
      </c>
      <c r="D7743" s="13">
        <v>44153</v>
      </c>
      <c r="E7743" s="7" t="s">
        <v>6978</v>
      </c>
      <c r="F7743" s="65">
        <v>50.51</v>
      </c>
      <c r="G7743" t="s">
        <v>5</v>
      </c>
      <c r="H7743">
        <f>+VLOOKUP(G7743,'Legenda Tecnologias'!$A$1:$C$26,3)</f>
        <v>11</v>
      </c>
    </row>
    <row r="7744" spans="1:8" ht="14.25">
      <c r="A7744" s="11">
        <v>44136</v>
      </c>
      <c r="B7744" s="10" t="s">
        <v>8152</v>
      </c>
      <c r="C7744" s="12">
        <v>0.91666666666666663</v>
      </c>
      <c r="D7744" s="13">
        <v>44153</v>
      </c>
      <c r="E7744" s="7" t="s">
        <v>6978</v>
      </c>
      <c r="F7744" s="65">
        <v>48.14</v>
      </c>
      <c r="G7744" t="s">
        <v>10</v>
      </c>
      <c r="H7744">
        <f>+VLOOKUP(G7744,'Legenda Tecnologias'!$A$1:$C$26,3)</f>
        <v>1</v>
      </c>
    </row>
    <row r="7745" spans="1:8" ht="14.25">
      <c r="A7745" s="11">
        <v>44136</v>
      </c>
      <c r="B7745" s="10" t="s">
        <v>8153</v>
      </c>
      <c r="C7745" s="12">
        <v>0.95833333333333337</v>
      </c>
      <c r="D7745" s="13">
        <v>44153</v>
      </c>
      <c r="E7745" s="7" t="s">
        <v>6978</v>
      </c>
      <c r="F7745" s="65">
        <v>45.19</v>
      </c>
      <c r="G7745" t="s">
        <v>10</v>
      </c>
      <c r="H7745">
        <f>+VLOOKUP(G7745,'Legenda Tecnologias'!$A$1:$C$26,3)</f>
        <v>1</v>
      </c>
    </row>
    <row r="7746" spans="1:8" ht="14.25">
      <c r="A7746" s="11">
        <v>44136</v>
      </c>
      <c r="B7746" s="10" t="s">
        <v>8133</v>
      </c>
      <c r="C7746" s="12">
        <v>0.125</v>
      </c>
      <c r="D7746" s="13">
        <v>44153</v>
      </c>
      <c r="E7746" s="7" t="s">
        <v>6978</v>
      </c>
      <c r="F7746" s="65">
        <v>30.25</v>
      </c>
      <c r="G7746" t="s">
        <v>12</v>
      </c>
      <c r="H7746">
        <f>+VLOOKUP(G7746,'Legenda Tecnologias'!$A$1:$C$26,3)</f>
        <v>22</v>
      </c>
    </row>
    <row r="7747" spans="1:8" ht="14.25">
      <c r="A7747" s="11">
        <v>44136</v>
      </c>
      <c r="B7747" s="10" t="s">
        <v>8134</v>
      </c>
      <c r="C7747" s="12">
        <v>0.16666666666666666</v>
      </c>
      <c r="D7747" s="13">
        <v>44153</v>
      </c>
      <c r="E7747" s="7" t="s">
        <v>6978</v>
      </c>
      <c r="F7747" s="65">
        <v>30.25</v>
      </c>
      <c r="G7747" t="s">
        <v>5</v>
      </c>
      <c r="H7747">
        <f>+VLOOKUP(G7747,'Legenda Tecnologias'!$A$1:$C$26,3)</f>
        <v>11</v>
      </c>
    </row>
    <row r="7748" spans="1:8" ht="14.25">
      <c r="A7748" s="11">
        <v>44136</v>
      </c>
      <c r="B7748" s="10" t="s">
        <v>8135</v>
      </c>
      <c r="C7748" s="12">
        <v>0.20833333333333334</v>
      </c>
      <c r="D7748" s="13">
        <v>44153</v>
      </c>
      <c r="E7748" s="7" t="s">
        <v>6978</v>
      </c>
      <c r="F7748" s="65">
        <v>32.68</v>
      </c>
      <c r="G7748" t="s">
        <v>5</v>
      </c>
      <c r="H7748">
        <f>+VLOOKUP(G7748,'Legenda Tecnologias'!$A$1:$C$26,3)</f>
        <v>11</v>
      </c>
    </row>
    <row r="7749" spans="1:8" ht="14.25">
      <c r="A7749" s="11">
        <v>44136</v>
      </c>
      <c r="B7749" s="10" t="s">
        <v>8136</v>
      </c>
      <c r="C7749" s="12">
        <v>0.25</v>
      </c>
      <c r="D7749" s="13">
        <v>44153</v>
      </c>
      <c r="E7749" s="7" t="s">
        <v>6978</v>
      </c>
      <c r="F7749" s="65">
        <v>39.03</v>
      </c>
      <c r="G7749" t="s">
        <v>13</v>
      </c>
      <c r="H7749">
        <f>+VLOOKUP(G7749,'Legenda Tecnologias'!$A$1:$C$26,3)</f>
        <v>24</v>
      </c>
    </row>
    <row r="7750" spans="1:8" ht="14.25">
      <c r="A7750" s="11">
        <v>44136</v>
      </c>
      <c r="B7750" s="10" t="s">
        <v>8137</v>
      </c>
      <c r="C7750" s="12">
        <v>0.29166666666666669</v>
      </c>
      <c r="D7750" s="13">
        <v>44153</v>
      </c>
      <c r="E7750" s="7" t="s">
        <v>6978</v>
      </c>
      <c r="F7750" s="65">
        <v>46.07</v>
      </c>
      <c r="G7750" t="s">
        <v>12</v>
      </c>
      <c r="H7750">
        <f>+VLOOKUP(G7750,'Legenda Tecnologias'!$A$1:$C$26,3)</f>
        <v>22</v>
      </c>
    </row>
    <row r="7751" spans="1:8" ht="14.25">
      <c r="A7751" s="11">
        <v>44136</v>
      </c>
      <c r="B7751" s="10" t="s">
        <v>8138</v>
      </c>
      <c r="C7751" s="12">
        <v>0.33333333333333331</v>
      </c>
      <c r="D7751" s="13">
        <v>44153</v>
      </c>
      <c r="E7751" s="7" t="s">
        <v>6978</v>
      </c>
      <c r="F7751" s="65">
        <v>48.39</v>
      </c>
      <c r="G7751" t="s">
        <v>5</v>
      </c>
      <c r="H7751">
        <f>+VLOOKUP(G7751,'Legenda Tecnologias'!$A$1:$C$26,3)</f>
        <v>11</v>
      </c>
    </row>
    <row r="7752" spans="1:8" ht="14.25">
      <c r="A7752" s="11">
        <v>44136</v>
      </c>
      <c r="B7752" s="10" t="s">
        <v>8139</v>
      </c>
      <c r="C7752" s="12">
        <v>0.375</v>
      </c>
      <c r="D7752" s="13">
        <v>44153</v>
      </c>
      <c r="E7752" s="7" t="s">
        <v>6978</v>
      </c>
      <c r="F7752" s="65">
        <v>45.98</v>
      </c>
      <c r="G7752" t="s">
        <v>10</v>
      </c>
      <c r="H7752">
        <f>+VLOOKUP(G7752,'Legenda Tecnologias'!$A$1:$C$26,3)</f>
        <v>1</v>
      </c>
    </row>
    <row r="7753" spans="1:8" ht="14.25">
      <c r="A7753" s="11">
        <v>44136</v>
      </c>
      <c r="B7753" s="10" t="s">
        <v>8154</v>
      </c>
      <c r="C7753" s="12">
        <v>0</v>
      </c>
      <c r="D7753" s="13">
        <v>44154</v>
      </c>
      <c r="E7753" s="7" t="s">
        <v>6978</v>
      </c>
      <c r="F7753" s="65">
        <v>40.950000000000003</v>
      </c>
      <c r="G7753" t="s">
        <v>5</v>
      </c>
      <c r="H7753">
        <f>+VLOOKUP(G7753,'Legenda Tecnologias'!$A$1:$C$26,3)</f>
        <v>11</v>
      </c>
    </row>
    <row r="7754" spans="1:8" ht="14.25">
      <c r="A7754" s="11">
        <v>44136</v>
      </c>
      <c r="B7754" s="10" t="s">
        <v>8155</v>
      </c>
      <c r="C7754" s="12">
        <v>4.1666666666666664E-2</v>
      </c>
      <c r="D7754" s="13">
        <v>44154</v>
      </c>
      <c r="E7754" s="7" t="s">
        <v>6978</v>
      </c>
      <c r="F7754" s="65">
        <v>38</v>
      </c>
      <c r="G7754" t="s">
        <v>5</v>
      </c>
      <c r="H7754">
        <f>+VLOOKUP(G7754,'Legenda Tecnologias'!$A$1:$C$26,3)</f>
        <v>11</v>
      </c>
    </row>
    <row r="7755" spans="1:8" ht="14.25">
      <c r="A7755" s="11">
        <v>44136</v>
      </c>
      <c r="B7755" s="10" t="s">
        <v>8164</v>
      </c>
      <c r="C7755" s="12">
        <v>0.41666666666666669</v>
      </c>
      <c r="D7755" s="13">
        <v>44154</v>
      </c>
      <c r="E7755" s="7" t="s">
        <v>6978</v>
      </c>
      <c r="F7755" s="65">
        <v>39.049999999999997</v>
      </c>
      <c r="G7755" t="s">
        <v>6</v>
      </c>
      <c r="H7755">
        <f>+VLOOKUP(G7755,'Legenda Tecnologias'!$A$1:$C$26,3)</f>
        <v>18</v>
      </c>
    </row>
    <row r="7756" spans="1:8" ht="14.25">
      <c r="A7756" s="11">
        <v>44136</v>
      </c>
      <c r="B7756" s="10" t="s">
        <v>8165</v>
      </c>
      <c r="C7756" s="12">
        <v>0.45833333333333331</v>
      </c>
      <c r="D7756" s="13">
        <v>44154</v>
      </c>
      <c r="E7756" s="7" t="s">
        <v>6978</v>
      </c>
      <c r="F7756" s="65">
        <v>37.549999999999997</v>
      </c>
      <c r="G7756" t="s">
        <v>5</v>
      </c>
      <c r="H7756">
        <f>+VLOOKUP(G7756,'Legenda Tecnologias'!$A$1:$C$26,3)</f>
        <v>11</v>
      </c>
    </row>
    <row r="7757" spans="1:8" ht="14.25">
      <c r="A7757" s="11">
        <v>44136</v>
      </c>
      <c r="B7757" s="10" t="s">
        <v>8166</v>
      </c>
      <c r="C7757" s="12">
        <v>0.5</v>
      </c>
      <c r="D7757" s="13">
        <v>44154</v>
      </c>
      <c r="E7757" s="7" t="s">
        <v>6978</v>
      </c>
      <c r="F7757" s="65">
        <v>37.51</v>
      </c>
      <c r="G7757" t="s">
        <v>5</v>
      </c>
      <c r="H7757">
        <f>+VLOOKUP(G7757,'Legenda Tecnologias'!$A$1:$C$26,3)</f>
        <v>11</v>
      </c>
    </row>
    <row r="7758" spans="1:8" ht="14.25">
      <c r="A7758" s="11">
        <v>44136</v>
      </c>
      <c r="B7758" s="10" t="s">
        <v>8167</v>
      </c>
      <c r="C7758" s="12">
        <v>0.54166666666666663</v>
      </c>
      <c r="D7758" s="13">
        <v>44154</v>
      </c>
      <c r="E7758" s="7" t="s">
        <v>6978</v>
      </c>
      <c r="F7758" s="65">
        <v>35.97</v>
      </c>
      <c r="G7758" t="s">
        <v>5</v>
      </c>
      <c r="H7758">
        <f>+VLOOKUP(G7758,'Legenda Tecnologias'!$A$1:$C$26,3)</f>
        <v>11</v>
      </c>
    </row>
    <row r="7759" spans="1:8" ht="14.25">
      <c r="A7759" s="11">
        <v>44136</v>
      </c>
      <c r="B7759" s="10" t="s">
        <v>8168</v>
      </c>
      <c r="C7759" s="12">
        <v>0.58333333333333337</v>
      </c>
      <c r="D7759" s="13">
        <v>44154</v>
      </c>
      <c r="E7759" s="7" t="s">
        <v>6978</v>
      </c>
      <c r="F7759" s="65">
        <v>35.270000000000003</v>
      </c>
      <c r="G7759" t="s">
        <v>12</v>
      </c>
      <c r="H7759">
        <f>+VLOOKUP(G7759,'Legenda Tecnologias'!$A$1:$C$26,3)</f>
        <v>22</v>
      </c>
    </row>
    <row r="7760" spans="1:8" ht="14.25">
      <c r="A7760" s="11">
        <v>44136</v>
      </c>
      <c r="B7760" s="10" t="s">
        <v>8169</v>
      </c>
      <c r="C7760" s="12">
        <v>0.625</v>
      </c>
      <c r="D7760" s="13">
        <v>44154</v>
      </c>
      <c r="E7760" s="7" t="s">
        <v>6978</v>
      </c>
      <c r="F7760" s="65">
        <v>36.549999999999997</v>
      </c>
      <c r="G7760" t="s">
        <v>12</v>
      </c>
      <c r="H7760">
        <f>+VLOOKUP(G7760,'Legenda Tecnologias'!$A$1:$C$26,3)</f>
        <v>22</v>
      </c>
    </row>
    <row r="7761" spans="1:8" ht="14.25">
      <c r="A7761" s="11">
        <v>44136</v>
      </c>
      <c r="B7761" s="10" t="s">
        <v>8170</v>
      </c>
      <c r="C7761" s="12">
        <v>0.66666666666666663</v>
      </c>
      <c r="D7761" s="13">
        <v>44154</v>
      </c>
      <c r="E7761" s="7" t="s">
        <v>6978</v>
      </c>
      <c r="F7761" s="65">
        <v>37.31</v>
      </c>
      <c r="G7761" t="s">
        <v>5</v>
      </c>
      <c r="H7761">
        <f>+VLOOKUP(G7761,'Legenda Tecnologias'!$A$1:$C$26,3)</f>
        <v>11</v>
      </c>
    </row>
    <row r="7762" spans="1:8" ht="14.25">
      <c r="A7762" s="11">
        <v>44136</v>
      </c>
      <c r="B7762" s="10" t="s">
        <v>8171</v>
      </c>
      <c r="C7762" s="12">
        <v>0.70833333333333337</v>
      </c>
      <c r="D7762" s="13">
        <v>44154</v>
      </c>
      <c r="E7762" s="7" t="s">
        <v>6978</v>
      </c>
      <c r="F7762" s="65">
        <v>42.16</v>
      </c>
      <c r="G7762" t="s">
        <v>5</v>
      </c>
      <c r="H7762">
        <f>+VLOOKUP(G7762,'Legenda Tecnologias'!$A$1:$C$26,3)</f>
        <v>11</v>
      </c>
    </row>
    <row r="7763" spans="1:8" ht="14.25">
      <c r="A7763" s="11">
        <v>44136</v>
      </c>
      <c r="B7763" s="10" t="s">
        <v>8172</v>
      </c>
      <c r="C7763" s="12">
        <v>0.75</v>
      </c>
      <c r="D7763" s="13">
        <v>44154</v>
      </c>
      <c r="E7763" s="7" t="s">
        <v>6978</v>
      </c>
      <c r="F7763" s="65">
        <v>47.56</v>
      </c>
      <c r="G7763" t="s">
        <v>6</v>
      </c>
      <c r="H7763">
        <f>+VLOOKUP(G7763,'Legenda Tecnologias'!$A$1:$C$26,3)</f>
        <v>18</v>
      </c>
    </row>
    <row r="7764" spans="1:8" ht="14.25">
      <c r="A7764" s="11">
        <v>44136</v>
      </c>
      <c r="B7764" s="10" t="s">
        <v>8173</v>
      </c>
      <c r="C7764" s="12">
        <v>0.79166666666666663</v>
      </c>
      <c r="D7764" s="13">
        <v>44154</v>
      </c>
      <c r="E7764" s="7" t="s">
        <v>6978</v>
      </c>
      <c r="F7764" s="65">
        <v>48.11</v>
      </c>
      <c r="G7764" t="s">
        <v>5</v>
      </c>
      <c r="H7764">
        <f>+VLOOKUP(G7764,'Legenda Tecnologias'!$A$1:$C$26,3)</f>
        <v>11</v>
      </c>
    </row>
    <row r="7765" spans="1:8" ht="14.25">
      <c r="A7765" s="11">
        <v>44136</v>
      </c>
      <c r="B7765" s="10" t="s">
        <v>8156</v>
      </c>
      <c r="C7765" s="12">
        <v>8.3333333333333329E-2</v>
      </c>
      <c r="D7765" s="13">
        <v>44154</v>
      </c>
      <c r="E7765" s="7" t="s">
        <v>6978</v>
      </c>
      <c r="F7765" s="65">
        <v>36.549999999999997</v>
      </c>
      <c r="G7765" t="s">
        <v>6</v>
      </c>
      <c r="H7765">
        <f>+VLOOKUP(G7765,'Legenda Tecnologias'!$A$1:$C$26,3)</f>
        <v>18</v>
      </c>
    </row>
    <row r="7766" spans="1:8" ht="14.25">
      <c r="A7766" s="11">
        <v>44136</v>
      </c>
      <c r="B7766" s="10" t="s">
        <v>8174</v>
      </c>
      <c r="C7766" s="12">
        <v>0.83333333333333337</v>
      </c>
      <c r="D7766" s="13">
        <v>44154</v>
      </c>
      <c r="E7766" s="7" t="s">
        <v>6978</v>
      </c>
      <c r="F7766" s="65">
        <v>45.15</v>
      </c>
      <c r="G7766" t="s">
        <v>12</v>
      </c>
      <c r="H7766">
        <f>+VLOOKUP(G7766,'Legenda Tecnologias'!$A$1:$C$26,3)</f>
        <v>22</v>
      </c>
    </row>
    <row r="7767" spans="1:8" ht="14.25">
      <c r="A7767" s="11">
        <v>44136</v>
      </c>
      <c r="B7767" s="10" t="s">
        <v>8175</v>
      </c>
      <c r="C7767" s="12">
        <v>0.875</v>
      </c>
      <c r="D7767" s="13">
        <v>44154</v>
      </c>
      <c r="E7767" s="7" t="s">
        <v>6978</v>
      </c>
      <c r="F7767" s="65">
        <v>42.22</v>
      </c>
      <c r="G7767" t="s">
        <v>5</v>
      </c>
      <c r="H7767">
        <f>+VLOOKUP(G7767,'Legenda Tecnologias'!$A$1:$C$26,3)</f>
        <v>11</v>
      </c>
    </row>
    <row r="7768" spans="1:8" ht="14.25">
      <c r="A7768" s="11">
        <v>44136</v>
      </c>
      <c r="B7768" s="10" t="s">
        <v>8176</v>
      </c>
      <c r="C7768" s="12">
        <v>0.91666666666666663</v>
      </c>
      <c r="D7768" s="13">
        <v>44154</v>
      </c>
      <c r="E7768" s="7" t="s">
        <v>6978</v>
      </c>
      <c r="F7768" s="65">
        <v>39.950000000000003</v>
      </c>
      <c r="G7768" t="s">
        <v>6</v>
      </c>
      <c r="H7768">
        <f>+VLOOKUP(G7768,'Legenda Tecnologias'!$A$1:$C$26,3)</f>
        <v>18</v>
      </c>
    </row>
    <row r="7769" spans="1:8" ht="14.25">
      <c r="A7769" s="11">
        <v>44136</v>
      </c>
      <c r="B7769" s="10" t="s">
        <v>8177</v>
      </c>
      <c r="C7769" s="12">
        <v>0.95833333333333337</v>
      </c>
      <c r="D7769" s="13">
        <v>44154</v>
      </c>
      <c r="E7769" s="7" t="s">
        <v>6978</v>
      </c>
      <c r="F7769" s="65">
        <v>37.83</v>
      </c>
      <c r="G7769" t="s">
        <v>5</v>
      </c>
      <c r="H7769">
        <f>+VLOOKUP(G7769,'Legenda Tecnologias'!$A$1:$C$26,3)</f>
        <v>11</v>
      </c>
    </row>
    <row r="7770" spans="1:8" ht="14.25">
      <c r="A7770" s="11">
        <v>44136</v>
      </c>
      <c r="B7770" s="10" t="s">
        <v>8157</v>
      </c>
      <c r="C7770" s="12">
        <v>0.125</v>
      </c>
      <c r="D7770" s="13">
        <v>44154</v>
      </c>
      <c r="E7770" s="7" t="s">
        <v>6978</v>
      </c>
      <c r="F7770" s="65">
        <v>36.15</v>
      </c>
      <c r="G7770" t="s">
        <v>5</v>
      </c>
      <c r="H7770">
        <f>+VLOOKUP(G7770,'Legenda Tecnologias'!$A$1:$C$26,3)</f>
        <v>11</v>
      </c>
    </row>
    <row r="7771" spans="1:8" ht="14.25">
      <c r="A7771" s="11">
        <v>44136</v>
      </c>
      <c r="B7771" s="10" t="s">
        <v>8158</v>
      </c>
      <c r="C7771" s="12">
        <v>0.16666666666666666</v>
      </c>
      <c r="D7771" s="13">
        <v>44154</v>
      </c>
      <c r="E7771" s="7" t="s">
        <v>6978</v>
      </c>
      <c r="F7771" s="65">
        <v>32.4</v>
      </c>
      <c r="G7771" t="s">
        <v>6</v>
      </c>
      <c r="H7771">
        <f>+VLOOKUP(G7771,'Legenda Tecnologias'!$A$1:$C$26,3)</f>
        <v>18</v>
      </c>
    </row>
    <row r="7772" spans="1:8" ht="14.25">
      <c r="A7772" s="11">
        <v>44136</v>
      </c>
      <c r="B7772" s="10" t="s">
        <v>8159</v>
      </c>
      <c r="C7772" s="12">
        <v>0.20833333333333334</v>
      </c>
      <c r="D7772" s="13">
        <v>44154</v>
      </c>
      <c r="E7772" s="7" t="s">
        <v>6978</v>
      </c>
      <c r="F7772" s="65">
        <v>32.020000000000003</v>
      </c>
      <c r="G7772" t="s">
        <v>6</v>
      </c>
      <c r="H7772">
        <f>+VLOOKUP(G7772,'Legenda Tecnologias'!$A$1:$C$26,3)</f>
        <v>18</v>
      </c>
    </row>
    <row r="7773" spans="1:8" ht="14.25">
      <c r="A7773" s="11">
        <v>44136</v>
      </c>
      <c r="B7773" s="10" t="s">
        <v>8160</v>
      </c>
      <c r="C7773" s="12">
        <v>0.25</v>
      </c>
      <c r="D7773" s="13">
        <v>44154</v>
      </c>
      <c r="E7773" s="7" t="s">
        <v>6978</v>
      </c>
      <c r="F7773" s="65">
        <v>33.4</v>
      </c>
      <c r="G7773" t="s">
        <v>49</v>
      </c>
      <c r="H7773">
        <f>+VLOOKUP(G7773,'Legenda Tecnologias'!$A$1:$C$26,3)</f>
        <v>21</v>
      </c>
    </row>
    <row r="7774" spans="1:8" ht="14.25">
      <c r="A7774" s="11">
        <v>44136</v>
      </c>
      <c r="B7774" s="10" t="s">
        <v>8161</v>
      </c>
      <c r="C7774" s="12">
        <v>0.29166666666666669</v>
      </c>
      <c r="D7774" s="13">
        <v>44154</v>
      </c>
      <c r="E7774" s="7" t="s">
        <v>6978</v>
      </c>
      <c r="F7774" s="65">
        <v>41.7</v>
      </c>
      <c r="G7774" t="s">
        <v>6</v>
      </c>
      <c r="H7774">
        <f>+VLOOKUP(G7774,'Legenda Tecnologias'!$A$1:$C$26,3)</f>
        <v>18</v>
      </c>
    </row>
    <row r="7775" spans="1:8" ht="14.25">
      <c r="A7775" s="11">
        <v>44136</v>
      </c>
      <c r="B7775" s="10" t="s">
        <v>8162</v>
      </c>
      <c r="C7775" s="12">
        <v>0.33333333333333331</v>
      </c>
      <c r="D7775" s="13">
        <v>44154</v>
      </c>
      <c r="E7775" s="7" t="s">
        <v>6978</v>
      </c>
      <c r="F7775" s="65">
        <v>42.16</v>
      </c>
      <c r="G7775" t="s">
        <v>5</v>
      </c>
      <c r="H7775">
        <f>+VLOOKUP(G7775,'Legenda Tecnologias'!$A$1:$C$26,3)</f>
        <v>11</v>
      </c>
    </row>
    <row r="7776" spans="1:8" ht="14.25">
      <c r="A7776" s="11">
        <v>44136</v>
      </c>
      <c r="B7776" s="10" t="s">
        <v>8163</v>
      </c>
      <c r="C7776" s="12">
        <v>0.375</v>
      </c>
      <c r="D7776" s="13">
        <v>44154</v>
      </c>
      <c r="E7776" s="7" t="s">
        <v>6978</v>
      </c>
      <c r="F7776" s="65">
        <v>42.39</v>
      </c>
      <c r="G7776" t="s">
        <v>5</v>
      </c>
      <c r="H7776">
        <f>+VLOOKUP(G7776,'Legenda Tecnologias'!$A$1:$C$26,3)</f>
        <v>11</v>
      </c>
    </row>
    <row r="7777" spans="1:8" ht="14.25">
      <c r="A7777" s="11">
        <v>44136</v>
      </c>
      <c r="B7777" s="10" t="s">
        <v>8178</v>
      </c>
      <c r="C7777" s="12">
        <v>0</v>
      </c>
      <c r="D7777" s="13">
        <v>44155</v>
      </c>
      <c r="E7777" s="7" t="s">
        <v>6978</v>
      </c>
      <c r="F7777" s="65">
        <v>36.9</v>
      </c>
      <c r="G7777" t="s">
        <v>5</v>
      </c>
      <c r="H7777">
        <f>+VLOOKUP(G7777,'Legenda Tecnologias'!$A$1:$C$26,3)</f>
        <v>11</v>
      </c>
    </row>
    <row r="7778" spans="1:8" ht="14.25">
      <c r="A7778" s="11">
        <v>44136</v>
      </c>
      <c r="B7778" s="10" t="s">
        <v>8179</v>
      </c>
      <c r="C7778" s="12">
        <v>4.1666666666666664E-2</v>
      </c>
      <c r="D7778" s="13">
        <v>44155</v>
      </c>
      <c r="E7778" s="7" t="s">
        <v>6978</v>
      </c>
      <c r="F7778" s="65">
        <v>34.81</v>
      </c>
      <c r="G7778" t="s">
        <v>6</v>
      </c>
      <c r="H7778">
        <f>+VLOOKUP(G7778,'Legenda Tecnologias'!$A$1:$C$26,3)</f>
        <v>18</v>
      </c>
    </row>
    <row r="7779" spans="1:8" ht="14.25">
      <c r="A7779" s="11">
        <v>44136</v>
      </c>
      <c r="B7779" s="10" t="s">
        <v>8188</v>
      </c>
      <c r="C7779" s="12">
        <v>0.41666666666666669</v>
      </c>
      <c r="D7779" s="13">
        <v>44155</v>
      </c>
      <c r="E7779" s="7" t="s">
        <v>6978</v>
      </c>
      <c r="F7779" s="65">
        <v>43.92</v>
      </c>
      <c r="G7779" t="s">
        <v>5</v>
      </c>
      <c r="H7779">
        <f>+VLOOKUP(G7779,'Legenda Tecnologias'!$A$1:$C$26,3)</f>
        <v>11</v>
      </c>
    </row>
    <row r="7780" spans="1:8" ht="14.25">
      <c r="A7780" s="11">
        <v>44136</v>
      </c>
      <c r="B7780" s="10" t="s">
        <v>8189</v>
      </c>
      <c r="C7780" s="12">
        <v>0.45833333333333331</v>
      </c>
      <c r="D7780" s="13">
        <v>44155</v>
      </c>
      <c r="E7780" s="7" t="s">
        <v>6978</v>
      </c>
      <c r="F7780" s="65">
        <v>42.67</v>
      </c>
      <c r="G7780" t="s">
        <v>5</v>
      </c>
      <c r="H7780">
        <f>+VLOOKUP(G7780,'Legenda Tecnologias'!$A$1:$C$26,3)</f>
        <v>11</v>
      </c>
    </row>
    <row r="7781" spans="1:8" ht="14.25">
      <c r="A7781" s="11">
        <v>44136</v>
      </c>
      <c r="B7781" s="10" t="s">
        <v>8190</v>
      </c>
      <c r="C7781" s="12">
        <v>0.5</v>
      </c>
      <c r="D7781" s="13">
        <v>44155</v>
      </c>
      <c r="E7781" s="7" t="s">
        <v>6978</v>
      </c>
      <c r="F7781" s="65">
        <v>42.67</v>
      </c>
      <c r="G7781" t="s">
        <v>5</v>
      </c>
      <c r="H7781">
        <f>+VLOOKUP(G7781,'Legenda Tecnologias'!$A$1:$C$26,3)</f>
        <v>11</v>
      </c>
    </row>
    <row r="7782" spans="1:8" ht="14.25">
      <c r="A7782" s="11">
        <v>44136</v>
      </c>
      <c r="B7782" s="10" t="s">
        <v>8191</v>
      </c>
      <c r="C7782" s="12">
        <v>0.54166666666666663</v>
      </c>
      <c r="D7782" s="13">
        <v>44155</v>
      </c>
      <c r="E7782" s="7" t="s">
        <v>6978</v>
      </c>
      <c r="F7782" s="65">
        <v>43.49</v>
      </c>
      <c r="G7782" t="s">
        <v>5</v>
      </c>
      <c r="H7782">
        <f>+VLOOKUP(G7782,'Legenda Tecnologias'!$A$1:$C$26,3)</f>
        <v>11</v>
      </c>
    </row>
    <row r="7783" spans="1:8" ht="14.25">
      <c r="A7783" s="11">
        <v>44136</v>
      </c>
      <c r="B7783" s="10" t="s">
        <v>8192</v>
      </c>
      <c r="C7783" s="12">
        <v>0.58333333333333337</v>
      </c>
      <c r="D7783" s="13">
        <v>44155</v>
      </c>
      <c r="E7783" s="7" t="s">
        <v>6978</v>
      </c>
      <c r="F7783" s="65">
        <v>42.8</v>
      </c>
      <c r="G7783" t="s">
        <v>5</v>
      </c>
      <c r="H7783">
        <f>+VLOOKUP(G7783,'Legenda Tecnologias'!$A$1:$C$26,3)</f>
        <v>11</v>
      </c>
    </row>
    <row r="7784" spans="1:8" ht="14.25">
      <c r="A7784" s="11">
        <v>44136</v>
      </c>
      <c r="B7784" s="10" t="s">
        <v>8193</v>
      </c>
      <c r="C7784" s="12">
        <v>0.625</v>
      </c>
      <c r="D7784" s="13">
        <v>44155</v>
      </c>
      <c r="E7784" s="7" t="s">
        <v>6978</v>
      </c>
      <c r="F7784" s="65">
        <v>42.95</v>
      </c>
      <c r="G7784" t="s">
        <v>5</v>
      </c>
      <c r="H7784">
        <f>+VLOOKUP(G7784,'Legenda Tecnologias'!$A$1:$C$26,3)</f>
        <v>11</v>
      </c>
    </row>
    <row r="7785" spans="1:8" ht="14.25">
      <c r="A7785" s="11">
        <v>44136</v>
      </c>
      <c r="B7785" s="10" t="s">
        <v>8194</v>
      </c>
      <c r="C7785" s="12">
        <v>0.66666666666666663</v>
      </c>
      <c r="D7785" s="13">
        <v>44155</v>
      </c>
      <c r="E7785" s="7" t="s">
        <v>6978</v>
      </c>
      <c r="F7785" s="65">
        <v>43.05</v>
      </c>
      <c r="G7785" t="s">
        <v>5</v>
      </c>
      <c r="H7785">
        <f>+VLOOKUP(G7785,'Legenda Tecnologias'!$A$1:$C$26,3)</f>
        <v>11</v>
      </c>
    </row>
    <row r="7786" spans="1:8" ht="14.25">
      <c r="A7786" s="11">
        <v>44136</v>
      </c>
      <c r="B7786" s="10" t="s">
        <v>8195</v>
      </c>
      <c r="C7786" s="12">
        <v>0.70833333333333337</v>
      </c>
      <c r="D7786" s="13">
        <v>44155</v>
      </c>
      <c r="E7786" s="7" t="s">
        <v>6978</v>
      </c>
      <c r="F7786" s="65">
        <v>46.87</v>
      </c>
      <c r="G7786" t="s">
        <v>5</v>
      </c>
      <c r="H7786">
        <f>+VLOOKUP(G7786,'Legenda Tecnologias'!$A$1:$C$26,3)</f>
        <v>11</v>
      </c>
    </row>
    <row r="7787" spans="1:8" ht="14.25">
      <c r="A7787" s="11">
        <v>44136</v>
      </c>
      <c r="B7787" s="10" t="s">
        <v>8196</v>
      </c>
      <c r="C7787" s="12">
        <v>0.75</v>
      </c>
      <c r="D7787" s="13">
        <v>44155</v>
      </c>
      <c r="E7787" s="7" t="s">
        <v>6978</v>
      </c>
      <c r="F7787" s="65">
        <v>49.37</v>
      </c>
      <c r="G7787" t="s">
        <v>20</v>
      </c>
      <c r="H7787">
        <f>+VLOOKUP(G7787,'Legenda Tecnologias'!$A$1:$C$26,3)</f>
        <v>12</v>
      </c>
    </row>
    <row r="7788" spans="1:8" ht="14.25">
      <c r="A7788" s="11">
        <v>44136</v>
      </c>
      <c r="B7788" s="10" t="s">
        <v>8197</v>
      </c>
      <c r="C7788" s="12">
        <v>0.79166666666666663</v>
      </c>
      <c r="D7788" s="13">
        <v>44155</v>
      </c>
      <c r="E7788" s="7" t="s">
        <v>6978</v>
      </c>
      <c r="F7788" s="65">
        <v>49</v>
      </c>
      <c r="G7788" t="s">
        <v>10</v>
      </c>
      <c r="H7788">
        <f>+VLOOKUP(G7788,'Legenda Tecnologias'!$A$1:$C$26,3)</f>
        <v>1</v>
      </c>
    </row>
    <row r="7789" spans="1:8" ht="14.25">
      <c r="A7789" s="11">
        <v>44136</v>
      </c>
      <c r="B7789" s="10" t="s">
        <v>8180</v>
      </c>
      <c r="C7789" s="12">
        <v>8.3333333333333329E-2</v>
      </c>
      <c r="D7789" s="13">
        <v>44155</v>
      </c>
      <c r="E7789" s="7" t="s">
        <v>6978</v>
      </c>
      <c r="F7789" s="65">
        <v>32.61</v>
      </c>
      <c r="G7789" t="s">
        <v>6</v>
      </c>
      <c r="H7789">
        <f>+VLOOKUP(G7789,'Legenda Tecnologias'!$A$1:$C$26,3)</f>
        <v>18</v>
      </c>
    </row>
    <row r="7790" spans="1:8" ht="14.25">
      <c r="A7790" s="11">
        <v>44136</v>
      </c>
      <c r="B7790" s="10" t="s">
        <v>8198</v>
      </c>
      <c r="C7790" s="12">
        <v>0.83333333333333337</v>
      </c>
      <c r="D7790" s="13">
        <v>44155</v>
      </c>
      <c r="E7790" s="7" t="s">
        <v>6978</v>
      </c>
      <c r="F7790" s="65">
        <v>48.18</v>
      </c>
      <c r="G7790" t="s">
        <v>5</v>
      </c>
      <c r="H7790">
        <f>+VLOOKUP(G7790,'Legenda Tecnologias'!$A$1:$C$26,3)</f>
        <v>11</v>
      </c>
    </row>
    <row r="7791" spans="1:8" ht="14.25">
      <c r="A7791" s="11">
        <v>44136</v>
      </c>
      <c r="B7791" s="10" t="s">
        <v>8199</v>
      </c>
      <c r="C7791" s="12">
        <v>0.875</v>
      </c>
      <c r="D7791" s="13">
        <v>44155</v>
      </c>
      <c r="E7791" s="7" t="s">
        <v>6978</v>
      </c>
      <c r="F7791" s="65">
        <v>45.14</v>
      </c>
      <c r="G7791" t="s">
        <v>10</v>
      </c>
      <c r="H7791">
        <f>+VLOOKUP(G7791,'Legenda Tecnologias'!$A$1:$C$26,3)</f>
        <v>1</v>
      </c>
    </row>
    <row r="7792" spans="1:8" ht="14.25">
      <c r="A7792" s="11">
        <v>44136</v>
      </c>
      <c r="B7792" s="10" t="s">
        <v>8200</v>
      </c>
      <c r="C7792" s="12">
        <v>0.91666666666666663</v>
      </c>
      <c r="D7792" s="13">
        <v>44155</v>
      </c>
      <c r="E7792" s="7" t="s">
        <v>6978</v>
      </c>
      <c r="F7792" s="65">
        <v>42.22</v>
      </c>
      <c r="G7792" t="s">
        <v>20</v>
      </c>
      <c r="H7792">
        <f>+VLOOKUP(G7792,'Legenda Tecnologias'!$A$1:$C$26,3)</f>
        <v>12</v>
      </c>
    </row>
    <row r="7793" spans="1:8" ht="14.25">
      <c r="A7793" s="11">
        <v>44136</v>
      </c>
      <c r="B7793" s="10" t="s">
        <v>8201</v>
      </c>
      <c r="C7793" s="12">
        <v>0.95833333333333337</v>
      </c>
      <c r="D7793" s="13">
        <v>44155</v>
      </c>
      <c r="E7793" s="7" t="s">
        <v>6978</v>
      </c>
      <c r="F7793" s="65">
        <v>38.049999999999997</v>
      </c>
      <c r="G7793" t="s">
        <v>5</v>
      </c>
      <c r="H7793">
        <f>+VLOOKUP(G7793,'Legenda Tecnologias'!$A$1:$C$26,3)</f>
        <v>11</v>
      </c>
    </row>
    <row r="7794" spans="1:8" ht="14.25">
      <c r="A7794" s="11">
        <v>44136</v>
      </c>
      <c r="B7794" s="10" t="s">
        <v>8181</v>
      </c>
      <c r="C7794" s="12">
        <v>0.125</v>
      </c>
      <c r="D7794" s="13">
        <v>44155</v>
      </c>
      <c r="E7794" s="7" t="s">
        <v>6978</v>
      </c>
      <c r="F7794" s="65">
        <v>32.409999999999997</v>
      </c>
      <c r="G7794" t="s">
        <v>5</v>
      </c>
      <c r="H7794">
        <f>+VLOOKUP(G7794,'Legenda Tecnologias'!$A$1:$C$26,3)</f>
        <v>11</v>
      </c>
    </row>
    <row r="7795" spans="1:8" ht="14.25">
      <c r="A7795" s="11">
        <v>44136</v>
      </c>
      <c r="B7795" s="10" t="s">
        <v>8182</v>
      </c>
      <c r="C7795" s="12">
        <v>0.16666666666666666</v>
      </c>
      <c r="D7795" s="13">
        <v>44155</v>
      </c>
      <c r="E7795" s="7" t="s">
        <v>6978</v>
      </c>
      <c r="F7795" s="65">
        <v>31.64</v>
      </c>
      <c r="G7795" t="s">
        <v>5</v>
      </c>
      <c r="H7795">
        <f>+VLOOKUP(G7795,'Legenda Tecnologias'!$A$1:$C$26,3)</f>
        <v>11</v>
      </c>
    </row>
    <row r="7796" spans="1:8" ht="14.25">
      <c r="A7796" s="11">
        <v>44136</v>
      </c>
      <c r="B7796" s="10" t="s">
        <v>8183</v>
      </c>
      <c r="C7796" s="12">
        <v>0.20833333333333334</v>
      </c>
      <c r="D7796" s="13">
        <v>44155</v>
      </c>
      <c r="E7796" s="7" t="s">
        <v>6978</v>
      </c>
      <c r="F7796" s="65">
        <v>32.61</v>
      </c>
      <c r="G7796" t="s">
        <v>13</v>
      </c>
      <c r="H7796">
        <f>+VLOOKUP(G7796,'Legenda Tecnologias'!$A$1:$C$26,3)</f>
        <v>24</v>
      </c>
    </row>
    <row r="7797" spans="1:8" ht="14.25">
      <c r="A7797" s="11">
        <v>44136</v>
      </c>
      <c r="B7797" s="10" t="s">
        <v>8184</v>
      </c>
      <c r="C7797" s="12">
        <v>0.25</v>
      </c>
      <c r="D7797" s="13">
        <v>44155</v>
      </c>
      <c r="E7797" s="7" t="s">
        <v>6978</v>
      </c>
      <c r="F7797" s="65">
        <v>36.200000000000003</v>
      </c>
      <c r="G7797" t="s">
        <v>6</v>
      </c>
      <c r="H7797">
        <f>+VLOOKUP(G7797,'Legenda Tecnologias'!$A$1:$C$26,3)</f>
        <v>18</v>
      </c>
    </row>
    <row r="7798" spans="1:8" ht="14.25">
      <c r="A7798" s="11">
        <v>44136</v>
      </c>
      <c r="B7798" s="10" t="s">
        <v>8185</v>
      </c>
      <c r="C7798" s="12">
        <v>0.29166666666666669</v>
      </c>
      <c r="D7798" s="13">
        <v>44155</v>
      </c>
      <c r="E7798" s="7" t="s">
        <v>6978</v>
      </c>
      <c r="F7798" s="65">
        <v>42.97</v>
      </c>
      <c r="G7798" t="s">
        <v>12</v>
      </c>
      <c r="H7798">
        <f>+VLOOKUP(G7798,'Legenda Tecnologias'!$A$1:$C$26,3)</f>
        <v>22</v>
      </c>
    </row>
    <row r="7799" spans="1:8" ht="14.25">
      <c r="A7799" s="11">
        <v>44136</v>
      </c>
      <c r="B7799" s="10" t="s">
        <v>8186</v>
      </c>
      <c r="C7799" s="12">
        <v>0.33333333333333331</v>
      </c>
      <c r="D7799" s="13">
        <v>44155</v>
      </c>
      <c r="E7799" s="7" t="s">
        <v>6978</v>
      </c>
      <c r="F7799" s="65">
        <v>45.76</v>
      </c>
      <c r="G7799" t="s">
        <v>6</v>
      </c>
      <c r="H7799">
        <f>+VLOOKUP(G7799,'Legenda Tecnologias'!$A$1:$C$26,3)</f>
        <v>18</v>
      </c>
    </row>
    <row r="7800" spans="1:8" ht="14.25">
      <c r="A7800" s="11">
        <v>44136</v>
      </c>
      <c r="B7800" s="10" t="s">
        <v>8187</v>
      </c>
      <c r="C7800" s="12">
        <v>0.375</v>
      </c>
      <c r="D7800" s="13">
        <v>44155</v>
      </c>
      <c r="E7800" s="7" t="s">
        <v>6978</v>
      </c>
      <c r="F7800" s="65">
        <v>44.94</v>
      </c>
      <c r="G7800" t="s">
        <v>5</v>
      </c>
      <c r="H7800">
        <f>+VLOOKUP(G7800,'Legenda Tecnologias'!$A$1:$C$26,3)</f>
        <v>11</v>
      </c>
    </row>
    <row r="7801" spans="1:8" ht="14.25">
      <c r="A7801" s="11">
        <v>44136</v>
      </c>
      <c r="B7801" s="10" t="s">
        <v>8202</v>
      </c>
      <c r="C7801" s="12">
        <v>0</v>
      </c>
      <c r="D7801" s="13">
        <v>44156</v>
      </c>
      <c r="E7801" s="7" t="s">
        <v>6978</v>
      </c>
      <c r="F7801" s="65">
        <v>35.99</v>
      </c>
      <c r="G7801" t="s">
        <v>5</v>
      </c>
      <c r="H7801">
        <f>+VLOOKUP(G7801,'Legenda Tecnologias'!$A$1:$C$26,3)</f>
        <v>11</v>
      </c>
    </row>
    <row r="7802" spans="1:8" ht="14.25">
      <c r="A7802" s="11">
        <v>44136</v>
      </c>
      <c r="B7802" s="10" t="s">
        <v>8203</v>
      </c>
      <c r="C7802" s="12">
        <v>4.1666666666666664E-2</v>
      </c>
      <c r="D7802" s="13">
        <v>44156</v>
      </c>
      <c r="E7802" s="7" t="s">
        <v>6978</v>
      </c>
      <c r="F7802" s="65">
        <v>33.479999999999997</v>
      </c>
      <c r="G7802" t="s">
        <v>6</v>
      </c>
      <c r="H7802">
        <f>+VLOOKUP(G7802,'Legenda Tecnologias'!$A$1:$C$26,3)</f>
        <v>18</v>
      </c>
    </row>
    <row r="7803" spans="1:8" ht="14.25">
      <c r="A7803" s="11">
        <v>44136</v>
      </c>
      <c r="B7803" s="10" t="s">
        <v>8212</v>
      </c>
      <c r="C7803" s="12">
        <v>0.41666666666666669</v>
      </c>
      <c r="D7803" s="13">
        <v>44156</v>
      </c>
      <c r="E7803" s="7" t="s">
        <v>6978</v>
      </c>
      <c r="F7803" s="65">
        <v>40.51</v>
      </c>
      <c r="G7803" t="s">
        <v>5</v>
      </c>
      <c r="H7803">
        <f>+VLOOKUP(G7803,'Legenda Tecnologias'!$A$1:$C$26,3)</f>
        <v>11</v>
      </c>
    </row>
    <row r="7804" spans="1:8" ht="14.25">
      <c r="A7804" s="11">
        <v>44136</v>
      </c>
      <c r="B7804" s="10" t="s">
        <v>8213</v>
      </c>
      <c r="C7804" s="12">
        <v>0.45833333333333331</v>
      </c>
      <c r="D7804" s="13">
        <v>44156</v>
      </c>
      <c r="E7804" s="7" t="s">
        <v>6978</v>
      </c>
      <c r="F7804" s="65">
        <v>41.12</v>
      </c>
      <c r="G7804" t="s">
        <v>12</v>
      </c>
      <c r="H7804">
        <f>+VLOOKUP(G7804,'Legenda Tecnologias'!$A$1:$C$26,3)</f>
        <v>22</v>
      </c>
    </row>
    <row r="7805" spans="1:8" ht="14.25">
      <c r="A7805" s="11">
        <v>44136</v>
      </c>
      <c r="B7805" s="10" t="s">
        <v>8214</v>
      </c>
      <c r="C7805" s="12">
        <v>0.5</v>
      </c>
      <c r="D7805" s="13">
        <v>44156</v>
      </c>
      <c r="E7805" s="7" t="s">
        <v>6978</v>
      </c>
      <c r="F7805" s="65">
        <v>40.22</v>
      </c>
      <c r="G7805" t="s">
        <v>5</v>
      </c>
      <c r="H7805">
        <f>+VLOOKUP(G7805,'Legenda Tecnologias'!$A$1:$C$26,3)</f>
        <v>11</v>
      </c>
    </row>
    <row r="7806" spans="1:8" ht="14.25">
      <c r="A7806" s="11">
        <v>44136</v>
      </c>
      <c r="B7806" s="10" t="s">
        <v>8215</v>
      </c>
      <c r="C7806" s="12">
        <v>0.54166666666666663</v>
      </c>
      <c r="D7806" s="13">
        <v>44156</v>
      </c>
      <c r="E7806" s="7" t="s">
        <v>6978</v>
      </c>
      <c r="F7806" s="65">
        <v>43.02</v>
      </c>
      <c r="G7806" t="s">
        <v>5</v>
      </c>
      <c r="H7806">
        <f>+VLOOKUP(G7806,'Legenda Tecnologias'!$A$1:$C$26,3)</f>
        <v>11</v>
      </c>
    </row>
    <row r="7807" spans="1:8" ht="14.25">
      <c r="A7807" s="11">
        <v>44136</v>
      </c>
      <c r="B7807" s="10" t="s">
        <v>8216</v>
      </c>
      <c r="C7807" s="12">
        <v>0.58333333333333337</v>
      </c>
      <c r="D7807" s="13">
        <v>44156</v>
      </c>
      <c r="E7807" s="7" t="s">
        <v>6978</v>
      </c>
      <c r="F7807" s="65">
        <v>43.02</v>
      </c>
      <c r="G7807" t="s">
        <v>5</v>
      </c>
      <c r="H7807">
        <f>+VLOOKUP(G7807,'Legenda Tecnologias'!$A$1:$C$26,3)</f>
        <v>11</v>
      </c>
    </row>
    <row r="7808" spans="1:8" ht="14.25">
      <c r="A7808" s="11">
        <v>44136</v>
      </c>
      <c r="B7808" s="10" t="s">
        <v>8217</v>
      </c>
      <c r="C7808" s="12">
        <v>0.625</v>
      </c>
      <c r="D7808" s="13">
        <v>44156</v>
      </c>
      <c r="E7808" s="7" t="s">
        <v>6978</v>
      </c>
      <c r="F7808" s="65">
        <v>40.049999999999997</v>
      </c>
      <c r="G7808" t="s">
        <v>5</v>
      </c>
      <c r="H7808">
        <f>+VLOOKUP(G7808,'Legenda Tecnologias'!$A$1:$C$26,3)</f>
        <v>11</v>
      </c>
    </row>
    <row r="7809" spans="1:8" ht="14.25">
      <c r="A7809" s="11">
        <v>44136</v>
      </c>
      <c r="B7809" s="10" t="s">
        <v>8218</v>
      </c>
      <c r="C7809" s="12">
        <v>0.66666666666666663</v>
      </c>
      <c r="D7809" s="13">
        <v>44156</v>
      </c>
      <c r="E7809" s="7" t="s">
        <v>6978</v>
      </c>
      <c r="F7809" s="65">
        <v>42.05</v>
      </c>
      <c r="G7809" t="s">
        <v>5</v>
      </c>
      <c r="H7809">
        <f>+VLOOKUP(G7809,'Legenda Tecnologias'!$A$1:$C$26,3)</f>
        <v>11</v>
      </c>
    </row>
    <row r="7810" spans="1:8" ht="14.25">
      <c r="A7810" s="11">
        <v>44136</v>
      </c>
      <c r="B7810" s="10" t="s">
        <v>8219</v>
      </c>
      <c r="C7810" s="12">
        <v>0.70833333333333337</v>
      </c>
      <c r="D7810" s="13">
        <v>44156</v>
      </c>
      <c r="E7810" s="7" t="s">
        <v>6978</v>
      </c>
      <c r="F7810" s="65">
        <v>48.69</v>
      </c>
      <c r="G7810" t="s">
        <v>5</v>
      </c>
      <c r="H7810">
        <f>+VLOOKUP(G7810,'Legenda Tecnologias'!$A$1:$C$26,3)</f>
        <v>11</v>
      </c>
    </row>
    <row r="7811" spans="1:8" ht="14.25">
      <c r="A7811" s="11">
        <v>44136</v>
      </c>
      <c r="B7811" s="10" t="s">
        <v>8220</v>
      </c>
      <c r="C7811" s="12">
        <v>0.75</v>
      </c>
      <c r="D7811" s="13">
        <v>44156</v>
      </c>
      <c r="E7811" s="7" t="s">
        <v>6978</v>
      </c>
      <c r="F7811" s="65">
        <v>50.98</v>
      </c>
      <c r="G7811" t="s">
        <v>20</v>
      </c>
      <c r="H7811">
        <f>+VLOOKUP(G7811,'Legenda Tecnologias'!$A$1:$C$26,3)</f>
        <v>12</v>
      </c>
    </row>
    <row r="7812" spans="1:8" ht="14.25">
      <c r="A7812" s="11">
        <v>44136</v>
      </c>
      <c r="B7812" s="10" t="s">
        <v>8221</v>
      </c>
      <c r="C7812" s="12">
        <v>0.79166666666666663</v>
      </c>
      <c r="D7812" s="13">
        <v>44156</v>
      </c>
      <c r="E7812" s="7" t="s">
        <v>6978</v>
      </c>
      <c r="F7812" s="65">
        <v>50.86</v>
      </c>
      <c r="G7812" t="s">
        <v>5</v>
      </c>
      <c r="H7812">
        <f>+VLOOKUP(G7812,'Legenda Tecnologias'!$A$1:$C$26,3)</f>
        <v>11</v>
      </c>
    </row>
    <row r="7813" spans="1:8" ht="14.25">
      <c r="A7813" s="11">
        <v>44136</v>
      </c>
      <c r="B7813" s="10" t="s">
        <v>8204</v>
      </c>
      <c r="C7813" s="12">
        <v>8.3333333333333329E-2</v>
      </c>
      <c r="D7813" s="13">
        <v>44156</v>
      </c>
      <c r="E7813" s="7" t="s">
        <v>6978</v>
      </c>
      <c r="F7813" s="65">
        <v>31.91</v>
      </c>
      <c r="G7813" t="s">
        <v>13</v>
      </c>
      <c r="H7813">
        <f>+VLOOKUP(G7813,'Legenda Tecnologias'!$A$1:$C$26,3)</f>
        <v>24</v>
      </c>
    </row>
    <row r="7814" spans="1:8" ht="14.25">
      <c r="A7814" s="11">
        <v>44136</v>
      </c>
      <c r="B7814" s="10" t="s">
        <v>8222</v>
      </c>
      <c r="C7814" s="12">
        <v>0.83333333333333337</v>
      </c>
      <c r="D7814" s="13">
        <v>44156</v>
      </c>
      <c r="E7814" s="7" t="s">
        <v>6978</v>
      </c>
      <c r="F7814" s="65">
        <v>50</v>
      </c>
      <c r="G7814" t="s">
        <v>5</v>
      </c>
      <c r="H7814">
        <f>+VLOOKUP(G7814,'Legenda Tecnologias'!$A$1:$C$26,3)</f>
        <v>11</v>
      </c>
    </row>
    <row r="7815" spans="1:8" ht="14.25">
      <c r="A7815" s="11">
        <v>44136</v>
      </c>
      <c r="B7815" s="10" t="s">
        <v>8223</v>
      </c>
      <c r="C7815" s="12">
        <v>0.875</v>
      </c>
      <c r="D7815" s="13">
        <v>44156</v>
      </c>
      <c r="E7815" s="7" t="s">
        <v>6978</v>
      </c>
      <c r="F7815" s="65">
        <v>49.28</v>
      </c>
      <c r="G7815" t="s">
        <v>21</v>
      </c>
      <c r="H7815">
        <f>+VLOOKUP(G7815,'Legenda Tecnologias'!$A$1:$C$26,3)</f>
        <v>2</v>
      </c>
    </row>
    <row r="7816" spans="1:8" ht="14.25">
      <c r="A7816" s="11">
        <v>44136</v>
      </c>
      <c r="B7816" s="10" t="s">
        <v>8224</v>
      </c>
      <c r="C7816" s="12">
        <v>0.91666666666666663</v>
      </c>
      <c r="D7816" s="13">
        <v>44156</v>
      </c>
      <c r="E7816" s="7" t="s">
        <v>6978</v>
      </c>
      <c r="F7816" s="65">
        <v>47.26</v>
      </c>
      <c r="G7816" t="s">
        <v>10</v>
      </c>
      <c r="H7816">
        <f>+VLOOKUP(G7816,'Legenda Tecnologias'!$A$1:$C$26,3)</f>
        <v>1</v>
      </c>
    </row>
    <row r="7817" spans="1:8" ht="14.25">
      <c r="A7817" s="11">
        <v>44136</v>
      </c>
      <c r="B7817" s="10" t="s">
        <v>8225</v>
      </c>
      <c r="C7817" s="12">
        <v>0.95833333333333337</v>
      </c>
      <c r="D7817" s="13">
        <v>44156</v>
      </c>
      <c r="E7817" s="7" t="s">
        <v>6978</v>
      </c>
      <c r="F7817" s="65">
        <v>44.77</v>
      </c>
      <c r="G7817" t="s">
        <v>5</v>
      </c>
      <c r="H7817">
        <f>+VLOOKUP(G7817,'Legenda Tecnologias'!$A$1:$C$26,3)</f>
        <v>11</v>
      </c>
    </row>
    <row r="7818" spans="1:8" ht="14.25">
      <c r="A7818" s="11">
        <v>44136</v>
      </c>
      <c r="B7818" s="10" t="s">
        <v>8205</v>
      </c>
      <c r="C7818" s="12">
        <v>0.125</v>
      </c>
      <c r="D7818" s="13">
        <v>44156</v>
      </c>
      <c r="E7818" s="7" t="s">
        <v>6978</v>
      </c>
      <c r="F7818" s="65">
        <v>30.4</v>
      </c>
      <c r="G7818" t="s">
        <v>13</v>
      </c>
      <c r="H7818">
        <f>+VLOOKUP(G7818,'Legenda Tecnologias'!$A$1:$C$26,3)</f>
        <v>24</v>
      </c>
    </row>
    <row r="7819" spans="1:8" ht="14.25">
      <c r="A7819" s="11">
        <v>44136</v>
      </c>
      <c r="B7819" s="10" t="s">
        <v>8206</v>
      </c>
      <c r="C7819" s="12">
        <v>0.16666666666666666</v>
      </c>
      <c r="D7819" s="13">
        <v>44156</v>
      </c>
      <c r="E7819" s="7" t="s">
        <v>6978</v>
      </c>
      <c r="F7819" s="65">
        <v>30.49</v>
      </c>
      <c r="G7819" t="s">
        <v>5</v>
      </c>
      <c r="H7819">
        <f>+VLOOKUP(G7819,'Legenda Tecnologias'!$A$1:$C$26,3)</f>
        <v>11</v>
      </c>
    </row>
    <row r="7820" spans="1:8" ht="14.25">
      <c r="A7820" s="11">
        <v>44136</v>
      </c>
      <c r="B7820" s="10" t="s">
        <v>8207</v>
      </c>
      <c r="C7820" s="12">
        <v>0.20833333333333334</v>
      </c>
      <c r="D7820" s="13">
        <v>44156</v>
      </c>
      <c r="E7820" s="7" t="s">
        <v>6978</v>
      </c>
      <c r="F7820" s="65">
        <v>31.03</v>
      </c>
      <c r="G7820" t="s">
        <v>6</v>
      </c>
      <c r="H7820">
        <f>+VLOOKUP(G7820,'Legenda Tecnologias'!$A$1:$C$26,3)</f>
        <v>18</v>
      </c>
    </row>
    <row r="7821" spans="1:8" ht="14.25">
      <c r="A7821" s="11">
        <v>44136</v>
      </c>
      <c r="B7821" s="10" t="s">
        <v>8208</v>
      </c>
      <c r="C7821" s="12">
        <v>0.25</v>
      </c>
      <c r="D7821" s="13">
        <v>44156</v>
      </c>
      <c r="E7821" s="7" t="s">
        <v>6978</v>
      </c>
      <c r="F7821" s="65">
        <v>32.31</v>
      </c>
      <c r="G7821" t="s">
        <v>13</v>
      </c>
      <c r="H7821">
        <f>+VLOOKUP(G7821,'Legenda Tecnologias'!$A$1:$C$26,3)</f>
        <v>24</v>
      </c>
    </row>
    <row r="7822" spans="1:8" ht="14.25">
      <c r="A7822" s="11">
        <v>44136</v>
      </c>
      <c r="B7822" s="10" t="s">
        <v>8209</v>
      </c>
      <c r="C7822" s="12">
        <v>0.29166666666666669</v>
      </c>
      <c r="D7822" s="13">
        <v>44156</v>
      </c>
      <c r="E7822" s="7" t="s">
        <v>6978</v>
      </c>
      <c r="F7822" s="65">
        <v>33.4</v>
      </c>
      <c r="G7822" t="s">
        <v>5</v>
      </c>
      <c r="H7822">
        <f>+VLOOKUP(G7822,'Legenda Tecnologias'!$A$1:$C$26,3)</f>
        <v>11</v>
      </c>
    </row>
    <row r="7823" spans="1:8" ht="14.25">
      <c r="A7823" s="11">
        <v>44136</v>
      </c>
      <c r="B7823" s="10" t="s">
        <v>8210</v>
      </c>
      <c r="C7823" s="12">
        <v>0.33333333333333331</v>
      </c>
      <c r="D7823" s="13">
        <v>44156</v>
      </c>
      <c r="E7823" s="7" t="s">
        <v>6978</v>
      </c>
      <c r="F7823" s="65">
        <v>35.270000000000003</v>
      </c>
      <c r="G7823" t="s">
        <v>8</v>
      </c>
      <c r="H7823">
        <f>+VLOOKUP(G7823,'Legenda Tecnologias'!$A$1:$C$26,3)</f>
        <v>6</v>
      </c>
    </row>
    <row r="7824" spans="1:8" ht="14.25">
      <c r="A7824" s="11">
        <v>44136</v>
      </c>
      <c r="B7824" s="10" t="s">
        <v>8211</v>
      </c>
      <c r="C7824" s="12">
        <v>0.375</v>
      </c>
      <c r="D7824" s="13">
        <v>44156</v>
      </c>
      <c r="E7824" s="7" t="s">
        <v>6978</v>
      </c>
      <c r="F7824" s="65">
        <v>39.89</v>
      </c>
      <c r="G7824" t="s">
        <v>12</v>
      </c>
      <c r="H7824">
        <f>+VLOOKUP(G7824,'Legenda Tecnologias'!$A$1:$C$26,3)</f>
        <v>22</v>
      </c>
    </row>
    <row r="7825" spans="1:8" ht="14.25">
      <c r="A7825" s="11">
        <v>44136</v>
      </c>
      <c r="B7825" s="10" t="s">
        <v>8226</v>
      </c>
      <c r="C7825" s="12">
        <v>0</v>
      </c>
      <c r="D7825" s="13">
        <v>44157</v>
      </c>
      <c r="E7825" s="7" t="s">
        <v>6978</v>
      </c>
      <c r="F7825" s="65">
        <v>42.67</v>
      </c>
      <c r="G7825" t="s">
        <v>12</v>
      </c>
      <c r="H7825">
        <f>+VLOOKUP(G7825,'Legenda Tecnologias'!$A$1:$C$26,3)</f>
        <v>22</v>
      </c>
    </row>
    <row r="7826" spans="1:8" ht="14.25">
      <c r="A7826" s="11">
        <v>44136</v>
      </c>
      <c r="B7826" s="10" t="s">
        <v>8227</v>
      </c>
      <c r="C7826" s="12">
        <v>4.1666666666666664E-2</v>
      </c>
      <c r="D7826" s="13">
        <v>44157</v>
      </c>
      <c r="E7826" s="7" t="s">
        <v>6978</v>
      </c>
      <c r="F7826" s="65">
        <v>40.39</v>
      </c>
      <c r="G7826" t="s">
        <v>5</v>
      </c>
      <c r="H7826">
        <f>+VLOOKUP(G7826,'Legenda Tecnologias'!$A$1:$C$26,3)</f>
        <v>11</v>
      </c>
    </row>
    <row r="7827" spans="1:8" ht="14.25">
      <c r="A7827" s="11">
        <v>44136</v>
      </c>
      <c r="B7827" s="10" t="s">
        <v>8236</v>
      </c>
      <c r="C7827" s="12">
        <v>0.41666666666666669</v>
      </c>
      <c r="D7827" s="13">
        <v>44157</v>
      </c>
      <c r="E7827" s="7" t="s">
        <v>6978</v>
      </c>
      <c r="F7827" s="65">
        <v>39.15</v>
      </c>
      <c r="G7827" t="s">
        <v>5</v>
      </c>
      <c r="H7827">
        <f>+VLOOKUP(G7827,'Legenda Tecnologias'!$A$1:$C$26,3)</f>
        <v>11</v>
      </c>
    </row>
    <row r="7828" spans="1:8" ht="14.25">
      <c r="A7828" s="11">
        <v>44136</v>
      </c>
      <c r="B7828" s="10" t="s">
        <v>8237</v>
      </c>
      <c r="C7828" s="12">
        <v>0.45833333333333331</v>
      </c>
      <c r="D7828" s="13">
        <v>44157</v>
      </c>
      <c r="E7828" s="7" t="s">
        <v>6978</v>
      </c>
      <c r="F7828" s="65">
        <v>40.24</v>
      </c>
      <c r="G7828" t="s">
        <v>12</v>
      </c>
      <c r="H7828">
        <f>+VLOOKUP(G7828,'Legenda Tecnologias'!$A$1:$C$26,3)</f>
        <v>22</v>
      </c>
    </row>
    <row r="7829" spans="1:8" ht="14.25">
      <c r="A7829" s="11">
        <v>44136</v>
      </c>
      <c r="B7829" s="10" t="s">
        <v>8238</v>
      </c>
      <c r="C7829" s="12">
        <v>0.5</v>
      </c>
      <c r="D7829" s="13">
        <v>44157</v>
      </c>
      <c r="E7829" s="7" t="s">
        <v>6978</v>
      </c>
      <c r="F7829" s="65">
        <v>41.32</v>
      </c>
      <c r="G7829" t="s">
        <v>5</v>
      </c>
      <c r="H7829">
        <f>+VLOOKUP(G7829,'Legenda Tecnologias'!$A$1:$C$26,3)</f>
        <v>11</v>
      </c>
    </row>
    <row r="7830" spans="1:8" ht="14.25">
      <c r="A7830" s="11">
        <v>44136</v>
      </c>
      <c r="B7830" s="10" t="s">
        <v>8239</v>
      </c>
      <c r="C7830" s="12">
        <v>0.54166666666666663</v>
      </c>
      <c r="D7830" s="13">
        <v>44157</v>
      </c>
      <c r="E7830" s="7" t="s">
        <v>6978</v>
      </c>
      <c r="F7830" s="65">
        <v>41.05</v>
      </c>
      <c r="G7830" t="s">
        <v>6</v>
      </c>
      <c r="H7830">
        <f>+VLOOKUP(G7830,'Legenda Tecnologias'!$A$1:$C$26,3)</f>
        <v>18</v>
      </c>
    </row>
    <row r="7831" spans="1:8" ht="14.25">
      <c r="A7831" s="11">
        <v>44136</v>
      </c>
      <c r="B7831" s="10" t="s">
        <v>8240</v>
      </c>
      <c r="C7831" s="12">
        <v>0.58333333333333337</v>
      </c>
      <c r="D7831" s="13">
        <v>44157</v>
      </c>
      <c r="E7831" s="7" t="s">
        <v>6978</v>
      </c>
      <c r="F7831" s="65">
        <v>41.05</v>
      </c>
      <c r="G7831" t="s">
        <v>5</v>
      </c>
      <c r="H7831">
        <f>+VLOOKUP(G7831,'Legenda Tecnologias'!$A$1:$C$26,3)</f>
        <v>11</v>
      </c>
    </row>
    <row r="7832" spans="1:8" ht="14.25">
      <c r="A7832" s="11">
        <v>44136</v>
      </c>
      <c r="B7832" s="10" t="s">
        <v>8241</v>
      </c>
      <c r="C7832" s="12">
        <v>0.625</v>
      </c>
      <c r="D7832" s="13">
        <v>44157</v>
      </c>
      <c r="E7832" s="7" t="s">
        <v>6978</v>
      </c>
      <c r="F7832" s="65">
        <v>38.380000000000003</v>
      </c>
      <c r="G7832" t="s">
        <v>5</v>
      </c>
      <c r="H7832">
        <f>+VLOOKUP(G7832,'Legenda Tecnologias'!$A$1:$C$26,3)</f>
        <v>11</v>
      </c>
    </row>
    <row r="7833" spans="1:8" ht="14.25">
      <c r="A7833" s="11">
        <v>44136</v>
      </c>
      <c r="B7833" s="10" t="s">
        <v>8242</v>
      </c>
      <c r="C7833" s="12">
        <v>0.66666666666666663</v>
      </c>
      <c r="D7833" s="13">
        <v>44157</v>
      </c>
      <c r="E7833" s="7" t="s">
        <v>6978</v>
      </c>
      <c r="F7833" s="65">
        <v>41.56</v>
      </c>
      <c r="G7833" t="s">
        <v>6</v>
      </c>
      <c r="H7833">
        <f>+VLOOKUP(G7833,'Legenda Tecnologias'!$A$1:$C$26,3)</f>
        <v>18</v>
      </c>
    </row>
    <row r="7834" spans="1:8" ht="14.25">
      <c r="A7834" s="11">
        <v>44136</v>
      </c>
      <c r="B7834" s="10" t="s">
        <v>8243</v>
      </c>
      <c r="C7834" s="12">
        <v>0.70833333333333337</v>
      </c>
      <c r="D7834" s="13">
        <v>44157</v>
      </c>
      <c r="E7834" s="7" t="s">
        <v>6978</v>
      </c>
      <c r="F7834" s="65">
        <v>48.41</v>
      </c>
      <c r="G7834" t="s">
        <v>5</v>
      </c>
      <c r="H7834">
        <f>+VLOOKUP(G7834,'Legenda Tecnologias'!$A$1:$C$26,3)</f>
        <v>11</v>
      </c>
    </row>
    <row r="7835" spans="1:8" ht="14.25">
      <c r="A7835" s="11">
        <v>44136</v>
      </c>
      <c r="B7835" s="10" t="s">
        <v>8244</v>
      </c>
      <c r="C7835" s="12">
        <v>0.75</v>
      </c>
      <c r="D7835" s="13">
        <v>44157</v>
      </c>
      <c r="E7835" s="7" t="s">
        <v>6978</v>
      </c>
      <c r="F7835" s="65">
        <v>50.75</v>
      </c>
      <c r="G7835" t="s">
        <v>10</v>
      </c>
      <c r="H7835">
        <f>+VLOOKUP(G7835,'Legenda Tecnologias'!$A$1:$C$26,3)</f>
        <v>1</v>
      </c>
    </row>
    <row r="7836" spans="1:8" ht="14.25">
      <c r="A7836" s="11">
        <v>44136</v>
      </c>
      <c r="B7836" s="10" t="s">
        <v>8245</v>
      </c>
      <c r="C7836" s="12">
        <v>0.79166666666666663</v>
      </c>
      <c r="D7836" s="13">
        <v>44157</v>
      </c>
      <c r="E7836" s="7" t="s">
        <v>6978</v>
      </c>
      <c r="F7836" s="65">
        <v>50.51</v>
      </c>
      <c r="G7836" t="s">
        <v>5</v>
      </c>
      <c r="H7836">
        <f>+VLOOKUP(G7836,'Legenda Tecnologias'!$A$1:$C$26,3)</f>
        <v>11</v>
      </c>
    </row>
    <row r="7837" spans="1:8" ht="14.25">
      <c r="A7837" s="11">
        <v>44136</v>
      </c>
      <c r="B7837" s="10" t="s">
        <v>8228</v>
      </c>
      <c r="C7837" s="12">
        <v>8.3333333333333329E-2</v>
      </c>
      <c r="D7837" s="13">
        <v>44157</v>
      </c>
      <c r="E7837" s="7" t="s">
        <v>6978</v>
      </c>
      <c r="F7837" s="65">
        <v>36.06</v>
      </c>
      <c r="G7837" t="s">
        <v>5</v>
      </c>
      <c r="H7837">
        <f>+VLOOKUP(G7837,'Legenda Tecnologias'!$A$1:$C$26,3)</f>
        <v>11</v>
      </c>
    </row>
    <row r="7838" spans="1:8" ht="14.25">
      <c r="A7838" s="11">
        <v>44136</v>
      </c>
      <c r="B7838" s="10" t="s">
        <v>8246</v>
      </c>
      <c r="C7838" s="12">
        <v>0.83333333333333337</v>
      </c>
      <c r="D7838" s="13">
        <v>44157</v>
      </c>
      <c r="E7838" s="7" t="s">
        <v>6978</v>
      </c>
      <c r="F7838" s="65">
        <v>51.8</v>
      </c>
      <c r="G7838" t="s">
        <v>10</v>
      </c>
      <c r="H7838">
        <f>+VLOOKUP(G7838,'Legenda Tecnologias'!$A$1:$C$26,3)</f>
        <v>1</v>
      </c>
    </row>
    <row r="7839" spans="1:8" ht="14.25">
      <c r="A7839" s="11">
        <v>44136</v>
      </c>
      <c r="B7839" s="10" t="s">
        <v>8247</v>
      </c>
      <c r="C7839" s="12">
        <v>0.875</v>
      </c>
      <c r="D7839" s="13">
        <v>44157</v>
      </c>
      <c r="E7839" s="7" t="s">
        <v>6978</v>
      </c>
      <c r="F7839" s="65">
        <v>51.48</v>
      </c>
      <c r="G7839" t="s">
        <v>5</v>
      </c>
      <c r="H7839">
        <f>+VLOOKUP(G7839,'Legenda Tecnologias'!$A$1:$C$26,3)</f>
        <v>11</v>
      </c>
    </row>
    <row r="7840" spans="1:8" ht="14.25">
      <c r="A7840" s="11">
        <v>44136</v>
      </c>
      <c r="B7840" s="10" t="s">
        <v>8248</v>
      </c>
      <c r="C7840" s="12">
        <v>0.91666666666666663</v>
      </c>
      <c r="D7840" s="13">
        <v>44157</v>
      </c>
      <c r="E7840" s="7" t="s">
        <v>6978</v>
      </c>
      <c r="F7840" s="65">
        <v>49.75</v>
      </c>
      <c r="G7840" t="s">
        <v>5</v>
      </c>
      <c r="H7840">
        <f>+VLOOKUP(G7840,'Legenda Tecnologias'!$A$1:$C$26,3)</f>
        <v>11</v>
      </c>
    </row>
    <row r="7841" spans="1:8" ht="14.25">
      <c r="A7841" s="11">
        <v>44136</v>
      </c>
      <c r="B7841" s="10" t="s">
        <v>8249</v>
      </c>
      <c r="C7841" s="12">
        <v>0.95833333333333337</v>
      </c>
      <c r="D7841" s="13">
        <v>44157</v>
      </c>
      <c r="E7841" s="7" t="s">
        <v>6978</v>
      </c>
      <c r="F7841" s="65">
        <v>46.48</v>
      </c>
      <c r="G7841" t="s">
        <v>5</v>
      </c>
      <c r="H7841">
        <f>+VLOOKUP(G7841,'Legenda Tecnologias'!$A$1:$C$26,3)</f>
        <v>11</v>
      </c>
    </row>
    <row r="7842" spans="1:8" ht="14.25">
      <c r="A7842" s="11">
        <v>44136</v>
      </c>
      <c r="B7842" s="10" t="s">
        <v>8229</v>
      </c>
      <c r="C7842" s="12">
        <v>0.125</v>
      </c>
      <c r="D7842" s="13">
        <v>44157</v>
      </c>
      <c r="E7842" s="7" t="s">
        <v>6978</v>
      </c>
      <c r="F7842" s="65">
        <v>33.549999999999997</v>
      </c>
      <c r="G7842" t="s">
        <v>6</v>
      </c>
      <c r="H7842">
        <f>+VLOOKUP(G7842,'Legenda Tecnologias'!$A$1:$C$26,3)</f>
        <v>18</v>
      </c>
    </row>
    <row r="7843" spans="1:8" ht="14.25">
      <c r="A7843" s="11">
        <v>44136</v>
      </c>
      <c r="B7843" s="10" t="s">
        <v>8230</v>
      </c>
      <c r="C7843" s="12">
        <v>0.16666666666666666</v>
      </c>
      <c r="D7843" s="13">
        <v>44157</v>
      </c>
      <c r="E7843" s="7" t="s">
        <v>6978</v>
      </c>
      <c r="F7843" s="65">
        <v>33.299999999999997</v>
      </c>
      <c r="G7843" t="s">
        <v>13</v>
      </c>
      <c r="H7843">
        <f>+VLOOKUP(G7843,'Legenda Tecnologias'!$A$1:$C$26,3)</f>
        <v>24</v>
      </c>
    </row>
    <row r="7844" spans="1:8" ht="14.25">
      <c r="A7844" s="11">
        <v>44136</v>
      </c>
      <c r="B7844" s="10" t="s">
        <v>8231</v>
      </c>
      <c r="C7844" s="12">
        <v>0.20833333333333334</v>
      </c>
      <c r="D7844" s="13">
        <v>44157</v>
      </c>
      <c r="E7844" s="7" t="s">
        <v>6978</v>
      </c>
      <c r="F7844" s="65">
        <v>33.549999999999997</v>
      </c>
      <c r="G7844" t="s">
        <v>6</v>
      </c>
      <c r="H7844">
        <f>+VLOOKUP(G7844,'Legenda Tecnologias'!$A$1:$C$26,3)</f>
        <v>18</v>
      </c>
    </row>
    <row r="7845" spans="1:8" ht="14.25">
      <c r="A7845" s="11">
        <v>44136</v>
      </c>
      <c r="B7845" s="10" t="s">
        <v>8232</v>
      </c>
      <c r="C7845" s="12">
        <v>0.25</v>
      </c>
      <c r="D7845" s="13">
        <v>44157</v>
      </c>
      <c r="E7845" s="7" t="s">
        <v>6978</v>
      </c>
      <c r="F7845" s="65">
        <v>37.85</v>
      </c>
      <c r="G7845" t="s">
        <v>13</v>
      </c>
      <c r="H7845">
        <f>+VLOOKUP(G7845,'Legenda Tecnologias'!$A$1:$C$26,3)</f>
        <v>24</v>
      </c>
    </row>
    <row r="7846" spans="1:8" ht="14.25">
      <c r="A7846" s="11">
        <v>44136</v>
      </c>
      <c r="B7846" s="10" t="s">
        <v>8233</v>
      </c>
      <c r="C7846" s="12">
        <v>0.29166666666666669</v>
      </c>
      <c r="D7846" s="13">
        <v>44157</v>
      </c>
      <c r="E7846" s="7" t="s">
        <v>6978</v>
      </c>
      <c r="F7846" s="65">
        <v>38.79</v>
      </c>
      <c r="G7846" t="s">
        <v>6</v>
      </c>
      <c r="H7846">
        <f>+VLOOKUP(G7846,'Legenda Tecnologias'!$A$1:$C$26,3)</f>
        <v>18</v>
      </c>
    </row>
    <row r="7847" spans="1:8" ht="14.25">
      <c r="A7847" s="11">
        <v>44136</v>
      </c>
      <c r="B7847" s="10" t="s">
        <v>8234</v>
      </c>
      <c r="C7847" s="12">
        <v>0.33333333333333331</v>
      </c>
      <c r="D7847" s="13">
        <v>44157</v>
      </c>
      <c r="E7847" s="7" t="s">
        <v>6978</v>
      </c>
      <c r="F7847" s="65">
        <v>39.549999999999997</v>
      </c>
      <c r="G7847" t="s">
        <v>12</v>
      </c>
      <c r="H7847">
        <f>+VLOOKUP(G7847,'Legenda Tecnologias'!$A$1:$C$26,3)</f>
        <v>22</v>
      </c>
    </row>
    <row r="7848" spans="1:8" ht="14.25">
      <c r="A7848" s="11">
        <v>44136</v>
      </c>
      <c r="B7848" s="10" t="s">
        <v>8235</v>
      </c>
      <c r="C7848" s="12">
        <v>0.375</v>
      </c>
      <c r="D7848" s="13">
        <v>44157</v>
      </c>
      <c r="E7848" s="7" t="s">
        <v>6978</v>
      </c>
      <c r="F7848" s="65">
        <v>40.369999999999997</v>
      </c>
      <c r="G7848" t="s">
        <v>5</v>
      </c>
      <c r="H7848">
        <f>+VLOOKUP(G7848,'Legenda Tecnologias'!$A$1:$C$26,3)</f>
        <v>11</v>
      </c>
    </row>
    <row r="7849" spans="1:8" ht="14.25">
      <c r="A7849" s="11">
        <v>44136</v>
      </c>
      <c r="B7849" s="10" t="s">
        <v>8250</v>
      </c>
      <c r="C7849" s="12">
        <v>0</v>
      </c>
      <c r="D7849" s="13">
        <v>44158</v>
      </c>
      <c r="E7849" s="7" t="s">
        <v>6978</v>
      </c>
      <c r="F7849" s="65">
        <v>46.55</v>
      </c>
      <c r="G7849" t="s">
        <v>5</v>
      </c>
      <c r="H7849">
        <f>+VLOOKUP(G7849,'Legenda Tecnologias'!$A$1:$C$26,3)</f>
        <v>11</v>
      </c>
    </row>
    <row r="7850" spans="1:8" ht="14.25">
      <c r="A7850" s="11">
        <v>44136</v>
      </c>
      <c r="B7850" s="10" t="s">
        <v>8251</v>
      </c>
      <c r="C7850" s="12">
        <v>4.1666666666666664E-2</v>
      </c>
      <c r="D7850" s="13">
        <v>44158</v>
      </c>
      <c r="E7850" s="7" t="s">
        <v>6978</v>
      </c>
      <c r="F7850" s="65">
        <v>44.52</v>
      </c>
      <c r="G7850" t="s">
        <v>5</v>
      </c>
      <c r="H7850">
        <f>+VLOOKUP(G7850,'Legenda Tecnologias'!$A$1:$C$26,3)</f>
        <v>11</v>
      </c>
    </row>
    <row r="7851" spans="1:8" ht="14.25">
      <c r="A7851" s="11">
        <v>44136</v>
      </c>
      <c r="B7851" s="10" t="s">
        <v>8260</v>
      </c>
      <c r="C7851" s="12">
        <v>0.41666666666666669</v>
      </c>
      <c r="D7851" s="13">
        <v>44158</v>
      </c>
      <c r="E7851" s="7" t="s">
        <v>6978</v>
      </c>
      <c r="F7851" s="65">
        <v>52.75</v>
      </c>
      <c r="G7851" t="s">
        <v>6</v>
      </c>
      <c r="H7851">
        <f>+VLOOKUP(G7851,'Legenda Tecnologias'!$A$1:$C$26,3)</f>
        <v>18</v>
      </c>
    </row>
    <row r="7852" spans="1:8" ht="14.25">
      <c r="A7852" s="11">
        <v>44136</v>
      </c>
      <c r="B7852" s="10" t="s">
        <v>8261</v>
      </c>
      <c r="C7852" s="12">
        <v>0.45833333333333331</v>
      </c>
      <c r="D7852" s="13">
        <v>44158</v>
      </c>
      <c r="E7852" s="7" t="s">
        <v>6978</v>
      </c>
      <c r="F7852" s="65">
        <v>50.52</v>
      </c>
      <c r="G7852" t="s">
        <v>5</v>
      </c>
      <c r="H7852">
        <f>+VLOOKUP(G7852,'Legenda Tecnologias'!$A$1:$C$26,3)</f>
        <v>11</v>
      </c>
    </row>
    <row r="7853" spans="1:8" ht="14.25">
      <c r="A7853" s="11">
        <v>44136</v>
      </c>
      <c r="B7853" s="10" t="s">
        <v>8262</v>
      </c>
      <c r="C7853" s="12">
        <v>0.5</v>
      </c>
      <c r="D7853" s="13">
        <v>44158</v>
      </c>
      <c r="E7853" s="7" t="s">
        <v>6978</v>
      </c>
      <c r="F7853" s="65">
        <v>49.06</v>
      </c>
      <c r="G7853" t="s">
        <v>10</v>
      </c>
      <c r="H7853">
        <f>+VLOOKUP(G7853,'Legenda Tecnologias'!$A$1:$C$26,3)</f>
        <v>1</v>
      </c>
    </row>
    <row r="7854" spans="1:8" ht="14.25">
      <c r="A7854" s="11">
        <v>44136</v>
      </c>
      <c r="B7854" s="10" t="s">
        <v>8263</v>
      </c>
      <c r="C7854" s="12">
        <v>0.54166666666666663</v>
      </c>
      <c r="D7854" s="13">
        <v>44158</v>
      </c>
      <c r="E7854" s="7" t="s">
        <v>6978</v>
      </c>
      <c r="F7854" s="65">
        <v>48.05</v>
      </c>
      <c r="G7854" t="s">
        <v>5</v>
      </c>
      <c r="H7854">
        <f>+VLOOKUP(G7854,'Legenda Tecnologias'!$A$1:$C$26,3)</f>
        <v>11</v>
      </c>
    </row>
    <row r="7855" spans="1:8" ht="14.25">
      <c r="A7855" s="11">
        <v>44136</v>
      </c>
      <c r="B7855" s="10" t="s">
        <v>8264</v>
      </c>
      <c r="C7855" s="12">
        <v>0.58333333333333337</v>
      </c>
      <c r="D7855" s="13">
        <v>44158</v>
      </c>
      <c r="E7855" s="7" t="s">
        <v>6978</v>
      </c>
      <c r="F7855" s="65">
        <v>50.06</v>
      </c>
      <c r="G7855" t="s">
        <v>21</v>
      </c>
      <c r="H7855">
        <f>+VLOOKUP(G7855,'Legenda Tecnologias'!$A$1:$C$26,3)</f>
        <v>2</v>
      </c>
    </row>
    <row r="7856" spans="1:8" ht="14.25">
      <c r="A7856" s="11">
        <v>44136</v>
      </c>
      <c r="B7856" s="10" t="s">
        <v>8265</v>
      </c>
      <c r="C7856" s="12">
        <v>0.625</v>
      </c>
      <c r="D7856" s="13">
        <v>44158</v>
      </c>
      <c r="E7856" s="7" t="s">
        <v>6978</v>
      </c>
      <c r="F7856" s="65">
        <v>49.7</v>
      </c>
      <c r="G7856" t="s">
        <v>10</v>
      </c>
      <c r="H7856">
        <f>+VLOOKUP(G7856,'Legenda Tecnologias'!$A$1:$C$26,3)</f>
        <v>1</v>
      </c>
    </row>
    <row r="7857" spans="1:8" ht="14.25">
      <c r="A7857" s="11">
        <v>44136</v>
      </c>
      <c r="B7857" s="10" t="s">
        <v>8266</v>
      </c>
      <c r="C7857" s="12">
        <v>0.66666666666666663</v>
      </c>
      <c r="D7857" s="13">
        <v>44158</v>
      </c>
      <c r="E7857" s="7" t="s">
        <v>6978</v>
      </c>
      <c r="F7857" s="65">
        <v>51.26</v>
      </c>
      <c r="G7857" t="s">
        <v>5</v>
      </c>
      <c r="H7857">
        <f>+VLOOKUP(G7857,'Legenda Tecnologias'!$A$1:$C$26,3)</f>
        <v>11</v>
      </c>
    </row>
    <row r="7858" spans="1:8" ht="14.25">
      <c r="A7858" s="11">
        <v>44136</v>
      </c>
      <c r="B7858" s="10" t="s">
        <v>8267</v>
      </c>
      <c r="C7858" s="12">
        <v>0.70833333333333337</v>
      </c>
      <c r="D7858" s="13">
        <v>44158</v>
      </c>
      <c r="E7858" s="7" t="s">
        <v>6978</v>
      </c>
      <c r="F7858" s="65">
        <v>58.26</v>
      </c>
      <c r="G7858" t="s">
        <v>10</v>
      </c>
      <c r="H7858">
        <f>+VLOOKUP(G7858,'Legenda Tecnologias'!$A$1:$C$26,3)</f>
        <v>1</v>
      </c>
    </row>
    <row r="7859" spans="1:8" ht="14.25">
      <c r="A7859" s="11">
        <v>44136</v>
      </c>
      <c r="B7859" s="10" t="s">
        <v>8268</v>
      </c>
      <c r="C7859" s="12">
        <v>0.75</v>
      </c>
      <c r="D7859" s="13">
        <v>44158</v>
      </c>
      <c r="E7859" s="7" t="s">
        <v>6978</v>
      </c>
      <c r="F7859" s="65">
        <v>60.49</v>
      </c>
      <c r="G7859" t="s">
        <v>39</v>
      </c>
      <c r="H7859">
        <f>+VLOOKUP(G7859,'Legenda Tecnologias'!$A$1:$C$26,3)</f>
        <v>17</v>
      </c>
    </row>
    <row r="7860" spans="1:8" ht="14.25">
      <c r="A7860" s="11">
        <v>44136</v>
      </c>
      <c r="B7860" s="10" t="s">
        <v>8269</v>
      </c>
      <c r="C7860" s="12">
        <v>0.79166666666666663</v>
      </c>
      <c r="D7860" s="13">
        <v>44158</v>
      </c>
      <c r="E7860" s="7" t="s">
        <v>6978</v>
      </c>
      <c r="F7860" s="65">
        <v>55.25</v>
      </c>
      <c r="G7860" t="s">
        <v>5</v>
      </c>
      <c r="H7860">
        <f>+VLOOKUP(G7860,'Legenda Tecnologias'!$A$1:$C$26,3)</f>
        <v>11</v>
      </c>
    </row>
    <row r="7861" spans="1:8" ht="14.25">
      <c r="A7861" s="11">
        <v>44136</v>
      </c>
      <c r="B7861" s="10" t="s">
        <v>8252</v>
      </c>
      <c r="C7861" s="12">
        <v>8.3333333333333329E-2</v>
      </c>
      <c r="D7861" s="13">
        <v>44158</v>
      </c>
      <c r="E7861" s="7" t="s">
        <v>6978</v>
      </c>
      <c r="F7861" s="65">
        <v>42.9</v>
      </c>
      <c r="G7861" t="s">
        <v>20</v>
      </c>
      <c r="H7861">
        <f>+VLOOKUP(G7861,'Legenda Tecnologias'!$A$1:$C$26,3)</f>
        <v>12</v>
      </c>
    </row>
    <row r="7862" spans="1:8" ht="14.25">
      <c r="A7862" s="11">
        <v>44136</v>
      </c>
      <c r="B7862" s="10" t="s">
        <v>8270</v>
      </c>
      <c r="C7862" s="12">
        <v>0.83333333333333337</v>
      </c>
      <c r="D7862" s="13">
        <v>44158</v>
      </c>
      <c r="E7862" s="7" t="s">
        <v>6978</v>
      </c>
      <c r="F7862" s="65">
        <v>54.51</v>
      </c>
      <c r="G7862" t="s">
        <v>5</v>
      </c>
      <c r="H7862">
        <f>+VLOOKUP(G7862,'Legenda Tecnologias'!$A$1:$C$26,3)</f>
        <v>11</v>
      </c>
    </row>
    <row r="7863" spans="1:8" ht="14.25">
      <c r="A7863" s="11">
        <v>44136</v>
      </c>
      <c r="B7863" s="10" t="s">
        <v>8271</v>
      </c>
      <c r="C7863" s="12">
        <v>0.875</v>
      </c>
      <c r="D7863" s="13">
        <v>44158</v>
      </c>
      <c r="E7863" s="7" t="s">
        <v>6978</v>
      </c>
      <c r="F7863" s="65">
        <v>52.85</v>
      </c>
      <c r="G7863" t="s">
        <v>5</v>
      </c>
      <c r="H7863">
        <f>+VLOOKUP(G7863,'Legenda Tecnologias'!$A$1:$C$26,3)</f>
        <v>11</v>
      </c>
    </row>
    <row r="7864" spans="1:8" ht="14.25">
      <c r="A7864" s="11">
        <v>44136</v>
      </c>
      <c r="B7864" s="10" t="s">
        <v>8272</v>
      </c>
      <c r="C7864" s="12">
        <v>0.91666666666666663</v>
      </c>
      <c r="D7864" s="13">
        <v>44158</v>
      </c>
      <c r="E7864" s="7" t="s">
        <v>6978</v>
      </c>
      <c r="F7864" s="65">
        <v>50.06</v>
      </c>
      <c r="G7864" t="s">
        <v>5</v>
      </c>
      <c r="H7864">
        <f>+VLOOKUP(G7864,'Legenda Tecnologias'!$A$1:$C$26,3)</f>
        <v>11</v>
      </c>
    </row>
    <row r="7865" spans="1:8" ht="14.25">
      <c r="A7865" s="11">
        <v>44136</v>
      </c>
      <c r="B7865" s="10" t="s">
        <v>8273</v>
      </c>
      <c r="C7865" s="12">
        <v>0.95833333333333337</v>
      </c>
      <c r="D7865" s="13">
        <v>44158</v>
      </c>
      <c r="E7865" s="7" t="s">
        <v>6978</v>
      </c>
      <c r="F7865" s="65">
        <v>45.47</v>
      </c>
      <c r="G7865" t="s">
        <v>10</v>
      </c>
      <c r="H7865">
        <f>+VLOOKUP(G7865,'Legenda Tecnologias'!$A$1:$C$26,3)</f>
        <v>1</v>
      </c>
    </row>
    <row r="7866" spans="1:8" ht="14.25">
      <c r="A7866" s="11">
        <v>44136</v>
      </c>
      <c r="B7866" s="10" t="s">
        <v>8253</v>
      </c>
      <c r="C7866" s="12">
        <v>0.125</v>
      </c>
      <c r="D7866" s="13">
        <v>44158</v>
      </c>
      <c r="E7866" s="7" t="s">
        <v>6978</v>
      </c>
      <c r="F7866" s="65">
        <v>41.03</v>
      </c>
      <c r="G7866" t="s">
        <v>20</v>
      </c>
      <c r="H7866">
        <f>+VLOOKUP(G7866,'Legenda Tecnologias'!$A$1:$C$26,3)</f>
        <v>12</v>
      </c>
    </row>
    <row r="7867" spans="1:8" ht="14.25">
      <c r="A7867" s="11">
        <v>44136</v>
      </c>
      <c r="B7867" s="10" t="s">
        <v>8254</v>
      </c>
      <c r="C7867" s="12">
        <v>0.16666666666666666</v>
      </c>
      <c r="D7867" s="13">
        <v>44158</v>
      </c>
      <c r="E7867" s="7" t="s">
        <v>6978</v>
      </c>
      <c r="F7867" s="65">
        <v>40.07</v>
      </c>
      <c r="G7867" t="s">
        <v>5</v>
      </c>
      <c r="H7867">
        <f>+VLOOKUP(G7867,'Legenda Tecnologias'!$A$1:$C$26,3)</f>
        <v>11</v>
      </c>
    </row>
    <row r="7868" spans="1:8" ht="14.25">
      <c r="A7868" s="11">
        <v>44136</v>
      </c>
      <c r="B7868" s="10" t="s">
        <v>8255</v>
      </c>
      <c r="C7868" s="12">
        <v>0.20833333333333334</v>
      </c>
      <c r="D7868" s="13">
        <v>44158</v>
      </c>
      <c r="E7868" s="7" t="s">
        <v>6978</v>
      </c>
      <c r="F7868" s="65">
        <v>43.27</v>
      </c>
      <c r="G7868" t="s">
        <v>12</v>
      </c>
      <c r="H7868">
        <f>+VLOOKUP(G7868,'Legenda Tecnologias'!$A$1:$C$26,3)</f>
        <v>22</v>
      </c>
    </row>
    <row r="7869" spans="1:8" ht="14.25">
      <c r="A7869" s="11">
        <v>44136</v>
      </c>
      <c r="B7869" s="10" t="s">
        <v>8256</v>
      </c>
      <c r="C7869" s="12">
        <v>0.25</v>
      </c>
      <c r="D7869" s="13">
        <v>44158</v>
      </c>
      <c r="E7869" s="7" t="s">
        <v>6978</v>
      </c>
      <c r="F7869" s="65">
        <v>48.05</v>
      </c>
      <c r="G7869" t="s">
        <v>5</v>
      </c>
      <c r="H7869">
        <f>+VLOOKUP(G7869,'Legenda Tecnologias'!$A$1:$C$26,3)</f>
        <v>11</v>
      </c>
    </row>
    <row r="7870" spans="1:8" ht="14.25">
      <c r="A7870" s="11">
        <v>44136</v>
      </c>
      <c r="B7870" s="10" t="s">
        <v>8257</v>
      </c>
      <c r="C7870" s="12">
        <v>0.29166666666666669</v>
      </c>
      <c r="D7870" s="13">
        <v>44158</v>
      </c>
      <c r="E7870" s="7" t="s">
        <v>6978</v>
      </c>
      <c r="F7870" s="65">
        <v>56.54</v>
      </c>
      <c r="G7870" t="s">
        <v>21</v>
      </c>
      <c r="H7870">
        <f>+VLOOKUP(G7870,'Legenda Tecnologias'!$A$1:$C$26,3)</f>
        <v>2</v>
      </c>
    </row>
    <row r="7871" spans="1:8" ht="14.25">
      <c r="A7871" s="11">
        <v>44136</v>
      </c>
      <c r="B7871" s="10" t="s">
        <v>8258</v>
      </c>
      <c r="C7871" s="12">
        <v>0.33333333333333331</v>
      </c>
      <c r="D7871" s="13">
        <v>44158</v>
      </c>
      <c r="E7871" s="7" t="s">
        <v>6978</v>
      </c>
      <c r="F7871" s="65">
        <v>62.03</v>
      </c>
      <c r="G7871" t="s">
        <v>5</v>
      </c>
      <c r="H7871">
        <f>+VLOOKUP(G7871,'Legenda Tecnologias'!$A$1:$C$26,3)</f>
        <v>11</v>
      </c>
    </row>
    <row r="7872" spans="1:8" ht="14.25">
      <c r="A7872" s="11">
        <v>44136</v>
      </c>
      <c r="B7872" s="10" t="s">
        <v>8259</v>
      </c>
      <c r="C7872" s="12">
        <v>0.375</v>
      </c>
      <c r="D7872" s="13">
        <v>44158</v>
      </c>
      <c r="E7872" s="7" t="s">
        <v>6978</v>
      </c>
      <c r="F7872" s="65">
        <v>58.99</v>
      </c>
      <c r="G7872" t="s">
        <v>6</v>
      </c>
      <c r="H7872">
        <f>+VLOOKUP(G7872,'Legenda Tecnologias'!$A$1:$C$26,3)</f>
        <v>18</v>
      </c>
    </row>
    <row r="7873" spans="1:8" ht="14.25">
      <c r="A7873" s="11">
        <v>44136</v>
      </c>
      <c r="B7873" s="10" t="s">
        <v>8274</v>
      </c>
      <c r="C7873" s="12">
        <v>0</v>
      </c>
      <c r="D7873" s="13">
        <v>44159</v>
      </c>
      <c r="E7873" s="7" t="s">
        <v>6978</v>
      </c>
      <c r="F7873" s="65">
        <v>44.12</v>
      </c>
      <c r="G7873" t="s">
        <v>5</v>
      </c>
      <c r="H7873">
        <f>+VLOOKUP(G7873,'Legenda Tecnologias'!$A$1:$C$26,3)</f>
        <v>11</v>
      </c>
    </row>
    <row r="7874" spans="1:8" ht="14.25">
      <c r="A7874" s="11">
        <v>44136</v>
      </c>
      <c r="B7874" s="10" t="s">
        <v>8275</v>
      </c>
      <c r="C7874" s="12">
        <v>4.1666666666666664E-2</v>
      </c>
      <c r="D7874" s="13">
        <v>44159</v>
      </c>
      <c r="E7874" s="7" t="s">
        <v>6978</v>
      </c>
      <c r="F7874" s="65">
        <v>40.07</v>
      </c>
      <c r="G7874" t="s">
        <v>5</v>
      </c>
      <c r="H7874">
        <f>+VLOOKUP(G7874,'Legenda Tecnologias'!$A$1:$C$26,3)</f>
        <v>11</v>
      </c>
    </row>
    <row r="7875" spans="1:8" ht="14.25">
      <c r="A7875" s="11">
        <v>44136</v>
      </c>
      <c r="B7875" s="10" t="s">
        <v>8284</v>
      </c>
      <c r="C7875" s="12">
        <v>0.41666666666666669</v>
      </c>
      <c r="D7875" s="13">
        <v>44159</v>
      </c>
      <c r="E7875" s="7" t="s">
        <v>6978</v>
      </c>
      <c r="F7875" s="65">
        <v>51.4</v>
      </c>
      <c r="G7875" t="s">
        <v>10</v>
      </c>
      <c r="H7875">
        <f>+VLOOKUP(G7875,'Legenda Tecnologias'!$A$1:$C$26,3)</f>
        <v>1</v>
      </c>
    </row>
    <row r="7876" spans="1:8" ht="14.25">
      <c r="A7876" s="11">
        <v>44136</v>
      </c>
      <c r="B7876" s="10" t="s">
        <v>8285</v>
      </c>
      <c r="C7876" s="12">
        <v>0.45833333333333331</v>
      </c>
      <c r="D7876" s="13">
        <v>44159</v>
      </c>
      <c r="E7876" s="7" t="s">
        <v>6978</v>
      </c>
      <c r="F7876" s="65">
        <v>49.55</v>
      </c>
      <c r="G7876" t="s">
        <v>6</v>
      </c>
      <c r="H7876">
        <f>+VLOOKUP(G7876,'Legenda Tecnologias'!$A$1:$C$26,3)</f>
        <v>18</v>
      </c>
    </row>
    <row r="7877" spans="1:8" ht="14.25">
      <c r="A7877" s="11">
        <v>44136</v>
      </c>
      <c r="B7877" s="10" t="s">
        <v>8286</v>
      </c>
      <c r="C7877" s="12">
        <v>0.5</v>
      </c>
      <c r="D7877" s="13">
        <v>44159</v>
      </c>
      <c r="E7877" s="7" t="s">
        <v>6978</v>
      </c>
      <c r="F7877" s="65">
        <v>49</v>
      </c>
      <c r="G7877" t="s">
        <v>5</v>
      </c>
      <c r="H7877">
        <f>+VLOOKUP(G7877,'Legenda Tecnologias'!$A$1:$C$26,3)</f>
        <v>11</v>
      </c>
    </row>
    <row r="7878" spans="1:8" ht="14.25">
      <c r="A7878" s="11">
        <v>44136</v>
      </c>
      <c r="B7878" s="10" t="s">
        <v>8287</v>
      </c>
      <c r="C7878" s="12">
        <v>0.54166666666666663</v>
      </c>
      <c r="D7878" s="13">
        <v>44159</v>
      </c>
      <c r="E7878" s="7" t="s">
        <v>6978</v>
      </c>
      <c r="F7878" s="65">
        <v>45.91</v>
      </c>
      <c r="G7878" t="s">
        <v>21</v>
      </c>
      <c r="H7878">
        <f>+VLOOKUP(G7878,'Legenda Tecnologias'!$A$1:$C$26,3)</f>
        <v>2</v>
      </c>
    </row>
    <row r="7879" spans="1:8" ht="14.25">
      <c r="A7879" s="11">
        <v>44136</v>
      </c>
      <c r="B7879" s="10" t="s">
        <v>8288</v>
      </c>
      <c r="C7879" s="12">
        <v>0.58333333333333337</v>
      </c>
      <c r="D7879" s="13">
        <v>44159</v>
      </c>
      <c r="E7879" s="7" t="s">
        <v>6978</v>
      </c>
      <c r="F7879" s="65">
        <v>45.8</v>
      </c>
      <c r="G7879" t="s">
        <v>5</v>
      </c>
      <c r="H7879">
        <f>+VLOOKUP(G7879,'Legenda Tecnologias'!$A$1:$C$26,3)</f>
        <v>11</v>
      </c>
    </row>
    <row r="7880" spans="1:8" ht="14.25">
      <c r="A7880" s="11">
        <v>44136</v>
      </c>
      <c r="B7880" s="10" t="s">
        <v>8289</v>
      </c>
      <c r="C7880" s="12">
        <v>0.625</v>
      </c>
      <c r="D7880" s="13">
        <v>44159</v>
      </c>
      <c r="E7880" s="7" t="s">
        <v>6978</v>
      </c>
      <c r="F7880" s="65">
        <v>46.98</v>
      </c>
      <c r="G7880" t="s">
        <v>5</v>
      </c>
      <c r="H7880">
        <f>+VLOOKUP(G7880,'Legenda Tecnologias'!$A$1:$C$26,3)</f>
        <v>11</v>
      </c>
    </row>
    <row r="7881" spans="1:8" ht="14.25">
      <c r="A7881" s="11">
        <v>44136</v>
      </c>
      <c r="B7881" s="10" t="s">
        <v>8290</v>
      </c>
      <c r="C7881" s="12">
        <v>0.66666666666666663</v>
      </c>
      <c r="D7881" s="13">
        <v>44159</v>
      </c>
      <c r="E7881" s="7" t="s">
        <v>6978</v>
      </c>
      <c r="F7881" s="65">
        <v>48.87</v>
      </c>
      <c r="G7881" t="s">
        <v>5</v>
      </c>
      <c r="H7881">
        <f>+VLOOKUP(G7881,'Legenda Tecnologias'!$A$1:$C$26,3)</f>
        <v>11</v>
      </c>
    </row>
    <row r="7882" spans="1:8" ht="14.25">
      <c r="A7882" s="11">
        <v>44136</v>
      </c>
      <c r="B7882" s="10" t="s">
        <v>8291</v>
      </c>
      <c r="C7882" s="12">
        <v>0.70833333333333337</v>
      </c>
      <c r="D7882" s="13">
        <v>44159</v>
      </c>
      <c r="E7882" s="7" t="s">
        <v>6978</v>
      </c>
      <c r="F7882" s="65">
        <v>52.57</v>
      </c>
      <c r="G7882" t="s">
        <v>13</v>
      </c>
      <c r="H7882">
        <f>+VLOOKUP(G7882,'Legenda Tecnologias'!$A$1:$C$26,3)</f>
        <v>24</v>
      </c>
    </row>
    <row r="7883" spans="1:8" ht="14.25">
      <c r="A7883" s="11">
        <v>44136</v>
      </c>
      <c r="B7883" s="10" t="s">
        <v>8292</v>
      </c>
      <c r="C7883" s="12">
        <v>0.75</v>
      </c>
      <c r="D7883" s="13">
        <v>44159</v>
      </c>
      <c r="E7883" s="7" t="s">
        <v>6978</v>
      </c>
      <c r="F7883" s="65">
        <v>54.4</v>
      </c>
      <c r="G7883" t="s">
        <v>10</v>
      </c>
      <c r="H7883">
        <f>+VLOOKUP(G7883,'Legenda Tecnologias'!$A$1:$C$26,3)</f>
        <v>1</v>
      </c>
    </row>
    <row r="7884" spans="1:8" ht="14.25">
      <c r="A7884" s="11">
        <v>44136</v>
      </c>
      <c r="B7884" s="10" t="s">
        <v>8293</v>
      </c>
      <c r="C7884" s="12">
        <v>0.79166666666666663</v>
      </c>
      <c r="D7884" s="13">
        <v>44159</v>
      </c>
      <c r="E7884" s="7" t="s">
        <v>6978</v>
      </c>
      <c r="F7884" s="65">
        <v>54.19</v>
      </c>
      <c r="G7884" t="s">
        <v>5</v>
      </c>
      <c r="H7884">
        <f>+VLOOKUP(G7884,'Legenda Tecnologias'!$A$1:$C$26,3)</f>
        <v>11</v>
      </c>
    </row>
    <row r="7885" spans="1:8" ht="14.25">
      <c r="A7885" s="11">
        <v>44136</v>
      </c>
      <c r="B7885" s="10" t="s">
        <v>8276</v>
      </c>
      <c r="C7885" s="12">
        <v>8.3333333333333329E-2</v>
      </c>
      <c r="D7885" s="13">
        <v>44159</v>
      </c>
      <c r="E7885" s="7" t="s">
        <v>6978</v>
      </c>
      <c r="F7885" s="65">
        <v>38.1</v>
      </c>
      <c r="G7885" t="s">
        <v>12</v>
      </c>
      <c r="H7885">
        <f>+VLOOKUP(G7885,'Legenda Tecnologias'!$A$1:$C$26,3)</f>
        <v>22</v>
      </c>
    </row>
    <row r="7886" spans="1:8" ht="14.25">
      <c r="A7886" s="11">
        <v>44136</v>
      </c>
      <c r="B7886" s="10" t="s">
        <v>8294</v>
      </c>
      <c r="C7886" s="12">
        <v>0.83333333333333337</v>
      </c>
      <c r="D7886" s="13">
        <v>44159</v>
      </c>
      <c r="E7886" s="7" t="s">
        <v>6978</v>
      </c>
      <c r="F7886" s="65">
        <v>50.89</v>
      </c>
      <c r="G7886" t="s">
        <v>10</v>
      </c>
      <c r="H7886">
        <f>+VLOOKUP(G7886,'Legenda Tecnologias'!$A$1:$C$26,3)</f>
        <v>1</v>
      </c>
    </row>
    <row r="7887" spans="1:8" ht="14.25">
      <c r="A7887" s="11">
        <v>44136</v>
      </c>
      <c r="B7887" s="10" t="s">
        <v>8295</v>
      </c>
      <c r="C7887" s="12">
        <v>0.875</v>
      </c>
      <c r="D7887" s="13">
        <v>44159</v>
      </c>
      <c r="E7887" s="7" t="s">
        <v>6978</v>
      </c>
      <c r="F7887" s="65">
        <v>46.06</v>
      </c>
      <c r="G7887" t="s">
        <v>10</v>
      </c>
      <c r="H7887">
        <f>+VLOOKUP(G7887,'Legenda Tecnologias'!$A$1:$C$26,3)</f>
        <v>1</v>
      </c>
    </row>
    <row r="7888" spans="1:8" ht="14.25">
      <c r="A7888" s="11">
        <v>44136</v>
      </c>
      <c r="B7888" s="10" t="s">
        <v>8296</v>
      </c>
      <c r="C7888" s="12">
        <v>0.91666666666666663</v>
      </c>
      <c r="D7888" s="13">
        <v>44159</v>
      </c>
      <c r="E7888" s="7" t="s">
        <v>6978</v>
      </c>
      <c r="F7888" s="65">
        <v>43.35</v>
      </c>
      <c r="G7888" t="s">
        <v>5</v>
      </c>
      <c r="H7888">
        <f>+VLOOKUP(G7888,'Legenda Tecnologias'!$A$1:$C$26,3)</f>
        <v>11</v>
      </c>
    </row>
    <row r="7889" spans="1:8" ht="14.25">
      <c r="A7889" s="11">
        <v>44136</v>
      </c>
      <c r="B7889" s="10" t="s">
        <v>8297</v>
      </c>
      <c r="C7889" s="12">
        <v>0.95833333333333337</v>
      </c>
      <c r="D7889" s="13">
        <v>44159</v>
      </c>
      <c r="E7889" s="7" t="s">
        <v>6978</v>
      </c>
      <c r="F7889" s="65">
        <v>39.630000000000003</v>
      </c>
      <c r="G7889" t="s">
        <v>12</v>
      </c>
      <c r="H7889">
        <f>+VLOOKUP(G7889,'Legenda Tecnologias'!$A$1:$C$26,3)</f>
        <v>22</v>
      </c>
    </row>
    <row r="7890" spans="1:8" ht="14.25">
      <c r="A7890" s="11">
        <v>44136</v>
      </c>
      <c r="B7890" s="10" t="s">
        <v>8277</v>
      </c>
      <c r="C7890" s="12">
        <v>0.125</v>
      </c>
      <c r="D7890" s="13">
        <v>44159</v>
      </c>
      <c r="E7890" s="7" t="s">
        <v>6978</v>
      </c>
      <c r="F7890" s="65">
        <v>36.369999999999997</v>
      </c>
      <c r="G7890" t="s">
        <v>12</v>
      </c>
      <c r="H7890">
        <f>+VLOOKUP(G7890,'Legenda Tecnologias'!$A$1:$C$26,3)</f>
        <v>22</v>
      </c>
    </row>
    <row r="7891" spans="1:8" ht="14.25">
      <c r="A7891" s="11">
        <v>44136</v>
      </c>
      <c r="B7891" s="10" t="s">
        <v>8278</v>
      </c>
      <c r="C7891" s="12">
        <v>0.16666666666666666</v>
      </c>
      <c r="D7891" s="13">
        <v>44159</v>
      </c>
      <c r="E7891" s="7" t="s">
        <v>6978</v>
      </c>
      <c r="F7891" s="65">
        <v>36.51</v>
      </c>
      <c r="G7891" t="s">
        <v>12</v>
      </c>
      <c r="H7891">
        <f>+VLOOKUP(G7891,'Legenda Tecnologias'!$A$1:$C$26,3)</f>
        <v>22</v>
      </c>
    </row>
    <row r="7892" spans="1:8" ht="14.25">
      <c r="A7892" s="11">
        <v>44136</v>
      </c>
      <c r="B7892" s="10" t="s">
        <v>8279</v>
      </c>
      <c r="C7892" s="12">
        <v>0.20833333333333334</v>
      </c>
      <c r="D7892" s="13">
        <v>44159</v>
      </c>
      <c r="E7892" s="7" t="s">
        <v>6978</v>
      </c>
      <c r="F7892" s="65">
        <v>39.97</v>
      </c>
      <c r="G7892" t="s">
        <v>12</v>
      </c>
      <c r="H7892">
        <f>+VLOOKUP(G7892,'Legenda Tecnologias'!$A$1:$C$26,3)</f>
        <v>22</v>
      </c>
    </row>
    <row r="7893" spans="1:8" ht="14.25">
      <c r="A7893" s="11">
        <v>44136</v>
      </c>
      <c r="B7893" s="10" t="s">
        <v>8280</v>
      </c>
      <c r="C7893" s="12">
        <v>0.25</v>
      </c>
      <c r="D7893" s="13">
        <v>44159</v>
      </c>
      <c r="E7893" s="7" t="s">
        <v>6978</v>
      </c>
      <c r="F7893" s="65">
        <v>45.07</v>
      </c>
      <c r="G7893" t="s">
        <v>12</v>
      </c>
      <c r="H7893">
        <f>+VLOOKUP(G7893,'Legenda Tecnologias'!$A$1:$C$26,3)</f>
        <v>22</v>
      </c>
    </row>
    <row r="7894" spans="1:8" ht="14.25">
      <c r="A7894" s="11">
        <v>44136</v>
      </c>
      <c r="B7894" s="10" t="s">
        <v>8281</v>
      </c>
      <c r="C7894" s="12">
        <v>0.29166666666666669</v>
      </c>
      <c r="D7894" s="13">
        <v>44159</v>
      </c>
      <c r="E7894" s="7" t="s">
        <v>6978</v>
      </c>
      <c r="F7894" s="65">
        <v>52.55</v>
      </c>
      <c r="G7894" t="s">
        <v>12</v>
      </c>
      <c r="H7894">
        <f>+VLOOKUP(G7894,'Legenda Tecnologias'!$A$1:$C$26,3)</f>
        <v>22</v>
      </c>
    </row>
    <row r="7895" spans="1:8" ht="14.25">
      <c r="A7895" s="11">
        <v>44136</v>
      </c>
      <c r="B7895" s="10" t="s">
        <v>8282</v>
      </c>
      <c r="C7895" s="12">
        <v>0.33333333333333331</v>
      </c>
      <c r="D7895" s="13">
        <v>44159</v>
      </c>
      <c r="E7895" s="7" t="s">
        <v>6978</v>
      </c>
      <c r="F7895" s="65">
        <v>55.3</v>
      </c>
      <c r="G7895" t="s">
        <v>5</v>
      </c>
      <c r="H7895">
        <f>+VLOOKUP(G7895,'Legenda Tecnologias'!$A$1:$C$26,3)</f>
        <v>11</v>
      </c>
    </row>
    <row r="7896" spans="1:8" ht="14.25">
      <c r="A7896" s="11">
        <v>44136</v>
      </c>
      <c r="B7896" s="10" t="s">
        <v>8283</v>
      </c>
      <c r="C7896" s="12">
        <v>0.375</v>
      </c>
      <c r="D7896" s="13">
        <v>44159</v>
      </c>
      <c r="E7896" s="7" t="s">
        <v>6978</v>
      </c>
      <c r="F7896" s="65">
        <v>53.66</v>
      </c>
      <c r="G7896" t="s">
        <v>5</v>
      </c>
      <c r="H7896">
        <f>+VLOOKUP(G7896,'Legenda Tecnologias'!$A$1:$C$26,3)</f>
        <v>11</v>
      </c>
    </row>
    <row r="7897" spans="1:8" ht="14.25">
      <c r="A7897" s="11">
        <v>44136</v>
      </c>
      <c r="B7897" s="10" t="s">
        <v>8298</v>
      </c>
      <c r="C7897" s="12">
        <v>0</v>
      </c>
      <c r="D7897" s="13">
        <v>44160</v>
      </c>
      <c r="E7897" s="7" t="s">
        <v>6978</v>
      </c>
      <c r="F7897" s="65">
        <v>36.28</v>
      </c>
      <c r="G7897" t="s">
        <v>12</v>
      </c>
      <c r="H7897">
        <f>+VLOOKUP(G7897,'Legenda Tecnologias'!$A$1:$C$26,3)</f>
        <v>22</v>
      </c>
    </row>
    <row r="7898" spans="1:8" ht="14.25">
      <c r="A7898" s="11">
        <v>44136</v>
      </c>
      <c r="B7898" s="10" t="s">
        <v>8299</v>
      </c>
      <c r="C7898" s="12">
        <v>4.1666666666666664E-2</v>
      </c>
      <c r="D7898" s="13">
        <v>44160</v>
      </c>
      <c r="E7898" s="7" t="s">
        <v>6978</v>
      </c>
      <c r="F7898" s="65">
        <v>37.119999999999997</v>
      </c>
      <c r="G7898" t="s">
        <v>6</v>
      </c>
      <c r="H7898">
        <f>+VLOOKUP(G7898,'Legenda Tecnologias'!$A$1:$C$26,3)</f>
        <v>18</v>
      </c>
    </row>
    <row r="7899" spans="1:8" ht="14.25">
      <c r="A7899" s="11">
        <v>44136</v>
      </c>
      <c r="B7899" s="10" t="s">
        <v>8308</v>
      </c>
      <c r="C7899" s="12">
        <v>0.41666666666666669</v>
      </c>
      <c r="D7899" s="13">
        <v>44160</v>
      </c>
      <c r="E7899" s="7" t="s">
        <v>6978</v>
      </c>
      <c r="F7899" s="65">
        <v>51.67</v>
      </c>
      <c r="G7899" t="s">
        <v>5</v>
      </c>
      <c r="H7899">
        <f>+VLOOKUP(G7899,'Legenda Tecnologias'!$A$1:$C$26,3)</f>
        <v>11</v>
      </c>
    </row>
    <row r="7900" spans="1:8" ht="14.25">
      <c r="A7900" s="11">
        <v>44136</v>
      </c>
      <c r="B7900" s="10" t="s">
        <v>8309</v>
      </c>
      <c r="C7900" s="12">
        <v>0.45833333333333331</v>
      </c>
      <c r="D7900" s="13">
        <v>44160</v>
      </c>
      <c r="E7900" s="7" t="s">
        <v>6978</v>
      </c>
      <c r="F7900" s="65">
        <v>51.29</v>
      </c>
      <c r="G7900" t="s">
        <v>5</v>
      </c>
      <c r="H7900">
        <f>+VLOOKUP(G7900,'Legenda Tecnologias'!$A$1:$C$26,3)</f>
        <v>11</v>
      </c>
    </row>
    <row r="7901" spans="1:8" ht="14.25">
      <c r="A7901" s="11">
        <v>44136</v>
      </c>
      <c r="B7901" s="10" t="s">
        <v>8310</v>
      </c>
      <c r="C7901" s="12">
        <v>0.5</v>
      </c>
      <c r="D7901" s="13">
        <v>44160</v>
      </c>
      <c r="E7901" s="7" t="s">
        <v>6978</v>
      </c>
      <c r="F7901" s="65">
        <v>50.48</v>
      </c>
      <c r="G7901" t="s">
        <v>12</v>
      </c>
      <c r="H7901">
        <f>+VLOOKUP(G7901,'Legenda Tecnologias'!$A$1:$C$26,3)</f>
        <v>22</v>
      </c>
    </row>
    <row r="7902" spans="1:8" ht="14.25">
      <c r="A7902" s="11">
        <v>44136</v>
      </c>
      <c r="B7902" s="10" t="s">
        <v>8311</v>
      </c>
      <c r="C7902" s="12">
        <v>0.54166666666666663</v>
      </c>
      <c r="D7902" s="13">
        <v>44160</v>
      </c>
      <c r="E7902" s="7" t="s">
        <v>6978</v>
      </c>
      <c r="F7902" s="65">
        <v>50.48</v>
      </c>
      <c r="G7902" t="s">
        <v>5</v>
      </c>
      <c r="H7902">
        <f>+VLOOKUP(G7902,'Legenda Tecnologias'!$A$1:$C$26,3)</f>
        <v>11</v>
      </c>
    </row>
    <row r="7903" spans="1:8" ht="14.25">
      <c r="A7903" s="11">
        <v>44136</v>
      </c>
      <c r="B7903" s="10" t="s">
        <v>8312</v>
      </c>
      <c r="C7903" s="12">
        <v>0.58333333333333337</v>
      </c>
      <c r="D7903" s="13">
        <v>44160</v>
      </c>
      <c r="E7903" s="7" t="s">
        <v>6978</v>
      </c>
      <c r="F7903" s="65">
        <v>52.01</v>
      </c>
      <c r="G7903" t="s">
        <v>5</v>
      </c>
      <c r="H7903">
        <f>+VLOOKUP(G7903,'Legenda Tecnologias'!$A$1:$C$26,3)</f>
        <v>11</v>
      </c>
    </row>
    <row r="7904" spans="1:8" ht="14.25">
      <c r="A7904" s="11">
        <v>44136</v>
      </c>
      <c r="B7904" s="10" t="s">
        <v>8313</v>
      </c>
      <c r="C7904" s="12">
        <v>0.625</v>
      </c>
      <c r="D7904" s="13">
        <v>44160</v>
      </c>
      <c r="E7904" s="7" t="s">
        <v>6978</v>
      </c>
      <c r="F7904" s="65">
        <v>52.91</v>
      </c>
      <c r="G7904" t="s">
        <v>5</v>
      </c>
      <c r="H7904">
        <f>+VLOOKUP(G7904,'Legenda Tecnologias'!$A$1:$C$26,3)</f>
        <v>11</v>
      </c>
    </row>
    <row r="7905" spans="1:8" ht="14.25">
      <c r="A7905" s="11">
        <v>44136</v>
      </c>
      <c r="B7905" s="10" t="s">
        <v>8314</v>
      </c>
      <c r="C7905" s="12">
        <v>0.66666666666666663</v>
      </c>
      <c r="D7905" s="13">
        <v>44160</v>
      </c>
      <c r="E7905" s="7" t="s">
        <v>6978</v>
      </c>
      <c r="F7905" s="65">
        <v>54.57</v>
      </c>
      <c r="G7905" t="s">
        <v>6</v>
      </c>
      <c r="H7905">
        <f>+VLOOKUP(G7905,'Legenda Tecnologias'!$A$1:$C$26,3)</f>
        <v>18</v>
      </c>
    </row>
    <row r="7906" spans="1:8" ht="14.25">
      <c r="A7906" s="11">
        <v>44136</v>
      </c>
      <c r="B7906" s="10" t="s">
        <v>8315</v>
      </c>
      <c r="C7906" s="12">
        <v>0.70833333333333337</v>
      </c>
      <c r="D7906" s="13">
        <v>44160</v>
      </c>
      <c r="E7906" s="7" t="s">
        <v>6978</v>
      </c>
      <c r="F7906" s="65">
        <v>58.46</v>
      </c>
      <c r="G7906" t="s">
        <v>5</v>
      </c>
      <c r="H7906">
        <f>+VLOOKUP(G7906,'Legenda Tecnologias'!$A$1:$C$26,3)</f>
        <v>11</v>
      </c>
    </row>
    <row r="7907" spans="1:8" ht="14.25">
      <c r="A7907" s="11">
        <v>44136</v>
      </c>
      <c r="B7907" s="10" t="s">
        <v>8316</v>
      </c>
      <c r="C7907" s="12">
        <v>0.75</v>
      </c>
      <c r="D7907" s="13">
        <v>44160</v>
      </c>
      <c r="E7907" s="7" t="s">
        <v>6978</v>
      </c>
      <c r="F7907" s="65">
        <v>59.02</v>
      </c>
      <c r="G7907" t="s">
        <v>10</v>
      </c>
      <c r="H7907">
        <f>+VLOOKUP(G7907,'Legenda Tecnologias'!$A$1:$C$26,3)</f>
        <v>1</v>
      </c>
    </row>
    <row r="7908" spans="1:8" ht="14.25">
      <c r="A7908" s="11">
        <v>44136</v>
      </c>
      <c r="B7908" s="10" t="s">
        <v>8317</v>
      </c>
      <c r="C7908" s="12">
        <v>0.79166666666666663</v>
      </c>
      <c r="D7908" s="13">
        <v>44160</v>
      </c>
      <c r="E7908" s="7" t="s">
        <v>6978</v>
      </c>
      <c r="F7908" s="65">
        <v>56.3</v>
      </c>
      <c r="G7908" t="s">
        <v>5</v>
      </c>
      <c r="H7908">
        <f>+VLOOKUP(G7908,'Legenda Tecnologias'!$A$1:$C$26,3)</f>
        <v>11</v>
      </c>
    </row>
    <row r="7909" spans="1:8" ht="14.25">
      <c r="A7909" s="11">
        <v>44136</v>
      </c>
      <c r="B7909" s="10" t="s">
        <v>8300</v>
      </c>
      <c r="C7909" s="12">
        <v>8.3333333333333329E-2</v>
      </c>
      <c r="D7909" s="13">
        <v>44160</v>
      </c>
      <c r="E7909" s="7" t="s">
        <v>6978</v>
      </c>
      <c r="F7909" s="65">
        <v>33.9</v>
      </c>
      <c r="G7909" t="s">
        <v>6</v>
      </c>
      <c r="H7909">
        <f>+VLOOKUP(G7909,'Legenda Tecnologias'!$A$1:$C$26,3)</f>
        <v>18</v>
      </c>
    </row>
    <row r="7910" spans="1:8" ht="14.25">
      <c r="A7910" s="11">
        <v>44136</v>
      </c>
      <c r="B7910" s="10" t="s">
        <v>8318</v>
      </c>
      <c r="C7910" s="12">
        <v>0.83333333333333337</v>
      </c>
      <c r="D7910" s="13">
        <v>44160</v>
      </c>
      <c r="E7910" s="7" t="s">
        <v>6978</v>
      </c>
      <c r="F7910" s="65">
        <v>52.5</v>
      </c>
      <c r="G7910" t="s">
        <v>10</v>
      </c>
      <c r="H7910">
        <f>+VLOOKUP(G7910,'Legenda Tecnologias'!$A$1:$C$26,3)</f>
        <v>1</v>
      </c>
    </row>
    <row r="7911" spans="1:8" ht="14.25">
      <c r="A7911" s="11">
        <v>44136</v>
      </c>
      <c r="B7911" s="10" t="s">
        <v>8319</v>
      </c>
      <c r="C7911" s="12">
        <v>0.875</v>
      </c>
      <c r="D7911" s="13">
        <v>44160</v>
      </c>
      <c r="E7911" s="7" t="s">
        <v>6978</v>
      </c>
      <c r="F7911" s="65">
        <v>46.12</v>
      </c>
      <c r="G7911" t="s">
        <v>5</v>
      </c>
      <c r="H7911">
        <f>+VLOOKUP(G7911,'Legenda Tecnologias'!$A$1:$C$26,3)</f>
        <v>11</v>
      </c>
    </row>
    <row r="7912" spans="1:8" ht="14.25">
      <c r="A7912" s="11">
        <v>44136</v>
      </c>
      <c r="B7912" s="10" t="s">
        <v>8320</v>
      </c>
      <c r="C7912" s="12">
        <v>0.91666666666666663</v>
      </c>
      <c r="D7912" s="13">
        <v>44160</v>
      </c>
      <c r="E7912" s="7" t="s">
        <v>6978</v>
      </c>
      <c r="F7912" s="65">
        <v>44.44</v>
      </c>
      <c r="G7912" t="s">
        <v>13</v>
      </c>
      <c r="H7912">
        <f>+VLOOKUP(G7912,'Legenda Tecnologias'!$A$1:$C$26,3)</f>
        <v>24</v>
      </c>
    </row>
    <row r="7913" spans="1:8" ht="14.25">
      <c r="A7913" s="11">
        <v>44136</v>
      </c>
      <c r="B7913" s="10" t="s">
        <v>8321</v>
      </c>
      <c r="C7913" s="12">
        <v>0.95833333333333337</v>
      </c>
      <c r="D7913" s="13">
        <v>44160</v>
      </c>
      <c r="E7913" s="7" t="s">
        <v>6978</v>
      </c>
      <c r="F7913" s="65">
        <v>41.94</v>
      </c>
      <c r="G7913" t="s">
        <v>6</v>
      </c>
      <c r="H7913">
        <f>+VLOOKUP(G7913,'Legenda Tecnologias'!$A$1:$C$26,3)</f>
        <v>18</v>
      </c>
    </row>
    <row r="7914" spans="1:8" ht="14.25">
      <c r="A7914" s="11">
        <v>44136</v>
      </c>
      <c r="B7914" s="10" t="s">
        <v>8301</v>
      </c>
      <c r="C7914" s="12">
        <v>0.125</v>
      </c>
      <c r="D7914" s="13">
        <v>44160</v>
      </c>
      <c r="E7914" s="7" t="s">
        <v>6978</v>
      </c>
      <c r="F7914" s="65">
        <v>33.5</v>
      </c>
      <c r="G7914" t="s">
        <v>13</v>
      </c>
      <c r="H7914">
        <f>+VLOOKUP(G7914,'Legenda Tecnologias'!$A$1:$C$26,3)</f>
        <v>24</v>
      </c>
    </row>
    <row r="7915" spans="1:8" ht="14.25">
      <c r="A7915" s="11">
        <v>44136</v>
      </c>
      <c r="B7915" s="10" t="s">
        <v>8302</v>
      </c>
      <c r="C7915" s="12">
        <v>0.16666666666666666</v>
      </c>
      <c r="D7915" s="13">
        <v>44160</v>
      </c>
      <c r="E7915" s="7" t="s">
        <v>6978</v>
      </c>
      <c r="F7915" s="65">
        <v>34.119999999999997</v>
      </c>
      <c r="G7915" t="s">
        <v>49</v>
      </c>
      <c r="H7915">
        <f>+VLOOKUP(G7915,'Legenda Tecnologias'!$A$1:$C$26,3)</f>
        <v>21</v>
      </c>
    </row>
    <row r="7916" spans="1:8" ht="14.25">
      <c r="A7916" s="11">
        <v>44136</v>
      </c>
      <c r="B7916" s="10" t="s">
        <v>8303</v>
      </c>
      <c r="C7916" s="12">
        <v>0.20833333333333334</v>
      </c>
      <c r="D7916" s="13">
        <v>44160</v>
      </c>
      <c r="E7916" s="7" t="s">
        <v>6978</v>
      </c>
      <c r="F7916" s="65">
        <v>35.770000000000003</v>
      </c>
      <c r="G7916" t="s">
        <v>117</v>
      </c>
      <c r="H7916">
        <f>+VLOOKUP(G7916,'Legenda Tecnologias'!$A$1:$C$26,3)</f>
        <v>23</v>
      </c>
    </row>
    <row r="7917" spans="1:8" ht="14.25">
      <c r="A7917" s="11">
        <v>44136</v>
      </c>
      <c r="B7917" s="10" t="s">
        <v>8304</v>
      </c>
      <c r="C7917" s="12">
        <v>0.25</v>
      </c>
      <c r="D7917" s="13">
        <v>44160</v>
      </c>
      <c r="E7917" s="7" t="s">
        <v>6978</v>
      </c>
      <c r="F7917" s="65">
        <v>43.52</v>
      </c>
      <c r="G7917" t="s">
        <v>13</v>
      </c>
      <c r="H7917">
        <f>+VLOOKUP(G7917,'Legenda Tecnologias'!$A$1:$C$26,3)</f>
        <v>24</v>
      </c>
    </row>
    <row r="7918" spans="1:8" ht="14.25">
      <c r="A7918" s="11">
        <v>44136</v>
      </c>
      <c r="B7918" s="10" t="s">
        <v>8305</v>
      </c>
      <c r="C7918" s="12">
        <v>0.29166666666666669</v>
      </c>
      <c r="D7918" s="13">
        <v>44160</v>
      </c>
      <c r="E7918" s="7" t="s">
        <v>6978</v>
      </c>
      <c r="F7918" s="65">
        <v>53.05</v>
      </c>
      <c r="G7918" t="s">
        <v>5</v>
      </c>
      <c r="H7918">
        <f>+VLOOKUP(G7918,'Legenda Tecnologias'!$A$1:$C$26,3)</f>
        <v>11</v>
      </c>
    </row>
    <row r="7919" spans="1:8" ht="14.25">
      <c r="A7919" s="11">
        <v>44136</v>
      </c>
      <c r="B7919" s="10" t="s">
        <v>8306</v>
      </c>
      <c r="C7919" s="12">
        <v>0.33333333333333331</v>
      </c>
      <c r="D7919" s="13">
        <v>44160</v>
      </c>
      <c r="E7919" s="7" t="s">
        <v>6978</v>
      </c>
      <c r="F7919" s="65">
        <v>53.5</v>
      </c>
      <c r="G7919" t="s">
        <v>5</v>
      </c>
      <c r="H7919">
        <f>+VLOOKUP(G7919,'Legenda Tecnologias'!$A$1:$C$26,3)</f>
        <v>11</v>
      </c>
    </row>
    <row r="7920" spans="1:8" ht="14.25">
      <c r="A7920" s="11">
        <v>44136</v>
      </c>
      <c r="B7920" s="10" t="s">
        <v>8307</v>
      </c>
      <c r="C7920" s="12">
        <v>0.375</v>
      </c>
      <c r="D7920" s="13">
        <v>44160</v>
      </c>
      <c r="E7920" s="7" t="s">
        <v>6978</v>
      </c>
      <c r="F7920" s="65">
        <v>53.25</v>
      </c>
      <c r="G7920" t="s">
        <v>5</v>
      </c>
      <c r="H7920">
        <f>+VLOOKUP(G7920,'Legenda Tecnologias'!$A$1:$C$26,3)</f>
        <v>11</v>
      </c>
    </row>
    <row r="7921" spans="1:8" ht="14.25">
      <c r="A7921" s="11">
        <v>44136</v>
      </c>
      <c r="B7921" s="10" t="s">
        <v>8322</v>
      </c>
      <c r="C7921" s="12">
        <v>0</v>
      </c>
      <c r="D7921" s="13">
        <v>44161</v>
      </c>
      <c r="E7921" s="7" t="s">
        <v>6978</v>
      </c>
      <c r="F7921" s="65">
        <v>42.56</v>
      </c>
      <c r="G7921" t="s">
        <v>12</v>
      </c>
      <c r="H7921">
        <f>+VLOOKUP(G7921,'Legenda Tecnologias'!$A$1:$C$26,3)</f>
        <v>22</v>
      </c>
    </row>
    <row r="7922" spans="1:8" ht="14.25">
      <c r="A7922" s="11">
        <v>44136</v>
      </c>
      <c r="B7922" s="10" t="s">
        <v>8323</v>
      </c>
      <c r="C7922" s="12">
        <v>4.1666666666666664E-2</v>
      </c>
      <c r="D7922" s="13">
        <v>44161</v>
      </c>
      <c r="E7922" s="7" t="s">
        <v>6978</v>
      </c>
      <c r="F7922" s="65">
        <v>39.549999999999997</v>
      </c>
      <c r="G7922" t="s">
        <v>6</v>
      </c>
      <c r="H7922">
        <f>+VLOOKUP(G7922,'Legenda Tecnologias'!$A$1:$C$26,3)</f>
        <v>18</v>
      </c>
    </row>
    <row r="7923" spans="1:8" ht="14.25">
      <c r="A7923" s="11">
        <v>44136</v>
      </c>
      <c r="B7923" s="10" t="s">
        <v>8332</v>
      </c>
      <c r="C7923" s="12">
        <v>0.41666666666666669</v>
      </c>
      <c r="D7923" s="13">
        <v>44161</v>
      </c>
      <c r="E7923" s="7" t="s">
        <v>6978</v>
      </c>
      <c r="F7923" s="65">
        <v>51.5</v>
      </c>
      <c r="G7923" t="s">
        <v>5</v>
      </c>
      <c r="H7923">
        <f>+VLOOKUP(G7923,'Legenda Tecnologias'!$A$1:$C$26,3)</f>
        <v>11</v>
      </c>
    </row>
    <row r="7924" spans="1:8" ht="14.25">
      <c r="A7924" s="11">
        <v>44136</v>
      </c>
      <c r="B7924" s="10" t="s">
        <v>8333</v>
      </c>
      <c r="C7924" s="12">
        <v>0.45833333333333331</v>
      </c>
      <c r="D7924" s="13">
        <v>44161</v>
      </c>
      <c r="E7924" s="7" t="s">
        <v>6978</v>
      </c>
      <c r="F7924" s="65">
        <v>51.64</v>
      </c>
      <c r="G7924" t="s">
        <v>5</v>
      </c>
      <c r="H7924">
        <f>+VLOOKUP(G7924,'Legenda Tecnologias'!$A$1:$C$26,3)</f>
        <v>11</v>
      </c>
    </row>
    <row r="7925" spans="1:8" ht="14.25">
      <c r="A7925" s="11">
        <v>44136</v>
      </c>
      <c r="B7925" s="10" t="s">
        <v>8334</v>
      </c>
      <c r="C7925" s="12">
        <v>0.5</v>
      </c>
      <c r="D7925" s="13">
        <v>44161</v>
      </c>
      <c r="E7925" s="7" t="s">
        <v>6978</v>
      </c>
      <c r="F7925" s="65">
        <v>51.55</v>
      </c>
      <c r="G7925" t="s">
        <v>5</v>
      </c>
      <c r="H7925">
        <f>+VLOOKUP(G7925,'Legenda Tecnologias'!$A$1:$C$26,3)</f>
        <v>11</v>
      </c>
    </row>
    <row r="7926" spans="1:8" ht="14.25">
      <c r="A7926" s="11">
        <v>44136</v>
      </c>
      <c r="B7926" s="10" t="s">
        <v>8335</v>
      </c>
      <c r="C7926" s="12">
        <v>0.54166666666666663</v>
      </c>
      <c r="D7926" s="13">
        <v>44161</v>
      </c>
      <c r="E7926" s="7" t="s">
        <v>6978</v>
      </c>
      <c r="F7926" s="65">
        <v>52.95</v>
      </c>
      <c r="G7926" t="s">
        <v>5</v>
      </c>
      <c r="H7926">
        <f>+VLOOKUP(G7926,'Legenda Tecnologias'!$A$1:$C$26,3)</f>
        <v>11</v>
      </c>
    </row>
    <row r="7927" spans="1:8" ht="14.25">
      <c r="A7927" s="11">
        <v>44136</v>
      </c>
      <c r="B7927" s="10" t="s">
        <v>8336</v>
      </c>
      <c r="C7927" s="12">
        <v>0.58333333333333337</v>
      </c>
      <c r="D7927" s="13">
        <v>44161</v>
      </c>
      <c r="E7927" s="7" t="s">
        <v>6978</v>
      </c>
      <c r="F7927" s="65">
        <v>51.5</v>
      </c>
      <c r="G7927" t="s">
        <v>5</v>
      </c>
      <c r="H7927">
        <f>+VLOOKUP(G7927,'Legenda Tecnologias'!$A$1:$C$26,3)</f>
        <v>11</v>
      </c>
    </row>
    <row r="7928" spans="1:8" ht="14.25">
      <c r="A7928" s="11">
        <v>44136</v>
      </c>
      <c r="B7928" s="10" t="s">
        <v>8337</v>
      </c>
      <c r="C7928" s="12">
        <v>0.625</v>
      </c>
      <c r="D7928" s="13">
        <v>44161</v>
      </c>
      <c r="E7928" s="7" t="s">
        <v>6978</v>
      </c>
      <c r="F7928" s="65">
        <v>51.2</v>
      </c>
      <c r="G7928" t="s">
        <v>5</v>
      </c>
      <c r="H7928">
        <f>+VLOOKUP(G7928,'Legenda Tecnologias'!$A$1:$C$26,3)</f>
        <v>11</v>
      </c>
    </row>
    <row r="7929" spans="1:8" ht="14.25">
      <c r="A7929" s="11">
        <v>44136</v>
      </c>
      <c r="B7929" s="10" t="s">
        <v>8338</v>
      </c>
      <c r="C7929" s="12">
        <v>0.66666666666666663</v>
      </c>
      <c r="D7929" s="13">
        <v>44161</v>
      </c>
      <c r="E7929" s="7" t="s">
        <v>6978</v>
      </c>
      <c r="F7929" s="65">
        <v>51.5</v>
      </c>
      <c r="G7929" t="s">
        <v>5</v>
      </c>
      <c r="H7929">
        <f>+VLOOKUP(G7929,'Legenda Tecnologias'!$A$1:$C$26,3)</f>
        <v>11</v>
      </c>
    </row>
    <row r="7930" spans="1:8" ht="14.25">
      <c r="A7930" s="11">
        <v>44136</v>
      </c>
      <c r="B7930" s="10" t="s">
        <v>8339</v>
      </c>
      <c r="C7930" s="12">
        <v>0.70833333333333337</v>
      </c>
      <c r="D7930" s="13">
        <v>44161</v>
      </c>
      <c r="E7930" s="7" t="s">
        <v>6978</v>
      </c>
      <c r="F7930" s="65">
        <v>51.5</v>
      </c>
      <c r="G7930" t="s">
        <v>5</v>
      </c>
      <c r="H7930">
        <f>+VLOOKUP(G7930,'Legenda Tecnologias'!$A$1:$C$26,3)</f>
        <v>11</v>
      </c>
    </row>
    <row r="7931" spans="1:8" ht="14.25">
      <c r="A7931" s="11">
        <v>44136</v>
      </c>
      <c r="B7931" s="10" t="s">
        <v>8340</v>
      </c>
      <c r="C7931" s="12">
        <v>0.75</v>
      </c>
      <c r="D7931" s="13">
        <v>44161</v>
      </c>
      <c r="E7931" s="7" t="s">
        <v>6978</v>
      </c>
      <c r="F7931" s="65">
        <v>54.21</v>
      </c>
      <c r="G7931" t="s">
        <v>5</v>
      </c>
      <c r="H7931">
        <f>+VLOOKUP(G7931,'Legenda Tecnologias'!$A$1:$C$26,3)</f>
        <v>11</v>
      </c>
    </row>
    <row r="7932" spans="1:8" ht="14.25">
      <c r="A7932" s="11">
        <v>44136</v>
      </c>
      <c r="B7932" s="10" t="s">
        <v>8341</v>
      </c>
      <c r="C7932" s="12">
        <v>0.79166666666666663</v>
      </c>
      <c r="D7932" s="13">
        <v>44161</v>
      </c>
      <c r="E7932" s="7" t="s">
        <v>6978</v>
      </c>
      <c r="F7932" s="65">
        <v>55.77</v>
      </c>
      <c r="G7932" t="s">
        <v>12</v>
      </c>
      <c r="H7932">
        <f>+VLOOKUP(G7932,'Legenda Tecnologias'!$A$1:$C$26,3)</f>
        <v>22</v>
      </c>
    </row>
    <row r="7933" spans="1:8" ht="14.25">
      <c r="A7933" s="11">
        <v>44136</v>
      </c>
      <c r="B7933" s="10" t="s">
        <v>8324</v>
      </c>
      <c r="C7933" s="12">
        <v>8.3333333333333329E-2</v>
      </c>
      <c r="D7933" s="13">
        <v>44161</v>
      </c>
      <c r="E7933" s="7" t="s">
        <v>6978</v>
      </c>
      <c r="F7933" s="65">
        <v>36.770000000000003</v>
      </c>
      <c r="G7933" t="s">
        <v>12</v>
      </c>
      <c r="H7933">
        <f>+VLOOKUP(G7933,'Legenda Tecnologias'!$A$1:$C$26,3)</f>
        <v>22</v>
      </c>
    </row>
    <row r="7934" spans="1:8" ht="14.25">
      <c r="A7934" s="11">
        <v>44136</v>
      </c>
      <c r="B7934" s="10" t="s">
        <v>8342</v>
      </c>
      <c r="C7934" s="12">
        <v>0.83333333333333337</v>
      </c>
      <c r="D7934" s="13">
        <v>44161</v>
      </c>
      <c r="E7934" s="7" t="s">
        <v>6978</v>
      </c>
      <c r="F7934" s="65">
        <v>55.96</v>
      </c>
      <c r="G7934" t="s">
        <v>10</v>
      </c>
      <c r="H7934">
        <f>+VLOOKUP(G7934,'Legenda Tecnologias'!$A$1:$C$26,3)</f>
        <v>1</v>
      </c>
    </row>
    <row r="7935" spans="1:8" ht="14.25">
      <c r="A7935" s="11">
        <v>44136</v>
      </c>
      <c r="B7935" s="10" t="s">
        <v>8343</v>
      </c>
      <c r="C7935" s="12">
        <v>0.875</v>
      </c>
      <c r="D7935" s="13">
        <v>44161</v>
      </c>
      <c r="E7935" s="7" t="s">
        <v>6978</v>
      </c>
      <c r="F7935" s="65">
        <v>52.23</v>
      </c>
      <c r="G7935" t="s">
        <v>5</v>
      </c>
      <c r="H7935">
        <f>+VLOOKUP(G7935,'Legenda Tecnologias'!$A$1:$C$26,3)</f>
        <v>11</v>
      </c>
    </row>
    <row r="7936" spans="1:8" ht="14.25">
      <c r="A7936" s="11">
        <v>44136</v>
      </c>
      <c r="B7936" s="10" t="s">
        <v>8344</v>
      </c>
      <c r="C7936" s="12">
        <v>0.91666666666666663</v>
      </c>
      <c r="D7936" s="13">
        <v>44161</v>
      </c>
      <c r="E7936" s="7" t="s">
        <v>6978</v>
      </c>
      <c r="F7936" s="65">
        <v>49.73</v>
      </c>
      <c r="G7936" t="s">
        <v>20</v>
      </c>
      <c r="H7936">
        <f>+VLOOKUP(G7936,'Legenda Tecnologias'!$A$1:$C$26,3)</f>
        <v>12</v>
      </c>
    </row>
    <row r="7937" spans="1:8" ht="14.25">
      <c r="A7937" s="11">
        <v>44136</v>
      </c>
      <c r="B7937" s="10" t="s">
        <v>8345</v>
      </c>
      <c r="C7937" s="12">
        <v>0.95833333333333337</v>
      </c>
      <c r="D7937" s="13">
        <v>44161</v>
      </c>
      <c r="E7937" s="7" t="s">
        <v>6978</v>
      </c>
      <c r="F7937" s="65">
        <v>45.17</v>
      </c>
      <c r="G7937" t="s">
        <v>5</v>
      </c>
      <c r="H7937">
        <f>+VLOOKUP(G7937,'Legenda Tecnologias'!$A$1:$C$26,3)</f>
        <v>11</v>
      </c>
    </row>
    <row r="7938" spans="1:8" ht="14.25">
      <c r="A7938" s="11">
        <v>44136</v>
      </c>
      <c r="B7938" s="10" t="s">
        <v>8325</v>
      </c>
      <c r="C7938" s="12">
        <v>0.125</v>
      </c>
      <c r="D7938" s="13">
        <v>44161</v>
      </c>
      <c r="E7938" s="7" t="s">
        <v>6978</v>
      </c>
      <c r="F7938" s="65">
        <v>36.57</v>
      </c>
      <c r="G7938" t="s">
        <v>6</v>
      </c>
      <c r="H7938">
        <f>+VLOOKUP(G7938,'Legenda Tecnologias'!$A$1:$C$26,3)</f>
        <v>18</v>
      </c>
    </row>
    <row r="7939" spans="1:8" ht="14.25">
      <c r="A7939" s="11">
        <v>44136</v>
      </c>
      <c r="B7939" s="10" t="s">
        <v>8326</v>
      </c>
      <c r="C7939" s="12">
        <v>0.16666666666666666</v>
      </c>
      <c r="D7939" s="13">
        <v>44161</v>
      </c>
      <c r="E7939" s="7" t="s">
        <v>6978</v>
      </c>
      <c r="F7939" s="65">
        <v>36.79</v>
      </c>
      <c r="G7939" t="s">
        <v>6</v>
      </c>
      <c r="H7939">
        <f>+VLOOKUP(G7939,'Legenda Tecnologias'!$A$1:$C$26,3)</f>
        <v>18</v>
      </c>
    </row>
    <row r="7940" spans="1:8" ht="14.25">
      <c r="A7940" s="11">
        <v>44136</v>
      </c>
      <c r="B7940" s="10" t="s">
        <v>8327</v>
      </c>
      <c r="C7940" s="12">
        <v>0.20833333333333334</v>
      </c>
      <c r="D7940" s="13">
        <v>44161</v>
      </c>
      <c r="E7940" s="7" t="s">
        <v>6978</v>
      </c>
      <c r="F7940" s="65">
        <v>38.200000000000003</v>
      </c>
      <c r="G7940" t="s">
        <v>6</v>
      </c>
      <c r="H7940">
        <f>+VLOOKUP(G7940,'Legenda Tecnologias'!$A$1:$C$26,3)</f>
        <v>18</v>
      </c>
    </row>
    <row r="7941" spans="1:8" ht="14.25">
      <c r="A7941" s="11">
        <v>44136</v>
      </c>
      <c r="B7941" s="10" t="s">
        <v>8328</v>
      </c>
      <c r="C7941" s="12">
        <v>0.25</v>
      </c>
      <c r="D7941" s="13">
        <v>44161</v>
      </c>
      <c r="E7941" s="7" t="s">
        <v>6978</v>
      </c>
      <c r="F7941" s="65">
        <v>45.95</v>
      </c>
      <c r="G7941" t="s">
        <v>12</v>
      </c>
      <c r="H7941">
        <f>+VLOOKUP(G7941,'Legenda Tecnologias'!$A$1:$C$26,3)</f>
        <v>22</v>
      </c>
    </row>
    <row r="7942" spans="1:8" ht="14.25">
      <c r="A7942" s="11">
        <v>44136</v>
      </c>
      <c r="B7942" s="10" t="s">
        <v>8329</v>
      </c>
      <c r="C7942" s="12">
        <v>0.29166666666666669</v>
      </c>
      <c r="D7942" s="13">
        <v>44161</v>
      </c>
      <c r="E7942" s="7" t="s">
        <v>6978</v>
      </c>
      <c r="F7942" s="65">
        <v>50.06</v>
      </c>
      <c r="G7942" t="s">
        <v>5</v>
      </c>
      <c r="H7942">
        <f>+VLOOKUP(G7942,'Legenda Tecnologias'!$A$1:$C$26,3)</f>
        <v>11</v>
      </c>
    </row>
    <row r="7943" spans="1:8" ht="14.25">
      <c r="A7943" s="11">
        <v>44136</v>
      </c>
      <c r="B7943" s="10" t="s">
        <v>8330</v>
      </c>
      <c r="C7943" s="12">
        <v>0.33333333333333331</v>
      </c>
      <c r="D7943" s="13">
        <v>44161</v>
      </c>
      <c r="E7943" s="7" t="s">
        <v>6978</v>
      </c>
      <c r="F7943" s="65">
        <v>51.5</v>
      </c>
      <c r="G7943" t="s">
        <v>12</v>
      </c>
      <c r="H7943">
        <f>+VLOOKUP(G7943,'Legenda Tecnologias'!$A$1:$C$26,3)</f>
        <v>22</v>
      </c>
    </row>
    <row r="7944" spans="1:8" ht="14.25">
      <c r="A7944" s="11">
        <v>44136</v>
      </c>
      <c r="B7944" s="10" t="s">
        <v>8331</v>
      </c>
      <c r="C7944" s="12">
        <v>0.375</v>
      </c>
      <c r="D7944" s="13">
        <v>44161</v>
      </c>
      <c r="E7944" s="7" t="s">
        <v>6978</v>
      </c>
      <c r="F7944" s="65">
        <v>51.55</v>
      </c>
      <c r="G7944" t="s">
        <v>5</v>
      </c>
      <c r="H7944">
        <f>+VLOOKUP(G7944,'Legenda Tecnologias'!$A$1:$C$26,3)</f>
        <v>11</v>
      </c>
    </row>
    <row r="7945" spans="1:8" ht="14.25">
      <c r="A7945" s="11">
        <v>44136</v>
      </c>
      <c r="B7945" s="10" t="s">
        <v>8346</v>
      </c>
      <c r="C7945" s="12">
        <v>0</v>
      </c>
      <c r="D7945" s="13">
        <v>44162</v>
      </c>
      <c r="E7945" s="7" t="s">
        <v>6978</v>
      </c>
      <c r="F7945" s="65">
        <v>45.97</v>
      </c>
      <c r="G7945" t="s">
        <v>5</v>
      </c>
      <c r="H7945">
        <f>+VLOOKUP(G7945,'Legenda Tecnologias'!$A$1:$C$26,3)</f>
        <v>11</v>
      </c>
    </row>
    <row r="7946" spans="1:8" ht="14.25">
      <c r="A7946" s="11">
        <v>44136</v>
      </c>
      <c r="B7946" s="10" t="s">
        <v>8347</v>
      </c>
      <c r="C7946" s="12">
        <v>4.1666666666666664E-2</v>
      </c>
      <c r="D7946" s="13">
        <v>44162</v>
      </c>
      <c r="E7946" s="7" t="s">
        <v>6978</v>
      </c>
      <c r="F7946" s="65">
        <v>44.89</v>
      </c>
      <c r="G7946" t="s">
        <v>5</v>
      </c>
      <c r="H7946">
        <f>+VLOOKUP(G7946,'Legenda Tecnologias'!$A$1:$C$26,3)</f>
        <v>11</v>
      </c>
    </row>
    <row r="7947" spans="1:8" ht="14.25">
      <c r="A7947" s="11">
        <v>44136</v>
      </c>
      <c r="B7947" s="10" t="s">
        <v>8356</v>
      </c>
      <c r="C7947" s="12">
        <v>0.41666666666666669</v>
      </c>
      <c r="D7947" s="13">
        <v>44162</v>
      </c>
      <c r="E7947" s="7" t="s">
        <v>6978</v>
      </c>
      <c r="F7947" s="65">
        <v>56.99</v>
      </c>
      <c r="G7947" t="s">
        <v>5</v>
      </c>
      <c r="H7947">
        <f>+VLOOKUP(G7947,'Legenda Tecnologias'!$A$1:$C$26,3)</f>
        <v>11</v>
      </c>
    </row>
    <row r="7948" spans="1:8" ht="14.25">
      <c r="A7948" s="11">
        <v>44136</v>
      </c>
      <c r="B7948" s="10" t="s">
        <v>8357</v>
      </c>
      <c r="C7948" s="12">
        <v>0.45833333333333331</v>
      </c>
      <c r="D7948" s="13">
        <v>44162</v>
      </c>
      <c r="E7948" s="7" t="s">
        <v>6978</v>
      </c>
      <c r="F7948" s="65">
        <v>56.01</v>
      </c>
      <c r="G7948" t="s">
        <v>6</v>
      </c>
      <c r="H7948">
        <f>+VLOOKUP(G7948,'Legenda Tecnologias'!$A$1:$C$26,3)</f>
        <v>18</v>
      </c>
    </row>
    <row r="7949" spans="1:8" ht="14.25">
      <c r="A7949" s="11">
        <v>44136</v>
      </c>
      <c r="B7949" s="10" t="s">
        <v>8358</v>
      </c>
      <c r="C7949" s="12">
        <v>0.5</v>
      </c>
      <c r="D7949" s="13">
        <v>44162</v>
      </c>
      <c r="E7949" s="7" t="s">
        <v>6978</v>
      </c>
      <c r="F7949" s="65">
        <v>56</v>
      </c>
      <c r="G7949" t="s">
        <v>5</v>
      </c>
      <c r="H7949">
        <f>+VLOOKUP(G7949,'Legenda Tecnologias'!$A$1:$C$26,3)</f>
        <v>11</v>
      </c>
    </row>
    <row r="7950" spans="1:8" ht="14.25">
      <c r="A7950" s="11">
        <v>44136</v>
      </c>
      <c r="B7950" s="10" t="s">
        <v>8359</v>
      </c>
      <c r="C7950" s="12">
        <v>0.54166666666666663</v>
      </c>
      <c r="D7950" s="13">
        <v>44162</v>
      </c>
      <c r="E7950" s="7" t="s">
        <v>6978</v>
      </c>
      <c r="F7950" s="65">
        <v>55.7</v>
      </c>
      <c r="G7950" t="s">
        <v>21</v>
      </c>
      <c r="H7950">
        <f>+VLOOKUP(G7950,'Legenda Tecnologias'!$A$1:$C$26,3)</f>
        <v>2</v>
      </c>
    </row>
    <row r="7951" spans="1:8" ht="14.25">
      <c r="A7951" s="11">
        <v>44136</v>
      </c>
      <c r="B7951" s="10" t="s">
        <v>8360</v>
      </c>
      <c r="C7951" s="12">
        <v>0.58333333333333337</v>
      </c>
      <c r="D7951" s="13">
        <v>44162</v>
      </c>
      <c r="E7951" s="7" t="s">
        <v>6978</v>
      </c>
      <c r="F7951" s="65">
        <v>54.55</v>
      </c>
      <c r="G7951" t="s">
        <v>5</v>
      </c>
      <c r="H7951">
        <f>+VLOOKUP(G7951,'Legenda Tecnologias'!$A$1:$C$26,3)</f>
        <v>11</v>
      </c>
    </row>
    <row r="7952" spans="1:8" ht="14.25">
      <c r="A7952" s="11">
        <v>44136</v>
      </c>
      <c r="B7952" s="10" t="s">
        <v>8361</v>
      </c>
      <c r="C7952" s="12">
        <v>0.625</v>
      </c>
      <c r="D7952" s="13">
        <v>44162</v>
      </c>
      <c r="E7952" s="7" t="s">
        <v>6978</v>
      </c>
      <c r="F7952" s="65">
        <v>55.3</v>
      </c>
      <c r="G7952" t="s">
        <v>5</v>
      </c>
      <c r="H7952">
        <f>+VLOOKUP(G7952,'Legenda Tecnologias'!$A$1:$C$26,3)</f>
        <v>11</v>
      </c>
    </row>
    <row r="7953" spans="1:8" ht="14.25">
      <c r="A7953" s="11">
        <v>44136</v>
      </c>
      <c r="B7953" s="10" t="s">
        <v>8362</v>
      </c>
      <c r="C7953" s="12">
        <v>0.66666666666666663</v>
      </c>
      <c r="D7953" s="13">
        <v>44162</v>
      </c>
      <c r="E7953" s="7" t="s">
        <v>6978</v>
      </c>
      <c r="F7953" s="65">
        <v>55.4</v>
      </c>
      <c r="G7953" t="s">
        <v>5</v>
      </c>
      <c r="H7953">
        <f>+VLOOKUP(G7953,'Legenda Tecnologias'!$A$1:$C$26,3)</f>
        <v>11</v>
      </c>
    </row>
    <row r="7954" spans="1:8" ht="14.25">
      <c r="A7954" s="11">
        <v>44136</v>
      </c>
      <c r="B7954" s="10" t="s">
        <v>8363</v>
      </c>
      <c r="C7954" s="12">
        <v>0.70833333333333337</v>
      </c>
      <c r="D7954" s="13">
        <v>44162</v>
      </c>
      <c r="E7954" s="7" t="s">
        <v>6978</v>
      </c>
      <c r="F7954" s="65">
        <v>56.69</v>
      </c>
      <c r="G7954" t="s">
        <v>5</v>
      </c>
      <c r="H7954">
        <f>+VLOOKUP(G7954,'Legenda Tecnologias'!$A$1:$C$26,3)</f>
        <v>11</v>
      </c>
    </row>
    <row r="7955" spans="1:8" ht="14.25">
      <c r="A7955" s="11">
        <v>44136</v>
      </c>
      <c r="B7955" s="10" t="s">
        <v>8364</v>
      </c>
      <c r="C7955" s="12">
        <v>0.75</v>
      </c>
      <c r="D7955" s="13">
        <v>44162</v>
      </c>
      <c r="E7955" s="7" t="s">
        <v>6978</v>
      </c>
      <c r="F7955" s="65">
        <v>60.02</v>
      </c>
      <c r="G7955" t="s">
        <v>5</v>
      </c>
      <c r="H7955">
        <f>+VLOOKUP(G7955,'Legenda Tecnologias'!$A$1:$C$26,3)</f>
        <v>11</v>
      </c>
    </row>
    <row r="7956" spans="1:8" ht="14.25">
      <c r="A7956" s="11">
        <v>44136</v>
      </c>
      <c r="B7956" s="10" t="s">
        <v>8365</v>
      </c>
      <c r="C7956" s="12">
        <v>0.79166666666666663</v>
      </c>
      <c r="D7956" s="13">
        <v>44162</v>
      </c>
      <c r="E7956" s="7" t="s">
        <v>6978</v>
      </c>
      <c r="F7956" s="65">
        <v>61.25</v>
      </c>
      <c r="G7956" t="s">
        <v>10</v>
      </c>
      <c r="H7956">
        <f>+VLOOKUP(G7956,'Legenda Tecnologias'!$A$1:$C$26,3)</f>
        <v>1</v>
      </c>
    </row>
    <row r="7957" spans="1:8" ht="14.25">
      <c r="A7957" s="11">
        <v>44136</v>
      </c>
      <c r="B7957" s="10" t="s">
        <v>8348</v>
      </c>
      <c r="C7957" s="12">
        <v>8.3333333333333329E-2</v>
      </c>
      <c r="D7957" s="13">
        <v>44162</v>
      </c>
      <c r="E7957" s="7" t="s">
        <v>6978</v>
      </c>
      <c r="F7957" s="65">
        <v>42.85</v>
      </c>
      <c r="G7957" t="s">
        <v>5</v>
      </c>
      <c r="H7957">
        <f>+VLOOKUP(G7957,'Legenda Tecnologias'!$A$1:$C$26,3)</f>
        <v>11</v>
      </c>
    </row>
    <row r="7958" spans="1:8" ht="14.25">
      <c r="A7958" s="11">
        <v>44136</v>
      </c>
      <c r="B7958" s="10" t="s">
        <v>8366</v>
      </c>
      <c r="C7958" s="12">
        <v>0.83333333333333337</v>
      </c>
      <c r="D7958" s="13">
        <v>44162</v>
      </c>
      <c r="E7958" s="7" t="s">
        <v>6978</v>
      </c>
      <c r="F7958" s="65">
        <v>59.02</v>
      </c>
      <c r="G7958" t="s">
        <v>5</v>
      </c>
      <c r="H7958">
        <f>+VLOOKUP(G7958,'Legenda Tecnologias'!$A$1:$C$26,3)</f>
        <v>11</v>
      </c>
    </row>
    <row r="7959" spans="1:8" ht="14.25">
      <c r="A7959" s="11">
        <v>44136</v>
      </c>
      <c r="B7959" s="10" t="s">
        <v>8367</v>
      </c>
      <c r="C7959" s="12">
        <v>0.875</v>
      </c>
      <c r="D7959" s="13">
        <v>44162</v>
      </c>
      <c r="E7959" s="7" t="s">
        <v>6978</v>
      </c>
      <c r="F7959" s="65">
        <v>52.91</v>
      </c>
      <c r="G7959" t="s">
        <v>5</v>
      </c>
      <c r="H7959">
        <f>+VLOOKUP(G7959,'Legenda Tecnologias'!$A$1:$C$26,3)</f>
        <v>11</v>
      </c>
    </row>
    <row r="7960" spans="1:8" ht="14.25">
      <c r="A7960" s="11">
        <v>44136</v>
      </c>
      <c r="B7960" s="10" t="s">
        <v>8368</v>
      </c>
      <c r="C7960" s="12">
        <v>0.91666666666666663</v>
      </c>
      <c r="D7960" s="13">
        <v>44162</v>
      </c>
      <c r="E7960" s="7" t="s">
        <v>6978</v>
      </c>
      <c r="F7960" s="65">
        <v>51.74</v>
      </c>
      <c r="G7960" t="s">
        <v>5</v>
      </c>
      <c r="H7960">
        <f>+VLOOKUP(G7960,'Legenda Tecnologias'!$A$1:$C$26,3)</f>
        <v>11</v>
      </c>
    </row>
    <row r="7961" spans="1:8" ht="14.25">
      <c r="A7961" s="11">
        <v>44136</v>
      </c>
      <c r="B7961" s="10" t="s">
        <v>8369</v>
      </c>
      <c r="C7961" s="12">
        <v>0.95833333333333337</v>
      </c>
      <c r="D7961" s="13">
        <v>44162</v>
      </c>
      <c r="E7961" s="7" t="s">
        <v>6978</v>
      </c>
      <c r="F7961" s="65">
        <v>47.1</v>
      </c>
      <c r="G7961" t="s">
        <v>6</v>
      </c>
      <c r="H7961">
        <f>+VLOOKUP(G7961,'Legenda Tecnologias'!$A$1:$C$26,3)</f>
        <v>18</v>
      </c>
    </row>
    <row r="7962" spans="1:8" ht="14.25">
      <c r="A7962" s="11">
        <v>44136</v>
      </c>
      <c r="B7962" s="10" t="s">
        <v>8349</v>
      </c>
      <c r="C7962" s="12">
        <v>0.125</v>
      </c>
      <c r="D7962" s="13">
        <v>44162</v>
      </c>
      <c r="E7962" s="7" t="s">
        <v>6978</v>
      </c>
      <c r="F7962" s="65">
        <v>40.369999999999997</v>
      </c>
      <c r="G7962" t="s">
        <v>5</v>
      </c>
      <c r="H7962">
        <f>+VLOOKUP(G7962,'Legenda Tecnologias'!$A$1:$C$26,3)</f>
        <v>11</v>
      </c>
    </row>
    <row r="7963" spans="1:8" ht="14.25">
      <c r="A7963" s="11">
        <v>44136</v>
      </c>
      <c r="B7963" s="10" t="s">
        <v>8350</v>
      </c>
      <c r="C7963" s="12">
        <v>0.16666666666666666</v>
      </c>
      <c r="D7963" s="13">
        <v>44162</v>
      </c>
      <c r="E7963" s="7" t="s">
        <v>6978</v>
      </c>
      <c r="F7963" s="65">
        <v>41.44</v>
      </c>
      <c r="G7963" t="s">
        <v>12</v>
      </c>
      <c r="H7963">
        <f>+VLOOKUP(G7963,'Legenda Tecnologias'!$A$1:$C$26,3)</f>
        <v>22</v>
      </c>
    </row>
    <row r="7964" spans="1:8" ht="14.25">
      <c r="A7964" s="11">
        <v>44136</v>
      </c>
      <c r="B7964" s="10" t="s">
        <v>8351</v>
      </c>
      <c r="C7964" s="12">
        <v>0.20833333333333334</v>
      </c>
      <c r="D7964" s="13">
        <v>44162</v>
      </c>
      <c r="E7964" s="7" t="s">
        <v>6978</v>
      </c>
      <c r="F7964" s="65">
        <v>45.45</v>
      </c>
      <c r="G7964" t="s">
        <v>12</v>
      </c>
      <c r="H7964">
        <f>+VLOOKUP(G7964,'Legenda Tecnologias'!$A$1:$C$26,3)</f>
        <v>22</v>
      </c>
    </row>
    <row r="7965" spans="1:8" ht="14.25">
      <c r="A7965" s="11">
        <v>44136</v>
      </c>
      <c r="B7965" s="10" t="s">
        <v>8352</v>
      </c>
      <c r="C7965" s="12">
        <v>0.25</v>
      </c>
      <c r="D7965" s="13">
        <v>44162</v>
      </c>
      <c r="E7965" s="7" t="s">
        <v>6978</v>
      </c>
      <c r="F7965" s="65">
        <v>50.98</v>
      </c>
      <c r="G7965" t="s">
        <v>5</v>
      </c>
      <c r="H7965">
        <f>+VLOOKUP(G7965,'Legenda Tecnologias'!$A$1:$C$26,3)</f>
        <v>11</v>
      </c>
    </row>
    <row r="7966" spans="1:8" ht="14.25">
      <c r="A7966" s="11">
        <v>44136</v>
      </c>
      <c r="B7966" s="10" t="s">
        <v>8353</v>
      </c>
      <c r="C7966" s="12">
        <v>0.29166666666666669</v>
      </c>
      <c r="D7966" s="13">
        <v>44162</v>
      </c>
      <c r="E7966" s="7" t="s">
        <v>6978</v>
      </c>
      <c r="F7966" s="65">
        <v>55.01</v>
      </c>
      <c r="G7966" t="s">
        <v>5</v>
      </c>
      <c r="H7966">
        <f>+VLOOKUP(G7966,'Legenda Tecnologias'!$A$1:$C$26,3)</f>
        <v>11</v>
      </c>
    </row>
    <row r="7967" spans="1:8" ht="14.25">
      <c r="A7967" s="11">
        <v>44136</v>
      </c>
      <c r="B7967" s="10" t="s">
        <v>8354</v>
      </c>
      <c r="C7967" s="12">
        <v>0.33333333333333331</v>
      </c>
      <c r="D7967" s="13">
        <v>44162</v>
      </c>
      <c r="E7967" s="7" t="s">
        <v>6978</v>
      </c>
      <c r="F7967" s="65">
        <v>57.51</v>
      </c>
      <c r="G7967" t="s">
        <v>5</v>
      </c>
      <c r="H7967">
        <f>+VLOOKUP(G7967,'Legenda Tecnologias'!$A$1:$C$26,3)</f>
        <v>11</v>
      </c>
    </row>
    <row r="7968" spans="1:8" ht="14.25">
      <c r="A7968" s="11">
        <v>44136</v>
      </c>
      <c r="B7968" s="10" t="s">
        <v>8355</v>
      </c>
      <c r="C7968" s="12">
        <v>0.375</v>
      </c>
      <c r="D7968" s="13">
        <v>44162</v>
      </c>
      <c r="E7968" s="7" t="s">
        <v>6978</v>
      </c>
      <c r="F7968" s="65">
        <v>58.25</v>
      </c>
      <c r="G7968" t="s">
        <v>5</v>
      </c>
      <c r="H7968">
        <f>+VLOOKUP(G7968,'Legenda Tecnologias'!$A$1:$C$26,3)</f>
        <v>11</v>
      </c>
    </row>
    <row r="7969" spans="1:8" ht="14.25">
      <c r="A7969" s="11">
        <v>44136</v>
      </c>
      <c r="B7969" s="10" t="s">
        <v>8370</v>
      </c>
      <c r="C7969" s="12">
        <v>0</v>
      </c>
      <c r="D7969" s="13">
        <v>44163</v>
      </c>
      <c r="E7969" s="7" t="s">
        <v>6978</v>
      </c>
      <c r="F7969" s="65">
        <v>48.93</v>
      </c>
      <c r="G7969" t="s">
        <v>5</v>
      </c>
      <c r="H7969">
        <f>+VLOOKUP(G7969,'Legenda Tecnologias'!$A$1:$C$26,3)</f>
        <v>11</v>
      </c>
    </row>
    <row r="7970" spans="1:8" ht="14.25">
      <c r="A7970" s="11">
        <v>44136</v>
      </c>
      <c r="B7970" s="10" t="s">
        <v>8371</v>
      </c>
      <c r="C7970" s="12">
        <v>4.1666666666666664E-2</v>
      </c>
      <c r="D7970" s="13">
        <v>44163</v>
      </c>
      <c r="E7970" s="7" t="s">
        <v>6978</v>
      </c>
      <c r="F7970" s="65">
        <v>46.24</v>
      </c>
      <c r="G7970" t="s">
        <v>5</v>
      </c>
      <c r="H7970">
        <f>+VLOOKUP(G7970,'Legenda Tecnologias'!$A$1:$C$26,3)</f>
        <v>11</v>
      </c>
    </row>
    <row r="7971" spans="1:8" ht="14.25">
      <c r="A7971" s="11">
        <v>44136</v>
      </c>
      <c r="B7971" s="10" t="s">
        <v>8380</v>
      </c>
      <c r="C7971" s="12">
        <v>0.41666666666666669</v>
      </c>
      <c r="D7971" s="13">
        <v>44163</v>
      </c>
      <c r="E7971" s="7" t="s">
        <v>6978</v>
      </c>
      <c r="F7971" s="65">
        <v>50.34</v>
      </c>
      <c r="G7971" t="s">
        <v>5</v>
      </c>
      <c r="H7971">
        <f>+VLOOKUP(G7971,'Legenda Tecnologias'!$A$1:$C$26,3)</f>
        <v>11</v>
      </c>
    </row>
    <row r="7972" spans="1:8" ht="14.25">
      <c r="A7972" s="11">
        <v>44136</v>
      </c>
      <c r="B7972" s="10" t="s">
        <v>8381</v>
      </c>
      <c r="C7972" s="12">
        <v>0.45833333333333331</v>
      </c>
      <c r="D7972" s="13">
        <v>44163</v>
      </c>
      <c r="E7972" s="7" t="s">
        <v>6978</v>
      </c>
      <c r="F7972" s="65">
        <v>49.01</v>
      </c>
      <c r="G7972" t="s">
        <v>5</v>
      </c>
      <c r="H7972">
        <f>+VLOOKUP(G7972,'Legenda Tecnologias'!$A$1:$C$26,3)</f>
        <v>11</v>
      </c>
    </row>
    <row r="7973" spans="1:8" ht="14.25">
      <c r="A7973" s="11">
        <v>44136</v>
      </c>
      <c r="B7973" s="10" t="s">
        <v>8382</v>
      </c>
      <c r="C7973" s="12">
        <v>0.5</v>
      </c>
      <c r="D7973" s="13">
        <v>44163</v>
      </c>
      <c r="E7973" s="7" t="s">
        <v>6978</v>
      </c>
      <c r="F7973" s="65">
        <v>49.08</v>
      </c>
      <c r="G7973" t="s">
        <v>5</v>
      </c>
      <c r="H7973">
        <f>+VLOOKUP(G7973,'Legenda Tecnologias'!$A$1:$C$26,3)</f>
        <v>11</v>
      </c>
    </row>
    <row r="7974" spans="1:8" ht="14.25">
      <c r="A7974" s="11">
        <v>44136</v>
      </c>
      <c r="B7974" s="10" t="s">
        <v>8383</v>
      </c>
      <c r="C7974" s="12">
        <v>0.54166666666666663</v>
      </c>
      <c r="D7974" s="13">
        <v>44163</v>
      </c>
      <c r="E7974" s="7" t="s">
        <v>6978</v>
      </c>
      <c r="F7974" s="65">
        <v>48.34</v>
      </c>
      <c r="G7974" t="s">
        <v>12</v>
      </c>
      <c r="H7974">
        <f>+VLOOKUP(G7974,'Legenda Tecnologias'!$A$1:$C$26,3)</f>
        <v>22</v>
      </c>
    </row>
    <row r="7975" spans="1:8" ht="14.25">
      <c r="A7975" s="11">
        <v>44136</v>
      </c>
      <c r="B7975" s="10" t="s">
        <v>8384</v>
      </c>
      <c r="C7975" s="12">
        <v>0.58333333333333337</v>
      </c>
      <c r="D7975" s="13">
        <v>44163</v>
      </c>
      <c r="E7975" s="7" t="s">
        <v>6978</v>
      </c>
      <c r="F7975" s="65">
        <v>47.86</v>
      </c>
      <c r="G7975" t="s">
        <v>12</v>
      </c>
      <c r="H7975">
        <f>+VLOOKUP(G7975,'Legenda Tecnologias'!$A$1:$C$26,3)</f>
        <v>22</v>
      </c>
    </row>
    <row r="7976" spans="1:8" ht="14.25">
      <c r="A7976" s="11">
        <v>44136</v>
      </c>
      <c r="B7976" s="10" t="s">
        <v>8385</v>
      </c>
      <c r="C7976" s="12">
        <v>0.625</v>
      </c>
      <c r="D7976" s="13">
        <v>44163</v>
      </c>
      <c r="E7976" s="7" t="s">
        <v>6978</v>
      </c>
      <c r="F7976" s="65">
        <v>47.86</v>
      </c>
      <c r="G7976" t="s">
        <v>5</v>
      </c>
      <c r="H7976">
        <f>+VLOOKUP(G7976,'Legenda Tecnologias'!$A$1:$C$26,3)</f>
        <v>11</v>
      </c>
    </row>
    <row r="7977" spans="1:8" ht="14.25">
      <c r="A7977" s="11">
        <v>44136</v>
      </c>
      <c r="B7977" s="10" t="s">
        <v>8386</v>
      </c>
      <c r="C7977" s="12">
        <v>0.66666666666666663</v>
      </c>
      <c r="D7977" s="13">
        <v>44163</v>
      </c>
      <c r="E7977" s="7" t="s">
        <v>6978</v>
      </c>
      <c r="F7977" s="65">
        <v>50.23</v>
      </c>
      <c r="G7977" t="s">
        <v>5</v>
      </c>
      <c r="H7977">
        <f>+VLOOKUP(G7977,'Legenda Tecnologias'!$A$1:$C$26,3)</f>
        <v>11</v>
      </c>
    </row>
    <row r="7978" spans="1:8" ht="14.25">
      <c r="A7978" s="11">
        <v>44136</v>
      </c>
      <c r="B7978" s="10" t="s">
        <v>8387</v>
      </c>
      <c r="C7978" s="12">
        <v>0.70833333333333337</v>
      </c>
      <c r="D7978" s="13">
        <v>44163</v>
      </c>
      <c r="E7978" s="7" t="s">
        <v>6978</v>
      </c>
      <c r="F7978" s="65">
        <v>54.1</v>
      </c>
      <c r="G7978" t="s">
        <v>5</v>
      </c>
      <c r="H7978">
        <f>+VLOOKUP(G7978,'Legenda Tecnologias'!$A$1:$C$26,3)</f>
        <v>11</v>
      </c>
    </row>
    <row r="7979" spans="1:8" ht="14.25">
      <c r="A7979" s="11">
        <v>44136</v>
      </c>
      <c r="B7979" s="10" t="s">
        <v>8388</v>
      </c>
      <c r="C7979" s="12">
        <v>0.75</v>
      </c>
      <c r="D7979" s="13">
        <v>44163</v>
      </c>
      <c r="E7979" s="7" t="s">
        <v>6978</v>
      </c>
      <c r="F7979" s="65">
        <v>56.14</v>
      </c>
      <c r="G7979" t="s">
        <v>5</v>
      </c>
      <c r="H7979">
        <f>+VLOOKUP(G7979,'Legenda Tecnologias'!$A$1:$C$26,3)</f>
        <v>11</v>
      </c>
    </row>
    <row r="7980" spans="1:8" ht="14.25">
      <c r="A7980" s="11">
        <v>44136</v>
      </c>
      <c r="B7980" s="10" t="s">
        <v>8389</v>
      </c>
      <c r="C7980" s="12">
        <v>0.79166666666666663</v>
      </c>
      <c r="D7980" s="13">
        <v>44163</v>
      </c>
      <c r="E7980" s="7" t="s">
        <v>6978</v>
      </c>
      <c r="F7980" s="65">
        <v>53.83</v>
      </c>
      <c r="G7980" t="s">
        <v>5</v>
      </c>
      <c r="H7980">
        <f>+VLOOKUP(G7980,'Legenda Tecnologias'!$A$1:$C$26,3)</f>
        <v>11</v>
      </c>
    </row>
    <row r="7981" spans="1:8" ht="14.25">
      <c r="A7981" s="11">
        <v>44136</v>
      </c>
      <c r="B7981" s="10" t="s">
        <v>8372</v>
      </c>
      <c r="C7981" s="12">
        <v>8.3333333333333329E-2</v>
      </c>
      <c r="D7981" s="13">
        <v>44163</v>
      </c>
      <c r="E7981" s="7" t="s">
        <v>6978</v>
      </c>
      <c r="F7981" s="65">
        <v>45.01</v>
      </c>
      <c r="G7981" t="s">
        <v>5</v>
      </c>
      <c r="H7981">
        <f>+VLOOKUP(G7981,'Legenda Tecnologias'!$A$1:$C$26,3)</f>
        <v>11</v>
      </c>
    </row>
    <row r="7982" spans="1:8" ht="14.25">
      <c r="A7982" s="11">
        <v>44136</v>
      </c>
      <c r="B7982" s="10" t="s">
        <v>8390</v>
      </c>
      <c r="C7982" s="12">
        <v>0.83333333333333337</v>
      </c>
      <c r="D7982" s="13">
        <v>44163</v>
      </c>
      <c r="E7982" s="7" t="s">
        <v>6978</v>
      </c>
      <c r="F7982" s="65">
        <v>50.76</v>
      </c>
      <c r="G7982" t="s">
        <v>5</v>
      </c>
      <c r="H7982">
        <f>+VLOOKUP(G7982,'Legenda Tecnologias'!$A$1:$C$26,3)</f>
        <v>11</v>
      </c>
    </row>
    <row r="7983" spans="1:8" ht="14.25">
      <c r="A7983" s="11">
        <v>44136</v>
      </c>
      <c r="B7983" s="10" t="s">
        <v>8391</v>
      </c>
      <c r="C7983" s="12">
        <v>0.875</v>
      </c>
      <c r="D7983" s="13">
        <v>44163</v>
      </c>
      <c r="E7983" s="7" t="s">
        <v>6978</v>
      </c>
      <c r="F7983" s="65">
        <v>49.05</v>
      </c>
      <c r="G7983" t="s">
        <v>5</v>
      </c>
      <c r="H7983">
        <f>+VLOOKUP(G7983,'Legenda Tecnologias'!$A$1:$C$26,3)</f>
        <v>11</v>
      </c>
    </row>
    <row r="7984" spans="1:8" ht="14.25">
      <c r="A7984" s="11">
        <v>44136</v>
      </c>
      <c r="B7984" s="10" t="s">
        <v>8392</v>
      </c>
      <c r="C7984" s="12">
        <v>0.91666666666666663</v>
      </c>
      <c r="D7984" s="13">
        <v>44163</v>
      </c>
      <c r="E7984" s="7" t="s">
        <v>6978</v>
      </c>
      <c r="F7984" s="65">
        <v>47.13</v>
      </c>
      <c r="G7984" t="s">
        <v>20</v>
      </c>
      <c r="H7984">
        <f>+VLOOKUP(G7984,'Legenda Tecnologias'!$A$1:$C$26,3)</f>
        <v>12</v>
      </c>
    </row>
    <row r="7985" spans="1:8" ht="14.25">
      <c r="A7985" s="11">
        <v>44136</v>
      </c>
      <c r="B7985" s="10" t="s">
        <v>8393</v>
      </c>
      <c r="C7985" s="12">
        <v>0.95833333333333337</v>
      </c>
      <c r="D7985" s="13">
        <v>44163</v>
      </c>
      <c r="E7985" s="7" t="s">
        <v>6978</v>
      </c>
      <c r="F7985" s="65">
        <v>46.27</v>
      </c>
      <c r="G7985" t="s">
        <v>6</v>
      </c>
      <c r="H7985">
        <f>+VLOOKUP(G7985,'Legenda Tecnologias'!$A$1:$C$26,3)</f>
        <v>18</v>
      </c>
    </row>
    <row r="7986" spans="1:8" ht="14.25">
      <c r="A7986" s="11">
        <v>44136</v>
      </c>
      <c r="B7986" s="10" t="s">
        <v>8373</v>
      </c>
      <c r="C7986" s="12">
        <v>0.125</v>
      </c>
      <c r="D7986" s="13">
        <v>44163</v>
      </c>
      <c r="E7986" s="7" t="s">
        <v>6978</v>
      </c>
      <c r="F7986" s="65">
        <v>44.55</v>
      </c>
      <c r="G7986" t="s">
        <v>6</v>
      </c>
      <c r="H7986">
        <f>+VLOOKUP(G7986,'Legenda Tecnologias'!$A$1:$C$26,3)</f>
        <v>18</v>
      </c>
    </row>
    <row r="7987" spans="1:8" ht="14.25">
      <c r="A7987" s="11">
        <v>44136</v>
      </c>
      <c r="B7987" s="10" t="s">
        <v>8374</v>
      </c>
      <c r="C7987" s="12">
        <v>0.16666666666666666</v>
      </c>
      <c r="D7987" s="13">
        <v>44163</v>
      </c>
      <c r="E7987" s="7" t="s">
        <v>6978</v>
      </c>
      <c r="F7987" s="65">
        <v>43.5</v>
      </c>
      <c r="G7987" t="s">
        <v>5</v>
      </c>
      <c r="H7987">
        <f>+VLOOKUP(G7987,'Legenda Tecnologias'!$A$1:$C$26,3)</f>
        <v>11</v>
      </c>
    </row>
    <row r="7988" spans="1:8" ht="14.25">
      <c r="A7988" s="11">
        <v>44136</v>
      </c>
      <c r="B7988" s="10" t="s">
        <v>8375</v>
      </c>
      <c r="C7988" s="12">
        <v>0.20833333333333334</v>
      </c>
      <c r="D7988" s="13">
        <v>44163</v>
      </c>
      <c r="E7988" s="7" t="s">
        <v>6978</v>
      </c>
      <c r="F7988" s="65">
        <v>43.5</v>
      </c>
      <c r="G7988" t="s">
        <v>6</v>
      </c>
      <c r="H7988">
        <f>+VLOOKUP(G7988,'Legenda Tecnologias'!$A$1:$C$26,3)</f>
        <v>18</v>
      </c>
    </row>
    <row r="7989" spans="1:8" ht="14.25">
      <c r="A7989" s="11">
        <v>44136</v>
      </c>
      <c r="B7989" s="10" t="s">
        <v>8376</v>
      </c>
      <c r="C7989" s="12">
        <v>0.25</v>
      </c>
      <c r="D7989" s="13">
        <v>44163</v>
      </c>
      <c r="E7989" s="7" t="s">
        <v>6978</v>
      </c>
      <c r="F7989" s="65">
        <v>41.97</v>
      </c>
      <c r="G7989" t="s">
        <v>6</v>
      </c>
      <c r="H7989">
        <f>+VLOOKUP(G7989,'Legenda Tecnologias'!$A$1:$C$26,3)</f>
        <v>18</v>
      </c>
    </row>
    <row r="7990" spans="1:8" ht="14.25">
      <c r="A7990" s="11">
        <v>44136</v>
      </c>
      <c r="B7990" s="10" t="s">
        <v>8377</v>
      </c>
      <c r="C7990" s="12">
        <v>0.29166666666666669</v>
      </c>
      <c r="D7990" s="13">
        <v>44163</v>
      </c>
      <c r="E7990" s="7" t="s">
        <v>6978</v>
      </c>
      <c r="F7990" s="65">
        <v>45.04</v>
      </c>
      <c r="G7990" t="s">
        <v>6</v>
      </c>
      <c r="H7990">
        <f>+VLOOKUP(G7990,'Legenda Tecnologias'!$A$1:$C$26,3)</f>
        <v>18</v>
      </c>
    </row>
    <row r="7991" spans="1:8" ht="14.25">
      <c r="A7991" s="11">
        <v>44136</v>
      </c>
      <c r="B7991" s="10" t="s">
        <v>8378</v>
      </c>
      <c r="C7991" s="12">
        <v>0.33333333333333331</v>
      </c>
      <c r="D7991" s="13">
        <v>44163</v>
      </c>
      <c r="E7991" s="7" t="s">
        <v>6978</v>
      </c>
      <c r="F7991" s="65">
        <v>45.69</v>
      </c>
      <c r="G7991" t="s">
        <v>5</v>
      </c>
      <c r="H7991">
        <f>+VLOOKUP(G7991,'Legenda Tecnologias'!$A$1:$C$26,3)</f>
        <v>11</v>
      </c>
    </row>
    <row r="7992" spans="1:8" ht="14.25">
      <c r="A7992" s="11">
        <v>44136</v>
      </c>
      <c r="B7992" s="10" t="s">
        <v>8379</v>
      </c>
      <c r="C7992" s="12">
        <v>0.375</v>
      </c>
      <c r="D7992" s="13">
        <v>44163</v>
      </c>
      <c r="E7992" s="7" t="s">
        <v>6978</v>
      </c>
      <c r="F7992" s="65">
        <v>49.26</v>
      </c>
      <c r="G7992" t="s">
        <v>5</v>
      </c>
      <c r="H7992">
        <f>+VLOOKUP(G7992,'Legenda Tecnologias'!$A$1:$C$26,3)</f>
        <v>11</v>
      </c>
    </row>
    <row r="7993" spans="1:8" ht="14.25">
      <c r="A7993" s="11">
        <v>44136</v>
      </c>
      <c r="B7993" s="10" t="s">
        <v>8394</v>
      </c>
      <c r="C7993" s="12">
        <v>0</v>
      </c>
      <c r="D7993" s="13">
        <v>44164</v>
      </c>
      <c r="E7993" s="7" t="s">
        <v>6978</v>
      </c>
      <c r="F7993" s="65">
        <v>42.07</v>
      </c>
      <c r="G7993" t="s">
        <v>5</v>
      </c>
      <c r="H7993">
        <f>+VLOOKUP(G7993,'Legenda Tecnologias'!$A$1:$C$26,3)</f>
        <v>11</v>
      </c>
    </row>
    <row r="7994" spans="1:8" ht="14.25">
      <c r="A7994" s="11">
        <v>44136</v>
      </c>
      <c r="B7994" s="10" t="s">
        <v>8395</v>
      </c>
      <c r="C7994" s="12">
        <v>4.1666666666666664E-2</v>
      </c>
      <c r="D7994" s="13">
        <v>44164</v>
      </c>
      <c r="E7994" s="7" t="s">
        <v>6978</v>
      </c>
      <c r="F7994" s="65">
        <v>38.659999999999997</v>
      </c>
      <c r="G7994" t="s">
        <v>20</v>
      </c>
      <c r="H7994">
        <f>+VLOOKUP(G7994,'Legenda Tecnologias'!$A$1:$C$26,3)</f>
        <v>12</v>
      </c>
    </row>
    <row r="7995" spans="1:8" ht="14.25">
      <c r="A7995" s="11">
        <v>44136</v>
      </c>
      <c r="B7995" s="10" t="s">
        <v>8404</v>
      </c>
      <c r="C7995" s="12">
        <v>0.41666666666666669</v>
      </c>
      <c r="D7995" s="13">
        <v>44164</v>
      </c>
      <c r="E7995" s="7" t="s">
        <v>6978</v>
      </c>
      <c r="F7995" s="65">
        <v>45.12</v>
      </c>
      <c r="G7995" t="s">
        <v>5</v>
      </c>
      <c r="H7995">
        <f>+VLOOKUP(G7995,'Legenda Tecnologias'!$A$1:$C$26,3)</f>
        <v>11</v>
      </c>
    </row>
    <row r="7996" spans="1:8" ht="14.25">
      <c r="A7996" s="11">
        <v>44136</v>
      </c>
      <c r="B7996" s="10" t="s">
        <v>8405</v>
      </c>
      <c r="C7996" s="12">
        <v>0.45833333333333331</v>
      </c>
      <c r="D7996" s="13">
        <v>44164</v>
      </c>
      <c r="E7996" s="7" t="s">
        <v>6978</v>
      </c>
      <c r="F7996" s="65">
        <v>46.31</v>
      </c>
      <c r="G7996" t="s">
        <v>12</v>
      </c>
      <c r="H7996">
        <f>+VLOOKUP(G7996,'Legenda Tecnologias'!$A$1:$C$26,3)</f>
        <v>22</v>
      </c>
    </row>
    <row r="7997" spans="1:8" ht="14.25">
      <c r="A7997" s="11">
        <v>44136</v>
      </c>
      <c r="B7997" s="10" t="s">
        <v>8406</v>
      </c>
      <c r="C7997" s="12">
        <v>0.5</v>
      </c>
      <c r="D7997" s="13">
        <v>44164</v>
      </c>
      <c r="E7997" s="7" t="s">
        <v>6978</v>
      </c>
      <c r="F7997" s="65">
        <v>46.27</v>
      </c>
      <c r="G7997" t="s">
        <v>5</v>
      </c>
      <c r="H7997">
        <f>+VLOOKUP(G7997,'Legenda Tecnologias'!$A$1:$C$26,3)</f>
        <v>11</v>
      </c>
    </row>
    <row r="7998" spans="1:8" ht="14.25">
      <c r="A7998" s="11">
        <v>44136</v>
      </c>
      <c r="B7998" s="10" t="s">
        <v>8407</v>
      </c>
      <c r="C7998" s="12">
        <v>0.54166666666666663</v>
      </c>
      <c r="D7998" s="13">
        <v>44164</v>
      </c>
      <c r="E7998" s="7" t="s">
        <v>6978</v>
      </c>
      <c r="F7998" s="65">
        <v>44.71</v>
      </c>
      <c r="G7998" t="s">
        <v>5</v>
      </c>
      <c r="H7998">
        <f>+VLOOKUP(G7998,'Legenda Tecnologias'!$A$1:$C$26,3)</f>
        <v>11</v>
      </c>
    </row>
    <row r="7999" spans="1:8" ht="14.25">
      <c r="A7999" s="11">
        <v>44136</v>
      </c>
      <c r="B7999" s="10" t="s">
        <v>8408</v>
      </c>
      <c r="C7999" s="12">
        <v>0.58333333333333337</v>
      </c>
      <c r="D7999" s="13">
        <v>44164</v>
      </c>
      <c r="E7999" s="7" t="s">
        <v>6978</v>
      </c>
      <c r="F7999" s="65">
        <v>43.77</v>
      </c>
      <c r="G7999" t="s">
        <v>5</v>
      </c>
      <c r="H7999">
        <f>+VLOOKUP(G7999,'Legenda Tecnologias'!$A$1:$C$26,3)</f>
        <v>11</v>
      </c>
    </row>
    <row r="8000" spans="1:8" ht="14.25">
      <c r="A8000" s="11">
        <v>44136</v>
      </c>
      <c r="B8000" s="10" t="s">
        <v>8409</v>
      </c>
      <c r="C8000" s="12">
        <v>0.625</v>
      </c>
      <c r="D8000" s="13">
        <v>44164</v>
      </c>
      <c r="E8000" s="7" t="s">
        <v>6978</v>
      </c>
      <c r="F8000" s="65">
        <v>44.96</v>
      </c>
      <c r="G8000" t="s">
        <v>5</v>
      </c>
      <c r="H8000">
        <f>+VLOOKUP(G8000,'Legenda Tecnologias'!$A$1:$C$26,3)</f>
        <v>11</v>
      </c>
    </row>
    <row r="8001" spans="1:8" ht="14.25">
      <c r="A8001" s="11">
        <v>44136</v>
      </c>
      <c r="B8001" s="10" t="s">
        <v>8410</v>
      </c>
      <c r="C8001" s="12">
        <v>0.66666666666666663</v>
      </c>
      <c r="D8001" s="13">
        <v>44164</v>
      </c>
      <c r="E8001" s="7" t="s">
        <v>6978</v>
      </c>
      <c r="F8001" s="65">
        <v>49.1</v>
      </c>
      <c r="G8001" t="s">
        <v>5</v>
      </c>
      <c r="H8001">
        <f>+VLOOKUP(G8001,'Legenda Tecnologias'!$A$1:$C$26,3)</f>
        <v>11</v>
      </c>
    </row>
    <row r="8002" spans="1:8" ht="14.25">
      <c r="A8002" s="11">
        <v>44136</v>
      </c>
      <c r="B8002" s="10" t="s">
        <v>8411</v>
      </c>
      <c r="C8002" s="12">
        <v>0.70833333333333337</v>
      </c>
      <c r="D8002" s="13">
        <v>44164</v>
      </c>
      <c r="E8002" s="7" t="s">
        <v>6978</v>
      </c>
      <c r="F8002" s="65">
        <v>54.85</v>
      </c>
      <c r="G8002" t="s">
        <v>5</v>
      </c>
      <c r="H8002">
        <f>+VLOOKUP(G8002,'Legenda Tecnologias'!$A$1:$C$26,3)</f>
        <v>11</v>
      </c>
    </row>
    <row r="8003" spans="1:8" ht="14.25">
      <c r="A8003" s="11">
        <v>44136</v>
      </c>
      <c r="B8003" s="10" t="s">
        <v>8412</v>
      </c>
      <c r="C8003" s="12">
        <v>0.75</v>
      </c>
      <c r="D8003" s="13">
        <v>44164</v>
      </c>
      <c r="E8003" s="7" t="s">
        <v>6978</v>
      </c>
      <c r="F8003" s="65">
        <v>58.26</v>
      </c>
      <c r="G8003" t="s">
        <v>5</v>
      </c>
      <c r="H8003">
        <f>+VLOOKUP(G8003,'Legenda Tecnologias'!$A$1:$C$26,3)</f>
        <v>11</v>
      </c>
    </row>
    <row r="8004" spans="1:8" ht="14.25">
      <c r="A8004" s="11">
        <v>44136</v>
      </c>
      <c r="B8004" s="10" t="s">
        <v>8413</v>
      </c>
      <c r="C8004" s="12">
        <v>0.79166666666666663</v>
      </c>
      <c r="D8004" s="13">
        <v>44164</v>
      </c>
      <c r="E8004" s="7" t="s">
        <v>6978</v>
      </c>
      <c r="F8004" s="65">
        <v>58.97</v>
      </c>
      <c r="G8004" t="s">
        <v>21</v>
      </c>
      <c r="H8004">
        <f>+VLOOKUP(G8004,'Legenda Tecnologias'!$A$1:$C$26,3)</f>
        <v>2</v>
      </c>
    </row>
    <row r="8005" spans="1:8" ht="14.25">
      <c r="A8005" s="11">
        <v>44136</v>
      </c>
      <c r="B8005" s="10" t="s">
        <v>8396</v>
      </c>
      <c r="C8005" s="12">
        <v>8.3333333333333329E-2</v>
      </c>
      <c r="D8005" s="13">
        <v>44164</v>
      </c>
      <c r="E8005" s="7" t="s">
        <v>6978</v>
      </c>
      <c r="F8005" s="65">
        <v>37.03</v>
      </c>
      <c r="G8005" t="s">
        <v>6</v>
      </c>
      <c r="H8005">
        <f>+VLOOKUP(G8005,'Legenda Tecnologias'!$A$1:$C$26,3)</f>
        <v>18</v>
      </c>
    </row>
    <row r="8006" spans="1:8" ht="14.25">
      <c r="A8006" s="11">
        <v>44136</v>
      </c>
      <c r="B8006" s="10" t="s">
        <v>8414</v>
      </c>
      <c r="C8006" s="12">
        <v>0.83333333333333337</v>
      </c>
      <c r="D8006" s="13">
        <v>44164</v>
      </c>
      <c r="E8006" s="7" t="s">
        <v>6978</v>
      </c>
      <c r="F8006" s="65">
        <v>55.98</v>
      </c>
      <c r="G8006" t="s">
        <v>10</v>
      </c>
      <c r="H8006">
        <f>+VLOOKUP(G8006,'Legenda Tecnologias'!$A$1:$C$26,3)</f>
        <v>1</v>
      </c>
    </row>
    <row r="8007" spans="1:8" ht="14.25">
      <c r="A8007" s="11">
        <v>44136</v>
      </c>
      <c r="B8007" s="10" t="s">
        <v>8415</v>
      </c>
      <c r="C8007" s="12">
        <v>0.875</v>
      </c>
      <c r="D8007" s="13">
        <v>44164</v>
      </c>
      <c r="E8007" s="7" t="s">
        <v>6978</v>
      </c>
      <c r="F8007" s="65">
        <v>52.26</v>
      </c>
      <c r="G8007" t="s">
        <v>10</v>
      </c>
      <c r="H8007">
        <f>+VLOOKUP(G8007,'Legenda Tecnologias'!$A$1:$C$26,3)</f>
        <v>1</v>
      </c>
    </row>
    <row r="8008" spans="1:8" ht="14.25">
      <c r="A8008" s="11">
        <v>44136</v>
      </c>
      <c r="B8008" s="10" t="s">
        <v>8416</v>
      </c>
      <c r="C8008" s="12">
        <v>0.91666666666666663</v>
      </c>
      <c r="D8008" s="13">
        <v>44164</v>
      </c>
      <c r="E8008" s="7" t="s">
        <v>6978</v>
      </c>
      <c r="F8008" s="65">
        <v>49.91</v>
      </c>
      <c r="G8008" t="s">
        <v>5</v>
      </c>
      <c r="H8008">
        <f>+VLOOKUP(G8008,'Legenda Tecnologias'!$A$1:$C$26,3)</f>
        <v>11</v>
      </c>
    </row>
    <row r="8009" spans="1:8" ht="14.25">
      <c r="A8009" s="11">
        <v>44136</v>
      </c>
      <c r="B8009" s="10" t="s">
        <v>8417</v>
      </c>
      <c r="C8009" s="12">
        <v>0.95833333333333337</v>
      </c>
      <c r="D8009" s="13">
        <v>44164</v>
      </c>
      <c r="E8009" s="7" t="s">
        <v>6978</v>
      </c>
      <c r="F8009" s="65">
        <v>45.17</v>
      </c>
      <c r="G8009" t="s">
        <v>5</v>
      </c>
      <c r="H8009">
        <f>+VLOOKUP(G8009,'Legenda Tecnologias'!$A$1:$C$26,3)</f>
        <v>11</v>
      </c>
    </row>
    <row r="8010" spans="1:8" ht="14.25">
      <c r="A8010" s="11">
        <v>44136</v>
      </c>
      <c r="B8010" s="10" t="s">
        <v>8397</v>
      </c>
      <c r="C8010" s="12">
        <v>0.125</v>
      </c>
      <c r="D8010" s="13">
        <v>44164</v>
      </c>
      <c r="E8010" s="7" t="s">
        <v>6978</v>
      </c>
      <c r="F8010" s="65">
        <v>35.97</v>
      </c>
      <c r="G8010" t="s">
        <v>6</v>
      </c>
      <c r="H8010">
        <f>+VLOOKUP(G8010,'Legenda Tecnologias'!$A$1:$C$26,3)</f>
        <v>18</v>
      </c>
    </row>
    <row r="8011" spans="1:8" ht="14.25">
      <c r="A8011" s="11">
        <v>44136</v>
      </c>
      <c r="B8011" s="10" t="s">
        <v>8398</v>
      </c>
      <c r="C8011" s="12">
        <v>0.16666666666666666</v>
      </c>
      <c r="D8011" s="13">
        <v>44164</v>
      </c>
      <c r="E8011" s="7" t="s">
        <v>6978</v>
      </c>
      <c r="F8011" s="65">
        <v>36</v>
      </c>
      <c r="G8011" t="s">
        <v>6</v>
      </c>
      <c r="H8011">
        <f>+VLOOKUP(G8011,'Legenda Tecnologias'!$A$1:$C$26,3)</f>
        <v>18</v>
      </c>
    </row>
    <row r="8012" spans="1:8" ht="14.25">
      <c r="A8012" s="11">
        <v>44136</v>
      </c>
      <c r="B8012" s="10" t="s">
        <v>8399</v>
      </c>
      <c r="C8012" s="12">
        <v>0.20833333333333334</v>
      </c>
      <c r="D8012" s="13">
        <v>44164</v>
      </c>
      <c r="E8012" s="7" t="s">
        <v>6978</v>
      </c>
      <c r="F8012" s="65">
        <v>38.04</v>
      </c>
      <c r="G8012" t="s">
        <v>6</v>
      </c>
      <c r="H8012">
        <f>+VLOOKUP(G8012,'Legenda Tecnologias'!$A$1:$C$26,3)</f>
        <v>18</v>
      </c>
    </row>
    <row r="8013" spans="1:8" ht="14.25">
      <c r="A8013" s="11">
        <v>44136</v>
      </c>
      <c r="B8013" s="10" t="s">
        <v>8400</v>
      </c>
      <c r="C8013" s="12">
        <v>0.25</v>
      </c>
      <c r="D8013" s="13">
        <v>44164</v>
      </c>
      <c r="E8013" s="7" t="s">
        <v>6978</v>
      </c>
      <c r="F8013" s="65">
        <v>38.369999999999997</v>
      </c>
      <c r="G8013" t="s">
        <v>6</v>
      </c>
      <c r="H8013">
        <f>+VLOOKUP(G8013,'Legenda Tecnologias'!$A$1:$C$26,3)</f>
        <v>18</v>
      </c>
    </row>
    <row r="8014" spans="1:8" ht="14.25">
      <c r="A8014" s="11">
        <v>44136</v>
      </c>
      <c r="B8014" s="10" t="s">
        <v>8401</v>
      </c>
      <c r="C8014" s="12">
        <v>0.29166666666666669</v>
      </c>
      <c r="D8014" s="13">
        <v>44164</v>
      </c>
      <c r="E8014" s="7" t="s">
        <v>6978</v>
      </c>
      <c r="F8014" s="65">
        <v>40.6</v>
      </c>
      <c r="G8014" t="s">
        <v>12</v>
      </c>
      <c r="H8014">
        <f>+VLOOKUP(G8014,'Legenda Tecnologias'!$A$1:$C$26,3)</f>
        <v>22</v>
      </c>
    </row>
    <row r="8015" spans="1:8" ht="14.25">
      <c r="A8015" s="11">
        <v>44136</v>
      </c>
      <c r="B8015" s="10" t="s">
        <v>8402</v>
      </c>
      <c r="C8015" s="12">
        <v>0.33333333333333331</v>
      </c>
      <c r="D8015" s="13">
        <v>44164</v>
      </c>
      <c r="E8015" s="7" t="s">
        <v>6978</v>
      </c>
      <c r="F8015" s="65">
        <v>43.01</v>
      </c>
      <c r="G8015" t="s">
        <v>5</v>
      </c>
      <c r="H8015">
        <f>+VLOOKUP(G8015,'Legenda Tecnologias'!$A$1:$C$26,3)</f>
        <v>11</v>
      </c>
    </row>
    <row r="8016" spans="1:8" ht="14.25">
      <c r="A8016" s="11">
        <v>44136</v>
      </c>
      <c r="B8016" s="10" t="s">
        <v>8403</v>
      </c>
      <c r="C8016" s="12">
        <v>0.375</v>
      </c>
      <c r="D8016" s="13">
        <v>44164</v>
      </c>
      <c r="E8016" s="7" t="s">
        <v>6978</v>
      </c>
      <c r="F8016" s="65">
        <v>45.23</v>
      </c>
      <c r="G8016" t="s">
        <v>6</v>
      </c>
      <c r="H8016">
        <f>+VLOOKUP(G8016,'Legenda Tecnologias'!$A$1:$C$26,3)</f>
        <v>18</v>
      </c>
    </row>
    <row r="8017" spans="1:8" ht="14.25">
      <c r="A8017" s="11">
        <v>44136</v>
      </c>
      <c r="B8017" s="10" t="s">
        <v>8418</v>
      </c>
      <c r="C8017" s="12">
        <v>0</v>
      </c>
      <c r="D8017" s="13">
        <v>44165</v>
      </c>
      <c r="E8017" s="7" t="s">
        <v>6978</v>
      </c>
      <c r="F8017" s="65">
        <v>46.6</v>
      </c>
      <c r="G8017" t="s">
        <v>5</v>
      </c>
      <c r="H8017">
        <f>+VLOOKUP(G8017,'Legenda Tecnologias'!$A$1:$C$26,3)</f>
        <v>11</v>
      </c>
    </row>
    <row r="8018" spans="1:8" ht="14.25">
      <c r="A8018" s="11">
        <v>44136</v>
      </c>
      <c r="B8018" s="10" t="s">
        <v>8419</v>
      </c>
      <c r="C8018" s="12">
        <v>4.1666666666666664E-2</v>
      </c>
      <c r="D8018" s="13">
        <v>44165</v>
      </c>
      <c r="E8018" s="7" t="s">
        <v>6978</v>
      </c>
      <c r="F8018" s="65">
        <v>43.04</v>
      </c>
      <c r="G8018" t="s">
        <v>12</v>
      </c>
      <c r="H8018">
        <f>+VLOOKUP(G8018,'Legenda Tecnologias'!$A$1:$C$26,3)</f>
        <v>22</v>
      </c>
    </row>
    <row r="8019" spans="1:8" ht="14.25">
      <c r="A8019" s="11">
        <v>44136</v>
      </c>
      <c r="B8019" s="10" t="s">
        <v>8428</v>
      </c>
      <c r="C8019" s="12">
        <v>0.41666666666666669</v>
      </c>
      <c r="D8019" s="13">
        <v>44165</v>
      </c>
      <c r="E8019" s="7" t="s">
        <v>6978</v>
      </c>
      <c r="F8019" s="65">
        <v>58.2</v>
      </c>
      <c r="G8019" t="s">
        <v>6</v>
      </c>
      <c r="H8019">
        <f>+VLOOKUP(G8019,'Legenda Tecnologias'!$A$1:$C$26,3)</f>
        <v>18</v>
      </c>
    </row>
    <row r="8020" spans="1:8" ht="14.25">
      <c r="A8020" s="11">
        <v>44136</v>
      </c>
      <c r="B8020" s="10" t="s">
        <v>8429</v>
      </c>
      <c r="C8020" s="12">
        <v>0.45833333333333331</v>
      </c>
      <c r="D8020" s="13">
        <v>44165</v>
      </c>
      <c r="E8020" s="7" t="s">
        <v>6978</v>
      </c>
      <c r="F8020" s="65">
        <v>58.66</v>
      </c>
      <c r="G8020" t="s">
        <v>6</v>
      </c>
      <c r="H8020">
        <f>+VLOOKUP(G8020,'Legenda Tecnologias'!$A$1:$C$26,3)</f>
        <v>18</v>
      </c>
    </row>
    <row r="8021" spans="1:8" ht="14.25">
      <c r="A8021" s="11">
        <v>44136</v>
      </c>
      <c r="B8021" s="10" t="s">
        <v>8430</v>
      </c>
      <c r="C8021" s="12">
        <v>0.5</v>
      </c>
      <c r="D8021" s="13">
        <v>44165</v>
      </c>
      <c r="E8021" s="7" t="s">
        <v>6978</v>
      </c>
      <c r="F8021" s="65">
        <v>56.01</v>
      </c>
      <c r="G8021" t="s">
        <v>10</v>
      </c>
      <c r="H8021">
        <f>+VLOOKUP(G8021,'Legenda Tecnologias'!$A$1:$C$26,3)</f>
        <v>1</v>
      </c>
    </row>
    <row r="8022" spans="1:8" ht="14.25">
      <c r="A8022" s="11">
        <v>44136</v>
      </c>
      <c r="B8022" s="10" t="s">
        <v>8431</v>
      </c>
      <c r="C8022" s="12">
        <v>0.54166666666666663</v>
      </c>
      <c r="D8022" s="13">
        <v>44165</v>
      </c>
      <c r="E8022" s="7" t="s">
        <v>6978</v>
      </c>
      <c r="F8022" s="65">
        <v>55.06</v>
      </c>
      <c r="G8022" t="s">
        <v>21</v>
      </c>
      <c r="H8022">
        <f>+VLOOKUP(G8022,'Legenda Tecnologias'!$A$1:$C$26,3)</f>
        <v>2</v>
      </c>
    </row>
    <row r="8023" spans="1:8" ht="14.25">
      <c r="A8023" s="11">
        <v>44136</v>
      </c>
      <c r="B8023" s="10" t="s">
        <v>8432</v>
      </c>
      <c r="C8023" s="12">
        <v>0.58333333333333337</v>
      </c>
      <c r="D8023" s="13">
        <v>44165</v>
      </c>
      <c r="E8023" s="7" t="s">
        <v>6978</v>
      </c>
      <c r="F8023" s="65">
        <v>55.09</v>
      </c>
      <c r="G8023" t="s">
        <v>6</v>
      </c>
      <c r="H8023">
        <f>+VLOOKUP(G8023,'Legenda Tecnologias'!$A$1:$C$26,3)</f>
        <v>18</v>
      </c>
    </row>
    <row r="8024" spans="1:8" ht="14.25">
      <c r="A8024" s="11">
        <v>44136</v>
      </c>
      <c r="B8024" s="10" t="s">
        <v>8433</v>
      </c>
      <c r="C8024" s="12">
        <v>0.625</v>
      </c>
      <c r="D8024" s="13">
        <v>44165</v>
      </c>
      <c r="E8024" s="7" t="s">
        <v>6978</v>
      </c>
      <c r="F8024" s="65">
        <v>55.62</v>
      </c>
      <c r="G8024" t="s">
        <v>5</v>
      </c>
      <c r="H8024">
        <f>+VLOOKUP(G8024,'Legenda Tecnologias'!$A$1:$C$26,3)</f>
        <v>11</v>
      </c>
    </row>
    <row r="8025" spans="1:8" ht="14.25">
      <c r="A8025" s="11">
        <v>44136</v>
      </c>
      <c r="B8025" s="10" t="s">
        <v>8434</v>
      </c>
      <c r="C8025" s="12">
        <v>0.66666666666666663</v>
      </c>
      <c r="D8025" s="13">
        <v>44165</v>
      </c>
      <c r="E8025" s="7" t="s">
        <v>6978</v>
      </c>
      <c r="F8025" s="65">
        <v>56.26</v>
      </c>
      <c r="G8025" t="s">
        <v>6</v>
      </c>
      <c r="H8025">
        <f>+VLOOKUP(G8025,'Legenda Tecnologias'!$A$1:$C$26,3)</f>
        <v>18</v>
      </c>
    </row>
    <row r="8026" spans="1:8" ht="14.25">
      <c r="A8026" s="11">
        <v>44136</v>
      </c>
      <c r="B8026" s="10" t="s">
        <v>8435</v>
      </c>
      <c r="C8026" s="12">
        <v>0.70833333333333337</v>
      </c>
      <c r="D8026" s="13">
        <v>44165</v>
      </c>
      <c r="E8026" s="7" t="s">
        <v>6978</v>
      </c>
      <c r="F8026" s="65">
        <v>56.75</v>
      </c>
      <c r="G8026" t="s">
        <v>28</v>
      </c>
      <c r="H8026">
        <f>+VLOOKUP(G8026,'Legenda Tecnologias'!$A$1:$C$26,3)</f>
        <v>15</v>
      </c>
    </row>
    <row r="8027" spans="1:8" ht="14.25">
      <c r="A8027" s="11">
        <v>44136</v>
      </c>
      <c r="B8027" s="10" t="s">
        <v>8436</v>
      </c>
      <c r="C8027" s="12">
        <v>0.75</v>
      </c>
      <c r="D8027" s="13">
        <v>44165</v>
      </c>
      <c r="E8027" s="7" t="s">
        <v>6978</v>
      </c>
      <c r="F8027" s="65">
        <v>59.51</v>
      </c>
      <c r="G8027" t="s">
        <v>5</v>
      </c>
      <c r="H8027">
        <f>+VLOOKUP(G8027,'Legenda Tecnologias'!$A$1:$C$26,3)</f>
        <v>11</v>
      </c>
    </row>
    <row r="8028" spans="1:8" ht="14.25">
      <c r="A8028" s="11">
        <v>44136</v>
      </c>
      <c r="B8028" s="10" t="s">
        <v>8437</v>
      </c>
      <c r="C8028" s="12">
        <v>0.79166666666666663</v>
      </c>
      <c r="D8028" s="13">
        <v>44165</v>
      </c>
      <c r="E8028" s="7" t="s">
        <v>6978</v>
      </c>
      <c r="F8028" s="65">
        <v>59.57</v>
      </c>
      <c r="G8028" t="s">
        <v>5</v>
      </c>
      <c r="H8028">
        <f>+VLOOKUP(G8028,'Legenda Tecnologias'!$A$1:$C$26,3)</f>
        <v>11</v>
      </c>
    </row>
    <row r="8029" spans="1:8" ht="14.25">
      <c r="A8029" s="11">
        <v>44136</v>
      </c>
      <c r="B8029" s="10" t="s">
        <v>8420</v>
      </c>
      <c r="C8029" s="12">
        <v>8.3333333333333329E-2</v>
      </c>
      <c r="D8029" s="13">
        <v>44165</v>
      </c>
      <c r="E8029" s="7" t="s">
        <v>6978</v>
      </c>
      <c r="F8029" s="65">
        <v>42.07</v>
      </c>
      <c r="G8029" t="s">
        <v>5</v>
      </c>
      <c r="H8029">
        <f>+VLOOKUP(G8029,'Legenda Tecnologias'!$A$1:$C$26,3)</f>
        <v>11</v>
      </c>
    </row>
    <row r="8030" spans="1:8" ht="14.25">
      <c r="A8030" s="11">
        <v>44136</v>
      </c>
      <c r="B8030" s="10" t="s">
        <v>8438</v>
      </c>
      <c r="C8030" s="12">
        <v>0.83333333333333337</v>
      </c>
      <c r="D8030" s="13">
        <v>44165</v>
      </c>
      <c r="E8030" s="7" t="s">
        <v>6978</v>
      </c>
      <c r="F8030" s="65">
        <v>56.75</v>
      </c>
      <c r="G8030" t="s">
        <v>5</v>
      </c>
      <c r="H8030">
        <f>+VLOOKUP(G8030,'Legenda Tecnologias'!$A$1:$C$26,3)</f>
        <v>11</v>
      </c>
    </row>
    <row r="8031" spans="1:8" ht="14.25">
      <c r="A8031" s="11">
        <v>44136</v>
      </c>
      <c r="B8031" s="10" t="s">
        <v>8439</v>
      </c>
      <c r="C8031" s="12">
        <v>0.875</v>
      </c>
      <c r="D8031" s="13">
        <v>44165</v>
      </c>
      <c r="E8031" s="7" t="s">
        <v>6978</v>
      </c>
      <c r="F8031" s="65">
        <v>52.25</v>
      </c>
      <c r="G8031" t="s">
        <v>5</v>
      </c>
      <c r="H8031">
        <f>+VLOOKUP(G8031,'Legenda Tecnologias'!$A$1:$C$26,3)</f>
        <v>11</v>
      </c>
    </row>
    <row r="8032" spans="1:8" ht="14.25">
      <c r="A8032" s="11">
        <v>44136</v>
      </c>
      <c r="B8032" s="10" t="s">
        <v>8440</v>
      </c>
      <c r="C8032" s="12">
        <v>0.91666666666666663</v>
      </c>
      <c r="D8032" s="13">
        <v>44165</v>
      </c>
      <c r="E8032" s="7" t="s">
        <v>6978</v>
      </c>
      <c r="F8032" s="65">
        <v>47.01</v>
      </c>
      <c r="G8032" t="s">
        <v>5</v>
      </c>
      <c r="H8032">
        <f>+VLOOKUP(G8032,'Legenda Tecnologias'!$A$1:$C$26,3)</f>
        <v>11</v>
      </c>
    </row>
    <row r="8033" spans="1:8" ht="14.25">
      <c r="A8033" s="11">
        <v>44136</v>
      </c>
      <c r="B8033" s="10" t="s">
        <v>8441</v>
      </c>
      <c r="C8033" s="12">
        <v>0.95833333333333337</v>
      </c>
      <c r="D8033" s="13">
        <v>44165</v>
      </c>
      <c r="E8033" s="7" t="s">
        <v>6978</v>
      </c>
      <c r="F8033" s="65">
        <v>43.67</v>
      </c>
      <c r="G8033" t="s">
        <v>6</v>
      </c>
      <c r="H8033">
        <f>+VLOOKUP(G8033,'Legenda Tecnologias'!$A$1:$C$26,3)</f>
        <v>18</v>
      </c>
    </row>
    <row r="8034" spans="1:8" ht="14.25">
      <c r="A8034" s="11">
        <v>44136</v>
      </c>
      <c r="B8034" s="10" t="s">
        <v>8421</v>
      </c>
      <c r="C8034" s="12">
        <v>0.125</v>
      </c>
      <c r="D8034" s="13">
        <v>44165</v>
      </c>
      <c r="E8034" s="7" t="s">
        <v>6978</v>
      </c>
      <c r="F8034" s="65">
        <v>38.82</v>
      </c>
      <c r="G8034" t="s">
        <v>5</v>
      </c>
      <c r="H8034">
        <f>+VLOOKUP(G8034,'Legenda Tecnologias'!$A$1:$C$26,3)</f>
        <v>11</v>
      </c>
    </row>
    <row r="8035" spans="1:8" ht="14.25">
      <c r="A8035" s="11">
        <v>44136</v>
      </c>
      <c r="B8035" s="10" t="s">
        <v>8422</v>
      </c>
      <c r="C8035" s="12">
        <v>0.16666666666666666</v>
      </c>
      <c r="D8035" s="13">
        <v>44165</v>
      </c>
      <c r="E8035" s="7" t="s">
        <v>6978</v>
      </c>
      <c r="F8035" s="65">
        <v>39.090000000000003</v>
      </c>
      <c r="G8035" t="s">
        <v>6</v>
      </c>
      <c r="H8035">
        <f>+VLOOKUP(G8035,'Legenda Tecnologias'!$A$1:$C$26,3)</f>
        <v>18</v>
      </c>
    </row>
    <row r="8036" spans="1:8" ht="14.25">
      <c r="A8036" s="11">
        <v>44136</v>
      </c>
      <c r="B8036" s="10" t="s">
        <v>8423</v>
      </c>
      <c r="C8036" s="12">
        <v>0.20833333333333334</v>
      </c>
      <c r="D8036" s="13">
        <v>44165</v>
      </c>
      <c r="E8036" s="7" t="s">
        <v>6978</v>
      </c>
      <c r="F8036" s="65">
        <v>43.21</v>
      </c>
      <c r="G8036" t="s">
        <v>6</v>
      </c>
      <c r="H8036">
        <f>+VLOOKUP(G8036,'Legenda Tecnologias'!$A$1:$C$26,3)</f>
        <v>18</v>
      </c>
    </row>
    <row r="8037" spans="1:8" ht="14.25">
      <c r="A8037" s="11">
        <v>44136</v>
      </c>
      <c r="B8037" s="10" t="s">
        <v>8424</v>
      </c>
      <c r="C8037" s="12">
        <v>0.25</v>
      </c>
      <c r="D8037" s="13">
        <v>44165</v>
      </c>
      <c r="E8037" s="7" t="s">
        <v>6978</v>
      </c>
      <c r="F8037" s="65">
        <v>54.39</v>
      </c>
      <c r="G8037" t="s">
        <v>5</v>
      </c>
      <c r="H8037">
        <f>+VLOOKUP(G8037,'Legenda Tecnologias'!$A$1:$C$26,3)</f>
        <v>11</v>
      </c>
    </row>
    <row r="8038" spans="1:8" ht="14.25">
      <c r="A8038" s="11">
        <v>44136</v>
      </c>
      <c r="B8038" s="10" t="s">
        <v>8425</v>
      </c>
      <c r="C8038" s="12">
        <v>0.29166666666666669</v>
      </c>
      <c r="D8038" s="13">
        <v>44165</v>
      </c>
      <c r="E8038" s="7" t="s">
        <v>6978</v>
      </c>
      <c r="F8038" s="65">
        <v>57.01</v>
      </c>
      <c r="G8038" t="s">
        <v>5</v>
      </c>
      <c r="H8038">
        <f>+VLOOKUP(G8038,'Legenda Tecnologias'!$A$1:$C$26,3)</f>
        <v>11</v>
      </c>
    </row>
    <row r="8039" spans="1:8" ht="14.25">
      <c r="A8039" s="11">
        <v>44136</v>
      </c>
      <c r="B8039" s="10" t="s">
        <v>8426</v>
      </c>
      <c r="C8039" s="12">
        <v>0.33333333333333331</v>
      </c>
      <c r="D8039" s="13">
        <v>44165</v>
      </c>
      <c r="E8039" s="7" t="s">
        <v>6978</v>
      </c>
      <c r="F8039" s="65">
        <v>60.02</v>
      </c>
      <c r="G8039" t="s">
        <v>10</v>
      </c>
      <c r="H8039">
        <f>+VLOOKUP(G8039,'Legenda Tecnologias'!$A$1:$C$26,3)</f>
        <v>1</v>
      </c>
    </row>
    <row r="8040" spans="1:8" ht="14.25">
      <c r="A8040" s="11">
        <v>44136</v>
      </c>
      <c r="B8040" s="10" t="s">
        <v>8427</v>
      </c>
      <c r="C8040" s="12">
        <v>0.375</v>
      </c>
      <c r="D8040" s="13">
        <v>44165</v>
      </c>
      <c r="E8040" s="7" t="s">
        <v>6978</v>
      </c>
      <c r="F8040" s="65">
        <v>58.87</v>
      </c>
      <c r="G8040" t="s">
        <v>10</v>
      </c>
      <c r="H8040">
        <f>+VLOOKUP(G8040,'Legenda Tecnologias'!$A$1:$C$26,3)</f>
        <v>1</v>
      </c>
    </row>
    <row r="8041" spans="1:8" ht="14.25">
      <c r="A8041" s="11">
        <v>44166</v>
      </c>
      <c r="B8041" s="10" t="s">
        <v>8442</v>
      </c>
      <c r="C8041" s="12">
        <v>0</v>
      </c>
      <c r="D8041" s="13">
        <v>44166</v>
      </c>
      <c r="E8041" s="7" t="s">
        <v>6978</v>
      </c>
      <c r="F8041" s="65">
        <v>46.22</v>
      </c>
      <c r="G8041" t="s">
        <v>5</v>
      </c>
      <c r="H8041">
        <f>+VLOOKUP(G8041,'Legenda Tecnologias'!$A$1:$C$26,3)</f>
        <v>11</v>
      </c>
    </row>
    <row r="8042" spans="1:8" ht="14.25">
      <c r="A8042" s="11">
        <v>44166</v>
      </c>
      <c r="B8042" s="10" t="s">
        <v>8443</v>
      </c>
      <c r="C8042" s="12">
        <v>4.1666666666666664E-2</v>
      </c>
      <c r="D8042" s="13">
        <v>44166</v>
      </c>
      <c r="E8042" s="7" t="s">
        <v>6978</v>
      </c>
      <c r="F8042" s="65">
        <v>41.59</v>
      </c>
      <c r="G8042" t="s">
        <v>5</v>
      </c>
      <c r="H8042">
        <f>+VLOOKUP(G8042,'Legenda Tecnologias'!$A$1:$C$26,3)</f>
        <v>11</v>
      </c>
    </row>
    <row r="8043" spans="1:8" ht="14.25">
      <c r="A8043" s="11">
        <v>44166</v>
      </c>
      <c r="B8043" s="10" t="s">
        <v>8452</v>
      </c>
      <c r="C8043" s="12">
        <v>0.41666666666666669</v>
      </c>
      <c r="D8043" s="13">
        <v>44166</v>
      </c>
      <c r="E8043" s="7" t="s">
        <v>6978</v>
      </c>
      <c r="F8043" s="65">
        <v>55.84</v>
      </c>
      <c r="G8043" t="s">
        <v>5</v>
      </c>
      <c r="H8043">
        <f>+VLOOKUP(G8043,'Legenda Tecnologias'!$A$1:$C$26,3)</f>
        <v>11</v>
      </c>
    </row>
    <row r="8044" spans="1:8" ht="14.25">
      <c r="A8044" s="11">
        <v>44166</v>
      </c>
      <c r="B8044" s="10" t="s">
        <v>8453</v>
      </c>
      <c r="C8044" s="12">
        <v>0.45833333333333331</v>
      </c>
      <c r="D8044" s="13">
        <v>44166</v>
      </c>
      <c r="E8044" s="7" t="s">
        <v>6978</v>
      </c>
      <c r="F8044" s="65">
        <v>55.01</v>
      </c>
      <c r="G8044" t="s">
        <v>10</v>
      </c>
      <c r="H8044">
        <f>+VLOOKUP(G8044,'Legenda Tecnologias'!$A$1:$C$26,3)</f>
        <v>1</v>
      </c>
    </row>
    <row r="8045" spans="1:8" ht="14.25">
      <c r="A8045" s="11">
        <v>44166</v>
      </c>
      <c r="B8045" s="10" t="s">
        <v>8454</v>
      </c>
      <c r="C8045" s="12">
        <v>0.5</v>
      </c>
      <c r="D8045" s="13">
        <v>44166</v>
      </c>
      <c r="E8045" s="7" t="s">
        <v>6978</v>
      </c>
      <c r="F8045" s="65">
        <v>54.23</v>
      </c>
      <c r="G8045" t="s">
        <v>5</v>
      </c>
      <c r="H8045">
        <f>+VLOOKUP(G8045,'Legenda Tecnologias'!$A$1:$C$26,3)</f>
        <v>11</v>
      </c>
    </row>
    <row r="8046" spans="1:8" ht="14.25">
      <c r="A8046" s="11">
        <v>44166</v>
      </c>
      <c r="B8046" s="10" t="s">
        <v>8455</v>
      </c>
      <c r="C8046" s="12">
        <v>0.54166666666666663</v>
      </c>
      <c r="D8046" s="13">
        <v>44166</v>
      </c>
      <c r="E8046" s="7" t="s">
        <v>6978</v>
      </c>
      <c r="F8046" s="65">
        <v>54.22</v>
      </c>
      <c r="G8046" t="s">
        <v>12</v>
      </c>
      <c r="H8046">
        <f>+VLOOKUP(G8046,'Legenda Tecnologias'!$A$1:$C$26,3)</f>
        <v>22</v>
      </c>
    </row>
    <row r="8047" spans="1:8" ht="14.25">
      <c r="A8047" s="11">
        <v>44166</v>
      </c>
      <c r="B8047" s="10" t="s">
        <v>8456</v>
      </c>
      <c r="C8047" s="12">
        <v>0.58333333333333337</v>
      </c>
      <c r="D8047" s="13">
        <v>44166</v>
      </c>
      <c r="E8047" s="7" t="s">
        <v>6978</v>
      </c>
      <c r="F8047" s="65">
        <v>51.1</v>
      </c>
      <c r="G8047" t="s">
        <v>12</v>
      </c>
      <c r="H8047">
        <f>+VLOOKUP(G8047,'Legenda Tecnologias'!$A$1:$C$26,3)</f>
        <v>22</v>
      </c>
    </row>
    <row r="8048" spans="1:8" ht="14.25">
      <c r="A8048" s="11">
        <v>44166</v>
      </c>
      <c r="B8048" s="10" t="s">
        <v>8457</v>
      </c>
      <c r="C8048" s="12">
        <v>0.625</v>
      </c>
      <c r="D8048" s="13">
        <v>44166</v>
      </c>
      <c r="E8048" s="7" t="s">
        <v>6978</v>
      </c>
      <c r="F8048" s="65">
        <v>50.14</v>
      </c>
      <c r="G8048" t="s">
        <v>6</v>
      </c>
      <c r="H8048">
        <f>+VLOOKUP(G8048,'Legenda Tecnologias'!$A$1:$C$26,3)</f>
        <v>18</v>
      </c>
    </row>
    <row r="8049" spans="1:8" ht="14.25">
      <c r="A8049" s="11">
        <v>44166</v>
      </c>
      <c r="B8049" s="10" t="s">
        <v>8458</v>
      </c>
      <c r="C8049" s="12">
        <v>0.66666666666666663</v>
      </c>
      <c r="D8049" s="13">
        <v>44166</v>
      </c>
      <c r="E8049" s="7" t="s">
        <v>6978</v>
      </c>
      <c r="F8049" s="65">
        <v>50.97</v>
      </c>
      <c r="G8049" t="s">
        <v>12</v>
      </c>
      <c r="H8049">
        <f>+VLOOKUP(G8049,'Legenda Tecnologias'!$A$1:$C$26,3)</f>
        <v>22</v>
      </c>
    </row>
    <row r="8050" spans="1:8" ht="14.25">
      <c r="A8050" s="11">
        <v>44166</v>
      </c>
      <c r="B8050" s="10" t="s">
        <v>8459</v>
      </c>
      <c r="C8050" s="12">
        <v>0.70833333333333337</v>
      </c>
      <c r="D8050" s="13">
        <v>44166</v>
      </c>
      <c r="E8050" s="7" t="s">
        <v>6978</v>
      </c>
      <c r="F8050" s="65">
        <v>54.51</v>
      </c>
      <c r="G8050" t="s">
        <v>5</v>
      </c>
      <c r="H8050">
        <f>+VLOOKUP(G8050,'Legenda Tecnologias'!$A$1:$C$26,3)</f>
        <v>11</v>
      </c>
    </row>
    <row r="8051" spans="1:8" ht="14.25">
      <c r="A8051" s="11">
        <v>44166</v>
      </c>
      <c r="B8051" s="10" t="s">
        <v>8460</v>
      </c>
      <c r="C8051" s="12">
        <v>0.75</v>
      </c>
      <c r="D8051" s="13">
        <v>44166</v>
      </c>
      <c r="E8051" s="7" t="s">
        <v>6978</v>
      </c>
      <c r="F8051" s="65">
        <v>57.58</v>
      </c>
      <c r="G8051" t="s">
        <v>5</v>
      </c>
      <c r="H8051">
        <f>+VLOOKUP(G8051,'Legenda Tecnologias'!$A$1:$C$26,3)</f>
        <v>11</v>
      </c>
    </row>
    <row r="8052" spans="1:8" ht="14.25">
      <c r="A8052" s="11">
        <v>44166</v>
      </c>
      <c r="B8052" s="10" t="s">
        <v>8461</v>
      </c>
      <c r="C8052" s="12">
        <v>0.79166666666666663</v>
      </c>
      <c r="D8052" s="13">
        <v>44166</v>
      </c>
      <c r="E8052" s="7" t="s">
        <v>6978</v>
      </c>
      <c r="F8052" s="65">
        <v>57.75</v>
      </c>
      <c r="G8052" t="s">
        <v>12</v>
      </c>
      <c r="H8052">
        <f>+VLOOKUP(G8052,'Legenda Tecnologias'!$A$1:$C$26,3)</f>
        <v>22</v>
      </c>
    </row>
    <row r="8053" spans="1:8" ht="14.25">
      <c r="A8053" s="11">
        <v>44166</v>
      </c>
      <c r="B8053" s="10" t="s">
        <v>8444</v>
      </c>
      <c r="C8053" s="12">
        <v>8.3333333333333329E-2</v>
      </c>
      <c r="D8053" s="13">
        <v>44166</v>
      </c>
      <c r="E8053" s="7" t="s">
        <v>6978</v>
      </c>
      <c r="F8053" s="65">
        <v>40.75</v>
      </c>
      <c r="G8053" t="s">
        <v>5</v>
      </c>
      <c r="H8053">
        <f>+VLOOKUP(G8053,'Legenda Tecnologias'!$A$1:$C$26,3)</f>
        <v>11</v>
      </c>
    </row>
    <row r="8054" spans="1:8" ht="14.25">
      <c r="A8054" s="11">
        <v>44166</v>
      </c>
      <c r="B8054" s="10" t="s">
        <v>8462</v>
      </c>
      <c r="C8054" s="12">
        <v>0.83333333333333337</v>
      </c>
      <c r="D8054" s="13">
        <v>44166</v>
      </c>
      <c r="E8054" s="7" t="s">
        <v>6978</v>
      </c>
      <c r="F8054" s="65">
        <v>57.66</v>
      </c>
      <c r="G8054" t="s">
        <v>5</v>
      </c>
      <c r="H8054">
        <f>+VLOOKUP(G8054,'Legenda Tecnologias'!$A$1:$C$26,3)</f>
        <v>11</v>
      </c>
    </row>
    <row r="8055" spans="1:8" ht="14.25">
      <c r="A8055" s="11">
        <v>44166</v>
      </c>
      <c r="B8055" s="10" t="s">
        <v>8463</v>
      </c>
      <c r="C8055" s="12">
        <v>0.875</v>
      </c>
      <c r="D8055" s="13">
        <v>44166</v>
      </c>
      <c r="E8055" s="7" t="s">
        <v>6978</v>
      </c>
      <c r="F8055" s="65">
        <v>53.25</v>
      </c>
      <c r="G8055" t="s">
        <v>5</v>
      </c>
      <c r="H8055">
        <f>+VLOOKUP(G8055,'Legenda Tecnologias'!$A$1:$C$26,3)</f>
        <v>11</v>
      </c>
    </row>
    <row r="8056" spans="1:8" ht="14.25">
      <c r="A8056" s="11">
        <v>44166</v>
      </c>
      <c r="B8056" s="10" t="s">
        <v>8464</v>
      </c>
      <c r="C8056" s="12">
        <v>0.91666666666666663</v>
      </c>
      <c r="D8056" s="13">
        <v>44166</v>
      </c>
      <c r="E8056" s="7" t="s">
        <v>6978</v>
      </c>
      <c r="F8056" s="65">
        <v>50.16</v>
      </c>
      <c r="G8056" t="s">
        <v>5</v>
      </c>
      <c r="H8056">
        <f>+VLOOKUP(G8056,'Legenda Tecnologias'!$A$1:$C$26,3)</f>
        <v>11</v>
      </c>
    </row>
    <row r="8057" spans="1:8" ht="14.25">
      <c r="A8057" s="11">
        <v>44166</v>
      </c>
      <c r="B8057" s="10" t="s">
        <v>8465</v>
      </c>
      <c r="C8057" s="12">
        <v>0.95833333333333337</v>
      </c>
      <c r="D8057" s="13">
        <v>44166</v>
      </c>
      <c r="E8057" s="7" t="s">
        <v>6978</v>
      </c>
      <c r="F8057" s="65">
        <v>47.13</v>
      </c>
      <c r="G8057" t="s">
        <v>12</v>
      </c>
      <c r="H8057">
        <f>+VLOOKUP(G8057,'Legenda Tecnologias'!$A$1:$C$26,3)</f>
        <v>22</v>
      </c>
    </row>
    <row r="8058" spans="1:8" ht="14.25">
      <c r="A8058" s="11">
        <v>44166</v>
      </c>
      <c r="B8058" s="10" t="s">
        <v>8445</v>
      </c>
      <c r="C8058" s="12">
        <v>0.125</v>
      </c>
      <c r="D8058" s="13">
        <v>44166</v>
      </c>
      <c r="E8058" s="7" t="s">
        <v>6978</v>
      </c>
      <c r="F8058" s="65">
        <v>38.020000000000003</v>
      </c>
      <c r="G8058" t="s">
        <v>5</v>
      </c>
      <c r="H8058">
        <f>+VLOOKUP(G8058,'Legenda Tecnologias'!$A$1:$C$26,3)</f>
        <v>11</v>
      </c>
    </row>
    <row r="8059" spans="1:8" ht="14.25">
      <c r="A8059" s="11">
        <v>44166</v>
      </c>
      <c r="B8059" s="10" t="s">
        <v>8446</v>
      </c>
      <c r="C8059" s="12">
        <v>0.16666666666666666</v>
      </c>
      <c r="D8059" s="13">
        <v>44166</v>
      </c>
      <c r="E8059" s="7" t="s">
        <v>6978</v>
      </c>
      <c r="F8059" s="65">
        <v>36.49</v>
      </c>
      <c r="G8059" t="s">
        <v>6</v>
      </c>
      <c r="H8059">
        <f>+VLOOKUP(G8059,'Legenda Tecnologias'!$A$1:$C$26,3)</f>
        <v>18</v>
      </c>
    </row>
    <row r="8060" spans="1:8" ht="14.25">
      <c r="A8060" s="11">
        <v>44166</v>
      </c>
      <c r="B8060" s="10" t="s">
        <v>8447</v>
      </c>
      <c r="C8060" s="12">
        <v>0.20833333333333334</v>
      </c>
      <c r="D8060" s="13">
        <v>44166</v>
      </c>
      <c r="E8060" s="7" t="s">
        <v>6978</v>
      </c>
      <c r="F8060" s="65">
        <v>38.979999999999997</v>
      </c>
      <c r="G8060" t="s">
        <v>13</v>
      </c>
      <c r="H8060">
        <f>+VLOOKUP(G8060,'Legenda Tecnologias'!$A$1:$C$26,3)</f>
        <v>24</v>
      </c>
    </row>
    <row r="8061" spans="1:8" ht="14.25">
      <c r="A8061" s="11">
        <v>44166</v>
      </c>
      <c r="B8061" s="10" t="s">
        <v>8448</v>
      </c>
      <c r="C8061" s="12">
        <v>0.25</v>
      </c>
      <c r="D8061" s="13">
        <v>44166</v>
      </c>
      <c r="E8061" s="7" t="s">
        <v>6978</v>
      </c>
      <c r="F8061" s="65">
        <v>46.36</v>
      </c>
      <c r="G8061" t="s">
        <v>6</v>
      </c>
      <c r="H8061">
        <f>+VLOOKUP(G8061,'Legenda Tecnologias'!$A$1:$C$26,3)</f>
        <v>18</v>
      </c>
    </row>
    <row r="8062" spans="1:8" ht="14.25">
      <c r="A8062" s="11">
        <v>44166</v>
      </c>
      <c r="B8062" s="10" t="s">
        <v>8449</v>
      </c>
      <c r="C8062" s="12">
        <v>0.29166666666666669</v>
      </c>
      <c r="D8062" s="13">
        <v>44166</v>
      </c>
      <c r="E8062" s="7" t="s">
        <v>6978</v>
      </c>
      <c r="F8062" s="65">
        <v>55</v>
      </c>
      <c r="G8062" t="s">
        <v>5</v>
      </c>
      <c r="H8062">
        <f>+VLOOKUP(G8062,'Legenda Tecnologias'!$A$1:$C$26,3)</f>
        <v>11</v>
      </c>
    </row>
    <row r="8063" spans="1:8" ht="14.25">
      <c r="A8063" s="11">
        <v>44166</v>
      </c>
      <c r="B8063" s="10" t="s">
        <v>8450</v>
      </c>
      <c r="C8063" s="12">
        <v>0.33333333333333331</v>
      </c>
      <c r="D8063" s="13">
        <v>44166</v>
      </c>
      <c r="E8063" s="7" t="s">
        <v>6978</v>
      </c>
      <c r="F8063" s="65">
        <v>58.03</v>
      </c>
      <c r="G8063" t="s">
        <v>21</v>
      </c>
      <c r="H8063">
        <f>+VLOOKUP(G8063,'Legenda Tecnologias'!$A$1:$C$26,3)</f>
        <v>2</v>
      </c>
    </row>
    <row r="8064" spans="1:8" ht="14.25">
      <c r="A8064" s="11">
        <v>44166</v>
      </c>
      <c r="B8064" s="10" t="s">
        <v>8451</v>
      </c>
      <c r="C8064" s="12">
        <v>0.375</v>
      </c>
      <c r="D8064" s="13">
        <v>44166</v>
      </c>
      <c r="E8064" s="7" t="s">
        <v>6978</v>
      </c>
      <c r="F8064" s="65">
        <v>57.75</v>
      </c>
      <c r="G8064" t="s">
        <v>21</v>
      </c>
      <c r="H8064">
        <f>+VLOOKUP(G8064,'Legenda Tecnologias'!$A$1:$C$26,3)</f>
        <v>2</v>
      </c>
    </row>
    <row r="8065" spans="1:8" ht="14.25">
      <c r="A8065" s="11">
        <v>44166</v>
      </c>
      <c r="B8065" s="10" t="s">
        <v>8466</v>
      </c>
      <c r="C8065" s="12">
        <v>0</v>
      </c>
      <c r="D8065" s="13">
        <v>44167</v>
      </c>
      <c r="E8065" s="7" t="s">
        <v>6978</v>
      </c>
      <c r="F8065" s="65">
        <v>48.01</v>
      </c>
      <c r="G8065" t="s">
        <v>12</v>
      </c>
      <c r="H8065">
        <f>+VLOOKUP(G8065,'Legenda Tecnologias'!$A$1:$C$26,3)</f>
        <v>22</v>
      </c>
    </row>
    <row r="8066" spans="1:8" ht="14.25">
      <c r="A8066" s="11">
        <v>44166</v>
      </c>
      <c r="B8066" s="10" t="s">
        <v>8467</v>
      </c>
      <c r="C8066" s="12">
        <v>4.1666666666666664E-2</v>
      </c>
      <c r="D8066" s="13">
        <v>44167</v>
      </c>
      <c r="E8066" s="7" t="s">
        <v>6978</v>
      </c>
      <c r="F8066" s="65">
        <v>46.27</v>
      </c>
      <c r="G8066" t="s">
        <v>5</v>
      </c>
      <c r="H8066">
        <f>+VLOOKUP(G8066,'Legenda Tecnologias'!$A$1:$C$26,3)</f>
        <v>11</v>
      </c>
    </row>
    <row r="8067" spans="1:8" ht="14.25">
      <c r="A8067" s="11">
        <v>44166</v>
      </c>
      <c r="B8067" s="10" t="s">
        <v>8476</v>
      </c>
      <c r="C8067" s="12">
        <v>0.41666666666666669</v>
      </c>
      <c r="D8067" s="13">
        <v>44167</v>
      </c>
      <c r="E8067" s="7" t="s">
        <v>6978</v>
      </c>
      <c r="F8067" s="65">
        <v>51.01</v>
      </c>
      <c r="G8067" t="s">
        <v>5</v>
      </c>
      <c r="H8067">
        <f>+VLOOKUP(G8067,'Legenda Tecnologias'!$A$1:$C$26,3)</f>
        <v>11</v>
      </c>
    </row>
    <row r="8068" spans="1:8" ht="14.25">
      <c r="A8068" s="11">
        <v>44166</v>
      </c>
      <c r="B8068" s="10" t="s">
        <v>8477</v>
      </c>
      <c r="C8068" s="12">
        <v>0.45833333333333331</v>
      </c>
      <c r="D8068" s="13">
        <v>44167</v>
      </c>
      <c r="E8068" s="7" t="s">
        <v>6978</v>
      </c>
      <c r="F8068" s="65">
        <v>48.64</v>
      </c>
      <c r="G8068" t="s">
        <v>10</v>
      </c>
      <c r="H8068">
        <f>+VLOOKUP(G8068,'Legenda Tecnologias'!$A$1:$C$26,3)</f>
        <v>1</v>
      </c>
    </row>
    <row r="8069" spans="1:8" ht="14.25">
      <c r="A8069" s="11">
        <v>44166</v>
      </c>
      <c r="B8069" s="10" t="s">
        <v>8478</v>
      </c>
      <c r="C8069" s="12">
        <v>0.5</v>
      </c>
      <c r="D8069" s="13">
        <v>44167</v>
      </c>
      <c r="E8069" s="7" t="s">
        <v>6978</v>
      </c>
      <c r="F8069" s="65">
        <v>47.07</v>
      </c>
      <c r="G8069" t="s">
        <v>12</v>
      </c>
      <c r="H8069">
        <f>+VLOOKUP(G8069,'Legenda Tecnologias'!$A$1:$C$26,3)</f>
        <v>22</v>
      </c>
    </row>
    <row r="8070" spans="1:8" ht="14.25">
      <c r="A8070" s="11">
        <v>44166</v>
      </c>
      <c r="B8070" s="10" t="s">
        <v>8479</v>
      </c>
      <c r="C8070" s="12">
        <v>0.54166666666666663</v>
      </c>
      <c r="D8070" s="13">
        <v>44167</v>
      </c>
      <c r="E8070" s="7" t="s">
        <v>6978</v>
      </c>
      <c r="F8070" s="65">
        <v>47.12</v>
      </c>
      <c r="G8070" t="s">
        <v>6</v>
      </c>
      <c r="H8070">
        <f>+VLOOKUP(G8070,'Legenda Tecnologias'!$A$1:$C$26,3)</f>
        <v>18</v>
      </c>
    </row>
    <row r="8071" spans="1:8" ht="14.25">
      <c r="A8071" s="11">
        <v>44166</v>
      </c>
      <c r="B8071" s="10" t="s">
        <v>8480</v>
      </c>
      <c r="C8071" s="12">
        <v>0.58333333333333337</v>
      </c>
      <c r="D8071" s="13">
        <v>44167</v>
      </c>
      <c r="E8071" s="7" t="s">
        <v>6978</v>
      </c>
      <c r="F8071" s="65">
        <v>46.16</v>
      </c>
      <c r="G8071" t="s">
        <v>6</v>
      </c>
      <c r="H8071">
        <f>+VLOOKUP(G8071,'Legenda Tecnologias'!$A$1:$C$26,3)</f>
        <v>18</v>
      </c>
    </row>
    <row r="8072" spans="1:8" ht="14.25">
      <c r="A8072" s="11">
        <v>44166</v>
      </c>
      <c r="B8072" s="10" t="s">
        <v>8481</v>
      </c>
      <c r="C8072" s="12">
        <v>0.625</v>
      </c>
      <c r="D8072" s="13">
        <v>44167</v>
      </c>
      <c r="E8072" s="7" t="s">
        <v>6978</v>
      </c>
      <c r="F8072" s="65">
        <v>46.27</v>
      </c>
      <c r="G8072" t="s">
        <v>12</v>
      </c>
      <c r="H8072">
        <f>+VLOOKUP(G8072,'Legenda Tecnologias'!$A$1:$C$26,3)</f>
        <v>22</v>
      </c>
    </row>
    <row r="8073" spans="1:8" ht="14.25">
      <c r="A8073" s="11">
        <v>44166</v>
      </c>
      <c r="B8073" s="10" t="s">
        <v>8482</v>
      </c>
      <c r="C8073" s="12">
        <v>0.66666666666666663</v>
      </c>
      <c r="D8073" s="13">
        <v>44167</v>
      </c>
      <c r="E8073" s="7" t="s">
        <v>6978</v>
      </c>
      <c r="F8073" s="65">
        <v>49.16</v>
      </c>
      <c r="G8073" t="s">
        <v>5</v>
      </c>
      <c r="H8073">
        <f>+VLOOKUP(G8073,'Legenda Tecnologias'!$A$1:$C$26,3)</f>
        <v>11</v>
      </c>
    </row>
    <row r="8074" spans="1:8" ht="14.25">
      <c r="A8074" s="11">
        <v>44166</v>
      </c>
      <c r="B8074" s="10" t="s">
        <v>8483</v>
      </c>
      <c r="C8074" s="12">
        <v>0.70833333333333337</v>
      </c>
      <c r="D8074" s="13">
        <v>44167</v>
      </c>
      <c r="E8074" s="7" t="s">
        <v>6978</v>
      </c>
      <c r="F8074" s="65">
        <v>53.89</v>
      </c>
      <c r="G8074" t="s">
        <v>5</v>
      </c>
      <c r="H8074">
        <f>+VLOOKUP(G8074,'Legenda Tecnologias'!$A$1:$C$26,3)</f>
        <v>11</v>
      </c>
    </row>
    <row r="8075" spans="1:8" ht="14.25">
      <c r="A8075" s="11">
        <v>44166</v>
      </c>
      <c r="B8075" s="10" t="s">
        <v>8484</v>
      </c>
      <c r="C8075" s="12">
        <v>0.75</v>
      </c>
      <c r="D8075" s="13">
        <v>44167</v>
      </c>
      <c r="E8075" s="7" t="s">
        <v>6978</v>
      </c>
      <c r="F8075" s="65">
        <v>58.4</v>
      </c>
      <c r="G8075" t="s">
        <v>5</v>
      </c>
      <c r="H8075">
        <f>+VLOOKUP(G8075,'Legenda Tecnologias'!$A$1:$C$26,3)</f>
        <v>11</v>
      </c>
    </row>
    <row r="8076" spans="1:8" ht="14.25">
      <c r="A8076" s="11">
        <v>44166</v>
      </c>
      <c r="B8076" s="10" t="s">
        <v>8485</v>
      </c>
      <c r="C8076" s="12">
        <v>0.79166666666666663</v>
      </c>
      <c r="D8076" s="13">
        <v>44167</v>
      </c>
      <c r="E8076" s="7" t="s">
        <v>6978</v>
      </c>
      <c r="F8076" s="65">
        <v>60.17</v>
      </c>
      <c r="G8076" t="s">
        <v>5</v>
      </c>
      <c r="H8076">
        <f>+VLOOKUP(G8076,'Legenda Tecnologias'!$A$1:$C$26,3)</f>
        <v>11</v>
      </c>
    </row>
    <row r="8077" spans="1:8" ht="14.25">
      <c r="A8077" s="11">
        <v>44166</v>
      </c>
      <c r="B8077" s="10" t="s">
        <v>8468</v>
      </c>
      <c r="C8077" s="12">
        <v>8.3333333333333329E-2</v>
      </c>
      <c r="D8077" s="13">
        <v>44167</v>
      </c>
      <c r="E8077" s="7" t="s">
        <v>6978</v>
      </c>
      <c r="F8077" s="65">
        <v>43.97</v>
      </c>
      <c r="G8077" t="s">
        <v>5</v>
      </c>
      <c r="H8077">
        <f>+VLOOKUP(G8077,'Legenda Tecnologias'!$A$1:$C$26,3)</f>
        <v>11</v>
      </c>
    </row>
    <row r="8078" spans="1:8" ht="14.25">
      <c r="A8078" s="11">
        <v>44166</v>
      </c>
      <c r="B8078" s="10" t="s">
        <v>8486</v>
      </c>
      <c r="C8078" s="12">
        <v>0.83333333333333337</v>
      </c>
      <c r="D8078" s="13">
        <v>44167</v>
      </c>
      <c r="E8078" s="7" t="s">
        <v>6978</v>
      </c>
      <c r="F8078" s="65">
        <v>60.8</v>
      </c>
      <c r="G8078" t="s">
        <v>10</v>
      </c>
      <c r="H8078">
        <f>+VLOOKUP(G8078,'Legenda Tecnologias'!$A$1:$C$26,3)</f>
        <v>1</v>
      </c>
    </row>
    <row r="8079" spans="1:8" ht="14.25">
      <c r="A8079" s="11">
        <v>44166</v>
      </c>
      <c r="B8079" s="10" t="s">
        <v>8487</v>
      </c>
      <c r="C8079" s="12">
        <v>0.875</v>
      </c>
      <c r="D8079" s="13">
        <v>44167</v>
      </c>
      <c r="E8079" s="7" t="s">
        <v>6978</v>
      </c>
      <c r="F8079" s="65">
        <v>55.55</v>
      </c>
      <c r="G8079" t="s">
        <v>20</v>
      </c>
      <c r="H8079">
        <f>+VLOOKUP(G8079,'Legenda Tecnologias'!$A$1:$C$26,3)</f>
        <v>12</v>
      </c>
    </row>
    <row r="8080" spans="1:8" ht="14.25">
      <c r="A8080" s="11">
        <v>44166</v>
      </c>
      <c r="B8080" s="10" t="s">
        <v>8488</v>
      </c>
      <c r="C8080" s="12">
        <v>0.91666666666666663</v>
      </c>
      <c r="D8080" s="13">
        <v>44167</v>
      </c>
      <c r="E8080" s="7" t="s">
        <v>6978</v>
      </c>
      <c r="F8080" s="65">
        <v>52.8</v>
      </c>
      <c r="G8080" t="s">
        <v>5</v>
      </c>
      <c r="H8080">
        <f>+VLOOKUP(G8080,'Legenda Tecnologias'!$A$1:$C$26,3)</f>
        <v>11</v>
      </c>
    </row>
    <row r="8081" spans="1:8" ht="14.25">
      <c r="A8081" s="11">
        <v>44166</v>
      </c>
      <c r="B8081" s="10" t="s">
        <v>8489</v>
      </c>
      <c r="C8081" s="12">
        <v>0.95833333333333337</v>
      </c>
      <c r="D8081" s="13">
        <v>44167</v>
      </c>
      <c r="E8081" s="7" t="s">
        <v>6978</v>
      </c>
      <c r="F8081" s="65">
        <v>49.05</v>
      </c>
      <c r="G8081" t="s">
        <v>6</v>
      </c>
      <c r="H8081">
        <f>+VLOOKUP(G8081,'Legenda Tecnologias'!$A$1:$C$26,3)</f>
        <v>18</v>
      </c>
    </row>
    <row r="8082" spans="1:8" ht="14.25">
      <c r="A8082" s="11">
        <v>44166</v>
      </c>
      <c r="B8082" s="10" t="s">
        <v>8469</v>
      </c>
      <c r="C8082" s="12">
        <v>0.125</v>
      </c>
      <c r="D8082" s="13">
        <v>44167</v>
      </c>
      <c r="E8082" s="7" t="s">
        <v>6978</v>
      </c>
      <c r="F8082" s="65">
        <v>41.03</v>
      </c>
      <c r="G8082" t="s">
        <v>12</v>
      </c>
      <c r="H8082">
        <f>+VLOOKUP(G8082,'Legenda Tecnologias'!$A$1:$C$26,3)</f>
        <v>22</v>
      </c>
    </row>
    <row r="8083" spans="1:8" ht="14.25">
      <c r="A8083" s="11">
        <v>44166</v>
      </c>
      <c r="B8083" s="10" t="s">
        <v>8470</v>
      </c>
      <c r="C8083" s="12">
        <v>0.16666666666666666</v>
      </c>
      <c r="D8083" s="13">
        <v>44167</v>
      </c>
      <c r="E8083" s="7" t="s">
        <v>6978</v>
      </c>
      <c r="F8083" s="65">
        <v>37</v>
      </c>
      <c r="G8083" t="s">
        <v>5</v>
      </c>
      <c r="H8083">
        <f>+VLOOKUP(G8083,'Legenda Tecnologias'!$A$1:$C$26,3)</f>
        <v>11</v>
      </c>
    </row>
    <row r="8084" spans="1:8" ht="14.25">
      <c r="A8084" s="11">
        <v>44166</v>
      </c>
      <c r="B8084" s="10" t="s">
        <v>8471</v>
      </c>
      <c r="C8084" s="12">
        <v>0.20833333333333334</v>
      </c>
      <c r="D8084" s="13">
        <v>44167</v>
      </c>
      <c r="E8084" s="7" t="s">
        <v>6978</v>
      </c>
      <c r="F8084" s="65">
        <v>40</v>
      </c>
      <c r="G8084" t="s">
        <v>13</v>
      </c>
      <c r="H8084">
        <f>+VLOOKUP(G8084,'Legenda Tecnologias'!$A$1:$C$26,3)</f>
        <v>24</v>
      </c>
    </row>
    <row r="8085" spans="1:8" ht="14.25">
      <c r="A8085" s="11">
        <v>44166</v>
      </c>
      <c r="B8085" s="10" t="s">
        <v>8472</v>
      </c>
      <c r="C8085" s="12">
        <v>0.25</v>
      </c>
      <c r="D8085" s="13">
        <v>44167</v>
      </c>
      <c r="E8085" s="7" t="s">
        <v>6978</v>
      </c>
      <c r="F8085" s="65">
        <v>45.02</v>
      </c>
      <c r="G8085" t="s">
        <v>5</v>
      </c>
      <c r="H8085">
        <f>+VLOOKUP(G8085,'Legenda Tecnologias'!$A$1:$C$26,3)</f>
        <v>11</v>
      </c>
    </row>
    <row r="8086" spans="1:8" ht="14.25">
      <c r="A8086" s="11">
        <v>44166</v>
      </c>
      <c r="B8086" s="10" t="s">
        <v>8473</v>
      </c>
      <c r="C8086" s="12">
        <v>0.29166666666666669</v>
      </c>
      <c r="D8086" s="13">
        <v>44167</v>
      </c>
      <c r="E8086" s="7" t="s">
        <v>6978</v>
      </c>
      <c r="F8086" s="65">
        <v>52.75</v>
      </c>
      <c r="G8086" t="s">
        <v>5</v>
      </c>
      <c r="H8086">
        <f>+VLOOKUP(G8086,'Legenda Tecnologias'!$A$1:$C$26,3)</f>
        <v>11</v>
      </c>
    </row>
    <row r="8087" spans="1:8" ht="14.25">
      <c r="A8087" s="11">
        <v>44166</v>
      </c>
      <c r="B8087" s="10" t="s">
        <v>8474</v>
      </c>
      <c r="C8087" s="12">
        <v>0.33333333333333331</v>
      </c>
      <c r="D8087" s="13">
        <v>44167</v>
      </c>
      <c r="E8087" s="7" t="s">
        <v>6978</v>
      </c>
      <c r="F8087" s="65">
        <v>53.48</v>
      </c>
      <c r="G8087" t="s">
        <v>5</v>
      </c>
      <c r="H8087">
        <f>+VLOOKUP(G8087,'Legenda Tecnologias'!$A$1:$C$26,3)</f>
        <v>11</v>
      </c>
    </row>
    <row r="8088" spans="1:8" ht="14.25">
      <c r="A8088" s="11">
        <v>44166</v>
      </c>
      <c r="B8088" s="10" t="s">
        <v>8475</v>
      </c>
      <c r="C8088" s="12">
        <v>0.375</v>
      </c>
      <c r="D8088" s="13">
        <v>44167</v>
      </c>
      <c r="E8088" s="7" t="s">
        <v>6978</v>
      </c>
      <c r="F8088" s="65">
        <v>53.48</v>
      </c>
      <c r="G8088" t="s">
        <v>5</v>
      </c>
      <c r="H8088">
        <f>+VLOOKUP(G8088,'Legenda Tecnologias'!$A$1:$C$26,3)</f>
        <v>11</v>
      </c>
    </row>
    <row r="8089" spans="1:8" ht="14.25">
      <c r="A8089" s="11">
        <v>44166</v>
      </c>
      <c r="B8089" s="10" t="s">
        <v>8490</v>
      </c>
      <c r="C8089" s="12">
        <v>0</v>
      </c>
      <c r="D8089" s="13">
        <v>44168</v>
      </c>
      <c r="E8089" s="7" t="s">
        <v>6978</v>
      </c>
      <c r="F8089" s="65">
        <v>47.62</v>
      </c>
      <c r="G8089" t="s">
        <v>5</v>
      </c>
      <c r="H8089">
        <f>+VLOOKUP(G8089,'Legenda Tecnologias'!$A$1:$C$26,3)</f>
        <v>11</v>
      </c>
    </row>
    <row r="8090" spans="1:8" ht="14.25">
      <c r="A8090" s="11">
        <v>44166</v>
      </c>
      <c r="B8090" s="10" t="s">
        <v>8491</v>
      </c>
      <c r="C8090" s="12">
        <v>4.1666666666666664E-2</v>
      </c>
      <c r="D8090" s="13">
        <v>44168</v>
      </c>
      <c r="E8090" s="7" t="s">
        <v>6978</v>
      </c>
      <c r="F8090" s="65">
        <v>45.3</v>
      </c>
      <c r="G8090" t="s">
        <v>6</v>
      </c>
      <c r="H8090">
        <f>+VLOOKUP(G8090,'Legenda Tecnologias'!$A$1:$C$26,3)</f>
        <v>18</v>
      </c>
    </row>
    <row r="8091" spans="1:8" ht="14.25">
      <c r="A8091" s="11">
        <v>44166</v>
      </c>
      <c r="B8091" s="10" t="s">
        <v>8500</v>
      </c>
      <c r="C8091" s="12">
        <v>0.41666666666666669</v>
      </c>
      <c r="D8091" s="13">
        <v>44168</v>
      </c>
      <c r="E8091" s="7" t="s">
        <v>6978</v>
      </c>
      <c r="F8091" s="65">
        <v>59.25</v>
      </c>
      <c r="G8091" t="s">
        <v>5</v>
      </c>
      <c r="H8091">
        <f>+VLOOKUP(G8091,'Legenda Tecnologias'!$A$1:$C$26,3)</f>
        <v>11</v>
      </c>
    </row>
    <row r="8092" spans="1:8" ht="14.25">
      <c r="A8092" s="11">
        <v>44166</v>
      </c>
      <c r="B8092" s="10" t="s">
        <v>8501</v>
      </c>
      <c r="C8092" s="12">
        <v>0.45833333333333331</v>
      </c>
      <c r="D8092" s="13">
        <v>44168</v>
      </c>
      <c r="E8092" s="7" t="s">
        <v>6978</v>
      </c>
      <c r="F8092" s="65">
        <v>56.6</v>
      </c>
      <c r="G8092" t="s">
        <v>5</v>
      </c>
      <c r="H8092">
        <f>+VLOOKUP(G8092,'Legenda Tecnologias'!$A$1:$C$26,3)</f>
        <v>11</v>
      </c>
    </row>
    <row r="8093" spans="1:8" ht="14.25">
      <c r="A8093" s="11">
        <v>44166</v>
      </c>
      <c r="B8093" s="10" t="s">
        <v>8502</v>
      </c>
      <c r="C8093" s="12">
        <v>0.5</v>
      </c>
      <c r="D8093" s="13">
        <v>44168</v>
      </c>
      <c r="E8093" s="7" t="s">
        <v>6978</v>
      </c>
      <c r="F8093" s="65">
        <v>55.75</v>
      </c>
      <c r="G8093" t="s">
        <v>5</v>
      </c>
      <c r="H8093">
        <f>+VLOOKUP(G8093,'Legenda Tecnologias'!$A$1:$C$26,3)</f>
        <v>11</v>
      </c>
    </row>
    <row r="8094" spans="1:8" ht="14.25">
      <c r="A8094" s="11">
        <v>44166</v>
      </c>
      <c r="B8094" s="10" t="s">
        <v>8503</v>
      </c>
      <c r="C8094" s="12">
        <v>0.54166666666666663</v>
      </c>
      <c r="D8094" s="13">
        <v>44168</v>
      </c>
      <c r="E8094" s="7" t="s">
        <v>6978</v>
      </c>
      <c r="F8094" s="65">
        <v>53.01</v>
      </c>
      <c r="G8094" t="s">
        <v>5</v>
      </c>
      <c r="H8094">
        <f>+VLOOKUP(G8094,'Legenda Tecnologias'!$A$1:$C$26,3)</f>
        <v>11</v>
      </c>
    </row>
    <row r="8095" spans="1:8" ht="14.25">
      <c r="A8095" s="11">
        <v>44166</v>
      </c>
      <c r="B8095" s="10" t="s">
        <v>8504</v>
      </c>
      <c r="C8095" s="12">
        <v>0.58333333333333337</v>
      </c>
      <c r="D8095" s="13">
        <v>44168</v>
      </c>
      <c r="E8095" s="7" t="s">
        <v>6978</v>
      </c>
      <c r="F8095" s="65">
        <v>47.86</v>
      </c>
      <c r="G8095" t="s">
        <v>5</v>
      </c>
      <c r="H8095">
        <f>+VLOOKUP(G8095,'Legenda Tecnologias'!$A$1:$C$26,3)</f>
        <v>11</v>
      </c>
    </row>
    <row r="8096" spans="1:8" ht="14.25">
      <c r="A8096" s="11">
        <v>44166</v>
      </c>
      <c r="B8096" s="10" t="s">
        <v>8505</v>
      </c>
      <c r="C8096" s="12">
        <v>0.625</v>
      </c>
      <c r="D8096" s="13">
        <v>44168</v>
      </c>
      <c r="E8096" s="7" t="s">
        <v>6978</v>
      </c>
      <c r="F8096" s="65">
        <v>43.77</v>
      </c>
      <c r="G8096" t="s">
        <v>5</v>
      </c>
      <c r="H8096">
        <f>+VLOOKUP(G8096,'Legenda Tecnologias'!$A$1:$C$26,3)</f>
        <v>11</v>
      </c>
    </row>
    <row r="8097" spans="1:8" ht="14.25">
      <c r="A8097" s="11">
        <v>44166</v>
      </c>
      <c r="B8097" s="10" t="s">
        <v>8506</v>
      </c>
      <c r="C8097" s="12">
        <v>0.66666666666666663</v>
      </c>
      <c r="D8097" s="13">
        <v>44168</v>
      </c>
      <c r="E8097" s="7" t="s">
        <v>6978</v>
      </c>
      <c r="F8097" s="65">
        <v>43.77</v>
      </c>
      <c r="G8097" t="s">
        <v>5</v>
      </c>
      <c r="H8097">
        <f>+VLOOKUP(G8097,'Legenda Tecnologias'!$A$1:$C$26,3)</f>
        <v>11</v>
      </c>
    </row>
    <row r="8098" spans="1:8" ht="14.25">
      <c r="A8098" s="11">
        <v>44166</v>
      </c>
      <c r="B8098" s="10" t="s">
        <v>8507</v>
      </c>
      <c r="C8098" s="12">
        <v>0.70833333333333337</v>
      </c>
      <c r="D8098" s="13">
        <v>44168</v>
      </c>
      <c r="E8098" s="7" t="s">
        <v>6978</v>
      </c>
      <c r="F8098" s="65">
        <v>47.86</v>
      </c>
      <c r="G8098" t="s">
        <v>5</v>
      </c>
      <c r="H8098">
        <f>+VLOOKUP(G8098,'Legenda Tecnologias'!$A$1:$C$26,3)</f>
        <v>11</v>
      </c>
    </row>
    <row r="8099" spans="1:8" ht="14.25">
      <c r="A8099" s="11">
        <v>44166</v>
      </c>
      <c r="B8099" s="10" t="s">
        <v>8508</v>
      </c>
      <c r="C8099" s="12">
        <v>0.75</v>
      </c>
      <c r="D8099" s="13">
        <v>44168</v>
      </c>
      <c r="E8099" s="7" t="s">
        <v>6978</v>
      </c>
      <c r="F8099" s="65">
        <v>52.14</v>
      </c>
      <c r="G8099" t="s">
        <v>5</v>
      </c>
      <c r="H8099">
        <f>+VLOOKUP(G8099,'Legenda Tecnologias'!$A$1:$C$26,3)</f>
        <v>11</v>
      </c>
    </row>
    <row r="8100" spans="1:8" ht="14.25">
      <c r="A8100" s="11">
        <v>44166</v>
      </c>
      <c r="B8100" s="10" t="s">
        <v>8509</v>
      </c>
      <c r="C8100" s="12">
        <v>0.79166666666666663</v>
      </c>
      <c r="D8100" s="13">
        <v>44168</v>
      </c>
      <c r="E8100" s="7" t="s">
        <v>6978</v>
      </c>
      <c r="F8100" s="65">
        <v>50.66</v>
      </c>
      <c r="G8100" t="s">
        <v>6</v>
      </c>
      <c r="H8100">
        <f>+VLOOKUP(G8100,'Legenda Tecnologias'!$A$1:$C$26,3)</f>
        <v>18</v>
      </c>
    </row>
    <row r="8101" spans="1:8" ht="14.25">
      <c r="A8101" s="11">
        <v>44166</v>
      </c>
      <c r="B8101" s="10" t="s">
        <v>8492</v>
      </c>
      <c r="C8101" s="12">
        <v>8.3333333333333329E-2</v>
      </c>
      <c r="D8101" s="13">
        <v>44168</v>
      </c>
      <c r="E8101" s="7" t="s">
        <v>6978</v>
      </c>
      <c r="F8101" s="65">
        <v>44.62</v>
      </c>
      <c r="G8101" t="s">
        <v>12</v>
      </c>
      <c r="H8101">
        <f>+VLOOKUP(G8101,'Legenda Tecnologias'!$A$1:$C$26,3)</f>
        <v>22</v>
      </c>
    </row>
    <row r="8102" spans="1:8" ht="14.25">
      <c r="A8102" s="11">
        <v>44166</v>
      </c>
      <c r="B8102" s="10" t="s">
        <v>8510</v>
      </c>
      <c r="C8102" s="12">
        <v>0.83333333333333337</v>
      </c>
      <c r="D8102" s="13">
        <v>44168</v>
      </c>
      <c r="E8102" s="7" t="s">
        <v>6978</v>
      </c>
      <c r="F8102" s="65">
        <v>50.09</v>
      </c>
      <c r="G8102" t="s">
        <v>5</v>
      </c>
      <c r="H8102">
        <f>+VLOOKUP(G8102,'Legenda Tecnologias'!$A$1:$C$26,3)</f>
        <v>11</v>
      </c>
    </row>
    <row r="8103" spans="1:8" ht="14.25">
      <c r="A8103" s="11">
        <v>44166</v>
      </c>
      <c r="B8103" s="10" t="s">
        <v>8511</v>
      </c>
      <c r="C8103" s="12">
        <v>0.875</v>
      </c>
      <c r="D8103" s="13">
        <v>44168</v>
      </c>
      <c r="E8103" s="7" t="s">
        <v>6978</v>
      </c>
      <c r="F8103" s="65">
        <v>42.63</v>
      </c>
      <c r="G8103" t="s">
        <v>5</v>
      </c>
      <c r="H8103">
        <f>+VLOOKUP(G8103,'Legenda Tecnologias'!$A$1:$C$26,3)</f>
        <v>11</v>
      </c>
    </row>
    <row r="8104" spans="1:8" ht="14.25">
      <c r="A8104" s="11">
        <v>44166</v>
      </c>
      <c r="B8104" s="10" t="s">
        <v>8512</v>
      </c>
      <c r="C8104" s="12">
        <v>0.91666666666666663</v>
      </c>
      <c r="D8104" s="13">
        <v>44168</v>
      </c>
      <c r="E8104" s="7" t="s">
        <v>6978</v>
      </c>
      <c r="F8104" s="65">
        <v>42.53</v>
      </c>
      <c r="G8104" t="s">
        <v>12</v>
      </c>
      <c r="H8104">
        <f>+VLOOKUP(G8104,'Legenda Tecnologias'!$A$1:$C$26,3)</f>
        <v>22</v>
      </c>
    </row>
    <row r="8105" spans="1:8" ht="14.25">
      <c r="A8105" s="11">
        <v>44166</v>
      </c>
      <c r="B8105" s="10" t="s">
        <v>8513</v>
      </c>
      <c r="C8105" s="12">
        <v>0.95833333333333337</v>
      </c>
      <c r="D8105" s="13">
        <v>44168</v>
      </c>
      <c r="E8105" s="7" t="s">
        <v>6978</v>
      </c>
      <c r="F8105" s="65">
        <v>35</v>
      </c>
      <c r="G8105" t="s">
        <v>5</v>
      </c>
      <c r="H8105">
        <f>+VLOOKUP(G8105,'Legenda Tecnologias'!$A$1:$C$26,3)</f>
        <v>11</v>
      </c>
    </row>
    <row r="8106" spans="1:8" ht="14.25">
      <c r="A8106" s="11">
        <v>44166</v>
      </c>
      <c r="B8106" s="10" t="s">
        <v>8493</v>
      </c>
      <c r="C8106" s="12">
        <v>0.125</v>
      </c>
      <c r="D8106" s="13">
        <v>44168</v>
      </c>
      <c r="E8106" s="7" t="s">
        <v>6978</v>
      </c>
      <c r="F8106" s="65">
        <v>43.57</v>
      </c>
      <c r="G8106" t="s">
        <v>5</v>
      </c>
      <c r="H8106">
        <f>+VLOOKUP(G8106,'Legenda Tecnologias'!$A$1:$C$26,3)</f>
        <v>11</v>
      </c>
    </row>
    <row r="8107" spans="1:8" ht="14.25">
      <c r="A8107" s="11">
        <v>44166</v>
      </c>
      <c r="B8107" s="10" t="s">
        <v>8494</v>
      </c>
      <c r="C8107" s="12">
        <v>0.16666666666666666</v>
      </c>
      <c r="D8107" s="13">
        <v>44168</v>
      </c>
      <c r="E8107" s="7" t="s">
        <v>6978</v>
      </c>
      <c r="F8107" s="65">
        <v>42.9</v>
      </c>
      <c r="G8107" t="s">
        <v>5</v>
      </c>
      <c r="H8107">
        <f>+VLOOKUP(G8107,'Legenda Tecnologias'!$A$1:$C$26,3)</f>
        <v>11</v>
      </c>
    </row>
    <row r="8108" spans="1:8" ht="14.25">
      <c r="A8108" s="11">
        <v>44166</v>
      </c>
      <c r="B8108" s="10" t="s">
        <v>8495</v>
      </c>
      <c r="C8108" s="12">
        <v>0.20833333333333334</v>
      </c>
      <c r="D8108" s="13">
        <v>44168</v>
      </c>
      <c r="E8108" s="7" t="s">
        <v>6978</v>
      </c>
      <c r="F8108" s="65">
        <v>45.02</v>
      </c>
      <c r="G8108" t="s">
        <v>5</v>
      </c>
      <c r="H8108">
        <f>+VLOOKUP(G8108,'Legenda Tecnologias'!$A$1:$C$26,3)</f>
        <v>11</v>
      </c>
    </row>
    <row r="8109" spans="1:8" ht="14.25">
      <c r="A8109" s="11">
        <v>44166</v>
      </c>
      <c r="B8109" s="10" t="s">
        <v>8496</v>
      </c>
      <c r="C8109" s="12">
        <v>0.25</v>
      </c>
      <c r="D8109" s="13">
        <v>44168</v>
      </c>
      <c r="E8109" s="7" t="s">
        <v>6978</v>
      </c>
      <c r="F8109" s="65">
        <v>53.48</v>
      </c>
      <c r="G8109" t="s">
        <v>5</v>
      </c>
      <c r="H8109">
        <f>+VLOOKUP(G8109,'Legenda Tecnologias'!$A$1:$C$26,3)</f>
        <v>11</v>
      </c>
    </row>
    <row r="8110" spans="1:8" ht="14.25">
      <c r="A8110" s="11">
        <v>44166</v>
      </c>
      <c r="B8110" s="10" t="s">
        <v>8497</v>
      </c>
      <c r="C8110" s="12">
        <v>0.29166666666666669</v>
      </c>
      <c r="D8110" s="13">
        <v>44168</v>
      </c>
      <c r="E8110" s="7" t="s">
        <v>6978</v>
      </c>
      <c r="F8110" s="65">
        <v>60</v>
      </c>
      <c r="G8110" t="s">
        <v>5</v>
      </c>
      <c r="H8110">
        <f>+VLOOKUP(G8110,'Legenda Tecnologias'!$A$1:$C$26,3)</f>
        <v>11</v>
      </c>
    </row>
    <row r="8111" spans="1:8" ht="14.25">
      <c r="A8111" s="11">
        <v>44166</v>
      </c>
      <c r="B8111" s="10" t="s">
        <v>8498</v>
      </c>
      <c r="C8111" s="12">
        <v>0.33333333333333331</v>
      </c>
      <c r="D8111" s="13">
        <v>44168</v>
      </c>
      <c r="E8111" s="7" t="s">
        <v>6978</v>
      </c>
      <c r="F8111" s="65">
        <v>62.57</v>
      </c>
      <c r="G8111" t="s">
        <v>10</v>
      </c>
      <c r="H8111">
        <f>+VLOOKUP(G8111,'Legenda Tecnologias'!$A$1:$C$26,3)</f>
        <v>1</v>
      </c>
    </row>
    <row r="8112" spans="1:8" ht="14.25">
      <c r="A8112" s="11">
        <v>44166</v>
      </c>
      <c r="B8112" s="10" t="s">
        <v>8499</v>
      </c>
      <c r="C8112" s="12">
        <v>0.375</v>
      </c>
      <c r="D8112" s="13">
        <v>44168</v>
      </c>
      <c r="E8112" s="7" t="s">
        <v>6978</v>
      </c>
      <c r="F8112" s="65">
        <v>61.77</v>
      </c>
      <c r="G8112" t="s">
        <v>10</v>
      </c>
      <c r="H8112">
        <f>+VLOOKUP(G8112,'Legenda Tecnologias'!$A$1:$C$26,3)</f>
        <v>1</v>
      </c>
    </row>
    <row r="8113" spans="1:8" ht="14.25">
      <c r="A8113" s="11">
        <v>44166</v>
      </c>
      <c r="B8113" s="10" t="s">
        <v>8514</v>
      </c>
      <c r="C8113" s="12">
        <v>0</v>
      </c>
      <c r="D8113" s="13">
        <v>44169</v>
      </c>
      <c r="E8113" s="7" t="s">
        <v>6978</v>
      </c>
      <c r="F8113" s="65">
        <v>30</v>
      </c>
      <c r="G8113" t="s">
        <v>5</v>
      </c>
      <c r="H8113">
        <f>+VLOOKUP(G8113,'Legenda Tecnologias'!$A$1:$C$26,3)</f>
        <v>11</v>
      </c>
    </row>
    <row r="8114" spans="1:8" ht="14.25">
      <c r="A8114" s="11">
        <v>44166</v>
      </c>
      <c r="B8114" s="10" t="s">
        <v>8515</v>
      </c>
      <c r="C8114" s="12">
        <v>4.1666666666666664E-2</v>
      </c>
      <c r="D8114" s="13">
        <v>44169</v>
      </c>
      <c r="E8114" s="7" t="s">
        <v>6978</v>
      </c>
      <c r="F8114" s="65">
        <v>28.4</v>
      </c>
      <c r="G8114" t="s">
        <v>5</v>
      </c>
      <c r="H8114">
        <f>+VLOOKUP(G8114,'Legenda Tecnologias'!$A$1:$C$26,3)</f>
        <v>11</v>
      </c>
    </row>
    <row r="8115" spans="1:8" ht="14.25">
      <c r="A8115" s="11">
        <v>44166</v>
      </c>
      <c r="B8115" s="10" t="s">
        <v>8524</v>
      </c>
      <c r="C8115" s="12">
        <v>0.41666666666666669</v>
      </c>
      <c r="D8115" s="13">
        <v>44169</v>
      </c>
      <c r="E8115" s="7" t="s">
        <v>6978</v>
      </c>
      <c r="F8115" s="65">
        <v>49.25</v>
      </c>
      <c r="G8115" t="s">
        <v>5</v>
      </c>
      <c r="H8115">
        <f>+VLOOKUP(G8115,'Legenda Tecnologias'!$A$1:$C$26,3)</f>
        <v>11</v>
      </c>
    </row>
    <row r="8116" spans="1:8" ht="14.25">
      <c r="A8116" s="11">
        <v>44166</v>
      </c>
      <c r="B8116" s="10" t="s">
        <v>8525</v>
      </c>
      <c r="C8116" s="12">
        <v>0.45833333333333331</v>
      </c>
      <c r="D8116" s="13">
        <v>44169</v>
      </c>
      <c r="E8116" s="7" t="s">
        <v>6978</v>
      </c>
      <c r="F8116" s="65">
        <v>49.25</v>
      </c>
      <c r="G8116" t="s">
        <v>5</v>
      </c>
      <c r="H8116">
        <f>+VLOOKUP(G8116,'Legenda Tecnologias'!$A$1:$C$26,3)</f>
        <v>11</v>
      </c>
    </row>
    <row r="8117" spans="1:8" ht="14.25">
      <c r="A8117" s="11">
        <v>44166</v>
      </c>
      <c r="B8117" s="10" t="s">
        <v>8526</v>
      </c>
      <c r="C8117" s="12">
        <v>0.5</v>
      </c>
      <c r="D8117" s="13">
        <v>44169</v>
      </c>
      <c r="E8117" s="7" t="s">
        <v>6978</v>
      </c>
      <c r="F8117" s="65">
        <v>48.74</v>
      </c>
      <c r="G8117" t="s">
        <v>5</v>
      </c>
      <c r="H8117">
        <f>+VLOOKUP(G8117,'Legenda Tecnologias'!$A$1:$C$26,3)</f>
        <v>11</v>
      </c>
    </row>
    <row r="8118" spans="1:8" ht="14.25">
      <c r="A8118" s="11">
        <v>44166</v>
      </c>
      <c r="B8118" s="10" t="s">
        <v>8527</v>
      </c>
      <c r="C8118" s="12">
        <v>0.54166666666666663</v>
      </c>
      <c r="D8118" s="13">
        <v>44169</v>
      </c>
      <c r="E8118" s="7" t="s">
        <v>6978</v>
      </c>
      <c r="F8118" s="65">
        <v>49.17</v>
      </c>
      <c r="G8118" t="s">
        <v>5</v>
      </c>
      <c r="H8118">
        <f>+VLOOKUP(G8118,'Legenda Tecnologias'!$A$1:$C$26,3)</f>
        <v>11</v>
      </c>
    </row>
    <row r="8119" spans="1:8" ht="14.25">
      <c r="A8119" s="11">
        <v>44166</v>
      </c>
      <c r="B8119" s="10" t="s">
        <v>8528</v>
      </c>
      <c r="C8119" s="12">
        <v>0.58333333333333337</v>
      </c>
      <c r="D8119" s="13">
        <v>44169</v>
      </c>
      <c r="E8119" s="7" t="s">
        <v>6978</v>
      </c>
      <c r="F8119" s="65">
        <v>48.43</v>
      </c>
      <c r="G8119" t="s">
        <v>10</v>
      </c>
      <c r="H8119">
        <f>+VLOOKUP(G8119,'Legenda Tecnologias'!$A$1:$C$26,3)</f>
        <v>1</v>
      </c>
    </row>
    <row r="8120" spans="1:8" ht="14.25">
      <c r="A8120" s="11">
        <v>44166</v>
      </c>
      <c r="B8120" s="10" t="s">
        <v>8529</v>
      </c>
      <c r="C8120" s="12">
        <v>0.625</v>
      </c>
      <c r="D8120" s="13">
        <v>44169</v>
      </c>
      <c r="E8120" s="7" t="s">
        <v>6978</v>
      </c>
      <c r="F8120" s="65">
        <v>47.86</v>
      </c>
      <c r="G8120" t="s">
        <v>5</v>
      </c>
      <c r="H8120">
        <f>+VLOOKUP(G8120,'Legenda Tecnologias'!$A$1:$C$26,3)</f>
        <v>11</v>
      </c>
    </row>
    <row r="8121" spans="1:8" ht="14.25">
      <c r="A8121" s="11">
        <v>44166</v>
      </c>
      <c r="B8121" s="10" t="s">
        <v>8530</v>
      </c>
      <c r="C8121" s="12">
        <v>0.66666666666666663</v>
      </c>
      <c r="D8121" s="13">
        <v>44169</v>
      </c>
      <c r="E8121" s="7" t="s">
        <v>6978</v>
      </c>
      <c r="F8121" s="65">
        <v>48.33</v>
      </c>
      <c r="G8121" t="s">
        <v>5</v>
      </c>
      <c r="H8121">
        <f>+VLOOKUP(G8121,'Legenda Tecnologias'!$A$1:$C$26,3)</f>
        <v>11</v>
      </c>
    </row>
    <row r="8122" spans="1:8" ht="14.25">
      <c r="A8122" s="11">
        <v>44166</v>
      </c>
      <c r="B8122" s="10" t="s">
        <v>8531</v>
      </c>
      <c r="C8122" s="12">
        <v>0.70833333333333337</v>
      </c>
      <c r="D8122" s="13">
        <v>44169</v>
      </c>
      <c r="E8122" s="7" t="s">
        <v>6978</v>
      </c>
      <c r="F8122" s="65">
        <v>50</v>
      </c>
      <c r="G8122" t="s">
        <v>10</v>
      </c>
      <c r="H8122">
        <f>+VLOOKUP(G8122,'Legenda Tecnologias'!$A$1:$C$26,3)</f>
        <v>1</v>
      </c>
    </row>
    <row r="8123" spans="1:8" ht="14.25">
      <c r="A8123" s="11">
        <v>44166</v>
      </c>
      <c r="B8123" s="10" t="s">
        <v>8532</v>
      </c>
      <c r="C8123" s="12">
        <v>0.75</v>
      </c>
      <c r="D8123" s="13">
        <v>44169</v>
      </c>
      <c r="E8123" s="7" t="s">
        <v>6978</v>
      </c>
      <c r="F8123" s="65">
        <v>54.1</v>
      </c>
      <c r="G8123" t="s">
        <v>10</v>
      </c>
      <c r="H8123">
        <f>+VLOOKUP(G8123,'Legenda Tecnologias'!$A$1:$C$26,3)</f>
        <v>1</v>
      </c>
    </row>
    <row r="8124" spans="1:8" ht="14.25">
      <c r="A8124" s="11">
        <v>44166</v>
      </c>
      <c r="B8124" s="10" t="s">
        <v>8533</v>
      </c>
      <c r="C8124" s="12">
        <v>0.79166666666666663</v>
      </c>
      <c r="D8124" s="13">
        <v>44169</v>
      </c>
      <c r="E8124" s="7" t="s">
        <v>6978</v>
      </c>
      <c r="F8124" s="65">
        <v>56.02</v>
      </c>
      <c r="G8124" t="s">
        <v>5</v>
      </c>
      <c r="H8124">
        <f>+VLOOKUP(G8124,'Legenda Tecnologias'!$A$1:$C$26,3)</f>
        <v>11</v>
      </c>
    </row>
    <row r="8125" spans="1:8" ht="14.25">
      <c r="A8125" s="11">
        <v>44166</v>
      </c>
      <c r="B8125" s="10" t="s">
        <v>8516</v>
      </c>
      <c r="C8125" s="12">
        <v>8.3333333333333329E-2</v>
      </c>
      <c r="D8125" s="13">
        <v>44169</v>
      </c>
      <c r="E8125" s="7" t="s">
        <v>6978</v>
      </c>
      <c r="F8125" s="65">
        <v>25.09</v>
      </c>
      <c r="G8125" t="s">
        <v>6</v>
      </c>
      <c r="H8125">
        <f>+VLOOKUP(G8125,'Legenda Tecnologias'!$A$1:$C$26,3)</f>
        <v>18</v>
      </c>
    </row>
    <row r="8126" spans="1:8" ht="14.25">
      <c r="A8126" s="11">
        <v>44166</v>
      </c>
      <c r="B8126" s="10" t="s">
        <v>8534</v>
      </c>
      <c r="C8126" s="12">
        <v>0.83333333333333337</v>
      </c>
      <c r="D8126" s="13">
        <v>44169</v>
      </c>
      <c r="E8126" s="7" t="s">
        <v>6978</v>
      </c>
      <c r="F8126" s="65">
        <v>56.74</v>
      </c>
      <c r="G8126" t="s">
        <v>10</v>
      </c>
      <c r="H8126">
        <f>+VLOOKUP(G8126,'Legenda Tecnologias'!$A$1:$C$26,3)</f>
        <v>1</v>
      </c>
    </row>
    <row r="8127" spans="1:8" ht="14.25">
      <c r="A8127" s="11">
        <v>44166</v>
      </c>
      <c r="B8127" s="10" t="s">
        <v>8535</v>
      </c>
      <c r="C8127" s="12">
        <v>0.875</v>
      </c>
      <c r="D8127" s="13">
        <v>44169</v>
      </c>
      <c r="E8127" s="7" t="s">
        <v>6978</v>
      </c>
      <c r="F8127" s="65">
        <v>52.28</v>
      </c>
      <c r="G8127" t="s">
        <v>20</v>
      </c>
      <c r="H8127">
        <f>+VLOOKUP(G8127,'Legenda Tecnologias'!$A$1:$C$26,3)</f>
        <v>12</v>
      </c>
    </row>
    <row r="8128" spans="1:8" ht="14.25">
      <c r="A8128" s="11">
        <v>44166</v>
      </c>
      <c r="B8128" s="10" t="s">
        <v>8536</v>
      </c>
      <c r="C8128" s="12">
        <v>0.91666666666666663</v>
      </c>
      <c r="D8128" s="13">
        <v>44169</v>
      </c>
      <c r="E8128" s="7" t="s">
        <v>6978</v>
      </c>
      <c r="F8128" s="65">
        <v>50.25</v>
      </c>
      <c r="G8128" t="s">
        <v>5</v>
      </c>
      <c r="H8128">
        <f>+VLOOKUP(G8128,'Legenda Tecnologias'!$A$1:$C$26,3)</f>
        <v>11</v>
      </c>
    </row>
    <row r="8129" spans="1:8" ht="14.25">
      <c r="A8129" s="11">
        <v>44166</v>
      </c>
      <c r="B8129" s="10" t="s">
        <v>8537</v>
      </c>
      <c r="C8129" s="12">
        <v>0.95833333333333337</v>
      </c>
      <c r="D8129" s="13">
        <v>44169</v>
      </c>
      <c r="E8129" s="7" t="s">
        <v>6978</v>
      </c>
      <c r="F8129" s="65">
        <v>47.35</v>
      </c>
      <c r="G8129" t="s">
        <v>5</v>
      </c>
      <c r="H8129">
        <f>+VLOOKUP(G8129,'Legenda Tecnologias'!$A$1:$C$26,3)</f>
        <v>11</v>
      </c>
    </row>
    <row r="8130" spans="1:8" ht="14.25">
      <c r="A8130" s="11">
        <v>44166</v>
      </c>
      <c r="B8130" s="10" t="s">
        <v>8517</v>
      </c>
      <c r="C8130" s="12">
        <v>0.125</v>
      </c>
      <c r="D8130" s="13">
        <v>44169</v>
      </c>
      <c r="E8130" s="7" t="s">
        <v>6978</v>
      </c>
      <c r="F8130" s="65">
        <v>24.04</v>
      </c>
      <c r="G8130" t="s">
        <v>5</v>
      </c>
      <c r="H8130">
        <f>+VLOOKUP(G8130,'Legenda Tecnologias'!$A$1:$C$26,3)</f>
        <v>11</v>
      </c>
    </row>
    <row r="8131" spans="1:8" ht="14.25">
      <c r="A8131" s="11">
        <v>44166</v>
      </c>
      <c r="B8131" s="10" t="s">
        <v>8518</v>
      </c>
      <c r="C8131" s="12">
        <v>0.16666666666666666</v>
      </c>
      <c r="D8131" s="13">
        <v>44169</v>
      </c>
      <c r="E8131" s="7" t="s">
        <v>6978</v>
      </c>
      <c r="F8131" s="65">
        <v>25</v>
      </c>
      <c r="G8131" t="s">
        <v>12</v>
      </c>
      <c r="H8131">
        <f>+VLOOKUP(G8131,'Legenda Tecnologias'!$A$1:$C$26,3)</f>
        <v>22</v>
      </c>
    </row>
    <row r="8132" spans="1:8" ht="14.25">
      <c r="A8132" s="11">
        <v>44166</v>
      </c>
      <c r="B8132" s="10" t="s">
        <v>8519</v>
      </c>
      <c r="C8132" s="12">
        <v>0.20833333333333334</v>
      </c>
      <c r="D8132" s="13">
        <v>44169</v>
      </c>
      <c r="E8132" s="7" t="s">
        <v>6978</v>
      </c>
      <c r="F8132" s="65">
        <v>27.9</v>
      </c>
      <c r="G8132" t="s">
        <v>5</v>
      </c>
      <c r="H8132">
        <f>+VLOOKUP(G8132,'Legenda Tecnologias'!$A$1:$C$26,3)</f>
        <v>11</v>
      </c>
    </row>
    <row r="8133" spans="1:8" ht="14.25">
      <c r="A8133" s="11">
        <v>44166</v>
      </c>
      <c r="B8133" s="10" t="s">
        <v>8520</v>
      </c>
      <c r="C8133" s="12">
        <v>0.25</v>
      </c>
      <c r="D8133" s="13">
        <v>44169</v>
      </c>
      <c r="E8133" s="7" t="s">
        <v>6978</v>
      </c>
      <c r="F8133" s="65">
        <v>30</v>
      </c>
      <c r="G8133" t="s">
        <v>6</v>
      </c>
      <c r="H8133">
        <f>+VLOOKUP(G8133,'Legenda Tecnologias'!$A$1:$C$26,3)</f>
        <v>18</v>
      </c>
    </row>
    <row r="8134" spans="1:8" ht="14.25">
      <c r="A8134" s="11">
        <v>44166</v>
      </c>
      <c r="B8134" s="10" t="s">
        <v>8521</v>
      </c>
      <c r="C8134" s="12">
        <v>0.29166666666666669</v>
      </c>
      <c r="D8134" s="13">
        <v>44169</v>
      </c>
      <c r="E8134" s="7" t="s">
        <v>6978</v>
      </c>
      <c r="F8134" s="65">
        <v>44.75</v>
      </c>
      <c r="G8134" t="s">
        <v>5</v>
      </c>
      <c r="H8134">
        <f>+VLOOKUP(G8134,'Legenda Tecnologias'!$A$1:$C$26,3)</f>
        <v>11</v>
      </c>
    </row>
    <row r="8135" spans="1:8" ht="14.25">
      <c r="A8135" s="11">
        <v>44166</v>
      </c>
      <c r="B8135" s="10" t="s">
        <v>8522</v>
      </c>
      <c r="C8135" s="12">
        <v>0.33333333333333331</v>
      </c>
      <c r="D8135" s="13">
        <v>44169</v>
      </c>
      <c r="E8135" s="7" t="s">
        <v>6978</v>
      </c>
      <c r="F8135" s="65">
        <v>48.43</v>
      </c>
      <c r="G8135" t="s">
        <v>5</v>
      </c>
      <c r="H8135">
        <f>+VLOOKUP(G8135,'Legenda Tecnologias'!$A$1:$C$26,3)</f>
        <v>11</v>
      </c>
    </row>
    <row r="8136" spans="1:8" ht="14.25">
      <c r="A8136" s="11">
        <v>44166</v>
      </c>
      <c r="B8136" s="10" t="s">
        <v>8523</v>
      </c>
      <c r="C8136" s="12">
        <v>0.375</v>
      </c>
      <c r="D8136" s="13">
        <v>44169</v>
      </c>
      <c r="E8136" s="7" t="s">
        <v>6978</v>
      </c>
      <c r="F8136" s="65">
        <v>49.25</v>
      </c>
      <c r="G8136" t="s">
        <v>5</v>
      </c>
      <c r="H8136">
        <f>+VLOOKUP(G8136,'Legenda Tecnologias'!$A$1:$C$26,3)</f>
        <v>11</v>
      </c>
    </row>
    <row r="8137" spans="1:8" ht="14.25">
      <c r="A8137" s="11">
        <v>44166</v>
      </c>
      <c r="B8137" s="10" t="s">
        <v>8538</v>
      </c>
      <c r="C8137" s="12">
        <v>0</v>
      </c>
      <c r="D8137" s="13">
        <v>44170</v>
      </c>
      <c r="E8137" s="7" t="s">
        <v>6978</v>
      </c>
      <c r="F8137" s="65">
        <v>48.42</v>
      </c>
      <c r="G8137" t="s">
        <v>6</v>
      </c>
      <c r="H8137">
        <f>+VLOOKUP(G8137,'Legenda Tecnologias'!$A$1:$C$26,3)</f>
        <v>18</v>
      </c>
    </row>
    <row r="8138" spans="1:8" ht="14.25">
      <c r="A8138" s="11">
        <v>44166</v>
      </c>
      <c r="B8138" s="10" t="s">
        <v>8539</v>
      </c>
      <c r="C8138" s="12">
        <v>4.1666666666666664E-2</v>
      </c>
      <c r="D8138" s="13">
        <v>44170</v>
      </c>
      <c r="E8138" s="7" t="s">
        <v>6978</v>
      </c>
      <c r="F8138" s="65">
        <v>46.15</v>
      </c>
      <c r="G8138" t="s">
        <v>5</v>
      </c>
      <c r="H8138">
        <f>+VLOOKUP(G8138,'Legenda Tecnologias'!$A$1:$C$26,3)</f>
        <v>11</v>
      </c>
    </row>
    <row r="8139" spans="1:8" ht="14.25">
      <c r="A8139" s="11">
        <v>44166</v>
      </c>
      <c r="B8139" s="10" t="s">
        <v>8548</v>
      </c>
      <c r="C8139" s="12">
        <v>0.41666666666666669</v>
      </c>
      <c r="D8139" s="13">
        <v>44170</v>
      </c>
      <c r="E8139" s="7" t="s">
        <v>6978</v>
      </c>
      <c r="F8139" s="65">
        <v>46.95</v>
      </c>
      <c r="G8139" t="s">
        <v>5</v>
      </c>
      <c r="H8139">
        <f>+VLOOKUP(G8139,'Legenda Tecnologias'!$A$1:$C$26,3)</f>
        <v>11</v>
      </c>
    </row>
    <row r="8140" spans="1:8" ht="14.25">
      <c r="A8140" s="11">
        <v>44166</v>
      </c>
      <c r="B8140" s="10" t="s">
        <v>8549</v>
      </c>
      <c r="C8140" s="12">
        <v>0.45833333333333331</v>
      </c>
      <c r="D8140" s="13">
        <v>44170</v>
      </c>
      <c r="E8140" s="7" t="s">
        <v>6978</v>
      </c>
      <c r="F8140" s="65">
        <v>44.75</v>
      </c>
      <c r="G8140" t="s">
        <v>5</v>
      </c>
      <c r="H8140">
        <f>+VLOOKUP(G8140,'Legenda Tecnologias'!$A$1:$C$26,3)</f>
        <v>11</v>
      </c>
    </row>
    <row r="8141" spans="1:8" ht="14.25">
      <c r="A8141" s="11">
        <v>44166</v>
      </c>
      <c r="B8141" s="10" t="s">
        <v>8550</v>
      </c>
      <c r="C8141" s="12">
        <v>0.5</v>
      </c>
      <c r="D8141" s="13">
        <v>44170</v>
      </c>
      <c r="E8141" s="7" t="s">
        <v>6978</v>
      </c>
      <c r="F8141" s="65">
        <v>43.77</v>
      </c>
      <c r="G8141" t="s">
        <v>5</v>
      </c>
      <c r="H8141">
        <f>+VLOOKUP(G8141,'Legenda Tecnologias'!$A$1:$C$26,3)</f>
        <v>11</v>
      </c>
    </row>
    <row r="8142" spans="1:8" ht="14.25">
      <c r="A8142" s="11">
        <v>44166</v>
      </c>
      <c r="B8142" s="10" t="s">
        <v>8551</v>
      </c>
      <c r="C8142" s="12">
        <v>0.54166666666666663</v>
      </c>
      <c r="D8142" s="13">
        <v>44170</v>
      </c>
      <c r="E8142" s="7" t="s">
        <v>6978</v>
      </c>
      <c r="F8142" s="65">
        <v>44.75</v>
      </c>
      <c r="G8142" t="s">
        <v>5</v>
      </c>
      <c r="H8142">
        <f>+VLOOKUP(G8142,'Legenda Tecnologias'!$A$1:$C$26,3)</f>
        <v>11</v>
      </c>
    </row>
    <row r="8143" spans="1:8" ht="14.25">
      <c r="A8143" s="11">
        <v>44166</v>
      </c>
      <c r="B8143" s="10" t="s">
        <v>8552</v>
      </c>
      <c r="C8143" s="12">
        <v>0.58333333333333337</v>
      </c>
      <c r="D8143" s="13">
        <v>44170</v>
      </c>
      <c r="E8143" s="7" t="s">
        <v>6978</v>
      </c>
      <c r="F8143" s="65">
        <v>44.07</v>
      </c>
      <c r="G8143" t="s">
        <v>5</v>
      </c>
      <c r="H8143">
        <f>+VLOOKUP(G8143,'Legenda Tecnologias'!$A$1:$C$26,3)</f>
        <v>11</v>
      </c>
    </row>
    <row r="8144" spans="1:8" ht="14.25">
      <c r="A8144" s="11">
        <v>44166</v>
      </c>
      <c r="B8144" s="10" t="s">
        <v>8553</v>
      </c>
      <c r="C8144" s="12">
        <v>0.625</v>
      </c>
      <c r="D8144" s="13">
        <v>44170</v>
      </c>
      <c r="E8144" s="7" t="s">
        <v>6978</v>
      </c>
      <c r="F8144" s="65">
        <v>41.53</v>
      </c>
      <c r="G8144" t="s">
        <v>12</v>
      </c>
      <c r="H8144">
        <f>+VLOOKUP(G8144,'Legenda Tecnologias'!$A$1:$C$26,3)</f>
        <v>22</v>
      </c>
    </row>
    <row r="8145" spans="1:8" ht="14.25">
      <c r="A8145" s="11">
        <v>44166</v>
      </c>
      <c r="B8145" s="10" t="s">
        <v>8554</v>
      </c>
      <c r="C8145" s="12">
        <v>0.66666666666666663</v>
      </c>
      <c r="D8145" s="13">
        <v>44170</v>
      </c>
      <c r="E8145" s="7" t="s">
        <v>6978</v>
      </c>
      <c r="F8145" s="65">
        <v>43.77</v>
      </c>
      <c r="G8145" t="s">
        <v>5</v>
      </c>
      <c r="H8145">
        <f>+VLOOKUP(G8145,'Legenda Tecnologias'!$A$1:$C$26,3)</f>
        <v>11</v>
      </c>
    </row>
    <row r="8146" spans="1:8" ht="14.25">
      <c r="A8146" s="11">
        <v>44166</v>
      </c>
      <c r="B8146" s="10" t="s">
        <v>8555</v>
      </c>
      <c r="C8146" s="12">
        <v>0.70833333333333337</v>
      </c>
      <c r="D8146" s="13">
        <v>44170</v>
      </c>
      <c r="E8146" s="7" t="s">
        <v>6978</v>
      </c>
      <c r="F8146" s="65">
        <v>47.11</v>
      </c>
      <c r="G8146" t="s">
        <v>5</v>
      </c>
      <c r="H8146">
        <f>+VLOOKUP(G8146,'Legenda Tecnologias'!$A$1:$C$26,3)</f>
        <v>11</v>
      </c>
    </row>
    <row r="8147" spans="1:8" ht="14.25">
      <c r="A8147" s="11">
        <v>44166</v>
      </c>
      <c r="B8147" s="10" t="s">
        <v>8556</v>
      </c>
      <c r="C8147" s="12">
        <v>0.75</v>
      </c>
      <c r="D8147" s="13">
        <v>44170</v>
      </c>
      <c r="E8147" s="7" t="s">
        <v>6978</v>
      </c>
      <c r="F8147" s="65">
        <v>49.95</v>
      </c>
      <c r="G8147" t="s">
        <v>12</v>
      </c>
      <c r="H8147">
        <f>+VLOOKUP(G8147,'Legenda Tecnologias'!$A$1:$C$26,3)</f>
        <v>22</v>
      </c>
    </row>
    <row r="8148" spans="1:8" ht="14.25">
      <c r="A8148" s="11">
        <v>44166</v>
      </c>
      <c r="B8148" s="10" t="s">
        <v>8557</v>
      </c>
      <c r="C8148" s="12">
        <v>0.79166666666666663</v>
      </c>
      <c r="D8148" s="13">
        <v>44170</v>
      </c>
      <c r="E8148" s="7" t="s">
        <v>6978</v>
      </c>
      <c r="F8148" s="65">
        <v>50.67</v>
      </c>
      <c r="G8148" t="s">
        <v>5</v>
      </c>
      <c r="H8148">
        <f>+VLOOKUP(G8148,'Legenda Tecnologias'!$A$1:$C$26,3)</f>
        <v>11</v>
      </c>
    </row>
    <row r="8149" spans="1:8" ht="14.25">
      <c r="A8149" s="11">
        <v>44166</v>
      </c>
      <c r="B8149" s="10" t="s">
        <v>8540</v>
      </c>
      <c r="C8149" s="12">
        <v>8.3333333333333329E-2</v>
      </c>
      <c r="D8149" s="13">
        <v>44170</v>
      </c>
      <c r="E8149" s="7" t="s">
        <v>6978</v>
      </c>
      <c r="F8149" s="65">
        <v>42.2</v>
      </c>
      <c r="G8149" t="s">
        <v>5</v>
      </c>
      <c r="H8149">
        <f>+VLOOKUP(G8149,'Legenda Tecnologias'!$A$1:$C$26,3)</f>
        <v>11</v>
      </c>
    </row>
    <row r="8150" spans="1:8" ht="14.25">
      <c r="A8150" s="11">
        <v>44166</v>
      </c>
      <c r="B8150" s="10" t="s">
        <v>8558</v>
      </c>
      <c r="C8150" s="12">
        <v>0.83333333333333337</v>
      </c>
      <c r="D8150" s="13">
        <v>44170</v>
      </c>
      <c r="E8150" s="7" t="s">
        <v>6978</v>
      </c>
      <c r="F8150" s="65">
        <v>51.05</v>
      </c>
      <c r="G8150" t="s">
        <v>10</v>
      </c>
      <c r="H8150">
        <f>+VLOOKUP(G8150,'Legenda Tecnologias'!$A$1:$C$26,3)</f>
        <v>1</v>
      </c>
    </row>
    <row r="8151" spans="1:8" ht="14.25">
      <c r="A8151" s="11">
        <v>44166</v>
      </c>
      <c r="B8151" s="10" t="s">
        <v>8559</v>
      </c>
      <c r="C8151" s="12">
        <v>0.875</v>
      </c>
      <c r="D8151" s="13">
        <v>44170</v>
      </c>
      <c r="E8151" s="7" t="s">
        <v>6978</v>
      </c>
      <c r="F8151" s="65">
        <v>49.78</v>
      </c>
      <c r="G8151" t="s">
        <v>5</v>
      </c>
      <c r="H8151">
        <f>+VLOOKUP(G8151,'Legenda Tecnologias'!$A$1:$C$26,3)</f>
        <v>11</v>
      </c>
    </row>
    <row r="8152" spans="1:8" ht="14.25">
      <c r="A8152" s="11">
        <v>44166</v>
      </c>
      <c r="B8152" s="10" t="s">
        <v>8560</v>
      </c>
      <c r="C8152" s="12">
        <v>0.91666666666666663</v>
      </c>
      <c r="D8152" s="13">
        <v>44170</v>
      </c>
      <c r="E8152" s="7" t="s">
        <v>6978</v>
      </c>
      <c r="F8152" s="65">
        <v>48.42</v>
      </c>
      <c r="G8152" t="s">
        <v>5</v>
      </c>
      <c r="H8152">
        <f>+VLOOKUP(G8152,'Legenda Tecnologias'!$A$1:$C$26,3)</f>
        <v>11</v>
      </c>
    </row>
    <row r="8153" spans="1:8" ht="14.25">
      <c r="A8153" s="11">
        <v>44166</v>
      </c>
      <c r="B8153" s="10" t="s">
        <v>8561</v>
      </c>
      <c r="C8153" s="12">
        <v>0.95833333333333337</v>
      </c>
      <c r="D8153" s="13">
        <v>44170</v>
      </c>
      <c r="E8153" s="7" t="s">
        <v>6978</v>
      </c>
      <c r="F8153" s="65">
        <v>45.97</v>
      </c>
      <c r="G8153" t="s">
        <v>5</v>
      </c>
      <c r="H8153">
        <f>+VLOOKUP(G8153,'Legenda Tecnologias'!$A$1:$C$26,3)</f>
        <v>11</v>
      </c>
    </row>
    <row r="8154" spans="1:8" ht="14.25">
      <c r="A8154" s="11">
        <v>44166</v>
      </c>
      <c r="B8154" s="10" t="s">
        <v>8541</v>
      </c>
      <c r="C8154" s="12">
        <v>0.125</v>
      </c>
      <c r="D8154" s="13">
        <v>44170</v>
      </c>
      <c r="E8154" s="7" t="s">
        <v>6978</v>
      </c>
      <c r="F8154" s="65">
        <v>39.21</v>
      </c>
      <c r="G8154" t="s">
        <v>5</v>
      </c>
      <c r="H8154">
        <f>+VLOOKUP(G8154,'Legenda Tecnologias'!$A$1:$C$26,3)</f>
        <v>11</v>
      </c>
    </row>
    <row r="8155" spans="1:8" ht="14.25">
      <c r="A8155" s="11">
        <v>44166</v>
      </c>
      <c r="B8155" s="10" t="s">
        <v>8542</v>
      </c>
      <c r="C8155" s="12">
        <v>0.16666666666666666</v>
      </c>
      <c r="D8155" s="13">
        <v>44170</v>
      </c>
      <c r="E8155" s="7" t="s">
        <v>6978</v>
      </c>
      <c r="F8155" s="65">
        <v>38.28</v>
      </c>
      <c r="G8155" t="s">
        <v>6</v>
      </c>
      <c r="H8155">
        <f>+VLOOKUP(G8155,'Legenda Tecnologias'!$A$1:$C$26,3)</f>
        <v>18</v>
      </c>
    </row>
    <row r="8156" spans="1:8" ht="14.25">
      <c r="A8156" s="11">
        <v>44166</v>
      </c>
      <c r="B8156" s="10" t="s">
        <v>8543</v>
      </c>
      <c r="C8156" s="12">
        <v>0.20833333333333334</v>
      </c>
      <c r="D8156" s="13">
        <v>44170</v>
      </c>
      <c r="E8156" s="7" t="s">
        <v>6978</v>
      </c>
      <c r="F8156" s="65">
        <v>38.82</v>
      </c>
      <c r="G8156" t="s">
        <v>12</v>
      </c>
      <c r="H8156">
        <f>+VLOOKUP(G8156,'Legenda Tecnologias'!$A$1:$C$26,3)</f>
        <v>22</v>
      </c>
    </row>
    <row r="8157" spans="1:8" ht="14.25">
      <c r="A8157" s="11">
        <v>44166</v>
      </c>
      <c r="B8157" s="10" t="s">
        <v>8544</v>
      </c>
      <c r="C8157" s="12">
        <v>0.25</v>
      </c>
      <c r="D8157" s="13">
        <v>44170</v>
      </c>
      <c r="E8157" s="7" t="s">
        <v>6978</v>
      </c>
      <c r="F8157" s="65">
        <v>43.56</v>
      </c>
      <c r="G8157" t="s">
        <v>6</v>
      </c>
      <c r="H8157">
        <f>+VLOOKUP(G8157,'Legenda Tecnologias'!$A$1:$C$26,3)</f>
        <v>18</v>
      </c>
    </row>
    <row r="8158" spans="1:8" ht="14.25">
      <c r="A8158" s="11">
        <v>44166</v>
      </c>
      <c r="B8158" s="10" t="s">
        <v>8545</v>
      </c>
      <c r="C8158" s="12">
        <v>0.29166666666666669</v>
      </c>
      <c r="D8158" s="13">
        <v>44170</v>
      </c>
      <c r="E8158" s="7" t="s">
        <v>6978</v>
      </c>
      <c r="F8158" s="65">
        <v>44</v>
      </c>
      <c r="G8158" t="s">
        <v>5</v>
      </c>
      <c r="H8158">
        <f>+VLOOKUP(G8158,'Legenda Tecnologias'!$A$1:$C$26,3)</f>
        <v>11</v>
      </c>
    </row>
    <row r="8159" spans="1:8" ht="14.25">
      <c r="A8159" s="11">
        <v>44166</v>
      </c>
      <c r="B8159" s="10" t="s">
        <v>8546</v>
      </c>
      <c r="C8159" s="12">
        <v>0.33333333333333331</v>
      </c>
      <c r="D8159" s="13">
        <v>44170</v>
      </c>
      <c r="E8159" s="7" t="s">
        <v>6978</v>
      </c>
      <c r="F8159" s="65">
        <v>45.02</v>
      </c>
      <c r="G8159" t="s">
        <v>6</v>
      </c>
      <c r="H8159">
        <f>+VLOOKUP(G8159,'Legenda Tecnologias'!$A$1:$C$26,3)</f>
        <v>18</v>
      </c>
    </row>
    <row r="8160" spans="1:8" ht="14.25">
      <c r="A8160" s="11">
        <v>44166</v>
      </c>
      <c r="B8160" s="10" t="s">
        <v>8547</v>
      </c>
      <c r="C8160" s="12">
        <v>0.375</v>
      </c>
      <c r="D8160" s="13">
        <v>44170</v>
      </c>
      <c r="E8160" s="7" t="s">
        <v>6978</v>
      </c>
      <c r="F8160" s="65">
        <v>46.95</v>
      </c>
      <c r="G8160" t="s">
        <v>5</v>
      </c>
      <c r="H8160">
        <f>+VLOOKUP(G8160,'Legenda Tecnologias'!$A$1:$C$26,3)</f>
        <v>11</v>
      </c>
    </row>
    <row r="8161" spans="1:8" ht="14.25">
      <c r="A8161" s="11">
        <v>44166</v>
      </c>
      <c r="B8161" s="10" t="s">
        <v>8562</v>
      </c>
      <c r="C8161" s="12">
        <v>0</v>
      </c>
      <c r="D8161" s="13">
        <v>44171</v>
      </c>
      <c r="E8161" s="7" t="s">
        <v>6978</v>
      </c>
      <c r="F8161" s="65">
        <v>41.12</v>
      </c>
      <c r="G8161" t="s">
        <v>5</v>
      </c>
      <c r="H8161">
        <f>+VLOOKUP(G8161,'Legenda Tecnologias'!$A$1:$C$26,3)</f>
        <v>11</v>
      </c>
    </row>
    <row r="8162" spans="1:8" ht="14.25">
      <c r="A8162" s="11">
        <v>44166</v>
      </c>
      <c r="B8162" s="10" t="s">
        <v>8563</v>
      </c>
      <c r="C8162" s="12">
        <v>4.1666666666666664E-2</v>
      </c>
      <c r="D8162" s="13">
        <v>44171</v>
      </c>
      <c r="E8162" s="7" t="s">
        <v>6978</v>
      </c>
      <c r="F8162" s="65">
        <v>35.299999999999997</v>
      </c>
      <c r="G8162" t="s">
        <v>5</v>
      </c>
      <c r="H8162">
        <f>+VLOOKUP(G8162,'Legenda Tecnologias'!$A$1:$C$26,3)</f>
        <v>11</v>
      </c>
    </row>
    <row r="8163" spans="1:8" ht="14.25">
      <c r="A8163" s="11">
        <v>44166</v>
      </c>
      <c r="B8163" s="10" t="s">
        <v>8572</v>
      </c>
      <c r="C8163" s="12">
        <v>0.41666666666666669</v>
      </c>
      <c r="D8163" s="13">
        <v>44171</v>
      </c>
      <c r="E8163" s="7" t="s">
        <v>6978</v>
      </c>
      <c r="F8163" s="65">
        <v>40.090000000000003</v>
      </c>
      <c r="G8163" t="s">
        <v>6</v>
      </c>
      <c r="H8163">
        <f>+VLOOKUP(G8163,'Legenda Tecnologias'!$A$1:$C$26,3)</f>
        <v>18</v>
      </c>
    </row>
    <row r="8164" spans="1:8" ht="14.25">
      <c r="A8164" s="11">
        <v>44166</v>
      </c>
      <c r="B8164" s="10" t="s">
        <v>8573</v>
      </c>
      <c r="C8164" s="12">
        <v>0.45833333333333331</v>
      </c>
      <c r="D8164" s="13">
        <v>44171</v>
      </c>
      <c r="E8164" s="7" t="s">
        <v>6978</v>
      </c>
      <c r="F8164" s="65">
        <v>41.53</v>
      </c>
      <c r="G8164" t="s">
        <v>5</v>
      </c>
      <c r="H8164">
        <f>+VLOOKUP(G8164,'Legenda Tecnologias'!$A$1:$C$26,3)</f>
        <v>11</v>
      </c>
    </row>
    <row r="8165" spans="1:8" ht="14.25">
      <c r="A8165" s="11">
        <v>44166</v>
      </c>
      <c r="B8165" s="10" t="s">
        <v>8574</v>
      </c>
      <c r="C8165" s="12">
        <v>0.5</v>
      </c>
      <c r="D8165" s="13">
        <v>44171</v>
      </c>
      <c r="E8165" s="7" t="s">
        <v>6978</v>
      </c>
      <c r="F8165" s="65">
        <v>36.950000000000003</v>
      </c>
      <c r="G8165" t="s">
        <v>5</v>
      </c>
      <c r="H8165">
        <f>+VLOOKUP(G8165,'Legenda Tecnologias'!$A$1:$C$26,3)</f>
        <v>11</v>
      </c>
    </row>
    <row r="8166" spans="1:8" ht="14.25">
      <c r="A8166" s="11">
        <v>44166</v>
      </c>
      <c r="B8166" s="10" t="s">
        <v>8575</v>
      </c>
      <c r="C8166" s="12">
        <v>0.54166666666666663</v>
      </c>
      <c r="D8166" s="13">
        <v>44171</v>
      </c>
      <c r="E8166" s="7" t="s">
        <v>6978</v>
      </c>
      <c r="F8166" s="65">
        <v>38.049999999999997</v>
      </c>
      <c r="G8166" t="s">
        <v>6</v>
      </c>
      <c r="H8166">
        <f>+VLOOKUP(G8166,'Legenda Tecnologias'!$A$1:$C$26,3)</f>
        <v>18</v>
      </c>
    </row>
    <row r="8167" spans="1:8" ht="14.25">
      <c r="A8167" s="11">
        <v>44166</v>
      </c>
      <c r="B8167" s="10" t="s">
        <v>8576</v>
      </c>
      <c r="C8167" s="12">
        <v>0.58333333333333337</v>
      </c>
      <c r="D8167" s="13">
        <v>44171</v>
      </c>
      <c r="E8167" s="7" t="s">
        <v>6978</v>
      </c>
      <c r="F8167" s="65">
        <v>40.04</v>
      </c>
      <c r="G8167" t="s">
        <v>6</v>
      </c>
      <c r="H8167">
        <f>+VLOOKUP(G8167,'Legenda Tecnologias'!$A$1:$C$26,3)</f>
        <v>18</v>
      </c>
    </row>
    <row r="8168" spans="1:8" ht="14.25">
      <c r="A8168" s="11">
        <v>44166</v>
      </c>
      <c r="B8168" s="10" t="s">
        <v>8577</v>
      </c>
      <c r="C8168" s="12">
        <v>0.625</v>
      </c>
      <c r="D8168" s="13">
        <v>44171</v>
      </c>
      <c r="E8168" s="7" t="s">
        <v>6978</v>
      </c>
      <c r="F8168" s="65">
        <v>37.35</v>
      </c>
      <c r="G8168" t="s">
        <v>6</v>
      </c>
      <c r="H8168">
        <f>+VLOOKUP(G8168,'Legenda Tecnologias'!$A$1:$C$26,3)</f>
        <v>18</v>
      </c>
    </row>
    <row r="8169" spans="1:8" ht="14.25">
      <c r="A8169" s="11">
        <v>44166</v>
      </c>
      <c r="B8169" s="10" t="s">
        <v>8578</v>
      </c>
      <c r="C8169" s="12">
        <v>0.66666666666666663</v>
      </c>
      <c r="D8169" s="13">
        <v>44171</v>
      </c>
      <c r="E8169" s="7" t="s">
        <v>6978</v>
      </c>
      <c r="F8169" s="65">
        <v>43.4</v>
      </c>
      <c r="G8169" t="s">
        <v>6</v>
      </c>
      <c r="H8169">
        <f>+VLOOKUP(G8169,'Legenda Tecnologias'!$A$1:$C$26,3)</f>
        <v>18</v>
      </c>
    </row>
    <row r="8170" spans="1:8" ht="14.25">
      <c r="A8170" s="11">
        <v>44166</v>
      </c>
      <c r="B8170" s="10" t="s">
        <v>8579</v>
      </c>
      <c r="C8170" s="12">
        <v>0.70833333333333337</v>
      </c>
      <c r="D8170" s="13">
        <v>44171</v>
      </c>
      <c r="E8170" s="7" t="s">
        <v>6978</v>
      </c>
      <c r="F8170" s="65">
        <v>46.95</v>
      </c>
      <c r="G8170" t="s">
        <v>5</v>
      </c>
      <c r="H8170">
        <f>+VLOOKUP(G8170,'Legenda Tecnologias'!$A$1:$C$26,3)</f>
        <v>11</v>
      </c>
    </row>
    <row r="8171" spans="1:8" ht="14.25">
      <c r="A8171" s="11">
        <v>44166</v>
      </c>
      <c r="B8171" s="10" t="s">
        <v>8580</v>
      </c>
      <c r="C8171" s="12">
        <v>0.75</v>
      </c>
      <c r="D8171" s="13">
        <v>44171</v>
      </c>
      <c r="E8171" s="7" t="s">
        <v>6978</v>
      </c>
      <c r="F8171" s="65">
        <v>50.25</v>
      </c>
      <c r="G8171" t="s">
        <v>5</v>
      </c>
      <c r="H8171">
        <f>+VLOOKUP(G8171,'Legenda Tecnologias'!$A$1:$C$26,3)</f>
        <v>11</v>
      </c>
    </row>
    <row r="8172" spans="1:8" ht="14.25">
      <c r="A8172" s="11">
        <v>44166</v>
      </c>
      <c r="B8172" s="10" t="s">
        <v>8581</v>
      </c>
      <c r="C8172" s="12">
        <v>0.79166666666666663</v>
      </c>
      <c r="D8172" s="13">
        <v>44171</v>
      </c>
      <c r="E8172" s="7" t="s">
        <v>6978</v>
      </c>
      <c r="F8172" s="65">
        <v>52.23</v>
      </c>
      <c r="G8172" t="s">
        <v>5</v>
      </c>
      <c r="H8172">
        <f>+VLOOKUP(G8172,'Legenda Tecnologias'!$A$1:$C$26,3)</f>
        <v>11</v>
      </c>
    </row>
    <row r="8173" spans="1:8" ht="14.25">
      <c r="A8173" s="11">
        <v>44166</v>
      </c>
      <c r="B8173" s="10" t="s">
        <v>8564</v>
      </c>
      <c r="C8173" s="12">
        <v>8.3333333333333329E-2</v>
      </c>
      <c r="D8173" s="13">
        <v>44171</v>
      </c>
      <c r="E8173" s="7" t="s">
        <v>6978</v>
      </c>
      <c r="F8173" s="65">
        <v>33.6</v>
      </c>
      <c r="G8173" t="s">
        <v>6</v>
      </c>
      <c r="H8173">
        <f>+VLOOKUP(G8173,'Legenda Tecnologias'!$A$1:$C$26,3)</f>
        <v>18</v>
      </c>
    </row>
    <row r="8174" spans="1:8" ht="14.25">
      <c r="A8174" s="11">
        <v>44166</v>
      </c>
      <c r="B8174" s="10" t="s">
        <v>8582</v>
      </c>
      <c r="C8174" s="12">
        <v>0.83333333333333337</v>
      </c>
      <c r="D8174" s="13">
        <v>44171</v>
      </c>
      <c r="E8174" s="7" t="s">
        <v>6978</v>
      </c>
      <c r="F8174" s="65">
        <v>53.01</v>
      </c>
      <c r="G8174" t="s">
        <v>12</v>
      </c>
      <c r="H8174">
        <f>+VLOOKUP(G8174,'Legenda Tecnologias'!$A$1:$C$26,3)</f>
        <v>22</v>
      </c>
    </row>
    <row r="8175" spans="1:8" ht="14.25">
      <c r="A8175" s="11">
        <v>44166</v>
      </c>
      <c r="B8175" s="10" t="s">
        <v>8583</v>
      </c>
      <c r="C8175" s="12">
        <v>0.875</v>
      </c>
      <c r="D8175" s="13">
        <v>44171</v>
      </c>
      <c r="E8175" s="7" t="s">
        <v>6978</v>
      </c>
      <c r="F8175" s="65">
        <v>50.7</v>
      </c>
      <c r="G8175" t="s">
        <v>42</v>
      </c>
      <c r="H8175">
        <f>+VLOOKUP(G8175,'Legenda Tecnologias'!$A$1:$C$26,3)</f>
        <v>3</v>
      </c>
    </row>
    <row r="8176" spans="1:8" ht="14.25">
      <c r="A8176" s="11">
        <v>44166</v>
      </c>
      <c r="B8176" s="10" t="s">
        <v>8584</v>
      </c>
      <c r="C8176" s="12">
        <v>0.91666666666666663</v>
      </c>
      <c r="D8176" s="13">
        <v>44171</v>
      </c>
      <c r="E8176" s="7" t="s">
        <v>6978</v>
      </c>
      <c r="F8176" s="65">
        <v>48.42</v>
      </c>
      <c r="G8176" t="s">
        <v>5</v>
      </c>
      <c r="H8176">
        <f>+VLOOKUP(G8176,'Legenda Tecnologias'!$A$1:$C$26,3)</f>
        <v>11</v>
      </c>
    </row>
    <row r="8177" spans="1:8" ht="14.25">
      <c r="A8177" s="11">
        <v>44166</v>
      </c>
      <c r="B8177" s="10" t="s">
        <v>8585</v>
      </c>
      <c r="C8177" s="12">
        <v>0.95833333333333337</v>
      </c>
      <c r="D8177" s="13">
        <v>44171</v>
      </c>
      <c r="E8177" s="7" t="s">
        <v>6978</v>
      </c>
      <c r="F8177" s="65">
        <v>46.95</v>
      </c>
      <c r="G8177" t="s">
        <v>6</v>
      </c>
      <c r="H8177">
        <f>+VLOOKUP(G8177,'Legenda Tecnologias'!$A$1:$C$26,3)</f>
        <v>18</v>
      </c>
    </row>
    <row r="8178" spans="1:8" ht="14.25">
      <c r="A8178" s="11">
        <v>44166</v>
      </c>
      <c r="B8178" s="10" t="s">
        <v>8565</v>
      </c>
      <c r="C8178" s="12">
        <v>0.125</v>
      </c>
      <c r="D8178" s="13">
        <v>44171</v>
      </c>
      <c r="E8178" s="7" t="s">
        <v>6978</v>
      </c>
      <c r="F8178" s="65">
        <v>31.49</v>
      </c>
      <c r="G8178" t="s">
        <v>6</v>
      </c>
      <c r="H8178">
        <f>+VLOOKUP(G8178,'Legenda Tecnologias'!$A$1:$C$26,3)</f>
        <v>18</v>
      </c>
    </row>
    <row r="8179" spans="1:8" ht="14.25">
      <c r="A8179" s="11">
        <v>44166</v>
      </c>
      <c r="B8179" s="10" t="s">
        <v>8566</v>
      </c>
      <c r="C8179" s="12">
        <v>0.16666666666666666</v>
      </c>
      <c r="D8179" s="13">
        <v>44171</v>
      </c>
      <c r="E8179" s="7" t="s">
        <v>6978</v>
      </c>
      <c r="F8179" s="65">
        <v>30.1</v>
      </c>
      <c r="G8179" t="s">
        <v>5</v>
      </c>
      <c r="H8179">
        <f>+VLOOKUP(G8179,'Legenda Tecnologias'!$A$1:$C$26,3)</f>
        <v>11</v>
      </c>
    </row>
    <row r="8180" spans="1:8" ht="14.25">
      <c r="A8180" s="11">
        <v>44166</v>
      </c>
      <c r="B8180" s="10" t="s">
        <v>8567</v>
      </c>
      <c r="C8180" s="12">
        <v>0.20833333333333334</v>
      </c>
      <c r="D8180" s="13">
        <v>44171</v>
      </c>
      <c r="E8180" s="7" t="s">
        <v>6978</v>
      </c>
      <c r="F8180" s="65">
        <v>30.03</v>
      </c>
      <c r="G8180" t="s">
        <v>5</v>
      </c>
      <c r="H8180">
        <f>+VLOOKUP(G8180,'Legenda Tecnologias'!$A$1:$C$26,3)</f>
        <v>11</v>
      </c>
    </row>
    <row r="8181" spans="1:8" ht="14.25">
      <c r="A8181" s="11">
        <v>44166</v>
      </c>
      <c r="B8181" s="10" t="s">
        <v>8568</v>
      </c>
      <c r="C8181" s="12">
        <v>0.25</v>
      </c>
      <c r="D8181" s="13">
        <v>44171</v>
      </c>
      <c r="E8181" s="7" t="s">
        <v>6978</v>
      </c>
      <c r="F8181" s="65">
        <v>30.5</v>
      </c>
      <c r="G8181" t="s">
        <v>5</v>
      </c>
      <c r="H8181">
        <f>+VLOOKUP(G8181,'Legenda Tecnologias'!$A$1:$C$26,3)</f>
        <v>11</v>
      </c>
    </row>
    <row r="8182" spans="1:8" ht="14.25">
      <c r="A8182" s="11">
        <v>44166</v>
      </c>
      <c r="B8182" s="10" t="s">
        <v>8569</v>
      </c>
      <c r="C8182" s="12">
        <v>0.29166666666666669</v>
      </c>
      <c r="D8182" s="13">
        <v>44171</v>
      </c>
      <c r="E8182" s="7" t="s">
        <v>6978</v>
      </c>
      <c r="F8182" s="65">
        <v>31.6</v>
      </c>
      <c r="G8182" t="s">
        <v>6</v>
      </c>
      <c r="H8182">
        <f>+VLOOKUP(G8182,'Legenda Tecnologias'!$A$1:$C$26,3)</f>
        <v>18</v>
      </c>
    </row>
    <row r="8183" spans="1:8" ht="14.25">
      <c r="A8183" s="11">
        <v>44166</v>
      </c>
      <c r="B8183" s="10" t="s">
        <v>8570</v>
      </c>
      <c r="C8183" s="12">
        <v>0.33333333333333331</v>
      </c>
      <c r="D8183" s="13">
        <v>44171</v>
      </c>
      <c r="E8183" s="7" t="s">
        <v>6978</v>
      </c>
      <c r="F8183" s="65">
        <v>33.99</v>
      </c>
      <c r="G8183" t="s">
        <v>6</v>
      </c>
      <c r="H8183">
        <f>+VLOOKUP(G8183,'Legenda Tecnologias'!$A$1:$C$26,3)</f>
        <v>18</v>
      </c>
    </row>
    <row r="8184" spans="1:8" ht="14.25">
      <c r="A8184" s="11">
        <v>44166</v>
      </c>
      <c r="B8184" s="10" t="s">
        <v>8571</v>
      </c>
      <c r="C8184" s="12">
        <v>0.375</v>
      </c>
      <c r="D8184" s="13">
        <v>44171</v>
      </c>
      <c r="E8184" s="7" t="s">
        <v>6978</v>
      </c>
      <c r="F8184" s="65">
        <v>36.01</v>
      </c>
      <c r="G8184" t="s">
        <v>6</v>
      </c>
      <c r="H8184">
        <f>+VLOOKUP(G8184,'Legenda Tecnologias'!$A$1:$C$26,3)</f>
        <v>18</v>
      </c>
    </row>
    <row r="8185" spans="1:8" ht="14.25">
      <c r="A8185" s="11">
        <v>44166</v>
      </c>
      <c r="B8185" s="10" t="s">
        <v>8586</v>
      </c>
      <c r="C8185" s="12">
        <v>0</v>
      </c>
      <c r="D8185" s="13">
        <v>44172</v>
      </c>
      <c r="E8185" s="7" t="s">
        <v>6978</v>
      </c>
      <c r="F8185" s="65">
        <v>36.25</v>
      </c>
      <c r="G8185" t="s">
        <v>5</v>
      </c>
      <c r="H8185">
        <f>+VLOOKUP(G8185,'Legenda Tecnologias'!$A$1:$C$26,3)</f>
        <v>11</v>
      </c>
    </row>
    <row r="8186" spans="1:8" ht="14.25">
      <c r="A8186" s="11">
        <v>44166</v>
      </c>
      <c r="B8186" s="10" t="s">
        <v>8587</v>
      </c>
      <c r="C8186" s="12">
        <v>4.1666666666666664E-2</v>
      </c>
      <c r="D8186" s="13">
        <v>44172</v>
      </c>
      <c r="E8186" s="7" t="s">
        <v>6978</v>
      </c>
      <c r="F8186" s="65">
        <v>34.15</v>
      </c>
      <c r="G8186" t="s">
        <v>6</v>
      </c>
      <c r="H8186">
        <f>+VLOOKUP(G8186,'Legenda Tecnologias'!$A$1:$C$26,3)</f>
        <v>18</v>
      </c>
    </row>
    <row r="8187" spans="1:8" ht="14.25">
      <c r="A8187" s="11">
        <v>44166</v>
      </c>
      <c r="B8187" s="10" t="s">
        <v>8596</v>
      </c>
      <c r="C8187" s="12">
        <v>0.41666666666666669</v>
      </c>
      <c r="D8187" s="13">
        <v>44172</v>
      </c>
      <c r="E8187" s="7" t="s">
        <v>6978</v>
      </c>
      <c r="F8187" s="65">
        <v>43.77</v>
      </c>
      <c r="G8187" t="s">
        <v>5</v>
      </c>
      <c r="H8187">
        <f>+VLOOKUP(G8187,'Legenda Tecnologias'!$A$1:$C$26,3)</f>
        <v>11</v>
      </c>
    </row>
    <row r="8188" spans="1:8" ht="14.25">
      <c r="A8188" s="11">
        <v>44166</v>
      </c>
      <c r="B8188" s="10" t="s">
        <v>8597</v>
      </c>
      <c r="C8188" s="12">
        <v>0.45833333333333331</v>
      </c>
      <c r="D8188" s="13">
        <v>44172</v>
      </c>
      <c r="E8188" s="7" t="s">
        <v>6978</v>
      </c>
      <c r="F8188" s="65">
        <v>41.45</v>
      </c>
      <c r="G8188" t="s">
        <v>5</v>
      </c>
      <c r="H8188">
        <f>+VLOOKUP(G8188,'Legenda Tecnologias'!$A$1:$C$26,3)</f>
        <v>11</v>
      </c>
    </row>
    <row r="8189" spans="1:8" ht="14.25">
      <c r="A8189" s="11">
        <v>44166</v>
      </c>
      <c r="B8189" s="10" t="s">
        <v>8598</v>
      </c>
      <c r="C8189" s="12">
        <v>0.5</v>
      </c>
      <c r="D8189" s="13">
        <v>44172</v>
      </c>
      <c r="E8189" s="7" t="s">
        <v>6978</v>
      </c>
      <c r="F8189" s="65">
        <v>38.950000000000003</v>
      </c>
      <c r="G8189" t="s">
        <v>5</v>
      </c>
      <c r="H8189">
        <f>+VLOOKUP(G8189,'Legenda Tecnologias'!$A$1:$C$26,3)</f>
        <v>11</v>
      </c>
    </row>
    <row r="8190" spans="1:8" ht="14.25">
      <c r="A8190" s="11">
        <v>44166</v>
      </c>
      <c r="B8190" s="10" t="s">
        <v>8599</v>
      </c>
      <c r="C8190" s="12">
        <v>0.54166666666666663</v>
      </c>
      <c r="D8190" s="13">
        <v>44172</v>
      </c>
      <c r="E8190" s="7" t="s">
        <v>6978</v>
      </c>
      <c r="F8190" s="65">
        <v>40.950000000000003</v>
      </c>
      <c r="G8190" t="s">
        <v>5</v>
      </c>
      <c r="H8190">
        <f>+VLOOKUP(G8190,'Legenda Tecnologias'!$A$1:$C$26,3)</f>
        <v>11</v>
      </c>
    </row>
    <row r="8191" spans="1:8" ht="14.25">
      <c r="A8191" s="11">
        <v>44166</v>
      </c>
      <c r="B8191" s="10" t="s">
        <v>8600</v>
      </c>
      <c r="C8191" s="12">
        <v>0.58333333333333337</v>
      </c>
      <c r="D8191" s="13">
        <v>44172</v>
      </c>
      <c r="E8191" s="7" t="s">
        <v>6978</v>
      </c>
      <c r="F8191" s="65">
        <v>40</v>
      </c>
      <c r="G8191" t="s">
        <v>5</v>
      </c>
      <c r="H8191">
        <f>+VLOOKUP(G8191,'Legenda Tecnologias'!$A$1:$C$26,3)</f>
        <v>11</v>
      </c>
    </row>
    <row r="8192" spans="1:8" ht="14.25">
      <c r="A8192" s="11">
        <v>44166</v>
      </c>
      <c r="B8192" s="10" t="s">
        <v>8601</v>
      </c>
      <c r="C8192" s="12">
        <v>0.625</v>
      </c>
      <c r="D8192" s="13">
        <v>44172</v>
      </c>
      <c r="E8192" s="7" t="s">
        <v>6978</v>
      </c>
      <c r="F8192" s="65">
        <v>36.200000000000003</v>
      </c>
      <c r="G8192" t="s">
        <v>12</v>
      </c>
      <c r="H8192">
        <f>+VLOOKUP(G8192,'Legenda Tecnologias'!$A$1:$C$26,3)</f>
        <v>22</v>
      </c>
    </row>
    <row r="8193" spans="1:8" ht="14.25">
      <c r="A8193" s="11">
        <v>44166</v>
      </c>
      <c r="B8193" s="10" t="s">
        <v>8602</v>
      </c>
      <c r="C8193" s="12">
        <v>0.66666666666666663</v>
      </c>
      <c r="D8193" s="13">
        <v>44172</v>
      </c>
      <c r="E8193" s="7" t="s">
        <v>6978</v>
      </c>
      <c r="F8193" s="65">
        <v>36.25</v>
      </c>
      <c r="G8193" t="s">
        <v>6</v>
      </c>
      <c r="H8193">
        <f>+VLOOKUP(G8193,'Legenda Tecnologias'!$A$1:$C$26,3)</f>
        <v>18</v>
      </c>
    </row>
    <row r="8194" spans="1:8" ht="14.25">
      <c r="A8194" s="11">
        <v>44166</v>
      </c>
      <c r="B8194" s="10" t="s">
        <v>8603</v>
      </c>
      <c r="C8194" s="12">
        <v>0.70833333333333337</v>
      </c>
      <c r="D8194" s="13">
        <v>44172</v>
      </c>
      <c r="E8194" s="7" t="s">
        <v>6978</v>
      </c>
      <c r="F8194" s="65">
        <v>42.19</v>
      </c>
      <c r="G8194" t="s">
        <v>5</v>
      </c>
      <c r="H8194">
        <f>+VLOOKUP(G8194,'Legenda Tecnologias'!$A$1:$C$26,3)</f>
        <v>11</v>
      </c>
    </row>
    <row r="8195" spans="1:8" ht="14.25">
      <c r="A8195" s="11">
        <v>44166</v>
      </c>
      <c r="B8195" s="10" t="s">
        <v>8604</v>
      </c>
      <c r="C8195" s="12">
        <v>0.75</v>
      </c>
      <c r="D8195" s="13">
        <v>44172</v>
      </c>
      <c r="E8195" s="7" t="s">
        <v>6978</v>
      </c>
      <c r="F8195" s="65">
        <v>45.75</v>
      </c>
      <c r="G8195" t="s">
        <v>5</v>
      </c>
      <c r="H8195">
        <f>+VLOOKUP(G8195,'Legenda Tecnologias'!$A$1:$C$26,3)</f>
        <v>11</v>
      </c>
    </row>
    <row r="8196" spans="1:8" ht="14.25">
      <c r="A8196" s="11">
        <v>44166</v>
      </c>
      <c r="B8196" s="10" t="s">
        <v>8605</v>
      </c>
      <c r="C8196" s="12">
        <v>0.79166666666666663</v>
      </c>
      <c r="D8196" s="13">
        <v>44172</v>
      </c>
      <c r="E8196" s="7" t="s">
        <v>6978</v>
      </c>
      <c r="F8196" s="65">
        <v>46.27</v>
      </c>
      <c r="G8196" t="s">
        <v>10</v>
      </c>
      <c r="H8196">
        <f>+VLOOKUP(G8196,'Legenda Tecnologias'!$A$1:$C$26,3)</f>
        <v>1</v>
      </c>
    </row>
    <row r="8197" spans="1:8" ht="14.25">
      <c r="A8197" s="11">
        <v>44166</v>
      </c>
      <c r="B8197" s="10" t="s">
        <v>8588</v>
      </c>
      <c r="C8197" s="12">
        <v>8.3333333333333329E-2</v>
      </c>
      <c r="D8197" s="13">
        <v>44172</v>
      </c>
      <c r="E8197" s="7" t="s">
        <v>6978</v>
      </c>
      <c r="F8197" s="65">
        <v>30.1</v>
      </c>
      <c r="G8197" t="s">
        <v>6</v>
      </c>
      <c r="H8197">
        <f>+VLOOKUP(G8197,'Legenda Tecnologias'!$A$1:$C$26,3)</f>
        <v>18</v>
      </c>
    </row>
    <row r="8198" spans="1:8" ht="14.25">
      <c r="A8198" s="11">
        <v>44166</v>
      </c>
      <c r="B8198" s="10" t="s">
        <v>8606</v>
      </c>
      <c r="C8198" s="12">
        <v>0.83333333333333337</v>
      </c>
      <c r="D8198" s="13">
        <v>44172</v>
      </c>
      <c r="E8198" s="7" t="s">
        <v>6978</v>
      </c>
      <c r="F8198" s="65">
        <v>47.36</v>
      </c>
      <c r="G8198" t="s">
        <v>5</v>
      </c>
      <c r="H8198">
        <f>+VLOOKUP(G8198,'Legenda Tecnologias'!$A$1:$C$26,3)</f>
        <v>11</v>
      </c>
    </row>
    <row r="8199" spans="1:8" ht="14.25">
      <c r="A8199" s="11">
        <v>44166</v>
      </c>
      <c r="B8199" s="10" t="s">
        <v>8607</v>
      </c>
      <c r="C8199" s="12">
        <v>0.875</v>
      </c>
      <c r="D8199" s="13">
        <v>44172</v>
      </c>
      <c r="E8199" s="7" t="s">
        <v>6978</v>
      </c>
      <c r="F8199" s="65">
        <v>45.95</v>
      </c>
      <c r="G8199" t="s">
        <v>12</v>
      </c>
      <c r="H8199">
        <f>+VLOOKUP(G8199,'Legenda Tecnologias'!$A$1:$C$26,3)</f>
        <v>22</v>
      </c>
    </row>
    <row r="8200" spans="1:8" ht="14.25">
      <c r="A8200" s="11">
        <v>44166</v>
      </c>
      <c r="B8200" s="10" t="s">
        <v>8608</v>
      </c>
      <c r="C8200" s="12">
        <v>0.91666666666666663</v>
      </c>
      <c r="D8200" s="13">
        <v>44172</v>
      </c>
      <c r="E8200" s="7" t="s">
        <v>6978</v>
      </c>
      <c r="F8200" s="65">
        <v>43.4</v>
      </c>
      <c r="G8200" t="s">
        <v>5</v>
      </c>
      <c r="H8200">
        <f>+VLOOKUP(G8200,'Legenda Tecnologias'!$A$1:$C$26,3)</f>
        <v>11</v>
      </c>
    </row>
    <row r="8201" spans="1:8" ht="14.25">
      <c r="A8201" s="11">
        <v>44166</v>
      </c>
      <c r="B8201" s="10" t="s">
        <v>8609</v>
      </c>
      <c r="C8201" s="12">
        <v>0.95833333333333337</v>
      </c>
      <c r="D8201" s="13">
        <v>44172</v>
      </c>
      <c r="E8201" s="7" t="s">
        <v>6978</v>
      </c>
      <c r="F8201" s="65">
        <v>34.5</v>
      </c>
      <c r="G8201" t="s">
        <v>5</v>
      </c>
      <c r="H8201">
        <f>+VLOOKUP(G8201,'Legenda Tecnologias'!$A$1:$C$26,3)</f>
        <v>11</v>
      </c>
    </row>
    <row r="8202" spans="1:8" ht="14.25">
      <c r="A8202" s="11">
        <v>44166</v>
      </c>
      <c r="B8202" s="10" t="s">
        <v>8589</v>
      </c>
      <c r="C8202" s="12">
        <v>0.125</v>
      </c>
      <c r="D8202" s="13">
        <v>44172</v>
      </c>
      <c r="E8202" s="7" t="s">
        <v>6978</v>
      </c>
      <c r="F8202" s="65">
        <v>28.68</v>
      </c>
      <c r="G8202" t="s">
        <v>5</v>
      </c>
      <c r="H8202">
        <f>+VLOOKUP(G8202,'Legenda Tecnologias'!$A$1:$C$26,3)</f>
        <v>11</v>
      </c>
    </row>
    <row r="8203" spans="1:8" ht="14.25">
      <c r="A8203" s="11">
        <v>44166</v>
      </c>
      <c r="B8203" s="10" t="s">
        <v>8590</v>
      </c>
      <c r="C8203" s="12">
        <v>0.16666666666666666</v>
      </c>
      <c r="D8203" s="13">
        <v>44172</v>
      </c>
      <c r="E8203" s="7" t="s">
        <v>6978</v>
      </c>
      <c r="F8203" s="65">
        <v>28.1</v>
      </c>
      <c r="G8203" t="s">
        <v>6</v>
      </c>
      <c r="H8203">
        <f>+VLOOKUP(G8203,'Legenda Tecnologias'!$A$1:$C$26,3)</f>
        <v>18</v>
      </c>
    </row>
    <row r="8204" spans="1:8" ht="14.25">
      <c r="A8204" s="11">
        <v>44166</v>
      </c>
      <c r="B8204" s="10" t="s">
        <v>8591</v>
      </c>
      <c r="C8204" s="12">
        <v>0.20833333333333334</v>
      </c>
      <c r="D8204" s="13">
        <v>44172</v>
      </c>
      <c r="E8204" s="7" t="s">
        <v>6978</v>
      </c>
      <c r="F8204" s="65">
        <v>28.78</v>
      </c>
      <c r="G8204" t="s">
        <v>6</v>
      </c>
      <c r="H8204">
        <f>+VLOOKUP(G8204,'Legenda Tecnologias'!$A$1:$C$26,3)</f>
        <v>18</v>
      </c>
    </row>
    <row r="8205" spans="1:8" ht="14.25">
      <c r="A8205" s="11">
        <v>44166</v>
      </c>
      <c r="B8205" s="10" t="s">
        <v>8592</v>
      </c>
      <c r="C8205" s="12">
        <v>0.25</v>
      </c>
      <c r="D8205" s="13">
        <v>44172</v>
      </c>
      <c r="E8205" s="7" t="s">
        <v>6978</v>
      </c>
      <c r="F8205" s="65">
        <v>30.5</v>
      </c>
      <c r="G8205" t="s">
        <v>6</v>
      </c>
      <c r="H8205">
        <f>+VLOOKUP(G8205,'Legenda Tecnologias'!$A$1:$C$26,3)</f>
        <v>18</v>
      </c>
    </row>
    <row r="8206" spans="1:8" ht="14.25">
      <c r="A8206" s="11">
        <v>44166</v>
      </c>
      <c r="B8206" s="10" t="s">
        <v>8593</v>
      </c>
      <c r="C8206" s="12">
        <v>0.29166666666666669</v>
      </c>
      <c r="D8206" s="13">
        <v>44172</v>
      </c>
      <c r="E8206" s="7" t="s">
        <v>6978</v>
      </c>
      <c r="F8206" s="65">
        <v>34.979999999999997</v>
      </c>
      <c r="G8206" t="s">
        <v>6</v>
      </c>
      <c r="H8206">
        <f>+VLOOKUP(G8206,'Legenda Tecnologias'!$A$1:$C$26,3)</f>
        <v>18</v>
      </c>
    </row>
    <row r="8207" spans="1:8" ht="14.25">
      <c r="A8207" s="11">
        <v>44166</v>
      </c>
      <c r="B8207" s="10" t="s">
        <v>8594</v>
      </c>
      <c r="C8207" s="12">
        <v>0.33333333333333331</v>
      </c>
      <c r="D8207" s="13">
        <v>44172</v>
      </c>
      <c r="E8207" s="7" t="s">
        <v>6978</v>
      </c>
      <c r="F8207" s="65">
        <v>36.4</v>
      </c>
      <c r="G8207" t="s">
        <v>6</v>
      </c>
      <c r="H8207">
        <f>+VLOOKUP(G8207,'Legenda Tecnologias'!$A$1:$C$26,3)</f>
        <v>18</v>
      </c>
    </row>
    <row r="8208" spans="1:8" ht="14.25">
      <c r="A8208" s="11">
        <v>44166</v>
      </c>
      <c r="B8208" s="10" t="s">
        <v>8595</v>
      </c>
      <c r="C8208" s="12">
        <v>0.375</v>
      </c>
      <c r="D8208" s="13">
        <v>44172</v>
      </c>
      <c r="E8208" s="7" t="s">
        <v>6978</v>
      </c>
      <c r="F8208" s="65">
        <v>41.45</v>
      </c>
      <c r="G8208" t="s">
        <v>6</v>
      </c>
      <c r="H8208">
        <f>+VLOOKUP(G8208,'Legenda Tecnologias'!$A$1:$C$26,3)</f>
        <v>18</v>
      </c>
    </row>
    <row r="8209" spans="1:8" ht="14.25">
      <c r="A8209" s="11">
        <v>44166</v>
      </c>
      <c r="B8209" s="10" t="s">
        <v>8610</v>
      </c>
      <c r="C8209" s="12">
        <v>0</v>
      </c>
      <c r="D8209" s="13">
        <v>44173</v>
      </c>
      <c r="E8209" s="7" t="s">
        <v>6978</v>
      </c>
      <c r="F8209" s="65">
        <v>26.99</v>
      </c>
      <c r="G8209" t="s">
        <v>6</v>
      </c>
      <c r="H8209">
        <f>+VLOOKUP(G8209,'Legenda Tecnologias'!$A$1:$C$26,3)</f>
        <v>18</v>
      </c>
    </row>
    <row r="8210" spans="1:8" ht="14.25">
      <c r="A8210" s="11">
        <v>44166</v>
      </c>
      <c r="B8210" s="10" t="s">
        <v>8611</v>
      </c>
      <c r="C8210" s="12">
        <v>4.1666666666666664E-2</v>
      </c>
      <c r="D8210" s="13">
        <v>44173</v>
      </c>
      <c r="E8210" s="7" t="s">
        <v>6978</v>
      </c>
      <c r="F8210" s="65">
        <v>11.1</v>
      </c>
      <c r="G8210" t="s">
        <v>6</v>
      </c>
      <c r="H8210">
        <f>+VLOOKUP(G8210,'Legenda Tecnologias'!$A$1:$C$26,3)</f>
        <v>18</v>
      </c>
    </row>
    <row r="8211" spans="1:8" ht="14.25">
      <c r="A8211" s="11">
        <v>44166</v>
      </c>
      <c r="B8211" s="10" t="s">
        <v>8620</v>
      </c>
      <c r="C8211" s="12">
        <v>0.41666666666666669</v>
      </c>
      <c r="D8211" s="13">
        <v>44173</v>
      </c>
      <c r="E8211" s="7" t="s">
        <v>6978</v>
      </c>
      <c r="F8211" s="65">
        <v>31.75</v>
      </c>
      <c r="G8211" t="s">
        <v>6</v>
      </c>
      <c r="H8211">
        <f>+VLOOKUP(G8211,'Legenda Tecnologias'!$A$1:$C$26,3)</f>
        <v>18</v>
      </c>
    </row>
    <row r="8212" spans="1:8" ht="14.25">
      <c r="A8212" s="11">
        <v>44166</v>
      </c>
      <c r="B8212" s="10" t="s">
        <v>8621</v>
      </c>
      <c r="C8212" s="12">
        <v>0.45833333333333331</v>
      </c>
      <c r="D8212" s="13">
        <v>44173</v>
      </c>
      <c r="E8212" s="7" t="s">
        <v>6978</v>
      </c>
      <c r="F8212" s="65">
        <v>31.1</v>
      </c>
      <c r="G8212" t="s">
        <v>6</v>
      </c>
      <c r="H8212">
        <f>+VLOOKUP(G8212,'Legenda Tecnologias'!$A$1:$C$26,3)</f>
        <v>18</v>
      </c>
    </row>
    <row r="8213" spans="1:8" ht="14.25">
      <c r="A8213" s="11">
        <v>44166</v>
      </c>
      <c r="B8213" s="10" t="s">
        <v>8622</v>
      </c>
      <c r="C8213" s="12">
        <v>0.5</v>
      </c>
      <c r="D8213" s="13">
        <v>44173</v>
      </c>
      <c r="E8213" s="7" t="s">
        <v>6978</v>
      </c>
      <c r="F8213" s="65">
        <v>28.4</v>
      </c>
      <c r="G8213" t="s">
        <v>6</v>
      </c>
      <c r="H8213">
        <f>+VLOOKUP(G8213,'Legenda Tecnologias'!$A$1:$C$26,3)</f>
        <v>18</v>
      </c>
    </row>
    <row r="8214" spans="1:8" ht="14.25">
      <c r="A8214" s="11">
        <v>44166</v>
      </c>
      <c r="B8214" s="10" t="s">
        <v>8623</v>
      </c>
      <c r="C8214" s="12">
        <v>0.54166666666666663</v>
      </c>
      <c r="D8214" s="13">
        <v>44173</v>
      </c>
      <c r="E8214" s="7" t="s">
        <v>6978</v>
      </c>
      <c r="F8214" s="65">
        <v>33.18</v>
      </c>
      <c r="G8214" t="s">
        <v>6</v>
      </c>
      <c r="H8214">
        <f>+VLOOKUP(G8214,'Legenda Tecnologias'!$A$1:$C$26,3)</f>
        <v>18</v>
      </c>
    </row>
    <row r="8215" spans="1:8" ht="14.25">
      <c r="A8215" s="11">
        <v>44166</v>
      </c>
      <c r="B8215" s="10" t="s">
        <v>8624</v>
      </c>
      <c r="C8215" s="12">
        <v>0.58333333333333337</v>
      </c>
      <c r="D8215" s="13">
        <v>44173</v>
      </c>
      <c r="E8215" s="7" t="s">
        <v>6978</v>
      </c>
      <c r="F8215" s="65">
        <v>33.65</v>
      </c>
      <c r="G8215" t="s">
        <v>6</v>
      </c>
      <c r="H8215">
        <f>+VLOOKUP(G8215,'Legenda Tecnologias'!$A$1:$C$26,3)</f>
        <v>18</v>
      </c>
    </row>
    <row r="8216" spans="1:8" ht="14.25">
      <c r="A8216" s="11">
        <v>44166</v>
      </c>
      <c r="B8216" s="10" t="s">
        <v>8625</v>
      </c>
      <c r="C8216" s="12">
        <v>0.625</v>
      </c>
      <c r="D8216" s="13">
        <v>44173</v>
      </c>
      <c r="E8216" s="7" t="s">
        <v>6978</v>
      </c>
      <c r="F8216" s="65">
        <v>30.2</v>
      </c>
      <c r="G8216" t="s">
        <v>6</v>
      </c>
      <c r="H8216">
        <f>+VLOOKUP(G8216,'Legenda Tecnologias'!$A$1:$C$26,3)</f>
        <v>18</v>
      </c>
    </row>
    <row r="8217" spans="1:8" ht="14.25">
      <c r="A8217" s="11">
        <v>44166</v>
      </c>
      <c r="B8217" s="10" t="s">
        <v>8626</v>
      </c>
      <c r="C8217" s="12">
        <v>0.66666666666666663</v>
      </c>
      <c r="D8217" s="13">
        <v>44173</v>
      </c>
      <c r="E8217" s="7" t="s">
        <v>6978</v>
      </c>
      <c r="F8217" s="65">
        <v>33.65</v>
      </c>
      <c r="G8217" t="s">
        <v>5</v>
      </c>
      <c r="H8217">
        <f>+VLOOKUP(G8217,'Legenda Tecnologias'!$A$1:$C$26,3)</f>
        <v>11</v>
      </c>
    </row>
    <row r="8218" spans="1:8" ht="14.25">
      <c r="A8218" s="11">
        <v>44166</v>
      </c>
      <c r="B8218" s="10" t="s">
        <v>8627</v>
      </c>
      <c r="C8218" s="12">
        <v>0.70833333333333337</v>
      </c>
      <c r="D8218" s="13">
        <v>44173</v>
      </c>
      <c r="E8218" s="7" t="s">
        <v>6978</v>
      </c>
      <c r="F8218" s="65">
        <v>40</v>
      </c>
      <c r="G8218" t="s">
        <v>6</v>
      </c>
      <c r="H8218">
        <f>+VLOOKUP(G8218,'Legenda Tecnologias'!$A$1:$C$26,3)</f>
        <v>18</v>
      </c>
    </row>
    <row r="8219" spans="1:8" ht="14.25">
      <c r="A8219" s="11">
        <v>44166</v>
      </c>
      <c r="B8219" s="10" t="s">
        <v>8628</v>
      </c>
      <c r="C8219" s="12">
        <v>0.75</v>
      </c>
      <c r="D8219" s="13">
        <v>44173</v>
      </c>
      <c r="E8219" s="7" t="s">
        <v>6978</v>
      </c>
      <c r="F8219" s="65">
        <v>47.45</v>
      </c>
      <c r="G8219" t="s">
        <v>6</v>
      </c>
      <c r="H8219">
        <f>+VLOOKUP(G8219,'Legenda Tecnologias'!$A$1:$C$26,3)</f>
        <v>18</v>
      </c>
    </row>
    <row r="8220" spans="1:8" ht="14.25">
      <c r="A8220" s="11">
        <v>44166</v>
      </c>
      <c r="B8220" s="10" t="s">
        <v>8629</v>
      </c>
      <c r="C8220" s="12">
        <v>0.79166666666666663</v>
      </c>
      <c r="D8220" s="13">
        <v>44173</v>
      </c>
      <c r="E8220" s="7" t="s">
        <v>6978</v>
      </c>
      <c r="F8220" s="65">
        <v>49.48</v>
      </c>
      <c r="G8220" t="s">
        <v>5</v>
      </c>
      <c r="H8220">
        <f>+VLOOKUP(G8220,'Legenda Tecnologias'!$A$1:$C$26,3)</f>
        <v>11</v>
      </c>
    </row>
    <row r="8221" spans="1:8" ht="14.25">
      <c r="A8221" s="11">
        <v>44166</v>
      </c>
      <c r="B8221" s="10" t="s">
        <v>8612</v>
      </c>
      <c r="C8221" s="12">
        <v>8.3333333333333329E-2</v>
      </c>
      <c r="D8221" s="13">
        <v>44173</v>
      </c>
      <c r="E8221" s="7" t="s">
        <v>6978</v>
      </c>
      <c r="F8221" s="65">
        <v>3.99</v>
      </c>
      <c r="G8221" t="s">
        <v>6</v>
      </c>
      <c r="H8221">
        <f>+VLOOKUP(G8221,'Legenda Tecnologias'!$A$1:$C$26,3)</f>
        <v>18</v>
      </c>
    </row>
    <row r="8222" spans="1:8" ht="14.25">
      <c r="A8222" s="11">
        <v>44166</v>
      </c>
      <c r="B8222" s="10" t="s">
        <v>8630</v>
      </c>
      <c r="C8222" s="12">
        <v>0.83333333333333337</v>
      </c>
      <c r="D8222" s="13">
        <v>44173</v>
      </c>
      <c r="E8222" s="7" t="s">
        <v>6978</v>
      </c>
      <c r="F8222" s="65">
        <v>51.44</v>
      </c>
      <c r="G8222" t="s">
        <v>5</v>
      </c>
      <c r="H8222">
        <f>+VLOOKUP(G8222,'Legenda Tecnologias'!$A$1:$C$26,3)</f>
        <v>11</v>
      </c>
    </row>
    <row r="8223" spans="1:8" ht="14.25">
      <c r="A8223" s="11">
        <v>44166</v>
      </c>
      <c r="B8223" s="10" t="s">
        <v>8631</v>
      </c>
      <c r="C8223" s="12">
        <v>0.875</v>
      </c>
      <c r="D8223" s="13">
        <v>44173</v>
      </c>
      <c r="E8223" s="7" t="s">
        <v>6978</v>
      </c>
      <c r="F8223" s="65">
        <v>51.43</v>
      </c>
      <c r="G8223" t="s">
        <v>6</v>
      </c>
      <c r="H8223">
        <f>+VLOOKUP(G8223,'Legenda Tecnologias'!$A$1:$C$26,3)</f>
        <v>18</v>
      </c>
    </row>
    <row r="8224" spans="1:8" ht="14.25">
      <c r="A8224" s="11">
        <v>44166</v>
      </c>
      <c r="B8224" s="10" t="s">
        <v>8632</v>
      </c>
      <c r="C8224" s="12">
        <v>0.91666666666666663</v>
      </c>
      <c r="D8224" s="13">
        <v>44173</v>
      </c>
      <c r="E8224" s="7" t="s">
        <v>6978</v>
      </c>
      <c r="F8224" s="65">
        <v>50.46</v>
      </c>
      <c r="G8224" t="s">
        <v>6</v>
      </c>
      <c r="H8224">
        <f>+VLOOKUP(G8224,'Legenda Tecnologias'!$A$1:$C$26,3)</f>
        <v>18</v>
      </c>
    </row>
    <row r="8225" spans="1:8" ht="14.25">
      <c r="A8225" s="11">
        <v>44166</v>
      </c>
      <c r="B8225" s="10" t="s">
        <v>8633</v>
      </c>
      <c r="C8225" s="12">
        <v>0.95833333333333337</v>
      </c>
      <c r="D8225" s="13">
        <v>44173</v>
      </c>
      <c r="E8225" s="7" t="s">
        <v>6978</v>
      </c>
      <c r="F8225" s="65">
        <v>47.45</v>
      </c>
      <c r="G8225" t="s">
        <v>12</v>
      </c>
      <c r="H8225">
        <f>+VLOOKUP(G8225,'Legenda Tecnologias'!$A$1:$C$26,3)</f>
        <v>22</v>
      </c>
    </row>
    <row r="8226" spans="1:8" ht="14.25">
      <c r="A8226" s="11">
        <v>44166</v>
      </c>
      <c r="B8226" s="10" t="s">
        <v>8613</v>
      </c>
      <c r="C8226" s="12">
        <v>0.125</v>
      </c>
      <c r="D8226" s="13">
        <v>44173</v>
      </c>
      <c r="E8226" s="7" t="s">
        <v>6978</v>
      </c>
      <c r="F8226" s="65">
        <v>1.95</v>
      </c>
      <c r="G8226" t="s">
        <v>6</v>
      </c>
      <c r="H8226">
        <f>+VLOOKUP(G8226,'Legenda Tecnologias'!$A$1:$C$26,3)</f>
        <v>18</v>
      </c>
    </row>
    <row r="8227" spans="1:8" ht="14.25">
      <c r="A8227" s="11">
        <v>44166</v>
      </c>
      <c r="B8227" s="10" t="s">
        <v>8614</v>
      </c>
      <c r="C8227" s="12">
        <v>0.16666666666666666</v>
      </c>
      <c r="D8227" s="13">
        <v>44173</v>
      </c>
      <c r="E8227" s="7" t="s">
        <v>6978</v>
      </c>
      <c r="F8227" s="65">
        <v>1.95</v>
      </c>
      <c r="G8227" t="s">
        <v>6</v>
      </c>
      <c r="H8227">
        <f>+VLOOKUP(G8227,'Legenda Tecnologias'!$A$1:$C$26,3)</f>
        <v>18</v>
      </c>
    </row>
    <row r="8228" spans="1:8" ht="14.25">
      <c r="A8228" s="11">
        <v>44166</v>
      </c>
      <c r="B8228" s="10" t="s">
        <v>8615</v>
      </c>
      <c r="C8228" s="12">
        <v>0.20833333333333334</v>
      </c>
      <c r="D8228" s="13">
        <v>44173</v>
      </c>
      <c r="E8228" s="7" t="s">
        <v>6978</v>
      </c>
      <c r="F8228" s="65">
        <v>1.95</v>
      </c>
      <c r="G8228" t="s">
        <v>6</v>
      </c>
      <c r="H8228">
        <f>+VLOOKUP(G8228,'Legenda Tecnologias'!$A$1:$C$26,3)</f>
        <v>18</v>
      </c>
    </row>
    <row r="8229" spans="1:8" ht="14.25">
      <c r="A8229" s="11">
        <v>44166</v>
      </c>
      <c r="B8229" s="10" t="s">
        <v>8616</v>
      </c>
      <c r="C8229" s="12">
        <v>0.25</v>
      </c>
      <c r="D8229" s="13">
        <v>44173</v>
      </c>
      <c r="E8229" s="7" t="s">
        <v>6978</v>
      </c>
      <c r="F8229" s="65">
        <v>2.4900000000000002</v>
      </c>
      <c r="G8229" t="s">
        <v>6</v>
      </c>
      <c r="H8229">
        <f>+VLOOKUP(G8229,'Legenda Tecnologias'!$A$1:$C$26,3)</f>
        <v>18</v>
      </c>
    </row>
    <row r="8230" spans="1:8" ht="14.25">
      <c r="A8230" s="11">
        <v>44166</v>
      </c>
      <c r="B8230" s="10" t="s">
        <v>8617</v>
      </c>
      <c r="C8230" s="12">
        <v>0.29166666666666669</v>
      </c>
      <c r="D8230" s="13">
        <v>44173</v>
      </c>
      <c r="E8230" s="7" t="s">
        <v>6978</v>
      </c>
      <c r="F8230" s="65">
        <v>4</v>
      </c>
      <c r="G8230" t="s">
        <v>6</v>
      </c>
      <c r="H8230">
        <f>+VLOOKUP(G8230,'Legenda Tecnologias'!$A$1:$C$26,3)</f>
        <v>18</v>
      </c>
    </row>
    <row r="8231" spans="1:8" ht="14.25">
      <c r="A8231" s="11">
        <v>44166</v>
      </c>
      <c r="B8231" s="10" t="s">
        <v>8618</v>
      </c>
      <c r="C8231" s="12">
        <v>0.33333333333333331</v>
      </c>
      <c r="D8231" s="13">
        <v>44173</v>
      </c>
      <c r="E8231" s="7" t="s">
        <v>6978</v>
      </c>
      <c r="F8231" s="65">
        <v>16.03</v>
      </c>
      <c r="G8231" t="s">
        <v>5</v>
      </c>
      <c r="H8231">
        <f>+VLOOKUP(G8231,'Legenda Tecnologias'!$A$1:$C$26,3)</f>
        <v>11</v>
      </c>
    </row>
    <row r="8232" spans="1:8" ht="14.25">
      <c r="A8232" s="11">
        <v>44166</v>
      </c>
      <c r="B8232" s="10" t="s">
        <v>8619</v>
      </c>
      <c r="C8232" s="12">
        <v>0.375</v>
      </c>
      <c r="D8232" s="13">
        <v>44173</v>
      </c>
      <c r="E8232" s="7" t="s">
        <v>6978</v>
      </c>
      <c r="F8232" s="65">
        <v>29.5</v>
      </c>
      <c r="G8232" t="s">
        <v>6</v>
      </c>
      <c r="H8232">
        <f>+VLOOKUP(G8232,'Legenda Tecnologias'!$A$1:$C$26,3)</f>
        <v>18</v>
      </c>
    </row>
    <row r="8233" spans="1:8" ht="14.25">
      <c r="A8233" s="11">
        <v>44166</v>
      </c>
      <c r="B8233" s="10" t="s">
        <v>8634</v>
      </c>
      <c r="C8233" s="12">
        <v>0</v>
      </c>
      <c r="D8233" s="13">
        <v>44174</v>
      </c>
      <c r="E8233" s="7" t="s">
        <v>6978</v>
      </c>
      <c r="F8233" s="65">
        <v>44.65</v>
      </c>
      <c r="G8233" t="s">
        <v>5</v>
      </c>
      <c r="H8233">
        <f>+VLOOKUP(G8233,'Legenda Tecnologias'!$A$1:$C$26,3)</f>
        <v>11</v>
      </c>
    </row>
    <row r="8234" spans="1:8" ht="14.25">
      <c r="A8234" s="11">
        <v>44166</v>
      </c>
      <c r="B8234" s="10" t="s">
        <v>8635</v>
      </c>
      <c r="C8234" s="12">
        <v>4.1666666666666664E-2</v>
      </c>
      <c r="D8234" s="13">
        <v>44174</v>
      </c>
      <c r="E8234" s="7" t="s">
        <v>6978</v>
      </c>
      <c r="F8234" s="65">
        <v>41.37</v>
      </c>
      <c r="G8234" t="s">
        <v>5</v>
      </c>
      <c r="H8234">
        <f>+VLOOKUP(G8234,'Legenda Tecnologias'!$A$1:$C$26,3)</f>
        <v>11</v>
      </c>
    </row>
    <row r="8235" spans="1:8" ht="14.25">
      <c r="A8235" s="11">
        <v>44166</v>
      </c>
      <c r="B8235" s="10" t="s">
        <v>8644</v>
      </c>
      <c r="C8235" s="12">
        <v>0.41666666666666669</v>
      </c>
      <c r="D8235" s="13">
        <v>44174</v>
      </c>
      <c r="E8235" s="7" t="s">
        <v>6978</v>
      </c>
      <c r="F8235" s="65">
        <v>53.01</v>
      </c>
      <c r="G8235" t="s">
        <v>5</v>
      </c>
      <c r="H8235">
        <f>+VLOOKUP(G8235,'Legenda Tecnologias'!$A$1:$C$26,3)</f>
        <v>11</v>
      </c>
    </row>
    <row r="8236" spans="1:8" ht="14.25">
      <c r="A8236" s="11">
        <v>44166</v>
      </c>
      <c r="B8236" s="10" t="s">
        <v>8645</v>
      </c>
      <c r="C8236" s="12">
        <v>0.45833333333333331</v>
      </c>
      <c r="D8236" s="13">
        <v>44174</v>
      </c>
      <c r="E8236" s="7" t="s">
        <v>6978</v>
      </c>
      <c r="F8236" s="65">
        <v>50.14</v>
      </c>
      <c r="G8236" t="s">
        <v>5</v>
      </c>
      <c r="H8236">
        <f>+VLOOKUP(G8236,'Legenda Tecnologias'!$A$1:$C$26,3)</f>
        <v>11</v>
      </c>
    </row>
    <row r="8237" spans="1:8" ht="14.25">
      <c r="A8237" s="11">
        <v>44166</v>
      </c>
      <c r="B8237" s="10" t="s">
        <v>8646</v>
      </c>
      <c r="C8237" s="12">
        <v>0.5</v>
      </c>
      <c r="D8237" s="13">
        <v>44174</v>
      </c>
      <c r="E8237" s="7" t="s">
        <v>6978</v>
      </c>
      <c r="F8237" s="65">
        <v>49.45</v>
      </c>
      <c r="G8237" t="s">
        <v>12</v>
      </c>
      <c r="H8237">
        <f>+VLOOKUP(G8237,'Legenda Tecnologias'!$A$1:$C$26,3)</f>
        <v>22</v>
      </c>
    </row>
    <row r="8238" spans="1:8" ht="14.25">
      <c r="A8238" s="11">
        <v>44166</v>
      </c>
      <c r="B8238" s="10" t="s">
        <v>8647</v>
      </c>
      <c r="C8238" s="12">
        <v>0.54166666666666663</v>
      </c>
      <c r="D8238" s="13">
        <v>44174</v>
      </c>
      <c r="E8238" s="7" t="s">
        <v>6978</v>
      </c>
      <c r="F8238" s="65">
        <v>49.07</v>
      </c>
      <c r="G8238" t="s">
        <v>5</v>
      </c>
      <c r="H8238">
        <f>+VLOOKUP(G8238,'Legenda Tecnologias'!$A$1:$C$26,3)</f>
        <v>11</v>
      </c>
    </row>
    <row r="8239" spans="1:8" ht="14.25">
      <c r="A8239" s="11">
        <v>44166</v>
      </c>
      <c r="B8239" s="10" t="s">
        <v>8648</v>
      </c>
      <c r="C8239" s="12">
        <v>0.58333333333333337</v>
      </c>
      <c r="D8239" s="13">
        <v>44174</v>
      </c>
      <c r="E8239" s="7" t="s">
        <v>6978</v>
      </c>
      <c r="F8239" s="65">
        <v>46.48</v>
      </c>
      <c r="G8239" t="s">
        <v>12</v>
      </c>
      <c r="H8239">
        <f>+VLOOKUP(G8239,'Legenda Tecnologias'!$A$1:$C$26,3)</f>
        <v>22</v>
      </c>
    </row>
    <row r="8240" spans="1:8" ht="14.25">
      <c r="A8240" s="11">
        <v>44166</v>
      </c>
      <c r="B8240" s="10" t="s">
        <v>8649</v>
      </c>
      <c r="C8240" s="12">
        <v>0.625</v>
      </c>
      <c r="D8240" s="13">
        <v>44174</v>
      </c>
      <c r="E8240" s="7" t="s">
        <v>6978</v>
      </c>
      <c r="F8240" s="65">
        <v>46.48</v>
      </c>
      <c r="G8240" t="s">
        <v>12</v>
      </c>
      <c r="H8240">
        <f>+VLOOKUP(G8240,'Legenda Tecnologias'!$A$1:$C$26,3)</f>
        <v>22</v>
      </c>
    </row>
    <row r="8241" spans="1:8" ht="14.25">
      <c r="A8241" s="11">
        <v>44166</v>
      </c>
      <c r="B8241" s="10" t="s">
        <v>8650</v>
      </c>
      <c r="C8241" s="12">
        <v>0.66666666666666663</v>
      </c>
      <c r="D8241" s="13">
        <v>44174</v>
      </c>
      <c r="E8241" s="7" t="s">
        <v>6978</v>
      </c>
      <c r="F8241" s="65">
        <v>49.45</v>
      </c>
      <c r="G8241" t="s">
        <v>12</v>
      </c>
      <c r="H8241">
        <f>+VLOOKUP(G8241,'Legenda Tecnologias'!$A$1:$C$26,3)</f>
        <v>22</v>
      </c>
    </row>
    <row r="8242" spans="1:8" ht="14.25">
      <c r="A8242" s="11">
        <v>44166</v>
      </c>
      <c r="B8242" s="10" t="s">
        <v>8651</v>
      </c>
      <c r="C8242" s="12">
        <v>0.70833333333333337</v>
      </c>
      <c r="D8242" s="13">
        <v>44174</v>
      </c>
      <c r="E8242" s="7" t="s">
        <v>6978</v>
      </c>
      <c r="F8242" s="65">
        <v>53.32</v>
      </c>
      <c r="G8242" t="s">
        <v>5</v>
      </c>
      <c r="H8242">
        <f>+VLOOKUP(G8242,'Legenda Tecnologias'!$A$1:$C$26,3)</f>
        <v>11</v>
      </c>
    </row>
    <row r="8243" spans="1:8" ht="14.25">
      <c r="A8243" s="11">
        <v>44166</v>
      </c>
      <c r="B8243" s="10" t="s">
        <v>8652</v>
      </c>
      <c r="C8243" s="12">
        <v>0.75</v>
      </c>
      <c r="D8243" s="13">
        <v>44174</v>
      </c>
      <c r="E8243" s="7" t="s">
        <v>6978</v>
      </c>
      <c r="F8243" s="65">
        <v>54.68</v>
      </c>
      <c r="G8243" t="s">
        <v>12</v>
      </c>
      <c r="H8243">
        <f>+VLOOKUP(G8243,'Legenda Tecnologias'!$A$1:$C$26,3)</f>
        <v>22</v>
      </c>
    </row>
    <row r="8244" spans="1:8" ht="14.25">
      <c r="A8244" s="11">
        <v>44166</v>
      </c>
      <c r="B8244" s="10" t="s">
        <v>8653</v>
      </c>
      <c r="C8244" s="12">
        <v>0.79166666666666663</v>
      </c>
      <c r="D8244" s="13">
        <v>44174</v>
      </c>
      <c r="E8244" s="7" t="s">
        <v>6978</v>
      </c>
      <c r="F8244" s="65">
        <v>54.68</v>
      </c>
      <c r="G8244" t="s">
        <v>10</v>
      </c>
      <c r="H8244">
        <f>+VLOOKUP(G8244,'Legenda Tecnologias'!$A$1:$C$26,3)</f>
        <v>1</v>
      </c>
    </row>
    <row r="8245" spans="1:8" ht="14.25">
      <c r="A8245" s="11">
        <v>44166</v>
      </c>
      <c r="B8245" s="10" t="s">
        <v>8636</v>
      </c>
      <c r="C8245" s="12">
        <v>8.3333333333333329E-2</v>
      </c>
      <c r="D8245" s="13">
        <v>44174</v>
      </c>
      <c r="E8245" s="7" t="s">
        <v>6978</v>
      </c>
      <c r="F8245" s="65">
        <v>38.94</v>
      </c>
      <c r="G8245" t="s">
        <v>5</v>
      </c>
      <c r="H8245">
        <f>+VLOOKUP(G8245,'Legenda Tecnologias'!$A$1:$C$26,3)</f>
        <v>11</v>
      </c>
    </row>
    <row r="8246" spans="1:8" ht="14.25">
      <c r="A8246" s="11">
        <v>44166</v>
      </c>
      <c r="B8246" s="10" t="s">
        <v>8654</v>
      </c>
      <c r="C8246" s="12">
        <v>0.83333333333333337</v>
      </c>
      <c r="D8246" s="13">
        <v>44174</v>
      </c>
      <c r="E8246" s="7" t="s">
        <v>6978</v>
      </c>
      <c r="F8246" s="65">
        <v>54.05</v>
      </c>
      <c r="G8246" t="s">
        <v>10</v>
      </c>
      <c r="H8246">
        <f>+VLOOKUP(G8246,'Legenda Tecnologias'!$A$1:$C$26,3)</f>
        <v>1</v>
      </c>
    </row>
    <row r="8247" spans="1:8" ht="14.25">
      <c r="A8247" s="11">
        <v>44166</v>
      </c>
      <c r="B8247" s="10" t="s">
        <v>8655</v>
      </c>
      <c r="C8247" s="12">
        <v>0.875</v>
      </c>
      <c r="D8247" s="13">
        <v>44174</v>
      </c>
      <c r="E8247" s="7" t="s">
        <v>6978</v>
      </c>
      <c r="F8247" s="65">
        <v>51.01</v>
      </c>
      <c r="G8247" t="s">
        <v>5</v>
      </c>
      <c r="H8247">
        <f>+VLOOKUP(G8247,'Legenda Tecnologias'!$A$1:$C$26,3)</f>
        <v>11</v>
      </c>
    </row>
    <row r="8248" spans="1:8" ht="14.25">
      <c r="A8248" s="11">
        <v>44166</v>
      </c>
      <c r="B8248" s="10" t="s">
        <v>8656</v>
      </c>
      <c r="C8248" s="12">
        <v>0.91666666666666663</v>
      </c>
      <c r="D8248" s="13">
        <v>44174</v>
      </c>
      <c r="E8248" s="7" t="s">
        <v>6978</v>
      </c>
      <c r="F8248" s="65">
        <v>45.02</v>
      </c>
      <c r="G8248" t="s">
        <v>21</v>
      </c>
      <c r="H8248">
        <f>+VLOOKUP(G8248,'Legenda Tecnologias'!$A$1:$C$26,3)</f>
        <v>2</v>
      </c>
    </row>
    <row r="8249" spans="1:8" ht="14.25">
      <c r="A8249" s="11">
        <v>44166</v>
      </c>
      <c r="B8249" s="10" t="s">
        <v>8657</v>
      </c>
      <c r="C8249" s="12">
        <v>0.95833333333333337</v>
      </c>
      <c r="D8249" s="13">
        <v>44174</v>
      </c>
      <c r="E8249" s="7" t="s">
        <v>6978</v>
      </c>
      <c r="F8249" s="65">
        <v>37.049999999999997</v>
      </c>
      <c r="G8249" t="s">
        <v>5</v>
      </c>
      <c r="H8249">
        <f>+VLOOKUP(G8249,'Legenda Tecnologias'!$A$1:$C$26,3)</f>
        <v>11</v>
      </c>
    </row>
    <row r="8250" spans="1:8" ht="14.25">
      <c r="A8250" s="11">
        <v>44166</v>
      </c>
      <c r="B8250" s="10" t="s">
        <v>8637</v>
      </c>
      <c r="C8250" s="12">
        <v>0.125</v>
      </c>
      <c r="D8250" s="13">
        <v>44174</v>
      </c>
      <c r="E8250" s="7" t="s">
        <v>6978</v>
      </c>
      <c r="F8250" s="65">
        <v>36.19</v>
      </c>
      <c r="G8250" t="s">
        <v>6</v>
      </c>
      <c r="H8250">
        <f>+VLOOKUP(G8250,'Legenda Tecnologias'!$A$1:$C$26,3)</f>
        <v>18</v>
      </c>
    </row>
    <row r="8251" spans="1:8" ht="14.25">
      <c r="A8251" s="11">
        <v>44166</v>
      </c>
      <c r="B8251" s="10" t="s">
        <v>8638</v>
      </c>
      <c r="C8251" s="12">
        <v>0.16666666666666666</v>
      </c>
      <c r="D8251" s="13">
        <v>44174</v>
      </c>
      <c r="E8251" s="7" t="s">
        <v>6978</v>
      </c>
      <c r="F8251" s="65">
        <v>36.4</v>
      </c>
      <c r="G8251" t="s">
        <v>5</v>
      </c>
      <c r="H8251">
        <f>+VLOOKUP(G8251,'Legenda Tecnologias'!$A$1:$C$26,3)</f>
        <v>11</v>
      </c>
    </row>
    <row r="8252" spans="1:8" ht="14.25">
      <c r="A8252" s="11">
        <v>44166</v>
      </c>
      <c r="B8252" s="10" t="s">
        <v>8639</v>
      </c>
      <c r="C8252" s="12">
        <v>0.20833333333333334</v>
      </c>
      <c r="D8252" s="13">
        <v>44174</v>
      </c>
      <c r="E8252" s="7" t="s">
        <v>6978</v>
      </c>
      <c r="F8252" s="65">
        <v>40.909999999999997</v>
      </c>
      <c r="G8252" t="s">
        <v>5</v>
      </c>
      <c r="H8252">
        <f>+VLOOKUP(G8252,'Legenda Tecnologias'!$A$1:$C$26,3)</f>
        <v>11</v>
      </c>
    </row>
    <row r="8253" spans="1:8" ht="14.25">
      <c r="A8253" s="11">
        <v>44166</v>
      </c>
      <c r="B8253" s="10" t="s">
        <v>8640</v>
      </c>
      <c r="C8253" s="12">
        <v>0.25</v>
      </c>
      <c r="D8253" s="13">
        <v>44174</v>
      </c>
      <c r="E8253" s="7" t="s">
        <v>6978</v>
      </c>
      <c r="F8253" s="65">
        <v>47.86</v>
      </c>
      <c r="G8253" t="s">
        <v>5</v>
      </c>
      <c r="H8253">
        <f>+VLOOKUP(G8253,'Legenda Tecnologias'!$A$1:$C$26,3)</f>
        <v>11</v>
      </c>
    </row>
    <row r="8254" spans="1:8" ht="14.25">
      <c r="A8254" s="11">
        <v>44166</v>
      </c>
      <c r="B8254" s="10" t="s">
        <v>8641</v>
      </c>
      <c r="C8254" s="12">
        <v>0.29166666666666669</v>
      </c>
      <c r="D8254" s="13">
        <v>44174</v>
      </c>
      <c r="E8254" s="7" t="s">
        <v>6978</v>
      </c>
      <c r="F8254" s="65">
        <v>51.74</v>
      </c>
      <c r="G8254" t="s">
        <v>5</v>
      </c>
      <c r="H8254">
        <f>+VLOOKUP(G8254,'Legenda Tecnologias'!$A$1:$C$26,3)</f>
        <v>11</v>
      </c>
    </row>
    <row r="8255" spans="1:8" ht="14.25">
      <c r="A8255" s="11">
        <v>44166</v>
      </c>
      <c r="B8255" s="10" t="s">
        <v>8642</v>
      </c>
      <c r="C8255" s="12">
        <v>0.33333333333333331</v>
      </c>
      <c r="D8255" s="13">
        <v>44174</v>
      </c>
      <c r="E8255" s="7" t="s">
        <v>6978</v>
      </c>
      <c r="F8255" s="65">
        <v>54.2</v>
      </c>
      <c r="G8255" t="s">
        <v>5</v>
      </c>
      <c r="H8255">
        <f>+VLOOKUP(G8255,'Legenda Tecnologias'!$A$1:$C$26,3)</f>
        <v>11</v>
      </c>
    </row>
    <row r="8256" spans="1:8" ht="14.25">
      <c r="A8256" s="11">
        <v>44166</v>
      </c>
      <c r="B8256" s="10" t="s">
        <v>8643</v>
      </c>
      <c r="C8256" s="12">
        <v>0.375</v>
      </c>
      <c r="D8256" s="13">
        <v>44174</v>
      </c>
      <c r="E8256" s="7" t="s">
        <v>6978</v>
      </c>
      <c r="F8256" s="65">
        <v>54.25</v>
      </c>
      <c r="G8256" t="s">
        <v>5</v>
      </c>
      <c r="H8256">
        <f>+VLOOKUP(G8256,'Legenda Tecnologias'!$A$1:$C$26,3)</f>
        <v>11</v>
      </c>
    </row>
    <row r="8257" spans="1:8" ht="14.25">
      <c r="A8257" s="11">
        <v>44166</v>
      </c>
      <c r="B8257" s="10" t="s">
        <v>8658</v>
      </c>
      <c r="C8257" s="12">
        <v>0</v>
      </c>
      <c r="D8257" s="13">
        <v>44175</v>
      </c>
      <c r="E8257" s="7" t="s">
        <v>6978</v>
      </c>
      <c r="F8257" s="65">
        <v>34.15</v>
      </c>
      <c r="G8257" t="s">
        <v>6</v>
      </c>
      <c r="H8257">
        <f>+VLOOKUP(G8257,'Legenda Tecnologias'!$A$1:$C$26,3)</f>
        <v>18</v>
      </c>
    </row>
    <row r="8258" spans="1:8" ht="14.25">
      <c r="A8258" s="11">
        <v>44166</v>
      </c>
      <c r="B8258" s="10" t="s">
        <v>8659</v>
      </c>
      <c r="C8258" s="12">
        <v>4.1666666666666664E-2</v>
      </c>
      <c r="D8258" s="13">
        <v>44175</v>
      </c>
      <c r="E8258" s="7" t="s">
        <v>6978</v>
      </c>
      <c r="F8258" s="65">
        <v>32.89</v>
      </c>
      <c r="G8258" t="s">
        <v>6</v>
      </c>
      <c r="H8258">
        <f>+VLOOKUP(G8258,'Legenda Tecnologias'!$A$1:$C$26,3)</f>
        <v>18</v>
      </c>
    </row>
    <row r="8259" spans="1:8" ht="14.25">
      <c r="A8259" s="11">
        <v>44166</v>
      </c>
      <c r="B8259" s="10" t="s">
        <v>8668</v>
      </c>
      <c r="C8259" s="12">
        <v>0.41666666666666669</v>
      </c>
      <c r="D8259" s="13">
        <v>44175</v>
      </c>
      <c r="E8259" s="7" t="s">
        <v>6978</v>
      </c>
      <c r="F8259" s="65">
        <v>49.45</v>
      </c>
      <c r="G8259" t="s">
        <v>5</v>
      </c>
      <c r="H8259">
        <f>+VLOOKUP(G8259,'Legenda Tecnologias'!$A$1:$C$26,3)</f>
        <v>11</v>
      </c>
    </row>
    <row r="8260" spans="1:8" ht="14.25">
      <c r="A8260" s="11">
        <v>44166</v>
      </c>
      <c r="B8260" s="10" t="s">
        <v>8669</v>
      </c>
      <c r="C8260" s="12">
        <v>0.45833333333333331</v>
      </c>
      <c r="D8260" s="13">
        <v>44175</v>
      </c>
      <c r="E8260" s="7" t="s">
        <v>6978</v>
      </c>
      <c r="F8260" s="65">
        <v>49.16</v>
      </c>
      <c r="G8260" t="s">
        <v>5</v>
      </c>
      <c r="H8260">
        <f>+VLOOKUP(G8260,'Legenda Tecnologias'!$A$1:$C$26,3)</f>
        <v>11</v>
      </c>
    </row>
    <row r="8261" spans="1:8" ht="14.25">
      <c r="A8261" s="11">
        <v>44166</v>
      </c>
      <c r="B8261" s="10" t="s">
        <v>8670</v>
      </c>
      <c r="C8261" s="12">
        <v>0.5</v>
      </c>
      <c r="D8261" s="13">
        <v>44175</v>
      </c>
      <c r="E8261" s="7" t="s">
        <v>6978</v>
      </c>
      <c r="F8261" s="65">
        <v>48.29</v>
      </c>
      <c r="G8261" t="s">
        <v>5</v>
      </c>
      <c r="H8261">
        <f>+VLOOKUP(G8261,'Legenda Tecnologias'!$A$1:$C$26,3)</f>
        <v>11</v>
      </c>
    </row>
    <row r="8262" spans="1:8" ht="14.25">
      <c r="A8262" s="11">
        <v>44166</v>
      </c>
      <c r="B8262" s="10" t="s">
        <v>8671</v>
      </c>
      <c r="C8262" s="12">
        <v>0.54166666666666663</v>
      </c>
      <c r="D8262" s="13">
        <v>44175</v>
      </c>
      <c r="E8262" s="7" t="s">
        <v>6978</v>
      </c>
      <c r="F8262" s="65">
        <v>46.51</v>
      </c>
      <c r="G8262" t="s">
        <v>5</v>
      </c>
      <c r="H8262">
        <f>+VLOOKUP(G8262,'Legenda Tecnologias'!$A$1:$C$26,3)</f>
        <v>11</v>
      </c>
    </row>
    <row r="8263" spans="1:8" ht="14.25">
      <c r="A8263" s="11">
        <v>44166</v>
      </c>
      <c r="B8263" s="10" t="s">
        <v>8672</v>
      </c>
      <c r="C8263" s="12">
        <v>0.58333333333333337</v>
      </c>
      <c r="D8263" s="13">
        <v>44175</v>
      </c>
      <c r="E8263" s="7" t="s">
        <v>6978</v>
      </c>
      <c r="F8263" s="65">
        <v>45.97</v>
      </c>
      <c r="G8263" t="s">
        <v>5</v>
      </c>
      <c r="H8263">
        <f>+VLOOKUP(G8263,'Legenda Tecnologias'!$A$1:$C$26,3)</f>
        <v>11</v>
      </c>
    </row>
    <row r="8264" spans="1:8" ht="14.25">
      <c r="A8264" s="11">
        <v>44166</v>
      </c>
      <c r="B8264" s="10" t="s">
        <v>8673</v>
      </c>
      <c r="C8264" s="12">
        <v>0.625</v>
      </c>
      <c r="D8264" s="13">
        <v>44175</v>
      </c>
      <c r="E8264" s="7" t="s">
        <v>6978</v>
      </c>
      <c r="F8264" s="65">
        <v>46.19</v>
      </c>
      <c r="G8264" t="s">
        <v>5</v>
      </c>
      <c r="H8264">
        <f>+VLOOKUP(G8264,'Legenda Tecnologias'!$A$1:$C$26,3)</f>
        <v>11</v>
      </c>
    </row>
    <row r="8265" spans="1:8" ht="14.25">
      <c r="A8265" s="11">
        <v>44166</v>
      </c>
      <c r="B8265" s="10" t="s">
        <v>8674</v>
      </c>
      <c r="C8265" s="12">
        <v>0.66666666666666663</v>
      </c>
      <c r="D8265" s="13">
        <v>44175</v>
      </c>
      <c r="E8265" s="7" t="s">
        <v>6978</v>
      </c>
      <c r="F8265" s="65">
        <v>46.36</v>
      </c>
      <c r="G8265" t="s">
        <v>12</v>
      </c>
      <c r="H8265">
        <f>+VLOOKUP(G8265,'Legenda Tecnologias'!$A$1:$C$26,3)</f>
        <v>22</v>
      </c>
    </row>
    <row r="8266" spans="1:8" ht="14.25">
      <c r="A8266" s="11">
        <v>44166</v>
      </c>
      <c r="B8266" s="10" t="s">
        <v>8675</v>
      </c>
      <c r="C8266" s="12">
        <v>0.70833333333333337</v>
      </c>
      <c r="D8266" s="13">
        <v>44175</v>
      </c>
      <c r="E8266" s="7" t="s">
        <v>6978</v>
      </c>
      <c r="F8266" s="65">
        <v>48.2</v>
      </c>
      <c r="G8266" t="s">
        <v>5</v>
      </c>
      <c r="H8266">
        <f>+VLOOKUP(G8266,'Legenda Tecnologias'!$A$1:$C$26,3)</f>
        <v>11</v>
      </c>
    </row>
    <row r="8267" spans="1:8" ht="14.25">
      <c r="A8267" s="11">
        <v>44166</v>
      </c>
      <c r="B8267" s="10" t="s">
        <v>8676</v>
      </c>
      <c r="C8267" s="12">
        <v>0.75</v>
      </c>
      <c r="D8267" s="13">
        <v>44175</v>
      </c>
      <c r="E8267" s="7" t="s">
        <v>6978</v>
      </c>
      <c r="F8267" s="65">
        <v>51.49</v>
      </c>
      <c r="G8267" t="s">
        <v>6</v>
      </c>
      <c r="H8267">
        <f>+VLOOKUP(G8267,'Legenda Tecnologias'!$A$1:$C$26,3)</f>
        <v>18</v>
      </c>
    </row>
    <row r="8268" spans="1:8" ht="14.25">
      <c r="A8268" s="11">
        <v>44166</v>
      </c>
      <c r="B8268" s="10" t="s">
        <v>8677</v>
      </c>
      <c r="C8268" s="12">
        <v>0.79166666666666663</v>
      </c>
      <c r="D8268" s="13">
        <v>44175</v>
      </c>
      <c r="E8268" s="7" t="s">
        <v>6978</v>
      </c>
      <c r="F8268" s="65">
        <v>52.16</v>
      </c>
      <c r="G8268" t="s">
        <v>10</v>
      </c>
      <c r="H8268">
        <f>+VLOOKUP(G8268,'Legenda Tecnologias'!$A$1:$C$26,3)</f>
        <v>1</v>
      </c>
    </row>
    <row r="8269" spans="1:8" ht="14.25">
      <c r="A8269" s="11">
        <v>44166</v>
      </c>
      <c r="B8269" s="10" t="s">
        <v>8660</v>
      </c>
      <c r="C8269" s="12">
        <v>8.3333333333333329E-2</v>
      </c>
      <c r="D8269" s="13">
        <v>44175</v>
      </c>
      <c r="E8269" s="7" t="s">
        <v>6978</v>
      </c>
      <c r="F8269" s="65">
        <v>31.25</v>
      </c>
      <c r="G8269" t="s">
        <v>12</v>
      </c>
      <c r="H8269">
        <f>+VLOOKUP(G8269,'Legenda Tecnologias'!$A$1:$C$26,3)</f>
        <v>22</v>
      </c>
    </row>
    <row r="8270" spans="1:8" ht="14.25">
      <c r="A8270" s="11">
        <v>44166</v>
      </c>
      <c r="B8270" s="10" t="s">
        <v>8678</v>
      </c>
      <c r="C8270" s="12">
        <v>0.83333333333333337</v>
      </c>
      <c r="D8270" s="13">
        <v>44175</v>
      </c>
      <c r="E8270" s="7" t="s">
        <v>6978</v>
      </c>
      <c r="F8270" s="65">
        <v>52.53</v>
      </c>
      <c r="G8270" t="s">
        <v>10</v>
      </c>
      <c r="H8270">
        <f>+VLOOKUP(G8270,'Legenda Tecnologias'!$A$1:$C$26,3)</f>
        <v>1</v>
      </c>
    </row>
    <row r="8271" spans="1:8" ht="14.25">
      <c r="A8271" s="11">
        <v>44166</v>
      </c>
      <c r="B8271" s="10" t="s">
        <v>8679</v>
      </c>
      <c r="C8271" s="12">
        <v>0.875</v>
      </c>
      <c r="D8271" s="13">
        <v>44175</v>
      </c>
      <c r="E8271" s="7" t="s">
        <v>6978</v>
      </c>
      <c r="F8271" s="65">
        <v>50.65</v>
      </c>
      <c r="G8271" t="s">
        <v>5</v>
      </c>
      <c r="H8271">
        <f>+VLOOKUP(G8271,'Legenda Tecnologias'!$A$1:$C$26,3)</f>
        <v>11</v>
      </c>
    </row>
    <row r="8272" spans="1:8" ht="14.25">
      <c r="A8272" s="11">
        <v>44166</v>
      </c>
      <c r="B8272" s="10" t="s">
        <v>8680</v>
      </c>
      <c r="C8272" s="12">
        <v>0.91666666666666663</v>
      </c>
      <c r="D8272" s="13">
        <v>44175</v>
      </c>
      <c r="E8272" s="7" t="s">
        <v>6978</v>
      </c>
      <c r="F8272" s="65">
        <v>47.86</v>
      </c>
      <c r="G8272" t="s">
        <v>10</v>
      </c>
      <c r="H8272">
        <f>+VLOOKUP(G8272,'Legenda Tecnologias'!$A$1:$C$26,3)</f>
        <v>1</v>
      </c>
    </row>
    <row r="8273" spans="1:8" ht="14.25">
      <c r="A8273" s="11">
        <v>44166</v>
      </c>
      <c r="B8273" s="10" t="s">
        <v>8681</v>
      </c>
      <c r="C8273" s="12">
        <v>0.95833333333333337</v>
      </c>
      <c r="D8273" s="13">
        <v>44175</v>
      </c>
      <c r="E8273" s="7" t="s">
        <v>6978</v>
      </c>
      <c r="F8273" s="65">
        <v>43.77</v>
      </c>
      <c r="G8273" t="s">
        <v>5</v>
      </c>
      <c r="H8273">
        <f>+VLOOKUP(G8273,'Legenda Tecnologias'!$A$1:$C$26,3)</f>
        <v>11</v>
      </c>
    </row>
    <row r="8274" spans="1:8" ht="14.25">
      <c r="A8274" s="11">
        <v>44166</v>
      </c>
      <c r="B8274" s="10" t="s">
        <v>8661</v>
      </c>
      <c r="C8274" s="12">
        <v>0.125</v>
      </c>
      <c r="D8274" s="13">
        <v>44175</v>
      </c>
      <c r="E8274" s="7" t="s">
        <v>6978</v>
      </c>
      <c r="F8274" s="65">
        <v>30</v>
      </c>
      <c r="G8274" t="s">
        <v>6</v>
      </c>
      <c r="H8274">
        <f>+VLOOKUP(G8274,'Legenda Tecnologias'!$A$1:$C$26,3)</f>
        <v>18</v>
      </c>
    </row>
    <row r="8275" spans="1:8" ht="14.25">
      <c r="A8275" s="11">
        <v>44166</v>
      </c>
      <c r="B8275" s="10" t="s">
        <v>8662</v>
      </c>
      <c r="C8275" s="12">
        <v>0.16666666666666666</v>
      </c>
      <c r="D8275" s="13">
        <v>44175</v>
      </c>
      <c r="E8275" s="7" t="s">
        <v>6978</v>
      </c>
      <c r="F8275" s="65">
        <v>29.5</v>
      </c>
      <c r="G8275" t="s">
        <v>6</v>
      </c>
      <c r="H8275">
        <f>+VLOOKUP(G8275,'Legenda Tecnologias'!$A$1:$C$26,3)</f>
        <v>18</v>
      </c>
    </row>
    <row r="8276" spans="1:8" ht="14.25">
      <c r="A8276" s="11">
        <v>44166</v>
      </c>
      <c r="B8276" s="10" t="s">
        <v>8663</v>
      </c>
      <c r="C8276" s="12">
        <v>0.20833333333333334</v>
      </c>
      <c r="D8276" s="13">
        <v>44175</v>
      </c>
      <c r="E8276" s="7" t="s">
        <v>6978</v>
      </c>
      <c r="F8276" s="65">
        <v>31.25</v>
      </c>
      <c r="G8276" t="s">
        <v>6</v>
      </c>
      <c r="H8276">
        <f>+VLOOKUP(G8276,'Legenda Tecnologias'!$A$1:$C$26,3)</f>
        <v>18</v>
      </c>
    </row>
    <row r="8277" spans="1:8" ht="14.25">
      <c r="A8277" s="11">
        <v>44166</v>
      </c>
      <c r="B8277" s="10" t="s">
        <v>8664</v>
      </c>
      <c r="C8277" s="12">
        <v>0.25</v>
      </c>
      <c r="D8277" s="13">
        <v>44175</v>
      </c>
      <c r="E8277" s="7" t="s">
        <v>6978</v>
      </c>
      <c r="F8277" s="65">
        <v>33.549999999999997</v>
      </c>
      <c r="G8277" t="s">
        <v>6</v>
      </c>
      <c r="H8277">
        <f>+VLOOKUP(G8277,'Legenda Tecnologias'!$A$1:$C$26,3)</f>
        <v>18</v>
      </c>
    </row>
    <row r="8278" spans="1:8" ht="14.25">
      <c r="A8278" s="11">
        <v>44166</v>
      </c>
      <c r="B8278" s="10" t="s">
        <v>8665</v>
      </c>
      <c r="C8278" s="12">
        <v>0.29166666666666669</v>
      </c>
      <c r="D8278" s="13">
        <v>44175</v>
      </c>
      <c r="E8278" s="7" t="s">
        <v>6978</v>
      </c>
      <c r="F8278" s="65">
        <v>44.62</v>
      </c>
      <c r="G8278" t="s">
        <v>6</v>
      </c>
      <c r="H8278">
        <f>+VLOOKUP(G8278,'Legenda Tecnologias'!$A$1:$C$26,3)</f>
        <v>18</v>
      </c>
    </row>
    <row r="8279" spans="1:8" ht="14.25">
      <c r="A8279" s="11">
        <v>44166</v>
      </c>
      <c r="B8279" s="10" t="s">
        <v>8666</v>
      </c>
      <c r="C8279" s="12">
        <v>0.33333333333333331</v>
      </c>
      <c r="D8279" s="13">
        <v>44175</v>
      </c>
      <c r="E8279" s="7" t="s">
        <v>6978</v>
      </c>
      <c r="F8279" s="65">
        <v>47.05</v>
      </c>
      <c r="G8279" t="s">
        <v>5</v>
      </c>
      <c r="H8279">
        <f>+VLOOKUP(G8279,'Legenda Tecnologias'!$A$1:$C$26,3)</f>
        <v>11</v>
      </c>
    </row>
    <row r="8280" spans="1:8" ht="14.25">
      <c r="A8280" s="11">
        <v>44166</v>
      </c>
      <c r="B8280" s="10" t="s">
        <v>8667</v>
      </c>
      <c r="C8280" s="12">
        <v>0.375</v>
      </c>
      <c r="D8280" s="13">
        <v>44175</v>
      </c>
      <c r="E8280" s="7" t="s">
        <v>6978</v>
      </c>
      <c r="F8280" s="65">
        <v>49.16</v>
      </c>
      <c r="G8280" t="s">
        <v>5</v>
      </c>
      <c r="H8280">
        <f>+VLOOKUP(G8280,'Legenda Tecnologias'!$A$1:$C$26,3)</f>
        <v>11</v>
      </c>
    </row>
    <row r="8281" spans="1:8" ht="14.25">
      <c r="A8281" s="11">
        <v>44166</v>
      </c>
      <c r="B8281" s="10" t="s">
        <v>8682</v>
      </c>
      <c r="C8281" s="12">
        <v>0</v>
      </c>
      <c r="D8281" s="13">
        <v>44176</v>
      </c>
      <c r="E8281" s="7" t="s">
        <v>6978</v>
      </c>
      <c r="F8281" s="65">
        <v>32.5</v>
      </c>
      <c r="G8281" t="s">
        <v>5</v>
      </c>
      <c r="H8281">
        <f>+VLOOKUP(G8281,'Legenda Tecnologias'!$A$1:$C$26,3)</f>
        <v>11</v>
      </c>
    </row>
    <row r="8282" spans="1:8" ht="14.25">
      <c r="A8282" s="11">
        <v>44166</v>
      </c>
      <c r="B8282" s="10" t="s">
        <v>8683</v>
      </c>
      <c r="C8282" s="12">
        <v>4.1666666666666664E-2</v>
      </c>
      <c r="D8282" s="13">
        <v>44176</v>
      </c>
      <c r="E8282" s="7" t="s">
        <v>6978</v>
      </c>
      <c r="F8282" s="65">
        <v>30</v>
      </c>
      <c r="G8282" t="s">
        <v>5</v>
      </c>
      <c r="H8282">
        <f>+VLOOKUP(G8282,'Legenda Tecnologias'!$A$1:$C$26,3)</f>
        <v>11</v>
      </c>
    </row>
    <row r="8283" spans="1:8" ht="14.25">
      <c r="A8283" s="11">
        <v>44166</v>
      </c>
      <c r="B8283" s="10" t="s">
        <v>8692</v>
      </c>
      <c r="C8283" s="12">
        <v>0.41666666666666669</v>
      </c>
      <c r="D8283" s="13">
        <v>44176</v>
      </c>
      <c r="E8283" s="7" t="s">
        <v>6978</v>
      </c>
      <c r="F8283" s="65">
        <v>44.45</v>
      </c>
      <c r="G8283" t="s">
        <v>5</v>
      </c>
      <c r="H8283">
        <f>+VLOOKUP(G8283,'Legenda Tecnologias'!$A$1:$C$26,3)</f>
        <v>11</v>
      </c>
    </row>
    <row r="8284" spans="1:8" ht="14.25">
      <c r="A8284" s="11">
        <v>44166</v>
      </c>
      <c r="B8284" s="10" t="s">
        <v>8693</v>
      </c>
      <c r="C8284" s="12">
        <v>0.45833333333333331</v>
      </c>
      <c r="D8284" s="13">
        <v>44176</v>
      </c>
      <c r="E8284" s="7" t="s">
        <v>6978</v>
      </c>
      <c r="F8284" s="65">
        <v>43.65</v>
      </c>
      <c r="G8284" t="s">
        <v>5</v>
      </c>
      <c r="H8284">
        <f>+VLOOKUP(G8284,'Legenda Tecnologias'!$A$1:$C$26,3)</f>
        <v>11</v>
      </c>
    </row>
    <row r="8285" spans="1:8" ht="14.25">
      <c r="A8285" s="11">
        <v>44166</v>
      </c>
      <c r="B8285" s="10" t="s">
        <v>8694</v>
      </c>
      <c r="C8285" s="12">
        <v>0.5</v>
      </c>
      <c r="D8285" s="13">
        <v>44176</v>
      </c>
      <c r="E8285" s="7" t="s">
        <v>6978</v>
      </c>
      <c r="F8285" s="65">
        <v>43.05</v>
      </c>
      <c r="G8285" t="s">
        <v>5</v>
      </c>
      <c r="H8285">
        <f>+VLOOKUP(G8285,'Legenda Tecnologias'!$A$1:$C$26,3)</f>
        <v>11</v>
      </c>
    </row>
    <row r="8286" spans="1:8" ht="14.25">
      <c r="A8286" s="11">
        <v>44166</v>
      </c>
      <c r="B8286" s="10" t="s">
        <v>8695</v>
      </c>
      <c r="C8286" s="12">
        <v>0.54166666666666663</v>
      </c>
      <c r="D8286" s="13">
        <v>44176</v>
      </c>
      <c r="E8286" s="7" t="s">
        <v>6978</v>
      </c>
      <c r="F8286" s="65">
        <v>42.51</v>
      </c>
      <c r="G8286" t="s">
        <v>5</v>
      </c>
      <c r="H8286">
        <f>+VLOOKUP(G8286,'Legenda Tecnologias'!$A$1:$C$26,3)</f>
        <v>11</v>
      </c>
    </row>
    <row r="8287" spans="1:8" ht="14.25">
      <c r="A8287" s="11">
        <v>44166</v>
      </c>
      <c r="B8287" s="10" t="s">
        <v>8696</v>
      </c>
      <c r="C8287" s="12">
        <v>0.58333333333333337</v>
      </c>
      <c r="D8287" s="13">
        <v>44176</v>
      </c>
      <c r="E8287" s="7" t="s">
        <v>6978</v>
      </c>
      <c r="F8287" s="65">
        <v>40.549999999999997</v>
      </c>
      <c r="G8287" t="s">
        <v>5</v>
      </c>
      <c r="H8287">
        <f>+VLOOKUP(G8287,'Legenda Tecnologias'!$A$1:$C$26,3)</f>
        <v>11</v>
      </c>
    </row>
    <row r="8288" spans="1:8" ht="14.25">
      <c r="A8288" s="11">
        <v>44166</v>
      </c>
      <c r="B8288" s="10" t="s">
        <v>8697</v>
      </c>
      <c r="C8288" s="12">
        <v>0.625</v>
      </c>
      <c r="D8288" s="13">
        <v>44176</v>
      </c>
      <c r="E8288" s="7" t="s">
        <v>6978</v>
      </c>
      <c r="F8288" s="65">
        <v>38</v>
      </c>
      <c r="G8288" t="s">
        <v>5</v>
      </c>
      <c r="H8288">
        <f>+VLOOKUP(G8288,'Legenda Tecnologias'!$A$1:$C$26,3)</f>
        <v>11</v>
      </c>
    </row>
    <row r="8289" spans="1:8" ht="14.25">
      <c r="A8289" s="11">
        <v>44166</v>
      </c>
      <c r="B8289" s="10" t="s">
        <v>8698</v>
      </c>
      <c r="C8289" s="12">
        <v>0.66666666666666663</v>
      </c>
      <c r="D8289" s="13">
        <v>44176</v>
      </c>
      <c r="E8289" s="7" t="s">
        <v>6978</v>
      </c>
      <c r="F8289" s="65">
        <v>39.9</v>
      </c>
      <c r="G8289" t="s">
        <v>10</v>
      </c>
      <c r="H8289">
        <f>+VLOOKUP(G8289,'Legenda Tecnologias'!$A$1:$C$26,3)</f>
        <v>1</v>
      </c>
    </row>
    <row r="8290" spans="1:8" ht="14.25">
      <c r="A8290" s="11">
        <v>44166</v>
      </c>
      <c r="B8290" s="10" t="s">
        <v>8699</v>
      </c>
      <c r="C8290" s="12">
        <v>0.70833333333333337</v>
      </c>
      <c r="D8290" s="13">
        <v>44176</v>
      </c>
      <c r="E8290" s="7" t="s">
        <v>6978</v>
      </c>
      <c r="F8290" s="65">
        <v>41.41</v>
      </c>
      <c r="G8290" t="s">
        <v>12</v>
      </c>
      <c r="H8290">
        <f>+VLOOKUP(G8290,'Legenda Tecnologias'!$A$1:$C$26,3)</f>
        <v>22</v>
      </c>
    </row>
    <row r="8291" spans="1:8" ht="14.25">
      <c r="A8291" s="11">
        <v>44166</v>
      </c>
      <c r="B8291" s="10" t="s">
        <v>8700</v>
      </c>
      <c r="C8291" s="12">
        <v>0.75</v>
      </c>
      <c r="D8291" s="13">
        <v>44176</v>
      </c>
      <c r="E8291" s="7" t="s">
        <v>6978</v>
      </c>
      <c r="F8291" s="65">
        <v>44.45</v>
      </c>
      <c r="G8291" t="s">
        <v>6</v>
      </c>
      <c r="H8291">
        <f>+VLOOKUP(G8291,'Legenda Tecnologias'!$A$1:$C$26,3)</f>
        <v>18</v>
      </c>
    </row>
    <row r="8292" spans="1:8" ht="14.25">
      <c r="A8292" s="11">
        <v>44166</v>
      </c>
      <c r="B8292" s="10" t="s">
        <v>8701</v>
      </c>
      <c r="C8292" s="12">
        <v>0.79166666666666663</v>
      </c>
      <c r="D8292" s="13">
        <v>44176</v>
      </c>
      <c r="E8292" s="7" t="s">
        <v>6978</v>
      </c>
      <c r="F8292" s="65">
        <v>45.02</v>
      </c>
      <c r="G8292" t="s">
        <v>5</v>
      </c>
      <c r="H8292">
        <f>+VLOOKUP(G8292,'Legenda Tecnologias'!$A$1:$C$26,3)</f>
        <v>11</v>
      </c>
    </row>
    <row r="8293" spans="1:8" ht="14.25">
      <c r="A8293" s="11">
        <v>44166</v>
      </c>
      <c r="B8293" s="10" t="s">
        <v>8684</v>
      </c>
      <c r="C8293" s="12">
        <v>8.3333333333333329E-2</v>
      </c>
      <c r="D8293" s="13">
        <v>44176</v>
      </c>
      <c r="E8293" s="7" t="s">
        <v>6978</v>
      </c>
      <c r="F8293" s="65">
        <v>25.99</v>
      </c>
      <c r="G8293" t="s">
        <v>6</v>
      </c>
      <c r="H8293">
        <f>+VLOOKUP(G8293,'Legenda Tecnologias'!$A$1:$C$26,3)</f>
        <v>18</v>
      </c>
    </row>
    <row r="8294" spans="1:8" ht="14.25">
      <c r="A8294" s="11">
        <v>44166</v>
      </c>
      <c r="B8294" s="10" t="s">
        <v>8702</v>
      </c>
      <c r="C8294" s="12">
        <v>0.83333333333333337</v>
      </c>
      <c r="D8294" s="13">
        <v>44176</v>
      </c>
      <c r="E8294" s="7" t="s">
        <v>6978</v>
      </c>
      <c r="F8294" s="65">
        <v>45.5</v>
      </c>
      <c r="G8294" t="s">
        <v>5</v>
      </c>
      <c r="H8294">
        <f>+VLOOKUP(G8294,'Legenda Tecnologias'!$A$1:$C$26,3)</f>
        <v>11</v>
      </c>
    </row>
    <row r="8295" spans="1:8" ht="14.25">
      <c r="A8295" s="11">
        <v>44166</v>
      </c>
      <c r="B8295" s="10" t="s">
        <v>8703</v>
      </c>
      <c r="C8295" s="12">
        <v>0.875</v>
      </c>
      <c r="D8295" s="13">
        <v>44176</v>
      </c>
      <c r="E8295" s="7" t="s">
        <v>6978</v>
      </c>
      <c r="F8295" s="65">
        <v>45.01</v>
      </c>
      <c r="G8295" t="s">
        <v>10</v>
      </c>
      <c r="H8295">
        <f>+VLOOKUP(G8295,'Legenda Tecnologias'!$A$1:$C$26,3)</f>
        <v>1</v>
      </c>
    </row>
    <row r="8296" spans="1:8" ht="14.25">
      <c r="A8296" s="11">
        <v>44166</v>
      </c>
      <c r="B8296" s="10" t="s">
        <v>8704</v>
      </c>
      <c r="C8296" s="12">
        <v>0.91666666666666663</v>
      </c>
      <c r="D8296" s="13">
        <v>44176</v>
      </c>
      <c r="E8296" s="7" t="s">
        <v>6978</v>
      </c>
      <c r="F8296" s="65">
        <v>41.41</v>
      </c>
      <c r="G8296" t="s">
        <v>5</v>
      </c>
      <c r="H8296">
        <f>+VLOOKUP(G8296,'Legenda Tecnologias'!$A$1:$C$26,3)</f>
        <v>11</v>
      </c>
    </row>
    <row r="8297" spans="1:8" ht="14.25">
      <c r="A8297" s="11">
        <v>44166</v>
      </c>
      <c r="B8297" s="10" t="s">
        <v>8705</v>
      </c>
      <c r="C8297" s="12">
        <v>0.95833333333333337</v>
      </c>
      <c r="D8297" s="13">
        <v>44176</v>
      </c>
      <c r="E8297" s="7" t="s">
        <v>6978</v>
      </c>
      <c r="F8297" s="65">
        <v>33.200000000000003</v>
      </c>
      <c r="G8297" t="s">
        <v>6</v>
      </c>
      <c r="H8297">
        <f>+VLOOKUP(G8297,'Legenda Tecnologias'!$A$1:$C$26,3)</f>
        <v>18</v>
      </c>
    </row>
    <row r="8298" spans="1:8" ht="14.25">
      <c r="A8298" s="11">
        <v>44166</v>
      </c>
      <c r="B8298" s="10" t="s">
        <v>8685</v>
      </c>
      <c r="C8298" s="12">
        <v>0.125</v>
      </c>
      <c r="D8298" s="13">
        <v>44176</v>
      </c>
      <c r="E8298" s="7" t="s">
        <v>6978</v>
      </c>
      <c r="F8298" s="65">
        <v>22</v>
      </c>
      <c r="G8298" t="s">
        <v>5</v>
      </c>
      <c r="H8298">
        <f>+VLOOKUP(G8298,'Legenda Tecnologias'!$A$1:$C$26,3)</f>
        <v>11</v>
      </c>
    </row>
    <row r="8299" spans="1:8" ht="14.25">
      <c r="A8299" s="11">
        <v>44166</v>
      </c>
      <c r="B8299" s="10" t="s">
        <v>8686</v>
      </c>
      <c r="C8299" s="12">
        <v>0.16666666666666666</v>
      </c>
      <c r="D8299" s="13">
        <v>44176</v>
      </c>
      <c r="E8299" s="7" t="s">
        <v>6978</v>
      </c>
      <c r="F8299" s="65">
        <v>19.5</v>
      </c>
      <c r="G8299" t="s">
        <v>12</v>
      </c>
      <c r="H8299">
        <f>+VLOOKUP(G8299,'Legenda Tecnologias'!$A$1:$C$26,3)</f>
        <v>22</v>
      </c>
    </row>
    <row r="8300" spans="1:8" ht="14.25">
      <c r="A8300" s="11">
        <v>44166</v>
      </c>
      <c r="B8300" s="10" t="s">
        <v>8687</v>
      </c>
      <c r="C8300" s="12">
        <v>0.20833333333333334</v>
      </c>
      <c r="D8300" s="13">
        <v>44176</v>
      </c>
      <c r="E8300" s="7" t="s">
        <v>6978</v>
      </c>
      <c r="F8300" s="65">
        <v>25.01</v>
      </c>
      <c r="G8300" t="s">
        <v>12</v>
      </c>
      <c r="H8300">
        <f>+VLOOKUP(G8300,'Legenda Tecnologias'!$A$1:$C$26,3)</f>
        <v>22</v>
      </c>
    </row>
    <row r="8301" spans="1:8" ht="14.25">
      <c r="A8301" s="11">
        <v>44166</v>
      </c>
      <c r="B8301" s="10" t="s">
        <v>8688</v>
      </c>
      <c r="C8301" s="12">
        <v>0.25</v>
      </c>
      <c r="D8301" s="13">
        <v>44176</v>
      </c>
      <c r="E8301" s="7" t="s">
        <v>6978</v>
      </c>
      <c r="F8301" s="65">
        <v>29.25</v>
      </c>
      <c r="G8301" t="s">
        <v>5</v>
      </c>
      <c r="H8301">
        <f>+VLOOKUP(G8301,'Legenda Tecnologias'!$A$1:$C$26,3)</f>
        <v>11</v>
      </c>
    </row>
    <row r="8302" spans="1:8" ht="14.25">
      <c r="A8302" s="11">
        <v>44166</v>
      </c>
      <c r="B8302" s="10" t="s">
        <v>8689</v>
      </c>
      <c r="C8302" s="12">
        <v>0.29166666666666669</v>
      </c>
      <c r="D8302" s="13">
        <v>44176</v>
      </c>
      <c r="E8302" s="7" t="s">
        <v>6978</v>
      </c>
      <c r="F8302" s="65">
        <v>33.6</v>
      </c>
      <c r="G8302" t="s">
        <v>6</v>
      </c>
      <c r="H8302">
        <f>+VLOOKUP(G8302,'Legenda Tecnologias'!$A$1:$C$26,3)</f>
        <v>18</v>
      </c>
    </row>
    <row r="8303" spans="1:8" ht="14.25">
      <c r="A8303" s="11">
        <v>44166</v>
      </c>
      <c r="B8303" s="10" t="s">
        <v>8690</v>
      </c>
      <c r="C8303" s="12">
        <v>0.33333333333333331</v>
      </c>
      <c r="D8303" s="13">
        <v>44176</v>
      </c>
      <c r="E8303" s="7" t="s">
        <v>6978</v>
      </c>
      <c r="F8303" s="65">
        <v>43.51</v>
      </c>
      <c r="G8303" t="s">
        <v>6</v>
      </c>
      <c r="H8303">
        <f>+VLOOKUP(G8303,'Legenda Tecnologias'!$A$1:$C$26,3)</f>
        <v>18</v>
      </c>
    </row>
    <row r="8304" spans="1:8" ht="14.25">
      <c r="A8304" s="11">
        <v>44166</v>
      </c>
      <c r="B8304" s="10" t="s">
        <v>8691</v>
      </c>
      <c r="C8304" s="12">
        <v>0.375</v>
      </c>
      <c r="D8304" s="13">
        <v>44176</v>
      </c>
      <c r="E8304" s="7" t="s">
        <v>6978</v>
      </c>
      <c r="F8304" s="65">
        <v>44.45</v>
      </c>
      <c r="G8304" t="s">
        <v>5</v>
      </c>
      <c r="H8304">
        <f>+VLOOKUP(G8304,'Legenda Tecnologias'!$A$1:$C$26,3)</f>
        <v>11</v>
      </c>
    </row>
    <row r="8305" spans="1:8" ht="14.25">
      <c r="A8305" s="11">
        <v>44166</v>
      </c>
      <c r="B8305" s="10" t="s">
        <v>8706</v>
      </c>
      <c r="C8305" s="12">
        <v>0</v>
      </c>
      <c r="D8305" s="13">
        <v>44177</v>
      </c>
      <c r="E8305" s="7" t="s">
        <v>6978</v>
      </c>
      <c r="F8305" s="65">
        <v>30.65</v>
      </c>
      <c r="G8305" t="s">
        <v>6</v>
      </c>
      <c r="H8305">
        <f>+VLOOKUP(G8305,'Legenda Tecnologias'!$A$1:$C$26,3)</f>
        <v>18</v>
      </c>
    </row>
    <row r="8306" spans="1:8" ht="14.25">
      <c r="A8306" s="11">
        <v>44166</v>
      </c>
      <c r="B8306" s="10" t="s">
        <v>8707</v>
      </c>
      <c r="C8306" s="12">
        <v>4.1666666666666664E-2</v>
      </c>
      <c r="D8306" s="13">
        <v>44177</v>
      </c>
      <c r="E8306" s="7" t="s">
        <v>6978</v>
      </c>
      <c r="F8306" s="65">
        <v>28.19</v>
      </c>
      <c r="G8306" t="s">
        <v>5</v>
      </c>
      <c r="H8306">
        <f>+VLOOKUP(G8306,'Legenda Tecnologias'!$A$1:$C$26,3)</f>
        <v>11</v>
      </c>
    </row>
    <row r="8307" spans="1:8" ht="14.25">
      <c r="A8307" s="11">
        <v>44166</v>
      </c>
      <c r="B8307" s="10" t="s">
        <v>8716</v>
      </c>
      <c r="C8307" s="12">
        <v>0.41666666666666669</v>
      </c>
      <c r="D8307" s="13">
        <v>44177</v>
      </c>
      <c r="E8307" s="7" t="s">
        <v>6978</v>
      </c>
      <c r="F8307" s="65">
        <v>42.07</v>
      </c>
      <c r="G8307" t="s">
        <v>6</v>
      </c>
      <c r="H8307">
        <f>+VLOOKUP(G8307,'Legenda Tecnologias'!$A$1:$C$26,3)</f>
        <v>18</v>
      </c>
    </row>
    <row r="8308" spans="1:8" ht="14.25">
      <c r="A8308" s="11">
        <v>44166</v>
      </c>
      <c r="B8308" s="10" t="s">
        <v>8717</v>
      </c>
      <c r="C8308" s="12">
        <v>0.45833333333333331</v>
      </c>
      <c r="D8308" s="13">
        <v>44177</v>
      </c>
      <c r="E8308" s="7" t="s">
        <v>6978</v>
      </c>
      <c r="F8308" s="65">
        <v>37.409999999999997</v>
      </c>
      <c r="G8308" t="s">
        <v>5</v>
      </c>
      <c r="H8308">
        <f>+VLOOKUP(G8308,'Legenda Tecnologias'!$A$1:$C$26,3)</f>
        <v>11</v>
      </c>
    </row>
    <row r="8309" spans="1:8" ht="14.25">
      <c r="A8309" s="11">
        <v>44166</v>
      </c>
      <c r="B8309" s="10" t="s">
        <v>8718</v>
      </c>
      <c r="C8309" s="12">
        <v>0.5</v>
      </c>
      <c r="D8309" s="13">
        <v>44177</v>
      </c>
      <c r="E8309" s="7" t="s">
        <v>6978</v>
      </c>
      <c r="F8309" s="65">
        <v>34.03</v>
      </c>
      <c r="G8309" t="s">
        <v>5</v>
      </c>
      <c r="H8309">
        <f>+VLOOKUP(G8309,'Legenda Tecnologias'!$A$1:$C$26,3)</f>
        <v>11</v>
      </c>
    </row>
    <row r="8310" spans="1:8" ht="14.25">
      <c r="A8310" s="11">
        <v>44166</v>
      </c>
      <c r="B8310" s="10" t="s">
        <v>8719</v>
      </c>
      <c r="C8310" s="12">
        <v>0.54166666666666663</v>
      </c>
      <c r="D8310" s="13">
        <v>44177</v>
      </c>
      <c r="E8310" s="7" t="s">
        <v>6978</v>
      </c>
      <c r="F8310" s="65">
        <v>39.15</v>
      </c>
      <c r="G8310" t="s">
        <v>5</v>
      </c>
      <c r="H8310">
        <f>+VLOOKUP(G8310,'Legenda Tecnologias'!$A$1:$C$26,3)</f>
        <v>11</v>
      </c>
    </row>
    <row r="8311" spans="1:8" ht="14.25">
      <c r="A8311" s="11">
        <v>44166</v>
      </c>
      <c r="B8311" s="10" t="s">
        <v>8720</v>
      </c>
      <c r="C8311" s="12">
        <v>0.58333333333333337</v>
      </c>
      <c r="D8311" s="13">
        <v>44177</v>
      </c>
      <c r="E8311" s="7" t="s">
        <v>6978</v>
      </c>
      <c r="F8311" s="65">
        <v>41.55</v>
      </c>
      <c r="G8311" t="s">
        <v>5</v>
      </c>
      <c r="H8311">
        <f>+VLOOKUP(G8311,'Legenda Tecnologias'!$A$1:$C$26,3)</f>
        <v>11</v>
      </c>
    </row>
    <row r="8312" spans="1:8" ht="14.25">
      <c r="A8312" s="11">
        <v>44166</v>
      </c>
      <c r="B8312" s="10" t="s">
        <v>8721</v>
      </c>
      <c r="C8312" s="12">
        <v>0.625</v>
      </c>
      <c r="D8312" s="13">
        <v>44177</v>
      </c>
      <c r="E8312" s="7" t="s">
        <v>6978</v>
      </c>
      <c r="F8312" s="65">
        <v>38.9</v>
      </c>
      <c r="G8312" t="s">
        <v>5</v>
      </c>
      <c r="H8312">
        <f>+VLOOKUP(G8312,'Legenda Tecnologias'!$A$1:$C$26,3)</f>
        <v>11</v>
      </c>
    </row>
    <row r="8313" spans="1:8" ht="14.25">
      <c r="A8313" s="11">
        <v>44166</v>
      </c>
      <c r="B8313" s="10" t="s">
        <v>8722</v>
      </c>
      <c r="C8313" s="12">
        <v>0.66666666666666663</v>
      </c>
      <c r="D8313" s="13">
        <v>44177</v>
      </c>
      <c r="E8313" s="7" t="s">
        <v>6978</v>
      </c>
      <c r="F8313" s="65">
        <v>43.77</v>
      </c>
      <c r="G8313" t="s">
        <v>5</v>
      </c>
      <c r="H8313">
        <f>+VLOOKUP(G8313,'Legenda Tecnologias'!$A$1:$C$26,3)</f>
        <v>11</v>
      </c>
    </row>
    <row r="8314" spans="1:8" ht="14.25">
      <c r="A8314" s="11">
        <v>44166</v>
      </c>
      <c r="B8314" s="10" t="s">
        <v>8723</v>
      </c>
      <c r="C8314" s="12">
        <v>0.70833333333333337</v>
      </c>
      <c r="D8314" s="13">
        <v>44177</v>
      </c>
      <c r="E8314" s="7" t="s">
        <v>6978</v>
      </c>
      <c r="F8314" s="65">
        <v>46.27</v>
      </c>
      <c r="G8314" t="s">
        <v>5</v>
      </c>
      <c r="H8314">
        <f>+VLOOKUP(G8314,'Legenda Tecnologias'!$A$1:$C$26,3)</f>
        <v>11</v>
      </c>
    </row>
    <row r="8315" spans="1:8" ht="14.25">
      <c r="A8315" s="11">
        <v>44166</v>
      </c>
      <c r="B8315" s="10" t="s">
        <v>8724</v>
      </c>
      <c r="C8315" s="12">
        <v>0.75</v>
      </c>
      <c r="D8315" s="13">
        <v>44177</v>
      </c>
      <c r="E8315" s="7" t="s">
        <v>6978</v>
      </c>
      <c r="F8315" s="65">
        <v>50.85</v>
      </c>
      <c r="G8315" t="s">
        <v>5</v>
      </c>
      <c r="H8315">
        <f>+VLOOKUP(G8315,'Legenda Tecnologias'!$A$1:$C$26,3)</f>
        <v>11</v>
      </c>
    </row>
    <row r="8316" spans="1:8" ht="14.25">
      <c r="A8316" s="11">
        <v>44166</v>
      </c>
      <c r="B8316" s="10" t="s">
        <v>8725</v>
      </c>
      <c r="C8316" s="12">
        <v>0.79166666666666663</v>
      </c>
      <c r="D8316" s="13">
        <v>44177</v>
      </c>
      <c r="E8316" s="7" t="s">
        <v>6978</v>
      </c>
      <c r="F8316" s="65">
        <v>53.5</v>
      </c>
      <c r="G8316" t="s">
        <v>10</v>
      </c>
      <c r="H8316">
        <f>+VLOOKUP(G8316,'Legenda Tecnologias'!$A$1:$C$26,3)</f>
        <v>1</v>
      </c>
    </row>
    <row r="8317" spans="1:8" ht="14.25">
      <c r="A8317" s="11">
        <v>44166</v>
      </c>
      <c r="B8317" s="10" t="s">
        <v>8708</v>
      </c>
      <c r="C8317" s="12">
        <v>8.3333333333333329E-2</v>
      </c>
      <c r="D8317" s="13">
        <v>44177</v>
      </c>
      <c r="E8317" s="7" t="s">
        <v>6978</v>
      </c>
      <c r="F8317" s="65">
        <v>20</v>
      </c>
      <c r="G8317" t="s">
        <v>6</v>
      </c>
      <c r="H8317">
        <f>+VLOOKUP(G8317,'Legenda Tecnologias'!$A$1:$C$26,3)</f>
        <v>18</v>
      </c>
    </row>
    <row r="8318" spans="1:8" ht="14.25">
      <c r="A8318" s="11">
        <v>44166</v>
      </c>
      <c r="B8318" s="10" t="s">
        <v>8726</v>
      </c>
      <c r="C8318" s="12">
        <v>0.83333333333333337</v>
      </c>
      <c r="D8318" s="13">
        <v>44177</v>
      </c>
      <c r="E8318" s="7" t="s">
        <v>6978</v>
      </c>
      <c r="F8318" s="65">
        <v>50.85</v>
      </c>
      <c r="G8318" t="s">
        <v>20</v>
      </c>
      <c r="H8318">
        <f>+VLOOKUP(G8318,'Legenda Tecnologias'!$A$1:$C$26,3)</f>
        <v>12</v>
      </c>
    </row>
    <row r="8319" spans="1:8" ht="14.25">
      <c r="A8319" s="11">
        <v>44166</v>
      </c>
      <c r="B8319" s="10" t="s">
        <v>8727</v>
      </c>
      <c r="C8319" s="12">
        <v>0.875</v>
      </c>
      <c r="D8319" s="13">
        <v>44177</v>
      </c>
      <c r="E8319" s="7" t="s">
        <v>6978</v>
      </c>
      <c r="F8319" s="65">
        <v>47.73</v>
      </c>
      <c r="G8319" t="s">
        <v>10</v>
      </c>
      <c r="H8319">
        <f>+VLOOKUP(G8319,'Legenda Tecnologias'!$A$1:$C$26,3)</f>
        <v>1</v>
      </c>
    </row>
    <row r="8320" spans="1:8" ht="14.25">
      <c r="A8320" s="11">
        <v>44166</v>
      </c>
      <c r="B8320" s="10" t="s">
        <v>8728</v>
      </c>
      <c r="C8320" s="12">
        <v>0.91666666666666663</v>
      </c>
      <c r="D8320" s="13">
        <v>44177</v>
      </c>
      <c r="E8320" s="7" t="s">
        <v>6978</v>
      </c>
      <c r="F8320" s="65">
        <v>47.03</v>
      </c>
      <c r="G8320" t="s">
        <v>10</v>
      </c>
      <c r="H8320">
        <f>+VLOOKUP(G8320,'Legenda Tecnologias'!$A$1:$C$26,3)</f>
        <v>1</v>
      </c>
    </row>
    <row r="8321" spans="1:8" ht="14.25">
      <c r="A8321" s="11">
        <v>44166</v>
      </c>
      <c r="B8321" s="10" t="s">
        <v>8729</v>
      </c>
      <c r="C8321" s="12">
        <v>0.95833333333333337</v>
      </c>
      <c r="D8321" s="13">
        <v>44177</v>
      </c>
      <c r="E8321" s="7" t="s">
        <v>6978</v>
      </c>
      <c r="F8321" s="65">
        <v>44.62</v>
      </c>
      <c r="G8321" t="s">
        <v>5</v>
      </c>
      <c r="H8321">
        <f>+VLOOKUP(G8321,'Legenda Tecnologias'!$A$1:$C$26,3)</f>
        <v>11</v>
      </c>
    </row>
    <row r="8322" spans="1:8" ht="14.25">
      <c r="A8322" s="11">
        <v>44166</v>
      </c>
      <c r="B8322" s="10" t="s">
        <v>8709</v>
      </c>
      <c r="C8322" s="12">
        <v>0.125</v>
      </c>
      <c r="D8322" s="13">
        <v>44177</v>
      </c>
      <c r="E8322" s="7" t="s">
        <v>6978</v>
      </c>
      <c r="F8322" s="65">
        <v>16.09</v>
      </c>
      <c r="G8322" t="s">
        <v>6</v>
      </c>
      <c r="H8322">
        <f>+VLOOKUP(G8322,'Legenda Tecnologias'!$A$1:$C$26,3)</f>
        <v>18</v>
      </c>
    </row>
    <row r="8323" spans="1:8" ht="14.25">
      <c r="A8323" s="11">
        <v>44166</v>
      </c>
      <c r="B8323" s="10" t="s">
        <v>8710</v>
      </c>
      <c r="C8323" s="12">
        <v>0.16666666666666666</v>
      </c>
      <c r="D8323" s="13">
        <v>44177</v>
      </c>
      <c r="E8323" s="7" t="s">
        <v>6978</v>
      </c>
      <c r="F8323" s="65">
        <v>17.78</v>
      </c>
      <c r="G8323" t="s">
        <v>5</v>
      </c>
      <c r="H8323">
        <f>+VLOOKUP(G8323,'Legenda Tecnologias'!$A$1:$C$26,3)</f>
        <v>11</v>
      </c>
    </row>
    <row r="8324" spans="1:8" ht="14.25">
      <c r="A8324" s="11">
        <v>44166</v>
      </c>
      <c r="B8324" s="10" t="s">
        <v>8711</v>
      </c>
      <c r="C8324" s="12">
        <v>0.20833333333333334</v>
      </c>
      <c r="D8324" s="13">
        <v>44177</v>
      </c>
      <c r="E8324" s="7" t="s">
        <v>6978</v>
      </c>
      <c r="F8324" s="65">
        <v>19.29</v>
      </c>
      <c r="G8324" t="s">
        <v>6</v>
      </c>
      <c r="H8324">
        <f>+VLOOKUP(G8324,'Legenda Tecnologias'!$A$1:$C$26,3)</f>
        <v>18</v>
      </c>
    </row>
    <row r="8325" spans="1:8" ht="14.25">
      <c r="A8325" s="11">
        <v>44166</v>
      </c>
      <c r="B8325" s="10" t="s">
        <v>8712</v>
      </c>
      <c r="C8325" s="12">
        <v>0.25</v>
      </c>
      <c r="D8325" s="13">
        <v>44177</v>
      </c>
      <c r="E8325" s="7" t="s">
        <v>6978</v>
      </c>
      <c r="F8325" s="65">
        <v>24.49</v>
      </c>
      <c r="G8325" t="s">
        <v>5</v>
      </c>
      <c r="H8325">
        <f>+VLOOKUP(G8325,'Legenda Tecnologias'!$A$1:$C$26,3)</f>
        <v>11</v>
      </c>
    </row>
    <row r="8326" spans="1:8" ht="14.25">
      <c r="A8326" s="11">
        <v>44166</v>
      </c>
      <c r="B8326" s="10" t="s">
        <v>8713</v>
      </c>
      <c r="C8326" s="12">
        <v>0.29166666666666669</v>
      </c>
      <c r="D8326" s="13">
        <v>44177</v>
      </c>
      <c r="E8326" s="7" t="s">
        <v>6978</v>
      </c>
      <c r="F8326" s="65">
        <v>27.53</v>
      </c>
      <c r="G8326" t="s">
        <v>6</v>
      </c>
      <c r="H8326">
        <f>+VLOOKUP(G8326,'Legenda Tecnologias'!$A$1:$C$26,3)</f>
        <v>18</v>
      </c>
    </row>
    <row r="8327" spans="1:8" ht="14.25">
      <c r="A8327" s="11">
        <v>44166</v>
      </c>
      <c r="B8327" s="10" t="s">
        <v>8714</v>
      </c>
      <c r="C8327" s="12">
        <v>0.33333333333333331</v>
      </c>
      <c r="D8327" s="13">
        <v>44177</v>
      </c>
      <c r="E8327" s="7" t="s">
        <v>6978</v>
      </c>
      <c r="F8327" s="65">
        <v>30.39</v>
      </c>
      <c r="G8327" t="s">
        <v>5</v>
      </c>
      <c r="H8327">
        <f>+VLOOKUP(G8327,'Legenda Tecnologias'!$A$1:$C$26,3)</f>
        <v>11</v>
      </c>
    </row>
    <row r="8328" spans="1:8" ht="14.25">
      <c r="A8328" s="11">
        <v>44166</v>
      </c>
      <c r="B8328" s="10" t="s">
        <v>8715</v>
      </c>
      <c r="C8328" s="12">
        <v>0.375</v>
      </c>
      <c r="D8328" s="13">
        <v>44177</v>
      </c>
      <c r="E8328" s="7" t="s">
        <v>6978</v>
      </c>
      <c r="F8328" s="65">
        <v>38.25</v>
      </c>
      <c r="G8328" t="s">
        <v>5</v>
      </c>
      <c r="H8328">
        <f>+VLOOKUP(G8328,'Legenda Tecnologias'!$A$1:$C$26,3)</f>
        <v>11</v>
      </c>
    </row>
    <row r="8329" spans="1:8" ht="14.25">
      <c r="A8329" s="11">
        <v>44166</v>
      </c>
      <c r="B8329" s="10" t="s">
        <v>8730</v>
      </c>
      <c r="C8329" s="12">
        <v>0</v>
      </c>
      <c r="D8329" s="13">
        <v>44178</v>
      </c>
      <c r="E8329" s="7" t="s">
        <v>6978</v>
      </c>
      <c r="F8329" s="65">
        <v>42.99</v>
      </c>
      <c r="G8329" t="s">
        <v>5</v>
      </c>
      <c r="H8329">
        <f>+VLOOKUP(G8329,'Legenda Tecnologias'!$A$1:$C$26,3)</f>
        <v>11</v>
      </c>
    </row>
    <row r="8330" spans="1:8" ht="14.25">
      <c r="A8330" s="11">
        <v>44166</v>
      </c>
      <c r="B8330" s="10" t="s">
        <v>8731</v>
      </c>
      <c r="C8330" s="12">
        <v>4.1666666666666664E-2</v>
      </c>
      <c r="D8330" s="13">
        <v>44178</v>
      </c>
      <c r="E8330" s="7" t="s">
        <v>6978</v>
      </c>
      <c r="F8330" s="65">
        <v>40.6</v>
      </c>
      <c r="G8330" t="s">
        <v>12</v>
      </c>
      <c r="H8330">
        <f>+VLOOKUP(G8330,'Legenda Tecnologias'!$A$1:$C$26,3)</f>
        <v>22</v>
      </c>
    </row>
    <row r="8331" spans="1:8" ht="14.25">
      <c r="A8331" s="11">
        <v>44166</v>
      </c>
      <c r="B8331" s="10" t="s">
        <v>8740</v>
      </c>
      <c r="C8331" s="12">
        <v>0.41666666666666669</v>
      </c>
      <c r="D8331" s="13">
        <v>44178</v>
      </c>
      <c r="E8331" s="7" t="s">
        <v>6978</v>
      </c>
      <c r="F8331" s="65">
        <v>46.53</v>
      </c>
      <c r="G8331" t="s">
        <v>5</v>
      </c>
      <c r="H8331">
        <f>+VLOOKUP(G8331,'Legenda Tecnologias'!$A$1:$C$26,3)</f>
        <v>11</v>
      </c>
    </row>
    <row r="8332" spans="1:8" ht="14.25">
      <c r="A8332" s="11">
        <v>44166</v>
      </c>
      <c r="B8332" s="10" t="s">
        <v>8741</v>
      </c>
      <c r="C8332" s="12">
        <v>0.45833333333333331</v>
      </c>
      <c r="D8332" s="13">
        <v>44178</v>
      </c>
      <c r="E8332" s="7" t="s">
        <v>6978</v>
      </c>
      <c r="F8332" s="65">
        <v>48.05</v>
      </c>
      <c r="G8332" t="s">
        <v>12</v>
      </c>
      <c r="H8332">
        <f>+VLOOKUP(G8332,'Legenda Tecnologias'!$A$1:$C$26,3)</f>
        <v>22</v>
      </c>
    </row>
    <row r="8333" spans="1:8" ht="14.25">
      <c r="A8333" s="11">
        <v>44166</v>
      </c>
      <c r="B8333" s="10" t="s">
        <v>8742</v>
      </c>
      <c r="C8333" s="12">
        <v>0.5</v>
      </c>
      <c r="D8333" s="13">
        <v>44178</v>
      </c>
      <c r="E8333" s="7" t="s">
        <v>6978</v>
      </c>
      <c r="F8333" s="65">
        <v>48.05</v>
      </c>
      <c r="G8333" t="s">
        <v>5</v>
      </c>
      <c r="H8333">
        <f>+VLOOKUP(G8333,'Legenda Tecnologias'!$A$1:$C$26,3)</f>
        <v>11</v>
      </c>
    </row>
    <row r="8334" spans="1:8" ht="14.25">
      <c r="A8334" s="11">
        <v>44166</v>
      </c>
      <c r="B8334" s="10" t="s">
        <v>8743</v>
      </c>
      <c r="C8334" s="12">
        <v>0.54166666666666663</v>
      </c>
      <c r="D8334" s="13">
        <v>44178</v>
      </c>
      <c r="E8334" s="7" t="s">
        <v>6978</v>
      </c>
      <c r="F8334" s="65">
        <v>46.45</v>
      </c>
      <c r="G8334" t="s">
        <v>5</v>
      </c>
      <c r="H8334">
        <f>+VLOOKUP(G8334,'Legenda Tecnologias'!$A$1:$C$26,3)</f>
        <v>11</v>
      </c>
    </row>
    <row r="8335" spans="1:8" ht="14.25">
      <c r="A8335" s="11">
        <v>44166</v>
      </c>
      <c r="B8335" s="10" t="s">
        <v>8744</v>
      </c>
      <c r="C8335" s="12">
        <v>0.58333333333333337</v>
      </c>
      <c r="D8335" s="13">
        <v>44178</v>
      </c>
      <c r="E8335" s="7" t="s">
        <v>6978</v>
      </c>
      <c r="F8335" s="65">
        <v>44.43</v>
      </c>
      <c r="G8335" t="s">
        <v>5</v>
      </c>
      <c r="H8335">
        <f>+VLOOKUP(G8335,'Legenda Tecnologias'!$A$1:$C$26,3)</f>
        <v>11</v>
      </c>
    </row>
    <row r="8336" spans="1:8" ht="14.25">
      <c r="A8336" s="11">
        <v>44166</v>
      </c>
      <c r="B8336" s="10" t="s">
        <v>8745</v>
      </c>
      <c r="C8336" s="12">
        <v>0.625</v>
      </c>
      <c r="D8336" s="13">
        <v>44178</v>
      </c>
      <c r="E8336" s="7" t="s">
        <v>6978</v>
      </c>
      <c r="F8336" s="65">
        <v>43.74</v>
      </c>
      <c r="G8336" t="s">
        <v>5</v>
      </c>
      <c r="H8336">
        <f>+VLOOKUP(G8336,'Legenda Tecnologias'!$A$1:$C$26,3)</f>
        <v>11</v>
      </c>
    </row>
    <row r="8337" spans="1:8" ht="14.25">
      <c r="A8337" s="11">
        <v>44166</v>
      </c>
      <c r="B8337" s="10" t="s">
        <v>8746</v>
      </c>
      <c r="C8337" s="12">
        <v>0.66666666666666663</v>
      </c>
      <c r="D8337" s="13">
        <v>44178</v>
      </c>
      <c r="E8337" s="7" t="s">
        <v>6978</v>
      </c>
      <c r="F8337" s="65">
        <v>45.51</v>
      </c>
      <c r="G8337" t="s">
        <v>5</v>
      </c>
      <c r="H8337">
        <f>+VLOOKUP(G8337,'Legenda Tecnologias'!$A$1:$C$26,3)</f>
        <v>11</v>
      </c>
    </row>
    <row r="8338" spans="1:8" ht="14.25">
      <c r="A8338" s="11">
        <v>44166</v>
      </c>
      <c r="B8338" s="10" t="s">
        <v>8747</v>
      </c>
      <c r="C8338" s="12">
        <v>0.70833333333333337</v>
      </c>
      <c r="D8338" s="13">
        <v>44178</v>
      </c>
      <c r="E8338" s="7" t="s">
        <v>6978</v>
      </c>
      <c r="F8338" s="65">
        <v>51.05</v>
      </c>
      <c r="G8338" t="s">
        <v>5</v>
      </c>
      <c r="H8338">
        <f>+VLOOKUP(G8338,'Legenda Tecnologias'!$A$1:$C$26,3)</f>
        <v>11</v>
      </c>
    </row>
    <row r="8339" spans="1:8" ht="14.25">
      <c r="A8339" s="11">
        <v>44166</v>
      </c>
      <c r="B8339" s="10" t="s">
        <v>8748</v>
      </c>
      <c r="C8339" s="12">
        <v>0.75</v>
      </c>
      <c r="D8339" s="13">
        <v>44178</v>
      </c>
      <c r="E8339" s="7" t="s">
        <v>6978</v>
      </c>
      <c r="F8339" s="65">
        <v>53</v>
      </c>
      <c r="G8339" t="s">
        <v>5</v>
      </c>
      <c r="H8339">
        <f>+VLOOKUP(G8339,'Legenda Tecnologias'!$A$1:$C$26,3)</f>
        <v>11</v>
      </c>
    </row>
    <row r="8340" spans="1:8" ht="14.25">
      <c r="A8340" s="11">
        <v>44166</v>
      </c>
      <c r="B8340" s="10" t="s">
        <v>8749</v>
      </c>
      <c r="C8340" s="12">
        <v>0.79166666666666663</v>
      </c>
      <c r="D8340" s="13">
        <v>44178</v>
      </c>
      <c r="E8340" s="7" t="s">
        <v>6978</v>
      </c>
      <c r="F8340" s="65">
        <v>52.13</v>
      </c>
      <c r="G8340" t="s">
        <v>10</v>
      </c>
      <c r="H8340">
        <f>+VLOOKUP(G8340,'Legenda Tecnologias'!$A$1:$C$26,3)</f>
        <v>1</v>
      </c>
    </row>
    <row r="8341" spans="1:8" ht="14.25">
      <c r="A8341" s="11">
        <v>44166</v>
      </c>
      <c r="B8341" s="10" t="s">
        <v>8732</v>
      </c>
      <c r="C8341" s="12">
        <v>8.3333333333333329E-2</v>
      </c>
      <c r="D8341" s="13">
        <v>44178</v>
      </c>
      <c r="E8341" s="7" t="s">
        <v>6978</v>
      </c>
      <c r="F8341" s="65">
        <v>33.67</v>
      </c>
      <c r="G8341" t="s">
        <v>5</v>
      </c>
      <c r="H8341">
        <f>+VLOOKUP(G8341,'Legenda Tecnologias'!$A$1:$C$26,3)</f>
        <v>11</v>
      </c>
    </row>
    <row r="8342" spans="1:8" ht="14.25">
      <c r="A8342" s="11">
        <v>44166</v>
      </c>
      <c r="B8342" s="10" t="s">
        <v>8750</v>
      </c>
      <c r="C8342" s="12">
        <v>0.83333333333333337</v>
      </c>
      <c r="D8342" s="13">
        <v>44178</v>
      </c>
      <c r="E8342" s="7" t="s">
        <v>6978</v>
      </c>
      <c r="F8342" s="65">
        <v>49.73</v>
      </c>
      <c r="G8342" t="s">
        <v>12</v>
      </c>
      <c r="H8342">
        <f>+VLOOKUP(G8342,'Legenda Tecnologias'!$A$1:$C$26,3)</f>
        <v>22</v>
      </c>
    </row>
    <row r="8343" spans="1:8" ht="14.25">
      <c r="A8343" s="11">
        <v>44166</v>
      </c>
      <c r="B8343" s="10" t="s">
        <v>8751</v>
      </c>
      <c r="C8343" s="12">
        <v>0.875</v>
      </c>
      <c r="D8343" s="13">
        <v>44178</v>
      </c>
      <c r="E8343" s="7" t="s">
        <v>6978</v>
      </c>
      <c r="F8343" s="65">
        <v>47.86</v>
      </c>
      <c r="G8343" t="s">
        <v>10</v>
      </c>
      <c r="H8343">
        <f>+VLOOKUP(G8343,'Legenda Tecnologias'!$A$1:$C$26,3)</f>
        <v>1</v>
      </c>
    </row>
    <row r="8344" spans="1:8" ht="14.25">
      <c r="A8344" s="11">
        <v>44166</v>
      </c>
      <c r="B8344" s="10" t="s">
        <v>8752</v>
      </c>
      <c r="C8344" s="12">
        <v>0.91666666666666663</v>
      </c>
      <c r="D8344" s="13">
        <v>44178</v>
      </c>
      <c r="E8344" s="7" t="s">
        <v>6978</v>
      </c>
      <c r="F8344" s="65">
        <v>46.36</v>
      </c>
      <c r="G8344" t="s">
        <v>5</v>
      </c>
      <c r="H8344">
        <f>+VLOOKUP(G8344,'Legenda Tecnologias'!$A$1:$C$26,3)</f>
        <v>11</v>
      </c>
    </row>
    <row r="8345" spans="1:8" ht="14.25">
      <c r="A8345" s="11">
        <v>44166</v>
      </c>
      <c r="B8345" s="10" t="s">
        <v>8753</v>
      </c>
      <c r="C8345" s="12">
        <v>0.95833333333333337</v>
      </c>
      <c r="D8345" s="13">
        <v>44178</v>
      </c>
      <c r="E8345" s="7" t="s">
        <v>6978</v>
      </c>
      <c r="F8345" s="65">
        <v>44.25</v>
      </c>
      <c r="G8345" t="s">
        <v>5</v>
      </c>
      <c r="H8345">
        <f>+VLOOKUP(G8345,'Legenda Tecnologias'!$A$1:$C$26,3)</f>
        <v>11</v>
      </c>
    </row>
    <row r="8346" spans="1:8" ht="14.25">
      <c r="A8346" s="11">
        <v>44166</v>
      </c>
      <c r="B8346" s="10" t="s">
        <v>8733</v>
      </c>
      <c r="C8346" s="12">
        <v>0.125</v>
      </c>
      <c r="D8346" s="13">
        <v>44178</v>
      </c>
      <c r="E8346" s="7" t="s">
        <v>6978</v>
      </c>
      <c r="F8346" s="65">
        <v>32.89</v>
      </c>
      <c r="G8346" t="s">
        <v>5</v>
      </c>
      <c r="H8346">
        <f>+VLOOKUP(G8346,'Legenda Tecnologias'!$A$1:$C$26,3)</f>
        <v>11</v>
      </c>
    </row>
    <row r="8347" spans="1:8" ht="14.25">
      <c r="A8347" s="11">
        <v>44166</v>
      </c>
      <c r="B8347" s="10" t="s">
        <v>8734</v>
      </c>
      <c r="C8347" s="12">
        <v>0.16666666666666666</v>
      </c>
      <c r="D8347" s="13">
        <v>44178</v>
      </c>
      <c r="E8347" s="7" t="s">
        <v>6978</v>
      </c>
      <c r="F8347" s="65">
        <v>32.6</v>
      </c>
      <c r="G8347" t="s">
        <v>5</v>
      </c>
      <c r="H8347">
        <f>+VLOOKUP(G8347,'Legenda Tecnologias'!$A$1:$C$26,3)</f>
        <v>11</v>
      </c>
    </row>
    <row r="8348" spans="1:8" ht="14.25">
      <c r="A8348" s="11">
        <v>44166</v>
      </c>
      <c r="B8348" s="10" t="s">
        <v>8735</v>
      </c>
      <c r="C8348" s="12">
        <v>0.20833333333333334</v>
      </c>
      <c r="D8348" s="13">
        <v>44178</v>
      </c>
      <c r="E8348" s="7" t="s">
        <v>6978</v>
      </c>
      <c r="F8348" s="65">
        <v>32.6</v>
      </c>
      <c r="G8348" t="s">
        <v>5</v>
      </c>
      <c r="H8348">
        <f>+VLOOKUP(G8348,'Legenda Tecnologias'!$A$1:$C$26,3)</f>
        <v>11</v>
      </c>
    </row>
    <row r="8349" spans="1:8" ht="14.25">
      <c r="A8349" s="11">
        <v>44166</v>
      </c>
      <c r="B8349" s="10" t="s">
        <v>8736</v>
      </c>
      <c r="C8349" s="12">
        <v>0.25</v>
      </c>
      <c r="D8349" s="13">
        <v>44178</v>
      </c>
      <c r="E8349" s="7" t="s">
        <v>6978</v>
      </c>
      <c r="F8349" s="65">
        <v>33.590000000000003</v>
      </c>
      <c r="G8349" t="s">
        <v>5</v>
      </c>
      <c r="H8349">
        <f>+VLOOKUP(G8349,'Legenda Tecnologias'!$A$1:$C$26,3)</f>
        <v>11</v>
      </c>
    </row>
    <row r="8350" spans="1:8" ht="14.25">
      <c r="A8350" s="11">
        <v>44166</v>
      </c>
      <c r="B8350" s="10" t="s">
        <v>8737</v>
      </c>
      <c r="C8350" s="12">
        <v>0.29166666666666669</v>
      </c>
      <c r="D8350" s="13">
        <v>44178</v>
      </c>
      <c r="E8350" s="7" t="s">
        <v>6978</v>
      </c>
      <c r="F8350" s="65">
        <v>34.07</v>
      </c>
      <c r="G8350" t="s">
        <v>5</v>
      </c>
      <c r="H8350">
        <f>+VLOOKUP(G8350,'Legenda Tecnologias'!$A$1:$C$26,3)</f>
        <v>11</v>
      </c>
    </row>
    <row r="8351" spans="1:8" ht="14.25">
      <c r="A8351" s="11">
        <v>44166</v>
      </c>
      <c r="B8351" s="10" t="s">
        <v>8738</v>
      </c>
      <c r="C8351" s="12">
        <v>0.33333333333333331</v>
      </c>
      <c r="D8351" s="13">
        <v>44178</v>
      </c>
      <c r="E8351" s="7" t="s">
        <v>6978</v>
      </c>
      <c r="F8351" s="65">
        <v>41.46</v>
      </c>
      <c r="G8351" t="s">
        <v>5</v>
      </c>
      <c r="H8351">
        <f>+VLOOKUP(G8351,'Legenda Tecnologias'!$A$1:$C$26,3)</f>
        <v>11</v>
      </c>
    </row>
    <row r="8352" spans="1:8" ht="14.25">
      <c r="A8352" s="11">
        <v>44166</v>
      </c>
      <c r="B8352" s="10" t="s">
        <v>8739</v>
      </c>
      <c r="C8352" s="12">
        <v>0.375</v>
      </c>
      <c r="D8352" s="13">
        <v>44178</v>
      </c>
      <c r="E8352" s="7" t="s">
        <v>6978</v>
      </c>
      <c r="F8352" s="65">
        <v>45.01</v>
      </c>
      <c r="G8352" t="s">
        <v>5</v>
      </c>
      <c r="H8352">
        <f>+VLOOKUP(G8352,'Legenda Tecnologias'!$A$1:$C$26,3)</f>
        <v>11</v>
      </c>
    </row>
    <row r="8353" spans="1:8" ht="14.25">
      <c r="A8353" s="11">
        <v>44166</v>
      </c>
      <c r="B8353" s="10" t="s">
        <v>8754</v>
      </c>
      <c r="C8353" s="12">
        <v>0</v>
      </c>
      <c r="D8353" s="13">
        <v>44179</v>
      </c>
      <c r="E8353" s="7" t="s">
        <v>6978</v>
      </c>
      <c r="F8353" s="65">
        <v>34.01</v>
      </c>
      <c r="G8353" t="s">
        <v>5</v>
      </c>
      <c r="H8353">
        <f>+VLOOKUP(G8353,'Legenda Tecnologias'!$A$1:$C$26,3)</f>
        <v>11</v>
      </c>
    </row>
    <row r="8354" spans="1:8" ht="14.25">
      <c r="A8354" s="11">
        <v>44166</v>
      </c>
      <c r="B8354" s="10" t="s">
        <v>8755</v>
      </c>
      <c r="C8354" s="12">
        <v>4.1666666666666664E-2</v>
      </c>
      <c r="D8354" s="13">
        <v>44179</v>
      </c>
      <c r="E8354" s="7" t="s">
        <v>6978</v>
      </c>
      <c r="F8354" s="65">
        <v>32.229999999999997</v>
      </c>
      <c r="G8354" t="s">
        <v>13</v>
      </c>
      <c r="H8354">
        <f>+VLOOKUP(G8354,'Legenda Tecnologias'!$A$1:$C$26,3)</f>
        <v>24</v>
      </c>
    </row>
    <row r="8355" spans="1:8" ht="14.25">
      <c r="A8355" s="11">
        <v>44166</v>
      </c>
      <c r="B8355" s="10" t="s">
        <v>8764</v>
      </c>
      <c r="C8355" s="12">
        <v>0.41666666666666669</v>
      </c>
      <c r="D8355" s="13">
        <v>44179</v>
      </c>
      <c r="E8355" s="7" t="s">
        <v>6978</v>
      </c>
      <c r="F8355" s="65">
        <v>54.46</v>
      </c>
      <c r="G8355" t="s">
        <v>5</v>
      </c>
      <c r="H8355">
        <f>+VLOOKUP(G8355,'Legenda Tecnologias'!$A$1:$C$26,3)</f>
        <v>11</v>
      </c>
    </row>
    <row r="8356" spans="1:8" ht="14.25">
      <c r="A8356" s="11">
        <v>44166</v>
      </c>
      <c r="B8356" s="10" t="s">
        <v>8765</v>
      </c>
      <c r="C8356" s="12">
        <v>0.45833333333333331</v>
      </c>
      <c r="D8356" s="13">
        <v>44179</v>
      </c>
      <c r="E8356" s="7" t="s">
        <v>6978</v>
      </c>
      <c r="F8356" s="65">
        <v>54.05</v>
      </c>
      <c r="G8356" t="s">
        <v>10</v>
      </c>
      <c r="H8356">
        <f>+VLOOKUP(G8356,'Legenda Tecnologias'!$A$1:$C$26,3)</f>
        <v>1</v>
      </c>
    </row>
    <row r="8357" spans="1:8" ht="14.25">
      <c r="A8357" s="11">
        <v>44166</v>
      </c>
      <c r="B8357" s="10" t="s">
        <v>8766</v>
      </c>
      <c r="C8357" s="12">
        <v>0.5</v>
      </c>
      <c r="D8357" s="13">
        <v>44179</v>
      </c>
      <c r="E8357" s="7" t="s">
        <v>6978</v>
      </c>
      <c r="F8357" s="65">
        <v>53.42</v>
      </c>
      <c r="G8357" t="s">
        <v>5</v>
      </c>
      <c r="H8357">
        <f>+VLOOKUP(G8357,'Legenda Tecnologias'!$A$1:$C$26,3)</f>
        <v>11</v>
      </c>
    </row>
    <row r="8358" spans="1:8" ht="14.25">
      <c r="A8358" s="11">
        <v>44166</v>
      </c>
      <c r="B8358" s="10" t="s">
        <v>8767</v>
      </c>
      <c r="C8358" s="12">
        <v>0.54166666666666663</v>
      </c>
      <c r="D8358" s="13">
        <v>44179</v>
      </c>
      <c r="E8358" s="7" t="s">
        <v>6978</v>
      </c>
      <c r="F8358" s="65">
        <v>52.86</v>
      </c>
      <c r="G8358" t="s">
        <v>10</v>
      </c>
      <c r="H8358">
        <f>+VLOOKUP(G8358,'Legenda Tecnologias'!$A$1:$C$26,3)</f>
        <v>1</v>
      </c>
    </row>
    <row r="8359" spans="1:8" ht="14.25">
      <c r="A8359" s="11">
        <v>44166</v>
      </c>
      <c r="B8359" s="10" t="s">
        <v>8768</v>
      </c>
      <c r="C8359" s="12">
        <v>0.58333333333333337</v>
      </c>
      <c r="D8359" s="13">
        <v>44179</v>
      </c>
      <c r="E8359" s="7" t="s">
        <v>6978</v>
      </c>
      <c r="F8359" s="65">
        <v>51.82</v>
      </c>
      <c r="G8359" t="s">
        <v>10</v>
      </c>
      <c r="H8359">
        <f>+VLOOKUP(G8359,'Legenda Tecnologias'!$A$1:$C$26,3)</f>
        <v>1</v>
      </c>
    </row>
    <row r="8360" spans="1:8" ht="14.25">
      <c r="A8360" s="11">
        <v>44166</v>
      </c>
      <c r="B8360" s="10" t="s">
        <v>8769</v>
      </c>
      <c r="C8360" s="12">
        <v>0.625</v>
      </c>
      <c r="D8360" s="13">
        <v>44179</v>
      </c>
      <c r="E8360" s="7" t="s">
        <v>6978</v>
      </c>
      <c r="F8360" s="65">
        <v>51.8</v>
      </c>
      <c r="G8360" t="s">
        <v>12</v>
      </c>
      <c r="H8360">
        <f>+VLOOKUP(G8360,'Legenda Tecnologias'!$A$1:$C$26,3)</f>
        <v>22</v>
      </c>
    </row>
    <row r="8361" spans="1:8" ht="14.25">
      <c r="A8361" s="11">
        <v>44166</v>
      </c>
      <c r="B8361" s="10" t="s">
        <v>8770</v>
      </c>
      <c r="C8361" s="12">
        <v>0.66666666666666663</v>
      </c>
      <c r="D8361" s="13">
        <v>44179</v>
      </c>
      <c r="E8361" s="7" t="s">
        <v>6978</v>
      </c>
      <c r="F8361" s="65">
        <v>51.84</v>
      </c>
      <c r="G8361" t="s">
        <v>5</v>
      </c>
      <c r="H8361">
        <f>+VLOOKUP(G8361,'Legenda Tecnologias'!$A$1:$C$26,3)</f>
        <v>11</v>
      </c>
    </row>
    <row r="8362" spans="1:8" ht="14.25">
      <c r="A8362" s="11">
        <v>44166</v>
      </c>
      <c r="B8362" s="10" t="s">
        <v>8771</v>
      </c>
      <c r="C8362" s="12">
        <v>0.70833333333333337</v>
      </c>
      <c r="D8362" s="13">
        <v>44179</v>
      </c>
      <c r="E8362" s="7" t="s">
        <v>6978</v>
      </c>
      <c r="F8362" s="65">
        <v>53.02</v>
      </c>
      <c r="G8362" t="s">
        <v>12</v>
      </c>
      <c r="H8362">
        <f>+VLOOKUP(G8362,'Legenda Tecnologias'!$A$1:$C$26,3)</f>
        <v>22</v>
      </c>
    </row>
    <row r="8363" spans="1:8" ht="14.25">
      <c r="A8363" s="11">
        <v>44166</v>
      </c>
      <c r="B8363" s="10" t="s">
        <v>8772</v>
      </c>
      <c r="C8363" s="12">
        <v>0.75</v>
      </c>
      <c r="D8363" s="13">
        <v>44179</v>
      </c>
      <c r="E8363" s="7" t="s">
        <v>6978</v>
      </c>
      <c r="F8363" s="65">
        <v>54.95</v>
      </c>
      <c r="G8363" t="s">
        <v>5</v>
      </c>
      <c r="H8363">
        <f>+VLOOKUP(G8363,'Legenda Tecnologias'!$A$1:$C$26,3)</f>
        <v>11</v>
      </c>
    </row>
    <row r="8364" spans="1:8" ht="14.25">
      <c r="A8364" s="11">
        <v>44166</v>
      </c>
      <c r="B8364" s="10" t="s">
        <v>8773</v>
      </c>
      <c r="C8364" s="12">
        <v>0.79166666666666663</v>
      </c>
      <c r="D8364" s="13">
        <v>44179</v>
      </c>
      <c r="E8364" s="7" t="s">
        <v>6978</v>
      </c>
      <c r="F8364" s="65">
        <v>56.02</v>
      </c>
      <c r="G8364" t="s">
        <v>10</v>
      </c>
      <c r="H8364">
        <f>+VLOOKUP(G8364,'Legenda Tecnologias'!$A$1:$C$26,3)</f>
        <v>1</v>
      </c>
    </row>
    <row r="8365" spans="1:8" ht="14.25">
      <c r="A8365" s="11">
        <v>44166</v>
      </c>
      <c r="B8365" s="10" t="s">
        <v>8756</v>
      </c>
      <c r="C8365" s="12">
        <v>8.3333333333333329E-2</v>
      </c>
      <c r="D8365" s="13">
        <v>44179</v>
      </c>
      <c r="E8365" s="7" t="s">
        <v>6978</v>
      </c>
      <c r="F8365" s="65">
        <v>30.43</v>
      </c>
      <c r="G8365" t="s">
        <v>13</v>
      </c>
      <c r="H8365">
        <f>+VLOOKUP(G8365,'Legenda Tecnologias'!$A$1:$C$26,3)</f>
        <v>24</v>
      </c>
    </row>
    <row r="8366" spans="1:8" ht="14.25">
      <c r="A8366" s="11">
        <v>44166</v>
      </c>
      <c r="B8366" s="10" t="s">
        <v>8774</v>
      </c>
      <c r="C8366" s="12">
        <v>0.83333333333333337</v>
      </c>
      <c r="D8366" s="13">
        <v>44179</v>
      </c>
      <c r="E8366" s="7" t="s">
        <v>6978</v>
      </c>
      <c r="F8366" s="65">
        <v>55.53</v>
      </c>
      <c r="G8366" t="s">
        <v>21</v>
      </c>
      <c r="H8366">
        <f>+VLOOKUP(G8366,'Legenda Tecnologias'!$A$1:$C$26,3)</f>
        <v>2</v>
      </c>
    </row>
    <row r="8367" spans="1:8" ht="14.25">
      <c r="A8367" s="11">
        <v>44166</v>
      </c>
      <c r="B8367" s="10" t="s">
        <v>8775</v>
      </c>
      <c r="C8367" s="12">
        <v>0.875</v>
      </c>
      <c r="D8367" s="13">
        <v>44179</v>
      </c>
      <c r="E8367" s="7" t="s">
        <v>6978</v>
      </c>
      <c r="F8367" s="65">
        <v>48.62</v>
      </c>
      <c r="G8367" t="s">
        <v>10</v>
      </c>
      <c r="H8367">
        <f>+VLOOKUP(G8367,'Legenda Tecnologias'!$A$1:$C$26,3)</f>
        <v>1</v>
      </c>
    </row>
    <row r="8368" spans="1:8" ht="14.25">
      <c r="A8368" s="11">
        <v>44166</v>
      </c>
      <c r="B8368" s="10" t="s">
        <v>8776</v>
      </c>
      <c r="C8368" s="12">
        <v>0.91666666666666663</v>
      </c>
      <c r="D8368" s="13">
        <v>44179</v>
      </c>
      <c r="E8368" s="7" t="s">
        <v>6978</v>
      </c>
      <c r="F8368" s="65">
        <v>44.62</v>
      </c>
      <c r="G8368" t="s">
        <v>12</v>
      </c>
      <c r="H8368">
        <f>+VLOOKUP(G8368,'Legenda Tecnologias'!$A$1:$C$26,3)</f>
        <v>22</v>
      </c>
    </row>
    <row r="8369" spans="1:8" ht="14.25">
      <c r="A8369" s="11">
        <v>44166</v>
      </c>
      <c r="B8369" s="10" t="s">
        <v>8777</v>
      </c>
      <c r="C8369" s="12">
        <v>0.95833333333333337</v>
      </c>
      <c r="D8369" s="13">
        <v>44179</v>
      </c>
      <c r="E8369" s="7" t="s">
        <v>6978</v>
      </c>
      <c r="F8369" s="65">
        <v>43.68</v>
      </c>
      <c r="G8369" t="s">
        <v>5</v>
      </c>
      <c r="H8369">
        <f>+VLOOKUP(G8369,'Legenda Tecnologias'!$A$1:$C$26,3)</f>
        <v>11</v>
      </c>
    </row>
    <row r="8370" spans="1:8" ht="14.25">
      <c r="A8370" s="11">
        <v>44166</v>
      </c>
      <c r="B8370" s="10" t="s">
        <v>8757</v>
      </c>
      <c r="C8370" s="12">
        <v>0.125</v>
      </c>
      <c r="D8370" s="13">
        <v>44179</v>
      </c>
      <c r="E8370" s="7" t="s">
        <v>6978</v>
      </c>
      <c r="F8370" s="65">
        <v>29.5</v>
      </c>
      <c r="G8370" t="s">
        <v>5</v>
      </c>
      <c r="H8370">
        <f>+VLOOKUP(G8370,'Legenda Tecnologias'!$A$1:$C$26,3)</f>
        <v>11</v>
      </c>
    </row>
    <row r="8371" spans="1:8" ht="14.25">
      <c r="A8371" s="11">
        <v>44166</v>
      </c>
      <c r="B8371" s="10" t="s">
        <v>8758</v>
      </c>
      <c r="C8371" s="12">
        <v>0.16666666666666666</v>
      </c>
      <c r="D8371" s="13">
        <v>44179</v>
      </c>
      <c r="E8371" s="7" t="s">
        <v>6978</v>
      </c>
      <c r="F8371" s="65">
        <v>30.05</v>
      </c>
      <c r="G8371" t="s">
        <v>6</v>
      </c>
      <c r="H8371">
        <f>+VLOOKUP(G8371,'Legenda Tecnologias'!$A$1:$C$26,3)</f>
        <v>18</v>
      </c>
    </row>
    <row r="8372" spans="1:8" ht="14.25">
      <c r="A8372" s="11">
        <v>44166</v>
      </c>
      <c r="B8372" s="10" t="s">
        <v>8759</v>
      </c>
      <c r="C8372" s="12">
        <v>0.20833333333333334</v>
      </c>
      <c r="D8372" s="13">
        <v>44179</v>
      </c>
      <c r="E8372" s="7" t="s">
        <v>6978</v>
      </c>
      <c r="F8372" s="65">
        <v>31.89</v>
      </c>
      <c r="G8372" t="s">
        <v>6</v>
      </c>
      <c r="H8372">
        <f>+VLOOKUP(G8372,'Legenda Tecnologias'!$A$1:$C$26,3)</f>
        <v>18</v>
      </c>
    </row>
    <row r="8373" spans="1:8" ht="14.25">
      <c r="A8373" s="11">
        <v>44166</v>
      </c>
      <c r="B8373" s="10" t="s">
        <v>8760</v>
      </c>
      <c r="C8373" s="12">
        <v>0.25</v>
      </c>
      <c r="D8373" s="13">
        <v>44179</v>
      </c>
      <c r="E8373" s="7" t="s">
        <v>6978</v>
      </c>
      <c r="F8373" s="65">
        <v>39.869999999999997</v>
      </c>
      <c r="G8373" t="s">
        <v>13</v>
      </c>
      <c r="H8373">
        <f>+VLOOKUP(G8373,'Legenda Tecnologias'!$A$1:$C$26,3)</f>
        <v>24</v>
      </c>
    </row>
    <row r="8374" spans="1:8" ht="14.25">
      <c r="A8374" s="11">
        <v>44166</v>
      </c>
      <c r="B8374" s="10" t="s">
        <v>8761</v>
      </c>
      <c r="C8374" s="12">
        <v>0.29166666666666669</v>
      </c>
      <c r="D8374" s="13">
        <v>44179</v>
      </c>
      <c r="E8374" s="7" t="s">
        <v>6978</v>
      </c>
      <c r="F8374" s="65">
        <v>51.82</v>
      </c>
      <c r="G8374" t="s">
        <v>12</v>
      </c>
      <c r="H8374">
        <f>+VLOOKUP(G8374,'Legenda Tecnologias'!$A$1:$C$26,3)</f>
        <v>22</v>
      </c>
    </row>
    <row r="8375" spans="1:8" ht="14.25">
      <c r="A8375" s="11">
        <v>44166</v>
      </c>
      <c r="B8375" s="10" t="s">
        <v>8762</v>
      </c>
      <c r="C8375" s="12">
        <v>0.33333333333333331</v>
      </c>
      <c r="D8375" s="13">
        <v>44179</v>
      </c>
      <c r="E8375" s="7" t="s">
        <v>6978</v>
      </c>
      <c r="F8375" s="65">
        <v>53.88</v>
      </c>
      <c r="G8375" t="s">
        <v>12</v>
      </c>
      <c r="H8375">
        <f>+VLOOKUP(G8375,'Legenda Tecnologias'!$A$1:$C$26,3)</f>
        <v>22</v>
      </c>
    </row>
    <row r="8376" spans="1:8" ht="14.25">
      <c r="A8376" s="11">
        <v>44166</v>
      </c>
      <c r="B8376" s="10" t="s">
        <v>8763</v>
      </c>
      <c r="C8376" s="12">
        <v>0.375</v>
      </c>
      <c r="D8376" s="13">
        <v>44179</v>
      </c>
      <c r="E8376" s="7" t="s">
        <v>6978</v>
      </c>
      <c r="F8376" s="65">
        <v>55.5</v>
      </c>
      <c r="G8376" t="s">
        <v>10</v>
      </c>
      <c r="H8376">
        <f>+VLOOKUP(G8376,'Legenda Tecnologias'!$A$1:$C$26,3)</f>
        <v>1</v>
      </c>
    </row>
    <row r="8377" spans="1:8" ht="14.25">
      <c r="A8377" s="11">
        <v>44166</v>
      </c>
      <c r="B8377" s="10" t="s">
        <v>8778</v>
      </c>
      <c r="C8377" s="12">
        <v>0</v>
      </c>
      <c r="D8377" s="13">
        <v>44180</v>
      </c>
      <c r="E8377" s="7" t="s">
        <v>6978</v>
      </c>
      <c r="F8377" s="65">
        <v>40.36</v>
      </c>
      <c r="G8377" t="s">
        <v>5</v>
      </c>
      <c r="H8377">
        <f>+VLOOKUP(G8377,'Legenda Tecnologias'!$A$1:$C$26,3)</f>
        <v>11</v>
      </c>
    </row>
    <row r="8378" spans="1:8" ht="14.25">
      <c r="A8378" s="11">
        <v>44166</v>
      </c>
      <c r="B8378" s="10" t="s">
        <v>8779</v>
      </c>
      <c r="C8378" s="12">
        <v>4.1666666666666664E-2</v>
      </c>
      <c r="D8378" s="13">
        <v>44180</v>
      </c>
      <c r="E8378" s="7" t="s">
        <v>6978</v>
      </c>
      <c r="F8378" s="65">
        <v>37.99</v>
      </c>
      <c r="G8378" t="s">
        <v>6</v>
      </c>
      <c r="H8378">
        <f>+VLOOKUP(G8378,'Legenda Tecnologias'!$A$1:$C$26,3)</f>
        <v>18</v>
      </c>
    </row>
    <row r="8379" spans="1:8" ht="14.25">
      <c r="A8379" s="11">
        <v>44166</v>
      </c>
      <c r="B8379" s="10" t="s">
        <v>8788</v>
      </c>
      <c r="C8379" s="12">
        <v>0.41666666666666669</v>
      </c>
      <c r="D8379" s="13">
        <v>44180</v>
      </c>
      <c r="E8379" s="7" t="s">
        <v>6978</v>
      </c>
      <c r="F8379" s="65">
        <v>55.45</v>
      </c>
      <c r="G8379" t="s">
        <v>10</v>
      </c>
      <c r="H8379">
        <f>+VLOOKUP(G8379,'Legenda Tecnologias'!$A$1:$C$26,3)</f>
        <v>1</v>
      </c>
    </row>
    <row r="8380" spans="1:8" ht="14.25">
      <c r="A8380" s="11">
        <v>44166</v>
      </c>
      <c r="B8380" s="10" t="s">
        <v>8789</v>
      </c>
      <c r="C8380" s="12">
        <v>0.45833333333333331</v>
      </c>
      <c r="D8380" s="13">
        <v>44180</v>
      </c>
      <c r="E8380" s="7" t="s">
        <v>6978</v>
      </c>
      <c r="F8380" s="65">
        <v>53.3</v>
      </c>
      <c r="G8380" t="s">
        <v>6</v>
      </c>
      <c r="H8380">
        <f>+VLOOKUP(G8380,'Legenda Tecnologias'!$A$1:$C$26,3)</f>
        <v>18</v>
      </c>
    </row>
    <row r="8381" spans="1:8" ht="14.25">
      <c r="A8381" s="11">
        <v>44166</v>
      </c>
      <c r="B8381" s="10" t="s">
        <v>8790</v>
      </c>
      <c r="C8381" s="12">
        <v>0.5</v>
      </c>
      <c r="D8381" s="13">
        <v>44180</v>
      </c>
      <c r="E8381" s="7" t="s">
        <v>6978</v>
      </c>
      <c r="F8381" s="65">
        <v>51.49</v>
      </c>
      <c r="G8381" t="s">
        <v>10</v>
      </c>
      <c r="H8381">
        <f>+VLOOKUP(G8381,'Legenda Tecnologias'!$A$1:$C$26,3)</f>
        <v>1</v>
      </c>
    </row>
    <row r="8382" spans="1:8" ht="14.25">
      <c r="A8382" s="11">
        <v>44166</v>
      </c>
      <c r="B8382" s="10" t="s">
        <v>8791</v>
      </c>
      <c r="C8382" s="12">
        <v>0.54166666666666663</v>
      </c>
      <c r="D8382" s="13">
        <v>44180</v>
      </c>
      <c r="E8382" s="7" t="s">
        <v>6978</v>
      </c>
      <c r="F8382" s="65">
        <v>50.36</v>
      </c>
      <c r="G8382" t="s">
        <v>6</v>
      </c>
      <c r="H8382">
        <f>+VLOOKUP(G8382,'Legenda Tecnologias'!$A$1:$C$26,3)</f>
        <v>18</v>
      </c>
    </row>
    <row r="8383" spans="1:8" ht="14.25">
      <c r="A8383" s="11">
        <v>44166</v>
      </c>
      <c r="B8383" s="10" t="s">
        <v>8792</v>
      </c>
      <c r="C8383" s="12">
        <v>0.58333333333333337</v>
      </c>
      <c r="D8383" s="13">
        <v>44180</v>
      </c>
      <c r="E8383" s="7" t="s">
        <v>6978</v>
      </c>
      <c r="F8383" s="65">
        <v>48.82</v>
      </c>
      <c r="G8383" t="s">
        <v>5</v>
      </c>
      <c r="H8383">
        <f>+VLOOKUP(G8383,'Legenda Tecnologias'!$A$1:$C$26,3)</f>
        <v>11</v>
      </c>
    </row>
    <row r="8384" spans="1:8" ht="14.25">
      <c r="A8384" s="11">
        <v>44166</v>
      </c>
      <c r="B8384" s="10" t="s">
        <v>8793</v>
      </c>
      <c r="C8384" s="12">
        <v>0.625</v>
      </c>
      <c r="D8384" s="13">
        <v>44180</v>
      </c>
      <c r="E8384" s="7" t="s">
        <v>6978</v>
      </c>
      <c r="F8384" s="65">
        <v>50.01</v>
      </c>
      <c r="G8384" t="s">
        <v>6</v>
      </c>
      <c r="H8384">
        <f>+VLOOKUP(G8384,'Legenda Tecnologias'!$A$1:$C$26,3)</f>
        <v>18</v>
      </c>
    </row>
    <row r="8385" spans="1:8" ht="14.25">
      <c r="A8385" s="11">
        <v>44166</v>
      </c>
      <c r="B8385" s="10" t="s">
        <v>8794</v>
      </c>
      <c r="C8385" s="12">
        <v>0.66666666666666663</v>
      </c>
      <c r="D8385" s="13">
        <v>44180</v>
      </c>
      <c r="E8385" s="7" t="s">
        <v>6978</v>
      </c>
      <c r="F8385" s="65">
        <v>51.86</v>
      </c>
      <c r="G8385" t="s">
        <v>13</v>
      </c>
      <c r="H8385">
        <f>+VLOOKUP(G8385,'Legenda Tecnologias'!$A$1:$C$26,3)</f>
        <v>24</v>
      </c>
    </row>
    <row r="8386" spans="1:8" ht="14.25">
      <c r="A8386" s="11">
        <v>44166</v>
      </c>
      <c r="B8386" s="10" t="s">
        <v>8795</v>
      </c>
      <c r="C8386" s="12">
        <v>0.70833333333333337</v>
      </c>
      <c r="D8386" s="13">
        <v>44180</v>
      </c>
      <c r="E8386" s="7" t="s">
        <v>6978</v>
      </c>
      <c r="F8386" s="65">
        <v>54.6</v>
      </c>
      <c r="G8386" t="s">
        <v>5</v>
      </c>
      <c r="H8386">
        <f>+VLOOKUP(G8386,'Legenda Tecnologias'!$A$1:$C$26,3)</f>
        <v>11</v>
      </c>
    </row>
    <row r="8387" spans="1:8" ht="14.25">
      <c r="A8387" s="11">
        <v>44166</v>
      </c>
      <c r="B8387" s="10" t="s">
        <v>8796</v>
      </c>
      <c r="C8387" s="12">
        <v>0.75</v>
      </c>
      <c r="D8387" s="13">
        <v>44180</v>
      </c>
      <c r="E8387" s="7" t="s">
        <v>6978</v>
      </c>
      <c r="F8387" s="65">
        <v>56.98</v>
      </c>
      <c r="G8387" t="s">
        <v>5</v>
      </c>
      <c r="H8387">
        <f>+VLOOKUP(G8387,'Legenda Tecnologias'!$A$1:$C$26,3)</f>
        <v>11</v>
      </c>
    </row>
    <row r="8388" spans="1:8" ht="14.25">
      <c r="A8388" s="11">
        <v>44166</v>
      </c>
      <c r="B8388" s="10" t="s">
        <v>8797</v>
      </c>
      <c r="C8388" s="12">
        <v>0.79166666666666663</v>
      </c>
      <c r="D8388" s="13">
        <v>44180</v>
      </c>
      <c r="E8388" s="7" t="s">
        <v>6978</v>
      </c>
      <c r="F8388" s="65">
        <v>60.19</v>
      </c>
      <c r="G8388" t="s">
        <v>5</v>
      </c>
      <c r="H8388">
        <f>+VLOOKUP(G8388,'Legenda Tecnologias'!$A$1:$C$26,3)</f>
        <v>11</v>
      </c>
    </row>
    <row r="8389" spans="1:8" ht="14.25">
      <c r="A8389" s="11">
        <v>44166</v>
      </c>
      <c r="B8389" s="10" t="s">
        <v>8780</v>
      </c>
      <c r="C8389" s="12">
        <v>8.3333333333333329E-2</v>
      </c>
      <c r="D8389" s="13">
        <v>44180</v>
      </c>
      <c r="E8389" s="7" t="s">
        <v>6978</v>
      </c>
      <c r="F8389" s="65">
        <v>35.4</v>
      </c>
      <c r="G8389" t="s">
        <v>6</v>
      </c>
      <c r="H8389">
        <f>+VLOOKUP(G8389,'Legenda Tecnologias'!$A$1:$C$26,3)</f>
        <v>18</v>
      </c>
    </row>
    <row r="8390" spans="1:8" ht="14.25">
      <c r="A8390" s="11">
        <v>44166</v>
      </c>
      <c r="B8390" s="10" t="s">
        <v>8798</v>
      </c>
      <c r="C8390" s="12">
        <v>0.83333333333333337</v>
      </c>
      <c r="D8390" s="13">
        <v>44180</v>
      </c>
      <c r="E8390" s="7" t="s">
        <v>6978</v>
      </c>
      <c r="F8390" s="65">
        <v>58.04</v>
      </c>
      <c r="G8390" t="s">
        <v>5</v>
      </c>
      <c r="H8390">
        <f>+VLOOKUP(G8390,'Legenda Tecnologias'!$A$1:$C$26,3)</f>
        <v>11</v>
      </c>
    </row>
    <row r="8391" spans="1:8" ht="14.25">
      <c r="A8391" s="11">
        <v>44166</v>
      </c>
      <c r="B8391" s="10" t="s">
        <v>8799</v>
      </c>
      <c r="C8391" s="12">
        <v>0.875</v>
      </c>
      <c r="D8391" s="13">
        <v>44180</v>
      </c>
      <c r="E8391" s="7" t="s">
        <v>6978</v>
      </c>
      <c r="F8391" s="65">
        <v>53.3</v>
      </c>
      <c r="G8391" t="s">
        <v>5</v>
      </c>
      <c r="H8391">
        <f>+VLOOKUP(G8391,'Legenda Tecnologias'!$A$1:$C$26,3)</f>
        <v>11</v>
      </c>
    </row>
    <row r="8392" spans="1:8" ht="14.25">
      <c r="A8392" s="11">
        <v>44166</v>
      </c>
      <c r="B8392" s="10" t="s">
        <v>8800</v>
      </c>
      <c r="C8392" s="12">
        <v>0.91666666666666663</v>
      </c>
      <c r="D8392" s="13">
        <v>44180</v>
      </c>
      <c r="E8392" s="7" t="s">
        <v>6978</v>
      </c>
      <c r="F8392" s="65">
        <v>49.97</v>
      </c>
      <c r="G8392" t="s">
        <v>10</v>
      </c>
      <c r="H8392">
        <f>+VLOOKUP(G8392,'Legenda Tecnologias'!$A$1:$C$26,3)</f>
        <v>1</v>
      </c>
    </row>
    <row r="8393" spans="1:8" ht="14.25">
      <c r="A8393" s="11">
        <v>44166</v>
      </c>
      <c r="B8393" s="10" t="s">
        <v>8801</v>
      </c>
      <c r="C8393" s="12">
        <v>0.95833333333333337</v>
      </c>
      <c r="D8393" s="13">
        <v>44180</v>
      </c>
      <c r="E8393" s="7" t="s">
        <v>6978</v>
      </c>
      <c r="F8393" s="65">
        <v>45.74</v>
      </c>
      <c r="G8393" t="s">
        <v>13</v>
      </c>
      <c r="H8393">
        <f>+VLOOKUP(G8393,'Legenda Tecnologias'!$A$1:$C$26,3)</f>
        <v>24</v>
      </c>
    </row>
    <row r="8394" spans="1:8" ht="14.25">
      <c r="A8394" s="11">
        <v>44166</v>
      </c>
      <c r="B8394" s="10" t="s">
        <v>8781</v>
      </c>
      <c r="C8394" s="12">
        <v>0.125</v>
      </c>
      <c r="D8394" s="13">
        <v>44180</v>
      </c>
      <c r="E8394" s="7" t="s">
        <v>6978</v>
      </c>
      <c r="F8394" s="65">
        <v>34</v>
      </c>
      <c r="G8394" t="s">
        <v>5</v>
      </c>
      <c r="H8394">
        <f>+VLOOKUP(G8394,'Legenda Tecnologias'!$A$1:$C$26,3)</f>
        <v>11</v>
      </c>
    </row>
    <row r="8395" spans="1:8" ht="14.25">
      <c r="A8395" s="11">
        <v>44166</v>
      </c>
      <c r="B8395" s="10" t="s">
        <v>8782</v>
      </c>
      <c r="C8395" s="12">
        <v>0.16666666666666666</v>
      </c>
      <c r="D8395" s="13">
        <v>44180</v>
      </c>
      <c r="E8395" s="7" t="s">
        <v>6978</v>
      </c>
      <c r="F8395" s="65">
        <v>35.28</v>
      </c>
      <c r="G8395" t="s">
        <v>6</v>
      </c>
      <c r="H8395">
        <f>+VLOOKUP(G8395,'Legenda Tecnologias'!$A$1:$C$26,3)</f>
        <v>18</v>
      </c>
    </row>
    <row r="8396" spans="1:8" ht="14.25">
      <c r="A8396" s="11">
        <v>44166</v>
      </c>
      <c r="B8396" s="10" t="s">
        <v>8783</v>
      </c>
      <c r="C8396" s="12">
        <v>0.20833333333333334</v>
      </c>
      <c r="D8396" s="13">
        <v>44180</v>
      </c>
      <c r="E8396" s="7" t="s">
        <v>6978</v>
      </c>
      <c r="F8396" s="65">
        <v>39.04</v>
      </c>
      <c r="G8396" t="s">
        <v>5</v>
      </c>
      <c r="H8396">
        <f>+VLOOKUP(G8396,'Legenda Tecnologias'!$A$1:$C$26,3)</f>
        <v>11</v>
      </c>
    </row>
    <row r="8397" spans="1:8" ht="14.25">
      <c r="A8397" s="11">
        <v>44166</v>
      </c>
      <c r="B8397" s="10" t="s">
        <v>8784</v>
      </c>
      <c r="C8397" s="12">
        <v>0.25</v>
      </c>
      <c r="D8397" s="13">
        <v>44180</v>
      </c>
      <c r="E8397" s="7" t="s">
        <v>6978</v>
      </c>
      <c r="F8397" s="65">
        <v>45.19</v>
      </c>
      <c r="G8397" t="s">
        <v>13</v>
      </c>
      <c r="H8397">
        <f>+VLOOKUP(G8397,'Legenda Tecnologias'!$A$1:$C$26,3)</f>
        <v>24</v>
      </c>
    </row>
    <row r="8398" spans="1:8" ht="14.25">
      <c r="A8398" s="11">
        <v>44166</v>
      </c>
      <c r="B8398" s="10" t="s">
        <v>8785</v>
      </c>
      <c r="C8398" s="12">
        <v>0.29166666666666669</v>
      </c>
      <c r="D8398" s="13">
        <v>44180</v>
      </c>
      <c r="E8398" s="7" t="s">
        <v>6978</v>
      </c>
      <c r="F8398" s="65">
        <v>54.65</v>
      </c>
      <c r="G8398" t="s">
        <v>13</v>
      </c>
      <c r="H8398">
        <f>+VLOOKUP(G8398,'Legenda Tecnologias'!$A$1:$C$26,3)</f>
        <v>24</v>
      </c>
    </row>
    <row r="8399" spans="1:8" ht="14.25">
      <c r="A8399" s="11">
        <v>44166</v>
      </c>
      <c r="B8399" s="10" t="s">
        <v>8786</v>
      </c>
      <c r="C8399" s="12">
        <v>0.33333333333333331</v>
      </c>
      <c r="D8399" s="13">
        <v>44180</v>
      </c>
      <c r="E8399" s="7" t="s">
        <v>6978</v>
      </c>
      <c r="F8399" s="65">
        <v>56</v>
      </c>
      <c r="G8399" t="s">
        <v>10</v>
      </c>
      <c r="H8399">
        <f>+VLOOKUP(G8399,'Legenda Tecnologias'!$A$1:$C$26,3)</f>
        <v>1</v>
      </c>
    </row>
    <row r="8400" spans="1:8" ht="14.25">
      <c r="A8400" s="11">
        <v>44166</v>
      </c>
      <c r="B8400" s="10" t="s">
        <v>8787</v>
      </c>
      <c r="C8400" s="12">
        <v>0.375</v>
      </c>
      <c r="D8400" s="13">
        <v>44180</v>
      </c>
      <c r="E8400" s="7" t="s">
        <v>6978</v>
      </c>
      <c r="F8400" s="65">
        <v>56</v>
      </c>
      <c r="G8400" t="s">
        <v>10</v>
      </c>
      <c r="H8400">
        <f>+VLOOKUP(G8400,'Legenda Tecnologias'!$A$1:$C$26,3)</f>
        <v>1</v>
      </c>
    </row>
    <row r="8401" spans="1:8" ht="14.25">
      <c r="A8401" s="11">
        <v>44166</v>
      </c>
      <c r="B8401" s="10" t="s">
        <v>8802</v>
      </c>
      <c r="C8401" s="12">
        <v>0</v>
      </c>
      <c r="D8401" s="13">
        <v>44181</v>
      </c>
      <c r="E8401" s="7" t="s">
        <v>6978</v>
      </c>
      <c r="F8401" s="65">
        <v>37</v>
      </c>
      <c r="G8401" t="s">
        <v>28</v>
      </c>
      <c r="H8401">
        <f>+VLOOKUP(G8401,'Legenda Tecnologias'!$A$1:$C$26,3)</f>
        <v>15</v>
      </c>
    </row>
    <row r="8402" spans="1:8" ht="14.25">
      <c r="A8402" s="11">
        <v>44166</v>
      </c>
      <c r="B8402" s="10" t="s">
        <v>8803</v>
      </c>
      <c r="C8402" s="12">
        <v>4.1666666666666664E-2</v>
      </c>
      <c r="D8402" s="13">
        <v>44181</v>
      </c>
      <c r="E8402" s="7" t="s">
        <v>6978</v>
      </c>
      <c r="F8402" s="65">
        <v>35.44</v>
      </c>
      <c r="G8402" t="s">
        <v>13</v>
      </c>
      <c r="H8402">
        <f>+VLOOKUP(G8402,'Legenda Tecnologias'!$A$1:$C$26,3)</f>
        <v>24</v>
      </c>
    </row>
    <row r="8403" spans="1:8" ht="14.25">
      <c r="A8403" s="11">
        <v>44166</v>
      </c>
      <c r="B8403" s="10" t="s">
        <v>8812</v>
      </c>
      <c r="C8403" s="12">
        <v>0.41666666666666669</v>
      </c>
      <c r="D8403" s="13">
        <v>44181</v>
      </c>
      <c r="E8403" s="7" t="s">
        <v>6978</v>
      </c>
      <c r="F8403" s="65">
        <v>55.05</v>
      </c>
      <c r="G8403" t="s">
        <v>10</v>
      </c>
      <c r="H8403">
        <f>+VLOOKUP(G8403,'Legenda Tecnologias'!$A$1:$C$26,3)</f>
        <v>1</v>
      </c>
    </row>
    <row r="8404" spans="1:8" ht="14.25">
      <c r="A8404" s="11">
        <v>44166</v>
      </c>
      <c r="B8404" s="10" t="s">
        <v>8813</v>
      </c>
      <c r="C8404" s="12">
        <v>0.45833333333333331</v>
      </c>
      <c r="D8404" s="13">
        <v>44181</v>
      </c>
      <c r="E8404" s="7" t="s">
        <v>6978</v>
      </c>
      <c r="F8404" s="65">
        <v>54.65</v>
      </c>
      <c r="G8404" t="s">
        <v>5</v>
      </c>
      <c r="H8404">
        <f>+VLOOKUP(G8404,'Legenda Tecnologias'!$A$1:$C$26,3)</f>
        <v>11</v>
      </c>
    </row>
    <row r="8405" spans="1:8" ht="14.25">
      <c r="A8405" s="11">
        <v>44166</v>
      </c>
      <c r="B8405" s="10" t="s">
        <v>8814</v>
      </c>
      <c r="C8405" s="12">
        <v>0.5</v>
      </c>
      <c r="D8405" s="13">
        <v>44181</v>
      </c>
      <c r="E8405" s="7" t="s">
        <v>6978</v>
      </c>
      <c r="F8405" s="65">
        <v>54.79</v>
      </c>
      <c r="G8405" t="s">
        <v>10</v>
      </c>
      <c r="H8405">
        <f>+VLOOKUP(G8405,'Legenda Tecnologias'!$A$1:$C$26,3)</f>
        <v>1</v>
      </c>
    </row>
    <row r="8406" spans="1:8" ht="14.25">
      <c r="A8406" s="11">
        <v>44166</v>
      </c>
      <c r="B8406" s="10" t="s">
        <v>8815</v>
      </c>
      <c r="C8406" s="12">
        <v>0.54166666666666663</v>
      </c>
      <c r="D8406" s="13">
        <v>44181</v>
      </c>
      <c r="E8406" s="7" t="s">
        <v>6978</v>
      </c>
      <c r="F8406" s="65">
        <v>54.48</v>
      </c>
      <c r="G8406" t="s">
        <v>10</v>
      </c>
      <c r="H8406">
        <f>+VLOOKUP(G8406,'Legenda Tecnologias'!$A$1:$C$26,3)</f>
        <v>1</v>
      </c>
    </row>
    <row r="8407" spans="1:8" ht="14.25">
      <c r="A8407" s="11">
        <v>44166</v>
      </c>
      <c r="B8407" s="10" t="s">
        <v>8816</v>
      </c>
      <c r="C8407" s="12">
        <v>0.58333333333333337</v>
      </c>
      <c r="D8407" s="13">
        <v>44181</v>
      </c>
      <c r="E8407" s="7" t="s">
        <v>6978</v>
      </c>
      <c r="F8407" s="65">
        <v>54.14</v>
      </c>
      <c r="G8407" t="s">
        <v>12</v>
      </c>
      <c r="H8407">
        <f>+VLOOKUP(G8407,'Legenda Tecnologias'!$A$1:$C$26,3)</f>
        <v>22</v>
      </c>
    </row>
    <row r="8408" spans="1:8" ht="14.25">
      <c r="A8408" s="11">
        <v>44166</v>
      </c>
      <c r="B8408" s="10" t="s">
        <v>8817</v>
      </c>
      <c r="C8408" s="12">
        <v>0.625</v>
      </c>
      <c r="D8408" s="13">
        <v>44181</v>
      </c>
      <c r="E8408" s="7" t="s">
        <v>6978</v>
      </c>
      <c r="F8408" s="65">
        <v>53.75</v>
      </c>
      <c r="G8408" t="s">
        <v>10</v>
      </c>
      <c r="H8408">
        <f>+VLOOKUP(G8408,'Legenda Tecnologias'!$A$1:$C$26,3)</f>
        <v>1</v>
      </c>
    </row>
    <row r="8409" spans="1:8" ht="14.25">
      <c r="A8409" s="11">
        <v>44166</v>
      </c>
      <c r="B8409" s="10" t="s">
        <v>8818</v>
      </c>
      <c r="C8409" s="12">
        <v>0.66666666666666663</v>
      </c>
      <c r="D8409" s="13">
        <v>44181</v>
      </c>
      <c r="E8409" s="7" t="s">
        <v>6978</v>
      </c>
      <c r="F8409" s="65">
        <v>55.22</v>
      </c>
      <c r="G8409" t="s">
        <v>5</v>
      </c>
      <c r="H8409">
        <f>+VLOOKUP(G8409,'Legenda Tecnologias'!$A$1:$C$26,3)</f>
        <v>11</v>
      </c>
    </row>
    <row r="8410" spans="1:8" ht="14.25">
      <c r="A8410" s="11">
        <v>44166</v>
      </c>
      <c r="B8410" s="10" t="s">
        <v>8819</v>
      </c>
      <c r="C8410" s="12">
        <v>0.70833333333333337</v>
      </c>
      <c r="D8410" s="13">
        <v>44181</v>
      </c>
      <c r="E8410" s="7" t="s">
        <v>6978</v>
      </c>
      <c r="F8410" s="65">
        <v>57.65</v>
      </c>
      <c r="G8410" t="s">
        <v>5</v>
      </c>
      <c r="H8410">
        <f>+VLOOKUP(G8410,'Legenda Tecnologias'!$A$1:$C$26,3)</f>
        <v>11</v>
      </c>
    </row>
    <row r="8411" spans="1:8" ht="14.25">
      <c r="A8411" s="11">
        <v>44166</v>
      </c>
      <c r="B8411" s="10" t="s">
        <v>8820</v>
      </c>
      <c r="C8411" s="12">
        <v>0.75</v>
      </c>
      <c r="D8411" s="13">
        <v>44181</v>
      </c>
      <c r="E8411" s="7" t="s">
        <v>6978</v>
      </c>
      <c r="F8411" s="65">
        <v>62.02</v>
      </c>
      <c r="G8411" t="s">
        <v>10</v>
      </c>
      <c r="H8411">
        <f>+VLOOKUP(G8411,'Legenda Tecnologias'!$A$1:$C$26,3)</f>
        <v>1</v>
      </c>
    </row>
    <row r="8412" spans="1:8" ht="14.25">
      <c r="A8412" s="11">
        <v>44166</v>
      </c>
      <c r="B8412" s="10" t="s">
        <v>8821</v>
      </c>
      <c r="C8412" s="12">
        <v>0.79166666666666663</v>
      </c>
      <c r="D8412" s="13">
        <v>44181</v>
      </c>
      <c r="E8412" s="7" t="s">
        <v>6978</v>
      </c>
      <c r="F8412" s="65">
        <v>61.57</v>
      </c>
      <c r="G8412" t="s">
        <v>10</v>
      </c>
      <c r="H8412">
        <f>+VLOOKUP(G8412,'Legenda Tecnologias'!$A$1:$C$26,3)</f>
        <v>1</v>
      </c>
    </row>
    <row r="8413" spans="1:8" ht="14.25">
      <c r="A8413" s="11">
        <v>44166</v>
      </c>
      <c r="B8413" s="10" t="s">
        <v>8804</v>
      </c>
      <c r="C8413" s="12">
        <v>8.3333333333333329E-2</v>
      </c>
      <c r="D8413" s="13">
        <v>44181</v>
      </c>
      <c r="E8413" s="7" t="s">
        <v>6978</v>
      </c>
      <c r="F8413" s="65">
        <v>33.69</v>
      </c>
      <c r="G8413" t="s">
        <v>6</v>
      </c>
      <c r="H8413">
        <f>+VLOOKUP(G8413,'Legenda Tecnologias'!$A$1:$C$26,3)</f>
        <v>18</v>
      </c>
    </row>
    <row r="8414" spans="1:8" ht="14.25">
      <c r="A8414" s="11">
        <v>44166</v>
      </c>
      <c r="B8414" s="10" t="s">
        <v>8822</v>
      </c>
      <c r="C8414" s="12">
        <v>0.83333333333333337</v>
      </c>
      <c r="D8414" s="13">
        <v>44181</v>
      </c>
      <c r="E8414" s="7" t="s">
        <v>6978</v>
      </c>
      <c r="F8414" s="65">
        <v>58.05</v>
      </c>
      <c r="G8414" t="s">
        <v>5</v>
      </c>
      <c r="H8414">
        <f>+VLOOKUP(G8414,'Legenda Tecnologias'!$A$1:$C$26,3)</f>
        <v>11</v>
      </c>
    </row>
    <row r="8415" spans="1:8" ht="14.25">
      <c r="A8415" s="11">
        <v>44166</v>
      </c>
      <c r="B8415" s="10" t="s">
        <v>8823</v>
      </c>
      <c r="C8415" s="12">
        <v>0.875</v>
      </c>
      <c r="D8415" s="13">
        <v>44181</v>
      </c>
      <c r="E8415" s="7" t="s">
        <v>6978</v>
      </c>
      <c r="F8415" s="65">
        <v>56.3</v>
      </c>
      <c r="G8415" t="s">
        <v>5</v>
      </c>
      <c r="H8415">
        <f>+VLOOKUP(G8415,'Legenda Tecnologias'!$A$1:$C$26,3)</f>
        <v>11</v>
      </c>
    </row>
    <row r="8416" spans="1:8" ht="14.25">
      <c r="A8416" s="11">
        <v>44166</v>
      </c>
      <c r="B8416" s="10" t="s">
        <v>8824</v>
      </c>
      <c r="C8416" s="12">
        <v>0.91666666666666663</v>
      </c>
      <c r="D8416" s="13">
        <v>44181</v>
      </c>
      <c r="E8416" s="7" t="s">
        <v>6978</v>
      </c>
      <c r="F8416" s="65">
        <v>53.81</v>
      </c>
      <c r="G8416" t="s">
        <v>5</v>
      </c>
      <c r="H8416">
        <f>+VLOOKUP(G8416,'Legenda Tecnologias'!$A$1:$C$26,3)</f>
        <v>11</v>
      </c>
    </row>
    <row r="8417" spans="1:8" ht="14.25">
      <c r="A8417" s="11">
        <v>44166</v>
      </c>
      <c r="B8417" s="10" t="s">
        <v>8825</v>
      </c>
      <c r="C8417" s="12">
        <v>0.95833333333333337</v>
      </c>
      <c r="D8417" s="13">
        <v>44181</v>
      </c>
      <c r="E8417" s="7" t="s">
        <v>6978</v>
      </c>
      <c r="F8417" s="65">
        <v>53.3</v>
      </c>
      <c r="G8417" t="s">
        <v>10</v>
      </c>
      <c r="H8417">
        <f>+VLOOKUP(G8417,'Legenda Tecnologias'!$A$1:$C$26,3)</f>
        <v>1</v>
      </c>
    </row>
    <row r="8418" spans="1:8" ht="14.25">
      <c r="A8418" s="11">
        <v>44166</v>
      </c>
      <c r="B8418" s="10" t="s">
        <v>8805</v>
      </c>
      <c r="C8418" s="12">
        <v>0.125</v>
      </c>
      <c r="D8418" s="13">
        <v>44181</v>
      </c>
      <c r="E8418" s="7" t="s">
        <v>6978</v>
      </c>
      <c r="F8418" s="65">
        <v>31.28</v>
      </c>
      <c r="G8418" t="s">
        <v>13</v>
      </c>
      <c r="H8418">
        <f>+VLOOKUP(G8418,'Legenda Tecnologias'!$A$1:$C$26,3)</f>
        <v>24</v>
      </c>
    </row>
    <row r="8419" spans="1:8" ht="14.25">
      <c r="A8419" s="11">
        <v>44166</v>
      </c>
      <c r="B8419" s="10" t="s">
        <v>8806</v>
      </c>
      <c r="C8419" s="12">
        <v>0.16666666666666666</v>
      </c>
      <c r="D8419" s="13">
        <v>44181</v>
      </c>
      <c r="E8419" s="7" t="s">
        <v>6978</v>
      </c>
      <c r="F8419" s="65">
        <v>31.99</v>
      </c>
      <c r="G8419" t="s">
        <v>5</v>
      </c>
      <c r="H8419">
        <f>+VLOOKUP(G8419,'Legenda Tecnologias'!$A$1:$C$26,3)</f>
        <v>11</v>
      </c>
    </row>
    <row r="8420" spans="1:8" ht="14.25">
      <c r="A8420" s="11">
        <v>44166</v>
      </c>
      <c r="B8420" s="10" t="s">
        <v>8807</v>
      </c>
      <c r="C8420" s="12">
        <v>0.20833333333333334</v>
      </c>
      <c r="D8420" s="13">
        <v>44181</v>
      </c>
      <c r="E8420" s="7" t="s">
        <v>6978</v>
      </c>
      <c r="F8420" s="65">
        <v>33</v>
      </c>
      <c r="G8420" t="s">
        <v>13</v>
      </c>
      <c r="H8420">
        <f>+VLOOKUP(G8420,'Legenda Tecnologias'!$A$1:$C$26,3)</f>
        <v>24</v>
      </c>
    </row>
    <row r="8421" spans="1:8" ht="14.25">
      <c r="A8421" s="11">
        <v>44166</v>
      </c>
      <c r="B8421" s="10" t="s">
        <v>8808</v>
      </c>
      <c r="C8421" s="12">
        <v>0.25</v>
      </c>
      <c r="D8421" s="13">
        <v>44181</v>
      </c>
      <c r="E8421" s="7" t="s">
        <v>6978</v>
      </c>
      <c r="F8421" s="65">
        <v>36.369999999999997</v>
      </c>
      <c r="G8421" t="s">
        <v>6</v>
      </c>
      <c r="H8421">
        <f>+VLOOKUP(G8421,'Legenda Tecnologias'!$A$1:$C$26,3)</f>
        <v>18</v>
      </c>
    </row>
    <row r="8422" spans="1:8" ht="14.25">
      <c r="A8422" s="11">
        <v>44166</v>
      </c>
      <c r="B8422" s="10" t="s">
        <v>8809</v>
      </c>
      <c r="C8422" s="12">
        <v>0.29166666666666669</v>
      </c>
      <c r="D8422" s="13">
        <v>44181</v>
      </c>
      <c r="E8422" s="7" t="s">
        <v>6978</v>
      </c>
      <c r="F8422" s="65">
        <v>51.74</v>
      </c>
      <c r="G8422" t="s">
        <v>13</v>
      </c>
      <c r="H8422">
        <f>+VLOOKUP(G8422,'Legenda Tecnologias'!$A$1:$C$26,3)</f>
        <v>24</v>
      </c>
    </row>
    <row r="8423" spans="1:8" ht="14.25">
      <c r="A8423" s="11">
        <v>44166</v>
      </c>
      <c r="B8423" s="10" t="s">
        <v>8810</v>
      </c>
      <c r="C8423" s="12">
        <v>0.33333333333333331</v>
      </c>
      <c r="D8423" s="13">
        <v>44181</v>
      </c>
      <c r="E8423" s="7" t="s">
        <v>6978</v>
      </c>
      <c r="F8423" s="65">
        <v>53.48</v>
      </c>
      <c r="G8423" t="s">
        <v>5</v>
      </c>
      <c r="H8423">
        <f>+VLOOKUP(G8423,'Legenda Tecnologias'!$A$1:$C$26,3)</f>
        <v>11</v>
      </c>
    </row>
    <row r="8424" spans="1:8" ht="14.25">
      <c r="A8424" s="11">
        <v>44166</v>
      </c>
      <c r="B8424" s="10" t="s">
        <v>8811</v>
      </c>
      <c r="C8424" s="12">
        <v>0.375</v>
      </c>
      <c r="D8424" s="13">
        <v>44181</v>
      </c>
      <c r="E8424" s="7" t="s">
        <v>6978</v>
      </c>
      <c r="F8424" s="65">
        <v>55.49</v>
      </c>
      <c r="G8424" t="s">
        <v>5</v>
      </c>
      <c r="H8424">
        <f>+VLOOKUP(G8424,'Legenda Tecnologias'!$A$1:$C$26,3)</f>
        <v>11</v>
      </c>
    </row>
    <row r="8425" spans="1:8" ht="14.25">
      <c r="A8425" s="11">
        <v>44166</v>
      </c>
      <c r="B8425" s="10" t="s">
        <v>8826</v>
      </c>
      <c r="C8425" s="12">
        <v>0</v>
      </c>
      <c r="D8425" s="13">
        <v>44182</v>
      </c>
      <c r="E8425" s="7" t="s">
        <v>6978</v>
      </c>
      <c r="F8425" s="65">
        <v>50.25</v>
      </c>
      <c r="G8425" t="s">
        <v>10</v>
      </c>
      <c r="H8425">
        <f>+VLOOKUP(G8425,'Legenda Tecnologias'!$A$1:$C$26,3)</f>
        <v>1</v>
      </c>
    </row>
    <row r="8426" spans="1:8" ht="14.25">
      <c r="A8426" s="11">
        <v>44166</v>
      </c>
      <c r="B8426" s="10" t="s">
        <v>8827</v>
      </c>
      <c r="C8426" s="12">
        <v>4.1666666666666664E-2</v>
      </c>
      <c r="D8426" s="13">
        <v>44182</v>
      </c>
      <c r="E8426" s="7" t="s">
        <v>6978</v>
      </c>
      <c r="F8426" s="65">
        <v>47.33</v>
      </c>
      <c r="G8426" t="s">
        <v>5</v>
      </c>
      <c r="H8426">
        <f>+VLOOKUP(G8426,'Legenda Tecnologias'!$A$1:$C$26,3)</f>
        <v>11</v>
      </c>
    </row>
    <row r="8427" spans="1:8" ht="14.25">
      <c r="A8427" s="11">
        <v>44166</v>
      </c>
      <c r="B8427" s="10" t="s">
        <v>8836</v>
      </c>
      <c r="C8427" s="12">
        <v>0.41666666666666669</v>
      </c>
      <c r="D8427" s="13">
        <v>44182</v>
      </c>
      <c r="E8427" s="7" t="s">
        <v>6978</v>
      </c>
      <c r="F8427" s="65">
        <v>62.25</v>
      </c>
      <c r="G8427" t="s">
        <v>5</v>
      </c>
      <c r="H8427">
        <f>+VLOOKUP(G8427,'Legenda Tecnologias'!$A$1:$C$26,3)</f>
        <v>11</v>
      </c>
    </row>
    <row r="8428" spans="1:8" ht="14.25">
      <c r="A8428" s="11">
        <v>44166</v>
      </c>
      <c r="B8428" s="10" t="s">
        <v>8837</v>
      </c>
      <c r="C8428" s="12">
        <v>0.45833333333333331</v>
      </c>
      <c r="D8428" s="13">
        <v>44182</v>
      </c>
      <c r="E8428" s="7" t="s">
        <v>6978</v>
      </c>
      <c r="F8428" s="65">
        <v>61.05</v>
      </c>
      <c r="G8428" t="s">
        <v>5</v>
      </c>
      <c r="H8428">
        <f>+VLOOKUP(G8428,'Legenda Tecnologias'!$A$1:$C$26,3)</f>
        <v>11</v>
      </c>
    </row>
    <row r="8429" spans="1:8" ht="14.25">
      <c r="A8429" s="11">
        <v>44166</v>
      </c>
      <c r="B8429" s="10" t="s">
        <v>8838</v>
      </c>
      <c r="C8429" s="12">
        <v>0.5</v>
      </c>
      <c r="D8429" s="13">
        <v>44182</v>
      </c>
      <c r="E8429" s="7" t="s">
        <v>6978</v>
      </c>
      <c r="F8429" s="65">
        <v>60.24</v>
      </c>
      <c r="G8429" t="s">
        <v>5</v>
      </c>
      <c r="H8429">
        <f>+VLOOKUP(G8429,'Legenda Tecnologias'!$A$1:$C$26,3)</f>
        <v>11</v>
      </c>
    </row>
    <row r="8430" spans="1:8" ht="14.25">
      <c r="A8430" s="11">
        <v>44166</v>
      </c>
      <c r="B8430" s="10" t="s">
        <v>8839</v>
      </c>
      <c r="C8430" s="12">
        <v>0.54166666666666663</v>
      </c>
      <c r="D8430" s="13">
        <v>44182</v>
      </c>
      <c r="E8430" s="7" t="s">
        <v>6978</v>
      </c>
      <c r="F8430" s="65">
        <v>60</v>
      </c>
      <c r="G8430" t="s">
        <v>5</v>
      </c>
      <c r="H8430">
        <f>+VLOOKUP(G8430,'Legenda Tecnologias'!$A$1:$C$26,3)</f>
        <v>11</v>
      </c>
    </row>
    <row r="8431" spans="1:8" ht="14.25">
      <c r="A8431" s="11">
        <v>44166</v>
      </c>
      <c r="B8431" s="10" t="s">
        <v>8840</v>
      </c>
      <c r="C8431" s="12">
        <v>0.58333333333333337</v>
      </c>
      <c r="D8431" s="13">
        <v>44182</v>
      </c>
      <c r="E8431" s="7" t="s">
        <v>6978</v>
      </c>
      <c r="F8431" s="65">
        <v>58.16</v>
      </c>
      <c r="G8431" t="s">
        <v>10</v>
      </c>
      <c r="H8431">
        <f>+VLOOKUP(G8431,'Legenda Tecnologias'!$A$1:$C$26,3)</f>
        <v>1</v>
      </c>
    </row>
    <row r="8432" spans="1:8" ht="14.25">
      <c r="A8432" s="11">
        <v>44166</v>
      </c>
      <c r="B8432" s="10" t="s">
        <v>8841</v>
      </c>
      <c r="C8432" s="12">
        <v>0.625</v>
      </c>
      <c r="D8432" s="13">
        <v>44182</v>
      </c>
      <c r="E8432" s="7" t="s">
        <v>6978</v>
      </c>
      <c r="F8432" s="65">
        <v>59.45</v>
      </c>
      <c r="G8432" t="s">
        <v>10</v>
      </c>
      <c r="H8432">
        <f>+VLOOKUP(G8432,'Legenda Tecnologias'!$A$1:$C$26,3)</f>
        <v>1</v>
      </c>
    </row>
    <row r="8433" spans="1:8" ht="14.25">
      <c r="A8433" s="11">
        <v>44166</v>
      </c>
      <c r="B8433" s="10" t="s">
        <v>8842</v>
      </c>
      <c r="C8433" s="12">
        <v>0.66666666666666663</v>
      </c>
      <c r="D8433" s="13">
        <v>44182</v>
      </c>
      <c r="E8433" s="7" t="s">
        <v>6978</v>
      </c>
      <c r="F8433" s="65">
        <v>60.82</v>
      </c>
      <c r="G8433" t="s">
        <v>5</v>
      </c>
      <c r="H8433">
        <f>+VLOOKUP(G8433,'Legenda Tecnologias'!$A$1:$C$26,3)</f>
        <v>11</v>
      </c>
    </row>
    <row r="8434" spans="1:8" ht="14.25">
      <c r="A8434" s="11">
        <v>44166</v>
      </c>
      <c r="B8434" s="10" t="s">
        <v>8843</v>
      </c>
      <c r="C8434" s="12">
        <v>0.70833333333333337</v>
      </c>
      <c r="D8434" s="13">
        <v>44182</v>
      </c>
      <c r="E8434" s="7" t="s">
        <v>6978</v>
      </c>
      <c r="F8434" s="65">
        <v>63.97</v>
      </c>
      <c r="G8434" t="s">
        <v>10</v>
      </c>
      <c r="H8434">
        <f>+VLOOKUP(G8434,'Legenda Tecnologias'!$A$1:$C$26,3)</f>
        <v>1</v>
      </c>
    </row>
    <row r="8435" spans="1:8" ht="14.25">
      <c r="A8435" s="11">
        <v>44166</v>
      </c>
      <c r="B8435" s="10" t="s">
        <v>8844</v>
      </c>
      <c r="C8435" s="12">
        <v>0.75</v>
      </c>
      <c r="D8435" s="13">
        <v>44182</v>
      </c>
      <c r="E8435" s="7" t="s">
        <v>6978</v>
      </c>
      <c r="F8435" s="65">
        <v>68.900000000000006</v>
      </c>
      <c r="G8435" t="s">
        <v>10</v>
      </c>
      <c r="H8435">
        <f>+VLOOKUP(G8435,'Legenda Tecnologias'!$A$1:$C$26,3)</f>
        <v>1</v>
      </c>
    </row>
    <row r="8436" spans="1:8" ht="14.25">
      <c r="A8436" s="11">
        <v>44166</v>
      </c>
      <c r="B8436" s="10" t="s">
        <v>8845</v>
      </c>
      <c r="C8436" s="12">
        <v>0.79166666666666663</v>
      </c>
      <c r="D8436" s="13">
        <v>44182</v>
      </c>
      <c r="E8436" s="7" t="s">
        <v>6978</v>
      </c>
      <c r="F8436" s="65">
        <v>66.239999999999995</v>
      </c>
      <c r="G8436" t="s">
        <v>5</v>
      </c>
      <c r="H8436">
        <f>+VLOOKUP(G8436,'Legenda Tecnologias'!$A$1:$C$26,3)</f>
        <v>11</v>
      </c>
    </row>
    <row r="8437" spans="1:8" ht="14.25">
      <c r="A8437" s="11">
        <v>44166</v>
      </c>
      <c r="B8437" s="10" t="s">
        <v>8828</v>
      </c>
      <c r="C8437" s="12">
        <v>8.3333333333333329E-2</v>
      </c>
      <c r="D8437" s="13">
        <v>44182</v>
      </c>
      <c r="E8437" s="7" t="s">
        <v>6978</v>
      </c>
      <c r="F8437" s="65">
        <v>45.02</v>
      </c>
      <c r="G8437" t="s">
        <v>6</v>
      </c>
      <c r="H8437">
        <f>+VLOOKUP(G8437,'Legenda Tecnologias'!$A$1:$C$26,3)</f>
        <v>18</v>
      </c>
    </row>
    <row r="8438" spans="1:8" ht="14.25">
      <c r="A8438" s="11">
        <v>44166</v>
      </c>
      <c r="B8438" s="10" t="s">
        <v>8846</v>
      </c>
      <c r="C8438" s="12">
        <v>0.83333333333333337</v>
      </c>
      <c r="D8438" s="13">
        <v>44182</v>
      </c>
      <c r="E8438" s="7" t="s">
        <v>6978</v>
      </c>
      <c r="F8438" s="65">
        <v>61.98</v>
      </c>
      <c r="G8438" t="s">
        <v>10</v>
      </c>
      <c r="H8438">
        <f>+VLOOKUP(G8438,'Legenda Tecnologias'!$A$1:$C$26,3)</f>
        <v>1</v>
      </c>
    </row>
    <row r="8439" spans="1:8" ht="14.25">
      <c r="A8439" s="11">
        <v>44166</v>
      </c>
      <c r="B8439" s="10" t="s">
        <v>8847</v>
      </c>
      <c r="C8439" s="12">
        <v>0.875</v>
      </c>
      <c r="D8439" s="13">
        <v>44182</v>
      </c>
      <c r="E8439" s="7" t="s">
        <v>6978</v>
      </c>
      <c r="F8439" s="65">
        <v>60.81</v>
      </c>
      <c r="G8439" t="s">
        <v>10</v>
      </c>
      <c r="H8439">
        <f>+VLOOKUP(G8439,'Legenda Tecnologias'!$A$1:$C$26,3)</f>
        <v>1</v>
      </c>
    </row>
    <row r="8440" spans="1:8" ht="14.25">
      <c r="A8440" s="11">
        <v>44166</v>
      </c>
      <c r="B8440" s="10" t="s">
        <v>8848</v>
      </c>
      <c r="C8440" s="12">
        <v>0.91666666666666663</v>
      </c>
      <c r="D8440" s="13">
        <v>44182</v>
      </c>
      <c r="E8440" s="7" t="s">
        <v>6978</v>
      </c>
      <c r="F8440" s="65">
        <v>57.93</v>
      </c>
      <c r="G8440" t="s">
        <v>10</v>
      </c>
      <c r="H8440">
        <f>+VLOOKUP(G8440,'Legenda Tecnologias'!$A$1:$C$26,3)</f>
        <v>1</v>
      </c>
    </row>
    <row r="8441" spans="1:8" ht="14.25">
      <c r="A8441" s="11">
        <v>44166</v>
      </c>
      <c r="B8441" s="10" t="s">
        <v>8849</v>
      </c>
      <c r="C8441" s="12">
        <v>0.95833333333333337</v>
      </c>
      <c r="D8441" s="13">
        <v>44182</v>
      </c>
      <c r="E8441" s="7" t="s">
        <v>6978</v>
      </c>
      <c r="F8441" s="65">
        <v>49.07</v>
      </c>
      <c r="G8441" t="s">
        <v>10</v>
      </c>
      <c r="H8441">
        <f>+VLOOKUP(G8441,'Legenda Tecnologias'!$A$1:$C$26,3)</f>
        <v>1</v>
      </c>
    </row>
    <row r="8442" spans="1:8" ht="14.25">
      <c r="A8442" s="11">
        <v>44166</v>
      </c>
      <c r="B8442" s="10" t="s">
        <v>8829</v>
      </c>
      <c r="C8442" s="12">
        <v>0.125</v>
      </c>
      <c r="D8442" s="13">
        <v>44182</v>
      </c>
      <c r="E8442" s="7" t="s">
        <v>6978</v>
      </c>
      <c r="F8442" s="65">
        <v>44.62</v>
      </c>
      <c r="G8442" t="s">
        <v>5</v>
      </c>
      <c r="H8442">
        <f>+VLOOKUP(G8442,'Legenda Tecnologias'!$A$1:$C$26,3)</f>
        <v>11</v>
      </c>
    </row>
    <row r="8443" spans="1:8" ht="14.25">
      <c r="A8443" s="11">
        <v>44166</v>
      </c>
      <c r="B8443" s="10" t="s">
        <v>8830</v>
      </c>
      <c r="C8443" s="12">
        <v>0.16666666666666666</v>
      </c>
      <c r="D8443" s="13">
        <v>44182</v>
      </c>
      <c r="E8443" s="7" t="s">
        <v>6978</v>
      </c>
      <c r="F8443" s="65">
        <v>45.02</v>
      </c>
      <c r="G8443" t="s">
        <v>5</v>
      </c>
      <c r="H8443">
        <f>+VLOOKUP(G8443,'Legenda Tecnologias'!$A$1:$C$26,3)</f>
        <v>11</v>
      </c>
    </row>
    <row r="8444" spans="1:8" ht="14.25">
      <c r="A8444" s="11">
        <v>44166</v>
      </c>
      <c r="B8444" s="10" t="s">
        <v>8831</v>
      </c>
      <c r="C8444" s="12">
        <v>0.20833333333333334</v>
      </c>
      <c r="D8444" s="13">
        <v>44182</v>
      </c>
      <c r="E8444" s="7" t="s">
        <v>6978</v>
      </c>
      <c r="F8444" s="65">
        <v>46.51</v>
      </c>
      <c r="G8444" t="s">
        <v>5</v>
      </c>
      <c r="H8444">
        <f>+VLOOKUP(G8444,'Legenda Tecnologias'!$A$1:$C$26,3)</f>
        <v>11</v>
      </c>
    </row>
    <row r="8445" spans="1:8" ht="14.25">
      <c r="A8445" s="11">
        <v>44166</v>
      </c>
      <c r="B8445" s="10" t="s">
        <v>8832</v>
      </c>
      <c r="C8445" s="12">
        <v>0.25</v>
      </c>
      <c r="D8445" s="13">
        <v>44182</v>
      </c>
      <c r="E8445" s="7" t="s">
        <v>6978</v>
      </c>
      <c r="F8445" s="65">
        <v>50.5</v>
      </c>
      <c r="G8445" t="s">
        <v>5</v>
      </c>
      <c r="H8445">
        <f>+VLOOKUP(G8445,'Legenda Tecnologias'!$A$1:$C$26,3)</f>
        <v>11</v>
      </c>
    </row>
    <row r="8446" spans="1:8" ht="14.25">
      <c r="A8446" s="11">
        <v>44166</v>
      </c>
      <c r="B8446" s="10" t="s">
        <v>8833</v>
      </c>
      <c r="C8446" s="12">
        <v>0.29166666666666669</v>
      </c>
      <c r="D8446" s="13">
        <v>44182</v>
      </c>
      <c r="E8446" s="7" t="s">
        <v>6978</v>
      </c>
      <c r="F8446" s="65">
        <v>59.45</v>
      </c>
      <c r="G8446" t="s">
        <v>6</v>
      </c>
      <c r="H8446">
        <f>+VLOOKUP(G8446,'Legenda Tecnologias'!$A$1:$C$26,3)</f>
        <v>18</v>
      </c>
    </row>
    <row r="8447" spans="1:8" ht="14.25">
      <c r="A8447" s="11">
        <v>44166</v>
      </c>
      <c r="B8447" s="10" t="s">
        <v>8834</v>
      </c>
      <c r="C8447" s="12">
        <v>0.33333333333333331</v>
      </c>
      <c r="D8447" s="13">
        <v>44182</v>
      </c>
      <c r="E8447" s="7" t="s">
        <v>6978</v>
      </c>
      <c r="F8447" s="65">
        <v>62.05</v>
      </c>
      <c r="G8447" t="s">
        <v>5</v>
      </c>
      <c r="H8447">
        <f>+VLOOKUP(G8447,'Legenda Tecnologias'!$A$1:$C$26,3)</f>
        <v>11</v>
      </c>
    </row>
    <row r="8448" spans="1:8" ht="14.25">
      <c r="A8448" s="11">
        <v>44166</v>
      </c>
      <c r="B8448" s="10" t="s">
        <v>8835</v>
      </c>
      <c r="C8448" s="12">
        <v>0.375</v>
      </c>
      <c r="D8448" s="13">
        <v>44182</v>
      </c>
      <c r="E8448" s="7" t="s">
        <v>6978</v>
      </c>
      <c r="F8448" s="65">
        <v>63.3</v>
      </c>
      <c r="G8448" t="s">
        <v>10</v>
      </c>
      <c r="H8448">
        <f>+VLOOKUP(G8448,'Legenda Tecnologias'!$A$1:$C$26,3)</f>
        <v>1</v>
      </c>
    </row>
    <row r="8449" spans="1:8" ht="14.25">
      <c r="A8449" s="11">
        <v>44166</v>
      </c>
      <c r="B8449" s="10" t="s">
        <v>8850</v>
      </c>
      <c r="C8449" s="12">
        <v>0</v>
      </c>
      <c r="D8449" s="13">
        <v>44183</v>
      </c>
      <c r="E8449" s="7" t="s">
        <v>6978</v>
      </c>
      <c r="F8449" s="65">
        <v>46.51</v>
      </c>
      <c r="G8449" t="s">
        <v>12</v>
      </c>
      <c r="H8449">
        <f>+VLOOKUP(G8449,'Legenda Tecnologias'!$A$1:$C$26,3)</f>
        <v>22</v>
      </c>
    </row>
    <row r="8450" spans="1:8" ht="14.25">
      <c r="A8450" s="11">
        <v>44166</v>
      </c>
      <c r="B8450" s="10" t="s">
        <v>8851</v>
      </c>
      <c r="C8450" s="12">
        <v>4.1666666666666664E-2</v>
      </c>
      <c r="D8450" s="13">
        <v>44183</v>
      </c>
      <c r="E8450" s="7" t="s">
        <v>6978</v>
      </c>
      <c r="F8450" s="65">
        <v>44.62</v>
      </c>
      <c r="G8450" t="s">
        <v>5</v>
      </c>
      <c r="H8450">
        <f>+VLOOKUP(G8450,'Legenda Tecnologias'!$A$1:$C$26,3)</f>
        <v>11</v>
      </c>
    </row>
    <row r="8451" spans="1:8" ht="14.25">
      <c r="A8451" s="11">
        <v>44166</v>
      </c>
      <c r="B8451" s="10" t="s">
        <v>8860</v>
      </c>
      <c r="C8451" s="12">
        <v>0.41666666666666669</v>
      </c>
      <c r="D8451" s="13">
        <v>44183</v>
      </c>
      <c r="E8451" s="7" t="s">
        <v>6978</v>
      </c>
      <c r="F8451" s="65">
        <v>58.3</v>
      </c>
      <c r="G8451" t="s">
        <v>5</v>
      </c>
      <c r="H8451">
        <f>+VLOOKUP(G8451,'Legenda Tecnologias'!$A$1:$C$26,3)</f>
        <v>11</v>
      </c>
    </row>
    <row r="8452" spans="1:8" ht="14.25">
      <c r="A8452" s="11">
        <v>44166</v>
      </c>
      <c r="B8452" s="10" t="s">
        <v>8861</v>
      </c>
      <c r="C8452" s="12">
        <v>0.45833333333333331</v>
      </c>
      <c r="D8452" s="13">
        <v>44183</v>
      </c>
      <c r="E8452" s="7" t="s">
        <v>6978</v>
      </c>
      <c r="F8452" s="65">
        <v>57.48</v>
      </c>
      <c r="G8452" t="s">
        <v>10</v>
      </c>
      <c r="H8452">
        <f>+VLOOKUP(G8452,'Legenda Tecnologias'!$A$1:$C$26,3)</f>
        <v>1</v>
      </c>
    </row>
    <row r="8453" spans="1:8" ht="14.25">
      <c r="A8453" s="11">
        <v>44166</v>
      </c>
      <c r="B8453" s="10" t="s">
        <v>8862</v>
      </c>
      <c r="C8453" s="12">
        <v>0.5</v>
      </c>
      <c r="D8453" s="13">
        <v>44183</v>
      </c>
      <c r="E8453" s="7" t="s">
        <v>6978</v>
      </c>
      <c r="F8453" s="65">
        <v>55.98</v>
      </c>
      <c r="G8453" t="s">
        <v>5</v>
      </c>
      <c r="H8453">
        <f>+VLOOKUP(G8453,'Legenda Tecnologias'!$A$1:$C$26,3)</f>
        <v>11</v>
      </c>
    </row>
    <row r="8454" spans="1:8" ht="14.25">
      <c r="A8454" s="11">
        <v>44166</v>
      </c>
      <c r="B8454" s="10" t="s">
        <v>8863</v>
      </c>
      <c r="C8454" s="12">
        <v>0.54166666666666663</v>
      </c>
      <c r="D8454" s="13">
        <v>44183</v>
      </c>
      <c r="E8454" s="7" t="s">
        <v>6978</v>
      </c>
      <c r="F8454" s="65">
        <v>53.7</v>
      </c>
      <c r="G8454" t="s">
        <v>10</v>
      </c>
      <c r="H8454">
        <f>+VLOOKUP(G8454,'Legenda Tecnologias'!$A$1:$C$26,3)</f>
        <v>1</v>
      </c>
    </row>
    <row r="8455" spans="1:8" ht="14.25">
      <c r="A8455" s="11">
        <v>44166</v>
      </c>
      <c r="B8455" s="10" t="s">
        <v>8864</v>
      </c>
      <c r="C8455" s="12">
        <v>0.58333333333333337</v>
      </c>
      <c r="D8455" s="13">
        <v>44183</v>
      </c>
      <c r="E8455" s="7" t="s">
        <v>6978</v>
      </c>
      <c r="F8455" s="65">
        <v>48.29</v>
      </c>
      <c r="G8455" t="s">
        <v>5</v>
      </c>
      <c r="H8455">
        <f>+VLOOKUP(G8455,'Legenda Tecnologias'!$A$1:$C$26,3)</f>
        <v>11</v>
      </c>
    </row>
    <row r="8456" spans="1:8" ht="14.25">
      <c r="A8456" s="11">
        <v>44166</v>
      </c>
      <c r="B8456" s="10" t="s">
        <v>8865</v>
      </c>
      <c r="C8456" s="12">
        <v>0.625</v>
      </c>
      <c r="D8456" s="13">
        <v>44183</v>
      </c>
      <c r="E8456" s="7" t="s">
        <v>6978</v>
      </c>
      <c r="F8456" s="65">
        <v>48.29</v>
      </c>
      <c r="G8456" t="s">
        <v>5</v>
      </c>
      <c r="H8456">
        <f>+VLOOKUP(G8456,'Legenda Tecnologias'!$A$1:$C$26,3)</f>
        <v>11</v>
      </c>
    </row>
    <row r="8457" spans="1:8" ht="14.25">
      <c r="A8457" s="11">
        <v>44166</v>
      </c>
      <c r="B8457" s="10" t="s">
        <v>8866</v>
      </c>
      <c r="C8457" s="12">
        <v>0.66666666666666663</v>
      </c>
      <c r="D8457" s="13">
        <v>44183</v>
      </c>
      <c r="E8457" s="7" t="s">
        <v>6978</v>
      </c>
      <c r="F8457" s="65">
        <v>49.04</v>
      </c>
      <c r="G8457" t="s">
        <v>5</v>
      </c>
      <c r="H8457">
        <f>+VLOOKUP(G8457,'Legenda Tecnologias'!$A$1:$C$26,3)</f>
        <v>11</v>
      </c>
    </row>
    <row r="8458" spans="1:8" ht="14.25">
      <c r="A8458" s="11">
        <v>44166</v>
      </c>
      <c r="B8458" s="10" t="s">
        <v>8867</v>
      </c>
      <c r="C8458" s="12">
        <v>0.70833333333333337</v>
      </c>
      <c r="D8458" s="13">
        <v>44183</v>
      </c>
      <c r="E8458" s="7" t="s">
        <v>6978</v>
      </c>
      <c r="F8458" s="65">
        <v>53.98</v>
      </c>
      <c r="G8458" t="s">
        <v>12</v>
      </c>
      <c r="H8458">
        <f>+VLOOKUP(G8458,'Legenda Tecnologias'!$A$1:$C$26,3)</f>
        <v>22</v>
      </c>
    </row>
    <row r="8459" spans="1:8" ht="14.25">
      <c r="A8459" s="11">
        <v>44166</v>
      </c>
      <c r="B8459" s="10" t="s">
        <v>8868</v>
      </c>
      <c r="C8459" s="12">
        <v>0.75</v>
      </c>
      <c r="D8459" s="13">
        <v>44183</v>
      </c>
      <c r="E8459" s="7" t="s">
        <v>6978</v>
      </c>
      <c r="F8459" s="65">
        <v>57.33</v>
      </c>
      <c r="G8459" t="s">
        <v>5</v>
      </c>
      <c r="H8459">
        <f>+VLOOKUP(G8459,'Legenda Tecnologias'!$A$1:$C$26,3)</f>
        <v>11</v>
      </c>
    </row>
    <row r="8460" spans="1:8" ht="14.25">
      <c r="A8460" s="11">
        <v>44166</v>
      </c>
      <c r="B8460" s="10" t="s">
        <v>8869</v>
      </c>
      <c r="C8460" s="12">
        <v>0.79166666666666663</v>
      </c>
      <c r="D8460" s="13">
        <v>44183</v>
      </c>
      <c r="E8460" s="7" t="s">
        <v>6978</v>
      </c>
      <c r="F8460" s="65">
        <v>55.68</v>
      </c>
      <c r="G8460" t="s">
        <v>10</v>
      </c>
      <c r="H8460">
        <f>+VLOOKUP(G8460,'Legenda Tecnologias'!$A$1:$C$26,3)</f>
        <v>1</v>
      </c>
    </row>
    <row r="8461" spans="1:8" ht="14.25">
      <c r="A8461" s="11">
        <v>44166</v>
      </c>
      <c r="B8461" s="10" t="s">
        <v>8852</v>
      </c>
      <c r="C8461" s="12">
        <v>8.3333333333333329E-2</v>
      </c>
      <c r="D8461" s="13">
        <v>44183</v>
      </c>
      <c r="E8461" s="7" t="s">
        <v>6978</v>
      </c>
      <c r="F8461" s="65">
        <v>43</v>
      </c>
      <c r="G8461" t="s">
        <v>5</v>
      </c>
      <c r="H8461">
        <f>+VLOOKUP(G8461,'Legenda Tecnologias'!$A$1:$C$26,3)</f>
        <v>11</v>
      </c>
    </row>
    <row r="8462" spans="1:8" ht="14.25">
      <c r="A8462" s="11">
        <v>44166</v>
      </c>
      <c r="B8462" s="10" t="s">
        <v>8870</v>
      </c>
      <c r="C8462" s="12">
        <v>0.83333333333333337</v>
      </c>
      <c r="D8462" s="13">
        <v>44183</v>
      </c>
      <c r="E8462" s="7" t="s">
        <v>6978</v>
      </c>
      <c r="F8462" s="65">
        <v>52</v>
      </c>
      <c r="G8462" t="s">
        <v>5</v>
      </c>
      <c r="H8462">
        <f>+VLOOKUP(G8462,'Legenda Tecnologias'!$A$1:$C$26,3)</f>
        <v>11</v>
      </c>
    </row>
    <row r="8463" spans="1:8" ht="14.25">
      <c r="A8463" s="11">
        <v>44166</v>
      </c>
      <c r="B8463" s="10" t="s">
        <v>8871</v>
      </c>
      <c r="C8463" s="12">
        <v>0.875</v>
      </c>
      <c r="D8463" s="13">
        <v>44183</v>
      </c>
      <c r="E8463" s="7" t="s">
        <v>6978</v>
      </c>
      <c r="F8463" s="65">
        <v>47.05</v>
      </c>
      <c r="G8463" t="s">
        <v>6</v>
      </c>
      <c r="H8463">
        <f>+VLOOKUP(G8463,'Legenda Tecnologias'!$A$1:$C$26,3)</f>
        <v>18</v>
      </c>
    </row>
    <row r="8464" spans="1:8" ht="14.25">
      <c r="A8464" s="11">
        <v>44166</v>
      </c>
      <c r="B8464" s="10" t="s">
        <v>8872</v>
      </c>
      <c r="C8464" s="12">
        <v>0.91666666666666663</v>
      </c>
      <c r="D8464" s="13">
        <v>44183</v>
      </c>
      <c r="E8464" s="7" t="s">
        <v>6978</v>
      </c>
      <c r="F8464" s="65">
        <v>41.29</v>
      </c>
      <c r="G8464" t="s">
        <v>5</v>
      </c>
      <c r="H8464">
        <f>+VLOOKUP(G8464,'Legenda Tecnologias'!$A$1:$C$26,3)</f>
        <v>11</v>
      </c>
    </row>
    <row r="8465" spans="1:8" ht="14.25">
      <c r="A8465" s="11">
        <v>44166</v>
      </c>
      <c r="B8465" s="10" t="s">
        <v>8873</v>
      </c>
      <c r="C8465" s="12">
        <v>0.95833333333333337</v>
      </c>
      <c r="D8465" s="13">
        <v>44183</v>
      </c>
      <c r="E8465" s="7" t="s">
        <v>6978</v>
      </c>
      <c r="F8465" s="65">
        <v>37.549999999999997</v>
      </c>
      <c r="G8465" t="s">
        <v>12</v>
      </c>
      <c r="H8465">
        <f>+VLOOKUP(G8465,'Legenda Tecnologias'!$A$1:$C$26,3)</f>
        <v>22</v>
      </c>
    </row>
    <row r="8466" spans="1:8" ht="14.25">
      <c r="A8466" s="11">
        <v>44166</v>
      </c>
      <c r="B8466" s="10" t="s">
        <v>8853</v>
      </c>
      <c r="C8466" s="12">
        <v>0.125</v>
      </c>
      <c r="D8466" s="13">
        <v>44183</v>
      </c>
      <c r="E8466" s="7" t="s">
        <v>6978</v>
      </c>
      <c r="F8466" s="65">
        <v>36.9</v>
      </c>
      <c r="G8466" t="s">
        <v>5</v>
      </c>
      <c r="H8466">
        <f>+VLOOKUP(G8466,'Legenda Tecnologias'!$A$1:$C$26,3)</f>
        <v>11</v>
      </c>
    </row>
    <row r="8467" spans="1:8" ht="14.25">
      <c r="A8467" s="11">
        <v>44166</v>
      </c>
      <c r="B8467" s="10" t="s">
        <v>8854</v>
      </c>
      <c r="C8467" s="12">
        <v>0.16666666666666666</v>
      </c>
      <c r="D8467" s="13">
        <v>44183</v>
      </c>
      <c r="E8467" s="7" t="s">
        <v>6978</v>
      </c>
      <c r="F8467" s="65">
        <v>36.5</v>
      </c>
      <c r="G8467" t="s">
        <v>12</v>
      </c>
      <c r="H8467">
        <f>+VLOOKUP(G8467,'Legenda Tecnologias'!$A$1:$C$26,3)</f>
        <v>22</v>
      </c>
    </row>
    <row r="8468" spans="1:8" ht="14.25">
      <c r="A8468" s="11">
        <v>44166</v>
      </c>
      <c r="B8468" s="10" t="s">
        <v>8855</v>
      </c>
      <c r="C8468" s="12">
        <v>0.20833333333333334</v>
      </c>
      <c r="D8468" s="13">
        <v>44183</v>
      </c>
      <c r="E8468" s="7" t="s">
        <v>6978</v>
      </c>
      <c r="F8468" s="65">
        <v>37.5</v>
      </c>
      <c r="G8468" t="s">
        <v>12</v>
      </c>
      <c r="H8468">
        <f>+VLOOKUP(G8468,'Legenda Tecnologias'!$A$1:$C$26,3)</f>
        <v>22</v>
      </c>
    </row>
    <row r="8469" spans="1:8" ht="14.25">
      <c r="A8469" s="11">
        <v>44166</v>
      </c>
      <c r="B8469" s="10" t="s">
        <v>8856</v>
      </c>
      <c r="C8469" s="12">
        <v>0.25</v>
      </c>
      <c r="D8469" s="13">
        <v>44183</v>
      </c>
      <c r="E8469" s="7" t="s">
        <v>6978</v>
      </c>
      <c r="F8469" s="65">
        <v>43.77</v>
      </c>
      <c r="G8469" t="s">
        <v>5</v>
      </c>
      <c r="H8469">
        <f>+VLOOKUP(G8469,'Legenda Tecnologias'!$A$1:$C$26,3)</f>
        <v>11</v>
      </c>
    </row>
    <row r="8470" spans="1:8" ht="14.25">
      <c r="A8470" s="11">
        <v>44166</v>
      </c>
      <c r="B8470" s="10" t="s">
        <v>8857</v>
      </c>
      <c r="C8470" s="12">
        <v>0.29166666666666669</v>
      </c>
      <c r="D8470" s="13">
        <v>44183</v>
      </c>
      <c r="E8470" s="7" t="s">
        <v>6978</v>
      </c>
      <c r="F8470" s="65">
        <v>56.39</v>
      </c>
      <c r="G8470" t="s">
        <v>5</v>
      </c>
      <c r="H8470">
        <f>+VLOOKUP(G8470,'Legenda Tecnologias'!$A$1:$C$26,3)</f>
        <v>11</v>
      </c>
    </row>
    <row r="8471" spans="1:8" ht="14.25">
      <c r="A8471" s="11">
        <v>44166</v>
      </c>
      <c r="B8471" s="10" t="s">
        <v>8858</v>
      </c>
      <c r="C8471" s="12">
        <v>0.33333333333333331</v>
      </c>
      <c r="D8471" s="13">
        <v>44183</v>
      </c>
      <c r="E8471" s="7" t="s">
        <v>6978</v>
      </c>
      <c r="F8471" s="65">
        <v>58.6</v>
      </c>
      <c r="G8471" t="s">
        <v>5</v>
      </c>
      <c r="H8471">
        <f>+VLOOKUP(G8471,'Legenda Tecnologias'!$A$1:$C$26,3)</f>
        <v>11</v>
      </c>
    </row>
    <row r="8472" spans="1:8" ht="14.25">
      <c r="A8472" s="11">
        <v>44166</v>
      </c>
      <c r="B8472" s="10" t="s">
        <v>8859</v>
      </c>
      <c r="C8472" s="12">
        <v>0.375</v>
      </c>
      <c r="D8472" s="13">
        <v>44183</v>
      </c>
      <c r="E8472" s="7" t="s">
        <v>6978</v>
      </c>
      <c r="F8472" s="65">
        <v>58.91</v>
      </c>
      <c r="G8472" t="s">
        <v>5</v>
      </c>
      <c r="H8472">
        <f>+VLOOKUP(G8472,'Legenda Tecnologias'!$A$1:$C$26,3)</f>
        <v>11</v>
      </c>
    </row>
    <row r="8473" spans="1:8" ht="14.25">
      <c r="A8473" s="11">
        <v>44166</v>
      </c>
      <c r="B8473" s="10" t="s">
        <v>8874</v>
      </c>
      <c r="C8473" s="12">
        <v>0</v>
      </c>
      <c r="D8473" s="13">
        <v>44184</v>
      </c>
      <c r="E8473" s="7" t="s">
        <v>6978</v>
      </c>
      <c r="F8473" s="65">
        <v>37.5</v>
      </c>
      <c r="G8473" t="s">
        <v>12</v>
      </c>
      <c r="H8473">
        <f>+VLOOKUP(G8473,'Legenda Tecnologias'!$A$1:$C$26,3)</f>
        <v>22</v>
      </c>
    </row>
    <row r="8474" spans="1:8" ht="14.25">
      <c r="A8474" s="11">
        <v>44166</v>
      </c>
      <c r="B8474" s="10" t="s">
        <v>8875</v>
      </c>
      <c r="C8474" s="12">
        <v>4.1666666666666664E-2</v>
      </c>
      <c r="D8474" s="13">
        <v>44184</v>
      </c>
      <c r="E8474" s="7" t="s">
        <v>6978</v>
      </c>
      <c r="F8474" s="65">
        <v>34.96</v>
      </c>
      <c r="G8474" t="s">
        <v>5</v>
      </c>
      <c r="H8474">
        <f>+VLOOKUP(G8474,'Legenda Tecnologias'!$A$1:$C$26,3)</f>
        <v>11</v>
      </c>
    </row>
    <row r="8475" spans="1:8" ht="14.25">
      <c r="A8475" s="11">
        <v>44166</v>
      </c>
      <c r="B8475" s="10" t="s">
        <v>8884</v>
      </c>
      <c r="C8475" s="12">
        <v>0.41666666666666669</v>
      </c>
      <c r="D8475" s="13">
        <v>44184</v>
      </c>
      <c r="E8475" s="7" t="s">
        <v>6978</v>
      </c>
      <c r="F8475" s="65">
        <v>48.29</v>
      </c>
      <c r="G8475" t="s">
        <v>12</v>
      </c>
      <c r="H8475">
        <f>+VLOOKUP(G8475,'Legenda Tecnologias'!$A$1:$C$26,3)</f>
        <v>22</v>
      </c>
    </row>
    <row r="8476" spans="1:8" ht="14.25">
      <c r="A8476" s="11">
        <v>44166</v>
      </c>
      <c r="B8476" s="10" t="s">
        <v>8885</v>
      </c>
      <c r="C8476" s="12">
        <v>0.45833333333333331</v>
      </c>
      <c r="D8476" s="13">
        <v>44184</v>
      </c>
      <c r="E8476" s="7" t="s">
        <v>6978</v>
      </c>
      <c r="F8476" s="65">
        <v>49.51</v>
      </c>
      <c r="G8476" t="s">
        <v>5</v>
      </c>
      <c r="H8476">
        <f>+VLOOKUP(G8476,'Legenda Tecnologias'!$A$1:$C$26,3)</f>
        <v>11</v>
      </c>
    </row>
    <row r="8477" spans="1:8" ht="14.25">
      <c r="A8477" s="11">
        <v>44166</v>
      </c>
      <c r="B8477" s="10" t="s">
        <v>8886</v>
      </c>
      <c r="C8477" s="12">
        <v>0.5</v>
      </c>
      <c r="D8477" s="13">
        <v>44184</v>
      </c>
      <c r="E8477" s="7" t="s">
        <v>6978</v>
      </c>
      <c r="F8477" s="65">
        <v>46.59</v>
      </c>
      <c r="G8477" t="s">
        <v>5</v>
      </c>
      <c r="H8477">
        <f>+VLOOKUP(G8477,'Legenda Tecnologias'!$A$1:$C$26,3)</f>
        <v>11</v>
      </c>
    </row>
    <row r="8478" spans="1:8" ht="14.25">
      <c r="A8478" s="11">
        <v>44166</v>
      </c>
      <c r="B8478" s="10" t="s">
        <v>8887</v>
      </c>
      <c r="C8478" s="12">
        <v>0.54166666666666663</v>
      </c>
      <c r="D8478" s="13">
        <v>44184</v>
      </c>
      <c r="E8478" s="7" t="s">
        <v>6978</v>
      </c>
      <c r="F8478" s="65">
        <v>48.29</v>
      </c>
      <c r="G8478" t="s">
        <v>6</v>
      </c>
      <c r="H8478">
        <f>+VLOOKUP(G8478,'Legenda Tecnologias'!$A$1:$C$26,3)</f>
        <v>18</v>
      </c>
    </row>
    <row r="8479" spans="1:8" ht="14.25">
      <c r="A8479" s="11">
        <v>44166</v>
      </c>
      <c r="B8479" s="10" t="s">
        <v>8888</v>
      </c>
      <c r="C8479" s="12">
        <v>0.58333333333333337</v>
      </c>
      <c r="D8479" s="13">
        <v>44184</v>
      </c>
      <c r="E8479" s="7" t="s">
        <v>6978</v>
      </c>
      <c r="F8479" s="65">
        <v>50.09</v>
      </c>
      <c r="G8479" t="s">
        <v>5</v>
      </c>
      <c r="H8479">
        <f>+VLOOKUP(G8479,'Legenda Tecnologias'!$A$1:$C$26,3)</f>
        <v>11</v>
      </c>
    </row>
    <row r="8480" spans="1:8" ht="14.25">
      <c r="A8480" s="11">
        <v>44166</v>
      </c>
      <c r="B8480" s="10" t="s">
        <v>8889</v>
      </c>
      <c r="C8480" s="12">
        <v>0.625</v>
      </c>
      <c r="D8480" s="13">
        <v>44184</v>
      </c>
      <c r="E8480" s="7" t="s">
        <v>6978</v>
      </c>
      <c r="F8480" s="65">
        <v>47.4</v>
      </c>
      <c r="G8480" t="s">
        <v>6</v>
      </c>
      <c r="H8480">
        <f>+VLOOKUP(G8480,'Legenda Tecnologias'!$A$1:$C$26,3)</f>
        <v>18</v>
      </c>
    </row>
    <row r="8481" spans="1:8" ht="14.25">
      <c r="A8481" s="11">
        <v>44166</v>
      </c>
      <c r="B8481" s="10" t="s">
        <v>8890</v>
      </c>
      <c r="C8481" s="12">
        <v>0.66666666666666663</v>
      </c>
      <c r="D8481" s="13">
        <v>44184</v>
      </c>
      <c r="E8481" s="7" t="s">
        <v>6978</v>
      </c>
      <c r="F8481" s="65">
        <v>46.27</v>
      </c>
      <c r="G8481" t="s">
        <v>5</v>
      </c>
      <c r="H8481">
        <f>+VLOOKUP(G8481,'Legenda Tecnologias'!$A$1:$C$26,3)</f>
        <v>11</v>
      </c>
    </row>
    <row r="8482" spans="1:8" ht="14.25">
      <c r="A8482" s="11">
        <v>44166</v>
      </c>
      <c r="B8482" s="10" t="s">
        <v>8891</v>
      </c>
      <c r="C8482" s="12">
        <v>0.70833333333333337</v>
      </c>
      <c r="D8482" s="13">
        <v>44184</v>
      </c>
      <c r="E8482" s="7" t="s">
        <v>6978</v>
      </c>
      <c r="F8482" s="65">
        <v>50.55</v>
      </c>
      <c r="G8482" t="s">
        <v>5</v>
      </c>
      <c r="H8482">
        <f>+VLOOKUP(G8482,'Legenda Tecnologias'!$A$1:$C$26,3)</f>
        <v>11</v>
      </c>
    </row>
    <row r="8483" spans="1:8" ht="14.25">
      <c r="A8483" s="11">
        <v>44166</v>
      </c>
      <c r="B8483" s="10" t="s">
        <v>8892</v>
      </c>
      <c r="C8483" s="12">
        <v>0.75</v>
      </c>
      <c r="D8483" s="13">
        <v>44184</v>
      </c>
      <c r="E8483" s="7" t="s">
        <v>6978</v>
      </c>
      <c r="F8483" s="65">
        <v>53.16</v>
      </c>
      <c r="G8483" t="s">
        <v>5</v>
      </c>
      <c r="H8483">
        <f>+VLOOKUP(G8483,'Legenda Tecnologias'!$A$1:$C$26,3)</f>
        <v>11</v>
      </c>
    </row>
    <row r="8484" spans="1:8" ht="14.25">
      <c r="A8484" s="11">
        <v>44166</v>
      </c>
      <c r="B8484" s="10" t="s">
        <v>8893</v>
      </c>
      <c r="C8484" s="12">
        <v>0.79166666666666663</v>
      </c>
      <c r="D8484" s="13">
        <v>44184</v>
      </c>
      <c r="E8484" s="7" t="s">
        <v>6978</v>
      </c>
      <c r="F8484" s="65">
        <v>53.8</v>
      </c>
      <c r="G8484" t="s">
        <v>5</v>
      </c>
      <c r="H8484">
        <f>+VLOOKUP(G8484,'Legenda Tecnologias'!$A$1:$C$26,3)</f>
        <v>11</v>
      </c>
    </row>
    <row r="8485" spans="1:8" ht="14.25">
      <c r="A8485" s="11">
        <v>44166</v>
      </c>
      <c r="B8485" s="10" t="s">
        <v>8876</v>
      </c>
      <c r="C8485" s="12">
        <v>8.3333333333333329E-2</v>
      </c>
      <c r="D8485" s="13">
        <v>44184</v>
      </c>
      <c r="E8485" s="7" t="s">
        <v>6978</v>
      </c>
      <c r="F8485" s="65">
        <v>32.5</v>
      </c>
      <c r="G8485" t="s">
        <v>6</v>
      </c>
      <c r="H8485">
        <f>+VLOOKUP(G8485,'Legenda Tecnologias'!$A$1:$C$26,3)</f>
        <v>18</v>
      </c>
    </row>
    <row r="8486" spans="1:8" ht="14.25">
      <c r="A8486" s="11">
        <v>44166</v>
      </c>
      <c r="B8486" s="10" t="s">
        <v>8894</v>
      </c>
      <c r="C8486" s="12">
        <v>0.83333333333333337</v>
      </c>
      <c r="D8486" s="13">
        <v>44184</v>
      </c>
      <c r="E8486" s="7" t="s">
        <v>6978</v>
      </c>
      <c r="F8486" s="65">
        <v>54.3</v>
      </c>
      <c r="G8486" t="s">
        <v>5</v>
      </c>
      <c r="H8486">
        <f>+VLOOKUP(G8486,'Legenda Tecnologias'!$A$1:$C$26,3)</f>
        <v>11</v>
      </c>
    </row>
    <row r="8487" spans="1:8" ht="14.25">
      <c r="A8487" s="11">
        <v>44166</v>
      </c>
      <c r="B8487" s="10" t="s">
        <v>8895</v>
      </c>
      <c r="C8487" s="12">
        <v>0.875</v>
      </c>
      <c r="D8487" s="13">
        <v>44184</v>
      </c>
      <c r="E8487" s="7" t="s">
        <v>6978</v>
      </c>
      <c r="F8487" s="65">
        <v>54.2</v>
      </c>
      <c r="G8487" t="s">
        <v>5</v>
      </c>
      <c r="H8487">
        <f>+VLOOKUP(G8487,'Legenda Tecnologias'!$A$1:$C$26,3)</f>
        <v>11</v>
      </c>
    </row>
    <row r="8488" spans="1:8" ht="14.25">
      <c r="A8488" s="11">
        <v>44166</v>
      </c>
      <c r="B8488" s="10" t="s">
        <v>8896</v>
      </c>
      <c r="C8488" s="12">
        <v>0.91666666666666663</v>
      </c>
      <c r="D8488" s="13">
        <v>44184</v>
      </c>
      <c r="E8488" s="7" t="s">
        <v>6978</v>
      </c>
      <c r="F8488" s="65">
        <v>52.5</v>
      </c>
      <c r="G8488" t="s">
        <v>5</v>
      </c>
      <c r="H8488">
        <f>+VLOOKUP(G8488,'Legenda Tecnologias'!$A$1:$C$26,3)</f>
        <v>11</v>
      </c>
    </row>
    <row r="8489" spans="1:8" ht="14.25">
      <c r="A8489" s="11">
        <v>44166</v>
      </c>
      <c r="B8489" s="10" t="s">
        <v>8897</v>
      </c>
      <c r="C8489" s="12">
        <v>0.95833333333333337</v>
      </c>
      <c r="D8489" s="13">
        <v>44184</v>
      </c>
      <c r="E8489" s="7" t="s">
        <v>6978</v>
      </c>
      <c r="F8489" s="65">
        <v>50.36</v>
      </c>
      <c r="G8489" t="s">
        <v>10</v>
      </c>
      <c r="H8489">
        <f>+VLOOKUP(G8489,'Legenda Tecnologias'!$A$1:$C$26,3)</f>
        <v>1</v>
      </c>
    </row>
    <row r="8490" spans="1:8" ht="14.25">
      <c r="A8490" s="11">
        <v>44166</v>
      </c>
      <c r="B8490" s="10" t="s">
        <v>8877</v>
      </c>
      <c r="C8490" s="12">
        <v>0.125</v>
      </c>
      <c r="D8490" s="13">
        <v>44184</v>
      </c>
      <c r="E8490" s="7" t="s">
        <v>6978</v>
      </c>
      <c r="F8490" s="65">
        <v>31</v>
      </c>
      <c r="G8490" t="s">
        <v>13</v>
      </c>
      <c r="H8490">
        <f>+VLOOKUP(G8490,'Legenda Tecnologias'!$A$1:$C$26,3)</f>
        <v>24</v>
      </c>
    </row>
    <row r="8491" spans="1:8" ht="14.25">
      <c r="A8491" s="11">
        <v>44166</v>
      </c>
      <c r="B8491" s="10" t="s">
        <v>8878</v>
      </c>
      <c r="C8491" s="12">
        <v>0.16666666666666666</v>
      </c>
      <c r="D8491" s="13">
        <v>44184</v>
      </c>
      <c r="E8491" s="7" t="s">
        <v>6978</v>
      </c>
      <c r="F8491" s="65">
        <v>31.08</v>
      </c>
      <c r="G8491" t="s">
        <v>6</v>
      </c>
      <c r="H8491">
        <f>+VLOOKUP(G8491,'Legenda Tecnologias'!$A$1:$C$26,3)</f>
        <v>18</v>
      </c>
    </row>
    <row r="8492" spans="1:8" ht="14.25">
      <c r="A8492" s="11">
        <v>44166</v>
      </c>
      <c r="B8492" s="10" t="s">
        <v>8879</v>
      </c>
      <c r="C8492" s="12">
        <v>0.20833333333333334</v>
      </c>
      <c r="D8492" s="13">
        <v>44184</v>
      </c>
      <c r="E8492" s="7" t="s">
        <v>6978</v>
      </c>
      <c r="F8492" s="65">
        <v>32.700000000000003</v>
      </c>
      <c r="G8492" t="s">
        <v>13</v>
      </c>
      <c r="H8492">
        <f>+VLOOKUP(G8492,'Legenda Tecnologias'!$A$1:$C$26,3)</f>
        <v>24</v>
      </c>
    </row>
    <row r="8493" spans="1:8" ht="14.25">
      <c r="A8493" s="11">
        <v>44166</v>
      </c>
      <c r="B8493" s="10" t="s">
        <v>8880</v>
      </c>
      <c r="C8493" s="12">
        <v>0.25</v>
      </c>
      <c r="D8493" s="13">
        <v>44184</v>
      </c>
      <c r="E8493" s="7" t="s">
        <v>6978</v>
      </c>
      <c r="F8493" s="65">
        <v>34</v>
      </c>
      <c r="G8493" t="s">
        <v>13</v>
      </c>
      <c r="H8493">
        <f>+VLOOKUP(G8493,'Legenda Tecnologias'!$A$1:$C$26,3)</f>
        <v>24</v>
      </c>
    </row>
    <row r="8494" spans="1:8" ht="14.25">
      <c r="A8494" s="11">
        <v>44166</v>
      </c>
      <c r="B8494" s="10" t="s">
        <v>8881</v>
      </c>
      <c r="C8494" s="12">
        <v>0.29166666666666669</v>
      </c>
      <c r="D8494" s="13">
        <v>44184</v>
      </c>
      <c r="E8494" s="7" t="s">
        <v>6978</v>
      </c>
      <c r="F8494" s="65">
        <v>35.1</v>
      </c>
      <c r="G8494" t="s">
        <v>6</v>
      </c>
      <c r="H8494">
        <f>+VLOOKUP(G8494,'Legenda Tecnologias'!$A$1:$C$26,3)</f>
        <v>18</v>
      </c>
    </row>
    <row r="8495" spans="1:8" ht="14.25">
      <c r="A8495" s="11">
        <v>44166</v>
      </c>
      <c r="B8495" s="10" t="s">
        <v>8882</v>
      </c>
      <c r="C8495" s="12">
        <v>0.33333333333333331</v>
      </c>
      <c r="D8495" s="13">
        <v>44184</v>
      </c>
      <c r="E8495" s="7" t="s">
        <v>6978</v>
      </c>
      <c r="F8495" s="65">
        <v>42.65</v>
      </c>
      <c r="G8495" t="s">
        <v>5</v>
      </c>
      <c r="H8495">
        <f>+VLOOKUP(G8495,'Legenda Tecnologias'!$A$1:$C$26,3)</f>
        <v>11</v>
      </c>
    </row>
    <row r="8496" spans="1:8" ht="14.25">
      <c r="A8496" s="11">
        <v>44166</v>
      </c>
      <c r="B8496" s="10" t="s">
        <v>8883</v>
      </c>
      <c r="C8496" s="12">
        <v>0.375</v>
      </c>
      <c r="D8496" s="13">
        <v>44184</v>
      </c>
      <c r="E8496" s="7" t="s">
        <v>6978</v>
      </c>
      <c r="F8496" s="65">
        <v>45.5</v>
      </c>
      <c r="G8496" t="s">
        <v>6</v>
      </c>
      <c r="H8496">
        <f>+VLOOKUP(G8496,'Legenda Tecnologias'!$A$1:$C$26,3)</f>
        <v>18</v>
      </c>
    </row>
    <row r="8497" spans="1:8" ht="14.25">
      <c r="A8497" s="11">
        <v>44166</v>
      </c>
      <c r="B8497" s="10" t="s">
        <v>8898</v>
      </c>
      <c r="C8497" s="12">
        <v>0</v>
      </c>
      <c r="D8497" s="13">
        <v>44185</v>
      </c>
      <c r="E8497" s="7" t="s">
        <v>6978</v>
      </c>
      <c r="F8497" s="65">
        <v>46.65</v>
      </c>
      <c r="G8497" t="s">
        <v>5</v>
      </c>
      <c r="H8497">
        <f>+VLOOKUP(G8497,'Legenda Tecnologias'!$A$1:$C$26,3)</f>
        <v>11</v>
      </c>
    </row>
    <row r="8498" spans="1:8" ht="14.25">
      <c r="A8498" s="11">
        <v>44166</v>
      </c>
      <c r="B8498" s="10" t="s">
        <v>8899</v>
      </c>
      <c r="C8498" s="12">
        <v>4.1666666666666664E-2</v>
      </c>
      <c r="D8498" s="13">
        <v>44185</v>
      </c>
      <c r="E8498" s="7" t="s">
        <v>6978</v>
      </c>
      <c r="F8498" s="65">
        <v>42.55</v>
      </c>
      <c r="G8498" t="s">
        <v>5</v>
      </c>
      <c r="H8498">
        <f>+VLOOKUP(G8498,'Legenda Tecnologias'!$A$1:$C$26,3)</f>
        <v>11</v>
      </c>
    </row>
    <row r="8499" spans="1:8" ht="14.25">
      <c r="A8499" s="11">
        <v>44166</v>
      </c>
      <c r="B8499" s="10" t="s">
        <v>8908</v>
      </c>
      <c r="C8499" s="12">
        <v>0.41666666666666669</v>
      </c>
      <c r="D8499" s="13">
        <v>44185</v>
      </c>
      <c r="E8499" s="7" t="s">
        <v>6978</v>
      </c>
      <c r="F8499" s="65">
        <v>46.05</v>
      </c>
      <c r="G8499" t="s">
        <v>5</v>
      </c>
      <c r="H8499">
        <f>+VLOOKUP(G8499,'Legenda Tecnologias'!$A$1:$C$26,3)</f>
        <v>11</v>
      </c>
    </row>
    <row r="8500" spans="1:8" ht="14.25">
      <c r="A8500" s="11">
        <v>44166</v>
      </c>
      <c r="B8500" s="10" t="s">
        <v>8909</v>
      </c>
      <c r="C8500" s="12">
        <v>0.45833333333333331</v>
      </c>
      <c r="D8500" s="13">
        <v>44185</v>
      </c>
      <c r="E8500" s="7" t="s">
        <v>6978</v>
      </c>
      <c r="F8500" s="65">
        <v>46.51</v>
      </c>
      <c r="G8500" t="s">
        <v>5</v>
      </c>
      <c r="H8500">
        <f>+VLOOKUP(G8500,'Legenda Tecnologias'!$A$1:$C$26,3)</f>
        <v>11</v>
      </c>
    </row>
    <row r="8501" spans="1:8" ht="14.25">
      <c r="A8501" s="11">
        <v>44166</v>
      </c>
      <c r="B8501" s="10" t="s">
        <v>8910</v>
      </c>
      <c r="C8501" s="12">
        <v>0.5</v>
      </c>
      <c r="D8501" s="13">
        <v>44185</v>
      </c>
      <c r="E8501" s="7" t="s">
        <v>6978</v>
      </c>
      <c r="F8501" s="65">
        <v>48.29</v>
      </c>
      <c r="G8501" t="s">
        <v>5</v>
      </c>
      <c r="H8501">
        <f>+VLOOKUP(G8501,'Legenda Tecnologias'!$A$1:$C$26,3)</f>
        <v>11</v>
      </c>
    </row>
    <row r="8502" spans="1:8" ht="14.25">
      <c r="A8502" s="11">
        <v>44166</v>
      </c>
      <c r="B8502" s="10" t="s">
        <v>8911</v>
      </c>
      <c r="C8502" s="12">
        <v>0.54166666666666663</v>
      </c>
      <c r="D8502" s="13">
        <v>44185</v>
      </c>
      <c r="E8502" s="7" t="s">
        <v>6978</v>
      </c>
      <c r="F8502" s="65">
        <v>45.1</v>
      </c>
      <c r="G8502" t="s">
        <v>5</v>
      </c>
      <c r="H8502">
        <f>+VLOOKUP(G8502,'Legenda Tecnologias'!$A$1:$C$26,3)</f>
        <v>11</v>
      </c>
    </row>
    <row r="8503" spans="1:8" ht="14.25">
      <c r="A8503" s="11">
        <v>44166</v>
      </c>
      <c r="B8503" s="10" t="s">
        <v>8912</v>
      </c>
      <c r="C8503" s="12">
        <v>0.58333333333333337</v>
      </c>
      <c r="D8503" s="13">
        <v>44185</v>
      </c>
      <c r="E8503" s="7" t="s">
        <v>6978</v>
      </c>
      <c r="F8503" s="65">
        <v>42.9</v>
      </c>
      <c r="G8503" t="s">
        <v>5</v>
      </c>
      <c r="H8503">
        <f>+VLOOKUP(G8503,'Legenda Tecnologias'!$A$1:$C$26,3)</f>
        <v>11</v>
      </c>
    </row>
    <row r="8504" spans="1:8" ht="14.25">
      <c r="A8504" s="11">
        <v>44166</v>
      </c>
      <c r="B8504" s="10" t="s">
        <v>8913</v>
      </c>
      <c r="C8504" s="12">
        <v>0.625</v>
      </c>
      <c r="D8504" s="13">
        <v>44185</v>
      </c>
      <c r="E8504" s="7" t="s">
        <v>6978</v>
      </c>
      <c r="F8504" s="65">
        <v>42.55</v>
      </c>
      <c r="G8504" t="s">
        <v>5</v>
      </c>
      <c r="H8504">
        <f>+VLOOKUP(G8504,'Legenda Tecnologias'!$A$1:$C$26,3)</f>
        <v>11</v>
      </c>
    </row>
    <row r="8505" spans="1:8" ht="14.25">
      <c r="A8505" s="11">
        <v>44166</v>
      </c>
      <c r="B8505" s="10" t="s">
        <v>8914</v>
      </c>
      <c r="C8505" s="12">
        <v>0.66666666666666663</v>
      </c>
      <c r="D8505" s="13">
        <v>44185</v>
      </c>
      <c r="E8505" s="7" t="s">
        <v>6978</v>
      </c>
      <c r="F8505" s="65">
        <v>44.31</v>
      </c>
      <c r="G8505" t="s">
        <v>5</v>
      </c>
      <c r="H8505">
        <f>+VLOOKUP(G8505,'Legenda Tecnologias'!$A$1:$C$26,3)</f>
        <v>11</v>
      </c>
    </row>
    <row r="8506" spans="1:8" ht="14.25">
      <c r="A8506" s="11">
        <v>44166</v>
      </c>
      <c r="B8506" s="10" t="s">
        <v>8915</v>
      </c>
      <c r="C8506" s="12">
        <v>0.70833333333333337</v>
      </c>
      <c r="D8506" s="13">
        <v>44185</v>
      </c>
      <c r="E8506" s="7" t="s">
        <v>6978</v>
      </c>
      <c r="F8506" s="65">
        <v>50.3</v>
      </c>
      <c r="G8506" t="s">
        <v>6</v>
      </c>
      <c r="H8506">
        <f>+VLOOKUP(G8506,'Legenda Tecnologias'!$A$1:$C$26,3)</f>
        <v>18</v>
      </c>
    </row>
    <row r="8507" spans="1:8" ht="14.25">
      <c r="A8507" s="11">
        <v>44166</v>
      </c>
      <c r="B8507" s="10" t="s">
        <v>8916</v>
      </c>
      <c r="C8507" s="12">
        <v>0.75</v>
      </c>
      <c r="D8507" s="13">
        <v>44185</v>
      </c>
      <c r="E8507" s="7" t="s">
        <v>6978</v>
      </c>
      <c r="F8507" s="65">
        <v>52.49</v>
      </c>
      <c r="G8507" t="s">
        <v>5</v>
      </c>
      <c r="H8507">
        <f>+VLOOKUP(G8507,'Legenda Tecnologias'!$A$1:$C$26,3)</f>
        <v>11</v>
      </c>
    </row>
    <row r="8508" spans="1:8" ht="14.25">
      <c r="A8508" s="11">
        <v>44166</v>
      </c>
      <c r="B8508" s="10" t="s">
        <v>8917</v>
      </c>
      <c r="C8508" s="12">
        <v>0.79166666666666663</v>
      </c>
      <c r="D8508" s="13">
        <v>44185</v>
      </c>
      <c r="E8508" s="7" t="s">
        <v>6978</v>
      </c>
      <c r="F8508" s="65">
        <v>52.81</v>
      </c>
      <c r="G8508" t="s">
        <v>10</v>
      </c>
      <c r="H8508">
        <f>+VLOOKUP(G8508,'Legenda Tecnologias'!$A$1:$C$26,3)</f>
        <v>1</v>
      </c>
    </row>
    <row r="8509" spans="1:8" ht="14.25">
      <c r="A8509" s="11">
        <v>44166</v>
      </c>
      <c r="B8509" s="10" t="s">
        <v>8900</v>
      </c>
      <c r="C8509" s="12">
        <v>8.3333333333333329E-2</v>
      </c>
      <c r="D8509" s="13">
        <v>44185</v>
      </c>
      <c r="E8509" s="7" t="s">
        <v>6978</v>
      </c>
      <c r="F8509" s="65">
        <v>35.89</v>
      </c>
      <c r="G8509" t="s">
        <v>5</v>
      </c>
      <c r="H8509">
        <f>+VLOOKUP(G8509,'Legenda Tecnologias'!$A$1:$C$26,3)</f>
        <v>11</v>
      </c>
    </row>
    <row r="8510" spans="1:8" ht="14.25">
      <c r="A8510" s="11">
        <v>44166</v>
      </c>
      <c r="B8510" s="10" t="s">
        <v>8918</v>
      </c>
      <c r="C8510" s="12">
        <v>0.83333333333333337</v>
      </c>
      <c r="D8510" s="13">
        <v>44185</v>
      </c>
      <c r="E8510" s="7" t="s">
        <v>6978</v>
      </c>
      <c r="F8510" s="65">
        <v>51.31</v>
      </c>
      <c r="G8510" t="s">
        <v>10</v>
      </c>
      <c r="H8510">
        <f>+VLOOKUP(G8510,'Legenda Tecnologias'!$A$1:$C$26,3)</f>
        <v>1</v>
      </c>
    </row>
    <row r="8511" spans="1:8" ht="14.25">
      <c r="A8511" s="11">
        <v>44166</v>
      </c>
      <c r="B8511" s="10" t="s">
        <v>8919</v>
      </c>
      <c r="C8511" s="12">
        <v>0.875</v>
      </c>
      <c r="D8511" s="13">
        <v>44185</v>
      </c>
      <c r="E8511" s="7" t="s">
        <v>6978</v>
      </c>
      <c r="F8511" s="65">
        <v>50.36</v>
      </c>
      <c r="G8511" t="s">
        <v>5</v>
      </c>
      <c r="H8511">
        <f>+VLOOKUP(G8511,'Legenda Tecnologias'!$A$1:$C$26,3)</f>
        <v>11</v>
      </c>
    </row>
    <row r="8512" spans="1:8" ht="14.25">
      <c r="A8512" s="11">
        <v>44166</v>
      </c>
      <c r="B8512" s="10" t="s">
        <v>8920</v>
      </c>
      <c r="C8512" s="12">
        <v>0.91666666666666663</v>
      </c>
      <c r="D8512" s="13">
        <v>44185</v>
      </c>
      <c r="E8512" s="7" t="s">
        <v>6978</v>
      </c>
      <c r="F8512" s="65">
        <v>47.4</v>
      </c>
      <c r="G8512" t="s">
        <v>5</v>
      </c>
      <c r="H8512">
        <f>+VLOOKUP(G8512,'Legenda Tecnologias'!$A$1:$C$26,3)</f>
        <v>11</v>
      </c>
    </row>
    <row r="8513" spans="1:8" ht="14.25">
      <c r="A8513" s="11">
        <v>44166</v>
      </c>
      <c r="B8513" s="10" t="s">
        <v>8921</v>
      </c>
      <c r="C8513" s="12">
        <v>0.95833333333333337</v>
      </c>
      <c r="D8513" s="13">
        <v>44185</v>
      </c>
      <c r="E8513" s="7" t="s">
        <v>6978</v>
      </c>
      <c r="F8513" s="65">
        <v>40.200000000000003</v>
      </c>
      <c r="G8513" t="s">
        <v>5</v>
      </c>
      <c r="H8513">
        <f>+VLOOKUP(G8513,'Legenda Tecnologias'!$A$1:$C$26,3)</f>
        <v>11</v>
      </c>
    </row>
    <row r="8514" spans="1:8" ht="14.25">
      <c r="A8514" s="11">
        <v>44166</v>
      </c>
      <c r="B8514" s="10" t="s">
        <v>8901</v>
      </c>
      <c r="C8514" s="12">
        <v>0.125</v>
      </c>
      <c r="D8514" s="13">
        <v>44185</v>
      </c>
      <c r="E8514" s="7" t="s">
        <v>6978</v>
      </c>
      <c r="F8514" s="65">
        <v>34.6</v>
      </c>
      <c r="G8514" t="s">
        <v>5</v>
      </c>
      <c r="H8514">
        <f>+VLOOKUP(G8514,'Legenda Tecnologias'!$A$1:$C$26,3)</f>
        <v>11</v>
      </c>
    </row>
    <row r="8515" spans="1:8" ht="14.25">
      <c r="A8515" s="11">
        <v>44166</v>
      </c>
      <c r="B8515" s="10" t="s">
        <v>8902</v>
      </c>
      <c r="C8515" s="12">
        <v>0.16666666666666666</v>
      </c>
      <c r="D8515" s="13">
        <v>44185</v>
      </c>
      <c r="E8515" s="7" t="s">
        <v>6978</v>
      </c>
      <c r="F8515" s="65">
        <v>34.99</v>
      </c>
      <c r="G8515" t="s">
        <v>6</v>
      </c>
      <c r="H8515">
        <f>+VLOOKUP(G8515,'Legenda Tecnologias'!$A$1:$C$26,3)</f>
        <v>18</v>
      </c>
    </row>
    <row r="8516" spans="1:8" ht="14.25">
      <c r="A8516" s="11">
        <v>44166</v>
      </c>
      <c r="B8516" s="10" t="s">
        <v>8903</v>
      </c>
      <c r="C8516" s="12">
        <v>0.20833333333333334</v>
      </c>
      <c r="D8516" s="13">
        <v>44185</v>
      </c>
      <c r="E8516" s="7" t="s">
        <v>6978</v>
      </c>
      <c r="F8516" s="65">
        <v>34.799999999999997</v>
      </c>
      <c r="G8516" t="s">
        <v>6</v>
      </c>
      <c r="H8516">
        <f>+VLOOKUP(G8516,'Legenda Tecnologias'!$A$1:$C$26,3)</f>
        <v>18</v>
      </c>
    </row>
    <row r="8517" spans="1:8" ht="14.25">
      <c r="A8517" s="11">
        <v>44166</v>
      </c>
      <c r="B8517" s="10" t="s">
        <v>8904</v>
      </c>
      <c r="C8517" s="12">
        <v>0.25</v>
      </c>
      <c r="D8517" s="13">
        <v>44185</v>
      </c>
      <c r="E8517" s="7" t="s">
        <v>6978</v>
      </c>
      <c r="F8517" s="65">
        <v>34.6</v>
      </c>
      <c r="G8517" t="s">
        <v>5</v>
      </c>
      <c r="H8517">
        <f>+VLOOKUP(G8517,'Legenda Tecnologias'!$A$1:$C$26,3)</f>
        <v>11</v>
      </c>
    </row>
    <row r="8518" spans="1:8" ht="14.25">
      <c r="A8518" s="11">
        <v>44166</v>
      </c>
      <c r="B8518" s="10" t="s">
        <v>8905</v>
      </c>
      <c r="C8518" s="12">
        <v>0.29166666666666669</v>
      </c>
      <c r="D8518" s="13">
        <v>44185</v>
      </c>
      <c r="E8518" s="7" t="s">
        <v>6978</v>
      </c>
      <c r="F8518" s="65">
        <v>34.4</v>
      </c>
      <c r="G8518" t="s">
        <v>5</v>
      </c>
      <c r="H8518">
        <f>+VLOOKUP(G8518,'Legenda Tecnologias'!$A$1:$C$26,3)</f>
        <v>11</v>
      </c>
    </row>
    <row r="8519" spans="1:8" ht="14.25">
      <c r="A8519" s="11">
        <v>44166</v>
      </c>
      <c r="B8519" s="10" t="s">
        <v>8906</v>
      </c>
      <c r="C8519" s="12">
        <v>0.33333333333333331</v>
      </c>
      <c r="D8519" s="13">
        <v>44185</v>
      </c>
      <c r="E8519" s="7" t="s">
        <v>6978</v>
      </c>
      <c r="F8519" s="65">
        <v>37.869999999999997</v>
      </c>
      <c r="G8519" t="s">
        <v>6</v>
      </c>
      <c r="H8519">
        <f>+VLOOKUP(G8519,'Legenda Tecnologias'!$A$1:$C$26,3)</f>
        <v>18</v>
      </c>
    </row>
    <row r="8520" spans="1:8" ht="14.25">
      <c r="A8520" s="11">
        <v>44166</v>
      </c>
      <c r="B8520" s="10" t="s">
        <v>8907</v>
      </c>
      <c r="C8520" s="12">
        <v>0.375</v>
      </c>
      <c r="D8520" s="13">
        <v>44185</v>
      </c>
      <c r="E8520" s="7" t="s">
        <v>6978</v>
      </c>
      <c r="F8520" s="65">
        <v>45.19</v>
      </c>
      <c r="G8520" t="s">
        <v>6</v>
      </c>
      <c r="H8520">
        <f>+VLOOKUP(G8520,'Legenda Tecnologias'!$A$1:$C$26,3)</f>
        <v>18</v>
      </c>
    </row>
    <row r="8521" spans="1:8" ht="14.25">
      <c r="A8521" s="11">
        <v>44166</v>
      </c>
      <c r="B8521" s="10" t="s">
        <v>8922</v>
      </c>
      <c r="C8521" s="12">
        <v>0</v>
      </c>
      <c r="D8521" s="13">
        <v>44186</v>
      </c>
      <c r="E8521" s="7" t="s">
        <v>6978</v>
      </c>
      <c r="F8521" s="65">
        <v>39.299999999999997</v>
      </c>
      <c r="G8521" t="s">
        <v>6</v>
      </c>
      <c r="H8521">
        <f>+VLOOKUP(G8521,'Legenda Tecnologias'!$A$1:$C$26,3)</f>
        <v>18</v>
      </c>
    </row>
    <row r="8522" spans="1:8" ht="14.25">
      <c r="A8522" s="11">
        <v>44166</v>
      </c>
      <c r="B8522" s="10" t="s">
        <v>8923</v>
      </c>
      <c r="C8522" s="12">
        <v>4.1666666666666664E-2</v>
      </c>
      <c r="D8522" s="13">
        <v>44186</v>
      </c>
      <c r="E8522" s="7" t="s">
        <v>6978</v>
      </c>
      <c r="F8522" s="65">
        <v>34.799999999999997</v>
      </c>
      <c r="G8522" t="s">
        <v>6</v>
      </c>
      <c r="H8522">
        <f>+VLOOKUP(G8522,'Legenda Tecnologias'!$A$1:$C$26,3)</f>
        <v>18</v>
      </c>
    </row>
    <row r="8523" spans="1:8" ht="14.25">
      <c r="A8523" s="11">
        <v>44166</v>
      </c>
      <c r="B8523" s="10" t="s">
        <v>8932</v>
      </c>
      <c r="C8523" s="12">
        <v>0.41666666666666669</v>
      </c>
      <c r="D8523" s="13">
        <v>44186</v>
      </c>
      <c r="E8523" s="7" t="s">
        <v>6978</v>
      </c>
      <c r="F8523" s="65">
        <v>53.68</v>
      </c>
      <c r="G8523" t="s">
        <v>5</v>
      </c>
      <c r="H8523">
        <f>+VLOOKUP(G8523,'Legenda Tecnologias'!$A$1:$C$26,3)</f>
        <v>11</v>
      </c>
    </row>
    <row r="8524" spans="1:8" ht="14.25">
      <c r="A8524" s="11">
        <v>44166</v>
      </c>
      <c r="B8524" s="10" t="s">
        <v>8933</v>
      </c>
      <c r="C8524" s="12">
        <v>0.45833333333333331</v>
      </c>
      <c r="D8524" s="13">
        <v>44186</v>
      </c>
      <c r="E8524" s="7" t="s">
        <v>6978</v>
      </c>
      <c r="F8524" s="65">
        <v>53.16</v>
      </c>
      <c r="G8524" t="s">
        <v>5</v>
      </c>
      <c r="H8524">
        <f>+VLOOKUP(G8524,'Legenda Tecnologias'!$A$1:$C$26,3)</f>
        <v>11</v>
      </c>
    </row>
    <row r="8525" spans="1:8" ht="14.25">
      <c r="A8525" s="11">
        <v>44166</v>
      </c>
      <c r="B8525" s="10" t="s">
        <v>8934</v>
      </c>
      <c r="C8525" s="12">
        <v>0.5</v>
      </c>
      <c r="D8525" s="13">
        <v>44186</v>
      </c>
      <c r="E8525" s="7" t="s">
        <v>6978</v>
      </c>
      <c r="F8525" s="65">
        <v>53.52</v>
      </c>
      <c r="G8525" t="s">
        <v>5</v>
      </c>
      <c r="H8525">
        <f>+VLOOKUP(G8525,'Legenda Tecnologias'!$A$1:$C$26,3)</f>
        <v>11</v>
      </c>
    </row>
    <row r="8526" spans="1:8" ht="14.25">
      <c r="A8526" s="11">
        <v>44166</v>
      </c>
      <c r="B8526" s="10" t="s">
        <v>8935</v>
      </c>
      <c r="C8526" s="12">
        <v>0.54166666666666663</v>
      </c>
      <c r="D8526" s="13">
        <v>44186</v>
      </c>
      <c r="E8526" s="7" t="s">
        <v>6978</v>
      </c>
      <c r="F8526" s="65">
        <v>52.26</v>
      </c>
      <c r="G8526" t="s">
        <v>8</v>
      </c>
      <c r="H8526">
        <f>+VLOOKUP(G8526,'Legenda Tecnologias'!$A$1:$C$26,3)</f>
        <v>6</v>
      </c>
    </row>
    <row r="8527" spans="1:8" ht="14.25">
      <c r="A8527" s="11">
        <v>44166</v>
      </c>
      <c r="B8527" s="10" t="s">
        <v>8936</v>
      </c>
      <c r="C8527" s="12">
        <v>0.58333333333333337</v>
      </c>
      <c r="D8527" s="13">
        <v>44186</v>
      </c>
      <c r="E8527" s="7" t="s">
        <v>6978</v>
      </c>
      <c r="F8527" s="65">
        <v>49.05</v>
      </c>
      <c r="G8527" t="s">
        <v>5</v>
      </c>
      <c r="H8527">
        <f>+VLOOKUP(G8527,'Legenda Tecnologias'!$A$1:$C$26,3)</f>
        <v>11</v>
      </c>
    </row>
    <row r="8528" spans="1:8" ht="14.25">
      <c r="A8528" s="11">
        <v>44166</v>
      </c>
      <c r="B8528" s="10" t="s">
        <v>8937</v>
      </c>
      <c r="C8528" s="12">
        <v>0.625</v>
      </c>
      <c r="D8528" s="13">
        <v>44186</v>
      </c>
      <c r="E8528" s="7" t="s">
        <v>6978</v>
      </c>
      <c r="F8528" s="65">
        <v>45.48</v>
      </c>
      <c r="G8528" t="s">
        <v>5</v>
      </c>
      <c r="H8528">
        <f>+VLOOKUP(G8528,'Legenda Tecnologias'!$A$1:$C$26,3)</f>
        <v>11</v>
      </c>
    </row>
    <row r="8529" spans="1:8" ht="14.25">
      <c r="A8529" s="11">
        <v>44166</v>
      </c>
      <c r="B8529" s="10" t="s">
        <v>8938</v>
      </c>
      <c r="C8529" s="12">
        <v>0.66666666666666663</v>
      </c>
      <c r="D8529" s="13">
        <v>44186</v>
      </c>
      <c r="E8529" s="7" t="s">
        <v>6978</v>
      </c>
      <c r="F8529" s="65">
        <v>45.26</v>
      </c>
      <c r="G8529" t="s">
        <v>12</v>
      </c>
      <c r="H8529">
        <f>+VLOOKUP(G8529,'Legenda Tecnologias'!$A$1:$C$26,3)</f>
        <v>22</v>
      </c>
    </row>
    <row r="8530" spans="1:8" ht="14.25">
      <c r="A8530" s="11">
        <v>44166</v>
      </c>
      <c r="B8530" s="10" t="s">
        <v>8939</v>
      </c>
      <c r="C8530" s="12">
        <v>0.70833333333333337</v>
      </c>
      <c r="D8530" s="13">
        <v>44186</v>
      </c>
      <c r="E8530" s="7" t="s">
        <v>6978</v>
      </c>
      <c r="F8530" s="65">
        <v>50.95</v>
      </c>
      <c r="G8530" t="s">
        <v>12</v>
      </c>
      <c r="H8530">
        <f>+VLOOKUP(G8530,'Legenda Tecnologias'!$A$1:$C$26,3)</f>
        <v>22</v>
      </c>
    </row>
    <row r="8531" spans="1:8" ht="14.25">
      <c r="A8531" s="11">
        <v>44166</v>
      </c>
      <c r="B8531" s="10" t="s">
        <v>8940</v>
      </c>
      <c r="C8531" s="12">
        <v>0.75</v>
      </c>
      <c r="D8531" s="13">
        <v>44186</v>
      </c>
      <c r="E8531" s="7" t="s">
        <v>6978</v>
      </c>
      <c r="F8531" s="65">
        <v>53.46</v>
      </c>
      <c r="G8531" t="s">
        <v>5</v>
      </c>
      <c r="H8531">
        <f>+VLOOKUP(G8531,'Legenda Tecnologias'!$A$1:$C$26,3)</f>
        <v>11</v>
      </c>
    </row>
    <row r="8532" spans="1:8" ht="14.25">
      <c r="A8532" s="11">
        <v>44166</v>
      </c>
      <c r="B8532" s="10" t="s">
        <v>8941</v>
      </c>
      <c r="C8532" s="12">
        <v>0.79166666666666663</v>
      </c>
      <c r="D8532" s="13">
        <v>44186</v>
      </c>
      <c r="E8532" s="7" t="s">
        <v>6978</v>
      </c>
      <c r="F8532" s="65">
        <v>53.03</v>
      </c>
      <c r="G8532" t="s">
        <v>5</v>
      </c>
      <c r="H8532">
        <f>+VLOOKUP(G8532,'Legenda Tecnologias'!$A$1:$C$26,3)</f>
        <v>11</v>
      </c>
    </row>
    <row r="8533" spans="1:8" ht="14.25">
      <c r="A8533" s="11">
        <v>44166</v>
      </c>
      <c r="B8533" s="10" t="s">
        <v>8924</v>
      </c>
      <c r="C8533" s="12">
        <v>8.3333333333333329E-2</v>
      </c>
      <c r="D8533" s="13">
        <v>44186</v>
      </c>
      <c r="E8533" s="7" t="s">
        <v>6978</v>
      </c>
      <c r="F8533" s="65">
        <v>33.65</v>
      </c>
      <c r="G8533" t="s">
        <v>6</v>
      </c>
      <c r="H8533">
        <f>+VLOOKUP(G8533,'Legenda Tecnologias'!$A$1:$C$26,3)</f>
        <v>18</v>
      </c>
    </row>
    <row r="8534" spans="1:8" ht="14.25">
      <c r="A8534" s="11">
        <v>44166</v>
      </c>
      <c r="B8534" s="10" t="s">
        <v>8942</v>
      </c>
      <c r="C8534" s="12">
        <v>0.83333333333333337</v>
      </c>
      <c r="D8534" s="13">
        <v>44186</v>
      </c>
      <c r="E8534" s="7" t="s">
        <v>6978</v>
      </c>
      <c r="F8534" s="65">
        <v>53.16</v>
      </c>
      <c r="G8534" t="s">
        <v>5</v>
      </c>
      <c r="H8534">
        <f>+VLOOKUP(G8534,'Legenda Tecnologias'!$A$1:$C$26,3)</f>
        <v>11</v>
      </c>
    </row>
    <row r="8535" spans="1:8" ht="14.25">
      <c r="A8535" s="11">
        <v>44166</v>
      </c>
      <c r="B8535" s="10" t="s">
        <v>8943</v>
      </c>
      <c r="C8535" s="12">
        <v>0.875</v>
      </c>
      <c r="D8535" s="13">
        <v>44186</v>
      </c>
      <c r="E8535" s="7" t="s">
        <v>6978</v>
      </c>
      <c r="F8535" s="65">
        <v>52.26</v>
      </c>
      <c r="G8535" t="s">
        <v>20</v>
      </c>
      <c r="H8535">
        <f>+VLOOKUP(G8535,'Legenda Tecnologias'!$A$1:$C$26,3)</f>
        <v>12</v>
      </c>
    </row>
    <row r="8536" spans="1:8" ht="14.25">
      <c r="A8536" s="11">
        <v>44166</v>
      </c>
      <c r="B8536" s="10" t="s">
        <v>8944</v>
      </c>
      <c r="C8536" s="12">
        <v>0.91666666666666663</v>
      </c>
      <c r="D8536" s="13">
        <v>44186</v>
      </c>
      <c r="E8536" s="7" t="s">
        <v>6978</v>
      </c>
      <c r="F8536" s="65">
        <v>49.22</v>
      </c>
      <c r="G8536" t="s">
        <v>5</v>
      </c>
      <c r="H8536">
        <f>+VLOOKUP(G8536,'Legenda Tecnologias'!$A$1:$C$26,3)</f>
        <v>11</v>
      </c>
    </row>
    <row r="8537" spans="1:8" ht="14.25">
      <c r="A8537" s="11">
        <v>44166</v>
      </c>
      <c r="B8537" s="10" t="s">
        <v>8945</v>
      </c>
      <c r="C8537" s="12">
        <v>0.95833333333333337</v>
      </c>
      <c r="D8537" s="13">
        <v>44186</v>
      </c>
      <c r="E8537" s="7" t="s">
        <v>6978</v>
      </c>
      <c r="F8537" s="65">
        <v>44.01</v>
      </c>
      <c r="G8537" t="s">
        <v>6</v>
      </c>
      <c r="H8537">
        <f>+VLOOKUP(G8537,'Legenda Tecnologias'!$A$1:$C$26,3)</f>
        <v>18</v>
      </c>
    </row>
    <row r="8538" spans="1:8" ht="14.25">
      <c r="A8538" s="11">
        <v>44166</v>
      </c>
      <c r="B8538" s="10" t="s">
        <v>8925</v>
      </c>
      <c r="C8538" s="12">
        <v>0.125</v>
      </c>
      <c r="D8538" s="13">
        <v>44186</v>
      </c>
      <c r="E8538" s="7" t="s">
        <v>6978</v>
      </c>
      <c r="F8538" s="65">
        <v>32.93</v>
      </c>
      <c r="G8538" t="s">
        <v>6</v>
      </c>
      <c r="H8538">
        <f>+VLOOKUP(G8538,'Legenda Tecnologias'!$A$1:$C$26,3)</f>
        <v>18</v>
      </c>
    </row>
    <row r="8539" spans="1:8" ht="14.25">
      <c r="A8539" s="11">
        <v>44166</v>
      </c>
      <c r="B8539" s="10" t="s">
        <v>8926</v>
      </c>
      <c r="C8539" s="12">
        <v>0.16666666666666666</v>
      </c>
      <c r="D8539" s="13">
        <v>44186</v>
      </c>
      <c r="E8539" s="7" t="s">
        <v>6978</v>
      </c>
      <c r="F8539" s="65">
        <v>33.65</v>
      </c>
      <c r="G8539" t="s">
        <v>6</v>
      </c>
      <c r="H8539">
        <f>+VLOOKUP(G8539,'Legenda Tecnologias'!$A$1:$C$26,3)</f>
        <v>18</v>
      </c>
    </row>
    <row r="8540" spans="1:8" ht="14.25">
      <c r="A8540" s="11">
        <v>44166</v>
      </c>
      <c r="B8540" s="10" t="s">
        <v>8927</v>
      </c>
      <c r="C8540" s="12">
        <v>0.20833333333333334</v>
      </c>
      <c r="D8540" s="13">
        <v>44186</v>
      </c>
      <c r="E8540" s="7" t="s">
        <v>6978</v>
      </c>
      <c r="F8540" s="65">
        <v>37.979999999999997</v>
      </c>
      <c r="G8540" t="s">
        <v>6</v>
      </c>
      <c r="H8540">
        <f>+VLOOKUP(G8540,'Legenda Tecnologias'!$A$1:$C$26,3)</f>
        <v>18</v>
      </c>
    </row>
    <row r="8541" spans="1:8" ht="14.25">
      <c r="A8541" s="11">
        <v>44166</v>
      </c>
      <c r="B8541" s="10" t="s">
        <v>8928</v>
      </c>
      <c r="C8541" s="12">
        <v>0.25</v>
      </c>
      <c r="D8541" s="13">
        <v>44186</v>
      </c>
      <c r="E8541" s="7" t="s">
        <v>6978</v>
      </c>
      <c r="F8541" s="65">
        <v>44.26</v>
      </c>
      <c r="G8541" t="s">
        <v>5</v>
      </c>
      <c r="H8541">
        <f>+VLOOKUP(G8541,'Legenda Tecnologias'!$A$1:$C$26,3)</f>
        <v>11</v>
      </c>
    </row>
    <row r="8542" spans="1:8" ht="14.25">
      <c r="A8542" s="11">
        <v>44166</v>
      </c>
      <c r="B8542" s="10" t="s">
        <v>8929</v>
      </c>
      <c r="C8542" s="12">
        <v>0.29166666666666669</v>
      </c>
      <c r="D8542" s="13">
        <v>44186</v>
      </c>
      <c r="E8542" s="7" t="s">
        <v>6978</v>
      </c>
      <c r="F8542" s="65">
        <v>50.46</v>
      </c>
      <c r="G8542" t="s">
        <v>6</v>
      </c>
      <c r="H8542">
        <f>+VLOOKUP(G8542,'Legenda Tecnologias'!$A$1:$C$26,3)</f>
        <v>18</v>
      </c>
    </row>
    <row r="8543" spans="1:8" ht="14.25">
      <c r="A8543" s="11">
        <v>44166</v>
      </c>
      <c r="B8543" s="10" t="s">
        <v>8930</v>
      </c>
      <c r="C8543" s="12">
        <v>0.33333333333333331</v>
      </c>
      <c r="D8543" s="13">
        <v>44186</v>
      </c>
      <c r="E8543" s="7" t="s">
        <v>6978</v>
      </c>
      <c r="F8543" s="65">
        <v>53.68</v>
      </c>
      <c r="G8543" t="s">
        <v>5</v>
      </c>
      <c r="H8543">
        <f>+VLOOKUP(G8543,'Legenda Tecnologias'!$A$1:$C$26,3)</f>
        <v>11</v>
      </c>
    </row>
    <row r="8544" spans="1:8" ht="14.25">
      <c r="A8544" s="11">
        <v>44166</v>
      </c>
      <c r="B8544" s="10" t="s">
        <v>8931</v>
      </c>
      <c r="C8544" s="12">
        <v>0.375</v>
      </c>
      <c r="D8544" s="13">
        <v>44186</v>
      </c>
      <c r="E8544" s="7" t="s">
        <v>6978</v>
      </c>
      <c r="F8544" s="65">
        <v>53.68</v>
      </c>
      <c r="G8544" t="s">
        <v>5</v>
      </c>
      <c r="H8544">
        <f>+VLOOKUP(G8544,'Legenda Tecnologias'!$A$1:$C$26,3)</f>
        <v>11</v>
      </c>
    </row>
    <row r="8545" spans="1:8" ht="14.25">
      <c r="A8545" s="11">
        <v>44166</v>
      </c>
      <c r="B8545" s="10" t="s">
        <v>8946</v>
      </c>
      <c r="C8545" s="12">
        <v>0</v>
      </c>
      <c r="D8545" s="13">
        <v>44187</v>
      </c>
      <c r="E8545" s="7" t="s">
        <v>6978</v>
      </c>
      <c r="F8545" s="65">
        <v>46.27</v>
      </c>
      <c r="G8545" t="s">
        <v>5</v>
      </c>
      <c r="H8545">
        <f>+VLOOKUP(G8545,'Legenda Tecnologias'!$A$1:$C$26,3)</f>
        <v>11</v>
      </c>
    </row>
    <row r="8546" spans="1:8" ht="14.25">
      <c r="A8546" s="11">
        <v>44166</v>
      </c>
      <c r="B8546" s="10" t="s">
        <v>8947</v>
      </c>
      <c r="C8546" s="12">
        <v>4.1666666666666664E-2</v>
      </c>
      <c r="D8546" s="13">
        <v>44187</v>
      </c>
      <c r="E8546" s="7" t="s">
        <v>6978</v>
      </c>
      <c r="F8546" s="65">
        <v>42.05</v>
      </c>
      <c r="G8546" t="s">
        <v>5</v>
      </c>
      <c r="H8546">
        <f>+VLOOKUP(G8546,'Legenda Tecnologias'!$A$1:$C$26,3)</f>
        <v>11</v>
      </c>
    </row>
    <row r="8547" spans="1:8" ht="14.25">
      <c r="A8547" s="11">
        <v>44166</v>
      </c>
      <c r="B8547" s="10" t="s">
        <v>8956</v>
      </c>
      <c r="C8547" s="12">
        <v>0.41666666666666669</v>
      </c>
      <c r="D8547" s="13">
        <v>44187</v>
      </c>
      <c r="E8547" s="7" t="s">
        <v>6978</v>
      </c>
      <c r="F8547" s="65">
        <v>50.95</v>
      </c>
      <c r="G8547" t="s">
        <v>10</v>
      </c>
      <c r="H8547">
        <f>+VLOOKUP(G8547,'Legenda Tecnologias'!$A$1:$C$26,3)</f>
        <v>1</v>
      </c>
    </row>
    <row r="8548" spans="1:8" ht="14.25">
      <c r="A8548" s="11">
        <v>44166</v>
      </c>
      <c r="B8548" s="10" t="s">
        <v>8957</v>
      </c>
      <c r="C8548" s="12">
        <v>0.45833333333333331</v>
      </c>
      <c r="D8548" s="13">
        <v>44187</v>
      </c>
      <c r="E8548" s="7" t="s">
        <v>6978</v>
      </c>
      <c r="F8548" s="65">
        <v>47.24</v>
      </c>
      <c r="G8548" t="s">
        <v>5</v>
      </c>
      <c r="H8548">
        <f>+VLOOKUP(G8548,'Legenda Tecnologias'!$A$1:$C$26,3)</f>
        <v>11</v>
      </c>
    </row>
    <row r="8549" spans="1:8" ht="14.25">
      <c r="A8549" s="11">
        <v>44166</v>
      </c>
      <c r="B8549" s="10" t="s">
        <v>8958</v>
      </c>
      <c r="C8549" s="12">
        <v>0.5</v>
      </c>
      <c r="D8549" s="13">
        <v>44187</v>
      </c>
      <c r="E8549" s="7" t="s">
        <v>6978</v>
      </c>
      <c r="F8549" s="65">
        <v>46.27</v>
      </c>
      <c r="G8549" t="s">
        <v>5</v>
      </c>
      <c r="H8549">
        <f>+VLOOKUP(G8549,'Legenda Tecnologias'!$A$1:$C$26,3)</f>
        <v>11</v>
      </c>
    </row>
    <row r="8550" spans="1:8" ht="14.25">
      <c r="A8550" s="11">
        <v>44166</v>
      </c>
      <c r="B8550" s="10" t="s">
        <v>8959</v>
      </c>
      <c r="C8550" s="12">
        <v>0.54166666666666663</v>
      </c>
      <c r="D8550" s="13">
        <v>44187</v>
      </c>
      <c r="E8550" s="7" t="s">
        <v>6978</v>
      </c>
      <c r="F8550" s="65">
        <v>46.27</v>
      </c>
      <c r="G8550" t="s">
        <v>5</v>
      </c>
      <c r="H8550">
        <f>+VLOOKUP(G8550,'Legenda Tecnologias'!$A$1:$C$26,3)</f>
        <v>11</v>
      </c>
    </row>
    <row r="8551" spans="1:8" ht="14.25">
      <c r="A8551" s="11">
        <v>44166</v>
      </c>
      <c r="B8551" s="10" t="s">
        <v>8960</v>
      </c>
      <c r="C8551" s="12">
        <v>0.58333333333333337</v>
      </c>
      <c r="D8551" s="13">
        <v>44187</v>
      </c>
      <c r="E8551" s="7" t="s">
        <v>6978</v>
      </c>
      <c r="F8551" s="65">
        <v>45.72</v>
      </c>
      <c r="G8551" t="s">
        <v>5</v>
      </c>
      <c r="H8551">
        <f>+VLOOKUP(G8551,'Legenda Tecnologias'!$A$1:$C$26,3)</f>
        <v>11</v>
      </c>
    </row>
    <row r="8552" spans="1:8" ht="14.25">
      <c r="A8552" s="11">
        <v>44166</v>
      </c>
      <c r="B8552" s="10" t="s">
        <v>8961</v>
      </c>
      <c r="C8552" s="12">
        <v>0.625</v>
      </c>
      <c r="D8552" s="13">
        <v>44187</v>
      </c>
      <c r="E8552" s="7" t="s">
        <v>6978</v>
      </c>
      <c r="F8552" s="65">
        <v>44.95</v>
      </c>
      <c r="G8552" t="s">
        <v>5</v>
      </c>
      <c r="H8552">
        <f>+VLOOKUP(G8552,'Legenda Tecnologias'!$A$1:$C$26,3)</f>
        <v>11</v>
      </c>
    </row>
    <row r="8553" spans="1:8" ht="14.25">
      <c r="A8553" s="11">
        <v>44166</v>
      </c>
      <c r="B8553" s="10" t="s">
        <v>8962</v>
      </c>
      <c r="C8553" s="12">
        <v>0.66666666666666663</v>
      </c>
      <c r="D8553" s="13">
        <v>44187</v>
      </c>
      <c r="E8553" s="7" t="s">
        <v>6978</v>
      </c>
      <c r="F8553" s="65">
        <v>49.05</v>
      </c>
      <c r="G8553" t="s">
        <v>5</v>
      </c>
      <c r="H8553">
        <f>+VLOOKUP(G8553,'Legenda Tecnologias'!$A$1:$C$26,3)</f>
        <v>11</v>
      </c>
    </row>
    <row r="8554" spans="1:8" ht="14.25">
      <c r="A8554" s="11">
        <v>44166</v>
      </c>
      <c r="B8554" s="10" t="s">
        <v>8963</v>
      </c>
      <c r="C8554" s="12">
        <v>0.70833333333333337</v>
      </c>
      <c r="D8554" s="13">
        <v>44187</v>
      </c>
      <c r="E8554" s="7" t="s">
        <v>6978</v>
      </c>
      <c r="F8554" s="65">
        <v>53.24</v>
      </c>
      <c r="G8554" t="s">
        <v>5</v>
      </c>
      <c r="H8554">
        <f>+VLOOKUP(G8554,'Legenda Tecnologias'!$A$1:$C$26,3)</f>
        <v>11</v>
      </c>
    </row>
    <row r="8555" spans="1:8" ht="14.25">
      <c r="A8555" s="11">
        <v>44166</v>
      </c>
      <c r="B8555" s="10" t="s">
        <v>8964</v>
      </c>
      <c r="C8555" s="12">
        <v>0.75</v>
      </c>
      <c r="D8555" s="13">
        <v>44187</v>
      </c>
      <c r="E8555" s="7" t="s">
        <v>6978</v>
      </c>
      <c r="F8555" s="65">
        <v>54.15</v>
      </c>
      <c r="G8555" t="s">
        <v>10</v>
      </c>
      <c r="H8555">
        <f>+VLOOKUP(G8555,'Legenda Tecnologias'!$A$1:$C$26,3)</f>
        <v>1</v>
      </c>
    </row>
    <row r="8556" spans="1:8" ht="14.25">
      <c r="A8556" s="11">
        <v>44166</v>
      </c>
      <c r="B8556" s="10" t="s">
        <v>8965</v>
      </c>
      <c r="C8556" s="12">
        <v>0.79166666666666663</v>
      </c>
      <c r="D8556" s="13">
        <v>44187</v>
      </c>
      <c r="E8556" s="7" t="s">
        <v>6978</v>
      </c>
      <c r="F8556" s="65">
        <v>53.9</v>
      </c>
      <c r="G8556" t="s">
        <v>5</v>
      </c>
      <c r="H8556">
        <f>+VLOOKUP(G8556,'Legenda Tecnologias'!$A$1:$C$26,3)</f>
        <v>11</v>
      </c>
    </row>
    <row r="8557" spans="1:8" ht="14.25">
      <c r="A8557" s="11">
        <v>44166</v>
      </c>
      <c r="B8557" s="10" t="s">
        <v>8948</v>
      </c>
      <c r="C8557" s="12">
        <v>8.3333333333333329E-2</v>
      </c>
      <c r="D8557" s="13">
        <v>44187</v>
      </c>
      <c r="E8557" s="7" t="s">
        <v>6978</v>
      </c>
      <c r="F8557" s="65">
        <v>36.909999999999997</v>
      </c>
      <c r="G8557" t="s">
        <v>5</v>
      </c>
      <c r="H8557">
        <f>+VLOOKUP(G8557,'Legenda Tecnologias'!$A$1:$C$26,3)</f>
        <v>11</v>
      </c>
    </row>
    <row r="8558" spans="1:8" ht="14.25">
      <c r="A8558" s="11">
        <v>44166</v>
      </c>
      <c r="B8558" s="10" t="s">
        <v>8966</v>
      </c>
      <c r="C8558" s="12">
        <v>0.83333333333333337</v>
      </c>
      <c r="D8558" s="13">
        <v>44187</v>
      </c>
      <c r="E8558" s="7" t="s">
        <v>6978</v>
      </c>
      <c r="F8558" s="65">
        <v>53.7</v>
      </c>
      <c r="G8558" t="s">
        <v>5</v>
      </c>
      <c r="H8558">
        <f>+VLOOKUP(G8558,'Legenda Tecnologias'!$A$1:$C$26,3)</f>
        <v>11</v>
      </c>
    </row>
    <row r="8559" spans="1:8" ht="14.25">
      <c r="A8559" s="11">
        <v>44166</v>
      </c>
      <c r="B8559" s="10" t="s">
        <v>8967</v>
      </c>
      <c r="C8559" s="12">
        <v>0.875</v>
      </c>
      <c r="D8559" s="13">
        <v>44187</v>
      </c>
      <c r="E8559" s="7" t="s">
        <v>6978</v>
      </c>
      <c r="F8559" s="65">
        <v>52.36</v>
      </c>
      <c r="G8559" t="s">
        <v>5</v>
      </c>
      <c r="H8559">
        <f>+VLOOKUP(G8559,'Legenda Tecnologias'!$A$1:$C$26,3)</f>
        <v>11</v>
      </c>
    </row>
    <row r="8560" spans="1:8" ht="14.25">
      <c r="A8560" s="11">
        <v>44166</v>
      </c>
      <c r="B8560" s="10" t="s">
        <v>8968</v>
      </c>
      <c r="C8560" s="12">
        <v>0.91666666666666663</v>
      </c>
      <c r="D8560" s="13">
        <v>44187</v>
      </c>
      <c r="E8560" s="7" t="s">
        <v>6978</v>
      </c>
      <c r="F8560" s="65">
        <v>50.57</v>
      </c>
      <c r="G8560" t="s">
        <v>5</v>
      </c>
      <c r="H8560">
        <f>+VLOOKUP(G8560,'Legenda Tecnologias'!$A$1:$C$26,3)</f>
        <v>11</v>
      </c>
    </row>
    <row r="8561" spans="1:8" ht="14.25">
      <c r="A8561" s="11">
        <v>44166</v>
      </c>
      <c r="B8561" s="10" t="s">
        <v>8969</v>
      </c>
      <c r="C8561" s="12">
        <v>0.95833333333333337</v>
      </c>
      <c r="D8561" s="13">
        <v>44187</v>
      </c>
      <c r="E8561" s="7" t="s">
        <v>6978</v>
      </c>
      <c r="F8561" s="65">
        <v>43.05</v>
      </c>
      <c r="G8561" t="s">
        <v>5</v>
      </c>
      <c r="H8561">
        <f>+VLOOKUP(G8561,'Legenda Tecnologias'!$A$1:$C$26,3)</f>
        <v>11</v>
      </c>
    </row>
    <row r="8562" spans="1:8" ht="14.25">
      <c r="A8562" s="11">
        <v>44166</v>
      </c>
      <c r="B8562" s="10" t="s">
        <v>8949</v>
      </c>
      <c r="C8562" s="12">
        <v>0.125</v>
      </c>
      <c r="D8562" s="13">
        <v>44187</v>
      </c>
      <c r="E8562" s="7" t="s">
        <v>6978</v>
      </c>
      <c r="F8562" s="65">
        <v>35.1</v>
      </c>
      <c r="G8562" t="s">
        <v>12</v>
      </c>
      <c r="H8562">
        <f>+VLOOKUP(G8562,'Legenda Tecnologias'!$A$1:$C$26,3)</f>
        <v>22</v>
      </c>
    </row>
    <row r="8563" spans="1:8" ht="14.25">
      <c r="A8563" s="11">
        <v>44166</v>
      </c>
      <c r="B8563" s="10" t="s">
        <v>8950</v>
      </c>
      <c r="C8563" s="12">
        <v>0.16666666666666666</v>
      </c>
      <c r="D8563" s="13">
        <v>44187</v>
      </c>
      <c r="E8563" s="7" t="s">
        <v>6978</v>
      </c>
      <c r="F8563" s="65">
        <v>35</v>
      </c>
      <c r="G8563" t="s">
        <v>5</v>
      </c>
      <c r="H8563">
        <f>+VLOOKUP(G8563,'Legenda Tecnologias'!$A$1:$C$26,3)</f>
        <v>11</v>
      </c>
    </row>
    <row r="8564" spans="1:8" ht="14.25">
      <c r="A8564" s="11">
        <v>44166</v>
      </c>
      <c r="B8564" s="10" t="s">
        <v>8951</v>
      </c>
      <c r="C8564" s="12">
        <v>0.20833333333333334</v>
      </c>
      <c r="D8564" s="13">
        <v>44187</v>
      </c>
      <c r="E8564" s="7" t="s">
        <v>6978</v>
      </c>
      <c r="F8564" s="65">
        <v>36.909999999999997</v>
      </c>
      <c r="G8564" t="s">
        <v>6</v>
      </c>
      <c r="H8564">
        <f>+VLOOKUP(G8564,'Legenda Tecnologias'!$A$1:$C$26,3)</f>
        <v>18</v>
      </c>
    </row>
    <row r="8565" spans="1:8" ht="14.25">
      <c r="A8565" s="11">
        <v>44166</v>
      </c>
      <c r="B8565" s="10" t="s">
        <v>8952</v>
      </c>
      <c r="C8565" s="12">
        <v>0.25</v>
      </c>
      <c r="D8565" s="13">
        <v>44187</v>
      </c>
      <c r="E8565" s="7" t="s">
        <v>6978</v>
      </c>
      <c r="F8565" s="65">
        <v>43.05</v>
      </c>
      <c r="G8565" t="s">
        <v>12</v>
      </c>
      <c r="H8565">
        <f>+VLOOKUP(G8565,'Legenda Tecnologias'!$A$1:$C$26,3)</f>
        <v>22</v>
      </c>
    </row>
    <row r="8566" spans="1:8" ht="14.25">
      <c r="A8566" s="11">
        <v>44166</v>
      </c>
      <c r="B8566" s="10" t="s">
        <v>8953</v>
      </c>
      <c r="C8566" s="12">
        <v>0.29166666666666669</v>
      </c>
      <c r="D8566" s="13">
        <v>44187</v>
      </c>
      <c r="E8566" s="7" t="s">
        <v>6978</v>
      </c>
      <c r="F8566" s="65">
        <v>50.5</v>
      </c>
      <c r="G8566" t="s">
        <v>5</v>
      </c>
      <c r="H8566">
        <f>+VLOOKUP(G8566,'Legenda Tecnologias'!$A$1:$C$26,3)</f>
        <v>11</v>
      </c>
    </row>
    <row r="8567" spans="1:8" ht="14.25">
      <c r="A8567" s="11">
        <v>44166</v>
      </c>
      <c r="B8567" s="10" t="s">
        <v>8954</v>
      </c>
      <c r="C8567" s="12">
        <v>0.33333333333333331</v>
      </c>
      <c r="D8567" s="13">
        <v>44187</v>
      </c>
      <c r="E8567" s="7" t="s">
        <v>6978</v>
      </c>
      <c r="F8567" s="65">
        <v>51.98</v>
      </c>
      <c r="G8567" t="s">
        <v>5</v>
      </c>
      <c r="H8567">
        <f>+VLOOKUP(G8567,'Legenda Tecnologias'!$A$1:$C$26,3)</f>
        <v>11</v>
      </c>
    </row>
    <row r="8568" spans="1:8" ht="14.25">
      <c r="A8568" s="11">
        <v>44166</v>
      </c>
      <c r="B8568" s="10" t="s">
        <v>8955</v>
      </c>
      <c r="C8568" s="12">
        <v>0.375</v>
      </c>
      <c r="D8568" s="13">
        <v>44187</v>
      </c>
      <c r="E8568" s="7" t="s">
        <v>6978</v>
      </c>
      <c r="F8568" s="65">
        <v>51.84</v>
      </c>
      <c r="G8568" t="s">
        <v>5</v>
      </c>
      <c r="H8568">
        <f>+VLOOKUP(G8568,'Legenda Tecnologias'!$A$1:$C$26,3)</f>
        <v>11</v>
      </c>
    </row>
    <row r="8569" spans="1:8" ht="14.25">
      <c r="A8569" s="11">
        <v>44166</v>
      </c>
      <c r="B8569" s="10" t="s">
        <v>8970</v>
      </c>
      <c r="C8569" s="12">
        <v>0</v>
      </c>
      <c r="D8569" s="13">
        <v>44188</v>
      </c>
      <c r="E8569" s="7" t="s">
        <v>6978</v>
      </c>
      <c r="F8569" s="65">
        <v>38.6</v>
      </c>
      <c r="G8569" t="s">
        <v>5</v>
      </c>
      <c r="H8569">
        <f>+VLOOKUP(G8569,'Legenda Tecnologias'!$A$1:$C$26,3)</f>
        <v>11</v>
      </c>
    </row>
    <row r="8570" spans="1:8" ht="14.25">
      <c r="A8570" s="11">
        <v>44166</v>
      </c>
      <c r="B8570" s="10" t="s">
        <v>8971</v>
      </c>
      <c r="C8570" s="12">
        <v>4.1666666666666664E-2</v>
      </c>
      <c r="D8570" s="13">
        <v>44188</v>
      </c>
      <c r="E8570" s="7" t="s">
        <v>6978</v>
      </c>
      <c r="F8570" s="65">
        <v>34.200000000000003</v>
      </c>
      <c r="G8570" t="s">
        <v>5</v>
      </c>
      <c r="H8570">
        <f>+VLOOKUP(G8570,'Legenda Tecnologias'!$A$1:$C$26,3)</f>
        <v>11</v>
      </c>
    </row>
    <row r="8571" spans="1:8" ht="14.25">
      <c r="A8571" s="11">
        <v>44166</v>
      </c>
      <c r="B8571" s="10" t="s">
        <v>8980</v>
      </c>
      <c r="C8571" s="12">
        <v>0.41666666666666669</v>
      </c>
      <c r="D8571" s="13">
        <v>44188</v>
      </c>
      <c r="E8571" s="7" t="s">
        <v>6978</v>
      </c>
      <c r="F8571" s="65">
        <v>53.01</v>
      </c>
      <c r="G8571" t="s">
        <v>6</v>
      </c>
      <c r="H8571">
        <f>+VLOOKUP(G8571,'Legenda Tecnologias'!$A$1:$C$26,3)</f>
        <v>18</v>
      </c>
    </row>
    <row r="8572" spans="1:8" ht="14.25">
      <c r="A8572" s="11">
        <v>44166</v>
      </c>
      <c r="B8572" s="10" t="s">
        <v>8981</v>
      </c>
      <c r="C8572" s="12">
        <v>0.45833333333333331</v>
      </c>
      <c r="D8572" s="13">
        <v>44188</v>
      </c>
      <c r="E8572" s="7" t="s">
        <v>6978</v>
      </c>
      <c r="F8572" s="65">
        <v>52.36</v>
      </c>
      <c r="G8572" t="s">
        <v>10</v>
      </c>
      <c r="H8572">
        <f>+VLOOKUP(G8572,'Legenda Tecnologias'!$A$1:$C$26,3)</f>
        <v>1</v>
      </c>
    </row>
    <row r="8573" spans="1:8" ht="14.25">
      <c r="A8573" s="11">
        <v>44166</v>
      </c>
      <c r="B8573" s="10" t="s">
        <v>8982</v>
      </c>
      <c r="C8573" s="12">
        <v>0.5</v>
      </c>
      <c r="D8573" s="13">
        <v>44188</v>
      </c>
      <c r="E8573" s="7" t="s">
        <v>6978</v>
      </c>
      <c r="F8573" s="65">
        <v>53</v>
      </c>
      <c r="G8573" t="s">
        <v>5</v>
      </c>
      <c r="H8573">
        <f>+VLOOKUP(G8573,'Legenda Tecnologias'!$A$1:$C$26,3)</f>
        <v>11</v>
      </c>
    </row>
    <row r="8574" spans="1:8" ht="14.25">
      <c r="A8574" s="11">
        <v>44166</v>
      </c>
      <c r="B8574" s="10" t="s">
        <v>8983</v>
      </c>
      <c r="C8574" s="12">
        <v>0.54166666666666663</v>
      </c>
      <c r="D8574" s="13">
        <v>44188</v>
      </c>
      <c r="E8574" s="7" t="s">
        <v>6978</v>
      </c>
      <c r="F8574" s="65">
        <v>50.95</v>
      </c>
      <c r="G8574" t="s">
        <v>12</v>
      </c>
      <c r="H8574">
        <f>+VLOOKUP(G8574,'Legenda Tecnologias'!$A$1:$C$26,3)</f>
        <v>22</v>
      </c>
    </row>
    <row r="8575" spans="1:8" ht="14.25">
      <c r="A8575" s="11">
        <v>44166</v>
      </c>
      <c r="B8575" s="10" t="s">
        <v>8984</v>
      </c>
      <c r="C8575" s="12">
        <v>0.58333333333333337</v>
      </c>
      <c r="D8575" s="13">
        <v>44188</v>
      </c>
      <c r="E8575" s="7" t="s">
        <v>6978</v>
      </c>
      <c r="F8575" s="65">
        <v>49.12</v>
      </c>
      <c r="G8575" t="s">
        <v>5</v>
      </c>
      <c r="H8575">
        <f>+VLOOKUP(G8575,'Legenda Tecnologias'!$A$1:$C$26,3)</f>
        <v>11</v>
      </c>
    </row>
    <row r="8576" spans="1:8" ht="14.25">
      <c r="A8576" s="11">
        <v>44166</v>
      </c>
      <c r="B8576" s="10" t="s">
        <v>8985</v>
      </c>
      <c r="C8576" s="12">
        <v>0.625</v>
      </c>
      <c r="D8576" s="13">
        <v>44188</v>
      </c>
      <c r="E8576" s="7" t="s">
        <v>6978</v>
      </c>
      <c r="F8576" s="65">
        <v>49.5</v>
      </c>
      <c r="G8576" t="s">
        <v>5</v>
      </c>
      <c r="H8576">
        <f>+VLOOKUP(G8576,'Legenda Tecnologias'!$A$1:$C$26,3)</f>
        <v>11</v>
      </c>
    </row>
    <row r="8577" spans="1:8" ht="14.25">
      <c r="A8577" s="11">
        <v>44166</v>
      </c>
      <c r="B8577" s="10" t="s">
        <v>8986</v>
      </c>
      <c r="C8577" s="12">
        <v>0.66666666666666663</v>
      </c>
      <c r="D8577" s="13">
        <v>44188</v>
      </c>
      <c r="E8577" s="7" t="s">
        <v>6978</v>
      </c>
      <c r="F8577" s="65">
        <v>49.18</v>
      </c>
      <c r="G8577" t="s">
        <v>5</v>
      </c>
      <c r="H8577">
        <f>+VLOOKUP(G8577,'Legenda Tecnologias'!$A$1:$C$26,3)</f>
        <v>11</v>
      </c>
    </row>
    <row r="8578" spans="1:8" ht="14.25">
      <c r="A8578" s="11">
        <v>44166</v>
      </c>
      <c r="B8578" s="10" t="s">
        <v>8987</v>
      </c>
      <c r="C8578" s="12">
        <v>0.70833333333333337</v>
      </c>
      <c r="D8578" s="13">
        <v>44188</v>
      </c>
      <c r="E8578" s="7" t="s">
        <v>6978</v>
      </c>
      <c r="F8578" s="65">
        <v>52.08</v>
      </c>
      <c r="G8578" t="s">
        <v>10</v>
      </c>
      <c r="H8578">
        <f>+VLOOKUP(G8578,'Legenda Tecnologias'!$A$1:$C$26,3)</f>
        <v>1</v>
      </c>
    </row>
    <row r="8579" spans="1:8" ht="14.25">
      <c r="A8579" s="11">
        <v>44166</v>
      </c>
      <c r="B8579" s="10" t="s">
        <v>8988</v>
      </c>
      <c r="C8579" s="12">
        <v>0.75</v>
      </c>
      <c r="D8579" s="13">
        <v>44188</v>
      </c>
      <c r="E8579" s="7" t="s">
        <v>6978</v>
      </c>
      <c r="F8579" s="65">
        <v>53</v>
      </c>
      <c r="G8579" t="s">
        <v>5</v>
      </c>
      <c r="H8579">
        <f>+VLOOKUP(G8579,'Legenda Tecnologias'!$A$1:$C$26,3)</f>
        <v>11</v>
      </c>
    </row>
    <row r="8580" spans="1:8" ht="14.25">
      <c r="A8580" s="11">
        <v>44166</v>
      </c>
      <c r="B8580" s="10" t="s">
        <v>8989</v>
      </c>
      <c r="C8580" s="12">
        <v>0.79166666666666663</v>
      </c>
      <c r="D8580" s="13">
        <v>44188</v>
      </c>
      <c r="E8580" s="7" t="s">
        <v>6978</v>
      </c>
      <c r="F8580" s="65">
        <v>53.3</v>
      </c>
      <c r="G8580" t="s">
        <v>12</v>
      </c>
      <c r="H8580">
        <f>+VLOOKUP(G8580,'Legenda Tecnologias'!$A$1:$C$26,3)</f>
        <v>22</v>
      </c>
    </row>
    <row r="8581" spans="1:8" ht="14.25">
      <c r="A8581" s="11">
        <v>44166</v>
      </c>
      <c r="B8581" s="10" t="s">
        <v>8972</v>
      </c>
      <c r="C8581" s="12">
        <v>8.3333333333333329E-2</v>
      </c>
      <c r="D8581" s="13">
        <v>44188</v>
      </c>
      <c r="E8581" s="7" t="s">
        <v>6978</v>
      </c>
      <c r="F8581" s="65">
        <v>33.5</v>
      </c>
      <c r="G8581" t="s">
        <v>6</v>
      </c>
      <c r="H8581">
        <f>+VLOOKUP(G8581,'Legenda Tecnologias'!$A$1:$C$26,3)</f>
        <v>18</v>
      </c>
    </row>
    <row r="8582" spans="1:8" ht="14.25">
      <c r="A8582" s="11">
        <v>44166</v>
      </c>
      <c r="B8582" s="10" t="s">
        <v>8990</v>
      </c>
      <c r="C8582" s="12">
        <v>0.83333333333333337</v>
      </c>
      <c r="D8582" s="13">
        <v>44188</v>
      </c>
      <c r="E8582" s="7" t="s">
        <v>6978</v>
      </c>
      <c r="F8582" s="65">
        <v>53.35</v>
      </c>
      <c r="G8582" t="s">
        <v>20</v>
      </c>
      <c r="H8582">
        <f>+VLOOKUP(G8582,'Legenda Tecnologias'!$A$1:$C$26,3)</f>
        <v>12</v>
      </c>
    </row>
    <row r="8583" spans="1:8" ht="14.25">
      <c r="A8583" s="11">
        <v>44166</v>
      </c>
      <c r="B8583" s="10" t="s">
        <v>8991</v>
      </c>
      <c r="C8583" s="12">
        <v>0.875</v>
      </c>
      <c r="D8583" s="13">
        <v>44188</v>
      </c>
      <c r="E8583" s="7" t="s">
        <v>6978</v>
      </c>
      <c r="F8583" s="65">
        <v>52.62</v>
      </c>
      <c r="G8583" t="s">
        <v>5</v>
      </c>
      <c r="H8583">
        <f>+VLOOKUP(G8583,'Legenda Tecnologias'!$A$1:$C$26,3)</f>
        <v>11</v>
      </c>
    </row>
    <row r="8584" spans="1:8" ht="14.25">
      <c r="A8584" s="11">
        <v>44166</v>
      </c>
      <c r="B8584" s="10" t="s">
        <v>8992</v>
      </c>
      <c r="C8584" s="12">
        <v>0.91666666666666663</v>
      </c>
      <c r="D8584" s="13">
        <v>44188</v>
      </c>
      <c r="E8584" s="7" t="s">
        <v>6978</v>
      </c>
      <c r="F8584" s="65">
        <v>50.53</v>
      </c>
      <c r="G8584" t="s">
        <v>10</v>
      </c>
      <c r="H8584">
        <f>+VLOOKUP(G8584,'Legenda Tecnologias'!$A$1:$C$26,3)</f>
        <v>1</v>
      </c>
    </row>
    <row r="8585" spans="1:8" ht="14.25">
      <c r="A8585" s="11">
        <v>44166</v>
      </c>
      <c r="B8585" s="10" t="s">
        <v>8993</v>
      </c>
      <c r="C8585" s="12">
        <v>0.95833333333333337</v>
      </c>
      <c r="D8585" s="13">
        <v>44188</v>
      </c>
      <c r="E8585" s="7" t="s">
        <v>6978</v>
      </c>
      <c r="F8585" s="65">
        <v>47.5</v>
      </c>
      <c r="G8585" t="s">
        <v>10</v>
      </c>
      <c r="H8585">
        <f>+VLOOKUP(G8585,'Legenda Tecnologias'!$A$1:$C$26,3)</f>
        <v>1</v>
      </c>
    </row>
    <row r="8586" spans="1:8" ht="14.25">
      <c r="A8586" s="11">
        <v>44166</v>
      </c>
      <c r="B8586" s="10" t="s">
        <v>8973</v>
      </c>
      <c r="C8586" s="12">
        <v>0.125</v>
      </c>
      <c r="D8586" s="13">
        <v>44188</v>
      </c>
      <c r="E8586" s="7" t="s">
        <v>6978</v>
      </c>
      <c r="F8586" s="65">
        <v>31.91</v>
      </c>
      <c r="G8586" t="s">
        <v>6</v>
      </c>
      <c r="H8586">
        <f>+VLOOKUP(G8586,'Legenda Tecnologias'!$A$1:$C$26,3)</f>
        <v>18</v>
      </c>
    </row>
    <row r="8587" spans="1:8" ht="14.25">
      <c r="A8587" s="11">
        <v>44166</v>
      </c>
      <c r="B8587" s="10" t="s">
        <v>8974</v>
      </c>
      <c r="C8587" s="12">
        <v>0.16666666666666666</v>
      </c>
      <c r="D8587" s="13">
        <v>44188</v>
      </c>
      <c r="E8587" s="7" t="s">
        <v>6978</v>
      </c>
      <c r="F8587" s="65">
        <v>31.91</v>
      </c>
      <c r="G8587" t="s">
        <v>6</v>
      </c>
      <c r="H8587">
        <f>+VLOOKUP(G8587,'Legenda Tecnologias'!$A$1:$C$26,3)</f>
        <v>18</v>
      </c>
    </row>
    <row r="8588" spans="1:8" ht="14.25">
      <c r="A8588" s="11">
        <v>44166</v>
      </c>
      <c r="B8588" s="10" t="s">
        <v>8975</v>
      </c>
      <c r="C8588" s="12">
        <v>0.20833333333333334</v>
      </c>
      <c r="D8588" s="13">
        <v>44188</v>
      </c>
      <c r="E8588" s="7" t="s">
        <v>6978</v>
      </c>
      <c r="F8588" s="65">
        <v>32.9</v>
      </c>
      <c r="G8588" t="s">
        <v>5</v>
      </c>
      <c r="H8588">
        <f>+VLOOKUP(G8588,'Legenda Tecnologias'!$A$1:$C$26,3)</f>
        <v>11</v>
      </c>
    </row>
    <row r="8589" spans="1:8" ht="14.25">
      <c r="A8589" s="11">
        <v>44166</v>
      </c>
      <c r="B8589" s="10" t="s">
        <v>8976</v>
      </c>
      <c r="C8589" s="12">
        <v>0.25</v>
      </c>
      <c r="D8589" s="13">
        <v>44188</v>
      </c>
      <c r="E8589" s="7" t="s">
        <v>6978</v>
      </c>
      <c r="F8589" s="65">
        <v>36.07</v>
      </c>
      <c r="G8589" t="s">
        <v>6</v>
      </c>
      <c r="H8589">
        <f>+VLOOKUP(G8589,'Legenda Tecnologias'!$A$1:$C$26,3)</f>
        <v>18</v>
      </c>
    </row>
    <row r="8590" spans="1:8" ht="14.25">
      <c r="A8590" s="11">
        <v>44166</v>
      </c>
      <c r="B8590" s="10" t="s">
        <v>8977</v>
      </c>
      <c r="C8590" s="12">
        <v>0.29166666666666669</v>
      </c>
      <c r="D8590" s="13">
        <v>44188</v>
      </c>
      <c r="E8590" s="7" t="s">
        <v>6978</v>
      </c>
      <c r="F8590" s="65">
        <v>47.05</v>
      </c>
      <c r="G8590" t="s">
        <v>12</v>
      </c>
      <c r="H8590">
        <f>+VLOOKUP(G8590,'Legenda Tecnologias'!$A$1:$C$26,3)</f>
        <v>22</v>
      </c>
    </row>
    <row r="8591" spans="1:8" ht="14.25">
      <c r="A8591" s="11">
        <v>44166</v>
      </c>
      <c r="B8591" s="10" t="s">
        <v>8978</v>
      </c>
      <c r="C8591" s="12">
        <v>0.33333333333333331</v>
      </c>
      <c r="D8591" s="13">
        <v>44188</v>
      </c>
      <c r="E8591" s="7" t="s">
        <v>6978</v>
      </c>
      <c r="F8591" s="65">
        <v>52.36</v>
      </c>
      <c r="G8591" t="s">
        <v>5</v>
      </c>
      <c r="H8591">
        <f>+VLOOKUP(G8591,'Legenda Tecnologias'!$A$1:$C$26,3)</f>
        <v>11</v>
      </c>
    </row>
    <row r="8592" spans="1:8" ht="14.25">
      <c r="A8592" s="11">
        <v>44166</v>
      </c>
      <c r="B8592" s="10" t="s">
        <v>8979</v>
      </c>
      <c r="C8592" s="12">
        <v>0.375</v>
      </c>
      <c r="D8592" s="13">
        <v>44188</v>
      </c>
      <c r="E8592" s="7" t="s">
        <v>6978</v>
      </c>
      <c r="F8592" s="65">
        <v>53.14</v>
      </c>
      <c r="G8592" t="s">
        <v>5</v>
      </c>
      <c r="H8592">
        <f>+VLOOKUP(G8592,'Legenda Tecnologias'!$A$1:$C$26,3)</f>
        <v>11</v>
      </c>
    </row>
    <row r="8593" spans="1:8" ht="14.25">
      <c r="A8593" s="11">
        <v>44166</v>
      </c>
      <c r="B8593" s="10" t="s">
        <v>8994</v>
      </c>
      <c r="C8593" s="12">
        <v>0</v>
      </c>
      <c r="D8593" s="13">
        <v>44189</v>
      </c>
      <c r="E8593" s="7" t="s">
        <v>6978</v>
      </c>
      <c r="F8593" s="65">
        <v>42.34</v>
      </c>
      <c r="G8593" t="s">
        <v>10</v>
      </c>
      <c r="H8593">
        <f>+VLOOKUP(G8593,'Legenda Tecnologias'!$A$1:$C$26,3)</f>
        <v>1</v>
      </c>
    </row>
    <row r="8594" spans="1:8" ht="14.25">
      <c r="A8594" s="11">
        <v>44166</v>
      </c>
      <c r="B8594" s="10" t="s">
        <v>8995</v>
      </c>
      <c r="C8594" s="12">
        <v>4.1666666666666664E-2</v>
      </c>
      <c r="D8594" s="13">
        <v>44189</v>
      </c>
      <c r="E8594" s="7" t="s">
        <v>6978</v>
      </c>
      <c r="F8594" s="65">
        <v>35.36</v>
      </c>
      <c r="G8594" t="s">
        <v>10</v>
      </c>
      <c r="H8594">
        <f>+VLOOKUP(G8594,'Legenda Tecnologias'!$A$1:$C$26,3)</f>
        <v>1</v>
      </c>
    </row>
    <row r="8595" spans="1:8" ht="14.25">
      <c r="A8595" s="11">
        <v>44166</v>
      </c>
      <c r="B8595" s="10" t="s">
        <v>9004</v>
      </c>
      <c r="C8595" s="12">
        <v>0.41666666666666669</v>
      </c>
      <c r="D8595" s="13">
        <v>44189</v>
      </c>
      <c r="E8595" s="7" t="s">
        <v>6978</v>
      </c>
      <c r="F8595" s="65">
        <v>46.95</v>
      </c>
      <c r="G8595" t="s">
        <v>5</v>
      </c>
      <c r="H8595">
        <f>+VLOOKUP(G8595,'Legenda Tecnologias'!$A$1:$C$26,3)</f>
        <v>11</v>
      </c>
    </row>
    <row r="8596" spans="1:8" ht="14.25">
      <c r="A8596" s="11">
        <v>44166</v>
      </c>
      <c r="B8596" s="10" t="s">
        <v>9005</v>
      </c>
      <c r="C8596" s="12">
        <v>0.45833333333333331</v>
      </c>
      <c r="D8596" s="13">
        <v>44189</v>
      </c>
      <c r="E8596" s="7" t="s">
        <v>6978</v>
      </c>
      <c r="F8596" s="65">
        <v>46.95</v>
      </c>
      <c r="G8596" t="s">
        <v>5</v>
      </c>
      <c r="H8596">
        <f>+VLOOKUP(G8596,'Legenda Tecnologias'!$A$1:$C$26,3)</f>
        <v>11</v>
      </c>
    </row>
    <row r="8597" spans="1:8" ht="14.25">
      <c r="A8597" s="11">
        <v>44166</v>
      </c>
      <c r="B8597" s="10" t="s">
        <v>9006</v>
      </c>
      <c r="C8597" s="12">
        <v>0.5</v>
      </c>
      <c r="D8597" s="13">
        <v>44189</v>
      </c>
      <c r="E8597" s="7" t="s">
        <v>6978</v>
      </c>
      <c r="F8597" s="65">
        <v>44.99</v>
      </c>
      <c r="G8597" t="s">
        <v>5</v>
      </c>
      <c r="H8597">
        <f>+VLOOKUP(G8597,'Legenda Tecnologias'!$A$1:$C$26,3)</f>
        <v>11</v>
      </c>
    </row>
    <row r="8598" spans="1:8" ht="14.25">
      <c r="A8598" s="11">
        <v>44166</v>
      </c>
      <c r="B8598" s="10" t="s">
        <v>9007</v>
      </c>
      <c r="C8598" s="12">
        <v>0.54166666666666663</v>
      </c>
      <c r="D8598" s="13">
        <v>44189</v>
      </c>
      <c r="E8598" s="7" t="s">
        <v>6978</v>
      </c>
      <c r="F8598" s="65">
        <v>42.01</v>
      </c>
      <c r="G8598" t="s">
        <v>5</v>
      </c>
      <c r="H8598">
        <f>+VLOOKUP(G8598,'Legenda Tecnologias'!$A$1:$C$26,3)</f>
        <v>11</v>
      </c>
    </row>
    <row r="8599" spans="1:8" ht="14.25">
      <c r="A8599" s="11">
        <v>44166</v>
      </c>
      <c r="B8599" s="10" t="s">
        <v>9008</v>
      </c>
      <c r="C8599" s="12">
        <v>0.58333333333333337</v>
      </c>
      <c r="D8599" s="13">
        <v>44189</v>
      </c>
      <c r="E8599" s="7" t="s">
        <v>6978</v>
      </c>
      <c r="F8599" s="65">
        <v>39.58</v>
      </c>
      <c r="G8599" t="s">
        <v>10</v>
      </c>
      <c r="H8599">
        <f>+VLOOKUP(G8599,'Legenda Tecnologias'!$A$1:$C$26,3)</f>
        <v>1</v>
      </c>
    </row>
    <row r="8600" spans="1:8" ht="14.25">
      <c r="A8600" s="11">
        <v>44166</v>
      </c>
      <c r="B8600" s="10" t="s">
        <v>9009</v>
      </c>
      <c r="C8600" s="12">
        <v>0.625</v>
      </c>
      <c r="D8600" s="13">
        <v>44189</v>
      </c>
      <c r="E8600" s="7" t="s">
        <v>6978</v>
      </c>
      <c r="F8600" s="65">
        <v>38.950000000000003</v>
      </c>
      <c r="G8600" t="s">
        <v>6</v>
      </c>
      <c r="H8600">
        <f>+VLOOKUP(G8600,'Legenda Tecnologias'!$A$1:$C$26,3)</f>
        <v>18</v>
      </c>
    </row>
    <row r="8601" spans="1:8" ht="14.25">
      <c r="A8601" s="11">
        <v>44166</v>
      </c>
      <c r="B8601" s="10" t="s">
        <v>9010</v>
      </c>
      <c r="C8601" s="12">
        <v>0.66666666666666663</v>
      </c>
      <c r="D8601" s="13">
        <v>44189</v>
      </c>
      <c r="E8601" s="7" t="s">
        <v>6978</v>
      </c>
      <c r="F8601" s="65">
        <v>42.96</v>
      </c>
      <c r="G8601" t="s">
        <v>5</v>
      </c>
      <c r="H8601">
        <f>+VLOOKUP(G8601,'Legenda Tecnologias'!$A$1:$C$26,3)</f>
        <v>11</v>
      </c>
    </row>
    <row r="8602" spans="1:8" ht="14.25">
      <c r="A8602" s="11">
        <v>44166</v>
      </c>
      <c r="B8602" s="10" t="s">
        <v>9011</v>
      </c>
      <c r="C8602" s="12">
        <v>0.70833333333333337</v>
      </c>
      <c r="D8602" s="13">
        <v>44189</v>
      </c>
      <c r="E8602" s="7" t="s">
        <v>6978</v>
      </c>
      <c r="F8602" s="65">
        <v>47.05</v>
      </c>
      <c r="G8602" t="s">
        <v>5</v>
      </c>
      <c r="H8602">
        <f>+VLOOKUP(G8602,'Legenda Tecnologias'!$A$1:$C$26,3)</f>
        <v>11</v>
      </c>
    </row>
    <row r="8603" spans="1:8" ht="14.25">
      <c r="A8603" s="11">
        <v>44166</v>
      </c>
      <c r="B8603" s="10" t="s">
        <v>9012</v>
      </c>
      <c r="C8603" s="12">
        <v>0.75</v>
      </c>
      <c r="D8603" s="13">
        <v>44189</v>
      </c>
      <c r="E8603" s="7" t="s">
        <v>6978</v>
      </c>
      <c r="F8603" s="65">
        <v>48.28</v>
      </c>
      <c r="G8603" t="s">
        <v>5</v>
      </c>
      <c r="H8603">
        <f>+VLOOKUP(G8603,'Legenda Tecnologias'!$A$1:$C$26,3)</f>
        <v>11</v>
      </c>
    </row>
    <row r="8604" spans="1:8" ht="14.25">
      <c r="A8604" s="11">
        <v>44166</v>
      </c>
      <c r="B8604" s="10" t="s">
        <v>9013</v>
      </c>
      <c r="C8604" s="12">
        <v>0.79166666666666663</v>
      </c>
      <c r="D8604" s="13">
        <v>44189</v>
      </c>
      <c r="E8604" s="7" t="s">
        <v>6978</v>
      </c>
      <c r="F8604" s="65">
        <v>47.34</v>
      </c>
      <c r="G8604" t="s">
        <v>10</v>
      </c>
      <c r="H8604">
        <f>+VLOOKUP(G8604,'Legenda Tecnologias'!$A$1:$C$26,3)</f>
        <v>1</v>
      </c>
    </row>
    <row r="8605" spans="1:8" ht="14.25">
      <c r="A8605" s="11">
        <v>44166</v>
      </c>
      <c r="B8605" s="10" t="s">
        <v>8996</v>
      </c>
      <c r="C8605" s="12">
        <v>8.3333333333333329E-2</v>
      </c>
      <c r="D8605" s="13">
        <v>44189</v>
      </c>
      <c r="E8605" s="7" t="s">
        <v>6978</v>
      </c>
      <c r="F8605" s="65">
        <v>34</v>
      </c>
      <c r="G8605" t="s">
        <v>6</v>
      </c>
      <c r="H8605">
        <f>+VLOOKUP(G8605,'Legenda Tecnologias'!$A$1:$C$26,3)</f>
        <v>18</v>
      </c>
    </row>
    <row r="8606" spans="1:8" ht="14.25">
      <c r="A8606" s="11">
        <v>44166</v>
      </c>
      <c r="B8606" s="10" t="s">
        <v>9014</v>
      </c>
      <c r="C8606" s="12">
        <v>0.83333333333333337</v>
      </c>
      <c r="D8606" s="13">
        <v>44189</v>
      </c>
      <c r="E8606" s="7" t="s">
        <v>6978</v>
      </c>
      <c r="F8606" s="65">
        <v>46.62</v>
      </c>
      <c r="G8606" t="s">
        <v>10</v>
      </c>
      <c r="H8606">
        <f>+VLOOKUP(G8606,'Legenda Tecnologias'!$A$1:$C$26,3)</f>
        <v>1</v>
      </c>
    </row>
    <row r="8607" spans="1:8" ht="14.25">
      <c r="A8607" s="11">
        <v>44166</v>
      </c>
      <c r="B8607" s="10" t="s">
        <v>9015</v>
      </c>
      <c r="C8607" s="12">
        <v>0.875</v>
      </c>
      <c r="D8607" s="13">
        <v>44189</v>
      </c>
      <c r="E8607" s="7" t="s">
        <v>6978</v>
      </c>
      <c r="F8607" s="65">
        <v>40</v>
      </c>
      <c r="G8607" t="s">
        <v>5</v>
      </c>
      <c r="H8607">
        <f>+VLOOKUP(G8607,'Legenda Tecnologias'!$A$1:$C$26,3)</f>
        <v>11</v>
      </c>
    </row>
    <row r="8608" spans="1:8" ht="14.25">
      <c r="A8608" s="11">
        <v>44166</v>
      </c>
      <c r="B8608" s="10" t="s">
        <v>9016</v>
      </c>
      <c r="C8608" s="12">
        <v>0.91666666666666663</v>
      </c>
      <c r="D8608" s="13">
        <v>44189</v>
      </c>
      <c r="E8608" s="7" t="s">
        <v>6978</v>
      </c>
      <c r="F8608" s="65">
        <v>33.32</v>
      </c>
      <c r="G8608" t="s">
        <v>10</v>
      </c>
      <c r="H8608">
        <f>+VLOOKUP(G8608,'Legenda Tecnologias'!$A$1:$C$26,3)</f>
        <v>1</v>
      </c>
    </row>
    <row r="8609" spans="1:8" ht="14.25">
      <c r="A8609" s="11">
        <v>44166</v>
      </c>
      <c r="B8609" s="10" t="s">
        <v>9017</v>
      </c>
      <c r="C8609" s="12">
        <v>0.95833333333333337</v>
      </c>
      <c r="D8609" s="13">
        <v>44189</v>
      </c>
      <c r="E8609" s="7" t="s">
        <v>6978</v>
      </c>
      <c r="F8609" s="65">
        <v>29.98</v>
      </c>
      <c r="G8609" t="s">
        <v>6</v>
      </c>
      <c r="H8609">
        <f>+VLOOKUP(G8609,'Legenda Tecnologias'!$A$1:$C$26,3)</f>
        <v>18</v>
      </c>
    </row>
    <row r="8610" spans="1:8" ht="14.25">
      <c r="A8610" s="11">
        <v>44166</v>
      </c>
      <c r="B8610" s="10" t="s">
        <v>8997</v>
      </c>
      <c r="C8610" s="12">
        <v>0.125</v>
      </c>
      <c r="D8610" s="13">
        <v>44189</v>
      </c>
      <c r="E8610" s="7" t="s">
        <v>6978</v>
      </c>
      <c r="F8610" s="65">
        <v>32.5</v>
      </c>
      <c r="G8610" t="s">
        <v>6</v>
      </c>
      <c r="H8610">
        <f>+VLOOKUP(G8610,'Legenda Tecnologias'!$A$1:$C$26,3)</f>
        <v>18</v>
      </c>
    </row>
    <row r="8611" spans="1:8" ht="14.25">
      <c r="A8611" s="11">
        <v>44166</v>
      </c>
      <c r="B8611" s="10" t="s">
        <v>8998</v>
      </c>
      <c r="C8611" s="12">
        <v>0.16666666666666666</v>
      </c>
      <c r="D8611" s="13">
        <v>44189</v>
      </c>
      <c r="E8611" s="7" t="s">
        <v>6978</v>
      </c>
      <c r="F8611" s="65">
        <v>32.299999999999997</v>
      </c>
      <c r="G8611" t="s">
        <v>6</v>
      </c>
      <c r="H8611">
        <f>+VLOOKUP(G8611,'Legenda Tecnologias'!$A$1:$C$26,3)</f>
        <v>18</v>
      </c>
    </row>
    <row r="8612" spans="1:8" ht="14.25">
      <c r="A8612" s="11">
        <v>44166</v>
      </c>
      <c r="B8612" s="10" t="s">
        <v>8999</v>
      </c>
      <c r="C8612" s="12">
        <v>0.20833333333333334</v>
      </c>
      <c r="D8612" s="13">
        <v>44189</v>
      </c>
      <c r="E8612" s="7" t="s">
        <v>6978</v>
      </c>
      <c r="F8612" s="65">
        <v>32.1</v>
      </c>
      <c r="G8612" t="s">
        <v>6</v>
      </c>
      <c r="H8612">
        <f>+VLOOKUP(G8612,'Legenda Tecnologias'!$A$1:$C$26,3)</f>
        <v>18</v>
      </c>
    </row>
    <row r="8613" spans="1:8" ht="14.25">
      <c r="A8613" s="11">
        <v>44166</v>
      </c>
      <c r="B8613" s="10" t="s">
        <v>9000</v>
      </c>
      <c r="C8613" s="12">
        <v>0.25</v>
      </c>
      <c r="D8613" s="13">
        <v>44189</v>
      </c>
      <c r="E8613" s="7" t="s">
        <v>6978</v>
      </c>
      <c r="F8613" s="65">
        <v>32.4</v>
      </c>
      <c r="G8613" t="s">
        <v>6</v>
      </c>
      <c r="H8613">
        <f>+VLOOKUP(G8613,'Legenda Tecnologias'!$A$1:$C$26,3)</f>
        <v>18</v>
      </c>
    </row>
    <row r="8614" spans="1:8" ht="14.25">
      <c r="A8614" s="11">
        <v>44166</v>
      </c>
      <c r="B8614" s="10" t="s">
        <v>9001</v>
      </c>
      <c r="C8614" s="12">
        <v>0.29166666666666669</v>
      </c>
      <c r="D8614" s="13">
        <v>44189</v>
      </c>
      <c r="E8614" s="7" t="s">
        <v>6978</v>
      </c>
      <c r="F8614" s="65">
        <v>34.83</v>
      </c>
      <c r="G8614" t="s">
        <v>6</v>
      </c>
      <c r="H8614">
        <f>+VLOOKUP(G8614,'Legenda Tecnologias'!$A$1:$C$26,3)</f>
        <v>18</v>
      </c>
    </row>
    <row r="8615" spans="1:8" ht="14.25">
      <c r="A8615" s="11">
        <v>44166</v>
      </c>
      <c r="B8615" s="10" t="s">
        <v>9002</v>
      </c>
      <c r="C8615" s="12">
        <v>0.33333333333333331</v>
      </c>
      <c r="D8615" s="13">
        <v>44189</v>
      </c>
      <c r="E8615" s="7" t="s">
        <v>6978</v>
      </c>
      <c r="F8615" s="65">
        <v>41.05</v>
      </c>
      <c r="G8615" t="s">
        <v>6</v>
      </c>
      <c r="H8615">
        <f>+VLOOKUP(G8615,'Legenda Tecnologias'!$A$1:$C$26,3)</f>
        <v>18</v>
      </c>
    </row>
    <row r="8616" spans="1:8" ht="14.25">
      <c r="A8616" s="11">
        <v>44166</v>
      </c>
      <c r="B8616" s="10" t="s">
        <v>9003</v>
      </c>
      <c r="C8616" s="12">
        <v>0.375</v>
      </c>
      <c r="D8616" s="13">
        <v>44189</v>
      </c>
      <c r="E8616" s="7" t="s">
        <v>6978</v>
      </c>
      <c r="F8616" s="65">
        <v>46.68</v>
      </c>
      <c r="G8616" t="s">
        <v>5</v>
      </c>
      <c r="H8616">
        <f>+VLOOKUP(G8616,'Legenda Tecnologias'!$A$1:$C$26,3)</f>
        <v>11</v>
      </c>
    </row>
    <row r="8617" spans="1:8" ht="14.25">
      <c r="A8617" s="11">
        <v>44166</v>
      </c>
      <c r="B8617" s="10" t="s">
        <v>9018</v>
      </c>
      <c r="C8617" s="12">
        <v>0</v>
      </c>
      <c r="D8617" s="13">
        <v>44190</v>
      </c>
      <c r="E8617" s="7" t="s">
        <v>6978</v>
      </c>
      <c r="F8617" s="65">
        <v>29.9</v>
      </c>
      <c r="G8617" t="s">
        <v>6</v>
      </c>
      <c r="H8617">
        <f>+VLOOKUP(G8617,'Legenda Tecnologias'!$A$1:$C$26,3)</f>
        <v>18</v>
      </c>
    </row>
    <row r="8618" spans="1:8" ht="14.25">
      <c r="A8618" s="11">
        <v>44166</v>
      </c>
      <c r="B8618" s="10" t="s">
        <v>9019</v>
      </c>
      <c r="C8618" s="12">
        <v>4.1666666666666664E-2</v>
      </c>
      <c r="D8618" s="13">
        <v>44190</v>
      </c>
      <c r="E8618" s="7" t="s">
        <v>6978</v>
      </c>
      <c r="F8618" s="65">
        <v>22.61</v>
      </c>
      <c r="G8618" t="s">
        <v>6</v>
      </c>
      <c r="H8618">
        <f>+VLOOKUP(G8618,'Legenda Tecnologias'!$A$1:$C$26,3)</f>
        <v>18</v>
      </c>
    </row>
    <row r="8619" spans="1:8" ht="14.25">
      <c r="A8619" s="11">
        <v>44166</v>
      </c>
      <c r="B8619" s="10" t="s">
        <v>9028</v>
      </c>
      <c r="C8619" s="12">
        <v>0.41666666666666669</v>
      </c>
      <c r="D8619" s="13">
        <v>44190</v>
      </c>
      <c r="E8619" s="7" t="s">
        <v>6978</v>
      </c>
      <c r="F8619" s="65">
        <v>14</v>
      </c>
      <c r="G8619" t="s">
        <v>6</v>
      </c>
      <c r="H8619">
        <f>+VLOOKUP(G8619,'Legenda Tecnologias'!$A$1:$C$26,3)</f>
        <v>18</v>
      </c>
    </row>
    <row r="8620" spans="1:8" ht="14.25">
      <c r="A8620" s="11">
        <v>44166</v>
      </c>
      <c r="B8620" s="10" t="s">
        <v>9029</v>
      </c>
      <c r="C8620" s="12">
        <v>0.45833333333333331</v>
      </c>
      <c r="D8620" s="13">
        <v>44190</v>
      </c>
      <c r="E8620" s="7" t="s">
        <v>6978</v>
      </c>
      <c r="F8620" s="65">
        <v>11.21</v>
      </c>
      <c r="G8620" t="s">
        <v>6</v>
      </c>
      <c r="H8620">
        <f>+VLOOKUP(G8620,'Legenda Tecnologias'!$A$1:$C$26,3)</f>
        <v>18</v>
      </c>
    </row>
    <row r="8621" spans="1:8" ht="14.25">
      <c r="A8621" s="11">
        <v>44166</v>
      </c>
      <c r="B8621" s="10" t="s">
        <v>9030</v>
      </c>
      <c r="C8621" s="12">
        <v>0.5</v>
      </c>
      <c r="D8621" s="13">
        <v>44190</v>
      </c>
      <c r="E8621" s="7" t="s">
        <v>6978</v>
      </c>
      <c r="F8621" s="65">
        <v>8.99</v>
      </c>
      <c r="G8621" t="s">
        <v>5</v>
      </c>
      <c r="H8621">
        <f>+VLOOKUP(G8621,'Legenda Tecnologias'!$A$1:$C$26,3)</f>
        <v>11</v>
      </c>
    </row>
    <row r="8622" spans="1:8" ht="14.25">
      <c r="A8622" s="11">
        <v>44166</v>
      </c>
      <c r="B8622" s="10" t="s">
        <v>9031</v>
      </c>
      <c r="C8622" s="12">
        <v>0.54166666666666663</v>
      </c>
      <c r="D8622" s="13">
        <v>44190</v>
      </c>
      <c r="E8622" s="7" t="s">
        <v>6978</v>
      </c>
      <c r="F8622" s="65">
        <v>7.99</v>
      </c>
      <c r="G8622" t="s">
        <v>6</v>
      </c>
      <c r="H8622">
        <f>+VLOOKUP(G8622,'Legenda Tecnologias'!$A$1:$C$26,3)</f>
        <v>18</v>
      </c>
    </row>
    <row r="8623" spans="1:8" ht="14.25">
      <c r="A8623" s="11">
        <v>44166</v>
      </c>
      <c r="B8623" s="10" t="s">
        <v>9032</v>
      </c>
      <c r="C8623" s="12">
        <v>0.58333333333333337</v>
      </c>
      <c r="D8623" s="13">
        <v>44190</v>
      </c>
      <c r="E8623" s="7" t="s">
        <v>6978</v>
      </c>
      <c r="F8623" s="65">
        <v>2.2999999999999998</v>
      </c>
      <c r="G8623" t="s">
        <v>6</v>
      </c>
      <c r="H8623">
        <f>+VLOOKUP(G8623,'Legenda Tecnologias'!$A$1:$C$26,3)</f>
        <v>18</v>
      </c>
    </row>
    <row r="8624" spans="1:8" ht="14.25">
      <c r="A8624" s="11">
        <v>44166</v>
      </c>
      <c r="B8624" s="10" t="s">
        <v>9033</v>
      </c>
      <c r="C8624" s="12">
        <v>0.625</v>
      </c>
      <c r="D8624" s="13">
        <v>44190</v>
      </c>
      <c r="E8624" s="7" t="s">
        <v>6978</v>
      </c>
      <c r="F8624" s="65">
        <v>1.95</v>
      </c>
      <c r="G8624" t="s">
        <v>6</v>
      </c>
      <c r="H8624">
        <f>+VLOOKUP(G8624,'Legenda Tecnologias'!$A$1:$C$26,3)</f>
        <v>18</v>
      </c>
    </row>
    <row r="8625" spans="1:8" ht="14.25">
      <c r="A8625" s="11">
        <v>44166</v>
      </c>
      <c r="B8625" s="10" t="s">
        <v>9034</v>
      </c>
      <c r="C8625" s="12">
        <v>0.66666666666666663</v>
      </c>
      <c r="D8625" s="13">
        <v>44190</v>
      </c>
      <c r="E8625" s="7" t="s">
        <v>6978</v>
      </c>
      <c r="F8625" s="65">
        <v>1.95</v>
      </c>
      <c r="G8625" t="s">
        <v>6</v>
      </c>
      <c r="H8625">
        <f>+VLOOKUP(G8625,'Legenda Tecnologias'!$A$1:$C$26,3)</f>
        <v>18</v>
      </c>
    </row>
    <row r="8626" spans="1:8" ht="14.25">
      <c r="A8626" s="11">
        <v>44166</v>
      </c>
      <c r="B8626" s="10" t="s">
        <v>9035</v>
      </c>
      <c r="C8626" s="12">
        <v>0.70833333333333337</v>
      </c>
      <c r="D8626" s="13">
        <v>44190</v>
      </c>
      <c r="E8626" s="7" t="s">
        <v>6978</v>
      </c>
      <c r="F8626" s="65">
        <v>6.1</v>
      </c>
      <c r="G8626" t="s">
        <v>6</v>
      </c>
      <c r="H8626">
        <f>+VLOOKUP(G8626,'Legenda Tecnologias'!$A$1:$C$26,3)</f>
        <v>18</v>
      </c>
    </row>
    <row r="8627" spans="1:8" ht="14.25">
      <c r="A8627" s="11">
        <v>44166</v>
      </c>
      <c r="B8627" s="10" t="s">
        <v>9036</v>
      </c>
      <c r="C8627" s="12">
        <v>0.75</v>
      </c>
      <c r="D8627" s="13">
        <v>44190</v>
      </c>
      <c r="E8627" s="7" t="s">
        <v>6978</v>
      </c>
      <c r="F8627" s="65">
        <v>25.29</v>
      </c>
      <c r="G8627" t="s">
        <v>6</v>
      </c>
      <c r="H8627">
        <f>+VLOOKUP(G8627,'Legenda Tecnologias'!$A$1:$C$26,3)</f>
        <v>18</v>
      </c>
    </row>
    <row r="8628" spans="1:8" ht="14.25">
      <c r="A8628" s="11">
        <v>44166</v>
      </c>
      <c r="B8628" s="10" t="s">
        <v>9037</v>
      </c>
      <c r="C8628" s="12">
        <v>0.79166666666666663</v>
      </c>
      <c r="D8628" s="13">
        <v>44190</v>
      </c>
      <c r="E8628" s="7" t="s">
        <v>6978</v>
      </c>
      <c r="F8628" s="65">
        <v>29.7</v>
      </c>
      <c r="G8628" t="s">
        <v>6</v>
      </c>
      <c r="H8628">
        <f>+VLOOKUP(G8628,'Legenda Tecnologias'!$A$1:$C$26,3)</f>
        <v>18</v>
      </c>
    </row>
    <row r="8629" spans="1:8" ht="14.25">
      <c r="A8629" s="11">
        <v>44166</v>
      </c>
      <c r="B8629" s="10" t="s">
        <v>9020</v>
      </c>
      <c r="C8629" s="12">
        <v>8.3333333333333329E-2</v>
      </c>
      <c r="D8629" s="13">
        <v>44190</v>
      </c>
      <c r="E8629" s="7" t="s">
        <v>6978</v>
      </c>
      <c r="F8629" s="65">
        <v>16</v>
      </c>
      <c r="G8629" t="s">
        <v>6</v>
      </c>
      <c r="H8629">
        <f>+VLOOKUP(G8629,'Legenda Tecnologias'!$A$1:$C$26,3)</f>
        <v>18</v>
      </c>
    </row>
    <row r="8630" spans="1:8" ht="14.25">
      <c r="A8630" s="11">
        <v>44166</v>
      </c>
      <c r="B8630" s="10" t="s">
        <v>9038</v>
      </c>
      <c r="C8630" s="12">
        <v>0.83333333333333337</v>
      </c>
      <c r="D8630" s="13">
        <v>44190</v>
      </c>
      <c r="E8630" s="7" t="s">
        <v>6978</v>
      </c>
      <c r="F8630" s="65">
        <v>32.049999999999997</v>
      </c>
      <c r="G8630" t="s">
        <v>6</v>
      </c>
      <c r="H8630">
        <f>+VLOOKUP(G8630,'Legenda Tecnologias'!$A$1:$C$26,3)</f>
        <v>18</v>
      </c>
    </row>
    <row r="8631" spans="1:8" ht="14.25">
      <c r="A8631" s="11">
        <v>44166</v>
      </c>
      <c r="B8631" s="10" t="s">
        <v>9039</v>
      </c>
      <c r="C8631" s="12">
        <v>0.875</v>
      </c>
      <c r="D8631" s="13">
        <v>44190</v>
      </c>
      <c r="E8631" s="7" t="s">
        <v>6978</v>
      </c>
      <c r="F8631" s="65">
        <v>32.9</v>
      </c>
      <c r="G8631" t="s">
        <v>5</v>
      </c>
      <c r="H8631">
        <f>+VLOOKUP(G8631,'Legenda Tecnologias'!$A$1:$C$26,3)</f>
        <v>11</v>
      </c>
    </row>
    <row r="8632" spans="1:8" ht="14.25">
      <c r="A8632" s="11">
        <v>44166</v>
      </c>
      <c r="B8632" s="10" t="s">
        <v>9040</v>
      </c>
      <c r="C8632" s="12">
        <v>0.91666666666666663</v>
      </c>
      <c r="D8632" s="13">
        <v>44190</v>
      </c>
      <c r="E8632" s="7" t="s">
        <v>6978</v>
      </c>
      <c r="F8632" s="65">
        <v>32.71</v>
      </c>
      <c r="G8632" t="s">
        <v>6</v>
      </c>
      <c r="H8632">
        <f>+VLOOKUP(G8632,'Legenda Tecnologias'!$A$1:$C$26,3)</f>
        <v>18</v>
      </c>
    </row>
    <row r="8633" spans="1:8" ht="14.25">
      <c r="A8633" s="11">
        <v>44166</v>
      </c>
      <c r="B8633" s="10" t="s">
        <v>9041</v>
      </c>
      <c r="C8633" s="12">
        <v>0.95833333333333337</v>
      </c>
      <c r="D8633" s="13">
        <v>44190</v>
      </c>
      <c r="E8633" s="7" t="s">
        <v>6978</v>
      </c>
      <c r="F8633" s="65">
        <v>29.7</v>
      </c>
      <c r="G8633" t="s">
        <v>6</v>
      </c>
      <c r="H8633">
        <f>+VLOOKUP(G8633,'Legenda Tecnologias'!$A$1:$C$26,3)</f>
        <v>18</v>
      </c>
    </row>
    <row r="8634" spans="1:8" ht="14.25">
      <c r="A8634" s="11">
        <v>44166</v>
      </c>
      <c r="B8634" s="10" t="s">
        <v>9021</v>
      </c>
      <c r="C8634" s="12">
        <v>0.125</v>
      </c>
      <c r="D8634" s="13">
        <v>44190</v>
      </c>
      <c r="E8634" s="7" t="s">
        <v>6978</v>
      </c>
      <c r="F8634" s="65">
        <v>12.57</v>
      </c>
      <c r="G8634" t="s">
        <v>6</v>
      </c>
      <c r="H8634">
        <f>+VLOOKUP(G8634,'Legenda Tecnologias'!$A$1:$C$26,3)</f>
        <v>18</v>
      </c>
    </row>
    <row r="8635" spans="1:8" ht="14.25">
      <c r="A8635" s="11">
        <v>44166</v>
      </c>
      <c r="B8635" s="10" t="s">
        <v>9022</v>
      </c>
      <c r="C8635" s="12">
        <v>0.16666666666666666</v>
      </c>
      <c r="D8635" s="13">
        <v>44190</v>
      </c>
      <c r="E8635" s="7" t="s">
        <v>6978</v>
      </c>
      <c r="F8635" s="65">
        <v>8</v>
      </c>
      <c r="G8635" t="s">
        <v>6</v>
      </c>
      <c r="H8635">
        <f>+VLOOKUP(G8635,'Legenda Tecnologias'!$A$1:$C$26,3)</f>
        <v>18</v>
      </c>
    </row>
    <row r="8636" spans="1:8" ht="14.25">
      <c r="A8636" s="11">
        <v>44166</v>
      </c>
      <c r="B8636" s="10" t="s">
        <v>9023</v>
      </c>
      <c r="C8636" s="12">
        <v>0.20833333333333334</v>
      </c>
      <c r="D8636" s="13">
        <v>44190</v>
      </c>
      <c r="E8636" s="7" t="s">
        <v>6978</v>
      </c>
      <c r="F8636" s="65">
        <v>8</v>
      </c>
      <c r="G8636" t="s">
        <v>6</v>
      </c>
      <c r="H8636">
        <f>+VLOOKUP(G8636,'Legenda Tecnologias'!$A$1:$C$26,3)</f>
        <v>18</v>
      </c>
    </row>
    <row r="8637" spans="1:8" ht="14.25">
      <c r="A8637" s="11">
        <v>44166</v>
      </c>
      <c r="B8637" s="10" t="s">
        <v>9024</v>
      </c>
      <c r="C8637" s="12">
        <v>0.25</v>
      </c>
      <c r="D8637" s="13">
        <v>44190</v>
      </c>
      <c r="E8637" s="7" t="s">
        <v>6978</v>
      </c>
      <c r="F8637" s="65">
        <v>11.1</v>
      </c>
      <c r="G8637" t="s">
        <v>6</v>
      </c>
      <c r="H8637">
        <f>+VLOOKUP(G8637,'Legenda Tecnologias'!$A$1:$C$26,3)</f>
        <v>18</v>
      </c>
    </row>
    <row r="8638" spans="1:8" ht="14.25">
      <c r="A8638" s="11">
        <v>44166</v>
      </c>
      <c r="B8638" s="10" t="s">
        <v>9025</v>
      </c>
      <c r="C8638" s="12">
        <v>0.29166666666666669</v>
      </c>
      <c r="D8638" s="13">
        <v>44190</v>
      </c>
      <c r="E8638" s="7" t="s">
        <v>6978</v>
      </c>
      <c r="F8638" s="65">
        <v>12.84</v>
      </c>
      <c r="G8638" t="s">
        <v>5</v>
      </c>
      <c r="H8638">
        <f>+VLOOKUP(G8638,'Legenda Tecnologias'!$A$1:$C$26,3)</f>
        <v>11</v>
      </c>
    </row>
    <row r="8639" spans="1:8" ht="14.25">
      <c r="A8639" s="11">
        <v>44166</v>
      </c>
      <c r="B8639" s="10" t="s">
        <v>9026</v>
      </c>
      <c r="C8639" s="12">
        <v>0.33333333333333331</v>
      </c>
      <c r="D8639" s="13">
        <v>44190</v>
      </c>
      <c r="E8639" s="7" t="s">
        <v>6978</v>
      </c>
      <c r="F8639" s="65">
        <v>13</v>
      </c>
      <c r="G8639" t="s">
        <v>6</v>
      </c>
      <c r="H8639">
        <f>+VLOOKUP(G8639,'Legenda Tecnologias'!$A$1:$C$26,3)</f>
        <v>18</v>
      </c>
    </row>
    <row r="8640" spans="1:8" ht="14.25">
      <c r="A8640" s="11">
        <v>44166</v>
      </c>
      <c r="B8640" s="10" t="s">
        <v>9027</v>
      </c>
      <c r="C8640" s="12">
        <v>0.375</v>
      </c>
      <c r="D8640" s="13">
        <v>44190</v>
      </c>
      <c r="E8640" s="7" t="s">
        <v>6978</v>
      </c>
      <c r="F8640" s="65">
        <v>14</v>
      </c>
      <c r="G8640" t="s">
        <v>6</v>
      </c>
      <c r="H8640">
        <f>+VLOOKUP(G8640,'Legenda Tecnologias'!$A$1:$C$26,3)</f>
        <v>18</v>
      </c>
    </row>
    <row r="8641" spans="1:8" ht="14.25">
      <c r="A8641" s="11">
        <v>44166</v>
      </c>
      <c r="B8641" s="10" t="s">
        <v>9042</v>
      </c>
      <c r="C8641" s="12">
        <v>0</v>
      </c>
      <c r="D8641" s="13">
        <v>44191</v>
      </c>
      <c r="E8641" s="7" t="s">
        <v>6978</v>
      </c>
      <c r="F8641" s="65">
        <v>36</v>
      </c>
      <c r="G8641" t="s">
        <v>6</v>
      </c>
      <c r="H8641">
        <f>+VLOOKUP(G8641,'Legenda Tecnologias'!$A$1:$C$26,3)</f>
        <v>18</v>
      </c>
    </row>
    <row r="8642" spans="1:8" ht="14.25">
      <c r="A8642" s="11">
        <v>44166</v>
      </c>
      <c r="B8642" s="10" t="s">
        <v>9043</v>
      </c>
      <c r="C8642" s="12">
        <v>4.1666666666666664E-2</v>
      </c>
      <c r="D8642" s="13">
        <v>44191</v>
      </c>
      <c r="E8642" s="7" t="s">
        <v>6978</v>
      </c>
      <c r="F8642" s="65">
        <v>30.25</v>
      </c>
      <c r="G8642" t="s">
        <v>5</v>
      </c>
      <c r="H8642">
        <f>+VLOOKUP(G8642,'Legenda Tecnologias'!$A$1:$C$26,3)</f>
        <v>11</v>
      </c>
    </row>
    <row r="8643" spans="1:8" ht="14.25">
      <c r="A8643" s="11">
        <v>44166</v>
      </c>
      <c r="B8643" s="10" t="s">
        <v>9052</v>
      </c>
      <c r="C8643" s="12">
        <v>0.41666666666666669</v>
      </c>
      <c r="D8643" s="13">
        <v>44191</v>
      </c>
      <c r="E8643" s="7" t="s">
        <v>6978</v>
      </c>
      <c r="F8643" s="65">
        <v>36.119999999999997</v>
      </c>
      <c r="G8643" t="s">
        <v>6</v>
      </c>
      <c r="H8643">
        <f>+VLOOKUP(G8643,'Legenda Tecnologias'!$A$1:$C$26,3)</f>
        <v>18</v>
      </c>
    </row>
    <row r="8644" spans="1:8" ht="14.25">
      <c r="A8644" s="11">
        <v>44166</v>
      </c>
      <c r="B8644" s="10" t="s">
        <v>9053</v>
      </c>
      <c r="C8644" s="12">
        <v>0.45833333333333331</v>
      </c>
      <c r="D8644" s="13">
        <v>44191</v>
      </c>
      <c r="E8644" s="7" t="s">
        <v>6978</v>
      </c>
      <c r="F8644" s="65">
        <v>33.979999999999997</v>
      </c>
      <c r="G8644" t="s">
        <v>5</v>
      </c>
      <c r="H8644">
        <f>+VLOOKUP(G8644,'Legenda Tecnologias'!$A$1:$C$26,3)</f>
        <v>11</v>
      </c>
    </row>
    <row r="8645" spans="1:8" ht="14.25">
      <c r="A8645" s="11">
        <v>44166</v>
      </c>
      <c r="B8645" s="10" t="s">
        <v>9054</v>
      </c>
      <c r="C8645" s="12">
        <v>0.5</v>
      </c>
      <c r="D8645" s="13">
        <v>44191</v>
      </c>
      <c r="E8645" s="7" t="s">
        <v>6978</v>
      </c>
      <c r="F8645" s="65">
        <v>33.5</v>
      </c>
      <c r="G8645" t="s">
        <v>5</v>
      </c>
      <c r="H8645">
        <f>+VLOOKUP(G8645,'Legenda Tecnologias'!$A$1:$C$26,3)</f>
        <v>11</v>
      </c>
    </row>
    <row r="8646" spans="1:8" ht="14.25">
      <c r="A8646" s="11">
        <v>44166</v>
      </c>
      <c r="B8646" s="10" t="s">
        <v>9055</v>
      </c>
      <c r="C8646" s="12">
        <v>0.54166666666666663</v>
      </c>
      <c r="D8646" s="13">
        <v>44191</v>
      </c>
      <c r="E8646" s="7" t="s">
        <v>6978</v>
      </c>
      <c r="F8646" s="65">
        <v>32.39</v>
      </c>
      <c r="G8646" t="s">
        <v>6</v>
      </c>
      <c r="H8646">
        <f>+VLOOKUP(G8646,'Legenda Tecnologias'!$A$1:$C$26,3)</f>
        <v>18</v>
      </c>
    </row>
    <row r="8647" spans="1:8" ht="14.25">
      <c r="A8647" s="11">
        <v>44166</v>
      </c>
      <c r="B8647" s="10" t="s">
        <v>9056</v>
      </c>
      <c r="C8647" s="12">
        <v>0.58333333333333337</v>
      </c>
      <c r="D8647" s="13">
        <v>44191</v>
      </c>
      <c r="E8647" s="7" t="s">
        <v>6978</v>
      </c>
      <c r="F8647" s="65">
        <v>29.39</v>
      </c>
      <c r="G8647" t="s">
        <v>6</v>
      </c>
      <c r="H8647">
        <f>+VLOOKUP(G8647,'Legenda Tecnologias'!$A$1:$C$26,3)</f>
        <v>18</v>
      </c>
    </row>
    <row r="8648" spans="1:8" ht="14.25">
      <c r="A8648" s="11">
        <v>44166</v>
      </c>
      <c r="B8648" s="10" t="s">
        <v>9057</v>
      </c>
      <c r="C8648" s="12">
        <v>0.625</v>
      </c>
      <c r="D8648" s="13">
        <v>44191</v>
      </c>
      <c r="E8648" s="7" t="s">
        <v>6978</v>
      </c>
      <c r="F8648" s="65">
        <v>27.79</v>
      </c>
      <c r="G8648" t="s">
        <v>6</v>
      </c>
      <c r="H8648">
        <f>+VLOOKUP(G8648,'Legenda Tecnologias'!$A$1:$C$26,3)</f>
        <v>18</v>
      </c>
    </row>
    <row r="8649" spans="1:8" ht="14.25">
      <c r="A8649" s="11">
        <v>44166</v>
      </c>
      <c r="B8649" s="10" t="s">
        <v>9058</v>
      </c>
      <c r="C8649" s="12">
        <v>0.66666666666666663</v>
      </c>
      <c r="D8649" s="13">
        <v>44191</v>
      </c>
      <c r="E8649" s="7" t="s">
        <v>6978</v>
      </c>
      <c r="F8649" s="65">
        <v>32.409999999999997</v>
      </c>
      <c r="G8649" t="s">
        <v>5</v>
      </c>
      <c r="H8649">
        <f>+VLOOKUP(G8649,'Legenda Tecnologias'!$A$1:$C$26,3)</f>
        <v>11</v>
      </c>
    </row>
    <row r="8650" spans="1:8" ht="14.25">
      <c r="A8650" s="11">
        <v>44166</v>
      </c>
      <c r="B8650" s="10" t="s">
        <v>9059</v>
      </c>
      <c r="C8650" s="12">
        <v>0.70833333333333337</v>
      </c>
      <c r="D8650" s="13">
        <v>44191</v>
      </c>
      <c r="E8650" s="7" t="s">
        <v>6978</v>
      </c>
      <c r="F8650" s="65">
        <v>40.049999999999997</v>
      </c>
      <c r="G8650" t="s">
        <v>6</v>
      </c>
      <c r="H8650">
        <f>+VLOOKUP(G8650,'Legenda Tecnologias'!$A$1:$C$26,3)</f>
        <v>18</v>
      </c>
    </row>
    <row r="8651" spans="1:8" ht="14.25">
      <c r="A8651" s="11">
        <v>44166</v>
      </c>
      <c r="B8651" s="10" t="s">
        <v>9060</v>
      </c>
      <c r="C8651" s="12">
        <v>0.75</v>
      </c>
      <c r="D8651" s="13">
        <v>44191</v>
      </c>
      <c r="E8651" s="7" t="s">
        <v>6978</v>
      </c>
      <c r="F8651" s="65">
        <v>43.87</v>
      </c>
      <c r="G8651" t="s">
        <v>5</v>
      </c>
      <c r="H8651">
        <f>+VLOOKUP(G8651,'Legenda Tecnologias'!$A$1:$C$26,3)</f>
        <v>11</v>
      </c>
    </row>
    <row r="8652" spans="1:8" ht="14.25">
      <c r="A8652" s="11">
        <v>44166</v>
      </c>
      <c r="B8652" s="10" t="s">
        <v>9061</v>
      </c>
      <c r="C8652" s="12">
        <v>0.79166666666666663</v>
      </c>
      <c r="D8652" s="13">
        <v>44191</v>
      </c>
      <c r="E8652" s="7" t="s">
        <v>6978</v>
      </c>
      <c r="F8652" s="65">
        <v>45.05</v>
      </c>
      <c r="G8652" t="s">
        <v>10</v>
      </c>
      <c r="H8652">
        <f>+VLOOKUP(G8652,'Legenda Tecnologias'!$A$1:$C$26,3)</f>
        <v>1</v>
      </c>
    </row>
    <row r="8653" spans="1:8" ht="14.25">
      <c r="A8653" s="11">
        <v>44166</v>
      </c>
      <c r="B8653" s="10" t="s">
        <v>9044</v>
      </c>
      <c r="C8653" s="12">
        <v>8.3333333333333329E-2</v>
      </c>
      <c r="D8653" s="13">
        <v>44191</v>
      </c>
      <c r="E8653" s="7" t="s">
        <v>6978</v>
      </c>
      <c r="F8653" s="65">
        <v>26.21</v>
      </c>
      <c r="G8653" t="s">
        <v>5</v>
      </c>
      <c r="H8653">
        <f>+VLOOKUP(G8653,'Legenda Tecnologias'!$A$1:$C$26,3)</f>
        <v>11</v>
      </c>
    </row>
    <row r="8654" spans="1:8" ht="14.25">
      <c r="A8654" s="11">
        <v>44166</v>
      </c>
      <c r="B8654" s="10" t="s">
        <v>9062</v>
      </c>
      <c r="C8654" s="12">
        <v>0.83333333333333337</v>
      </c>
      <c r="D8654" s="13">
        <v>44191</v>
      </c>
      <c r="E8654" s="7" t="s">
        <v>6978</v>
      </c>
      <c r="F8654" s="65">
        <v>47.7</v>
      </c>
      <c r="G8654" t="s">
        <v>5</v>
      </c>
      <c r="H8654">
        <f>+VLOOKUP(G8654,'Legenda Tecnologias'!$A$1:$C$26,3)</f>
        <v>11</v>
      </c>
    </row>
    <row r="8655" spans="1:8" ht="14.25">
      <c r="A8655" s="11">
        <v>44166</v>
      </c>
      <c r="B8655" s="10" t="s">
        <v>9063</v>
      </c>
      <c r="C8655" s="12">
        <v>0.875</v>
      </c>
      <c r="D8655" s="13">
        <v>44191</v>
      </c>
      <c r="E8655" s="7" t="s">
        <v>6978</v>
      </c>
      <c r="F8655" s="65">
        <v>48.7</v>
      </c>
      <c r="G8655" t="s">
        <v>5</v>
      </c>
      <c r="H8655">
        <f>+VLOOKUP(G8655,'Legenda Tecnologias'!$A$1:$C$26,3)</f>
        <v>11</v>
      </c>
    </row>
    <row r="8656" spans="1:8" ht="14.25">
      <c r="A8656" s="11">
        <v>44166</v>
      </c>
      <c r="B8656" s="10" t="s">
        <v>9064</v>
      </c>
      <c r="C8656" s="12">
        <v>0.91666666666666663</v>
      </c>
      <c r="D8656" s="13">
        <v>44191</v>
      </c>
      <c r="E8656" s="7" t="s">
        <v>6978</v>
      </c>
      <c r="F8656" s="65">
        <v>47.02</v>
      </c>
      <c r="G8656" t="s">
        <v>12</v>
      </c>
      <c r="H8656">
        <f>+VLOOKUP(G8656,'Legenda Tecnologias'!$A$1:$C$26,3)</f>
        <v>22</v>
      </c>
    </row>
    <row r="8657" spans="1:8" ht="14.25">
      <c r="A8657" s="11">
        <v>44166</v>
      </c>
      <c r="B8657" s="10" t="s">
        <v>9065</v>
      </c>
      <c r="C8657" s="12">
        <v>0.95833333333333337</v>
      </c>
      <c r="D8657" s="13">
        <v>44191</v>
      </c>
      <c r="E8657" s="7" t="s">
        <v>6978</v>
      </c>
      <c r="F8657" s="65">
        <v>42.8</v>
      </c>
      <c r="G8657" t="s">
        <v>5</v>
      </c>
      <c r="H8657">
        <f>+VLOOKUP(G8657,'Legenda Tecnologias'!$A$1:$C$26,3)</f>
        <v>11</v>
      </c>
    </row>
    <row r="8658" spans="1:8" ht="14.25">
      <c r="A8658" s="11">
        <v>44166</v>
      </c>
      <c r="B8658" s="10" t="s">
        <v>9045</v>
      </c>
      <c r="C8658" s="12">
        <v>0.125</v>
      </c>
      <c r="D8658" s="13">
        <v>44191</v>
      </c>
      <c r="E8658" s="7" t="s">
        <v>6978</v>
      </c>
      <c r="F8658" s="65">
        <v>20</v>
      </c>
      <c r="G8658" t="s">
        <v>5</v>
      </c>
      <c r="H8658">
        <f>+VLOOKUP(G8658,'Legenda Tecnologias'!$A$1:$C$26,3)</f>
        <v>11</v>
      </c>
    </row>
    <row r="8659" spans="1:8" ht="14.25">
      <c r="A8659" s="11">
        <v>44166</v>
      </c>
      <c r="B8659" s="10" t="s">
        <v>9046</v>
      </c>
      <c r="C8659" s="12">
        <v>0.16666666666666666</v>
      </c>
      <c r="D8659" s="13">
        <v>44191</v>
      </c>
      <c r="E8659" s="7" t="s">
        <v>6978</v>
      </c>
      <c r="F8659" s="65">
        <v>17.22</v>
      </c>
      <c r="G8659" t="s">
        <v>6</v>
      </c>
      <c r="H8659">
        <f>+VLOOKUP(G8659,'Legenda Tecnologias'!$A$1:$C$26,3)</f>
        <v>18</v>
      </c>
    </row>
    <row r="8660" spans="1:8" ht="14.25">
      <c r="A8660" s="11">
        <v>44166</v>
      </c>
      <c r="B8660" s="10" t="s">
        <v>9047</v>
      </c>
      <c r="C8660" s="12">
        <v>0.20833333333333334</v>
      </c>
      <c r="D8660" s="13">
        <v>44191</v>
      </c>
      <c r="E8660" s="7" t="s">
        <v>6978</v>
      </c>
      <c r="F8660" s="65">
        <v>17.420000000000002</v>
      </c>
      <c r="G8660" t="s">
        <v>6</v>
      </c>
      <c r="H8660">
        <f>+VLOOKUP(G8660,'Legenda Tecnologias'!$A$1:$C$26,3)</f>
        <v>18</v>
      </c>
    </row>
    <row r="8661" spans="1:8" ht="14.25">
      <c r="A8661" s="11">
        <v>44166</v>
      </c>
      <c r="B8661" s="10" t="s">
        <v>9048</v>
      </c>
      <c r="C8661" s="12">
        <v>0.25</v>
      </c>
      <c r="D8661" s="13">
        <v>44191</v>
      </c>
      <c r="E8661" s="7" t="s">
        <v>6978</v>
      </c>
      <c r="F8661" s="65">
        <v>17.920000000000002</v>
      </c>
      <c r="G8661" t="s">
        <v>6</v>
      </c>
      <c r="H8661">
        <f>+VLOOKUP(G8661,'Legenda Tecnologias'!$A$1:$C$26,3)</f>
        <v>18</v>
      </c>
    </row>
    <row r="8662" spans="1:8" ht="14.25">
      <c r="A8662" s="11">
        <v>44166</v>
      </c>
      <c r="B8662" s="10" t="s">
        <v>9049</v>
      </c>
      <c r="C8662" s="12">
        <v>0.29166666666666669</v>
      </c>
      <c r="D8662" s="13">
        <v>44191</v>
      </c>
      <c r="E8662" s="7" t="s">
        <v>6978</v>
      </c>
      <c r="F8662" s="65">
        <v>21.8</v>
      </c>
      <c r="G8662" t="s">
        <v>6</v>
      </c>
      <c r="H8662">
        <f>+VLOOKUP(G8662,'Legenda Tecnologias'!$A$1:$C$26,3)</f>
        <v>18</v>
      </c>
    </row>
    <row r="8663" spans="1:8" ht="14.25">
      <c r="A8663" s="11">
        <v>44166</v>
      </c>
      <c r="B8663" s="10" t="s">
        <v>9050</v>
      </c>
      <c r="C8663" s="12">
        <v>0.33333333333333331</v>
      </c>
      <c r="D8663" s="13">
        <v>44191</v>
      </c>
      <c r="E8663" s="7" t="s">
        <v>6978</v>
      </c>
      <c r="F8663" s="65">
        <v>28.25</v>
      </c>
      <c r="G8663" t="s">
        <v>6</v>
      </c>
      <c r="H8663">
        <f>+VLOOKUP(G8663,'Legenda Tecnologias'!$A$1:$C$26,3)</f>
        <v>18</v>
      </c>
    </row>
    <row r="8664" spans="1:8" ht="14.25">
      <c r="A8664" s="11">
        <v>44166</v>
      </c>
      <c r="B8664" s="10" t="s">
        <v>9051</v>
      </c>
      <c r="C8664" s="12">
        <v>0.375</v>
      </c>
      <c r="D8664" s="13">
        <v>44191</v>
      </c>
      <c r="E8664" s="7" t="s">
        <v>6978</v>
      </c>
      <c r="F8664" s="65">
        <v>32.9</v>
      </c>
      <c r="G8664" t="s">
        <v>6</v>
      </c>
      <c r="H8664">
        <f>+VLOOKUP(G8664,'Legenda Tecnologias'!$A$1:$C$26,3)</f>
        <v>18</v>
      </c>
    </row>
    <row r="8665" spans="1:8" ht="14.25">
      <c r="A8665" s="11">
        <v>44166</v>
      </c>
      <c r="B8665" s="10" t="s">
        <v>9066</v>
      </c>
      <c r="C8665" s="12">
        <v>0</v>
      </c>
      <c r="D8665" s="13">
        <v>44192</v>
      </c>
      <c r="E8665" s="7" t="s">
        <v>6978</v>
      </c>
      <c r="F8665" s="65">
        <v>38.68</v>
      </c>
      <c r="G8665" t="s">
        <v>10</v>
      </c>
      <c r="H8665">
        <f>+VLOOKUP(G8665,'Legenda Tecnologias'!$A$1:$C$26,3)</f>
        <v>1</v>
      </c>
    </row>
    <row r="8666" spans="1:8" ht="14.25">
      <c r="A8666" s="11">
        <v>44166</v>
      </c>
      <c r="B8666" s="10" t="s">
        <v>9067</v>
      </c>
      <c r="C8666" s="12">
        <v>4.1666666666666664E-2</v>
      </c>
      <c r="D8666" s="13">
        <v>44192</v>
      </c>
      <c r="E8666" s="7" t="s">
        <v>6978</v>
      </c>
      <c r="F8666" s="65">
        <v>32.4</v>
      </c>
      <c r="G8666" t="s">
        <v>5</v>
      </c>
      <c r="H8666">
        <f>+VLOOKUP(G8666,'Legenda Tecnologias'!$A$1:$C$26,3)</f>
        <v>11</v>
      </c>
    </row>
    <row r="8667" spans="1:8" ht="14.25">
      <c r="A8667" s="11">
        <v>44166</v>
      </c>
      <c r="B8667" s="10" t="s">
        <v>9076</v>
      </c>
      <c r="C8667" s="12">
        <v>0.41666666666666669</v>
      </c>
      <c r="D8667" s="13">
        <v>44192</v>
      </c>
      <c r="E8667" s="7" t="s">
        <v>6978</v>
      </c>
      <c r="F8667" s="65">
        <v>28.12</v>
      </c>
      <c r="G8667" t="s">
        <v>6</v>
      </c>
      <c r="H8667">
        <f>+VLOOKUP(G8667,'Legenda Tecnologias'!$A$1:$C$26,3)</f>
        <v>18</v>
      </c>
    </row>
    <row r="8668" spans="1:8" ht="14.25">
      <c r="A8668" s="11">
        <v>44166</v>
      </c>
      <c r="B8668" s="10" t="s">
        <v>9077</v>
      </c>
      <c r="C8668" s="12">
        <v>0.45833333333333331</v>
      </c>
      <c r="D8668" s="13">
        <v>44192</v>
      </c>
      <c r="E8668" s="7" t="s">
        <v>6978</v>
      </c>
      <c r="F8668" s="65">
        <v>25.47</v>
      </c>
      <c r="G8668" t="s">
        <v>6</v>
      </c>
      <c r="H8668">
        <f>+VLOOKUP(G8668,'Legenda Tecnologias'!$A$1:$C$26,3)</f>
        <v>18</v>
      </c>
    </row>
    <row r="8669" spans="1:8" ht="14.25">
      <c r="A8669" s="11">
        <v>44166</v>
      </c>
      <c r="B8669" s="10" t="s">
        <v>9078</v>
      </c>
      <c r="C8669" s="12">
        <v>0.5</v>
      </c>
      <c r="D8669" s="13">
        <v>44192</v>
      </c>
      <c r="E8669" s="7" t="s">
        <v>6978</v>
      </c>
      <c r="F8669" s="65">
        <v>27.97</v>
      </c>
      <c r="G8669" t="s">
        <v>5</v>
      </c>
      <c r="H8669">
        <f>+VLOOKUP(G8669,'Legenda Tecnologias'!$A$1:$C$26,3)</f>
        <v>11</v>
      </c>
    </row>
    <row r="8670" spans="1:8" ht="14.25">
      <c r="A8670" s="11">
        <v>44166</v>
      </c>
      <c r="B8670" s="10" t="s">
        <v>9079</v>
      </c>
      <c r="C8670" s="12">
        <v>0.54166666666666663</v>
      </c>
      <c r="D8670" s="13">
        <v>44192</v>
      </c>
      <c r="E8670" s="7" t="s">
        <v>6978</v>
      </c>
      <c r="F8670" s="65">
        <v>24.46</v>
      </c>
      <c r="G8670" t="s">
        <v>6</v>
      </c>
      <c r="H8670">
        <f>+VLOOKUP(G8670,'Legenda Tecnologias'!$A$1:$C$26,3)</f>
        <v>18</v>
      </c>
    </row>
    <row r="8671" spans="1:8" ht="14.25">
      <c r="A8671" s="11">
        <v>44166</v>
      </c>
      <c r="B8671" s="10" t="s">
        <v>9080</v>
      </c>
      <c r="C8671" s="12">
        <v>0.58333333333333337</v>
      </c>
      <c r="D8671" s="13">
        <v>44192</v>
      </c>
      <c r="E8671" s="7" t="s">
        <v>6978</v>
      </c>
      <c r="F8671" s="65">
        <v>21.15</v>
      </c>
      <c r="G8671" t="s">
        <v>6</v>
      </c>
      <c r="H8671">
        <f>+VLOOKUP(G8671,'Legenda Tecnologias'!$A$1:$C$26,3)</f>
        <v>18</v>
      </c>
    </row>
    <row r="8672" spans="1:8" ht="14.25">
      <c r="A8672" s="11">
        <v>44166</v>
      </c>
      <c r="B8672" s="10" t="s">
        <v>9081</v>
      </c>
      <c r="C8672" s="12">
        <v>0.625</v>
      </c>
      <c r="D8672" s="13">
        <v>44192</v>
      </c>
      <c r="E8672" s="7" t="s">
        <v>6978</v>
      </c>
      <c r="F8672" s="65">
        <v>20.57</v>
      </c>
      <c r="G8672" t="s">
        <v>6</v>
      </c>
      <c r="H8672">
        <f>+VLOOKUP(G8672,'Legenda Tecnologias'!$A$1:$C$26,3)</f>
        <v>18</v>
      </c>
    </row>
    <row r="8673" spans="1:8" ht="14.25">
      <c r="A8673" s="11">
        <v>44166</v>
      </c>
      <c r="B8673" s="10" t="s">
        <v>9082</v>
      </c>
      <c r="C8673" s="12">
        <v>0.66666666666666663</v>
      </c>
      <c r="D8673" s="13">
        <v>44192</v>
      </c>
      <c r="E8673" s="7" t="s">
        <v>6978</v>
      </c>
      <c r="F8673" s="65">
        <v>21.58</v>
      </c>
      <c r="G8673" t="s">
        <v>6</v>
      </c>
      <c r="H8673">
        <f>+VLOOKUP(G8673,'Legenda Tecnologias'!$A$1:$C$26,3)</f>
        <v>18</v>
      </c>
    </row>
    <row r="8674" spans="1:8" ht="14.25">
      <c r="A8674" s="11">
        <v>44166</v>
      </c>
      <c r="B8674" s="10" t="s">
        <v>9083</v>
      </c>
      <c r="C8674" s="12">
        <v>0.70833333333333337</v>
      </c>
      <c r="D8674" s="13">
        <v>44192</v>
      </c>
      <c r="E8674" s="7" t="s">
        <v>6978</v>
      </c>
      <c r="F8674" s="65">
        <v>25.1</v>
      </c>
      <c r="G8674" t="s">
        <v>6</v>
      </c>
      <c r="H8674">
        <f>+VLOOKUP(G8674,'Legenda Tecnologias'!$A$1:$C$26,3)</f>
        <v>18</v>
      </c>
    </row>
    <row r="8675" spans="1:8" ht="14.25">
      <c r="A8675" s="11">
        <v>44166</v>
      </c>
      <c r="B8675" s="10" t="s">
        <v>9084</v>
      </c>
      <c r="C8675" s="12">
        <v>0.75</v>
      </c>
      <c r="D8675" s="13">
        <v>44192</v>
      </c>
      <c r="E8675" s="7" t="s">
        <v>6978</v>
      </c>
      <c r="F8675" s="65">
        <v>34.1</v>
      </c>
      <c r="G8675" t="s">
        <v>5</v>
      </c>
      <c r="H8675">
        <f>+VLOOKUP(G8675,'Legenda Tecnologias'!$A$1:$C$26,3)</f>
        <v>11</v>
      </c>
    </row>
    <row r="8676" spans="1:8" ht="14.25">
      <c r="A8676" s="11">
        <v>44166</v>
      </c>
      <c r="B8676" s="10" t="s">
        <v>9085</v>
      </c>
      <c r="C8676" s="12">
        <v>0.79166666666666663</v>
      </c>
      <c r="D8676" s="13">
        <v>44192</v>
      </c>
      <c r="E8676" s="7" t="s">
        <v>6978</v>
      </c>
      <c r="F8676" s="65">
        <v>37.049999999999997</v>
      </c>
      <c r="G8676" t="s">
        <v>5</v>
      </c>
      <c r="H8676">
        <f>+VLOOKUP(G8676,'Legenda Tecnologias'!$A$1:$C$26,3)</f>
        <v>11</v>
      </c>
    </row>
    <row r="8677" spans="1:8" ht="14.25">
      <c r="A8677" s="11">
        <v>44166</v>
      </c>
      <c r="B8677" s="10" t="s">
        <v>9068</v>
      </c>
      <c r="C8677" s="12">
        <v>8.3333333333333329E-2</v>
      </c>
      <c r="D8677" s="13">
        <v>44192</v>
      </c>
      <c r="E8677" s="7" t="s">
        <v>6978</v>
      </c>
      <c r="F8677" s="65">
        <v>27.97</v>
      </c>
      <c r="G8677" t="s">
        <v>6</v>
      </c>
      <c r="H8677">
        <f>+VLOOKUP(G8677,'Legenda Tecnologias'!$A$1:$C$26,3)</f>
        <v>18</v>
      </c>
    </row>
    <row r="8678" spans="1:8" ht="14.25">
      <c r="A8678" s="11">
        <v>44166</v>
      </c>
      <c r="B8678" s="10" t="s">
        <v>9086</v>
      </c>
      <c r="C8678" s="12">
        <v>0.83333333333333337</v>
      </c>
      <c r="D8678" s="13">
        <v>44192</v>
      </c>
      <c r="E8678" s="7" t="s">
        <v>6978</v>
      </c>
      <c r="F8678" s="65">
        <v>37.130000000000003</v>
      </c>
      <c r="G8678" t="s">
        <v>5</v>
      </c>
      <c r="H8678">
        <f>+VLOOKUP(G8678,'Legenda Tecnologias'!$A$1:$C$26,3)</f>
        <v>11</v>
      </c>
    </row>
    <row r="8679" spans="1:8" ht="14.25">
      <c r="A8679" s="11">
        <v>44166</v>
      </c>
      <c r="B8679" s="10" t="s">
        <v>9087</v>
      </c>
      <c r="C8679" s="12">
        <v>0.875</v>
      </c>
      <c r="D8679" s="13">
        <v>44192</v>
      </c>
      <c r="E8679" s="7" t="s">
        <v>6978</v>
      </c>
      <c r="F8679" s="65">
        <v>33.5</v>
      </c>
      <c r="G8679" t="s">
        <v>5</v>
      </c>
      <c r="H8679">
        <f>+VLOOKUP(G8679,'Legenda Tecnologias'!$A$1:$C$26,3)</f>
        <v>11</v>
      </c>
    </row>
    <row r="8680" spans="1:8" ht="14.25">
      <c r="A8680" s="11">
        <v>44166</v>
      </c>
      <c r="B8680" s="10" t="s">
        <v>9088</v>
      </c>
      <c r="C8680" s="12">
        <v>0.91666666666666663</v>
      </c>
      <c r="D8680" s="13">
        <v>44192</v>
      </c>
      <c r="E8680" s="7" t="s">
        <v>6978</v>
      </c>
      <c r="F8680" s="65">
        <v>33.270000000000003</v>
      </c>
      <c r="G8680" t="s">
        <v>6</v>
      </c>
      <c r="H8680">
        <f>+VLOOKUP(G8680,'Legenda Tecnologias'!$A$1:$C$26,3)</f>
        <v>18</v>
      </c>
    </row>
    <row r="8681" spans="1:8" ht="14.25">
      <c r="A8681" s="11">
        <v>44166</v>
      </c>
      <c r="B8681" s="10" t="s">
        <v>9089</v>
      </c>
      <c r="C8681" s="12">
        <v>0.95833333333333337</v>
      </c>
      <c r="D8681" s="13">
        <v>44192</v>
      </c>
      <c r="E8681" s="7" t="s">
        <v>6978</v>
      </c>
      <c r="F8681" s="65">
        <v>23.92</v>
      </c>
      <c r="G8681" t="s">
        <v>6</v>
      </c>
      <c r="H8681">
        <f>+VLOOKUP(G8681,'Legenda Tecnologias'!$A$1:$C$26,3)</f>
        <v>18</v>
      </c>
    </row>
    <row r="8682" spans="1:8" ht="14.25">
      <c r="A8682" s="11">
        <v>44166</v>
      </c>
      <c r="B8682" s="10" t="s">
        <v>9069</v>
      </c>
      <c r="C8682" s="12">
        <v>0.125</v>
      </c>
      <c r="D8682" s="13">
        <v>44192</v>
      </c>
      <c r="E8682" s="7" t="s">
        <v>6978</v>
      </c>
      <c r="F8682" s="65">
        <v>24.5</v>
      </c>
      <c r="G8682" t="s">
        <v>5</v>
      </c>
      <c r="H8682">
        <f>+VLOOKUP(G8682,'Legenda Tecnologias'!$A$1:$C$26,3)</f>
        <v>11</v>
      </c>
    </row>
    <row r="8683" spans="1:8" ht="14.25">
      <c r="A8683" s="11">
        <v>44166</v>
      </c>
      <c r="B8683" s="10" t="s">
        <v>9070</v>
      </c>
      <c r="C8683" s="12">
        <v>0.16666666666666666</v>
      </c>
      <c r="D8683" s="13">
        <v>44192</v>
      </c>
      <c r="E8683" s="7" t="s">
        <v>6978</v>
      </c>
      <c r="F8683" s="65">
        <v>22.8</v>
      </c>
      <c r="G8683" t="s">
        <v>6</v>
      </c>
      <c r="H8683">
        <f>+VLOOKUP(G8683,'Legenda Tecnologias'!$A$1:$C$26,3)</f>
        <v>18</v>
      </c>
    </row>
    <row r="8684" spans="1:8" ht="14.25">
      <c r="A8684" s="11">
        <v>44166</v>
      </c>
      <c r="B8684" s="10" t="s">
        <v>9071</v>
      </c>
      <c r="C8684" s="12">
        <v>0.20833333333333334</v>
      </c>
      <c r="D8684" s="13">
        <v>44192</v>
      </c>
      <c r="E8684" s="7" t="s">
        <v>6978</v>
      </c>
      <c r="F8684" s="65">
        <v>20</v>
      </c>
      <c r="G8684" t="s">
        <v>6</v>
      </c>
      <c r="H8684">
        <f>+VLOOKUP(G8684,'Legenda Tecnologias'!$A$1:$C$26,3)</f>
        <v>18</v>
      </c>
    </row>
    <row r="8685" spans="1:8" ht="14.25">
      <c r="A8685" s="11">
        <v>44166</v>
      </c>
      <c r="B8685" s="10" t="s">
        <v>9072</v>
      </c>
      <c r="C8685" s="12">
        <v>0.25</v>
      </c>
      <c r="D8685" s="13">
        <v>44192</v>
      </c>
      <c r="E8685" s="7" t="s">
        <v>6978</v>
      </c>
      <c r="F8685" s="65">
        <v>22.8</v>
      </c>
      <c r="G8685" t="s">
        <v>6</v>
      </c>
      <c r="H8685">
        <f>+VLOOKUP(G8685,'Legenda Tecnologias'!$A$1:$C$26,3)</f>
        <v>18</v>
      </c>
    </row>
    <row r="8686" spans="1:8" ht="14.25">
      <c r="A8686" s="11">
        <v>44166</v>
      </c>
      <c r="B8686" s="10" t="s">
        <v>9073</v>
      </c>
      <c r="C8686" s="12">
        <v>0.29166666666666669</v>
      </c>
      <c r="D8686" s="13">
        <v>44192</v>
      </c>
      <c r="E8686" s="7" t="s">
        <v>6978</v>
      </c>
      <c r="F8686" s="65">
        <v>14.98</v>
      </c>
      <c r="G8686" t="s">
        <v>6</v>
      </c>
      <c r="H8686">
        <f>+VLOOKUP(G8686,'Legenda Tecnologias'!$A$1:$C$26,3)</f>
        <v>18</v>
      </c>
    </row>
    <row r="8687" spans="1:8" ht="14.25">
      <c r="A8687" s="11">
        <v>44166</v>
      </c>
      <c r="B8687" s="10" t="s">
        <v>9074</v>
      </c>
      <c r="C8687" s="12">
        <v>0.33333333333333331</v>
      </c>
      <c r="D8687" s="13">
        <v>44192</v>
      </c>
      <c r="E8687" s="7" t="s">
        <v>6978</v>
      </c>
      <c r="F8687" s="65">
        <v>14.1</v>
      </c>
      <c r="G8687" t="s">
        <v>6</v>
      </c>
      <c r="H8687">
        <f>+VLOOKUP(G8687,'Legenda Tecnologias'!$A$1:$C$26,3)</f>
        <v>18</v>
      </c>
    </row>
    <row r="8688" spans="1:8" ht="14.25">
      <c r="A8688" s="11">
        <v>44166</v>
      </c>
      <c r="B8688" s="10" t="s">
        <v>9075</v>
      </c>
      <c r="C8688" s="12">
        <v>0.375</v>
      </c>
      <c r="D8688" s="13">
        <v>44192</v>
      </c>
      <c r="E8688" s="7" t="s">
        <v>6978</v>
      </c>
      <c r="F8688" s="65">
        <v>24.5</v>
      </c>
      <c r="G8688" t="s">
        <v>6</v>
      </c>
      <c r="H8688">
        <f>+VLOOKUP(G8688,'Legenda Tecnologias'!$A$1:$C$26,3)</f>
        <v>18</v>
      </c>
    </row>
    <row r="8689" spans="1:8" ht="14.25">
      <c r="A8689" s="11">
        <v>44166</v>
      </c>
      <c r="B8689" s="10" t="s">
        <v>9090</v>
      </c>
      <c r="C8689" s="12">
        <v>0</v>
      </c>
      <c r="D8689" s="13">
        <v>44193</v>
      </c>
      <c r="E8689" s="7" t="s">
        <v>6978</v>
      </c>
      <c r="F8689" s="65">
        <v>14</v>
      </c>
      <c r="G8689" t="s">
        <v>6</v>
      </c>
      <c r="H8689">
        <f>+VLOOKUP(G8689,'Legenda Tecnologias'!$A$1:$C$26,3)</f>
        <v>18</v>
      </c>
    </row>
    <row r="8690" spans="1:8" ht="14.25">
      <c r="A8690" s="11">
        <v>44166</v>
      </c>
      <c r="B8690" s="10" t="s">
        <v>9091</v>
      </c>
      <c r="C8690" s="12">
        <v>4.1666666666666664E-2</v>
      </c>
      <c r="D8690" s="13">
        <v>44193</v>
      </c>
      <c r="E8690" s="7" t="s">
        <v>6978</v>
      </c>
      <c r="F8690" s="65">
        <v>1.95</v>
      </c>
      <c r="G8690" t="s">
        <v>6</v>
      </c>
      <c r="H8690">
        <f>+VLOOKUP(G8690,'Legenda Tecnologias'!$A$1:$C$26,3)</f>
        <v>18</v>
      </c>
    </row>
    <row r="8691" spans="1:8" ht="14.25">
      <c r="A8691" s="11">
        <v>44166</v>
      </c>
      <c r="B8691" s="10" t="s">
        <v>9100</v>
      </c>
      <c r="C8691" s="12">
        <v>0.41666666666666669</v>
      </c>
      <c r="D8691" s="13">
        <v>44193</v>
      </c>
      <c r="E8691" s="7" t="s">
        <v>6978</v>
      </c>
      <c r="F8691" s="65">
        <v>26.13</v>
      </c>
      <c r="G8691" t="s">
        <v>5</v>
      </c>
      <c r="H8691">
        <f>+VLOOKUP(G8691,'Legenda Tecnologias'!$A$1:$C$26,3)</f>
        <v>11</v>
      </c>
    </row>
    <row r="8692" spans="1:8" ht="14.25">
      <c r="A8692" s="11">
        <v>44166</v>
      </c>
      <c r="B8692" s="10" t="s">
        <v>9101</v>
      </c>
      <c r="C8692" s="12">
        <v>0.45833333333333331</v>
      </c>
      <c r="D8692" s="13">
        <v>44193</v>
      </c>
      <c r="E8692" s="7" t="s">
        <v>6978</v>
      </c>
      <c r="F8692" s="65">
        <v>18.57</v>
      </c>
      <c r="G8692" t="s">
        <v>5</v>
      </c>
      <c r="H8692">
        <f>+VLOOKUP(G8692,'Legenda Tecnologias'!$A$1:$C$26,3)</f>
        <v>11</v>
      </c>
    </row>
    <row r="8693" spans="1:8" ht="14.25">
      <c r="A8693" s="11">
        <v>44166</v>
      </c>
      <c r="B8693" s="10" t="s">
        <v>9102</v>
      </c>
      <c r="C8693" s="12">
        <v>0.5</v>
      </c>
      <c r="D8693" s="13">
        <v>44193</v>
      </c>
      <c r="E8693" s="7" t="s">
        <v>6978</v>
      </c>
      <c r="F8693" s="65">
        <v>16.22</v>
      </c>
      <c r="G8693" t="s">
        <v>6</v>
      </c>
      <c r="H8693">
        <f>+VLOOKUP(G8693,'Legenda Tecnologias'!$A$1:$C$26,3)</f>
        <v>18</v>
      </c>
    </row>
    <row r="8694" spans="1:8" ht="14.25">
      <c r="A8694" s="11">
        <v>44166</v>
      </c>
      <c r="B8694" s="10" t="s">
        <v>9103</v>
      </c>
      <c r="C8694" s="12">
        <v>0.54166666666666663</v>
      </c>
      <c r="D8694" s="13">
        <v>44193</v>
      </c>
      <c r="E8694" s="7" t="s">
        <v>6978</v>
      </c>
      <c r="F8694" s="65">
        <v>14.07</v>
      </c>
      <c r="G8694" t="s">
        <v>5</v>
      </c>
      <c r="H8694">
        <f>+VLOOKUP(G8694,'Legenda Tecnologias'!$A$1:$C$26,3)</f>
        <v>11</v>
      </c>
    </row>
    <row r="8695" spans="1:8" ht="14.25">
      <c r="A8695" s="11">
        <v>44166</v>
      </c>
      <c r="B8695" s="10" t="s">
        <v>9104</v>
      </c>
      <c r="C8695" s="12">
        <v>0.58333333333333337</v>
      </c>
      <c r="D8695" s="13">
        <v>44193</v>
      </c>
      <c r="E8695" s="7" t="s">
        <v>6978</v>
      </c>
      <c r="F8695" s="65">
        <v>14</v>
      </c>
      <c r="G8695" t="s">
        <v>6</v>
      </c>
      <c r="H8695">
        <f>+VLOOKUP(G8695,'Legenda Tecnologias'!$A$1:$C$26,3)</f>
        <v>18</v>
      </c>
    </row>
    <row r="8696" spans="1:8" ht="14.25">
      <c r="A8696" s="11">
        <v>44166</v>
      </c>
      <c r="B8696" s="10" t="s">
        <v>9105</v>
      </c>
      <c r="C8696" s="12">
        <v>0.625</v>
      </c>
      <c r="D8696" s="13">
        <v>44193</v>
      </c>
      <c r="E8696" s="7" t="s">
        <v>6978</v>
      </c>
      <c r="F8696" s="65">
        <v>14.07</v>
      </c>
      <c r="G8696" t="s">
        <v>6</v>
      </c>
      <c r="H8696">
        <f>+VLOOKUP(G8696,'Legenda Tecnologias'!$A$1:$C$26,3)</f>
        <v>18</v>
      </c>
    </row>
    <row r="8697" spans="1:8" ht="14.25">
      <c r="A8697" s="11">
        <v>44166</v>
      </c>
      <c r="B8697" s="10" t="s">
        <v>9106</v>
      </c>
      <c r="C8697" s="12">
        <v>0.66666666666666663</v>
      </c>
      <c r="D8697" s="13">
        <v>44193</v>
      </c>
      <c r="E8697" s="7" t="s">
        <v>6978</v>
      </c>
      <c r="F8697" s="65">
        <v>16.22</v>
      </c>
      <c r="G8697" t="s">
        <v>6</v>
      </c>
      <c r="H8697">
        <f>+VLOOKUP(G8697,'Legenda Tecnologias'!$A$1:$C$26,3)</f>
        <v>18</v>
      </c>
    </row>
    <row r="8698" spans="1:8" ht="14.25">
      <c r="A8698" s="11">
        <v>44166</v>
      </c>
      <c r="B8698" s="10" t="s">
        <v>9107</v>
      </c>
      <c r="C8698" s="12">
        <v>0.70833333333333337</v>
      </c>
      <c r="D8698" s="13">
        <v>44193</v>
      </c>
      <c r="E8698" s="7" t="s">
        <v>6978</v>
      </c>
      <c r="F8698" s="65">
        <v>32.4</v>
      </c>
      <c r="G8698" t="s">
        <v>5</v>
      </c>
      <c r="H8698">
        <f>+VLOOKUP(G8698,'Legenda Tecnologias'!$A$1:$C$26,3)</f>
        <v>11</v>
      </c>
    </row>
    <row r="8699" spans="1:8" ht="14.25">
      <c r="A8699" s="11">
        <v>44166</v>
      </c>
      <c r="B8699" s="10" t="s">
        <v>9108</v>
      </c>
      <c r="C8699" s="12">
        <v>0.75</v>
      </c>
      <c r="D8699" s="13">
        <v>44193</v>
      </c>
      <c r="E8699" s="7" t="s">
        <v>6978</v>
      </c>
      <c r="F8699" s="65">
        <v>38.299999999999997</v>
      </c>
      <c r="G8699" t="s">
        <v>6</v>
      </c>
      <c r="H8699">
        <f>+VLOOKUP(G8699,'Legenda Tecnologias'!$A$1:$C$26,3)</f>
        <v>18</v>
      </c>
    </row>
    <row r="8700" spans="1:8" ht="14.25">
      <c r="A8700" s="11">
        <v>44166</v>
      </c>
      <c r="B8700" s="10" t="s">
        <v>9109</v>
      </c>
      <c r="C8700" s="12">
        <v>0.79166666666666663</v>
      </c>
      <c r="D8700" s="13">
        <v>44193</v>
      </c>
      <c r="E8700" s="7" t="s">
        <v>6978</v>
      </c>
      <c r="F8700" s="65">
        <v>41.75</v>
      </c>
      <c r="G8700" t="s">
        <v>5</v>
      </c>
      <c r="H8700">
        <f>+VLOOKUP(G8700,'Legenda Tecnologias'!$A$1:$C$26,3)</f>
        <v>11</v>
      </c>
    </row>
    <row r="8701" spans="1:8" ht="14.25">
      <c r="A8701" s="11">
        <v>44166</v>
      </c>
      <c r="B8701" s="10" t="s">
        <v>9092</v>
      </c>
      <c r="C8701" s="12">
        <v>8.3333333333333329E-2</v>
      </c>
      <c r="D8701" s="13">
        <v>44193</v>
      </c>
      <c r="E8701" s="7" t="s">
        <v>6978</v>
      </c>
      <c r="F8701" s="65">
        <v>1.95</v>
      </c>
      <c r="G8701" t="s">
        <v>6</v>
      </c>
      <c r="H8701">
        <f>+VLOOKUP(G8701,'Legenda Tecnologias'!$A$1:$C$26,3)</f>
        <v>18</v>
      </c>
    </row>
    <row r="8702" spans="1:8" ht="14.25">
      <c r="A8702" s="11">
        <v>44166</v>
      </c>
      <c r="B8702" s="10" t="s">
        <v>9110</v>
      </c>
      <c r="C8702" s="12">
        <v>0.83333333333333337</v>
      </c>
      <c r="D8702" s="13">
        <v>44193</v>
      </c>
      <c r="E8702" s="7" t="s">
        <v>6978</v>
      </c>
      <c r="F8702" s="65">
        <v>44.1</v>
      </c>
      <c r="G8702" t="s">
        <v>5</v>
      </c>
      <c r="H8702">
        <f>+VLOOKUP(G8702,'Legenda Tecnologias'!$A$1:$C$26,3)</f>
        <v>11</v>
      </c>
    </row>
    <row r="8703" spans="1:8" ht="14.25">
      <c r="A8703" s="11">
        <v>44166</v>
      </c>
      <c r="B8703" s="10" t="s">
        <v>9111</v>
      </c>
      <c r="C8703" s="12">
        <v>0.875</v>
      </c>
      <c r="D8703" s="13">
        <v>44193</v>
      </c>
      <c r="E8703" s="7" t="s">
        <v>6978</v>
      </c>
      <c r="F8703" s="65">
        <v>43.83</v>
      </c>
      <c r="G8703" t="s">
        <v>6</v>
      </c>
      <c r="H8703">
        <f>+VLOOKUP(G8703,'Legenda Tecnologias'!$A$1:$C$26,3)</f>
        <v>18</v>
      </c>
    </row>
    <row r="8704" spans="1:8" ht="14.25">
      <c r="A8704" s="11">
        <v>44166</v>
      </c>
      <c r="B8704" s="10" t="s">
        <v>9112</v>
      </c>
      <c r="C8704" s="12">
        <v>0.91666666666666663</v>
      </c>
      <c r="D8704" s="13">
        <v>44193</v>
      </c>
      <c r="E8704" s="7" t="s">
        <v>6978</v>
      </c>
      <c r="F8704" s="65">
        <v>37.049999999999997</v>
      </c>
      <c r="G8704" t="s">
        <v>10</v>
      </c>
      <c r="H8704">
        <f>+VLOOKUP(G8704,'Legenda Tecnologias'!$A$1:$C$26,3)</f>
        <v>1</v>
      </c>
    </row>
    <row r="8705" spans="1:8" ht="14.25">
      <c r="A8705" s="11">
        <v>44166</v>
      </c>
      <c r="B8705" s="10" t="s">
        <v>9113</v>
      </c>
      <c r="C8705" s="12">
        <v>0.95833333333333337</v>
      </c>
      <c r="D8705" s="13">
        <v>44193</v>
      </c>
      <c r="E8705" s="7" t="s">
        <v>6978</v>
      </c>
      <c r="F8705" s="65">
        <v>33.979999999999997</v>
      </c>
      <c r="G8705" t="s">
        <v>5</v>
      </c>
      <c r="H8705">
        <f>+VLOOKUP(G8705,'Legenda Tecnologias'!$A$1:$C$26,3)</f>
        <v>11</v>
      </c>
    </row>
    <row r="8706" spans="1:8" ht="14.25">
      <c r="A8706" s="11">
        <v>44166</v>
      </c>
      <c r="B8706" s="10" t="s">
        <v>9093</v>
      </c>
      <c r="C8706" s="12">
        <v>0.125</v>
      </c>
      <c r="D8706" s="13">
        <v>44193</v>
      </c>
      <c r="E8706" s="7" t="s">
        <v>6978</v>
      </c>
      <c r="F8706" s="65">
        <v>1.95</v>
      </c>
      <c r="G8706" t="s">
        <v>6</v>
      </c>
      <c r="H8706">
        <f>+VLOOKUP(G8706,'Legenda Tecnologias'!$A$1:$C$26,3)</f>
        <v>18</v>
      </c>
    </row>
    <row r="8707" spans="1:8" ht="14.25">
      <c r="A8707" s="11">
        <v>44166</v>
      </c>
      <c r="B8707" s="10" t="s">
        <v>9094</v>
      </c>
      <c r="C8707" s="12">
        <v>0.16666666666666666</v>
      </c>
      <c r="D8707" s="13">
        <v>44193</v>
      </c>
      <c r="E8707" s="7" t="s">
        <v>6978</v>
      </c>
      <c r="F8707" s="65">
        <v>1.95</v>
      </c>
      <c r="G8707" t="s">
        <v>6</v>
      </c>
      <c r="H8707">
        <f>+VLOOKUP(G8707,'Legenda Tecnologias'!$A$1:$C$26,3)</f>
        <v>18</v>
      </c>
    </row>
    <row r="8708" spans="1:8" ht="14.25">
      <c r="A8708" s="11">
        <v>44166</v>
      </c>
      <c r="B8708" s="10" t="s">
        <v>9095</v>
      </c>
      <c r="C8708" s="12">
        <v>0.20833333333333334</v>
      </c>
      <c r="D8708" s="13">
        <v>44193</v>
      </c>
      <c r="E8708" s="7" t="s">
        <v>6978</v>
      </c>
      <c r="F8708" s="65">
        <v>1.95</v>
      </c>
      <c r="G8708" t="s">
        <v>6</v>
      </c>
      <c r="H8708">
        <f>+VLOOKUP(G8708,'Legenda Tecnologias'!$A$1:$C$26,3)</f>
        <v>18</v>
      </c>
    </row>
    <row r="8709" spans="1:8" ht="14.25">
      <c r="A8709" s="11">
        <v>44166</v>
      </c>
      <c r="B8709" s="10" t="s">
        <v>9096</v>
      </c>
      <c r="C8709" s="12">
        <v>0.25</v>
      </c>
      <c r="D8709" s="13">
        <v>44193</v>
      </c>
      <c r="E8709" s="7" t="s">
        <v>6978</v>
      </c>
      <c r="F8709" s="65">
        <v>11.62</v>
      </c>
      <c r="G8709" t="s">
        <v>6</v>
      </c>
      <c r="H8709">
        <f>+VLOOKUP(G8709,'Legenda Tecnologias'!$A$1:$C$26,3)</f>
        <v>18</v>
      </c>
    </row>
    <row r="8710" spans="1:8" ht="14.25">
      <c r="A8710" s="11">
        <v>44166</v>
      </c>
      <c r="B8710" s="10" t="s">
        <v>9097</v>
      </c>
      <c r="C8710" s="12">
        <v>0.29166666666666669</v>
      </c>
      <c r="D8710" s="13">
        <v>44193</v>
      </c>
      <c r="E8710" s="7" t="s">
        <v>6978</v>
      </c>
      <c r="F8710" s="65">
        <v>12.6</v>
      </c>
      <c r="G8710" t="s">
        <v>5</v>
      </c>
      <c r="H8710">
        <f>+VLOOKUP(G8710,'Legenda Tecnologias'!$A$1:$C$26,3)</f>
        <v>11</v>
      </c>
    </row>
    <row r="8711" spans="1:8" ht="14.25">
      <c r="A8711" s="11">
        <v>44166</v>
      </c>
      <c r="B8711" s="10" t="s">
        <v>9098</v>
      </c>
      <c r="C8711" s="12">
        <v>0.33333333333333331</v>
      </c>
      <c r="D8711" s="13">
        <v>44193</v>
      </c>
      <c r="E8711" s="7" t="s">
        <v>6978</v>
      </c>
      <c r="F8711" s="65">
        <v>16.22</v>
      </c>
      <c r="G8711" t="s">
        <v>6</v>
      </c>
      <c r="H8711">
        <f>+VLOOKUP(G8711,'Legenda Tecnologias'!$A$1:$C$26,3)</f>
        <v>18</v>
      </c>
    </row>
    <row r="8712" spans="1:8" ht="14.25">
      <c r="A8712" s="11">
        <v>44166</v>
      </c>
      <c r="B8712" s="10" t="s">
        <v>9099</v>
      </c>
      <c r="C8712" s="12">
        <v>0.375</v>
      </c>
      <c r="D8712" s="13">
        <v>44193</v>
      </c>
      <c r="E8712" s="7" t="s">
        <v>6978</v>
      </c>
      <c r="F8712" s="65">
        <v>26.1</v>
      </c>
      <c r="G8712" t="s">
        <v>5</v>
      </c>
      <c r="H8712">
        <f>+VLOOKUP(G8712,'Legenda Tecnologias'!$A$1:$C$26,3)</f>
        <v>11</v>
      </c>
    </row>
    <row r="8713" spans="1:8" ht="14.25">
      <c r="A8713" s="11">
        <v>44166</v>
      </c>
      <c r="B8713" s="10" t="s">
        <v>9114</v>
      </c>
      <c r="C8713" s="12">
        <v>0</v>
      </c>
      <c r="D8713" s="13">
        <v>44194</v>
      </c>
      <c r="E8713" s="7" t="s">
        <v>6978</v>
      </c>
      <c r="F8713" s="65">
        <v>32.4</v>
      </c>
      <c r="G8713" t="s">
        <v>5</v>
      </c>
      <c r="H8713">
        <f>+VLOOKUP(G8713,'Legenda Tecnologias'!$A$1:$C$26,3)</f>
        <v>11</v>
      </c>
    </row>
    <row r="8714" spans="1:8" ht="14.25">
      <c r="A8714" s="11">
        <v>44166</v>
      </c>
      <c r="B8714" s="10" t="s">
        <v>9115</v>
      </c>
      <c r="C8714" s="12">
        <v>4.1666666666666664E-2</v>
      </c>
      <c r="D8714" s="13">
        <v>44194</v>
      </c>
      <c r="E8714" s="7" t="s">
        <v>6978</v>
      </c>
      <c r="F8714" s="65">
        <v>24.1</v>
      </c>
      <c r="G8714" t="s">
        <v>6</v>
      </c>
      <c r="H8714">
        <f>+VLOOKUP(G8714,'Legenda Tecnologias'!$A$1:$C$26,3)</f>
        <v>18</v>
      </c>
    </row>
    <row r="8715" spans="1:8" ht="14.25">
      <c r="A8715" s="11">
        <v>44166</v>
      </c>
      <c r="B8715" s="10" t="s">
        <v>9124</v>
      </c>
      <c r="C8715" s="12">
        <v>0.41666666666666669</v>
      </c>
      <c r="D8715" s="13">
        <v>44194</v>
      </c>
      <c r="E8715" s="7" t="s">
        <v>6978</v>
      </c>
      <c r="F8715" s="65">
        <v>47.02</v>
      </c>
      <c r="G8715" t="s">
        <v>5</v>
      </c>
      <c r="H8715">
        <f>+VLOOKUP(G8715,'Legenda Tecnologias'!$A$1:$C$26,3)</f>
        <v>11</v>
      </c>
    </row>
    <row r="8716" spans="1:8" ht="14.25">
      <c r="A8716" s="11">
        <v>44166</v>
      </c>
      <c r="B8716" s="10" t="s">
        <v>9125</v>
      </c>
      <c r="C8716" s="12">
        <v>0.45833333333333331</v>
      </c>
      <c r="D8716" s="13">
        <v>44194</v>
      </c>
      <c r="E8716" s="7" t="s">
        <v>6978</v>
      </c>
      <c r="F8716" s="65">
        <v>44.3</v>
      </c>
      <c r="G8716" t="s">
        <v>5</v>
      </c>
      <c r="H8716">
        <f>+VLOOKUP(G8716,'Legenda Tecnologias'!$A$1:$C$26,3)</f>
        <v>11</v>
      </c>
    </row>
    <row r="8717" spans="1:8" ht="14.25">
      <c r="A8717" s="11">
        <v>44166</v>
      </c>
      <c r="B8717" s="10" t="s">
        <v>9126</v>
      </c>
      <c r="C8717" s="12">
        <v>0.5</v>
      </c>
      <c r="D8717" s="13">
        <v>44194</v>
      </c>
      <c r="E8717" s="7" t="s">
        <v>6978</v>
      </c>
      <c r="F8717" s="65">
        <v>41.05</v>
      </c>
      <c r="G8717" t="s">
        <v>6</v>
      </c>
      <c r="H8717">
        <f>+VLOOKUP(G8717,'Legenda Tecnologias'!$A$1:$C$26,3)</f>
        <v>18</v>
      </c>
    </row>
    <row r="8718" spans="1:8" ht="14.25">
      <c r="A8718" s="11">
        <v>44166</v>
      </c>
      <c r="B8718" s="10" t="s">
        <v>9127</v>
      </c>
      <c r="C8718" s="12">
        <v>0.54166666666666663</v>
      </c>
      <c r="D8718" s="13">
        <v>44194</v>
      </c>
      <c r="E8718" s="7" t="s">
        <v>6978</v>
      </c>
      <c r="F8718" s="65">
        <v>39.049999999999997</v>
      </c>
      <c r="G8718" t="s">
        <v>5</v>
      </c>
      <c r="H8718">
        <f>+VLOOKUP(G8718,'Legenda Tecnologias'!$A$1:$C$26,3)</f>
        <v>11</v>
      </c>
    </row>
    <row r="8719" spans="1:8" ht="14.25">
      <c r="A8719" s="11">
        <v>44166</v>
      </c>
      <c r="B8719" s="10" t="s">
        <v>9128</v>
      </c>
      <c r="C8719" s="12">
        <v>0.58333333333333337</v>
      </c>
      <c r="D8719" s="13">
        <v>44194</v>
      </c>
      <c r="E8719" s="7" t="s">
        <v>6978</v>
      </c>
      <c r="F8719" s="65">
        <v>38.68</v>
      </c>
      <c r="G8719" t="s">
        <v>5</v>
      </c>
      <c r="H8719">
        <f>+VLOOKUP(G8719,'Legenda Tecnologias'!$A$1:$C$26,3)</f>
        <v>11</v>
      </c>
    </row>
    <row r="8720" spans="1:8" ht="14.25">
      <c r="A8720" s="11">
        <v>44166</v>
      </c>
      <c r="B8720" s="10" t="s">
        <v>9129</v>
      </c>
      <c r="C8720" s="12">
        <v>0.625</v>
      </c>
      <c r="D8720" s="13">
        <v>44194</v>
      </c>
      <c r="E8720" s="7" t="s">
        <v>6978</v>
      </c>
      <c r="F8720" s="65">
        <v>37.85</v>
      </c>
      <c r="G8720" t="s">
        <v>5</v>
      </c>
      <c r="H8720">
        <f>+VLOOKUP(G8720,'Legenda Tecnologias'!$A$1:$C$26,3)</f>
        <v>11</v>
      </c>
    </row>
    <row r="8721" spans="1:8" ht="14.25">
      <c r="A8721" s="11">
        <v>44166</v>
      </c>
      <c r="B8721" s="10" t="s">
        <v>9130</v>
      </c>
      <c r="C8721" s="12">
        <v>0.66666666666666663</v>
      </c>
      <c r="D8721" s="13">
        <v>44194</v>
      </c>
      <c r="E8721" s="7" t="s">
        <v>6978</v>
      </c>
      <c r="F8721" s="65">
        <v>41.09</v>
      </c>
      <c r="G8721" t="s">
        <v>5</v>
      </c>
      <c r="H8721">
        <f>+VLOOKUP(G8721,'Legenda Tecnologias'!$A$1:$C$26,3)</f>
        <v>11</v>
      </c>
    </row>
    <row r="8722" spans="1:8" ht="14.25">
      <c r="A8722" s="11">
        <v>44166</v>
      </c>
      <c r="B8722" s="10" t="s">
        <v>9131</v>
      </c>
      <c r="C8722" s="12">
        <v>0.70833333333333337</v>
      </c>
      <c r="D8722" s="13">
        <v>44194</v>
      </c>
      <c r="E8722" s="7" t="s">
        <v>6978</v>
      </c>
      <c r="F8722" s="65">
        <v>45.36</v>
      </c>
      <c r="G8722" t="s">
        <v>5</v>
      </c>
      <c r="H8722">
        <f>+VLOOKUP(G8722,'Legenda Tecnologias'!$A$1:$C$26,3)</f>
        <v>11</v>
      </c>
    </row>
    <row r="8723" spans="1:8" ht="14.25">
      <c r="A8723" s="11">
        <v>44166</v>
      </c>
      <c r="B8723" s="10" t="s">
        <v>9132</v>
      </c>
      <c r="C8723" s="12">
        <v>0.75</v>
      </c>
      <c r="D8723" s="13">
        <v>44194</v>
      </c>
      <c r="E8723" s="7" t="s">
        <v>6978</v>
      </c>
      <c r="F8723" s="65">
        <v>50.29</v>
      </c>
      <c r="G8723" t="s">
        <v>10</v>
      </c>
      <c r="H8723">
        <f>+VLOOKUP(G8723,'Legenda Tecnologias'!$A$1:$C$26,3)</f>
        <v>1</v>
      </c>
    </row>
    <row r="8724" spans="1:8" ht="14.25">
      <c r="A8724" s="11">
        <v>44166</v>
      </c>
      <c r="B8724" s="10" t="s">
        <v>9133</v>
      </c>
      <c r="C8724" s="12">
        <v>0.79166666666666663</v>
      </c>
      <c r="D8724" s="13">
        <v>44194</v>
      </c>
      <c r="E8724" s="7" t="s">
        <v>6978</v>
      </c>
      <c r="F8724" s="65">
        <v>52.97</v>
      </c>
      <c r="G8724" t="s">
        <v>5</v>
      </c>
      <c r="H8724">
        <f>+VLOOKUP(G8724,'Legenda Tecnologias'!$A$1:$C$26,3)</f>
        <v>11</v>
      </c>
    </row>
    <row r="8725" spans="1:8" ht="14.25">
      <c r="A8725" s="11">
        <v>44166</v>
      </c>
      <c r="B8725" s="10" t="s">
        <v>9116</v>
      </c>
      <c r="C8725" s="12">
        <v>8.3333333333333329E-2</v>
      </c>
      <c r="D8725" s="13">
        <v>44194</v>
      </c>
      <c r="E8725" s="7" t="s">
        <v>6978</v>
      </c>
      <c r="F8725" s="65">
        <v>19.72</v>
      </c>
      <c r="G8725" t="s">
        <v>6</v>
      </c>
      <c r="H8725">
        <f>+VLOOKUP(G8725,'Legenda Tecnologias'!$A$1:$C$26,3)</f>
        <v>18</v>
      </c>
    </row>
    <row r="8726" spans="1:8" ht="14.25">
      <c r="A8726" s="11">
        <v>44166</v>
      </c>
      <c r="B8726" s="10" t="s">
        <v>9134</v>
      </c>
      <c r="C8726" s="12">
        <v>0.83333333333333337</v>
      </c>
      <c r="D8726" s="13">
        <v>44194</v>
      </c>
      <c r="E8726" s="7" t="s">
        <v>6978</v>
      </c>
      <c r="F8726" s="65">
        <v>54.26</v>
      </c>
      <c r="G8726" t="s">
        <v>5</v>
      </c>
      <c r="H8726">
        <f>+VLOOKUP(G8726,'Legenda Tecnologias'!$A$1:$C$26,3)</f>
        <v>11</v>
      </c>
    </row>
    <row r="8727" spans="1:8" ht="14.25">
      <c r="A8727" s="11">
        <v>44166</v>
      </c>
      <c r="B8727" s="10" t="s">
        <v>9135</v>
      </c>
      <c r="C8727" s="12">
        <v>0.875</v>
      </c>
      <c r="D8727" s="13">
        <v>44194</v>
      </c>
      <c r="E8727" s="7" t="s">
        <v>6978</v>
      </c>
      <c r="F8727" s="65">
        <v>49.75</v>
      </c>
      <c r="G8727" t="s">
        <v>5</v>
      </c>
      <c r="H8727">
        <f>+VLOOKUP(G8727,'Legenda Tecnologias'!$A$1:$C$26,3)</f>
        <v>11</v>
      </c>
    </row>
    <row r="8728" spans="1:8" ht="14.25">
      <c r="A8728" s="11">
        <v>44166</v>
      </c>
      <c r="B8728" s="10" t="s">
        <v>9136</v>
      </c>
      <c r="C8728" s="12">
        <v>0.91666666666666663</v>
      </c>
      <c r="D8728" s="13">
        <v>44194</v>
      </c>
      <c r="E8728" s="7" t="s">
        <v>6978</v>
      </c>
      <c r="F8728" s="65">
        <v>46.24</v>
      </c>
      <c r="G8728" t="s">
        <v>10</v>
      </c>
      <c r="H8728">
        <f>+VLOOKUP(G8728,'Legenda Tecnologias'!$A$1:$C$26,3)</f>
        <v>1</v>
      </c>
    </row>
    <row r="8729" spans="1:8" ht="14.25">
      <c r="A8729" s="11">
        <v>44166</v>
      </c>
      <c r="B8729" s="10" t="s">
        <v>9137</v>
      </c>
      <c r="C8729" s="12">
        <v>0.95833333333333337</v>
      </c>
      <c r="D8729" s="13">
        <v>44194</v>
      </c>
      <c r="E8729" s="7" t="s">
        <v>6978</v>
      </c>
      <c r="F8729" s="65">
        <v>43.6</v>
      </c>
      <c r="G8729" t="s">
        <v>10</v>
      </c>
      <c r="H8729">
        <f>+VLOOKUP(G8729,'Legenda Tecnologias'!$A$1:$C$26,3)</f>
        <v>1</v>
      </c>
    </row>
    <row r="8730" spans="1:8" ht="14.25">
      <c r="A8730" s="11">
        <v>44166</v>
      </c>
      <c r="B8730" s="10" t="s">
        <v>9117</v>
      </c>
      <c r="C8730" s="12">
        <v>0.125</v>
      </c>
      <c r="D8730" s="13">
        <v>44194</v>
      </c>
      <c r="E8730" s="7" t="s">
        <v>6978</v>
      </c>
      <c r="F8730" s="65">
        <v>18.96</v>
      </c>
      <c r="G8730" t="s">
        <v>6</v>
      </c>
      <c r="H8730">
        <f>+VLOOKUP(G8730,'Legenda Tecnologias'!$A$1:$C$26,3)</f>
        <v>18</v>
      </c>
    </row>
    <row r="8731" spans="1:8" ht="14.25">
      <c r="A8731" s="11">
        <v>44166</v>
      </c>
      <c r="B8731" s="10" t="s">
        <v>9118</v>
      </c>
      <c r="C8731" s="12">
        <v>0.16666666666666666</v>
      </c>
      <c r="D8731" s="13">
        <v>44194</v>
      </c>
      <c r="E8731" s="7" t="s">
        <v>6978</v>
      </c>
      <c r="F8731" s="65">
        <v>19.510000000000002</v>
      </c>
      <c r="G8731" t="s">
        <v>6</v>
      </c>
      <c r="H8731">
        <f>+VLOOKUP(G8731,'Legenda Tecnologias'!$A$1:$C$26,3)</f>
        <v>18</v>
      </c>
    </row>
    <row r="8732" spans="1:8" ht="14.25">
      <c r="A8732" s="11">
        <v>44166</v>
      </c>
      <c r="B8732" s="10" t="s">
        <v>9119</v>
      </c>
      <c r="C8732" s="12">
        <v>0.20833333333333334</v>
      </c>
      <c r="D8732" s="13">
        <v>44194</v>
      </c>
      <c r="E8732" s="7" t="s">
        <v>6978</v>
      </c>
      <c r="F8732" s="65">
        <v>22.07</v>
      </c>
      <c r="G8732" t="s">
        <v>6</v>
      </c>
      <c r="H8732">
        <f>+VLOOKUP(G8732,'Legenda Tecnologias'!$A$1:$C$26,3)</f>
        <v>18</v>
      </c>
    </row>
    <row r="8733" spans="1:8" ht="14.25">
      <c r="A8733" s="11">
        <v>44166</v>
      </c>
      <c r="B8733" s="10" t="s">
        <v>9120</v>
      </c>
      <c r="C8733" s="12">
        <v>0.25</v>
      </c>
      <c r="D8733" s="13">
        <v>44194</v>
      </c>
      <c r="E8733" s="7" t="s">
        <v>6978</v>
      </c>
      <c r="F8733" s="65">
        <v>28.7</v>
      </c>
      <c r="G8733" t="s">
        <v>6</v>
      </c>
      <c r="H8733">
        <f>+VLOOKUP(G8733,'Legenda Tecnologias'!$A$1:$C$26,3)</f>
        <v>18</v>
      </c>
    </row>
    <row r="8734" spans="1:8" ht="14.25">
      <c r="A8734" s="11">
        <v>44166</v>
      </c>
      <c r="B8734" s="10" t="s">
        <v>9121</v>
      </c>
      <c r="C8734" s="12">
        <v>0.29166666666666669</v>
      </c>
      <c r="D8734" s="13">
        <v>44194</v>
      </c>
      <c r="E8734" s="7" t="s">
        <v>6978</v>
      </c>
      <c r="F8734" s="65">
        <v>39.049999999999997</v>
      </c>
      <c r="G8734" t="s">
        <v>6</v>
      </c>
      <c r="H8734">
        <f>+VLOOKUP(G8734,'Legenda Tecnologias'!$A$1:$C$26,3)</f>
        <v>18</v>
      </c>
    </row>
    <row r="8735" spans="1:8" ht="14.25">
      <c r="A8735" s="11">
        <v>44166</v>
      </c>
      <c r="B8735" s="10" t="s">
        <v>9122</v>
      </c>
      <c r="C8735" s="12">
        <v>0.33333333333333331</v>
      </c>
      <c r="D8735" s="13">
        <v>44194</v>
      </c>
      <c r="E8735" s="7" t="s">
        <v>6978</v>
      </c>
      <c r="F8735" s="65">
        <v>45.01</v>
      </c>
      <c r="G8735" t="s">
        <v>5</v>
      </c>
      <c r="H8735">
        <f>+VLOOKUP(G8735,'Legenda Tecnologias'!$A$1:$C$26,3)</f>
        <v>11</v>
      </c>
    </row>
    <row r="8736" spans="1:8" ht="14.25">
      <c r="A8736" s="11">
        <v>44166</v>
      </c>
      <c r="B8736" s="10" t="s">
        <v>9123</v>
      </c>
      <c r="C8736" s="12">
        <v>0.375</v>
      </c>
      <c r="D8736" s="13">
        <v>44194</v>
      </c>
      <c r="E8736" s="7" t="s">
        <v>6978</v>
      </c>
      <c r="F8736" s="65">
        <v>46.85</v>
      </c>
      <c r="G8736" t="s">
        <v>5</v>
      </c>
      <c r="H8736">
        <f>+VLOOKUP(G8736,'Legenda Tecnologias'!$A$1:$C$26,3)</f>
        <v>11</v>
      </c>
    </row>
    <row r="8737" spans="1:8" ht="14.25">
      <c r="A8737" s="11">
        <v>44166</v>
      </c>
      <c r="B8737" s="10" t="s">
        <v>9138</v>
      </c>
      <c r="C8737" s="12">
        <v>0</v>
      </c>
      <c r="D8737" s="13">
        <v>44195</v>
      </c>
      <c r="E8737" s="7" t="s">
        <v>6978</v>
      </c>
      <c r="F8737" s="65">
        <v>43.84</v>
      </c>
      <c r="G8737" t="s">
        <v>5</v>
      </c>
      <c r="H8737">
        <f>+VLOOKUP(G8737,'Legenda Tecnologias'!$A$1:$C$26,3)</f>
        <v>11</v>
      </c>
    </row>
    <row r="8738" spans="1:8" ht="14.25">
      <c r="A8738" s="11">
        <v>44166</v>
      </c>
      <c r="B8738" s="10" t="s">
        <v>9139</v>
      </c>
      <c r="C8738" s="12">
        <v>4.1666666666666664E-2</v>
      </c>
      <c r="D8738" s="13">
        <v>44195</v>
      </c>
      <c r="E8738" s="7" t="s">
        <v>6978</v>
      </c>
      <c r="F8738" s="65">
        <v>40.43</v>
      </c>
      <c r="G8738" t="s">
        <v>5</v>
      </c>
      <c r="H8738">
        <f>+VLOOKUP(G8738,'Legenda Tecnologias'!$A$1:$C$26,3)</f>
        <v>11</v>
      </c>
    </row>
    <row r="8739" spans="1:8" ht="14.25">
      <c r="A8739" s="11">
        <v>44166</v>
      </c>
      <c r="B8739" s="10" t="s">
        <v>9148</v>
      </c>
      <c r="C8739" s="12">
        <v>0.41666666666666669</v>
      </c>
      <c r="D8739" s="13">
        <v>44195</v>
      </c>
      <c r="E8739" s="7" t="s">
        <v>6978</v>
      </c>
      <c r="F8739" s="65">
        <v>55.68</v>
      </c>
      <c r="G8739" t="s">
        <v>10</v>
      </c>
      <c r="H8739">
        <f>+VLOOKUP(G8739,'Legenda Tecnologias'!$A$1:$C$26,3)</f>
        <v>1</v>
      </c>
    </row>
    <row r="8740" spans="1:8" ht="14.25">
      <c r="A8740" s="11">
        <v>44166</v>
      </c>
      <c r="B8740" s="10" t="s">
        <v>9149</v>
      </c>
      <c r="C8740" s="12">
        <v>0.45833333333333331</v>
      </c>
      <c r="D8740" s="13">
        <v>44195</v>
      </c>
      <c r="E8740" s="7" t="s">
        <v>6978</v>
      </c>
      <c r="F8740" s="65">
        <v>53.7</v>
      </c>
      <c r="G8740" t="s">
        <v>5</v>
      </c>
      <c r="H8740">
        <f>+VLOOKUP(G8740,'Legenda Tecnologias'!$A$1:$C$26,3)</f>
        <v>11</v>
      </c>
    </row>
    <row r="8741" spans="1:8" ht="14.25">
      <c r="A8741" s="11">
        <v>44166</v>
      </c>
      <c r="B8741" s="10" t="s">
        <v>9150</v>
      </c>
      <c r="C8741" s="12">
        <v>0.5</v>
      </c>
      <c r="D8741" s="13">
        <v>44195</v>
      </c>
      <c r="E8741" s="7" t="s">
        <v>6978</v>
      </c>
      <c r="F8741" s="65">
        <v>51.86</v>
      </c>
      <c r="G8741" t="s">
        <v>10</v>
      </c>
      <c r="H8741">
        <f>+VLOOKUP(G8741,'Legenda Tecnologias'!$A$1:$C$26,3)</f>
        <v>1</v>
      </c>
    </row>
    <row r="8742" spans="1:8" ht="14.25">
      <c r="A8742" s="11">
        <v>44166</v>
      </c>
      <c r="B8742" s="10" t="s">
        <v>9151</v>
      </c>
      <c r="C8742" s="12">
        <v>0.54166666666666663</v>
      </c>
      <c r="D8742" s="13">
        <v>44195</v>
      </c>
      <c r="E8742" s="7" t="s">
        <v>6978</v>
      </c>
      <c r="F8742" s="65">
        <v>52.01</v>
      </c>
      <c r="G8742" t="s">
        <v>5</v>
      </c>
      <c r="H8742">
        <f>+VLOOKUP(G8742,'Legenda Tecnologias'!$A$1:$C$26,3)</f>
        <v>11</v>
      </c>
    </row>
    <row r="8743" spans="1:8" ht="14.25">
      <c r="A8743" s="11">
        <v>44166</v>
      </c>
      <c r="B8743" s="10" t="s">
        <v>9152</v>
      </c>
      <c r="C8743" s="12">
        <v>0.58333333333333337</v>
      </c>
      <c r="D8743" s="13">
        <v>44195</v>
      </c>
      <c r="E8743" s="7" t="s">
        <v>6978</v>
      </c>
      <c r="F8743" s="65">
        <v>50.45</v>
      </c>
      <c r="G8743" t="s">
        <v>6</v>
      </c>
      <c r="H8743">
        <f>+VLOOKUP(G8743,'Legenda Tecnologias'!$A$1:$C$26,3)</f>
        <v>18</v>
      </c>
    </row>
    <row r="8744" spans="1:8" ht="14.25">
      <c r="A8744" s="11">
        <v>44166</v>
      </c>
      <c r="B8744" s="10" t="s">
        <v>9153</v>
      </c>
      <c r="C8744" s="12">
        <v>0.625</v>
      </c>
      <c r="D8744" s="13">
        <v>44195</v>
      </c>
      <c r="E8744" s="7" t="s">
        <v>6978</v>
      </c>
      <c r="F8744" s="65">
        <v>50.27</v>
      </c>
      <c r="G8744" t="s">
        <v>5</v>
      </c>
      <c r="H8744">
        <f>+VLOOKUP(G8744,'Legenda Tecnologias'!$A$1:$C$26,3)</f>
        <v>11</v>
      </c>
    </row>
    <row r="8745" spans="1:8" ht="14.25">
      <c r="A8745" s="11">
        <v>44166</v>
      </c>
      <c r="B8745" s="10" t="s">
        <v>9154</v>
      </c>
      <c r="C8745" s="12">
        <v>0.66666666666666663</v>
      </c>
      <c r="D8745" s="13">
        <v>44195</v>
      </c>
      <c r="E8745" s="7" t="s">
        <v>6978</v>
      </c>
      <c r="F8745" s="65">
        <v>52.36</v>
      </c>
      <c r="G8745" t="s">
        <v>5</v>
      </c>
      <c r="H8745">
        <f>+VLOOKUP(G8745,'Legenda Tecnologias'!$A$1:$C$26,3)</f>
        <v>11</v>
      </c>
    </row>
    <row r="8746" spans="1:8" ht="14.25">
      <c r="A8746" s="11">
        <v>44166</v>
      </c>
      <c r="B8746" s="10" t="s">
        <v>9155</v>
      </c>
      <c r="C8746" s="12">
        <v>0.70833333333333337</v>
      </c>
      <c r="D8746" s="13">
        <v>44195</v>
      </c>
      <c r="E8746" s="7" t="s">
        <v>6978</v>
      </c>
      <c r="F8746" s="65">
        <v>54.96</v>
      </c>
      <c r="G8746" t="s">
        <v>5</v>
      </c>
      <c r="H8746">
        <f>+VLOOKUP(G8746,'Legenda Tecnologias'!$A$1:$C$26,3)</f>
        <v>11</v>
      </c>
    </row>
    <row r="8747" spans="1:8" ht="14.25">
      <c r="A8747" s="11">
        <v>44166</v>
      </c>
      <c r="B8747" s="10" t="s">
        <v>9156</v>
      </c>
      <c r="C8747" s="12">
        <v>0.75</v>
      </c>
      <c r="D8747" s="13">
        <v>44195</v>
      </c>
      <c r="E8747" s="7" t="s">
        <v>6978</v>
      </c>
      <c r="F8747" s="65">
        <v>59.96</v>
      </c>
      <c r="G8747" t="s">
        <v>12</v>
      </c>
      <c r="H8747">
        <f>+VLOOKUP(G8747,'Legenda Tecnologias'!$A$1:$C$26,3)</f>
        <v>22</v>
      </c>
    </row>
    <row r="8748" spans="1:8" ht="14.25">
      <c r="A8748" s="11">
        <v>44166</v>
      </c>
      <c r="B8748" s="10" t="s">
        <v>9157</v>
      </c>
      <c r="C8748" s="12">
        <v>0.79166666666666663</v>
      </c>
      <c r="D8748" s="13">
        <v>44195</v>
      </c>
      <c r="E8748" s="7" t="s">
        <v>6978</v>
      </c>
      <c r="F8748" s="65">
        <v>59.86</v>
      </c>
      <c r="G8748" t="s">
        <v>12</v>
      </c>
      <c r="H8748">
        <f>+VLOOKUP(G8748,'Legenda Tecnologias'!$A$1:$C$26,3)</f>
        <v>22</v>
      </c>
    </row>
    <row r="8749" spans="1:8" ht="14.25">
      <c r="A8749" s="11">
        <v>44166</v>
      </c>
      <c r="B8749" s="10" t="s">
        <v>9140</v>
      </c>
      <c r="C8749" s="12">
        <v>8.3333333333333329E-2</v>
      </c>
      <c r="D8749" s="13">
        <v>44195</v>
      </c>
      <c r="E8749" s="7" t="s">
        <v>6978</v>
      </c>
      <c r="F8749" s="65">
        <v>36.75</v>
      </c>
      <c r="G8749" t="s">
        <v>6</v>
      </c>
      <c r="H8749">
        <f>+VLOOKUP(G8749,'Legenda Tecnologias'!$A$1:$C$26,3)</f>
        <v>18</v>
      </c>
    </row>
    <row r="8750" spans="1:8" ht="14.25">
      <c r="A8750" s="11">
        <v>44166</v>
      </c>
      <c r="B8750" s="10" t="s">
        <v>9158</v>
      </c>
      <c r="C8750" s="12">
        <v>0.83333333333333337</v>
      </c>
      <c r="D8750" s="13">
        <v>44195</v>
      </c>
      <c r="E8750" s="7" t="s">
        <v>6978</v>
      </c>
      <c r="F8750" s="65">
        <v>56.5</v>
      </c>
      <c r="G8750" t="s">
        <v>12</v>
      </c>
      <c r="H8750">
        <f>+VLOOKUP(G8750,'Legenda Tecnologias'!$A$1:$C$26,3)</f>
        <v>22</v>
      </c>
    </row>
    <row r="8751" spans="1:8" ht="14.25">
      <c r="A8751" s="11">
        <v>44166</v>
      </c>
      <c r="B8751" s="10" t="s">
        <v>9159</v>
      </c>
      <c r="C8751" s="12">
        <v>0.875</v>
      </c>
      <c r="D8751" s="13">
        <v>44195</v>
      </c>
      <c r="E8751" s="7" t="s">
        <v>6978</v>
      </c>
      <c r="F8751" s="65">
        <v>52.95</v>
      </c>
      <c r="G8751" t="s">
        <v>5</v>
      </c>
      <c r="H8751">
        <f>+VLOOKUP(G8751,'Legenda Tecnologias'!$A$1:$C$26,3)</f>
        <v>11</v>
      </c>
    </row>
    <row r="8752" spans="1:8" ht="14.25">
      <c r="A8752" s="11">
        <v>44166</v>
      </c>
      <c r="B8752" s="10" t="s">
        <v>9160</v>
      </c>
      <c r="C8752" s="12">
        <v>0.91666666666666663</v>
      </c>
      <c r="D8752" s="13">
        <v>44195</v>
      </c>
      <c r="E8752" s="7" t="s">
        <v>6978</v>
      </c>
      <c r="F8752" s="65">
        <v>51.13</v>
      </c>
      <c r="G8752" t="s">
        <v>10</v>
      </c>
      <c r="H8752">
        <f>+VLOOKUP(G8752,'Legenda Tecnologias'!$A$1:$C$26,3)</f>
        <v>1</v>
      </c>
    </row>
    <row r="8753" spans="1:8" ht="14.25">
      <c r="A8753" s="11">
        <v>44166</v>
      </c>
      <c r="B8753" s="10" t="s">
        <v>9161</v>
      </c>
      <c r="C8753" s="12">
        <v>0.95833333333333337</v>
      </c>
      <c r="D8753" s="13">
        <v>44195</v>
      </c>
      <c r="E8753" s="7" t="s">
        <v>6978</v>
      </c>
      <c r="F8753" s="65">
        <v>47.64</v>
      </c>
      <c r="G8753" t="s">
        <v>5</v>
      </c>
      <c r="H8753">
        <f>+VLOOKUP(G8753,'Legenda Tecnologias'!$A$1:$C$26,3)</f>
        <v>11</v>
      </c>
    </row>
    <row r="8754" spans="1:8" ht="14.25">
      <c r="A8754" s="11">
        <v>44166</v>
      </c>
      <c r="B8754" s="10" t="s">
        <v>9141</v>
      </c>
      <c r="C8754" s="12">
        <v>0.125</v>
      </c>
      <c r="D8754" s="13">
        <v>44195</v>
      </c>
      <c r="E8754" s="7" t="s">
        <v>6978</v>
      </c>
      <c r="F8754" s="65">
        <v>34.31</v>
      </c>
      <c r="G8754" t="s">
        <v>5</v>
      </c>
      <c r="H8754">
        <f>+VLOOKUP(G8754,'Legenda Tecnologias'!$A$1:$C$26,3)</f>
        <v>11</v>
      </c>
    </row>
    <row r="8755" spans="1:8" ht="14.25">
      <c r="A8755" s="11">
        <v>44166</v>
      </c>
      <c r="B8755" s="10" t="s">
        <v>9142</v>
      </c>
      <c r="C8755" s="12">
        <v>0.16666666666666666</v>
      </c>
      <c r="D8755" s="13">
        <v>44195</v>
      </c>
      <c r="E8755" s="7" t="s">
        <v>6978</v>
      </c>
      <c r="F8755" s="65">
        <v>33.5</v>
      </c>
      <c r="G8755" t="s">
        <v>6</v>
      </c>
      <c r="H8755">
        <f>+VLOOKUP(G8755,'Legenda Tecnologias'!$A$1:$C$26,3)</f>
        <v>18</v>
      </c>
    </row>
    <row r="8756" spans="1:8" ht="14.25">
      <c r="A8756" s="11">
        <v>44166</v>
      </c>
      <c r="B8756" s="10" t="s">
        <v>9143</v>
      </c>
      <c r="C8756" s="12">
        <v>0.20833333333333334</v>
      </c>
      <c r="D8756" s="13">
        <v>44195</v>
      </c>
      <c r="E8756" s="7" t="s">
        <v>6978</v>
      </c>
      <c r="F8756" s="65">
        <v>36.03</v>
      </c>
      <c r="G8756" t="s">
        <v>6</v>
      </c>
      <c r="H8756">
        <f>+VLOOKUP(G8756,'Legenda Tecnologias'!$A$1:$C$26,3)</f>
        <v>18</v>
      </c>
    </row>
    <row r="8757" spans="1:8" ht="14.25">
      <c r="A8757" s="11">
        <v>44166</v>
      </c>
      <c r="B8757" s="10" t="s">
        <v>9144</v>
      </c>
      <c r="C8757" s="12">
        <v>0.25</v>
      </c>
      <c r="D8757" s="13">
        <v>44195</v>
      </c>
      <c r="E8757" s="7" t="s">
        <v>6978</v>
      </c>
      <c r="F8757" s="65">
        <v>43.31</v>
      </c>
      <c r="G8757" t="s">
        <v>6</v>
      </c>
      <c r="H8757">
        <f>+VLOOKUP(G8757,'Legenda Tecnologias'!$A$1:$C$26,3)</f>
        <v>18</v>
      </c>
    </row>
    <row r="8758" spans="1:8" ht="14.25">
      <c r="A8758" s="11">
        <v>44166</v>
      </c>
      <c r="B8758" s="10" t="s">
        <v>9145</v>
      </c>
      <c r="C8758" s="12">
        <v>0.29166666666666669</v>
      </c>
      <c r="D8758" s="13">
        <v>44195</v>
      </c>
      <c r="E8758" s="7" t="s">
        <v>6978</v>
      </c>
      <c r="F8758" s="65">
        <v>49.52</v>
      </c>
      <c r="G8758" t="s">
        <v>5</v>
      </c>
      <c r="H8758">
        <f>+VLOOKUP(G8758,'Legenda Tecnologias'!$A$1:$C$26,3)</f>
        <v>11</v>
      </c>
    </row>
    <row r="8759" spans="1:8" ht="14.25">
      <c r="A8759" s="11">
        <v>44166</v>
      </c>
      <c r="B8759" s="10" t="s">
        <v>9146</v>
      </c>
      <c r="C8759" s="12">
        <v>0.33333333333333331</v>
      </c>
      <c r="D8759" s="13">
        <v>44195</v>
      </c>
      <c r="E8759" s="7" t="s">
        <v>6978</v>
      </c>
      <c r="F8759" s="65">
        <v>53.01</v>
      </c>
      <c r="G8759" t="s">
        <v>5</v>
      </c>
      <c r="H8759">
        <f>+VLOOKUP(G8759,'Legenda Tecnologias'!$A$1:$C$26,3)</f>
        <v>11</v>
      </c>
    </row>
    <row r="8760" spans="1:8" ht="14.25">
      <c r="A8760" s="11">
        <v>44166</v>
      </c>
      <c r="B8760" s="10" t="s">
        <v>9147</v>
      </c>
      <c r="C8760" s="12">
        <v>0.375</v>
      </c>
      <c r="D8760" s="13">
        <v>44195</v>
      </c>
      <c r="E8760" s="7" t="s">
        <v>6978</v>
      </c>
      <c r="F8760" s="65">
        <v>55.6</v>
      </c>
      <c r="G8760" t="s">
        <v>20</v>
      </c>
      <c r="H8760">
        <f>+VLOOKUP(G8760,'Legenda Tecnologias'!$A$1:$C$26,3)</f>
        <v>12</v>
      </c>
    </row>
    <row r="8761" spans="1:8" ht="14.25">
      <c r="A8761" s="11">
        <v>44166</v>
      </c>
      <c r="B8761" s="10" t="s">
        <v>9162</v>
      </c>
      <c r="C8761" s="12">
        <v>0</v>
      </c>
      <c r="D8761" s="13">
        <v>44196</v>
      </c>
      <c r="E8761" s="7" t="s">
        <v>6978</v>
      </c>
      <c r="F8761" s="65">
        <v>42.11</v>
      </c>
      <c r="G8761" t="s">
        <v>5</v>
      </c>
      <c r="H8761">
        <f>+VLOOKUP(G8761,'Legenda Tecnologias'!$A$1:$C$26,3)</f>
        <v>11</v>
      </c>
    </row>
    <row r="8762" spans="1:8" ht="14.25">
      <c r="A8762" s="11">
        <v>44166</v>
      </c>
      <c r="B8762" s="10" t="s">
        <v>9163</v>
      </c>
      <c r="C8762" s="12">
        <v>4.1666666666666664E-2</v>
      </c>
      <c r="D8762" s="13">
        <v>44196</v>
      </c>
      <c r="E8762" s="7" t="s">
        <v>6978</v>
      </c>
      <c r="F8762" s="65">
        <v>37.03</v>
      </c>
      <c r="G8762" t="s">
        <v>5</v>
      </c>
      <c r="H8762">
        <f>+VLOOKUP(G8762,'Legenda Tecnologias'!$A$1:$C$26,3)</f>
        <v>11</v>
      </c>
    </row>
    <row r="8763" spans="1:8" ht="14.25">
      <c r="A8763" s="11">
        <v>44166</v>
      </c>
      <c r="B8763" s="10" t="s">
        <v>9172</v>
      </c>
      <c r="C8763" s="12">
        <v>0.41666666666666669</v>
      </c>
      <c r="D8763" s="13">
        <v>44196</v>
      </c>
      <c r="E8763" s="7" t="s">
        <v>6978</v>
      </c>
      <c r="F8763" s="65">
        <v>54.66</v>
      </c>
      <c r="G8763" t="s">
        <v>5</v>
      </c>
      <c r="H8763">
        <f>+VLOOKUP(G8763,'Legenda Tecnologias'!$A$1:$C$26,3)</f>
        <v>11</v>
      </c>
    </row>
    <row r="8764" spans="1:8" ht="14.25">
      <c r="A8764" s="11">
        <v>44166</v>
      </c>
      <c r="B8764" s="10" t="s">
        <v>9173</v>
      </c>
      <c r="C8764" s="12">
        <v>0.45833333333333331</v>
      </c>
      <c r="D8764" s="13">
        <v>44196</v>
      </c>
      <c r="E8764" s="7" t="s">
        <v>6978</v>
      </c>
      <c r="F8764" s="65">
        <v>54</v>
      </c>
      <c r="G8764" t="s">
        <v>5</v>
      </c>
      <c r="H8764">
        <f>+VLOOKUP(G8764,'Legenda Tecnologias'!$A$1:$C$26,3)</f>
        <v>11</v>
      </c>
    </row>
    <row r="8765" spans="1:8" ht="14.25">
      <c r="A8765" s="11">
        <v>44166</v>
      </c>
      <c r="B8765" s="10" t="s">
        <v>9174</v>
      </c>
      <c r="C8765" s="12">
        <v>0.5</v>
      </c>
      <c r="D8765" s="13">
        <v>44196</v>
      </c>
      <c r="E8765" s="7" t="s">
        <v>6978</v>
      </c>
      <c r="F8765" s="65">
        <v>53.48</v>
      </c>
      <c r="G8765" t="s">
        <v>5</v>
      </c>
      <c r="H8765">
        <f>+VLOOKUP(G8765,'Legenda Tecnologias'!$A$1:$C$26,3)</f>
        <v>11</v>
      </c>
    </row>
    <row r="8766" spans="1:8" ht="14.25">
      <c r="A8766" s="11">
        <v>44166</v>
      </c>
      <c r="B8766" s="10" t="s">
        <v>9175</v>
      </c>
      <c r="C8766" s="12">
        <v>0.54166666666666663</v>
      </c>
      <c r="D8766" s="13">
        <v>44196</v>
      </c>
      <c r="E8766" s="7" t="s">
        <v>6978</v>
      </c>
      <c r="F8766" s="65">
        <v>52.36</v>
      </c>
      <c r="G8766" t="s">
        <v>5</v>
      </c>
      <c r="H8766">
        <f>+VLOOKUP(G8766,'Legenda Tecnologias'!$A$1:$C$26,3)</f>
        <v>11</v>
      </c>
    </row>
    <row r="8767" spans="1:8" ht="14.25">
      <c r="A8767" s="11">
        <v>44166</v>
      </c>
      <c r="B8767" s="10" t="s">
        <v>9176</v>
      </c>
      <c r="C8767" s="12">
        <v>0.58333333333333337</v>
      </c>
      <c r="D8767" s="13">
        <v>44196</v>
      </c>
      <c r="E8767" s="7" t="s">
        <v>6978</v>
      </c>
      <c r="F8767" s="65">
        <v>52.84</v>
      </c>
      <c r="G8767" t="s">
        <v>5</v>
      </c>
      <c r="H8767">
        <f>+VLOOKUP(G8767,'Legenda Tecnologias'!$A$1:$C$26,3)</f>
        <v>11</v>
      </c>
    </row>
    <row r="8768" spans="1:8" ht="14.25">
      <c r="A8768" s="11">
        <v>44166</v>
      </c>
      <c r="B8768" s="10" t="s">
        <v>9177</v>
      </c>
      <c r="C8768" s="12">
        <v>0.625</v>
      </c>
      <c r="D8768" s="13">
        <v>44196</v>
      </c>
      <c r="E8768" s="7" t="s">
        <v>6978</v>
      </c>
      <c r="F8768" s="65">
        <v>53.95</v>
      </c>
      <c r="G8768" t="s">
        <v>5</v>
      </c>
      <c r="H8768">
        <f>+VLOOKUP(G8768,'Legenda Tecnologias'!$A$1:$C$26,3)</f>
        <v>11</v>
      </c>
    </row>
    <row r="8769" spans="1:8" ht="14.25">
      <c r="A8769" s="11">
        <v>44166</v>
      </c>
      <c r="B8769" s="10" t="s">
        <v>9178</v>
      </c>
      <c r="C8769" s="12">
        <v>0.66666666666666663</v>
      </c>
      <c r="D8769" s="13">
        <v>44196</v>
      </c>
      <c r="E8769" s="7" t="s">
        <v>6978</v>
      </c>
      <c r="F8769" s="65">
        <v>54.59</v>
      </c>
      <c r="G8769" t="s">
        <v>5</v>
      </c>
      <c r="H8769">
        <f>+VLOOKUP(G8769,'Legenda Tecnologias'!$A$1:$C$26,3)</f>
        <v>11</v>
      </c>
    </row>
    <row r="8770" spans="1:8" ht="14.25">
      <c r="A8770" s="11">
        <v>44166</v>
      </c>
      <c r="B8770" s="10" t="s">
        <v>9179</v>
      </c>
      <c r="C8770" s="12">
        <v>0.70833333333333337</v>
      </c>
      <c r="D8770" s="13">
        <v>44196</v>
      </c>
      <c r="E8770" s="7" t="s">
        <v>6978</v>
      </c>
      <c r="F8770" s="65">
        <v>57.76</v>
      </c>
      <c r="G8770" t="s">
        <v>5</v>
      </c>
      <c r="H8770">
        <f>+VLOOKUP(G8770,'Legenda Tecnologias'!$A$1:$C$26,3)</f>
        <v>11</v>
      </c>
    </row>
    <row r="8771" spans="1:8" ht="14.25">
      <c r="A8771" s="11">
        <v>44166</v>
      </c>
      <c r="B8771" s="10" t="s">
        <v>9180</v>
      </c>
      <c r="C8771" s="12">
        <v>0.75</v>
      </c>
      <c r="D8771" s="13">
        <v>44196</v>
      </c>
      <c r="E8771" s="7" t="s">
        <v>6978</v>
      </c>
      <c r="F8771" s="65">
        <v>61.08</v>
      </c>
      <c r="G8771" t="s">
        <v>10</v>
      </c>
      <c r="H8771">
        <f>+VLOOKUP(G8771,'Legenda Tecnologias'!$A$1:$C$26,3)</f>
        <v>1</v>
      </c>
    </row>
    <row r="8772" spans="1:8" ht="14.25">
      <c r="A8772" s="11">
        <v>44166</v>
      </c>
      <c r="B8772" s="10" t="s">
        <v>9181</v>
      </c>
      <c r="C8772" s="12">
        <v>0.79166666666666663</v>
      </c>
      <c r="D8772" s="13">
        <v>44196</v>
      </c>
      <c r="E8772" s="7" t="s">
        <v>6978</v>
      </c>
      <c r="F8772" s="65">
        <v>60.54</v>
      </c>
      <c r="G8772" t="s">
        <v>5</v>
      </c>
      <c r="H8772">
        <f>+VLOOKUP(G8772,'Legenda Tecnologias'!$A$1:$C$26,3)</f>
        <v>11</v>
      </c>
    </row>
    <row r="8773" spans="1:8" ht="14.25">
      <c r="A8773" s="11">
        <v>44166</v>
      </c>
      <c r="B8773" s="10" t="s">
        <v>9164</v>
      </c>
      <c r="C8773" s="12">
        <v>8.3333333333333329E-2</v>
      </c>
      <c r="D8773" s="13">
        <v>44196</v>
      </c>
      <c r="E8773" s="7" t="s">
        <v>6978</v>
      </c>
      <c r="F8773" s="65">
        <v>35.25</v>
      </c>
      <c r="G8773" t="s">
        <v>6</v>
      </c>
      <c r="H8773">
        <f>+VLOOKUP(G8773,'Legenda Tecnologias'!$A$1:$C$26,3)</f>
        <v>18</v>
      </c>
    </row>
    <row r="8774" spans="1:8" ht="14.25">
      <c r="A8774" s="11">
        <v>44166</v>
      </c>
      <c r="B8774" s="10" t="s">
        <v>9182</v>
      </c>
      <c r="C8774" s="12">
        <v>0.83333333333333337</v>
      </c>
      <c r="D8774" s="13">
        <v>44196</v>
      </c>
      <c r="E8774" s="7" t="s">
        <v>6978</v>
      </c>
      <c r="F8774" s="65">
        <v>56.75</v>
      </c>
      <c r="G8774" t="s">
        <v>5</v>
      </c>
      <c r="H8774">
        <f>+VLOOKUP(G8774,'Legenda Tecnologias'!$A$1:$C$26,3)</f>
        <v>11</v>
      </c>
    </row>
    <row r="8775" spans="1:8" ht="14.25">
      <c r="A8775" s="11">
        <v>44166</v>
      </c>
      <c r="B8775" s="10" t="s">
        <v>9183</v>
      </c>
      <c r="C8775" s="12">
        <v>0.875</v>
      </c>
      <c r="D8775" s="13">
        <v>44196</v>
      </c>
      <c r="E8775" s="7" t="s">
        <v>6978</v>
      </c>
      <c r="F8775" s="65">
        <v>52.44</v>
      </c>
      <c r="G8775" t="s">
        <v>10</v>
      </c>
      <c r="H8775">
        <f>+VLOOKUP(G8775,'Legenda Tecnologias'!$A$1:$C$26,3)</f>
        <v>1</v>
      </c>
    </row>
    <row r="8776" spans="1:8" ht="14.25">
      <c r="A8776" s="11">
        <v>44166</v>
      </c>
      <c r="B8776" s="10" t="s">
        <v>9184</v>
      </c>
      <c r="C8776" s="12">
        <v>0.91666666666666663</v>
      </c>
      <c r="D8776" s="13">
        <v>44196</v>
      </c>
      <c r="E8776" s="7" t="s">
        <v>6978</v>
      </c>
      <c r="F8776" s="65">
        <v>51.86</v>
      </c>
      <c r="G8776" t="s">
        <v>5</v>
      </c>
      <c r="H8776">
        <f>+VLOOKUP(G8776,'Legenda Tecnologias'!$A$1:$C$26,3)</f>
        <v>11</v>
      </c>
    </row>
    <row r="8777" spans="1:8" ht="14.25">
      <c r="A8777" s="11">
        <v>44166</v>
      </c>
      <c r="B8777" s="10" t="s">
        <v>9185</v>
      </c>
      <c r="C8777" s="12">
        <v>0.95833333333333337</v>
      </c>
      <c r="D8777" s="13">
        <v>44196</v>
      </c>
      <c r="E8777" s="7" t="s">
        <v>6978</v>
      </c>
      <c r="F8777" s="65">
        <v>52.26</v>
      </c>
      <c r="G8777" t="s">
        <v>5</v>
      </c>
      <c r="H8777">
        <f>+VLOOKUP(G8777,'Legenda Tecnologias'!$A$1:$C$26,3)</f>
        <v>11</v>
      </c>
    </row>
    <row r="8778" spans="1:8" ht="14.25">
      <c r="A8778" s="11">
        <v>44166</v>
      </c>
      <c r="B8778" s="10" t="s">
        <v>9165</v>
      </c>
      <c r="C8778" s="12">
        <v>0.125</v>
      </c>
      <c r="D8778" s="13">
        <v>44196</v>
      </c>
      <c r="E8778" s="7" t="s">
        <v>6978</v>
      </c>
      <c r="F8778" s="65">
        <v>31.82</v>
      </c>
      <c r="G8778" t="s">
        <v>5</v>
      </c>
      <c r="H8778">
        <f>+VLOOKUP(G8778,'Legenda Tecnologias'!$A$1:$C$26,3)</f>
        <v>11</v>
      </c>
    </row>
    <row r="8779" spans="1:8" ht="14.25">
      <c r="A8779" s="11">
        <v>44166</v>
      </c>
      <c r="B8779" s="10" t="s">
        <v>9166</v>
      </c>
      <c r="C8779" s="12">
        <v>0.16666666666666666</v>
      </c>
      <c r="D8779" s="13">
        <v>44196</v>
      </c>
      <c r="E8779" s="7" t="s">
        <v>6978</v>
      </c>
      <c r="F8779" s="65">
        <v>31.67</v>
      </c>
      <c r="G8779" t="s">
        <v>6</v>
      </c>
      <c r="H8779">
        <f>+VLOOKUP(G8779,'Legenda Tecnologias'!$A$1:$C$26,3)</f>
        <v>18</v>
      </c>
    </row>
    <row r="8780" spans="1:8" ht="14.25">
      <c r="A8780" s="11">
        <v>44166</v>
      </c>
      <c r="B8780" s="10" t="s">
        <v>9167</v>
      </c>
      <c r="C8780" s="12">
        <v>0.20833333333333334</v>
      </c>
      <c r="D8780" s="13">
        <v>44196</v>
      </c>
      <c r="E8780" s="7" t="s">
        <v>6978</v>
      </c>
      <c r="F8780" s="65">
        <v>34</v>
      </c>
      <c r="G8780" t="s">
        <v>6</v>
      </c>
      <c r="H8780">
        <f>+VLOOKUP(G8780,'Legenda Tecnologias'!$A$1:$C$26,3)</f>
        <v>18</v>
      </c>
    </row>
    <row r="8781" spans="1:8" ht="14.25">
      <c r="A8781" s="11">
        <v>44166</v>
      </c>
      <c r="B8781" s="10" t="s">
        <v>9168</v>
      </c>
      <c r="C8781" s="12">
        <v>0.25</v>
      </c>
      <c r="D8781" s="13">
        <v>44196</v>
      </c>
      <c r="E8781" s="7" t="s">
        <v>6978</v>
      </c>
      <c r="F8781" s="65">
        <v>36.99</v>
      </c>
      <c r="G8781" t="s">
        <v>6</v>
      </c>
      <c r="H8781">
        <f>+VLOOKUP(G8781,'Legenda Tecnologias'!$A$1:$C$26,3)</f>
        <v>18</v>
      </c>
    </row>
    <row r="8782" spans="1:8" ht="14.25">
      <c r="A8782" s="11">
        <v>44166</v>
      </c>
      <c r="B8782" s="10" t="s">
        <v>9169</v>
      </c>
      <c r="C8782" s="12">
        <v>0.29166666666666669</v>
      </c>
      <c r="D8782" s="13">
        <v>44196</v>
      </c>
      <c r="E8782" s="7" t="s">
        <v>6978</v>
      </c>
      <c r="F8782" s="65">
        <v>45.86</v>
      </c>
      <c r="G8782" t="s">
        <v>6</v>
      </c>
      <c r="H8782">
        <f>+VLOOKUP(G8782,'Legenda Tecnologias'!$A$1:$C$26,3)</f>
        <v>18</v>
      </c>
    </row>
    <row r="8783" spans="1:8" ht="14.25">
      <c r="A8783" s="11">
        <v>44166</v>
      </c>
      <c r="B8783" s="10" t="s">
        <v>9170</v>
      </c>
      <c r="C8783" s="12">
        <v>0.33333333333333331</v>
      </c>
      <c r="D8783" s="13">
        <v>44196</v>
      </c>
      <c r="E8783" s="7" t="s">
        <v>6978</v>
      </c>
      <c r="F8783" s="65">
        <v>50.47</v>
      </c>
      <c r="G8783" t="s">
        <v>5</v>
      </c>
      <c r="H8783">
        <f>+VLOOKUP(G8783,'Legenda Tecnologias'!$A$1:$C$26,3)</f>
        <v>11</v>
      </c>
    </row>
    <row r="8784" spans="1:8" ht="14.25">
      <c r="A8784" s="55">
        <v>44166</v>
      </c>
      <c r="B8784" s="56" t="s">
        <v>9171</v>
      </c>
      <c r="C8784" s="57">
        <v>0.375</v>
      </c>
      <c r="D8784" s="58">
        <v>44196</v>
      </c>
      <c r="E8784" s="59" t="s">
        <v>6978</v>
      </c>
      <c r="F8784" s="66">
        <v>54.07</v>
      </c>
      <c r="G8784" t="s">
        <v>6</v>
      </c>
      <c r="H8784">
        <f>+VLOOKUP(G8784,'Legenda Tecnologias'!$A$1:$C$26,3)</f>
        <v>18</v>
      </c>
    </row>
  </sheetData>
  <autoFilter ref="A1:G8784" xr:uid="{36C692A7-DD72-4B01-BEBD-8D7AE9377B2C}">
    <sortState xmlns:xlrd2="http://schemas.microsoft.com/office/spreadsheetml/2017/richdata2" ref="A2:G8784">
      <sortCondition ref="B1:B8784"/>
    </sortState>
  </autoFilter>
  <phoneticPr fontId="9" type="noConversion"/>
  <conditionalFormatting sqref="AH3:AM3">
    <cfRule type="colorScale" priority="4">
      <colorScale>
        <cfvo type="min"/>
        <cfvo type="percentile" val="50"/>
        <cfvo type="max"/>
        <color rgb="FF63BE7B"/>
        <color rgb="FFFCFCFF"/>
        <color rgb="FFF8696B"/>
      </colorScale>
    </cfRule>
  </conditionalFormatting>
  <conditionalFormatting sqref="AH12:AM12">
    <cfRule type="colorScale" priority="3">
      <colorScale>
        <cfvo type="min"/>
        <cfvo type="percentile" val="50"/>
        <cfvo type="max"/>
        <color rgb="FF63BE7B"/>
        <color rgb="FFFCFCFF"/>
        <color rgb="FFF8696B"/>
      </colorScale>
    </cfRule>
  </conditionalFormatting>
  <conditionalFormatting sqref="AH13:AM13">
    <cfRule type="colorScale" priority="2">
      <colorScale>
        <cfvo type="min"/>
        <cfvo type="percentile" val="50"/>
        <cfvo type="max"/>
        <color rgb="FFF8696B"/>
        <color rgb="FFFCFCFF"/>
        <color rgb="FF63BE7B"/>
      </colorScale>
    </cfRule>
  </conditionalFormatting>
  <conditionalFormatting sqref="Z3:AD3">
    <cfRule type="colorScale" priority="1">
      <colorScale>
        <cfvo type="min"/>
        <cfvo type="percentile" val="50"/>
        <cfvo type="max"/>
        <color rgb="FF63BE7B"/>
        <color rgb="FFFCFCFF"/>
        <color rgb="FFF8696B"/>
      </colorScale>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461F4-91A4-7F41-9434-3A189AEE1860}">
  <sheetPr>
    <tabColor theme="7" tint="0.39997558519241921"/>
  </sheetPr>
  <dimension ref="A1:W54"/>
  <sheetViews>
    <sheetView workbookViewId="0">
      <selection activeCell="X31" sqref="X31"/>
    </sheetView>
  </sheetViews>
  <sheetFormatPr baseColWidth="10" defaultColWidth="10.85546875" defaultRowHeight="12.75"/>
  <sheetData>
    <row r="1" spans="1:23">
      <c r="A1" s="68" t="s">
        <v>9279</v>
      </c>
      <c r="B1" s="69"/>
      <c r="C1" s="69"/>
      <c r="D1" s="69"/>
      <c r="E1" s="69"/>
      <c r="F1" s="69"/>
      <c r="G1" s="69"/>
      <c r="H1" s="69"/>
      <c r="I1" s="69"/>
      <c r="J1" s="69"/>
      <c r="K1" s="69"/>
      <c r="L1" s="69"/>
      <c r="M1" s="69"/>
      <c r="N1" s="69"/>
      <c r="O1" s="69"/>
      <c r="P1" s="69"/>
      <c r="Q1" s="69"/>
      <c r="R1" s="69"/>
      <c r="S1" s="69"/>
      <c r="T1" s="69"/>
      <c r="U1" s="69"/>
      <c r="V1" s="69"/>
      <c r="W1" s="69"/>
    </row>
    <row r="2" spans="1:23">
      <c r="A2" s="69"/>
      <c r="B2" s="69"/>
      <c r="C2" s="69"/>
      <c r="D2" s="69"/>
      <c r="E2" s="69"/>
      <c r="F2" s="69"/>
      <c r="G2" s="69"/>
      <c r="H2" s="69"/>
      <c r="I2" s="69"/>
      <c r="J2" s="69"/>
      <c r="K2" s="69"/>
      <c r="L2" s="69"/>
      <c r="M2" s="69"/>
      <c r="N2" s="69"/>
      <c r="O2" s="69"/>
      <c r="P2" s="69"/>
      <c r="Q2" s="69"/>
      <c r="R2" s="69"/>
      <c r="S2" s="69"/>
      <c r="T2" s="69"/>
      <c r="U2" s="69"/>
      <c r="V2" s="69"/>
      <c r="W2" s="69"/>
    </row>
    <row r="3" spans="1:23">
      <c r="A3" s="69"/>
      <c r="B3" s="69"/>
      <c r="C3" s="69"/>
      <c r="D3" s="69"/>
      <c r="E3" s="69"/>
      <c r="F3" s="69"/>
      <c r="G3" s="69"/>
      <c r="H3" s="69"/>
      <c r="I3" s="69"/>
      <c r="J3" s="69"/>
      <c r="K3" s="69"/>
      <c r="L3" s="69"/>
      <c r="M3" s="69"/>
      <c r="N3" s="69"/>
      <c r="O3" s="69"/>
      <c r="P3" s="69"/>
      <c r="Q3" s="69"/>
      <c r="R3" s="69"/>
      <c r="S3" s="69"/>
      <c r="T3" s="69"/>
      <c r="U3" s="69"/>
      <c r="V3" s="69"/>
      <c r="W3" s="69"/>
    </row>
    <row r="4" spans="1:23">
      <c r="A4" s="69"/>
      <c r="B4" s="69"/>
      <c r="C4" s="69"/>
      <c r="D4" s="69"/>
      <c r="E4" s="69"/>
      <c r="F4" s="69"/>
      <c r="G4" s="69"/>
      <c r="H4" s="69"/>
      <c r="I4" s="69"/>
      <c r="J4" s="69"/>
      <c r="K4" s="69"/>
      <c r="L4" s="69"/>
      <c r="M4" s="69"/>
      <c r="N4" s="69"/>
      <c r="O4" s="69"/>
      <c r="P4" s="69"/>
      <c r="Q4" s="69"/>
      <c r="R4" s="69"/>
      <c r="S4" s="69"/>
      <c r="T4" s="69"/>
      <c r="U4" s="69"/>
      <c r="V4" s="69"/>
      <c r="W4" s="69"/>
    </row>
    <row r="5" spans="1:23">
      <c r="A5" s="69"/>
      <c r="B5" s="69"/>
      <c r="C5" s="69"/>
      <c r="D5" s="69"/>
      <c r="E5" s="69"/>
      <c r="F5" s="69"/>
      <c r="G5" s="69"/>
      <c r="H5" s="69"/>
      <c r="I5" s="69"/>
      <c r="J5" s="69"/>
      <c r="K5" s="69"/>
      <c r="L5" s="69"/>
      <c r="M5" s="69"/>
      <c r="N5" s="69"/>
      <c r="O5" s="69"/>
      <c r="P5" s="69"/>
      <c r="Q5" s="69"/>
      <c r="R5" s="69"/>
      <c r="S5" s="69"/>
      <c r="T5" s="69"/>
      <c r="U5" s="69"/>
      <c r="V5" s="69"/>
      <c r="W5" s="69"/>
    </row>
    <row r="6" spans="1:23">
      <c r="A6" s="69"/>
      <c r="B6" s="69"/>
      <c r="C6" s="69"/>
      <c r="D6" s="69"/>
      <c r="E6" s="69"/>
      <c r="F6" s="69"/>
      <c r="G6" s="69"/>
      <c r="H6" s="69"/>
      <c r="I6" s="69"/>
      <c r="J6" s="69"/>
      <c r="K6" s="69"/>
      <c r="L6" s="69"/>
      <c r="M6" s="69"/>
      <c r="N6" s="69"/>
      <c r="O6" s="69"/>
      <c r="P6" s="69"/>
      <c r="Q6" s="69"/>
      <c r="R6" s="69"/>
      <c r="S6" s="69"/>
      <c r="T6" s="69"/>
      <c r="U6" s="69"/>
      <c r="V6" s="69"/>
      <c r="W6" s="69"/>
    </row>
    <row r="7" spans="1:23">
      <c r="A7" s="69"/>
      <c r="B7" s="69"/>
      <c r="C7" s="69"/>
      <c r="D7" s="69"/>
      <c r="E7" s="69"/>
      <c r="F7" s="69"/>
      <c r="G7" s="69"/>
      <c r="H7" s="69"/>
      <c r="I7" s="69"/>
      <c r="J7" s="69"/>
      <c r="K7" s="69"/>
      <c r="L7" s="69"/>
      <c r="M7" s="69"/>
      <c r="N7" s="69"/>
      <c r="O7" s="69"/>
      <c r="P7" s="69"/>
      <c r="Q7" s="69"/>
      <c r="R7" s="69"/>
      <c r="S7" s="69"/>
      <c r="T7" s="69"/>
      <c r="U7" s="69"/>
      <c r="V7" s="69"/>
      <c r="W7" s="69"/>
    </row>
    <row r="8" spans="1:23">
      <c r="A8" s="69"/>
      <c r="B8" s="69"/>
      <c r="C8" s="69"/>
      <c r="D8" s="69"/>
      <c r="E8" s="69"/>
      <c r="F8" s="69"/>
      <c r="G8" s="69"/>
      <c r="H8" s="69"/>
      <c r="I8" s="69"/>
      <c r="J8" s="69"/>
      <c r="K8" s="69"/>
      <c r="L8" s="69"/>
      <c r="M8" s="69"/>
      <c r="N8" s="69"/>
      <c r="O8" s="69"/>
      <c r="P8" s="69"/>
      <c r="Q8" s="69"/>
      <c r="R8" s="69"/>
      <c r="S8" s="69"/>
      <c r="T8" s="69"/>
      <c r="U8" s="69"/>
      <c r="V8" s="69"/>
      <c r="W8" s="69"/>
    </row>
    <row r="9" spans="1:23">
      <c r="A9" s="69"/>
      <c r="B9" s="69"/>
      <c r="C9" s="69"/>
      <c r="D9" s="69"/>
      <c r="E9" s="69"/>
      <c r="F9" s="69"/>
      <c r="G9" s="69"/>
      <c r="H9" s="69"/>
      <c r="I9" s="69"/>
      <c r="J9" s="69"/>
      <c r="K9" s="69"/>
      <c r="L9" s="69"/>
      <c r="M9" s="69"/>
      <c r="N9" s="69"/>
      <c r="O9" s="69"/>
      <c r="P9" s="69"/>
      <c r="Q9" s="69"/>
      <c r="R9" s="69"/>
      <c r="S9" s="69"/>
      <c r="T9" s="69"/>
      <c r="U9" s="69"/>
      <c r="V9" s="69"/>
      <c r="W9" s="69"/>
    </row>
    <row r="10" spans="1:23">
      <c r="A10" s="69"/>
      <c r="B10" s="69"/>
      <c r="C10" s="69"/>
      <c r="D10" s="69"/>
      <c r="E10" s="69"/>
      <c r="F10" s="69"/>
      <c r="G10" s="69"/>
      <c r="H10" s="69"/>
      <c r="I10" s="69"/>
      <c r="J10" s="69"/>
      <c r="K10" s="69"/>
      <c r="L10" s="69"/>
      <c r="M10" s="69"/>
      <c r="N10" s="69"/>
      <c r="O10" s="69"/>
      <c r="P10" s="69"/>
      <c r="Q10" s="69"/>
      <c r="R10" s="69"/>
      <c r="S10" s="69"/>
      <c r="T10" s="69"/>
      <c r="U10" s="69"/>
      <c r="V10" s="69"/>
      <c r="W10" s="69"/>
    </row>
    <row r="11" spans="1:23">
      <c r="A11" s="69"/>
      <c r="B11" s="69"/>
      <c r="C11" s="69"/>
      <c r="D11" s="69"/>
      <c r="E11" s="69"/>
      <c r="F11" s="69"/>
      <c r="G11" s="69"/>
      <c r="H11" s="69"/>
      <c r="I11" s="69"/>
      <c r="J11" s="69"/>
      <c r="K11" s="69"/>
      <c r="L11" s="69"/>
      <c r="M11" s="69"/>
      <c r="N11" s="69"/>
      <c r="O11" s="69"/>
      <c r="P11" s="69"/>
      <c r="Q11" s="69"/>
      <c r="R11" s="69"/>
      <c r="S11" s="69"/>
      <c r="T11" s="69"/>
      <c r="U11" s="69"/>
      <c r="V11" s="69"/>
      <c r="W11" s="69"/>
    </row>
    <row r="12" spans="1:23">
      <c r="A12" s="69"/>
      <c r="B12" s="69"/>
      <c r="C12" s="69"/>
      <c r="D12" s="69"/>
      <c r="E12" s="69"/>
      <c r="F12" s="69"/>
      <c r="G12" s="69"/>
      <c r="H12" s="69"/>
      <c r="I12" s="69"/>
      <c r="J12" s="69"/>
      <c r="K12" s="69"/>
      <c r="L12" s="69"/>
      <c r="M12" s="69"/>
      <c r="N12" s="69"/>
      <c r="O12" s="69"/>
      <c r="P12" s="69"/>
      <c r="Q12" s="69"/>
      <c r="R12" s="69"/>
      <c r="S12" s="69"/>
      <c r="T12" s="69"/>
      <c r="U12" s="69"/>
      <c r="V12" s="69"/>
      <c r="W12" s="69"/>
    </row>
    <row r="13" spans="1:23">
      <c r="A13" s="69"/>
      <c r="B13" s="69"/>
      <c r="C13" s="69"/>
      <c r="D13" s="69"/>
      <c r="E13" s="69"/>
      <c r="F13" s="69"/>
      <c r="G13" s="69"/>
      <c r="H13" s="69"/>
      <c r="I13" s="69"/>
      <c r="J13" s="69"/>
      <c r="K13" s="69"/>
      <c r="L13" s="69"/>
      <c r="M13" s="69"/>
      <c r="N13" s="69"/>
      <c r="O13" s="69"/>
      <c r="P13" s="69"/>
      <c r="Q13" s="69"/>
      <c r="R13" s="69"/>
      <c r="S13" s="69"/>
      <c r="T13" s="69"/>
      <c r="U13" s="69"/>
      <c r="V13" s="69"/>
      <c r="W13" s="69"/>
    </row>
    <row r="14" spans="1:23">
      <c r="A14" s="69"/>
      <c r="B14" s="69"/>
      <c r="C14" s="69"/>
      <c r="D14" s="69"/>
      <c r="E14" s="69"/>
      <c r="F14" s="69"/>
      <c r="G14" s="69"/>
      <c r="H14" s="69"/>
      <c r="I14" s="69"/>
      <c r="J14" s="69"/>
      <c r="K14" s="69"/>
      <c r="L14" s="69"/>
      <c r="M14" s="69"/>
      <c r="N14" s="69"/>
      <c r="O14" s="69"/>
      <c r="P14" s="69"/>
      <c r="Q14" s="69"/>
      <c r="R14" s="69"/>
      <c r="S14" s="69"/>
      <c r="T14" s="69"/>
      <c r="U14" s="69"/>
      <c r="V14" s="69"/>
      <c r="W14" s="69"/>
    </row>
    <row r="15" spans="1:23">
      <c r="A15" s="69"/>
      <c r="B15" s="69"/>
      <c r="C15" s="69"/>
      <c r="D15" s="69"/>
      <c r="E15" s="69"/>
      <c r="F15" s="69"/>
      <c r="G15" s="69"/>
      <c r="H15" s="69"/>
      <c r="I15" s="69"/>
      <c r="J15" s="69"/>
      <c r="K15" s="69"/>
      <c r="L15" s="69"/>
      <c r="M15" s="69"/>
      <c r="N15" s="69"/>
      <c r="O15" s="69"/>
      <c r="P15" s="69"/>
      <c r="Q15" s="69"/>
      <c r="R15" s="69"/>
      <c r="S15" s="69"/>
      <c r="T15" s="69"/>
      <c r="U15" s="69"/>
      <c r="V15" s="69"/>
      <c r="W15" s="69"/>
    </row>
    <row r="16" spans="1:23">
      <c r="A16" s="69"/>
      <c r="B16" s="69"/>
      <c r="C16" s="69"/>
      <c r="D16" s="69"/>
      <c r="E16" s="69"/>
      <c r="F16" s="69"/>
      <c r="G16" s="69"/>
      <c r="H16" s="69"/>
      <c r="I16" s="69"/>
      <c r="J16" s="69"/>
      <c r="K16" s="69"/>
      <c r="L16" s="69"/>
      <c r="M16" s="69"/>
      <c r="N16" s="69"/>
      <c r="O16" s="69"/>
      <c r="P16" s="69"/>
      <c r="Q16" s="69"/>
      <c r="R16" s="69"/>
      <c r="S16" s="69"/>
      <c r="T16" s="69"/>
      <c r="U16" s="69"/>
      <c r="V16" s="69"/>
      <c r="W16" s="69"/>
    </row>
    <row r="17" spans="1:23">
      <c r="A17" s="69"/>
      <c r="B17" s="69"/>
      <c r="C17" s="69"/>
      <c r="D17" s="69"/>
      <c r="E17" s="69"/>
      <c r="F17" s="69"/>
      <c r="G17" s="69"/>
      <c r="H17" s="69"/>
      <c r="I17" s="69"/>
      <c r="J17" s="69"/>
      <c r="K17" s="69"/>
      <c r="L17" s="69"/>
      <c r="M17" s="69"/>
      <c r="N17" s="69"/>
      <c r="O17" s="69"/>
      <c r="P17" s="69"/>
      <c r="Q17" s="69"/>
      <c r="R17" s="69"/>
      <c r="S17" s="69"/>
      <c r="T17" s="69"/>
      <c r="U17" s="69"/>
      <c r="V17" s="69"/>
      <c r="W17" s="69"/>
    </row>
    <row r="18" spans="1:23">
      <c r="A18" s="69"/>
      <c r="B18" s="69"/>
      <c r="C18" s="69"/>
      <c r="D18" s="69"/>
      <c r="E18" s="69"/>
      <c r="F18" s="69"/>
      <c r="G18" s="69"/>
      <c r="H18" s="69"/>
      <c r="I18" s="69"/>
      <c r="J18" s="69"/>
      <c r="K18" s="69"/>
      <c r="L18" s="69"/>
      <c r="M18" s="69"/>
      <c r="N18" s="69"/>
      <c r="O18" s="69"/>
      <c r="P18" s="69"/>
      <c r="Q18" s="69"/>
      <c r="R18" s="69"/>
      <c r="S18" s="69"/>
      <c r="T18" s="69"/>
      <c r="U18" s="69"/>
      <c r="V18" s="69"/>
      <c r="W18" s="69"/>
    </row>
    <row r="19" spans="1:23">
      <c r="A19" s="69"/>
      <c r="B19" s="69"/>
      <c r="C19" s="69"/>
      <c r="D19" s="69"/>
      <c r="E19" s="69"/>
      <c r="F19" s="69"/>
      <c r="G19" s="69"/>
      <c r="H19" s="69"/>
      <c r="I19" s="69"/>
      <c r="J19" s="69"/>
      <c r="K19" s="69"/>
      <c r="L19" s="69"/>
      <c r="M19" s="69"/>
      <c r="N19" s="69"/>
      <c r="O19" s="69"/>
      <c r="P19" s="69"/>
      <c r="Q19" s="69"/>
      <c r="R19" s="69"/>
      <c r="S19" s="69"/>
      <c r="T19" s="69"/>
      <c r="U19" s="69"/>
      <c r="V19" s="69"/>
      <c r="W19" s="69"/>
    </row>
    <row r="20" spans="1:23">
      <c r="A20" s="69"/>
      <c r="B20" s="69"/>
      <c r="C20" s="69"/>
      <c r="D20" s="69"/>
      <c r="E20" s="69"/>
      <c r="F20" s="69"/>
      <c r="G20" s="69"/>
      <c r="H20" s="69"/>
      <c r="I20" s="69"/>
      <c r="J20" s="69"/>
      <c r="K20" s="69"/>
      <c r="L20" s="69"/>
      <c r="M20" s="69"/>
      <c r="N20" s="69"/>
      <c r="O20" s="69"/>
      <c r="P20" s="69"/>
      <c r="Q20" s="69"/>
      <c r="R20" s="69"/>
      <c r="S20" s="69"/>
      <c r="T20" s="69"/>
      <c r="U20" s="69"/>
      <c r="V20" s="69"/>
      <c r="W20" s="69"/>
    </row>
    <row r="21" spans="1:23">
      <c r="A21" s="69"/>
      <c r="B21" s="69"/>
      <c r="C21" s="69"/>
      <c r="D21" s="69"/>
      <c r="E21" s="69"/>
      <c r="F21" s="69"/>
      <c r="G21" s="69"/>
      <c r="H21" s="69"/>
      <c r="I21" s="69"/>
      <c r="J21" s="69"/>
      <c r="K21" s="69"/>
      <c r="L21" s="69"/>
      <c r="M21" s="69"/>
      <c r="N21" s="69"/>
      <c r="O21" s="69"/>
      <c r="P21" s="69"/>
      <c r="Q21" s="69"/>
      <c r="R21" s="69"/>
      <c r="S21" s="69"/>
      <c r="T21" s="69"/>
      <c r="U21" s="69"/>
      <c r="V21" s="69"/>
      <c r="W21" s="69"/>
    </row>
    <row r="22" spans="1:23">
      <c r="A22" s="69"/>
      <c r="B22" s="69"/>
      <c r="C22" s="69"/>
      <c r="D22" s="69"/>
      <c r="E22" s="69"/>
      <c r="F22" s="69"/>
      <c r="G22" s="69"/>
      <c r="H22" s="69"/>
      <c r="I22" s="69"/>
      <c r="J22" s="69"/>
      <c r="K22" s="69"/>
      <c r="L22" s="69"/>
      <c r="M22" s="69"/>
      <c r="N22" s="69"/>
      <c r="O22" s="69"/>
      <c r="P22" s="69"/>
      <c r="Q22" s="69"/>
      <c r="R22" s="69"/>
      <c r="S22" s="69"/>
      <c r="T22" s="69"/>
      <c r="U22" s="69"/>
      <c r="V22" s="69"/>
      <c r="W22" s="69"/>
    </row>
    <row r="23" spans="1:23">
      <c r="A23" s="69"/>
      <c r="B23" s="69"/>
      <c r="C23" s="69"/>
      <c r="D23" s="69"/>
      <c r="E23" s="69"/>
      <c r="F23" s="69"/>
      <c r="G23" s="69"/>
      <c r="H23" s="69"/>
      <c r="I23" s="69"/>
      <c r="J23" s="69"/>
      <c r="K23" s="69"/>
      <c r="L23" s="69"/>
      <c r="M23" s="69"/>
      <c r="N23" s="69"/>
      <c r="O23" s="69"/>
      <c r="P23" s="69"/>
      <c r="Q23" s="69"/>
      <c r="R23" s="69"/>
      <c r="S23" s="69"/>
      <c r="T23" s="69"/>
      <c r="U23" s="69"/>
      <c r="V23" s="69"/>
      <c r="W23" s="69"/>
    </row>
    <row r="24" spans="1:23">
      <c r="A24" s="69"/>
      <c r="B24" s="69"/>
      <c r="C24" s="69"/>
      <c r="D24" s="69"/>
      <c r="E24" s="69"/>
      <c r="F24" s="69"/>
      <c r="G24" s="69"/>
      <c r="H24" s="69"/>
      <c r="I24" s="69"/>
      <c r="J24" s="69"/>
      <c r="K24" s="69"/>
      <c r="L24" s="69"/>
      <c r="M24" s="69"/>
      <c r="N24" s="69"/>
      <c r="O24" s="69"/>
      <c r="P24" s="69"/>
      <c r="Q24" s="69"/>
      <c r="R24" s="69"/>
      <c r="S24" s="69"/>
      <c r="T24" s="69"/>
      <c r="U24" s="69"/>
      <c r="V24" s="69"/>
      <c r="W24" s="69"/>
    </row>
    <row r="25" spans="1:23">
      <c r="A25" s="69"/>
      <c r="B25" s="69"/>
      <c r="C25" s="69"/>
      <c r="D25" s="69"/>
      <c r="E25" s="69"/>
      <c r="F25" s="69"/>
      <c r="G25" s="69"/>
      <c r="H25" s="69"/>
      <c r="I25" s="69"/>
      <c r="J25" s="69"/>
      <c r="K25" s="69"/>
      <c r="L25" s="69"/>
      <c r="M25" s="69"/>
      <c r="N25" s="69"/>
      <c r="O25" s="69"/>
      <c r="P25" s="69"/>
      <c r="Q25" s="69"/>
      <c r="R25" s="69"/>
      <c r="S25" s="69"/>
      <c r="T25" s="69"/>
      <c r="U25" s="69"/>
      <c r="V25" s="69"/>
      <c r="W25" s="69"/>
    </row>
    <row r="26" spans="1:23">
      <c r="A26" s="69"/>
      <c r="B26" s="69"/>
      <c r="C26" s="69"/>
      <c r="D26" s="69"/>
      <c r="E26" s="69"/>
      <c r="F26" s="69"/>
      <c r="G26" s="69"/>
      <c r="H26" s="69"/>
      <c r="I26" s="69"/>
      <c r="J26" s="69"/>
      <c r="K26" s="69"/>
      <c r="L26" s="69"/>
      <c r="M26" s="69"/>
      <c r="N26" s="69"/>
      <c r="O26" s="69"/>
      <c r="P26" s="69"/>
      <c r="Q26" s="69"/>
      <c r="R26" s="69"/>
      <c r="S26" s="69"/>
      <c r="T26" s="69"/>
      <c r="U26" s="69"/>
      <c r="V26" s="69"/>
      <c r="W26" s="69"/>
    </row>
    <row r="27" spans="1:23">
      <c r="A27" s="69"/>
      <c r="B27" s="69"/>
      <c r="C27" s="69"/>
      <c r="D27" s="69"/>
      <c r="E27" s="69"/>
      <c r="F27" s="69"/>
      <c r="G27" s="69"/>
      <c r="H27" s="69"/>
      <c r="I27" s="69"/>
      <c r="J27" s="69"/>
      <c r="K27" s="69"/>
      <c r="L27" s="69"/>
      <c r="M27" s="69"/>
      <c r="N27" s="69"/>
      <c r="O27" s="69"/>
      <c r="P27" s="69"/>
      <c r="Q27" s="69"/>
      <c r="R27" s="69"/>
      <c r="S27" s="69"/>
      <c r="T27" s="69"/>
      <c r="U27" s="69"/>
      <c r="V27" s="69"/>
      <c r="W27" s="69"/>
    </row>
    <row r="28" spans="1:23">
      <c r="A28" s="69"/>
      <c r="B28" s="69"/>
      <c r="C28" s="69"/>
      <c r="D28" s="69"/>
      <c r="E28" s="69"/>
      <c r="F28" s="69"/>
      <c r="G28" s="69"/>
      <c r="H28" s="69"/>
      <c r="I28" s="69"/>
      <c r="J28" s="69"/>
      <c r="K28" s="69"/>
      <c r="L28" s="69"/>
      <c r="M28" s="69"/>
      <c r="N28" s="69"/>
      <c r="O28" s="69"/>
      <c r="P28" s="69"/>
      <c r="Q28" s="69"/>
      <c r="R28" s="69"/>
      <c r="S28" s="69"/>
      <c r="T28" s="69"/>
      <c r="U28" s="69"/>
      <c r="V28" s="69"/>
      <c r="W28" s="69"/>
    </row>
    <row r="29" spans="1:23">
      <c r="A29" s="69"/>
      <c r="B29" s="69"/>
      <c r="C29" s="69"/>
      <c r="D29" s="69"/>
      <c r="E29" s="69"/>
      <c r="F29" s="69"/>
      <c r="G29" s="69"/>
      <c r="H29" s="69"/>
      <c r="I29" s="69"/>
      <c r="J29" s="69"/>
      <c r="K29" s="69"/>
      <c r="L29" s="69"/>
      <c r="M29" s="69"/>
      <c r="N29" s="69"/>
      <c r="O29" s="69"/>
      <c r="P29" s="69"/>
      <c r="Q29" s="69"/>
      <c r="R29" s="69"/>
      <c r="S29" s="69"/>
      <c r="T29" s="69"/>
      <c r="U29" s="69"/>
      <c r="V29" s="69"/>
      <c r="W29" s="69"/>
    </row>
    <row r="30" spans="1:23">
      <c r="A30" s="69"/>
      <c r="B30" s="69"/>
      <c r="C30" s="69"/>
      <c r="D30" s="69"/>
      <c r="E30" s="69"/>
      <c r="F30" s="69"/>
      <c r="G30" s="69"/>
      <c r="H30" s="69"/>
      <c r="I30" s="69"/>
      <c r="J30" s="69"/>
      <c r="K30" s="69"/>
      <c r="L30" s="69"/>
      <c r="M30" s="69"/>
      <c r="N30" s="69"/>
      <c r="O30" s="69"/>
      <c r="P30" s="69"/>
      <c r="Q30" s="69"/>
      <c r="R30" s="69"/>
      <c r="S30" s="69"/>
      <c r="T30" s="69"/>
      <c r="U30" s="69"/>
      <c r="V30" s="69"/>
      <c r="W30" s="69"/>
    </row>
    <row r="31" spans="1:23">
      <c r="A31" s="69"/>
      <c r="B31" s="69"/>
      <c r="C31" s="69"/>
      <c r="D31" s="69"/>
      <c r="E31" s="69"/>
      <c r="F31" s="69"/>
      <c r="G31" s="69"/>
      <c r="H31" s="69"/>
      <c r="I31" s="69"/>
      <c r="J31" s="69"/>
      <c r="K31" s="69"/>
      <c r="L31" s="69"/>
      <c r="M31" s="69"/>
      <c r="N31" s="69"/>
      <c r="O31" s="69"/>
      <c r="P31" s="69"/>
      <c r="Q31" s="69"/>
      <c r="R31" s="69"/>
      <c r="S31" s="69"/>
      <c r="T31" s="69"/>
      <c r="U31" s="69"/>
      <c r="V31" s="69"/>
      <c r="W31" s="69"/>
    </row>
    <row r="32" spans="1:23">
      <c r="A32" s="69"/>
      <c r="B32" s="69"/>
      <c r="C32" s="69"/>
      <c r="D32" s="69"/>
      <c r="E32" s="69"/>
      <c r="F32" s="69"/>
      <c r="G32" s="69"/>
      <c r="H32" s="69"/>
      <c r="I32" s="69"/>
      <c r="J32" s="69"/>
      <c r="K32" s="69"/>
      <c r="L32" s="69"/>
      <c r="M32" s="69"/>
      <c r="N32" s="69"/>
      <c r="O32" s="69"/>
      <c r="P32" s="69"/>
      <c r="Q32" s="69"/>
      <c r="R32" s="69"/>
      <c r="S32" s="69"/>
      <c r="T32" s="69"/>
      <c r="U32" s="69"/>
      <c r="V32" s="69"/>
      <c r="W32" s="69"/>
    </row>
    <row r="33" spans="1:23">
      <c r="A33" s="69"/>
      <c r="B33" s="69"/>
      <c r="C33" s="69"/>
      <c r="D33" s="69"/>
      <c r="E33" s="69"/>
      <c r="F33" s="69"/>
      <c r="G33" s="69"/>
      <c r="H33" s="69"/>
      <c r="I33" s="69"/>
      <c r="J33" s="69"/>
      <c r="K33" s="69"/>
      <c r="L33" s="69"/>
      <c r="M33" s="69"/>
      <c r="N33" s="69"/>
      <c r="O33" s="69"/>
      <c r="P33" s="69"/>
      <c r="Q33" s="69"/>
      <c r="R33" s="69"/>
      <c r="S33" s="69"/>
      <c r="T33" s="69"/>
      <c r="U33" s="69"/>
      <c r="V33" s="69"/>
      <c r="W33" s="69"/>
    </row>
    <row r="34" spans="1:23">
      <c r="A34" s="69"/>
      <c r="B34" s="69"/>
      <c r="C34" s="69"/>
      <c r="D34" s="69"/>
      <c r="E34" s="69"/>
      <c r="F34" s="69"/>
      <c r="G34" s="69"/>
      <c r="H34" s="69"/>
      <c r="I34" s="69"/>
      <c r="J34" s="69"/>
      <c r="K34" s="69"/>
      <c r="L34" s="69"/>
      <c r="M34" s="69"/>
      <c r="N34" s="69"/>
      <c r="O34" s="69"/>
      <c r="P34" s="69"/>
      <c r="Q34" s="69"/>
      <c r="R34" s="69"/>
      <c r="S34" s="69"/>
      <c r="T34" s="69"/>
      <c r="U34" s="69"/>
      <c r="V34" s="69"/>
      <c r="W34" s="69"/>
    </row>
    <row r="35" spans="1:23">
      <c r="A35" s="69"/>
      <c r="B35" s="69"/>
      <c r="C35" s="69"/>
      <c r="D35" s="69"/>
      <c r="E35" s="69"/>
      <c r="F35" s="69"/>
      <c r="G35" s="69"/>
      <c r="H35" s="69"/>
      <c r="I35" s="69"/>
      <c r="J35" s="69"/>
      <c r="K35" s="69"/>
      <c r="L35" s="69"/>
      <c r="M35" s="69"/>
      <c r="N35" s="69"/>
      <c r="O35" s="69"/>
      <c r="P35" s="69"/>
      <c r="Q35" s="69"/>
      <c r="R35" s="69"/>
      <c r="S35" s="69"/>
      <c r="T35" s="69"/>
      <c r="U35" s="69"/>
      <c r="V35" s="69"/>
      <c r="W35" s="69"/>
    </row>
    <row r="36" spans="1:23">
      <c r="A36" s="69"/>
      <c r="B36" s="69"/>
      <c r="C36" s="69"/>
      <c r="D36" s="69"/>
      <c r="E36" s="69"/>
      <c r="F36" s="69"/>
      <c r="G36" s="69"/>
      <c r="H36" s="69"/>
      <c r="I36" s="69"/>
      <c r="J36" s="69"/>
      <c r="K36" s="69"/>
      <c r="L36" s="69"/>
      <c r="M36" s="69"/>
      <c r="N36" s="69"/>
      <c r="O36" s="69"/>
      <c r="P36" s="69"/>
      <c r="Q36" s="69"/>
      <c r="R36" s="69"/>
      <c r="S36" s="69"/>
      <c r="T36" s="69"/>
      <c r="U36" s="69"/>
      <c r="V36" s="69"/>
      <c r="W36" s="69"/>
    </row>
    <row r="37" spans="1:23">
      <c r="A37" s="69"/>
      <c r="B37" s="69"/>
      <c r="C37" s="69"/>
      <c r="D37" s="69"/>
      <c r="E37" s="69"/>
      <c r="F37" s="69"/>
      <c r="G37" s="69"/>
      <c r="H37" s="69"/>
      <c r="I37" s="69"/>
      <c r="J37" s="69"/>
      <c r="K37" s="69"/>
      <c r="L37" s="69"/>
      <c r="M37" s="69"/>
      <c r="N37" s="69"/>
      <c r="O37" s="69"/>
      <c r="P37" s="69"/>
      <c r="Q37" s="69"/>
      <c r="R37" s="69"/>
      <c r="S37" s="69"/>
      <c r="T37" s="69"/>
      <c r="U37" s="69"/>
      <c r="V37" s="69"/>
      <c r="W37" s="69"/>
    </row>
    <row r="38" spans="1:23">
      <c r="A38" s="69"/>
      <c r="B38" s="69"/>
      <c r="C38" s="69"/>
      <c r="D38" s="69"/>
      <c r="E38" s="69"/>
      <c r="F38" s="69"/>
      <c r="G38" s="69"/>
      <c r="H38" s="69"/>
      <c r="I38" s="69"/>
      <c r="J38" s="69"/>
      <c r="K38" s="69"/>
      <c r="L38" s="69"/>
      <c r="M38" s="69"/>
      <c r="N38" s="69"/>
      <c r="O38" s="69"/>
      <c r="P38" s="69"/>
      <c r="Q38" s="69"/>
      <c r="R38" s="69"/>
      <c r="S38" s="69"/>
      <c r="T38" s="69"/>
      <c r="U38" s="69"/>
      <c r="V38" s="69"/>
      <c r="W38" s="69"/>
    </row>
    <row r="39" spans="1:23">
      <c r="A39" s="69"/>
      <c r="B39" s="69"/>
      <c r="C39" s="69"/>
      <c r="D39" s="69"/>
      <c r="E39" s="69"/>
      <c r="F39" s="69"/>
      <c r="G39" s="69"/>
      <c r="H39" s="69"/>
      <c r="I39" s="69"/>
      <c r="J39" s="69"/>
      <c r="K39" s="69"/>
      <c r="L39" s="69"/>
      <c r="M39" s="69"/>
      <c r="N39" s="69"/>
      <c r="O39" s="69"/>
      <c r="P39" s="69"/>
      <c r="Q39" s="69"/>
      <c r="R39" s="69"/>
      <c r="S39" s="69"/>
      <c r="T39" s="69"/>
      <c r="U39" s="69"/>
      <c r="V39" s="69"/>
      <c r="W39" s="69"/>
    </row>
    <row r="40" spans="1:23">
      <c r="A40" s="69"/>
      <c r="B40" s="69"/>
      <c r="C40" s="69"/>
      <c r="D40" s="69"/>
      <c r="E40" s="69"/>
      <c r="F40" s="69"/>
      <c r="G40" s="69"/>
      <c r="H40" s="69"/>
      <c r="I40" s="69"/>
      <c r="J40" s="69"/>
      <c r="K40" s="69"/>
      <c r="L40" s="69"/>
      <c r="M40" s="69"/>
      <c r="N40" s="69"/>
      <c r="O40" s="69"/>
      <c r="P40" s="69"/>
      <c r="Q40" s="69"/>
      <c r="R40" s="69"/>
      <c r="S40" s="69"/>
      <c r="T40" s="69"/>
      <c r="U40" s="69"/>
      <c r="V40" s="69"/>
      <c r="W40" s="69"/>
    </row>
    <row r="41" spans="1:23">
      <c r="A41" s="69"/>
      <c r="B41" s="69"/>
      <c r="C41" s="69"/>
      <c r="D41" s="69"/>
      <c r="E41" s="69"/>
      <c r="F41" s="69"/>
      <c r="G41" s="69"/>
      <c r="H41" s="69"/>
      <c r="I41" s="69"/>
      <c r="J41" s="69"/>
      <c r="K41" s="69"/>
      <c r="L41" s="69"/>
      <c r="M41" s="69"/>
      <c r="N41" s="69"/>
      <c r="O41" s="69"/>
      <c r="P41" s="69"/>
      <c r="Q41" s="69"/>
      <c r="R41" s="69"/>
      <c r="S41" s="69"/>
      <c r="T41" s="69"/>
      <c r="U41" s="69"/>
      <c r="V41" s="69"/>
      <c r="W41" s="69"/>
    </row>
    <row r="42" spans="1:23">
      <c r="A42" s="69"/>
      <c r="B42" s="69"/>
      <c r="C42" s="69"/>
      <c r="D42" s="69"/>
      <c r="E42" s="69"/>
      <c r="F42" s="69"/>
      <c r="G42" s="69"/>
      <c r="H42" s="69"/>
      <c r="I42" s="69"/>
      <c r="J42" s="69"/>
      <c r="K42" s="69"/>
      <c r="L42" s="69"/>
      <c r="M42" s="69"/>
      <c r="N42" s="69"/>
      <c r="O42" s="69"/>
      <c r="P42" s="69"/>
      <c r="Q42" s="69"/>
      <c r="R42" s="69"/>
      <c r="S42" s="69"/>
      <c r="T42" s="69"/>
      <c r="U42" s="69"/>
      <c r="V42" s="69"/>
      <c r="W42" s="69"/>
    </row>
    <row r="43" spans="1:23">
      <c r="A43" s="69"/>
      <c r="B43" s="69"/>
      <c r="C43" s="69"/>
      <c r="D43" s="69"/>
      <c r="E43" s="69"/>
      <c r="F43" s="69"/>
      <c r="G43" s="69"/>
      <c r="H43" s="69"/>
      <c r="I43" s="69"/>
      <c r="J43" s="69"/>
      <c r="K43" s="69"/>
      <c r="L43" s="69"/>
      <c r="M43" s="69"/>
      <c r="N43" s="69"/>
      <c r="O43" s="69"/>
      <c r="P43" s="69"/>
      <c r="Q43" s="69"/>
      <c r="R43" s="69"/>
      <c r="S43" s="69"/>
      <c r="T43" s="69"/>
      <c r="U43" s="69"/>
      <c r="V43" s="69"/>
      <c r="W43" s="69"/>
    </row>
    <row r="44" spans="1:23">
      <c r="A44" s="69"/>
      <c r="B44" s="69"/>
      <c r="C44" s="69"/>
      <c r="D44" s="69"/>
      <c r="E44" s="69"/>
      <c r="F44" s="69"/>
      <c r="G44" s="69"/>
      <c r="H44" s="69"/>
      <c r="I44" s="69"/>
      <c r="J44" s="69"/>
      <c r="K44" s="69"/>
      <c r="L44" s="69"/>
      <c r="M44" s="69"/>
      <c r="N44" s="69"/>
      <c r="O44" s="69"/>
      <c r="P44" s="69"/>
      <c r="Q44" s="69"/>
      <c r="R44" s="69"/>
      <c r="S44" s="69"/>
      <c r="T44" s="69"/>
      <c r="U44" s="69"/>
      <c r="V44" s="69"/>
      <c r="W44" s="69"/>
    </row>
    <row r="45" spans="1:23">
      <c r="A45" s="69"/>
      <c r="B45" s="69"/>
      <c r="C45" s="69"/>
      <c r="D45" s="69"/>
      <c r="E45" s="69"/>
      <c r="F45" s="69"/>
      <c r="G45" s="69"/>
      <c r="H45" s="69"/>
      <c r="I45" s="69"/>
      <c r="J45" s="69"/>
      <c r="K45" s="69"/>
      <c r="L45" s="69"/>
      <c r="M45" s="69"/>
      <c r="N45" s="69"/>
      <c r="O45" s="69"/>
      <c r="P45" s="69"/>
      <c r="Q45" s="69"/>
      <c r="R45" s="69"/>
      <c r="S45" s="69"/>
      <c r="T45" s="69"/>
      <c r="U45" s="69"/>
      <c r="V45" s="69"/>
      <c r="W45" s="69"/>
    </row>
    <row r="46" spans="1:23">
      <c r="A46" s="69"/>
      <c r="B46" s="69"/>
      <c r="C46" s="69"/>
      <c r="D46" s="69"/>
      <c r="E46" s="69"/>
      <c r="F46" s="69"/>
      <c r="G46" s="69"/>
      <c r="H46" s="69"/>
      <c r="I46" s="69"/>
      <c r="J46" s="69"/>
      <c r="K46" s="69"/>
      <c r="L46" s="69"/>
      <c r="M46" s="69"/>
      <c r="N46" s="69"/>
      <c r="O46" s="69"/>
      <c r="P46" s="69"/>
      <c r="Q46" s="69"/>
      <c r="R46" s="69"/>
      <c r="S46" s="69"/>
      <c r="T46" s="69"/>
      <c r="U46" s="69"/>
      <c r="V46" s="69"/>
      <c r="W46" s="69"/>
    </row>
    <row r="47" spans="1:23">
      <c r="A47" s="69"/>
      <c r="B47" s="69"/>
      <c r="C47" s="69"/>
      <c r="D47" s="69"/>
      <c r="E47" s="69"/>
      <c r="F47" s="69"/>
      <c r="G47" s="69"/>
      <c r="H47" s="69"/>
      <c r="I47" s="69"/>
      <c r="J47" s="69"/>
      <c r="K47" s="69"/>
      <c r="L47" s="69"/>
      <c r="M47" s="69"/>
      <c r="N47" s="69"/>
      <c r="O47" s="69"/>
      <c r="P47" s="69"/>
      <c r="Q47" s="69"/>
      <c r="R47" s="69"/>
      <c r="S47" s="69"/>
      <c r="T47" s="69"/>
      <c r="U47" s="69"/>
      <c r="V47" s="69"/>
      <c r="W47" s="69"/>
    </row>
    <row r="48" spans="1:23">
      <c r="A48" s="69"/>
      <c r="B48" s="69"/>
      <c r="C48" s="69"/>
      <c r="D48" s="69"/>
      <c r="E48" s="69"/>
      <c r="F48" s="69"/>
      <c r="G48" s="69"/>
      <c r="H48" s="69"/>
      <c r="I48" s="69"/>
      <c r="J48" s="69"/>
      <c r="K48" s="69"/>
      <c r="L48" s="69"/>
      <c r="M48" s="69"/>
      <c r="N48" s="69"/>
      <c r="O48" s="69"/>
      <c r="P48" s="69"/>
      <c r="Q48" s="69"/>
      <c r="R48" s="69"/>
      <c r="S48" s="69"/>
      <c r="T48" s="69"/>
      <c r="U48" s="69"/>
      <c r="V48" s="69"/>
      <c r="W48" s="69"/>
    </row>
    <row r="49" spans="1:23">
      <c r="A49" s="69"/>
      <c r="B49" s="69"/>
      <c r="C49" s="69"/>
      <c r="D49" s="69"/>
      <c r="E49" s="69"/>
      <c r="F49" s="69"/>
      <c r="G49" s="69"/>
      <c r="H49" s="69"/>
      <c r="I49" s="69"/>
      <c r="J49" s="69"/>
      <c r="K49" s="69"/>
      <c r="L49" s="69"/>
      <c r="M49" s="69"/>
      <c r="N49" s="69"/>
      <c r="O49" s="69"/>
      <c r="P49" s="69"/>
      <c r="Q49" s="69"/>
      <c r="R49" s="69"/>
      <c r="S49" s="69"/>
      <c r="T49" s="69"/>
      <c r="U49" s="69"/>
      <c r="V49" s="69"/>
      <c r="W49" s="69"/>
    </row>
    <row r="50" spans="1:23">
      <c r="A50" s="69"/>
      <c r="B50" s="69"/>
      <c r="C50" s="69"/>
      <c r="D50" s="69"/>
      <c r="E50" s="69"/>
      <c r="F50" s="69"/>
      <c r="G50" s="69"/>
      <c r="H50" s="69"/>
      <c r="I50" s="69"/>
      <c r="J50" s="69"/>
      <c r="K50" s="69"/>
      <c r="L50" s="69"/>
      <c r="M50" s="69"/>
      <c r="N50" s="69"/>
      <c r="O50" s="69"/>
      <c r="P50" s="69"/>
      <c r="Q50" s="69"/>
      <c r="R50" s="69"/>
      <c r="S50" s="69"/>
      <c r="T50" s="69"/>
      <c r="U50" s="69"/>
      <c r="V50" s="69"/>
      <c r="W50" s="69"/>
    </row>
    <row r="51" spans="1:23">
      <c r="A51" s="69"/>
      <c r="B51" s="69"/>
      <c r="C51" s="69"/>
      <c r="D51" s="69"/>
      <c r="E51" s="69"/>
      <c r="F51" s="69"/>
      <c r="G51" s="69"/>
      <c r="H51" s="69"/>
      <c r="I51" s="69"/>
      <c r="J51" s="69"/>
      <c r="K51" s="69"/>
      <c r="L51" s="69"/>
      <c r="M51" s="69"/>
      <c r="N51" s="69"/>
      <c r="O51" s="69"/>
      <c r="P51" s="69"/>
      <c r="Q51" s="69"/>
      <c r="R51" s="69"/>
      <c r="S51" s="69"/>
      <c r="T51" s="69"/>
      <c r="U51" s="69"/>
      <c r="V51" s="69"/>
      <c r="W51" s="69"/>
    </row>
    <row r="52" spans="1:23">
      <c r="A52" s="69"/>
      <c r="B52" s="69"/>
      <c r="C52" s="69"/>
      <c r="D52" s="69"/>
      <c r="E52" s="69"/>
      <c r="F52" s="69"/>
      <c r="G52" s="69"/>
      <c r="H52" s="69"/>
      <c r="I52" s="69"/>
      <c r="J52" s="69"/>
      <c r="K52" s="69"/>
      <c r="L52" s="69"/>
      <c r="M52" s="69"/>
      <c r="N52" s="69"/>
      <c r="O52" s="69"/>
      <c r="P52" s="69"/>
      <c r="Q52" s="69"/>
      <c r="R52" s="69"/>
      <c r="S52" s="69"/>
      <c r="T52" s="69"/>
      <c r="U52" s="69"/>
      <c r="V52" s="69"/>
      <c r="W52" s="69"/>
    </row>
    <row r="53" spans="1:23">
      <c r="A53" s="69"/>
      <c r="B53" s="69"/>
      <c r="C53" s="69"/>
      <c r="D53" s="69"/>
      <c r="E53" s="69"/>
      <c r="F53" s="69"/>
      <c r="G53" s="69"/>
      <c r="H53" s="69"/>
      <c r="I53" s="69"/>
      <c r="J53" s="69"/>
      <c r="K53" s="69"/>
      <c r="L53" s="69"/>
      <c r="M53" s="69"/>
      <c r="N53" s="69"/>
      <c r="O53" s="69"/>
      <c r="P53" s="69"/>
      <c r="Q53" s="69"/>
      <c r="R53" s="69"/>
      <c r="S53" s="69"/>
      <c r="T53" s="69"/>
      <c r="U53" s="69"/>
      <c r="V53" s="69"/>
      <c r="W53" s="69"/>
    </row>
    <row r="54" spans="1:23">
      <c r="A54" s="69"/>
      <c r="B54" s="69"/>
      <c r="C54" s="69"/>
      <c r="D54" s="69"/>
      <c r="E54" s="69"/>
      <c r="F54" s="69"/>
      <c r="G54" s="69"/>
      <c r="H54" s="69"/>
      <c r="I54" s="69"/>
      <c r="J54" s="69"/>
      <c r="K54" s="69"/>
      <c r="L54" s="69"/>
      <c r="M54" s="69"/>
      <c r="N54" s="69"/>
      <c r="O54" s="69"/>
      <c r="P54" s="69"/>
      <c r="Q54" s="69"/>
      <c r="R54" s="69"/>
      <c r="S54" s="69"/>
      <c r="T54" s="69"/>
      <c r="U54" s="69"/>
      <c r="V54" s="69"/>
      <c r="W54" s="69"/>
    </row>
  </sheetData>
  <mergeCells count="1">
    <mergeCell ref="A1:W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1D650-A332-EF40-9055-D721359F751D}">
  <sheetPr>
    <tabColor theme="4" tint="-0.249977111117893"/>
  </sheetPr>
  <dimension ref="A1:AI51"/>
  <sheetViews>
    <sheetView topLeftCell="A25" workbookViewId="0">
      <selection activeCell="D5" sqref="D5"/>
    </sheetView>
  </sheetViews>
  <sheetFormatPr baseColWidth="10" defaultColWidth="10.85546875" defaultRowHeight="12.75"/>
  <cols>
    <col min="1" max="1" width="16" bestFit="1" customWidth="1"/>
    <col min="7" max="7" width="5.5703125" bestFit="1" customWidth="1"/>
    <col min="8" max="8" width="2.85546875" customWidth="1"/>
    <col min="14" max="14" width="6.5703125" bestFit="1" customWidth="1"/>
    <col min="15" max="15" width="2.85546875" customWidth="1"/>
    <col min="21" max="21" width="6.5703125" bestFit="1" customWidth="1"/>
    <col min="22" max="22" width="2.85546875" customWidth="1"/>
    <col min="28" max="28" width="6.5703125" bestFit="1" customWidth="1"/>
    <col min="29" max="29" width="2.85546875" customWidth="1"/>
    <col min="35" max="35" width="6.5703125" bestFit="1" customWidth="1"/>
  </cols>
  <sheetData>
    <row r="1" spans="1:35">
      <c r="A1" s="29" t="s">
        <v>9266</v>
      </c>
      <c r="B1" s="29" t="s">
        <v>402</v>
      </c>
      <c r="C1" s="29" t="s">
        <v>2584</v>
      </c>
      <c r="D1" s="29" t="s">
        <v>4769</v>
      </c>
      <c r="E1" s="29" t="s">
        <v>6978</v>
      </c>
      <c r="F1" s="29">
        <v>2020</v>
      </c>
      <c r="G1" s="62" t="s">
        <v>9272</v>
      </c>
      <c r="H1" s="62"/>
      <c r="I1">
        <v>2019</v>
      </c>
      <c r="J1">
        <v>2018</v>
      </c>
      <c r="K1" s="62">
        <v>2017</v>
      </c>
      <c r="L1" s="63">
        <v>2016</v>
      </c>
      <c r="N1" s="62"/>
      <c r="U1" s="62"/>
      <c r="AB1" s="62"/>
      <c r="AI1" s="62"/>
    </row>
    <row r="2" spans="1:35">
      <c r="A2" s="27"/>
      <c r="B2" s="27"/>
      <c r="C2" s="27"/>
      <c r="D2" s="27"/>
      <c r="E2" s="27"/>
      <c r="F2" s="27"/>
      <c r="G2" s="27"/>
      <c r="H2" s="27"/>
      <c r="I2" s="27"/>
      <c r="N2" s="27"/>
      <c r="U2" s="27"/>
      <c r="AB2" s="27"/>
      <c r="AI2" s="27"/>
    </row>
    <row r="3" spans="1:35">
      <c r="A3" s="27" t="s">
        <v>9211</v>
      </c>
      <c r="B3" s="30">
        <v>34.887077416399372</v>
      </c>
      <c r="C3" s="30">
        <v>23.154102564102555</v>
      </c>
      <c r="D3" s="30">
        <v>37.549646739130409</v>
      </c>
      <c r="E3" s="30">
        <v>40.151209284420368</v>
      </c>
      <c r="F3" s="30">
        <f>ROUND(33.9622611977683,3)</f>
        <v>33.962000000000003</v>
      </c>
      <c r="G3" s="30" t="b">
        <f>F3=ROUND(SUMPRODUCT(B3:E3,B15:E15)/SUM(B15:E15),3)</f>
        <v>1</v>
      </c>
      <c r="H3" s="30"/>
      <c r="I3" s="30">
        <v>47.681908675799363</v>
      </c>
      <c r="N3" s="30"/>
      <c r="U3" s="30"/>
      <c r="AB3" s="30"/>
      <c r="AI3" s="30"/>
    </row>
    <row r="4" spans="1:35">
      <c r="A4" s="27" t="s">
        <v>9212</v>
      </c>
      <c r="B4" s="30">
        <v>0.20499669539412374</v>
      </c>
      <c r="C4" s="30">
        <v>0.18451832579657226</v>
      </c>
      <c r="D4" s="30">
        <v>0.16574909166946344</v>
      </c>
      <c r="E4" s="30">
        <v>0.23829187344290717</v>
      </c>
      <c r="F4" s="30">
        <v>0.12173536590492566</v>
      </c>
      <c r="G4" s="30"/>
      <c r="H4" s="30"/>
      <c r="I4" s="30">
        <v>0.11626502525987567</v>
      </c>
      <c r="N4" s="30"/>
      <c r="U4" s="30"/>
      <c r="AB4" s="30"/>
      <c r="AI4" s="30"/>
    </row>
    <row r="5" spans="1:35">
      <c r="A5" s="27" t="s">
        <v>9213</v>
      </c>
      <c r="B5" s="27">
        <v>35.17</v>
      </c>
      <c r="C5" s="27">
        <v>23.515000000000001</v>
      </c>
      <c r="D5" s="27">
        <v>38</v>
      </c>
      <c r="E5" s="27">
        <v>41.86</v>
      </c>
      <c r="F5" s="27">
        <v>34.619999999999997</v>
      </c>
      <c r="G5" s="27"/>
      <c r="H5" s="27"/>
      <c r="I5" s="27">
        <v>48.95</v>
      </c>
      <c r="N5" s="27"/>
      <c r="U5" s="27"/>
      <c r="AB5" s="27"/>
      <c r="AI5" s="27"/>
    </row>
    <row r="6" spans="1:35">
      <c r="A6" s="27" t="s">
        <v>9214</v>
      </c>
      <c r="B6" s="27">
        <v>25</v>
      </c>
      <c r="C6" s="27">
        <v>23</v>
      </c>
      <c r="D6" s="27">
        <v>27</v>
      </c>
      <c r="E6" s="27">
        <v>1.95</v>
      </c>
      <c r="F6" s="27">
        <v>25</v>
      </c>
      <c r="G6" s="27"/>
      <c r="H6" s="27"/>
      <c r="I6" s="27">
        <v>50</v>
      </c>
      <c r="N6" s="27"/>
      <c r="U6" s="27"/>
      <c r="AB6" s="27"/>
      <c r="AI6" s="27"/>
    </row>
    <row r="7" spans="1:35">
      <c r="A7" s="27" t="s">
        <v>9215</v>
      </c>
      <c r="B7" s="30">
        <v>9.5779756369726599</v>
      </c>
      <c r="C7" s="30">
        <v>8.6231476515027659</v>
      </c>
      <c r="D7" s="30">
        <v>7.7884438206530602</v>
      </c>
      <c r="E7" s="30">
        <v>11.197182744924659</v>
      </c>
      <c r="F7" s="30">
        <v>11.408753764427994</v>
      </c>
      <c r="G7" s="30"/>
      <c r="H7" s="30"/>
      <c r="I7" s="30">
        <v>10.881810117091396</v>
      </c>
      <c r="N7" s="30"/>
      <c r="U7" s="30"/>
      <c r="AB7" s="30"/>
      <c r="AI7" s="30"/>
    </row>
    <row r="8" spans="1:35">
      <c r="A8" s="27" t="s">
        <v>9216</v>
      </c>
      <c r="B8" s="30">
        <v>91.737617302441834</v>
      </c>
      <c r="C8" s="30">
        <v>74.358675419617668</v>
      </c>
      <c r="D8" s="30">
        <v>60.659857147468841</v>
      </c>
      <c r="E8" s="30">
        <v>125.37690142323852</v>
      </c>
      <c r="F8" s="30">
        <v>130.15966245734992</v>
      </c>
      <c r="G8" s="30"/>
      <c r="H8" s="30"/>
      <c r="I8" s="30">
        <v>118.41379142443267</v>
      </c>
      <c r="N8" s="30"/>
      <c r="U8" s="30"/>
      <c r="AB8" s="30"/>
      <c r="AI8" s="30"/>
    </row>
    <row r="9" spans="1:35">
      <c r="A9" s="27" t="s">
        <v>9217</v>
      </c>
      <c r="B9" s="30">
        <v>-0.13458720666133717</v>
      </c>
      <c r="C9" s="30">
        <v>-0.58346130976962174</v>
      </c>
      <c r="D9" s="30">
        <v>-0.39451470960422785</v>
      </c>
      <c r="E9" s="30">
        <v>0.9186101010331873</v>
      </c>
      <c r="F9" s="30">
        <v>-0.27913860348015929</v>
      </c>
      <c r="G9" s="30"/>
      <c r="H9" s="30"/>
      <c r="I9" s="30">
        <v>2.661676425321069</v>
      </c>
      <c r="N9" s="30"/>
      <c r="U9" s="30"/>
      <c r="AB9" s="30"/>
      <c r="AI9" s="30"/>
    </row>
    <row r="10" spans="1:35">
      <c r="A10" s="27" t="s">
        <v>9218</v>
      </c>
      <c r="B10" s="30">
        <v>-0.11608082463270511</v>
      </c>
      <c r="C10" s="30">
        <v>-0.12768753286059162</v>
      </c>
      <c r="D10" s="30">
        <v>7.9265148002106198E-2</v>
      </c>
      <c r="E10" s="30">
        <v>-0.83614643064235794</v>
      </c>
      <c r="F10" s="30">
        <v>-0.24287532404040368</v>
      </c>
      <c r="G10" s="30"/>
      <c r="H10" s="30"/>
      <c r="I10" s="30">
        <v>-0.96623470469657213</v>
      </c>
      <c r="N10" s="30"/>
      <c r="U10" s="30"/>
      <c r="AB10" s="30"/>
      <c r="AI10" s="30"/>
    </row>
    <row r="11" spans="1:35">
      <c r="A11" s="27" t="s">
        <v>9219</v>
      </c>
      <c r="B11" s="27">
        <v>57.379999999999995</v>
      </c>
      <c r="C11" s="27">
        <v>41.07</v>
      </c>
      <c r="D11" s="27">
        <v>49.14</v>
      </c>
      <c r="E11" s="27">
        <v>66.95</v>
      </c>
      <c r="F11" s="27">
        <v>67.88000000000001</v>
      </c>
      <c r="G11" s="27"/>
      <c r="H11" s="27"/>
      <c r="I11" s="27">
        <v>74.709999999999994</v>
      </c>
      <c r="N11" s="27"/>
      <c r="U11" s="27"/>
      <c r="AB11" s="27"/>
      <c r="AI11" s="27"/>
    </row>
    <row r="12" spans="1:35">
      <c r="A12" s="27" t="s">
        <v>9220</v>
      </c>
      <c r="B12" s="27">
        <v>5.0999999999999996</v>
      </c>
      <c r="C12" s="27">
        <v>1.02</v>
      </c>
      <c r="D12" s="27">
        <v>12</v>
      </c>
      <c r="E12" s="27">
        <v>1.95</v>
      </c>
      <c r="F12" s="27">
        <v>1.02</v>
      </c>
      <c r="G12" s="27"/>
      <c r="H12" s="27"/>
      <c r="I12" s="27">
        <v>0.03</v>
      </c>
      <c r="N12" s="27"/>
      <c r="U12" s="27"/>
      <c r="AB12" s="27"/>
      <c r="AI12" s="27"/>
    </row>
    <row r="13" spans="1:35">
      <c r="A13" s="27" t="s">
        <v>9221</v>
      </c>
      <c r="B13" s="27">
        <v>62.48</v>
      </c>
      <c r="C13" s="27">
        <v>42.09</v>
      </c>
      <c r="D13" s="27">
        <v>61.14</v>
      </c>
      <c r="E13" s="27">
        <v>68.900000000000006</v>
      </c>
      <c r="F13" s="27">
        <v>68.900000000000006</v>
      </c>
      <c r="G13" s="27"/>
      <c r="H13" s="27"/>
      <c r="I13" s="27">
        <v>74.739999999999995</v>
      </c>
      <c r="N13" s="27"/>
      <c r="U13" s="27"/>
      <c r="AB13" s="27"/>
      <c r="AI13" s="27"/>
    </row>
    <row r="14" spans="1:35">
      <c r="A14" s="27" t="s">
        <v>9222</v>
      </c>
      <c r="B14" s="31">
        <v>76158.489999999831</v>
      </c>
      <c r="C14" s="31">
        <v>50568.559999999983</v>
      </c>
      <c r="D14" s="31">
        <v>82909.619999999937</v>
      </c>
      <c r="E14" s="31">
        <v>88653.870100000175</v>
      </c>
      <c r="F14" s="31">
        <v>298290.54009999894</v>
      </c>
      <c r="G14" s="27" t="b">
        <f>ROUND(F14,3)=ROUND(SUM(B14:E14),3)</f>
        <v>1</v>
      </c>
      <c r="H14" s="31"/>
      <c r="I14" s="31">
        <v>417693.52000000241</v>
      </c>
      <c r="N14" s="27"/>
      <c r="U14" s="27"/>
      <c r="AB14" s="27"/>
      <c r="AI14" s="27"/>
    </row>
    <row r="15" spans="1:35" ht="13.5" thickBot="1">
      <c r="A15" s="28" t="s">
        <v>9223</v>
      </c>
      <c r="B15" s="28">
        <v>2183</v>
      </c>
      <c r="C15" s="28">
        <v>2184</v>
      </c>
      <c r="D15" s="28">
        <v>2208</v>
      </c>
      <c r="E15" s="28">
        <v>2208</v>
      </c>
      <c r="F15" s="28">
        <v>8783</v>
      </c>
      <c r="G15" s="27" t="b">
        <f>F15=SUM(B15:E15)</f>
        <v>1</v>
      </c>
      <c r="H15" s="27"/>
      <c r="I15" s="28">
        <v>8760</v>
      </c>
      <c r="N15" s="27"/>
      <c r="U15" s="27"/>
      <c r="AB15" s="27"/>
      <c r="AI15" s="27"/>
    </row>
    <row r="17" spans="1:35">
      <c r="A17" s="26" t="s">
        <v>9231</v>
      </c>
      <c r="C17" s="35">
        <v>17</v>
      </c>
      <c r="E17" s="5">
        <v>33.630000000000003</v>
      </c>
      <c r="F17" s="35">
        <v>26.45</v>
      </c>
      <c r="G17" s="35"/>
      <c r="H17" s="35"/>
      <c r="I17" s="35">
        <v>42.01</v>
      </c>
      <c r="N17" s="35"/>
      <c r="U17" s="35"/>
      <c r="AB17" s="35"/>
      <c r="AI17" s="35"/>
    </row>
    <row r="18" spans="1:35">
      <c r="A18" s="26" t="s">
        <v>9232</v>
      </c>
      <c r="C18" s="35">
        <v>23.515000000000001</v>
      </c>
      <c r="E18" s="5">
        <v>41.86</v>
      </c>
      <c r="F18" s="35">
        <v>34.625</v>
      </c>
      <c r="G18" s="35"/>
      <c r="H18" s="35"/>
      <c r="I18" s="35">
        <v>48.95</v>
      </c>
      <c r="N18" s="35"/>
      <c r="U18" s="35"/>
      <c r="AB18" s="35"/>
      <c r="AI18" s="35"/>
    </row>
    <row r="19" spans="1:35">
      <c r="A19" s="26" t="s">
        <v>9233</v>
      </c>
      <c r="C19" s="35">
        <v>29.13</v>
      </c>
      <c r="E19" s="5">
        <v>47.86</v>
      </c>
      <c r="F19" s="35">
        <v>42</v>
      </c>
      <c r="G19" s="35"/>
      <c r="H19" s="35"/>
      <c r="I19" s="35">
        <v>54.53</v>
      </c>
      <c r="N19" s="35"/>
      <c r="U19" s="35"/>
      <c r="AB19" s="35"/>
      <c r="AI19" s="35"/>
    </row>
    <row r="20" spans="1:35">
      <c r="A20" s="26" t="s">
        <v>9234</v>
      </c>
      <c r="C20" s="35">
        <v>3.9948999999999999</v>
      </c>
      <c r="E20" s="5">
        <v>5.5</v>
      </c>
      <c r="F20" s="36">
        <v>5.6862000000000004</v>
      </c>
      <c r="G20" s="36"/>
      <c r="H20" s="36"/>
      <c r="I20" s="36">
        <v>6.2294999999999998</v>
      </c>
      <c r="N20" s="36"/>
      <c r="U20" s="36"/>
      <c r="AB20" s="36"/>
      <c r="AI20" s="36"/>
    </row>
    <row r="21" spans="1:35">
      <c r="A21" s="26" t="s">
        <v>9235</v>
      </c>
      <c r="C21" s="35">
        <v>37.052499999999995</v>
      </c>
      <c r="E21" s="5">
        <v>55.3</v>
      </c>
      <c r="F21" s="36">
        <v>51.89</v>
      </c>
      <c r="G21" s="36"/>
      <c r="H21" s="36"/>
      <c r="I21" s="36">
        <v>64.230499999999992</v>
      </c>
      <c r="N21" s="36"/>
      <c r="U21" s="36"/>
      <c r="AB21" s="36"/>
      <c r="AI21" s="36"/>
    </row>
    <row r="22" spans="1:35">
      <c r="A22" s="26" t="s">
        <v>9236</v>
      </c>
      <c r="C22" s="36">
        <v>12.129999999999999</v>
      </c>
      <c r="E22" s="5">
        <v>14.23</v>
      </c>
      <c r="F22" s="36">
        <v>15.55</v>
      </c>
      <c r="G22" s="36"/>
      <c r="H22" s="36"/>
      <c r="I22" s="36">
        <v>12.520000000000003</v>
      </c>
      <c r="N22" s="36"/>
      <c r="U22" s="36"/>
      <c r="AB22" s="36"/>
      <c r="AI22" s="36"/>
    </row>
    <row r="23" spans="1:35">
      <c r="A23" s="40" t="s">
        <v>9241</v>
      </c>
      <c r="B23" s="33">
        <f>B7/B3</f>
        <v>0.27454221867465289</v>
      </c>
      <c r="C23" s="33">
        <f t="shared" ref="C23:F23" si="0">C7/C3</f>
        <v>0.37242417958672441</v>
      </c>
      <c r="D23" s="33">
        <f t="shared" si="0"/>
        <v>0.20741723283741945</v>
      </c>
      <c r="E23" s="33">
        <f t="shared" si="0"/>
        <v>0.27887535505112254</v>
      </c>
      <c r="F23" s="33">
        <f t="shared" si="0"/>
        <v>0.33592702916282885</v>
      </c>
      <c r="G23" s="33"/>
      <c r="H23" s="33"/>
      <c r="I23" s="33">
        <f>I7/I3</f>
        <v>0.22821674759455229</v>
      </c>
      <c r="J23" s="33" t="e">
        <f t="shared" ref="J23:M23" si="1">J7/J3</f>
        <v>#DIV/0!</v>
      </c>
      <c r="K23" s="33" t="e">
        <f t="shared" si="1"/>
        <v>#DIV/0!</v>
      </c>
      <c r="L23" s="33" t="e">
        <f t="shared" si="1"/>
        <v>#DIV/0!</v>
      </c>
      <c r="M23" s="33" t="e">
        <f t="shared" si="1"/>
        <v>#DIV/0!</v>
      </c>
      <c r="N23" s="33"/>
      <c r="U23" s="33"/>
      <c r="AB23" s="33"/>
      <c r="AI23" s="33"/>
    </row>
    <row r="24" spans="1:35">
      <c r="B24" t="b">
        <f>B18=B5</f>
        <v>0</v>
      </c>
      <c r="C24" t="b">
        <f t="shared" ref="C24:F24" si="2">C18=C5</f>
        <v>1</v>
      </c>
      <c r="D24" t="b">
        <f t="shared" si="2"/>
        <v>0</v>
      </c>
      <c r="E24" t="b">
        <f t="shared" si="2"/>
        <v>1</v>
      </c>
      <c r="F24" t="b">
        <f t="shared" si="2"/>
        <v>0</v>
      </c>
    </row>
    <row r="27" spans="1:35" ht="13.5" thickBot="1">
      <c r="A27" s="26" t="s">
        <v>9186</v>
      </c>
      <c r="B27" s="70" t="s">
        <v>9273</v>
      </c>
      <c r="C27" s="71"/>
      <c r="D27" s="71"/>
      <c r="E27" s="71"/>
      <c r="F27" s="71"/>
      <c r="I27" s="70" t="s">
        <v>9275</v>
      </c>
      <c r="J27" s="71"/>
      <c r="K27" s="71"/>
      <c r="L27" s="71"/>
      <c r="M27" s="71"/>
      <c r="P27" s="70" t="s">
        <v>9276</v>
      </c>
      <c r="Q27" s="71"/>
      <c r="R27" s="71"/>
      <c r="S27" s="71"/>
      <c r="T27" s="71"/>
      <c r="W27" s="70" t="s">
        <v>9277</v>
      </c>
      <c r="X27" s="71"/>
      <c r="Y27" s="71"/>
      <c r="Z27" s="71"/>
      <c r="AA27" s="71"/>
      <c r="AD27" s="70" t="s">
        <v>9278</v>
      </c>
      <c r="AE27" s="71"/>
      <c r="AF27" s="71"/>
      <c r="AG27" s="71"/>
      <c r="AH27" s="71"/>
    </row>
    <row r="28" spans="1:35">
      <c r="A28" s="29" t="s">
        <v>9274</v>
      </c>
      <c r="B28" s="29" t="s">
        <v>402</v>
      </c>
      <c r="C28" s="29" t="s">
        <v>2584</v>
      </c>
      <c r="D28" s="29" t="s">
        <v>4769</v>
      </c>
      <c r="E28" s="29" t="s">
        <v>6978</v>
      </c>
      <c r="F28" s="29">
        <v>2020</v>
      </c>
      <c r="G28" s="62"/>
      <c r="I28" s="29" t="s">
        <v>402</v>
      </c>
      <c r="J28" s="29" t="s">
        <v>2584</v>
      </c>
      <c r="K28" s="29" t="s">
        <v>4769</v>
      </c>
      <c r="L28" s="29" t="s">
        <v>6978</v>
      </c>
      <c r="M28" s="29">
        <v>2020</v>
      </c>
      <c r="N28" s="62"/>
      <c r="P28" s="29" t="s">
        <v>402</v>
      </c>
      <c r="Q28" s="29" t="s">
        <v>2584</v>
      </c>
      <c r="R28" s="29" t="s">
        <v>4769</v>
      </c>
      <c r="S28" s="29" t="s">
        <v>6978</v>
      </c>
      <c r="T28" s="29">
        <v>2020</v>
      </c>
      <c r="U28" s="62"/>
      <c r="W28" s="29" t="s">
        <v>402</v>
      </c>
      <c r="X28" s="29" t="s">
        <v>2584</v>
      </c>
      <c r="Y28" s="29" t="s">
        <v>4769</v>
      </c>
      <c r="Z28" s="29" t="s">
        <v>6978</v>
      </c>
      <c r="AA28" s="29">
        <v>2020</v>
      </c>
      <c r="AB28" s="62"/>
      <c r="AD28" s="29" t="s">
        <v>402</v>
      </c>
      <c r="AE28" s="29" t="s">
        <v>2584</v>
      </c>
      <c r="AF28" s="29" t="s">
        <v>4769</v>
      </c>
      <c r="AG28" s="29" t="s">
        <v>6978</v>
      </c>
      <c r="AH28" s="29">
        <v>2020</v>
      </c>
      <c r="AI28" s="62"/>
    </row>
    <row r="29" spans="1:35">
      <c r="A29" s="27"/>
      <c r="B29" s="27"/>
      <c r="I29" s="27"/>
      <c r="P29" s="27"/>
      <c r="W29" s="27"/>
      <c r="AD29" s="27"/>
    </row>
    <row r="30" spans="1:35">
      <c r="A30" s="27" t="s">
        <v>9211</v>
      </c>
      <c r="B30" s="30">
        <v>41.966754385964961</v>
      </c>
      <c r="C30" s="30">
        <v>24.704838709677421</v>
      </c>
      <c r="D30" s="30">
        <v>46.172131147540973</v>
      </c>
      <c r="E30" s="30">
        <v>49.104974874371848</v>
      </c>
      <c r="F30" s="30">
        <v>40.709067796610213</v>
      </c>
      <c r="G30" s="30" t="b">
        <f>F30=SUMPRODUCT(B30:E30,B42:E42)/F42</f>
        <v>1</v>
      </c>
      <c r="I30" s="30"/>
      <c r="J30" s="30">
        <v>26.384529816513762</v>
      </c>
      <c r="K30" s="30"/>
      <c r="L30" s="30"/>
      <c r="M30" s="30">
        <v>37.336395939086358</v>
      </c>
      <c r="N30" s="30" t="b">
        <f>M30=SUMPRODUCT(I30:L30,I42:L42)/M42</f>
        <v>0</v>
      </c>
      <c r="P30" s="30"/>
      <c r="Q30" s="30">
        <v>17.082293729372939</v>
      </c>
      <c r="R30" s="30"/>
      <c r="S30" s="30"/>
      <c r="T30" s="30">
        <v>27.175978710575126</v>
      </c>
      <c r="U30" s="30" t="b">
        <f>T30=SUMPRODUCT(P30:S30,P42:S42)/T42</f>
        <v>0</v>
      </c>
      <c r="W30" s="30"/>
      <c r="X30" s="30">
        <v>24.630098039215692</v>
      </c>
      <c r="Y30" s="30"/>
      <c r="Z30" s="30"/>
      <c r="AA30" s="30">
        <v>33.806392638036876</v>
      </c>
      <c r="AB30" s="30" t="b">
        <f>AA30=SUMPRODUCT(W30:Z30,W42:Z42)/AA42</f>
        <v>0</v>
      </c>
      <c r="AD30" s="30"/>
      <c r="AE30" s="30">
        <v>21.206111111111113</v>
      </c>
      <c r="AF30" s="30"/>
      <c r="AG30" s="30"/>
      <c r="AH30" s="30">
        <v>33.662255319148919</v>
      </c>
      <c r="AI30" s="30" t="b">
        <f>AH30=SUMPRODUCT(AD30:AG30,AD42:AG42)/AH42</f>
        <v>0</v>
      </c>
    </row>
    <row r="31" spans="1:35">
      <c r="A31" s="27" t="s">
        <v>9212</v>
      </c>
      <c r="B31" s="30">
        <v>1.0095954824977951</v>
      </c>
      <c r="C31" s="30">
        <v>0.54876413195147122</v>
      </c>
      <c r="D31" s="30">
        <v>0.536695194568096</v>
      </c>
      <c r="E31" s="30">
        <v>0.51439852420605026</v>
      </c>
      <c r="F31" s="30">
        <v>0.51605652594272433</v>
      </c>
      <c r="G31" s="30"/>
      <c r="I31" s="30"/>
      <c r="J31" s="30">
        <v>0.26226142130851748</v>
      </c>
      <c r="K31" s="30"/>
      <c r="L31" s="30"/>
      <c r="M31" s="30">
        <v>0.17378988238639403</v>
      </c>
      <c r="N31" s="30"/>
      <c r="P31" s="30"/>
      <c r="Q31" s="30">
        <v>0.33173699080140145</v>
      </c>
      <c r="R31" s="30"/>
      <c r="S31" s="30"/>
      <c r="T31" s="30">
        <v>0.25244016493669574</v>
      </c>
      <c r="U31" s="30"/>
      <c r="W31" s="30"/>
      <c r="X31" s="30">
        <v>0.37923073004364477</v>
      </c>
      <c r="Y31" s="30"/>
      <c r="Z31" s="30"/>
      <c r="AA31" s="30">
        <v>0.20541017637883099</v>
      </c>
      <c r="AB31" s="30"/>
      <c r="AD31" s="30"/>
      <c r="AE31" s="30">
        <v>0.5102947622421995</v>
      </c>
      <c r="AF31" s="30"/>
      <c r="AG31" s="30"/>
      <c r="AH31" s="30">
        <v>0.54918378332940032</v>
      </c>
      <c r="AI31" s="30"/>
    </row>
    <row r="32" spans="1:35">
      <c r="A32" s="27" t="s">
        <v>9213</v>
      </c>
      <c r="B32" s="27">
        <v>44.494999999999997</v>
      </c>
      <c r="C32" s="27">
        <v>23.87</v>
      </c>
      <c r="D32" s="27">
        <v>46.91</v>
      </c>
      <c r="E32" s="27">
        <v>49.91</v>
      </c>
      <c r="F32" s="27">
        <v>43.6</v>
      </c>
      <c r="G32" s="27"/>
      <c r="I32" s="27"/>
      <c r="J32" s="27">
        <v>26.35</v>
      </c>
      <c r="K32" s="27"/>
      <c r="L32" s="27"/>
      <c r="M32" s="27">
        <v>38.855000000000004</v>
      </c>
      <c r="N32" s="27"/>
      <c r="P32" s="27"/>
      <c r="Q32" s="27">
        <v>16.010000000000002</v>
      </c>
      <c r="R32" s="27"/>
      <c r="S32" s="27"/>
      <c r="T32" s="27">
        <v>27.810000000000002</v>
      </c>
      <c r="U32" s="27"/>
      <c r="W32" s="27"/>
      <c r="X32" s="27">
        <v>25.445</v>
      </c>
      <c r="Y32" s="27"/>
      <c r="Z32" s="27"/>
      <c r="AA32" s="27">
        <v>34</v>
      </c>
      <c r="AB32" s="27"/>
      <c r="AD32" s="27"/>
      <c r="AE32" s="27">
        <v>20.53</v>
      </c>
      <c r="AF32" s="27"/>
      <c r="AG32" s="27"/>
      <c r="AH32" s="27">
        <v>33.01</v>
      </c>
      <c r="AI32" s="27"/>
    </row>
    <row r="33" spans="1:35">
      <c r="A33" s="27" t="s">
        <v>9214</v>
      </c>
      <c r="B33" s="27">
        <v>52.48</v>
      </c>
      <c r="C33" s="27">
        <v>24.5</v>
      </c>
      <c r="D33" s="27">
        <v>37</v>
      </c>
      <c r="E33" s="27">
        <v>50</v>
      </c>
      <c r="F33" s="27">
        <v>50.81</v>
      </c>
      <c r="G33" s="27"/>
      <c r="I33" s="27"/>
      <c r="J33" s="27">
        <v>24.5</v>
      </c>
      <c r="K33" s="27"/>
      <c r="L33" s="27"/>
      <c r="M33" s="27">
        <v>37</v>
      </c>
      <c r="N33" s="27"/>
      <c r="P33" s="27"/>
      <c r="Q33" s="27">
        <v>15</v>
      </c>
      <c r="R33" s="27"/>
      <c r="S33" s="27"/>
      <c r="T33" s="27">
        <v>15</v>
      </c>
      <c r="U33" s="27"/>
      <c r="W33" s="27"/>
      <c r="X33" s="27">
        <v>21.8</v>
      </c>
      <c r="Y33" s="27"/>
      <c r="Z33" s="27"/>
      <c r="AA33" s="27">
        <v>27</v>
      </c>
      <c r="AB33" s="27"/>
      <c r="AD33" s="27"/>
      <c r="AE33" s="27">
        <v>19.8</v>
      </c>
      <c r="AF33" s="27"/>
      <c r="AG33" s="27"/>
      <c r="AH33" s="27">
        <v>30.82</v>
      </c>
      <c r="AI33" s="27"/>
    </row>
    <row r="34" spans="1:35">
      <c r="A34" s="27" t="s">
        <v>9215</v>
      </c>
      <c r="B34" s="30">
        <v>10.779529969526266</v>
      </c>
      <c r="C34" s="30">
        <v>6.832058345773258</v>
      </c>
      <c r="D34" s="30">
        <v>5.9279921801941793</v>
      </c>
      <c r="E34" s="30">
        <v>7.2564841693045219</v>
      </c>
      <c r="F34" s="30">
        <v>12.534969461516987</v>
      </c>
      <c r="G34" s="30"/>
      <c r="I34" s="30"/>
      <c r="J34" s="30">
        <v>7.7444869622911723</v>
      </c>
      <c r="K34" s="30"/>
      <c r="L34" s="30"/>
      <c r="M34" s="30">
        <v>10.348892005315481</v>
      </c>
      <c r="N34" s="30"/>
      <c r="P34" s="30"/>
      <c r="Q34" s="30">
        <v>8.16639181193122</v>
      </c>
      <c r="R34" s="30"/>
      <c r="S34" s="30"/>
      <c r="T34" s="30">
        <v>11.721490327546315</v>
      </c>
      <c r="U34" s="30"/>
      <c r="W34" s="30"/>
      <c r="X34" s="30">
        <v>6.6338284317946705</v>
      </c>
      <c r="Y34" s="30"/>
      <c r="Z34" s="30"/>
      <c r="AA34" s="30">
        <v>8.2930781446198498</v>
      </c>
      <c r="AB34" s="30"/>
      <c r="AD34" s="30"/>
      <c r="AE34" s="30">
        <v>2.1649973207126174</v>
      </c>
      <c r="AF34" s="30"/>
      <c r="AG34" s="30"/>
      <c r="AH34" s="30">
        <v>8.4188279795894694</v>
      </c>
      <c r="AI34" s="30"/>
    </row>
    <row r="35" spans="1:35">
      <c r="A35" s="27" t="s">
        <v>9216</v>
      </c>
      <c r="B35" s="30">
        <v>116.19826636391494</v>
      </c>
      <c r="C35" s="30">
        <v>46.677021240050031</v>
      </c>
      <c r="D35" s="30">
        <v>35.141091288443342</v>
      </c>
      <c r="E35" s="30">
        <v>52.656562499367134</v>
      </c>
      <c r="F35" s="30">
        <v>157.12545940116345</v>
      </c>
      <c r="G35" s="30"/>
      <c r="I35" s="30"/>
      <c r="J35" s="30">
        <v>59.977078309097948</v>
      </c>
      <c r="K35" s="30"/>
      <c r="L35" s="30"/>
      <c r="M35" s="30">
        <v>107.09956573768268</v>
      </c>
      <c r="N35" s="30"/>
      <c r="P35" s="30"/>
      <c r="Q35" s="30">
        <v>66.689955225977272</v>
      </c>
      <c r="R35" s="30"/>
      <c r="S35" s="30"/>
      <c r="T35" s="30">
        <v>137.39333549876181</v>
      </c>
      <c r="U35" s="30"/>
      <c r="W35" s="30"/>
      <c r="X35" s="30">
        <v>44.007679662487341</v>
      </c>
      <c r="Y35" s="30"/>
      <c r="Z35" s="30"/>
      <c r="AA35" s="30">
        <v>68.775145112771398</v>
      </c>
      <c r="AB35" s="30"/>
      <c r="AD35" s="30"/>
      <c r="AE35" s="30">
        <v>4.6872133986928119</v>
      </c>
      <c r="AF35" s="30"/>
      <c r="AG35" s="30"/>
      <c r="AH35" s="30">
        <v>70.876664549918516</v>
      </c>
      <c r="AI35" s="30"/>
    </row>
    <row r="36" spans="1:35">
      <c r="A36" s="27" t="s">
        <v>9217</v>
      </c>
      <c r="B36" s="30">
        <v>-5.9852028848755179E-2</v>
      </c>
      <c r="C36" s="30">
        <v>-0.59919591530854799</v>
      </c>
      <c r="D36" s="30">
        <v>-1.0723574013249753</v>
      </c>
      <c r="E36" s="30">
        <v>2.4575590902376225</v>
      </c>
      <c r="F36" s="30">
        <v>-0.70847614247285762</v>
      </c>
      <c r="G36" s="30"/>
      <c r="I36" s="30"/>
      <c r="J36" s="30">
        <v>-0.57243137169094993</v>
      </c>
      <c r="K36" s="30"/>
      <c r="L36" s="30"/>
      <c r="M36" s="30">
        <v>-0.26638371746457024</v>
      </c>
      <c r="N36" s="30"/>
      <c r="P36" s="30"/>
      <c r="Q36" s="30">
        <v>-6.1123909026366441E-2</v>
      </c>
      <c r="R36" s="30"/>
      <c r="S36" s="30"/>
      <c r="T36" s="30">
        <v>-0.58246561099611815</v>
      </c>
      <c r="U36" s="30"/>
      <c r="W36" s="30"/>
      <c r="X36" s="30">
        <v>-0.25869700543142971</v>
      </c>
      <c r="Y36" s="30"/>
      <c r="Z36" s="30"/>
      <c r="AA36" s="30">
        <v>0.30679464377921661</v>
      </c>
      <c r="AB36" s="30"/>
      <c r="AD36" s="30"/>
      <c r="AE36" s="30">
        <v>-0.3013655725783897</v>
      </c>
      <c r="AF36" s="30"/>
      <c r="AG36" s="30"/>
      <c r="AH36" s="30">
        <v>0.67836134449184282</v>
      </c>
      <c r="AI36" s="30"/>
    </row>
    <row r="37" spans="1:35">
      <c r="A37" s="27" t="s">
        <v>9218</v>
      </c>
      <c r="B37" s="30">
        <v>-0.66014502622786286</v>
      </c>
      <c r="C37" s="30">
        <v>0.11142985746055407</v>
      </c>
      <c r="D37" s="30">
        <v>-0.1899625713658801</v>
      </c>
      <c r="E37" s="30">
        <v>-0.74549230546200407</v>
      </c>
      <c r="F37" s="30">
        <v>-0.52564547982915899</v>
      </c>
      <c r="G37" s="30"/>
      <c r="I37" s="30"/>
      <c r="J37" s="30">
        <v>-0.19646638484443335</v>
      </c>
      <c r="K37" s="30"/>
      <c r="L37" s="30"/>
      <c r="M37" s="30">
        <v>-0.35270213327412353</v>
      </c>
      <c r="N37" s="30"/>
      <c r="P37" s="30"/>
      <c r="Q37" s="30">
        <v>0.51798976526175122</v>
      </c>
      <c r="R37" s="30"/>
      <c r="S37" s="30"/>
      <c r="T37" s="30">
        <v>5.8784334083065637E-3</v>
      </c>
      <c r="U37" s="30"/>
      <c r="W37" s="30"/>
      <c r="X37" s="30">
        <v>-0.26796595371734722</v>
      </c>
      <c r="Y37" s="30"/>
      <c r="Z37" s="30"/>
      <c r="AA37" s="30">
        <v>-2.8325757108120467E-2</v>
      </c>
      <c r="AB37" s="30"/>
      <c r="AD37" s="30"/>
      <c r="AE37" s="30">
        <v>0.33471340056174642</v>
      </c>
      <c r="AF37" s="30"/>
      <c r="AG37" s="30"/>
      <c r="AH37" s="30">
        <v>-0.15071655666775732</v>
      </c>
      <c r="AI37" s="30"/>
    </row>
    <row r="38" spans="1:35">
      <c r="A38" s="27" t="s">
        <v>9219</v>
      </c>
      <c r="B38" s="27">
        <v>49.87</v>
      </c>
      <c r="C38" s="27">
        <v>30.1</v>
      </c>
      <c r="D38" s="27">
        <v>23.36</v>
      </c>
      <c r="E38" s="27">
        <v>54.280000000000008</v>
      </c>
      <c r="F38" s="27">
        <v>58.900000000000006</v>
      </c>
      <c r="G38" s="27"/>
      <c r="I38" s="27"/>
      <c r="J38" s="27">
        <v>38.090000000000003</v>
      </c>
      <c r="K38" s="27"/>
      <c r="L38" s="27"/>
      <c r="M38" s="27">
        <v>62.239999999999995</v>
      </c>
      <c r="N38" s="27"/>
      <c r="P38" s="27"/>
      <c r="Q38" s="27">
        <v>39.11</v>
      </c>
      <c r="R38" s="27"/>
      <c r="S38" s="27"/>
      <c r="T38" s="27">
        <v>58.43</v>
      </c>
      <c r="U38" s="27"/>
      <c r="W38" s="27"/>
      <c r="X38" s="27">
        <v>34.25</v>
      </c>
      <c r="Y38" s="27"/>
      <c r="Z38" s="27"/>
      <c r="AA38" s="27">
        <v>54.45</v>
      </c>
      <c r="AB38" s="27"/>
      <c r="AD38" s="27"/>
      <c r="AE38" s="27">
        <v>8.5100000000000016</v>
      </c>
      <c r="AF38" s="27"/>
      <c r="AG38" s="27"/>
      <c r="AH38" s="27">
        <v>49.55</v>
      </c>
      <c r="AI38" s="27"/>
    </row>
    <row r="39" spans="1:35">
      <c r="A39" s="27" t="s">
        <v>9220</v>
      </c>
      <c r="B39" s="27">
        <v>12.61</v>
      </c>
      <c r="C39" s="27">
        <v>10</v>
      </c>
      <c r="D39" s="27">
        <v>33.65</v>
      </c>
      <c r="E39" s="27">
        <v>14.62</v>
      </c>
      <c r="F39" s="27">
        <v>10</v>
      </c>
      <c r="G39" s="27"/>
      <c r="I39" s="27"/>
      <c r="J39" s="27">
        <v>4</v>
      </c>
      <c r="K39" s="27"/>
      <c r="L39" s="27"/>
      <c r="M39" s="27">
        <v>4</v>
      </c>
      <c r="N39" s="27"/>
      <c r="P39" s="27"/>
      <c r="Q39" s="27">
        <v>1.02</v>
      </c>
      <c r="R39" s="27"/>
      <c r="S39" s="27"/>
      <c r="T39" s="27">
        <v>1.02</v>
      </c>
      <c r="U39" s="27"/>
      <c r="W39" s="27"/>
      <c r="X39" s="27">
        <v>5.51</v>
      </c>
      <c r="Y39" s="27"/>
      <c r="Z39" s="27"/>
      <c r="AA39" s="27">
        <v>5.51</v>
      </c>
      <c r="AB39" s="27"/>
      <c r="AD39" s="27"/>
      <c r="AE39" s="27">
        <v>17</v>
      </c>
      <c r="AF39" s="27"/>
      <c r="AG39" s="27"/>
      <c r="AH39" s="27">
        <v>5.0999999999999996</v>
      </c>
      <c r="AI39" s="27"/>
    </row>
    <row r="40" spans="1:35">
      <c r="A40" s="27" t="s">
        <v>9221</v>
      </c>
      <c r="B40" s="27">
        <v>62.48</v>
      </c>
      <c r="C40" s="27">
        <v>40.1</v>
      </c>
      <c r="D40" s="27">
        <v>57.01</v>
      </c>
      <c r="E40" s="27">
        <v>68.900000000000006</v>
      </c>
      <c r="F40" s="27">
        <v>68.900000000000006</v>
      </c>
      <c r="G40" s="27"/>
      <c r="I40" s="27"/>
      <c r="J40" s="27">
        <v>42.09</v>
      </c>
      <c r="K40" s="27"/>
      <c r="L40" s="27"/>
      <c r="M40" s="27">
        <v>66.239999999999995</v>
      </c>
      <c r="N40" s="27"/>
      <c r="P40" s="27"/>
      <c r="Q40" s="27">
        <v>40.130000000000003</v>
      </c>
      <c r="R40" s="27"/>
      <c r="S40" s="27"/>
      <c r="T40" s="27">
        <v>59.45</v>
      </c>
      <c r="U40" s="27"/>
      <c r="W40" s="27"/>
      <c r="X40" s="27">
        <v>39.76</v>
      </c>
      <c r="Y40" s="27"/>
      <c r="Z40" s="27"/>
      <c r="AA40" s="27">
        <v>59.96</v>
      </c>
      <c r="AB40" s="27"/>
      <c r="AD40" s="27"/>
      <c r="AE40" s="27">
        <v>25.51</v>
      </c>
      <c r="AF40" s="27"/>
      <c r="AG40" s="27"/>
      <c r="AH40" s="27">
        <v>54.65</v>
      </c>
      <c r="AI40" s="27"/>
    </row>
    <row r="41" spans="1:35">
      <c r="A41" s="27" t="s">
        <v>9222</v>
      </c>
      <c r="B41" s="31">
        <v>4784.2100000000055</v>
      </c>
      <c r="C41" s="31">
        <v>3829.2500000000005</v>
      </c>
      <c r="D41" s="31">
        <v>5632.9999999999991</v>
      </c>
      <c r="E41" s="31">
        <v>9771.8899999999976</v>
      </c>
      <c r="F41" s="31">
        <v>24018.350000000024</v>
      </c>
      <c r="G41" s="27" t="b">
        <f>F41=SUM(B41:E41)</f>
        <v>1</v>
      </c>
      <c r="I41" s="31"/>
      <c r="J41" s="31">
        <v>23007.31</v>
      </c>
      <c r="K41" s="31"/>
      <c r="L41" s="31"/>
      <c r="M41" s="31">
        <v>132394.86000000022</v>
      </c>
      <c r="N41" s="27" t="b">
        <f>M41=SUM(I41:L41)</f>
        <v>0</v>
      </c>
      <c r="P41" s="31"/>
      <c r="Q41" s="31">
        <v>10351.870000000001</v>
      </c>
      <c r="R41" s="31"/>
      <c r="S41" s="31"/>
      <c r="T41" s="31">
        <v>58591.410099999972</v>
      </c>
      <c r="U41" s="27" t="b">
        <f>T41=SUM(P41:S41)</f>
        <v>0</v>
      </c>
      <c r="W41" s="31"/>
      <c r="X41" s="31">
        <v>7536.8100000000022</v>
      </c>
      <c r="Y41" s="31"/>
      <c r="Z41" s="31"/>
      <c r="AA41" s="31">
        <v>55104.420000000107</v>
      </c>
      <c r="AB41" s="27" t="b">
        <f>AA41=SUM(W41:Z41)</f>
        <v>0</v>
      </c>
      <c r="AD41" s="31"/>
      <c r="AE41" s="31">
        <v>381.71000000000004</v>
      </c>
      <c r="AF41" s="31"/>
      <c r="AG41" s="31"/>
      <c r="AH41" s="31">
        <v>7910.6299999999965</v>
      </c>
      <c r="AI41" s="27" t="b">
        <f>AH41=SUM(AD41:AG41)</f>
        <v>0</v>
      </c>
    </row>
    <row r="42" spans="1:35" ht="13.5" thickBot="1">
      <c r="A42" s="28" t="s">
        <v>9223</v>
      </c>
      <c r="B42" s="28">
        <v>114</v>
      </c>
      <c r="C42" s="28">
        <v>155</v>
      </c>
      <c r="D42" s="28">
        <v>122</v>
      </c>
      <c r="E42" s="28">
        <v>199</v>
      </c>
      <c r="F42" s="28">
        <v>590</v>
      </c>
      <c r="G42" s="27" t="b">
        <f>F42=SUM(B42:E42)</f>
        <v>1</v>
      </c>
      <c r="I42" s="28"/>
      <c r="J42" s="28">
        <v>872</v>
      </c>
      <c r="K42" s="28"/>
      <c r="L42" s="28"/>
      <c r="M42" s="28">
        <v>3546</v>
      </c>
      <c r="N42" s="27" t="b">
        <f>M42=SUM(I42:L42)</f>
        <v>0</v>
      </c>
      <c r="P42" s="28"/>
      <c r="Q42" s="28">
        <v>606</v>
      </c>
      <c r="R42" s="28"/>
      <c r="S42" s="28"/>
      <c r="T42" s="28">
        <v>2156</v>
      </c>
      <c r="U42" s="27" t="b">
        <f>T42=SUM(P42:S42)</f>
        <v>0</v>
      </c>
      <c r="W42" s="28"/>
      <c r="X42" s="28">
        <v>306</v>
      </c>
      <c r="Y42" s="28"/>
      <c r="Z42" s="28"/>
      <c r="AA42" s="28">
        <v>1630</v>
      </c>
      <c r="AB42" s="27" t="b">
        <f>AA42=SUM(W42:Z42)</f>
        <v>0</v>
      </c>
      <c r="AD42" s="28"/>
      <c r="AE42" s="28">
        <v>18</v>
      </c>
      <c r="AF42" s="28"/>
      <c r="AG42" s="28"/>
      <c r="AH42" s="28">
        <v>235</v>
      </c>
      <c r="AI42" s="27" t="b">
        <f>AH42=SUM(AD42:AG42)</f>
        <v>0</v>
      </c>
    </row>
    <row r="43" spans="1:35">
      <c r="J43">
        <v>0</v>
      </c>
      <c r="Q43">
        <v>0</v>
      </c>
      <c r="X43">
        <v>0</v>
      </c>
      <c r="AE43">
        <v>0</v>
      </c>
    </row>
    <row r="44" spans="1:35">
      <c r="A44" s="26" t="s">
        <v>9231</v>
      </c>
      <c r="C44" s="35">
        <v>20.234999999999999</v>
      </c>
      <c r="F44" s="35">
        <v>31.185000000000002</v>
      </c>
      <c r="G44" s="35"/>
      <c r="J44">
        <v>21</v>
      </c>
      <c r="M44">
        <v>30.07</v>
      </c>
      <c r="N44" s="35"/>
      <c r="Q44">
        <v>11.42</v>
      </c>
      <c r="T44">
        <v>18.100000000000001</v>
      </c>
      <c r="U44" s="35"/>
      <c r="X44">
        <v>20.002500000000001</v>
      </c>
      <c r="AA44">
        <v>28</v>
      </c>
      <c r="AB44" s="35"/>
      <c r="AE44">
        <v>19.8</v>
      </c>
      <c r="AH44">
        <v>29.77</v>
      </c>
      <c r="AI44" s="35"/>
    </row>
    <row r="45" spans="1:35">
      <c r="A45" s="26" t="s">
        <v>9232</v>
      </c>
      <c r="C45" s="35">
        <v>23.87</v>
      </c>
      <c r="F45" s="35">
        <v>43.6</v>
      </c>
      <c r="G45" s="35"/>
      <c r="J45">
        <v>26.35</v>
      </c>
      <c r="M45">
        <v>38.855000000000004</v>
      </c>
      <c r="N45" s="35"/>
      <c r="Q45">
        <v>16.010000000000002</v>
      </c>
      <c r="T45">
        <v>27.810000000000002</v>
      </c>
      <c r="U45" s="35"/>
      <c r="X45">
        <v>25.445</v>
      </c>
      <c r="AA45">
        <v>34</v>
      </c>
      <c r="AB45" s="35"/>
      <c r="AE45">
        <v>20.53</v>
      </c>
      <c r="AH45">
        <v>33.01</v>
      </c>
      <c r="AI45" s="35"/>
    </row>
    <row r="46" spans="1:35">
      <c r="A46" s="26" t="s">
        <v>9233</v>
      </c>
      <c r="C46" s="35">
        <v>29.15</v>
      </c>
      <c r="F46" s="35">
        <v>50.754999999999995</v>
      </c>
      <c r="G46" s="35"/>
      <c r="J46">
        <v>33</v>
      </c>
      <c r="M46">
        <v>44.55</v>
      </c>
      <c r="N46" s="35"/>
      <c r="Q46">
        <v>21.9</v>
      </c>
      <c r="T46">
        <v>36</v>
      </c>
      <c r="U46" s="35"/>
      <c r="X46">
        <v>29.31</v>
      </c>
      <c r="AA46">
        <v>39.407499999999999</v>
      </c>
      <c r="AB46" s="35"/>
      <c r="AE46">
        <v>23</v>
      </c>
      <c r="AH46">
        <v>39</v>
      </c>
      <c r="AI46" s="35"/>
    </row>
    <row r="47" spans="1:35">
      <c r="A47" s="26" t="s">
        <v>9234</v>
      </c>
      <c r="C47" s="35">
        <v>10.3124</v>
      </c>
      <c r="F47" s="36">
        <v>12.961</v>
      </c>
      <c r="G47" s="36"/>
      <c r="J47">
        <v>8.4639000000000006</v>
      </c>
      <c r="M47">
        <v>12</v>
      </c>
      <c r="N47" s="36"/>
      <c r="Q47">
        <v>2.46</v>
      </c>
      <c r="T47">
        <v>2.3879999999999999</v>
      </c>
      <c r="U47" s="36"/>
      <c r="X47">
        <v>8.5809999999999995</v>
      </c>
      <c r="AA47">
        <v>13</v>
      </c>
      <c r="AB47" s="36"/>
      <c r="AE47">
        <v>17.392699999999998</v>
      </c>
      <c r="AH47">
        <v>12.02</v>
      </c>
      <c r="AI47" s="36"/>
    </row>
    <row r="48" spans="1:35">
      <c r="A48" s="26" t="s">
        <v>9235</v>
      </c>
      <c r="C48" s="35">
        <v>35.895999999999994</v>
      </c>
      <c r="F48" s="36">
        <v>56.004999999999995</v>
      </c>
      <c r="G48" s="36"/>
      <c r="J48">
        <v>38.799999999999997</v>
      </c>
      <c r="M48">
        <v>53.01</v>
      </c>
      <c r="N48" s="36"/>
      <c r="Q48">
        <v>33</v>
      </c>
      <c r="T48">
        <v>45.995000000000005</v>
      </c>
      <c r="U48" s="36"/>
      <c r="X48">
        <v>34.7575</v>
      </c>
      <c r="AA48">
        <v>47.036499999999997</v>
      </c>
      <c r="AB48" s="36"/>
      <c r="AE48">
        <v>24.302999999999997</v>
      </c>
      <c r="AH48">
        <v>48.424999999999976</v>
      </c>
      <c r="AI48" s="36"/>
    </row>
    <row r="49" spans="1:35">
      <c r="A49" s="26" t="s">
        <v>9236</v>
      </c>
      <c r="C49" s="35">
        <v>8.9149999999999991</v>
      </c>
      <c r="F49" s="36">
        <v>19.569999999999993</v>
      </c>
      <c r="G49" s="36"/>
      <c r="J49">
        <v>12</v>
      </c>
      <c r="M49">
        <v>14.479999999999997</v>
      </c>
      <c r="N49" s="36"/>
      <c r="Q49">
        <v>10.479999999999999</v>
      </c>
      <c r="T49">
        <v>17.899999999999999</v>
      </c>
      <c r="U49" s="36"/>
      <c r="X49">
        <v>9.3074999999999974</v>
      </c>
      <c r="AA49">
        <v>11.407499999999999</v>
      </c>
      <c r="AB49" s="36"/>
      <c r="AE49">
        <v>3.1999999999999993</v>
      </c>
      <c r="AH49">
        <v>9.23</v>
      </c>
      <c r="AI49" s="36"/>
    </row>
    <row r="50" spans="1:35">
      <c r="A50" s="40" t="s">
        <v>9241</v>
      </c>
      <c r="B50" s="33">
        <f>B34/B30</f>
        <v>0.25685879518791876</v>
      </c>
      <c r="C50" s="33">
        <f t="shared" ref="C50:F50" si="3">C34/C30</f>
        <v>0.27654737705682703</v>
      </c>
      <c r="D50" s="33">
        <f t="shared" si="3"/>
        <v>0.12838896608977277</v>
      </c>
      <c r="E50" s="33">
        <f t="shared" si="3"/>
        <v>0.14777492887165125</v>
      </c>
      <c r="F50" s="33">
        <f t="shared" si="3"/>
        <v>0.3079159052264212</v>
      </c>
      <c r="G50" s="33"/>
      <c r="I50" s="33" t="e">
        <f>I34/I30</f>
        <v>#DIV/0!</v>
      </c>
      <c r="J50" s="33">
        <f>J34/J30</f>
        <v>0.29352378140329755</v>
      </c>
      <c r="K50" s="33" t="e">
        <f t="shared" ref="K50:L50" si="4">K34/K30</f>
        <v>#DIV/0!</v>
      </c>
      <c r="L50" s="33" t="e">
        <f t="shared" si="4"/>
        <v>#DIV/0!</v>
      </c>
      <c r="M50" s="33">
        <v>0.27717972624351606</v>
      </c>
      <c r="N50" s="33"/>
      <c r="P50" s="33" t="e">
        <f>P34/P30</f>
        <v>#DIV/0!</v>
      </c>
      <c r="Q50" s="33">
        <f>Q34/Q30</f>
        <v>0.47806178381590175</v>
      </c>
      <c r="R50" s="33" t="e">
        <f t="shared" ref="R50:S50" si="5">R34/R30</f>
        <v>#DIV/0!</v>
      </c>
      <c r="S50" s="33" t="e">
        <f t="shared" si="5"/>
        <v>#DIV/0!</v>
      </c>
      <c r="T50" s="33">
        <v>0.43131805674343832</v>
      </c>
      <c r="U50" s="33"/>
      <c r="W50" s="33" t="e">
        <f>W34/W30</f>
        <v>#DIV/0!</v>
      </c>
      <c r="X50" s="33">
        <f>X34/X30</f>
        <v>0.26933828770118506</v>
      </c>
      <c r="Y50" s="33" t="e">
        <f t="shared" ref="Y50:Z50" si="6">Y34/Y30</f>
        <v>#DIV/0!</v>
      </c>
      <c r="Z50" s="33" t="e">
        <f t="shared" si="6"/>
        <v>#DIV/0!</v>
      </c>
      <c r="AA50" s="33">
        <v>0.2453109455780558</v>
      </c>
      <c r="AB50" s="33"/>
      <c r="AD50" s="33" t="e">
        <f>AD34/AD30</f>
        <v>#DIV/0!</v>
      </c>
      <c r="AE50" s="33">
        <f>AE34/AE30</f>
        <v>0.10209308577932752</v>
      </c>
      <c r="AF50" s="33" t="e">
        <f t="shared" ref="AF50:AG50" si="7">AF34/AF30</f>
        <v>#DIV/0!</v>
      </c>
      <c r="AG50" s="33" t="e">
        <f t="shared" si="7"/>
        <v>#DIV/0!</v>
      </c>
      <c r="AH50" s="33">
        <v>0.25009696765030426</v>
      </c>
      <c r="AI50" s="33"/>
    </row>
    <row r="51" spans="1:35">
      <c r="B51" t="b">
        <f>B45=B32</f>
        <v>0</v>
      </c>
      <c r="C51" t="b">
        <f t="shared" ref="C51:F51" si="8">C45=C32</f>
        <v>1</v>
      </c>
      <c r="D51" t="b">
        <f t="shared" si="8"/>
        <v>0</v>
      </c>
      <c r="E51" t="b">
        <f t="shared" si="8"/>
        <v>0</v>
      </c>
      <c r="F51" t="b">
        <f t="shared" si="8"/>
        <v>1</v>
      </c>
      <c r="I51" t="b">
        <f>I45=I32</f>
        <v>1</v>
      </c>
      <c r="J51" t="b">
        <f t="shared" ref="J51:M51" si="9">J45=J32</f>
        <v>1</v>
      </c>
      <c r="K51" t="b">
        <f t="shared" si="9"/>
        <v>1</v>
      </c>
      <c r="L51" t="b">
        <f t="shared" si="9"/>
        <v>1</v>
      </c>
      <c r="M51" t="b">
        <f t="shared" si="9"/>
        <v>1</v>
      </c>
      <c r="P51" t="b">
        <f>P45=P32</f>
        <v>1</v>
      </c>
      <c r="Q51" t="b">
        <f t="shared" ref="Q51:T51" si="10">Q45=Q32</f>
        <v>1</v>
      </c>
      <c r="R51" t="b">
        <f t="shared" si="10"/>
        <v>1</v>
      </c>
      <c r="S51" t="b">
        <f t="shared" si="10"/>
        <v>1</v>
      </c>
      <c r="T51" t="b">
        <f t="shared" si="10"/>
        <v>1</v>
      </c>
      <c r="W51" t="b">
        <f>W45=W32</f>
        <v>1</v>
      </c>
      <c r="X51" t="b">
        <f t="shared" ref="X51:AA51" si="11">X45=X32</f>
        <v>1</v>
      </c>
      <c r="Y51" t="b">
        <f t="shared" si="11"/>
        <v>1</v>
      </c>
      <c r="Z51" t="b">
        <f t="shared" si="11"/>
        <v>1</v>
      </c>
      <c r="AA51" t="b">
        <f t="shared" si="11"/>
        <v>1</v>
      </c>
      <c r="AD51" t="b">
        <f>AD45=AD32</f>
        <v>1</v>
      </c>
      <c r="AE51" t="b">
        <f t="shared" ref="AE51:AH51" si="12">AE45=AE32</f>
        <v>1</v>
      </c>
      <c r="AF51" t="b">
        <f t="shared" si="12"/>
        <v>1</v>
      </c>
      <c r="AG51" t="b">
        <f t="shared" si="12"/>
        <v>1</v>
      </c>
      <c r="AH51" t="b">
        <f t="shared" si="12"/>
        <v>1</v>
      </c>
    </row>
  </sheetData>
  <mergeCells count="5">
    <mergeCell ref="B27:F27"/>
    <mergeCell ref="I27:M27"/>
    <mergeCell ref="P27:T27"/>
    <mergeCell ref="W27:AA27"/>
    <mergeCell ref="AD27:AH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15FE-C022-4AFF-9190-5809A9A16C93}">
  <sheetPr filterMode="1"/>
  <dimension ref="A1:AF2184"/>
  <sheetViews>
    <sheetView topLeftCell="A890" workbookViewId="0">
      <selection activeCell="A1465" sqref="A1465:XFD1465"/>
    </sheetView>
  </sheetViews>
  <sheetFormatPr baseColWidth="10" defaultColWidth="8.85546875" defaultRowHeight="12.75"/>
  <cols>
    <col min="1" max="1" width="11.85546875" customWidth="1"/>
    <col min="2" max="2" width="12.42578125" customWidth="1"/>
    <col min="4" max="4" width="10.42578125" bestFit="1" customWidth="1"/>
    <col min="6" max="6" width="12.42578125" customWidth="1"/>
    <col min="7" max="7" width="15.85546875" bestFit="1" customWidth="1"/>
    <col min="8" max="8" width="9.140625" bestFit="1" customWidth="1"/>
    <col min="9" max="9" width="12.5703125" customWidth="1"/>
    <col min="10" max="10" width="14.5703125" customWidth="1"/>
    <col min="11" max="11" width="13.42578125" customWidth="1"/>
    <col min="12" max="12" width="9.140625" bestFit="1" customWidth="1"/>
    <col min="13" max="13" width="12.42578125" customWidth="1"/>
    <col min="14" max="14" width="14.42578125" customWidth="1"/>
    <col min="15" max="15" width="15.42578125" customWidth="1"/>
    <col min="18" max="18" width="17.140625" customWidth="1"/>
    <col min="19" max="19" width="16.42578125" bestFit="1" customWidth="1"/>
    <col min="31" max="31" width="18.42578125" customWidth="1"/>
  </cols>
  <sheetData>
    <row r="1" spans="1:32" ht="24.75" customHeight="1" thickBot="1">
      <c r="A1" s="6" t="s">
        <v>394</v>
      </c>
      <c r="B1" s="9" t="s">
        <v>395</v>
      </c>
      <c r="C1" s="8" t="s">
        <v>396</v>
      </c>
      <c r="D1" s="8" t="s">
        <v>397</v>
      </c>
      <c r="E1" s="8" t="s">
        <v>398</v>
      </c>
      <c r="F1" s="64" t="s">
        <v>9281</v>
      </c>
      <c r="G1" s="25" t="s">
        <v>400</v>
      </c>
      <c r="H1" s="5"/>
      <c r="I1" s="41" t="s">
        <v>400</v>
      </c>
      <c r="J1" s="41" t="s">
        <v>9240</v>
      </c>
      <c r="K1" s="44" t="s">
        <v>9238</v>
      </c>
      <c r="M1" s="44" t="s">
        <v>9186</v>
      </c>
      <c r="N1" s="44" t="s">
        <v>9239</v>
      </c>
      <c r="O1" s="44" t="s">
        <v>9237</v>
      </c>
      <c r="P1" s="29"/>
      <c r="Q1" s="29"/>
      <c r="AD1" s="29"/>
      <c r="AE1" s="29"/>
    </row>
    <row r="2" spans="1:32" ht="17.25" customHeight="1">
      <c r="A2" s="11">
        <v>43831</v>
      </c>
      <c r="B2" s="10" t="s">
        <v>401</v>
      </c>
      <c r="C2" s="12">
        <v>0</v>
      </c>
      <c r="D2" s="13">
        <v>43831</v>
      </c>
      <c r="E2" s="7" t="s">
        <v>402</v>
      </c>
      <c r="F2" s="14">
        <v>41.88</v>
      </c>
      <c r="G2" t="s">
        <v>5</v>
      </c>
      <c r="H2" s="5">
        <v>1</v>
      </c>
      <c r="I2" s="21" t="s">
        <v>10</v>
      </c>
      <c r="J2" s="22">
        <f t="shared" ref="J2:J25" si="0">+COUNTIF($G$2:$G$2184,I2)</f>
        <v>114</v>
      </c>
      <c r="K2" s="34">
        <f t="shared" ref="K2:K25" si="1">+J2/SUM($J$2:$J$25)</f>
        <v>5.2245646196150318E-2</v>
      </c>
      <c r="L2">
        <f t="shared" ref="L2:L25" si="2">H2*J2</f>
        <v>114</v>
      </c>
      <c r="M2" t="s">
        <v>10</v>
      </c>
      <c r="N2">
        <f>+SUM(J2:J11)</f>
        <v>175</v>
      </c>
      <c r="O2" s="46">
        <f t="shared" ref="O2:O7" si="3">+N2/SUM($N$2:$N$7)</f>
        <v>7.3099415204678359E-2</v>
      </c>
      <c r="P2" s="27"/>
      <c r="Q2" s="27"/>
      <c r="R2" s="5"/>
      <c r="S2" s="43" t="s">
        <v>10</v>
      </c>
      <c r="T2" s="47" t="s">
        <v>9225</v>
      </c>
      <c r="U2" s="47" t="s">
        <v>9227</v>
      </c>
      <c r="V2" s="47" t="s">
        <v>5</v>
      </c>
      <c r="W2" s="47" t="s">
        <v>9228</v>
      </c>
      <c r="X2" s="47" t="s">
        <v>9229</v>
      </c>
      <c r="Y2" s="47" t="s">
        <v>6</v>
      </c>
      <c r="Z2" s="47" t="s">
        <v>9230</v>
      </c>
      <c r="AA2" s="47" t="s">
        <v>12</v>
      </c>
      <c r="AB2" s="47" t="s">
        <v>13</v>
      </c>
      <c r="AC2" s="5"/>
      <c r="AD2" s="5"/>
      <c r="AE2" s="48" t="s">
        <v>10</v>
      </c>
      <c r="AF2" s="48" t="s">
        <v>402</v>
      </c>
    </row>
    <row r="3" spans="1:32" ht="17.25" hidden="1" customHeight="1">
      <c r="A3" s="11">
        <v>43831</v>
      </c>
      <c r="B3" s="10" t="s">
        <v>403</v>
      </c>
      <c r="C3" s="12">
        <v>4.1666666666666664E-2</v>
      </c>
      <c r="D3" s="13">
        <v>43831</v>
      </c>
      <c r="E3" s="7" t="s">
        <v>402</v>
      </c>
      <c r="F3" s="14">
        <v>38.6</v>
      </c>
      <c r="G3" t="s">
        <v>6</v>
      </c>
      <c r="H3" s="5">
        <v>2</v>
      </c>
      <c r="I3" s="21" t="s">
        <v>21</v>
      </c>
      <c r="J3" s="22">
        <f t="shared" si="0"/>
        <v>24</v>
      </c>
      <c r="K3" s="34">
        <f t="shared" si="1"/>
        <v>1.0999083409715857E-2</v>
      </c>
      <c r="L3">
        <f t="shared" si="2"/>
        <v>48</v>
      </c>
      <c r="M3" t="s">
        <v>5</v>
      </c>
      <c r="N3">
        <f>SUM(J3:J6)+SUM(J12:J17)</f>
        <v>1090</v>
      </c>
      <c r="O3" s="46">
        <f t="shared" si="3"/>
        <v>0.45530492898913949</v>
      </c>
      <c r="P3" s="27"/>
      <c r="Q3" s="27"/>
      <c r="R3" s="5"/>
      <c r="S3" s="5"/>
      <c r="T3" s="5"/>
      <c r="U3" s="5"/>
      <c r="V3" s="5"/>
      <c r="W3" s="5"/>
      <c r="X3" s="5"/>
      <c r="Y3" s="5"/>
      <c r="Z3" s="5"/>
      <c r="AA3" s="5"/>
      <c r="AB3" s="5"/>
      <c r="AC3" s="5"/>
      <c r="AD3" s="5"/>
      <c r="AE3" s="5"/>
      <c r="AF3" s="5"/>
    </row>
    <row r="4" spans="1:32" ht="17.25" hidden="1" customHeight="1">
      <c r="A4" s="11">
        <v>43831</v>
      </c>
      <c r="B4" s="10" t="s">
        <v>404</v>
      </c>
      <c r="C4" s="12">
        <v>8.3333333333333329E-2</v>
      </c>
      <c r="D4" s="13">
        <v>43831</v>
      </c>
      <c r="E4" s="7" t="s">
        <v>402</v>
      </c>
      <c r="F4" s="14">
        <v>36.549999999999997</v>
      </c>
      <c r="G4" t="s">
        <v>5</v>
      </c>
      <c r="H4" s="5">
        <v>3</v>
      </c>
      <c r="I4" t="s">
        <v>42</v>
      </c>
      <c r="J4" s="5">
        <f t="shared" si="0"/>
        <v>4</v>
      </c>
      <c r="K4" s="34">
        <f t="shared" si="1"/>
        <v>1.8331805682859762E-3</v>
      </c>
      <c r="L4">
        <f t="shared" si="2"/>
        <v>12</v>
      </c>
      <c r="M4" t="s">
        <v>12</v>
      </c>
      <c r="N4">
        <f>SUM(J23:J24)+SUM(J5:J6)+J8+J10+J14+J16+J21+J20</f>
        <v>411</v>
      </c>
      <c r="O4" s="46">
        <f t="shared" si="3"/>
        <v>0.17167919799498746</v>
      </c>
      <c r="P4" s="27"/>
      <c r="Q4" s="27"/>
      <c r="R4" s="5" t="s">
        <v>9211</v>
      </c>
      <c r="S4" s="5">
        <v>42.079561400000003</v>
      </c>
      <c r="T4" s="5">
        <v>35.783329999999999</v>
      </c>
      <c r="U4" s="5">
        <v>36.267200000000003</v>
      </c>
      <c r="V4" s="5">
        <v>37.406869999999998</v>
      </c>
      <c r="W4" s="5">
        <v>32.901530000000001</v>
      </c>
      <c r="X4" s="5">
        <v>36.844290000000001</v>
      </c>
      <c r="Y4" s="5">
        <v>28.674029999999998</v>
      </c>
      <c r="Z4" s="5">
        <v>32.189599999999999</v>
      </c>
      <c r="AA4" s="5">
        <v>35.725859999999997</v>
      </c>
      <c r="AB4" s="5">
        <v>31.109449999999999</v>
      </c>
      <c r="AC4" s="5"/>
      <c r="AD4" s="5"/>
      <c r="AE4" s="5" t="s">
        <v>9211</v>
      </c>
      <c r="AF4" s="5">
        <v>41.966749999999998</v>
      </c>
    </row>
    <row r="5" spans="1:32" ht="17.25" hidden="1" customHeight="1">
      <c r="A5" s="11">
        <v>43831</v>
      </c>
      <c r="B5" s="10" t="s">
        <v>405</v>
      </c>
      <c r="C5" s="12">
        <v>0.125</v>
      </c>
      <c r="D5" s="13">
        <v>43831</v>
      </c>
      <c r="E5" s="7" t="s">
        <v>402</v>
      </c>
      <c r="F5" s="14">
        <v>32.32</v>
      </c>
      <c r="G5" t="s">
        <v>6</v>
      </c>
      <c r="H5" s="5">
        <v>4</v>
      </c>
      <c r="I5" t="s">
        <v>108</v>
      </c>
      <c r="J5" s="5">
        <f t="shared" si="0"/>
        <v>1</v>
      </c>
      <c r="K5" s="34">
        <f t="shared" si="1"/>
        <v>4.5829514207149406E-4</v>
      </c>
      <c r="L5">
        <f t="shared" si="2"/>
        <v>4</v>
      </c>
      <c r="M5" t="s">
        <v>6</v>
      </c>
      <c r="N5">
        <f>+SUM(J19:J22)+SUM(J13:J15)+J7+J8+J9+J4+J5</f>
        <v>635</v>
      </c>
      <c r="O5" s="46">
        <f t="shared" si="3"/>
        <v>0.26524644945697579</v>
      </c>
      <c r="P5" s="27"/>
      <c r="Q5" s="27"/>
      <c r="R5" s="5" t="s">
        <v>9212</v>
      </c>
      <c r="S5" s="5">
        <v>1.0030748599999999</v>
      </c>
      <c r="T5" s="5">
        <v>1.8133440000000001</v>
      </c>
      <c r="U5" s="5">
        <v>1.592112</v>
      </c>
      <c r="V5" s="5">
        <v>0.27770600000000001</v>
      </c>
      <c r="W5" s="5">
        <v>1.0099670000000001</v>
      </c>
      <c r="X5" s="5">
        <v>1.7646299999999999</v>
      </c>
      <c r="Y5" s="5">
        <v>0.44712000000000002</v>
      </c>
      <c r="Z5" s="5">
        <v>1.292502</v>
      </c>
      <c r="AA5" s="5">
        <v>0.37859199999999998</v>
      </c>
      <c r="AB5" s="5">
        <v>1.002759</v>
      </c>
      <c r="AC5" s="5"/>
      <c r="AD5" s="5"/>
      <c r="AE5" s="5" t="s">
        <v>9212</v>
      </c>
      <c r="AF5" s="5">
        <v>1.009595</v>
      </c>
    </row>
    <row r="6" spans="1:32" ht="17.25" hidden="1" customHeight="1">
      <c r="A6" s="11">
        <v>43831</v>
      </c>
      <c r="B6" s="10" t="s">
        <v>406</v>
      </c>
      <c r="C6" s="12">
        <v>0.16666666666666666</v>
      </c>
      <c r="D6" s="13">
        <v>43831</v>
      </c>
      <c r="E6" s="7" t="s">
        <v>402</v>
      </c>
      <c r="F6" s="14">
        <v>30.85</v>
      </c>
      <c r="G6" t="s">
        <v>6</v>
      </c>
      <c r="H6" s="5">
        <v>3</v>
      </c>
      <c r="I6" t="s">
        <v>214</v>
      </c>
      <c r="J6" s="5">
        <f t="shared" si="0"/>
        <v>0</v>
      </c>
      <c r="K6" s="34">
        <f t="shared" si="1"/>
        <v>0</v>
      </c>
      <c r="L6">
        <f t="shared" si="2"/>
        <v>0</v>
      </c>
      <c r="M6" t="s">
        <v>13</v>
      </c>
      <c r="N6">
        <f>+J9+J11+J15+J17+J21+J22+J24+J25</f>
        <v>82</v>
      </c>
      <c r="O6" s="46">
        <f t="shared" si="3"/>
        <v>3.4252297410192145E-2</v>
      </c>
      <c r="P6" s="27"/>
      <c r="Q6" s="27"/>
      <c r="R6" s="5" t="s">
        <v>9213</v>
      </c>
      <c r="S6" s="5">
        <v>44.494999999999997</v>
      </c>
      <c r="T6" s="5">
        <v>30.83</v>
      </c>
      <c r="U6" s="5">
        <v>34.54</v>
      </c>
      <c r="V6" s="5">
        <v>38.35</v>
      </c>
      <c r="W6" s="5">
        <v>31.75</v>
      </c>
      <c r="X6" s="5">
        <v>38.965000000000003</v>
      </c>
      <c r="Y6" s="5">
        <v>27.99</v>
      </c>
      <c r="Z6" s="5">
        <v>30.5</v>
      </c>
      <c r="AA6" s="5">
        <v>36.115000000000002</v>
      </c>
      <c r="AB6" s="5">
        <v>31.51</v>
      </c>
      <c r="AC6" s="5"/>
      <c r="AD6" s="5"/>
      <c r="AE6" s="5" t="s">
        <v>9213</v>
      </c>
      <c r="AF6" s="5">
        <v>44.494999999999997</v>
      </c>
    </row>
    <row r="7" spans="1:32" ht="17.25" hidden="1" customHeight="1">
      <c r="A7" s="11">
        <v>43831</v>
      </c>
      <c r="B7" s="10" t="s">
        <v>407</v>
      </c>
      <c r="C7" s="12">
        <v>0.20833333333333334</v>
      </c>
      <c r="D7" s="13">
        <v>43831</v>
      </c>
      <c r="E7" s="7" t="s">
        <v>402</v>
      </c>
      <c r="F7" s="14">
        <v>30.14</v>
      </c>
      <c r="G7" t="s">
        <v>5</v>
      </c>
      <c r="H7" s="5">
        <v>2</v>
      </c>
      <c r="I7" s="21" t="s">
        <v>8</v>
      </c>
      <c r="J7" s="22">
        <f t="shared" si="0"/>
        <v>25</v>
      </c>
      <c r="K7" s="34">
        <f t="shared" si="1"/>
        <v>1.1457378551787351E-2</v>
      </c>
      <c r="L7">
        <f t="shared" si="2"/>
        <v>50</v>
      </c>
      <c r="M7" t="s">
        <v>39</v>
      </c>
      <c r="N7">
        <f>J18</f>
        <v>1</v>
      </c>
      <c r="O7" s="46">
        <f t="shared" si="3"/>
        <v>4.1771094402673348E-4</v>
      </c>
      <c r="P7" s="27"/>
      <c r="Q7" s="27"/>
      <c r="R7" s="5" t="s">
        <v>9214</v>
      </c>
      <c r="S7" s="5">
        <v>52.48</v>
      </c>
      <c r="T7" s="5">
        <v>50</v>
      </c>
      <c r="U7" s="5">
        <v>30</v>
      </c>
      <c r="V7" s="5">
        <v>43.01</v>
      </c>
      <c r="W7" s="5">
        <v>25</v>
      </c>
      <c r="X7" s="5">
        <v>40</v>
      </c>
      <c r="Y7" s="5">
        <v>25</v>
      </c>
      <c r="Z7" s="5">
        <v>38.01</v>
      </c>
      <c r="AA7" s="5">
        <v>31</v>
      </c>
      <c r="AB7" s="5">
        <v>34.1</v>
      </c>
      <c r="AC7" s="5"/>
      <c r="AD7" s="5"/>
      <c r="AE7" s="5" t="s">
        <v>9214</v>
      </c>
      <c r="AF7" s="5">
        <v>52.48</v>
      </c>
    </row>
    <row r="8" spans="1:32" ht="17.25" hidden="1" customHeight="1">
      <c r="A8" s="11">
        <v>43831</v>
      </c>
      <c r="B8" s="10" t="s">
        <v>408</v>
      </c>
      <c r="C8" s="12">
        <v>0.25</v>
      </c>
      <c r="D8" s="13">
        <v>43831</v>
      </c>
      <c r="E8" s="7" t="s">
        <v>402</v>
      </c>
      <c r="F8" s="14">
        <v>30.17</v>
      </c>
      <c r="G8" t="s">
        <v>7</v>
      </c>
      <c r="H8" s="5">
        <v>3</v>
      </c>
      <c r="I8" t="s">
        <v>9</v>
      </c>
      <c r="J8" s="5">
        <f t="shared" si="0"/>
        <v>2</v>
      </c>
      <c r="K8" s="34">
        <f t="shared" si="1"/>
        <v>9.1659028414298811E-4</v>
      </c>
      <c r="L8">
        <f t="shared" si="2"/>
        <v>6</v>
      </c>
      <c r="N8" s="37">
        <f>SUM(N2:N7)</f>
        <v>2394</v>
      </c>
      <c r="O8" s="42">
        <f>SUM(O2:O7)</f>
        <v>1</v>
      </c>
      <c r="P8" s="27"/>
      <c r="Q8" s="27"/>
      <c r="R8" s="5" t="s">
        <v>9215</v>
      </c>
      <c r="S8" s="5">
        <v>10.70990877</v>
      </c>
      <c r="T8" s="5">
        <v>8.8835370000000005</v>
      </c>
      <c r="U8" s="5">
        <v>7.9605600000000001</v>
      </c>
      <c r="V8" s="5">
        <v>8.5684939999999994</v>
      </c>
      <c r="W8" s="5">
        <v>9.3114369999999997</v>
      </c>
      <c r="X8" s="5">
        <v>6.6026410000000002</v>
      </c>
      <c r="Y8" s="5">
        <v>9.8366430000000005</v>
      </c>
      <c r="Z8" s="5">
        <v>6.4625089999999998</v>
      </c>
      <c r="AA8" s="5">
        <v>7.1832700000000003</v>
      </c>
      <c r="AB8" s="5">
        <v>8.567577</v>
      </c>
      <c r="AC8" s="5"/>
      <c r="AD8" s="5"/>
      <c r="AE8" s="5" t="s">
        <v>9215</v>
      </c>
      <c r="AF8" s="5">
        <v>10.779529999999999</v>
      </c>
    </row>
    <row r="9" spans="1:32" ht="17.25" hidden="1" customHeight="1">
      <c r="A9" s="11">
        <v>43831</v>
      </c>
      <c r="B9" s="10" t="s">
        <v>409</v>
      </c>
      <c r="C9" s="12">
        <v>0.29166666666666669</v>
      </c>
      <c r="D9" s="13">
        <v>43831</v>
      </c>
      <c r="E9" s="7" t="s">
        <v>402</v>
      </c>
      <c r="F9" s="14">
        <v>30</v>
      </c>
      <c r="G9" t="s">
        <v>8</v>
      </c>
      <c r="H9" s="5">
        <v>3</v>
      </c>
      <c r="I9" t="s">
        <v>37</v>
      </c>
      <c r="J9" s="5">
        <f t="shared" si="0"/>
        <v>1</v>
      </c>
      <c r="K9" s="34">
        <f t="shared" si="1"/>
        <v>4.5829514207149406E-4</v>
      </c>
      <c r="L9">
        <f t="shared" si="2"/>
        <v>3</v>
      </c>
      <c r="N9" t="b">
        <f>N8=L26</f>
        <v>1</v>
      </c>
      <c r="O9" s="46" t="b">
        <f>O8=K26</f>
        <v>1</v>
      </c>
      <c r="P9" s="27"/>
      <c r="Q9" s="27"/>
      <c r="R9" s="5" t="s">
        <v>9216</v>
      </c>
      <c r="S9" s="5">
        <v>114.7021458</v>
      </c>
      <c r="T9" s="5">
        <v>78.91722</v>
      </c>
      <c r="U9" s="5">
        <v>63.370510000000003</v>
      </c>
      <c r="V9" s="5">
        <v>73.419089999999997</v>
      </c>
      <c r="W9" s="5">
        <v>86.702870000000004</v>
      </c>
      <c r="X9" s="5">
        <v>43.59487</v>
      </c>
      <c r="Y9" s="5">
        <v>96.759550000000004</v>
      </c>
      <c r="Z9" s="5">
        <v>41.764029999999998</v>
      </c>
      <c r="AA9" s="5">
        <v>51.59937</v>
      </c>
      <c r="AB9" s="5">
        <v>73.403379999999999</v>
      </c>
      <c r="AC9" s="5"/>
      <c r="AD9" s="5"/>
      <c r="AE9" s="5" t="s">
        <v>9216</v>
      </c>
      <c r="AF9" s="5">
        <v>116.1983</v>
      </c>
    </row>
    <row r="10" spans="1:32" ht="17.25" hidden="1" customHeight="1">
      <c r="A10" s="11">
        <v>43831</v>
      </c>
      <c r="B10" s="10" t="s">
        <v>410</v>
      </c>
      <c r="C10" s="12">
        <v>0.33333333333333331</v>
      </c>
      <c r="D10" s="13">
        <v>43831</v>
      </c>
      <c r="E10" s="7" t="s">
        <v>402</v>
      </c>
      <c r="F10" s="14">
        <v>30.65</v>
      </c>
      <c r="G10" t="s">
        <v>5</v>
      </c>
      <c r="H10" s="5">
        <v>2</v>
      </c>
      <c r="I10" t="s">
        <v>15</v>
      </c>
      <c r="J10" s="5">
        <f t="shared" si="0"/>
        <v>4</v>
      </c>
      <c r="K10" s="34">
        <f t="shared" si="1"/>
        <v>1.8331805682859762E-3</v>
      </c>
      <c r="L10">
        <f t="shared" si="2"/>
        <v>8</v>
      </c>
      <c r="P10" s="27"/>
      <c r="Q10" s="27"/>
      <c r="R10" s="5" t="s">
        <v>9217</v>
      </c>
      <c r="S10" s="5">
        <v>2.8942800000000001E-2</v>
      </c>
      <c r="T10" s="5">
        <v>-1.4487000000000001</v>
      </c>
      <c r="U10" s="5">
        <v>-0.74356</v>
      </c>
      <c r="V10" s="5">
        <v>-0.22472</v>
      </c>
      <c r="W10" s="5">
        <v>0.44379000000000002</v>
      </c>
      <c r="X10" s="5">
        <v>-0.45356999999999997</v>
      </c>
      <c r="Y10" s="5">
        <v>-0.22101000000000001</v>
      </c>
      <c r="Z10" s="5">
        <v>1.2642770000000001</v>
      </c>
      <c r="AA10" s="5">
        <v>1.0578730000000001</v>
      </c>
      <c r="AB10" s="5">
        <v>1.349664</v>
      </c>
      <c r="AC10" s="5"/>
      <c r="AD10" s="5"/>
      <c r="AE10" s="5" t="s">
        <v>9217</v>
      </c>
      <c r="AF10" s="5">
        <v>-5.985E-2</v>
      </c>
    </row>
    <row r="11" spans="1:32" ht="17.25" hidden="1" customHeight="1">
      <c r="A11" s="11">
        <v>43831</v>
      </c>
      <c r="B11" s="10" t="s">
        <v>411</v>
      </c>
      <c r="C11" s="12">
        <v>0.375</v>
      </c>
      <c r="D11" s="13">
        <v>43831</v>
      </c>
      <c r="E11" s="7" t="s">
        <v>402</v>
      </c>
      <c r="F11" s="14">
        <v>30.65</v>
      </c>
      <c r="G11" t="s">
        <v>6</v>
      </c>
      <c r="H11" s="5">
        <v>2</v>
      </c>
      <c r="I11" t="s">
        <v>122</v>
      </c>
      <c r="J11" s="5">
        <f t="shared" si="0"/>
        <v>0</v>
      </c>
      <c r="K11" s="34">
        <f t="shared" si="1"/>
        <v>0</v>
      </c>
      <c r="L11">
        <f t="shared" si="2"/>
        <v>0</v>
      </c>
      <c r="P11" s="27"/>
      <c r="Q11" s="27"/>
      <c r="R11" s="5" t="s">
        <v>9218</v>
      </c>
      <c r="S11" s="5">
        <v>-0.68935499499999997</v>
      </c>
      <c r="T11" s="5">
        <v>0.26084800000000002</v>
      </c>
      <c r="U11" s="5">
        <v>0.34024500000000002</v>
      </c>
      <c r="V11" s="5">
        <v>-0.12948000000000001</v>
      </c>
      <c r="W11" s="5">
        <v>0.224104</v>
      </c>
      <c r="X11" s="5">
        <v>-0.51534000000000002</v>
      </c>
      <c r="Y11" s="5">
        <v>0.29486699999999999</v>
      </c>
      <c r="Z11" s="5">
        <v>0.69351300000000005</v>
      </c>
      <c r="AA11" s="5">
        <v>9.9419999999999994E-2</v>
      </c>
      <c r="AB11" s="5">
        <v>-0.74504000000000004</v>
      </c>
      <c r="AC11" s="5"/>
      <c r="AD11" s="5"/>
      <c r="AE11" s="5" t="s">
        <v>9218</v>
      </c>
      <c r="AF11" s="5">
        <v>-0.66015000000000001</v>
      </c>
    </row>
    <row r="12" spans="1:32" ht="17.25" hidden="1" customHeight="1">
      <c r="A12" s="11">
        <v>43831</v>
      </c>
      <c r="B12" s="10" t="s">
        <v>412</v>
      </c>
      <c r="C12" s="12">
        <v>0.41666666666666669</v>
      </c>
      <c r="D12" s="13">
        <v>43831</v>
      </c>
      <c r="E12" s="7" t="s">
        <v>402</v>
      </c>
      <c r="F12" s="14">
        <v>30.27</v>
      </c>
      <c r="G12" t="s">
        <v>9</v>
      </c>
      <c r="H12" s="5">
        <v>1</v>
      </c>
      <c r="I12" s="21" t="s">
        <v>5</v>
      </c>
      <c r="J12" s="22">
        <f t="shared" si="0"/>
        <v>952</v>
      </c>
      <c r="K12" s="34">
        <f t="shared" si="1"/>
        <v>0.43629697525206235</v>
      </c>
      <c r="L12">
        <f t="shared" si="2"/>
        <v>952</v>
      </c>
      <c r="P12" s="27"/>
      <c r="Q12" s="27"/>
      <c r="R12" s="5" t="s">
        <v>9219</v>
      </c>
      <c r="S12" s="5">
        <v>49.87</v>
      </c>
      <c r="T12" s="5">
        <v>28.75</v>
      </c>
      <c r="U12" s="5">
        <v>28.68</v>
      </c>
      <c r="V12" s="5">
        <v>50.83</v>
      </c>
      <c r="W12" s="5">
        <v>49.27</v>
      </c>
      <c r="X12" s="5">
        <v>22.83</v>
      </c>
      <c r="Y12" s="5">
        <v>53.37</v>
      </c>
      <c r="Z12" s="5">
        <v>29.99</v>
      </c>
      <c r="AA12" s="5">
        <v>50.02</v>
      </c>
      <c r="AB12" s="5">
        <v>44.67</v>
      </c>
      <c r="AC12" s="5"/>
      <c r="AD12" s="5"/>
      <c r="AE12" s="5" t="s">
        <v>9219</v>
      </c>
      <c r="AF12" s="5">
        <v>49.87</v>
      </c>
    </row>
    <row r="13" spans="1:32" ht="17.25" hidden="1" customHeight="1">
      <c r="A13" s="11">
        <v>43831</v>
      </c>
      <c r="B13" s="10" t="s">
        <v>413</v>
      </c>
      <c r="C13" s="12">
        <v>0.45833333333333331</v>
      </c>
      <c r="D13" s="13">
        <v>43831</v>
      </c>
      <c r="E13" s="7" t="s">
        <v>402</v>
      </c>
      <c r="F13" s="14">
        <v>30.34</v>
      </c>
      <c r="G13" t="s">
        <v>6</v>
      </c>
      <c r="H13" s="5">
        <v>2</v>
      </c>
      <c r="I13" s="21" t="s">
        <v>20</v>
      </c>
      <c r="J13" s="22">
        <f t="shared" si="0"/>
        <v>85</v>
      </c>
      <c r="K13" s="34">
        <f t="shared" si="1"/>
        <v>3.8955087076076991E-2</v>
      </c>
      <c r="L13">
        <f t="shared" si="2"/>
        <v>170</v>
      </c>
      <c r="P13" s="27"/>
      <c r="Q13" s="27"/>
      <c r="R13" s="5" t="s">
        <v>9220</v>
      </c>
      <c r="S13" s="5">
        <v>12.61</v>
      </c>
      <c r="T13" s="5">
        <v>21.25</v>
      </c>
      <c r="U13" s="5">
        <v>21.32</v>
      </c>
      <c r="V13" s="5">
        <v>10.15</v>
      </c>
      <c r="W13" s="5">
        <v>10.7</v>
      </c>
      <c r="X13" s="5">
        <v>25.17</v>
      </c>
      <c r="Y13" s="5">
        <v>5.64</v>
      </c>
      <c r="Z13" s="5">
        <v>20.010000000000002</v>
      </c>
      <c r="AA13" s="5">
        <v>9.56</v>
      </c>
      <c r="AB13" s="5">
        <v>5.0999999999999996</v>
      </c>
      <c r="AC13" s="5"/>
      <c r="AD13" s="5"/>
      <c r="AE13" s="5" t="s">
        <v>9220</v>
      </c>
      <c r="AF13" s="5">
        <v>12.61</v>
      </c>
    </row>
    <row r="14" spans="1:32" ht="17.25" hidden="1" customHeight="1">
      <c r="A14" s="11">
        <v>43831</v>
      </c>
      <c r="B14" s="10" t="s">
        <v>414</v>
      </c>
      <c r="C14" s="12">
        <v>0.5</v>
      </c>
      <c r="D14" s="13">
        <v>43831</v>
      </c>
      <c r="E14" s="7" t="s">
        <v>402</v>
      </c>
      <c r="F14" s="14">
        <v>30.99</v>
      </c>
      <c r="G14" t="s">
        <v>6</v>
      </c>
      <c r="H14" s="5">
        <v>3</v>
      </c>
      <c r="I14" t="s">
        <v>35</v>
      </c>
      <c r="J14" s="5">
        <f t="shared" si="0"/>
        <v>5</v>
      </c>
      <c r="K14" s="34">
        <f t="shared" si="1"/>
        <v>2.2914757103574702E-3</v>
      </c>
      <c r="L14">
        <f t="shared" si="2"/>
        <v>15</v>
      </c>
      <c r="P14" s="27"/>
      <c r="Q14" s="27"/>
      <c r="R14" s="5" t="s">
        <v>9221</v>
      </c>
      <c r="S14" s="5">
        <v>62.48</v>
      </c>
      <c r="T14" s="5">
        <v>50</v>
      </c>
      <c r="U14" s="5">
        <v>50</v>
      </c>
      <c r="V14" s="5">
        <v>60.98</v>
      </c>
      <c r="W14" s="5">
        <v>59.97</v>
      </c>
      <c r="X14" s="5">
        <v>48</v>
      </c>
      <c r="Y14" s="5">
        <v>59.01</v>
      </c>
      <c r="Z14" s="5">
        <v>50</v>
      </c>
      <c r="AA14" s="5">
        <v>59.58</v>
      </c>
      <c r="AB14" s="5">
        <v>49.77</v>
      </c>
      <c r="AC14" s="5"/>
      <c r="AD14" s="5"/>
      <c r="AE14" s="5" t="s">
        <v>9221</v>
      </c>
      <c r="AF14" s="5">
        <v>62.48</v>
      </c>
    </row>
    <row r="15" spans="1:32" ht="17.25" hidden="1" customHeight="1" thickBot="1">
      <c r="A15" s="11">
        <v>43831</v>
      </c>
      <c r="B15" s="10" t="s">
        <v>415</v>
      </c>
      <c r="C15" s="12">
        <v>0.54166666666666663</v>
      </c>
      <c r="D15" s="13">
        <v>43831</v>
      </c>
      <c r="E15" s="7" t="s">
        <v>402</v>
      </c>
      <c r="F15" s="14">
        <v>30.04</v>
      </c>
      <c r="G15" t="s">
        <v>6</v>
      </c>
      <c r="H15" s="5">
        <v>3</v>
      </c>
      <c r="I15" t="s">
        <v>124</v>
      </c>
      <c r="J15" s="5">
        <f t="shared" si="0"/>
        <v>0</v>
      </c>
      <c r="K15" s="34">
        <f t="shared" si="1"/>
        <v>0</v>
      </c>
      <c r="L15">
        <f t="shared" si="2"/>
        <v>0</v>
      </c>
      <c r="P15" s="28"/>
      <c r="Q15" s="28"/>
      <c r="AD15" s="28"/>
      <c r="AE15" s="5" t="s">
        <v>9222</v>
      </c>
      <c r="AF15" s="5">
        <v>4784.21</v>
      </c>
    </row>
    <row r="16" spans="1:32" ht="17.25" hidden="1" customHeight="1" thickBot="1">
      <c r="A16" s="11">
        <v>43831</v>
      </c>
      <c r="B16" s="10" t="s">
        <v>416</v>
      </c>
      <c r="C16" s="12">
        <v>0.58333333333333337</v>
      </c>
      <c r="D16" s="13">
        <v>43831</v>
      </c>
      <c r="E16" s="7" t="s">
        <v>402</v>
      </c>
      <c r="F16" s="14">
        <v>30.75</v>
      </c>
      <c r="G16" t="s">
        <v>6</v>
      </c>
      <c r="H16" s="5">
        <v>2</v>
      </c>
      <c r="I16" s="21" t="s">
        <v>28</v>
      </c>
      <c r="J16" s="22">
        <f t="shared" si="0"/>
        <v>14</v>
      </c>
      <c r="K16" s="34">
        <f t="shared" si="1"/>
        <v>6.416131989000917E-3</v>
      </c>
      <c r="L16">
        <f t="shared" si="2"/>
        <v>28</v>
      </c>
      <c r="AE16" s="49" t="s">
        <v>9223</v>
      </c>
      <c r="AF16" s="49">
        <v>114</v>
      </c>
    </row>
    <row r="17" spans="1:12" ht="17.25" hidden="1" customHeight="1">
      <c r="A17" s="11">
        <v>43831</v>
      </c>
      <c r="B17" s="10" t="s">
        <v>417</v>
      </c>
      <c r="C17" s="12">
        <v>0.625</v>
      </c>
      <c r="D17" s="13">
        <v>43831</v>
      </c>
      <c r="E17" s="7" t="s">
        <v>402</v>
      </c>
      <c r="F17" s="14">
        <v>32.11</v>
      </c>
      <c r="G17" t="s">
        <v>6</v>
      </c>
      <c r="H17" s="5">
        <v>2</v>
      </c>
      <c r="I17" t="s">
        <v>17</v>
      </c>
      <c r="J17" s="5">
        <f t="shared" si="0"/>
        <v>5</v>
      </c>
      <c r="K17" s="34">
        <f t="shared" si="1"/>
        <v>2.2914757103574702E-3</v>
      </c>
      <c r="L17">
        <f t="shared" si="2"/>
        <v>10</v>
      </c>
    </row>
    <row r="18" spans="1:12" ht="17.25" hidden="1" customHeight="1">
      <c r="A18" s="11">
        <v>43831</v>
      </c>
      <c r="B18" s="10" t="s">
        <v>418</v>
      </c>
      <c r="C18" s="12">
        <v>0.66666666666666663</v>
      </c>
      <c r="D18" s="13">
        <v>43831</v>
      </c>
      <c r="E18" s="7" t="s">
        <v>402</v>
      </c>
      <c r="F18" s="14">
        <v>35.979999999999997</v>
      </c>
      <c r="G18" t="s">
        <v>5</v>
      </c>
      <c r="H18" s="5">
        <v>1</v>
      </c>
      <c r="I18" t="s">
        <v>39</v>
      </c>
      <c r="J18" s="5">
        <f t="shared" si="0"/>
        <v>1</v>
      </c>
      <c r="K18" s="34">
        <f t="shared" si="1"/>
        <v>4.5829514207149406E-4</v>
      </c>
      <c r="L18">
        <f t="shared" si="2"/>
        <v>1</v>
      </c>
    </row>
    <row r="19" spans="1:12" ht="17.25" hidden="1" customHeight="1">
      <c r="A19" s="11">
        <v>43831</v>
      </c>
      <c r="B19" s="10" t="s">
        <v>419</v>
      </c>
      <c r="C19" s="12">
        <v>0.70833333333333337</v>
      </c>
      <c r="D19" s="13">
        <v>43831</v>
      </c>
      <c r="E19" s="7" t="s">
        <v>402</v>
      </c>
      <c r="F19" s="14">
        <v>40.4</v>
      </c>
      <c r="G19" t="s">
        <v>10</v>
      </c>
      <c r="H19" s="5">
        <v>1</v>
      </c>
      <c r="I19" s="21" t="s">
        <v>6</v>
      </c>
      <c r="J19" s="22">
        <f t="shared" si="0"/>
        <v>484</v>
      </c>
      <c r="K19" s="34">
        <f t="shared" si="1"/>
        <v>0.22181484876260313</v>
      </c>
      <c r="L19">
        <f t="shared" si="2"/>
        <v>484</v>
      </c>
    </row>
    <row r="20" spans="1:12" ht="17.25" hidden="1" customHeight="1">
      <c r="A20" s="11">
        <v>43831</v>
      </c>
      <c r="B20" s="10" t="s">
        <v>420</v>
      </c>
      <c r="C20" s="12">
        <v>0.75</v>
      </c>
      <c r="D20" s="13">
        <v>43831</v>
      </c>
      <c r="E20" s="7" t="s">
        <v>402</v>
      </c>
      <c r="F20" s="14">
        <v>44.05</v>
      </c>
      <c r="G20" t="s">
        <v>5</v>
      </c>
      <c r="H20" s="5">
        <v>2</v>
      </c>
      <c r="I20" s="21" t="s">
        <v>7</v>
      </c>
      <c r="J20" s="22">
        <f t="shared" si="0"/>
        <v>25</v>
      </c>
      <c r="K20" s="34">
        <f t="shared" si="1"/>
        <v>1.1457378551787351E-2</v>
      </c>
      <c r="L20">
        <f t="shared" si="2"/>
        <v>50</v>
      </c>
    </row>
    <row r="21" spans="1:12" ht="17.25" hidden="1" customHeight="1">
      <c r="A21" s="11">
        <v>43831</v>
      </c>
      <c r="B21" s="10" t="s">
        <v>421</v>
      </c>
      <c r="C21" s="12">
        <v>0.79166666666666663</v>
      </c>
      <c r="D21" s="13">
        <v>43831</v>
      </c>
      <c r="E21" s="7" t="s">
        <v>402</v>
      </c>
      <c r="F21" s="14">
        <v>46.16</v>
      </c>
      <c r="G21" t="s">
        <v>5</v>
      </c>
      <c r="H21" s="5">
        <v>3</v>
      </c>
      <c r="I21" t="s">
        <v>326</v>
      </c>
      <c r="J21" s="5">
        <f t="shared" si="0"/>
        <v>0</v>
      </c>
      <c r="K21" s="34">
        <f t="shared" si="1"/>
        <v>0</v>
      </c>
      <c r="L21">
        <f t="shared" si="2"/>
        <v>0</v>
      </c>
    </row>
    <row r="22" spans="1:12" ht="17.25" hidden="1" customHeight="1">
      <c r="A22" s="11">
        <v>43831</v>
      </c>
      <c r="B22" s="10" t="s">
        <v>422</v>
      </c>
      <c r="C22" s="12">
        <v>0.83333333333333337</v>
      </c>
      <c r="D22" s="13">
        <v>43831</v>
      </c>
      <c r="E22" s="7" t="s">
        <v>402</v>
      </c>
      <c r="F22" s="14">
        <v>44.02</v>
      </c>
      <c r="G22" t="s">
        <v>5</v>
      </c>
      <c r="H22" s="5">
        <v>2</v>
      </c>
      <c r="I22" t="s">
        <v>49</v>
      </c>
      <c r="J22" s="5">
        <f t="shared" si="0"/>
        <v>3</v>
      </c>
      <c r="K22" s="34">
        <f t="shared" si="1"/>
        <v>1.3748854262144821E-3</v>
      </c>
      <c r="L22">
        <f t="shared" si="2"/>
        <v>6</v>
      </c>
    </row>
    <row r="23" spans="1:12" ht="17.25" hidden="1" customHeight="1">
      <c r="A23" s="11">
        <v>43831</v>
      </c>
      <c r="B23" s="10" t="s">
        <v>423</v>
      </c>
      <c r="C23" s="12">
        <v>0.875</v>
      </c>
      <c r="D23" s="13">
        <v>43831</v>
      </c>
      <c r="E23" s="7" t="s">
        <v>402</v>
      </c>
      <c r="F23" s="14">
        <v>45.6</v>
      </c>
      <c r="G23" t="s">
        <v>10</v>
      </c>
      <c r="H23" s="5">
        <v>1</v>
      </c>
      <c r="I23" s="21" t="s">
        <v>12</v>
      </c>
      <c r="J23" s="22">
        <f t="shared" si="0"/>
        <v>360</v>
      </c>
      <c r="K23" s="34">
        <f t="shared" si="1"/>
        <v>0.16498625114573787</v>
      </c>
      <c r="L23">
        <f t="shared" si="2"/>
        <v>360</v>
      </c>
    </row>
    <row r="24" spans="1:12" ht="17.25" hidden="1" customHeight="1">
      <c r="A24" s="11">
        <v>43831</v>
      </c>
      <c r="B24" s="10" t="s">
        <v>424</v>
      </c>
      <c r="C24" s="12">
        <v>0.91666666666666663</v>
      </c>
      <c r="D24" s="13">
        <v>43831</v>
      </c>
      <c r="E24" s="7" t="s">
        <v>402</v>
      </c>
      <c r="F24" s="14">
        <v>42.9</v>
      </c>
      <c r="G24" t="s">
        <v>5</v>
      </c>
      <c r="H24" s="5">
        <v>2</v>
      </c>
      <c r="I24" t="s">
        <v>117</v>
      </c>
      <c r="J24" s="5">
        <f t="shared" si="0"/>
        <v>0</v>
      </c>
      <c r="K24" s="34">
        <f t="shared" si="1"/>
        <v>0</v>
      </c>
      <c r="L24">
        <f t="shared" si="2"/>
        <v>0</v>
      </c>
    </row>
    <row r="25" spans="1:12" ht="14.25" hidden="1">
      <c r="A25" s="11">
        <v>43831</v>
      </c>
      <c r="B25" s="10" t="s">
        <v>425</v>
      </c>
      <c r="C25" s="12">
        <v>0.95833333333333337</v>
      </c>
      <c r="D25" s="13">
        <v>43831</v>
      </c>
      <c r="E25" s="7" t="s">
        <v>402</v>
      </c>
      <c r="F25" s="14">
        <v>37.549999999999997</v>
      </c>
      <c r="G25" t="s">
        <v>5</v>
      </c>
      <c r="H25" s="5">
        <v>1</v>
      </c>
      <c r="I25" s="21" t="s">
        <v>13</v>
      </c>
      <c r="J25" s="22">
        <f t="shared" si="0"/>
        <v>73</v>
      </c>
      <c r="K25" s="34">
        <f t="shared" si="1"/>
        <v>3.3455545371219066E-2</v>
      </c>
      <c r="L25">
        <f t="shared" si="2"/>
        <v>73</v>
      </c>
    </row>
    <row r="26" spans="1:12" ht="14.25">
      <c r="A26" s="11">
        <v>43831</v>
      </c>
      <c r="B26" s="10" t="s">
        <v>426</v>
      </c>
      <c r="C26" s="12">
        <v>0</v>
      </c>
      <c r="D26" s="13">
        <v>43832</v>
      </c>
      <c r="E26" s="7" t="s">
        <v>402</v>
      </c>
      <c r="F26" s="14">
        <v>35.4</v>
      </c>
      <c r="G26" t="s">
        <v>5</v>
      </c>
      <c r="J26" s="43">
        <f>+SUM(J2:J25)</f>
        <v>2182</v>
      </c>
      <c r="K26" s="39">
        <f>+SUM(K2:K25)</f>
        <v>1</v>
      </c>
      <c r="L26" s="37">
        <f>SUM(L2:L25)</f>
        <v>2394</v>
      </c>
    </row>
    <row r="27" spans="1:12" ht="14.25" hidden="1">
      <c r="A27" s="11">
        <v>43831</v>
      </c>
      <c r="B27" s="10" t="s">
        <v>427</v>
      </c>
      <c r="C27" s="12">
        <v>4.1666666666666664E-2</v>
      </c>
      <c r="D27" s="13">
        <v>43832</v>
      </c>
      <c r="E27" s="7" t="s">
        <v>402</v>
      </c>
      <c r="F27" s="14">
        <v>31.98</v>
      </c>
      <c r="G27" t="s">
        <v>6</v>
      </c>
    </row>
    <row r="28" spans="1:12" ht="14.25" hidden="1">
      <c r="A28" s="11">
        <v>43831</v>
      </c>
      <c r="B28" s="10" t="s">
        <v>428</v>
      </c>
      <c r="C28" s="12">
        <v>8.3333333333333329E-2</v>
      </c>
      <c r="D28" s="13">
        <v>43832</v>
      </c>
      <c r="E28" s="7" t="s">
        <v>402</v>
      </c>
      <c r="F28" s="14">
        <v>30.5</v>
      </c>
      <c r="G28" t="s">
        <v>7</v>
      </c>
    </row>
    <row r="29" spans="1:12" ht="14.25" hidden="1">
      <c r="A29" s="11">
        <v>43831</v>
      </c>
      <c r="B29" s="10" t="s">
        <v>429</v>
      </c>
      <c r="C29" s="12">
        <v>0.125</v>
      </c>
      <c r="D29" s="13">
        <v>43832</v>
      </c>
      <c r="E29" s="7" t="s">
        <v>402</v>
      </c>
      <c r="F29" s="14">
        <v>28.79</v>
      </c>
      <c r="G29" t="s">
        <v>6</v>
      </c>
    </row>
    <row r="30" spans="1:12" ht="14.25" hidden="1">
      <c r="A30" s="11">
        <v>43831</v>
      </c>
      <c r="B30" s="10" t="s">
        <v>430</v>
      </c>
      <c r="C30" s="12">
        <v>0.16666666666666666</v>
      </c>
      <c r="D30" s="13">
        <v>43832</v>
      </c>
      <c r="E30" s="7" t="s">
        <v>402</v>
      </c>
      <c r="F30" s="14">
        <v>28.42</v>
      </c>
      <c r="G30" t="s">
        <v>6</v>
      </c>
    </row>
    <row r="31" spans="1:12" ht="14.25" hidden="1">
      <c r="A31" s="11">
        <v>43831</v>
      </c>
      <c r="B31" s="10" t="s">
        <v>431</v>
      </c>
      <c r="C31" s="12">
        <v>0.20833333333333334</v>
      </c>
      <c r="D31" s="13">
        <v>43832</v>
      </c>
      <c r="E31" s="7" t="s">
        <v>402</v>
      </c>
      <c r="F31" s="14">
        <v>28.75</v>
      </c>
      <c r="G31" t="s">
        <v>6</v>
      </c>
    </row>
    <row r="32" spans="1:12" ht="14.25" hidden="1">
      <c r="A32" s="11">
        <v>43831</v>
      </c>
      <c r="B32" s="10" t="s">
        <v>432</v>
      </c>
      <c r="C32" s="12">
        <v>0.25</v>
      </c>
      <c r="D32" s="13">
        <v>43832</v>
      </c>
      <c r="E32" s="7" t="s">
        <v>402</v>
      </c>
      <c r="F32" s="14">
        <v>34.159999999999997</v>
      </c>
      <c r="G32" t="s">
        <v>12</v>
      </c>
    </row>
    <row r="33" spans="1:7" ht="14.25" hidden="1">
      <c r="A33" s="11">
        <v>43831</v>
      </c>
      <c r="B33" s="10" t="s">
        <v>433</v>
      </c>
      <c r="C33" s="12">
        <v>0.29166666666666669</v>
      </c>
      <c r="D33" s="13">
        <v>43832</v>
      </c>
      <c r="E33" s="7" t="s">
        <v>402</v>
      </c>
      <c r="F33" s="14">
        <v>42.07</v>
      </c>
      <c r="G33" t="s">
        <v>13</v>
      </c>
    </row>
    <row r="34" spans="1:7" ht="14.25" hidden="1">
      <c r="A34" s="11">
        <v>43831</v>
      </c>
      <c r="B34" s="10" t="s">
        <v>434</v>
      </c>
      <c r="C34" s="12">
        <v>0.33333333333333331</v>
      </c>
      <c r="D34" s="13">
        <v>43832</v>
      </c>
      <c r="E34" s="7" t="s">
        <v>402</v>
      </c>
      <c r="F34" s="14">
        <v>44.89</v>
      </c>
      <c r="G34" t="s">
        <v>10</v>
      </c>
    </row>
    <row r="35" spans="1:7" ht="14.25" hidden="1">
      <c r="A35" s="11">
        <v>43831</v>
      </c>
      <c r="B35" s="10" t="s">
        <v>435</v>
      </c>
      <c r="C35" s="12">
        <v>0.375</v>
      </c>
      <c r="D35" s="13">
        <v>43832</v>
      </c>
      <c r="E35" s="7" t="s">
        <v>402</v>
      </c>
      <c r="F35" s="14">
        <v>45.26</v>
      </c>
      <c r="G35" t="s">
        <v>5</v>
      </c>
    </row>
    <row r="36" spans="1:7" ht="14.25" hidden="1">
      <c r="A36" s="11">
        <v>43831</v>
      </c>
      <c r="B36" s="10" t="s">
        <v>436</v>
      </c>
      <c r="C36" s="12">
        <v>0.41666666666666669</v>
      </c>
      <c r="D36" s="13">
        <v>43832</v>
      </c>
      <c r="E36" s="7" t="s">
        <v>402</v>
      </c>
      <c r="F36" s="14">
        <v>45.57</v>
      </c>
      <c r="G36" t="s">
        <v>5</v>
      </c>
    </row>
    <row r="37" spans="1:7" ht="14.25" hidden="1">
      <c r="A37" s="11">
        <v>43831</v>
      </c>
      <c r="B37" s="10" t="s">
        <v>437</v>
      </c>
      <c r="C37" s="12">
        <v>0.45833333333333331</v>
      </c>
      <c r="D37" s="13">
        <v>43832</v>
      </c>
      <c r="E37" s="7" t="s">
        <v>402</v>
      </c>
      <c r="F37" s="14">
        <v>45.09</v>
      </c>
      <c r="G37" t="s">
        <v>5</v>
      </c>
    </row>
    <row r="38" spans="1:7" ht="14.25" hidden="1">
      <c r="A38" s="11">
        <v>43831</v>
      </c>
      <c r="B38" s="10" t="s">
        <v>438</v>
      </c>
      <c r="C38" s="12">
        <v>0.5</v>
      </c>
      <c r="D38" s="13">
        <v>43832</v>
      </c>
      <c r="E38" s="7" t="s">
        <v>402</v>
      </c>
      <c r="F38" s="14">
        <v>45.16</v>
      </c>
      <c r="G38" t="s">
        <v>5</v>
      </c>
    </row>
    <row r="39" spans="1:7" ht="14.25" hidden="1">
      <c r="A39" s="11">
        <v>43831</v>
      </c>
      <c r="B39" s="10" t="s">
        <v>439</v>
      </c>
      <c r="C39" s="12">
        <v>0.54166666666666663</v>
      </c>
      <c r="D39" s="13">
        <v>43832</v>
      </c>
      <c r="E39" s="7" t="s">
        <v>402</v>
      </c>
      <c r="F39" s="14">
        <v>44.9</v>
      </c>
      <c r="G39" t="s">
        <v>6</v>
      </c>
    </row>
    <row r="40" spans="1:7" ht="14.25" hidden="1">
      <c r="A40" s="11">
        <v>43831</v>
      </c>
      <c r="B40" s="10" t="s">
        <v>440</v>
      </c>
      <c r="C40" s="12">
        <v>0.58333333333333337</v>
      </c>
      <c r="D40" s="13">
        <v>43832</v>
      </c>
      <c r="E40" s="7" t="s">
        <v>402</v>
      </c>
      <c r="F40" s="14">
        <v>44.06</v>
      </c>
      <c r="G40" t="s">
        <v>12</v>
      </c>
    </row>
    <row r="41" spans="1:7" ht="14.25" hidden="1">
      <c r="A41" s="11">
        <v>43831</v>
      </c>
      <c r="B41" s="10" t="s">
        <v>441</v>
      </c>
      <c r="C41" s="12">
        <v>0.625</v>
      </c>
      <c r="D41" s="13">
        <v>43832</v>
      </c>
      <c r="E41" s="7" t="s">
        <v>402</v>
      </c>
      <c r="F41" s="14">
        <v>43.94</v>
      </c>
      <c r="G41" t="s">
        <v>12</v>
      </c>
    </row>
    <row r="42" spans="1:7" ht="14.25" hidden="1">
      <c r="A42" s="11">
        <v>43831</v>
      </c>
      <c r="B42" s="10" t="s">
        <v>442</v>
      </c>
      <c r="C42" s="12">
        <v>0.66666666666666663</v>
      </c>
      <c r="D42" s="13">
        <v>43832</v>
      </c>
      <c r="E42" s="7" t="s">
        <v>402</v>
      </c>
      <c r="F42" s="14">
        <v>44.37</v>
      </c>
      <c r="G42" t="s">
        <v>10</v>
      </c>
    </row>
    <row r="43" spans="1:7" ht="14.25" hidden="1">
      <c r="A43" s="11">
        <v>43831</v>
      </c>
      <c r="B43" s="10" t="s">
        <v>443</v>
      </c>
      <c r="C43" s="12">
        <v>0.70833333333333337</v>
      </c>
      <c r="D43" s="13">
        <v>43832</v>
      </c>
      <c r="E43" s="7" t="s">
        <v>402</v>
      </c>
      <c r="F43" s="14">
        <v>46.05</v>
      </c>
      <c r="G43" t="s">
        <v>5</v>
      </c>
    </row>
    <row r="44" spans="1:7" ht="14.25" hidden="1">
      <c r="A44" s="11">
        <v>43831</v>
      </c>
      <c r="B44" s="10" t="s">
        <v>444</v>
      </c>
      <c r="C44" s="12">
        <v>0.75</v>
      </c>
      <c r="D44" s="13">
        <v>43832</v>
      </c>
      <c r="E44" s="7" t="s">
        <v>402</v>
      </c>
      <c r="F44" s="14">
        <v>46.72</v>
      </c>
      <c r="G44" t="s">
        <v>5</v>
      </c>
    </row>
    <row r="45" spans="1:7" ht="14.25" hidden="1">
      <c r="A45" s="11">
        <v>43831</v>
      </c>
      <c r="B45" s="10" t="s">
        <v>445</v>
      </c>
      <c r="C45" s="12">
        <v>0.79166666666666663</v>
      </c>
      <c r="D45" s="13">
        <v>43832</v>
      </c>
      <c r="E45" s="7" t="s">
        <v>402</v>
      </c>
      <c r="F45" s="14">
        <v>46.11</v>
      </c>
      <c r="G45" t="s">
        <v>6</v>
      </c>
    </row>
    <row r="46" spans="1:7" ht="14.25" hidden="1">
      <c r="A46" s="11">
        <v>43831</v>
      </c>
      <c r="B46" s="10" t="s">
        <v>446</v>
      </c>
      <c r="C46" s="12">
        <v>0.83333333333333337</v>
      </c>
      <c r="D46" s="13">
        <v>43832</v>
      </c>
      <c r="E46" s="7" t="s">
        <v>402</v>
      </c>
      <c r="F46" s="14">
        <v>43.7</v>
      </c>
      <c r="G46" t="s">
        <v>6</v>
      </c>
    </row>
    <row r="47" spans="1:7" ht="14.25" hidden="1">
      <c r="A47" s="11">
        <v>43831</v>
      </c>
      <c r="B47" s="10" t="s">
        <v>447</v>
      </c>
      <c r="C47" s="12">
        <v>0.875</v>
      </c>
      <c r="D47" s="13">
        <v>43832</v>
      </c>
      <c r="E47" s="7" t="s">
        <v>402</v>
      </c>
      <c r="F47" s="14">
        <v>42</v>
      </c>
      <c r="G47" t="s">
        <v>5</v>
      </c>
    </row>
    <row r="48" spans="1:7" ht="14.25" hidden="1">
      <c r="A48" s="11">
        <v>43831</v>
      </c>
      <c r="B48" s="10" t="s">
        <v>448</v>
      </c>
      <c r="C48" s="12">
        <v>0.91666666666666663</v>
      </c>
      <c r="D48" s="13">
        <v>43832</v>
      </c>
      <c r="E48" s="7" t="s">
        <v>402</v>
      </c>
      <c r="F48" s="14">
        <v>38.6</v>
      </c>
      <c r="G48" t="s">
        <v>6</v>
      </c>
    </row>
    <row r="49" spans="1:7" ht="14.25" hidden="1">
      <c r="A49" s="11">
        <v>43831</v>
      </c>
      <c r="B49" s="10" t="s">
        <v>449</v>
      </c>
      <c r="C49" s="12">
        <v>0.95833333333333337</v>
      </c>
      <c r="D49" s="13">
        <v>43832</v>
      </c>
      <c r="E49" s="7" t="s">
        <v>402</v>
      </c>
      <c r="F49" s="14">
        <v>33.39</v>
      </c>
      <c r="G49" t="s">
        <v>7</v>
      </c>
    </row>
    <row r="50" spans="1:7" ht="14.25">
      <c r="A50" s="11">
        <v>43831</v>
      </c>
      <c r="B50" s="10" t="s">
        <v>450</v>
      </c>
      <c r="C50" s="12">
        <v>0</v>
      </c>
      <c r="D50" s="13">
        <v>43833</v>
      </c>
      <c r="E50" s="7" t="s">
        <v>402</v>
      </c>
      <c r="F50" s="14">
        <v>32.049999999999997</v>
      </c>
      <c r="G50" t="s">
        <v>12</v>
      </c>
    </row>
    <row r="51" spans="1:7" ht="14.25" hidden="1">
      <c r="A51" s="11">
        <v>43831</v>
      </c>
      <c r="B51" s="10" t="s">
        <v>451</v>
      </c>
      <c r="C51" s="12">
        <v>4.1666666666666664E-2</v>
      </c>
      <c r="D51" s="13">
        <v>43833</v>
      </c>
      <c r="E51" s="7" t="s">
        <v>402</v>
      </c>
      <c r="F51" s="14">
        <v>30.75</v>
      </c>
      <c r="G51" t="s">
        <v>12</v>
      </c>
    </row>
    <row r="52" spans="1:7" ht="14.25" hidden="1">
      <c r="A52" s="11">
        <v>43831</v>
      </c>
      <c r="B52" s="10" t="s">
        <v>452</v>
      </c>
      <c r="C52" s="12">
        <v>8.3333333333333329E-2</v>
      </c>
      <c r="D52" s="13">
        <v>43833</v>
      </c>
      <c r="E52" s="7" t="s">
        <v>402</v>
      </c>
      <c r="F52" s="14">
        <v>29.97</v>
      </c>
      <c r="G52" t="s">
        <v>6</v>
      </c>
    </row>
    <row r="53" spans="1:7" ht="14.25" hidden="1">
      <c r="A53" s="11">
        <v>43831</v>
      </c>
      <c r="B53" s="10" t="s">
        <v>453</v>
      </c>
      <c r="C53" s="12">
        <v>0.125</v>
      </c>
      <c r="D53" s="13">
        <v>43833</v>
      </c>
      <c r="E53" s="7" t="s">
        <v>402</v>
      </c>
      <c r="F53" s="14">
        <v>29.8</v>
      </c>
      <c r="G53" t="s">
        <v>6</v>
      </c>
    </row>
    <row r="54" spans="1:7" ht="14.25" hidden="1">
      <c r="A54" s="11">
        <v>43831</v>
      </c>
      <c r="B54" s="10" t="s">
        <v>454</v>
      </c>
      <c r="C54" s="12">
        <v>0.16666666666666666</v>
      </c>
      <c r="D54" s="13">
        <v>43833</v>
      </c>
      <c r="E54" s="7" t="s">
        <v>402</v>
      </c>
      <c r="F54" s="14">
        <v>29.74</v>
      </c>
      <c r="G54" t="s">
        <v>6</v>
      </c>
    </row>
    <row r="55" spans="1:7" ht="14.25" hidden="1">
      <c r="A55" s="11">
        <v>43831</v>
      </c>
      <c r="B55" s="10" t="s">
        <v>455</v>
      </c>
      <c r="C55" s="12">
        <v>0.20833333333333334</v>
      </c>
      <c r="D55" s="13">
        <v>43833</v>
      </c>
      <c r="E55" s="7" t="s">
        <v>402</v>
      </c>
      <c r="F55" s="14">
        <v>29.87</v>
      </c>
      <c r="G55" t="s">
        <v>12</v>
      </c>
    </row>
    <row r="56" spans="1:7" ht="14.25" hidden="1">
      <c r="A56" s="11">
        <v>43831</v>
      </c>
      <c r="B56" s="10" t="s">
        <v>456</v>
      </c>
      <c r="C56" s="12">
        <v>0.25</v>
      </c>
      <c r="D56" s="13">
        <v>43833</v>
      </c>
      <c r="E56" s="7" t="s">
        <v>402</v>
      </c>
      <c r="F56" s="14">
        <v>31.21</v>
      </c>
      <c r="G56" t="s">
        <v>12</v>
      </c>
    </row>
    <row r="57" spans="1:7" ht="14.25" hidden="1">
      <c r="A57" s="11">
        <v>43831</v>
      </c>
      <c r="B57" s="10" t="s">
        <v>457</v>
      </c>
      <c r="C57" s="12">
        <v>0.29166666666666669</v>
      </c>
      <c r="D57" s="13">
        <v>43833</v>
      </c>
      <c r="E57" s="7" t="s">
        <v>402</v>
      </c>
      <c r="F57" s="14">
        <v>36.729999999999997</v>
      </c>
      <c r="G57" t="s">
        <v>6</v>
      </c>
    </row>
    <row r="58" spans="1:7" ht="14.25" hidden="1">
      <c r="A58" s="11">
        <v>43831</v>
      </c>
      <c r="B58" s="10" t="s">
        <v>458</v>
      </c>
      <c r="C58" s="12">
        <v>0.33333333333333331</v>
      </c>
      <c r="D58" s="13">
        <v>43833</v>
      </c>
      <c r="E58" s="7" t="s">
        <v>402</v>
      </c>
      <c r="F58" s="14">
        <v>42.9</v>
      </c>
      <c r="G58" t="s">
        <v>6</v>
      </c>
    </row>
    <row r="59" spans="1:7" ht="14.25" hidden="1">
      <c r="A59" s="11">
        <v>43831</v>
      </c>
      <c r="B59" s="10" t="s">
        <v>459</v>
      </c>
      <c r="C59" s="12">
        <v>0.375</v>
      </c>
      <c r="D59" s="13">
        <v>43833</v>
      </c>
      <c r="E59" s="7" t="s">
        <v>402</v>
      </c>
      <c r="F59" s="14">
        <v>46</v>
      </c>
      <c r="G59" t="s">
        <v>15</v>
      </c>
    </row>
    <row r="60" spans="1:7" ht="14.25" hidden="1">
      <c r="A60" s="11">
        <v>43831</v>
      </c>
      <c r="B60" s="10" t="s">
        <v>460</v>
      </c>
      <c r="C60" s="12">
        <v>0.41666666666666669</v>
      </c>
      <c r="D60" s="13">
        <v>43833</v>
      </c>
      <c r="E60" s="7" t="s">
        <v>402</v>
      </c>
      <c r="F60" s="14">
        <v>47.23</v>
      </c>
      <c r="G60" t="s">
        <v>5</v>
      </c>
    </row>
    <row r="61" spans="1:7" ht="14.25" hidden="1">
      <c r="A61" s="11">
        <v>43831</v>
      </c>
      <c r="B61" s="10" t="s">
        <v>461</v>
      </c>
      <c r="C61" s="12">
        <v>0.45833333333333331</v>
      </c>
      <c r="D61" s="13">
        <v>43833</v>
      </c>
      <c r="E61" s="7" t="s">
        <v>402</v>
      </c>
      <c r="F61" s="14">
        <v>46.03</v>
      </c>
      <c r="G61" t="s">
        <v>5</v>
      </c>
    </row>
    <row r="62" spans="1:7" ht="14.25" hidden="1">
      <c r="A62" s="11">
        <v>43831</v>
      </c>
      <c r="B62" s="10" t="s">
        <v>462</v>
      </c>
      <c r="C62" s="12">
        <v>0.5</v>
      </c>
      <c r="D62" s="13">
        <v>43833</v>
      </c>
      <c r="E62" s="7" t="s">
        <v>402</v>
      </c>
      <c r="F62" s="14">
        <v>44.9</v>
      </c>
      <c r="G62" t="s">
        <v>6</v>
      </c>
    </row>
    <row r="63" spans="1:7" ht="14.25" hidden="1">
      <c r="A63" s="11">
        <v>43831</v>
      </c>
      <c r="B63" s="10" t="s">
        <v>463</v>
      </c>
      <c r="C63" s="12">
        <v>0.54166666666666663</v>
      </c>
      <c r="D63" s="13">
        <v>43833</v>
      </c>
      <c r="E63" s="7" t="s">
        <v>402</v>
      </c>
      <c r="F63" s="14">
        <v>44.44</v>
      </c>
      <c r="G63" t="s">
        <v>5</v>
      </c>
    </row>
    <row r="64" spans="1:7" ht="14.25" hidden="1">
      <c r="A64" s="11">
        <v>43831</v>
      </c>
      <c r="B64" s="10" t="s">
        <v>464</v>
      </c>
      <c r="C64" s="12">
        <v>0.58333333333333337</v>
      </c>
      <c r="D64" s="13">
        <v>43833</v>
      </c>
      <c r="E64" s="7" t="s">
        <v>402</v>
      </c>
      <c r="F64" s="14">
        <v>41.19</v>
      </c>
      <c r="G64" t="s">
        <v>12</v>
      </c>
    </row>
    <row r="65" spans="1:7" ht="14.25" hidden="1">
      <c r="A65" s="11">
        <v>43831</v>
      </c>
      <c r="B65" s="10" t="s">
        <v>465</v>
      </c>
      <c r="C65" s="12">
        <v>0.625</v>
      </c>
      <c r="D65" s="13">
        <v>43833</v>
      </c>
      <c r="E65" s="7" t="s">
        <v>402</v>
      </c>
      <c r="F65" s="14">
        <v>39.5</v>
      </c>
      <c r="G65" t="s">
        <v>12</v>
      </c>
    </row>
    <row r="66" spans="1:7" ht="14.25" hidden="1">
      <c r="A66" s="11">
        <v>43831</v>
      </c>
      <c r="B66" s="10" t="s">
        <v>466</v>
      </c>
      <c r="C66" s="12">
        <v>0.66666666666666663</v>
      </c>
      <c r="D66" s="13">
        <v>43833</v>
      </c>
      <c r="E66" s="7" t="s">
        <v>402</v>
      </c>
      <c r="F66" s="14">
        <v>39.5</v>
      </c>
      <c r="G66" t="s">
        <v>12</v>
      </c>
    </row>
    <row r="67" spans="1:7" ht="14.25" hidden="1">
      <c r="A67" s="11">
        <v>43831</v>
      </c>
      <c r="B67" s="10" t="s">
        <v>467</v>
      </c>
      <c r="C67" s="12">
        <v>0.70833333333333337</v>
      </c>
      <c r="D67" s="13">
        <v>43833</v>
      </c>
      <c r="E67" s="7" t="s">
        <v>402</v>
      </c>
      <c r="F67" s="14">
        <v>43.51</v>
      </c>
      <c r="G67" t="s">
        <v>6</v>
      </c>
    </row>
    <row r="68" spans="1:7" ht="14.25" hidden="1">
      <c r="A68" s="11">
        <v>43831</v>
      </c>
      <c r="B68" s="10" t="s">
        <v>468</v>
      </c>
      <c r="C68" s="12">
        <v>0.75</v>
      </c>
      <c r="D68" s="13">
        <v>43833</v>
      </c>
      <c r="E68" s="7" t="s">
        <v>402</v>
      </c>
      <c r="F68" s="14">
        <v>45.2</v>
      </c>
      <c r="G68" t="s">
        <v>10</v>
      </c>
    </row>
    <row r="69" spans="1:7" ht="14.25" hidden="1">
      <c r="A69" s="11">
        <v>43831</v>
      </c>
      <c r="B69" s="10" t="s">
        <v>469</v>
      </c>
      <c r="C69" s="12">
        <v>0.79166666666666663</v>
      </c>
      <c r="D69" s="13">
        <v>43833</v>
      </c>
      <c r="E69" s="7" t="s">
        <v>402</v>
      </c>
      <c r="F69" s="14">
        <v>46.9</v>
      </c>
      <c r="G69" t="s">
        <v>5</v>
      </c>
    </row>
    <row r="70" spans="1:7" ht="14.25" hidden="1">
      <c r="A70" s="11">
        <v>43831</v>
      </c>
      <c r="B70" s="10" t="s">
        <v>470</v>
      </c>
      <c r="C70" s="12">
        <v>0.83333333333333337</v>
      </c>
      <c r="D70" s="13">
        <v>43833</v>
      </c>
      <c r="E70" s="7" t="s">
        <v>402</v>
      </c>
      <c r="F70" s="14">
        <v>46.23</v>
      </c>
      <c r="G70" t="s">
        <v>5</v>
      </c>
    </row>
    <row r="71" spans="1:7" ht="14.25" hidden="1">
      <c r="A71" s="11">
        <v>43831</v>
      </c>
      <c r="B71" s="10" t="s">
        <v>471</v>
      </c>
      <c r="C71" s="12">
        <v>0.875</v>
      </c>
      <c r="D71" s="13">
        <v>43833</v>
      </c>
      <c r="E71" s="7" t="s">
        <v>402</v>
      </c>
      <c r="F71" s="14">
        <v>44.5</v>
      </c>
      <c r="G71" t="s">
        <v>5</v>
      </c>
    </row>
    <row r="72" spans="1:7" ht="14.25" hidden="1">
      <c r="A72" s="11">
        <v>43831</v>
      </c>
      <c r="B72" s="10" t="s">
        <v>472</v>
      </c>
      <c r="C72" s="12">
        <v>0.91666666666666663</v>
      </c>
      <c r="D72" s="13">
        <v>43833</v>
      </c>
      <c r="E72" s="7" t="s">
        <v>402</v>
      </c>
      <c r="F72" s="14">
        <v>40.5</v>
      </c>
      <c r="G72" t="s">
        <v>5</v>
      </c>
    </row>
    <row r="73" spans="1:7" ht="14.25" hidden="1">
      <c r="A73" s="11">
        <v>43831</v>
      </c>
      <c r="B73" s="10" t="s">
        <v>473</v>
      </c>
      <c r="C73" s="12">
        <v>0.95833333333333337</v>
      </c>
      <c r="D73" s="13">
        <v>43833</v>
      </c>
      <c r="E73" s="7" t="s">
        <v>402</v>
      </c>
      <c r="F73" s="14">
        <v>39.5</v>
      </c>
      <c r="G73" t="s">
        <v>12</v>
      </c>
    </row>
    <row r="74" spans="1:7" ht="14.25">
      <c r="A74" s="11">
        <v>43831</v>
      </c>
      <c r="B74" s="10" t="s">
        <v>474</v>
      </c>
      <c r="C74" s="12">
        <v>0</v>
      </c>
      <c r="D74" s="13">
        <v>43834</v>
      </c>
      <c r="E74" s="7" t="s">
        <v>402</v>
      </c>
      <c r="F74" s="14">
        <v>38.01</v>
      </c>
      <c r="G74" t="s">
        <v>6</v>
      </c>
    </row>
    <row r="75" spans="1:7" ht="14.25" hidden="1">
      <c r="A75" s="11">
        <v>43831</v>
      </c>
      <c r="B75" s="10" t="s">
        <v>475</v>
      </c>
      <c r="C75" s="12">
        <v>4.1666666666666664E-2</v>
      </c>
      <c r="D75" s="13">
        <v>43834</v>
      </c>
      <c r="E75" s="7" t="s">
        <v>402</v>
      </c>
      <c r="F75" s="14">
        <v>32.049999999999997</v>
      </c>
      <c r="G75" t="s">
        <v>17</v>
      </c>
    </row>
    <row r="76" spans="1:7" ht="14.25" hidden="1">
      <c r="A76" s="11">
        <v>43831</v>
      </c>
      <c r="B76" s="10" t="s">
        <v>476</v>
      </c>
      <c r="C76" s="12">
        <v>8.3333333333333329E-2</v>
      </c>
      <c r="D76" s="13">
        <v>43834</v>
      </c>
      <c r="E76" s="7" t="s">
        <v>402</v>
      </c>
      <c r="F76" s="14">
        <v>31</v>
      </c>
      <c r="G76" t="s">
        <v>12</v>
      </c>
    </row>
    <row r="77" spans="1:7" ht="14.25" hidden="1">
      <c r="A77" s="11">
        <v>43831</v>
      </c>
      <c r="B77" s="10" t="s">
        <v>477</v>
      </c>
      <c r="C77" s="12">
        <v>0.125</v>
      </c>
      <c r="D77" s="13">
        <v>43834</v>
      </c>
      <c r="E77" s="7" t="s">
        <v>402</v>
      </c>
      <c r="F77" s="14">
        <v>30.2</v>
      </c>
      <c r="G77" t="s">
        <v>6</v>
      </c>
    </row>
    <row r="78" spans="1:7" ht="14.25" hidden="1">
      <c r="A78" s="11">
        <v>43831</v>
      </c>
      <c r="B78" s="10" t="s">
        <v>478</v>
      </c>
      <c r="C78" s="12">
        <v>0.16666666666666666</v>
      </c>
      <c r="D78" s="13">
        <v>43834</v>
      </c>
      <c r="E78" s="7" t="s">
        <v>402</v>
      </c>
      <c r="F78" s="14">
        <v>29.85</v>
      </c>
      <c r="G78" t="s">
        <v>6</v>
      </c>
    </row>
    <row r="79" spans="1:7" ht="14.25" hidden="1">
      <c r="A79" s="11">
        <v>43831</v>
      </c>
      <c r="B79" s="10" t="s">
        <v>479</v>
      </c>
      <c r="C79" s="12">
        <v>0.20833333333333334</v>
      </c>
      <c r="D79" s="13">
        <v>43834</v>
      </c>
      <c r="E79" s="7" t="s">
        <v>402</v>
      </c>
      <c r="F79" s="14">
        <v>29.84</v>
      </c>
      <c r="G79" t="s">
        <v>6</v>
      </c>
    </row>
    <row r="80" spans="1:7" ht="14.25" hidden="1">
      <c r="A80" s="11">
        <v>43831</v>
      </c>
      <c r="B80" s="10" t="s">
        <v>480</v>
      </c>
      <c r="C80" s="12">
        <v>0.25</v>
      </c>
      <c r="D80" s="13">
        <v>43834</v>
      </c>
      <c r="E80" s="7" t="s">
        <v>402</v>
      </c>
      <c r="F80" s="14">
        <v>30.1</v>
      </c>
      <c r="G80" t="s">
        <v>5</v>
      </c>
    </row>
    <row r="81" spans="1:7" ht="14.25" hidden="1">
      <c r="A81" s="11">
        <v>43831</v>
      </c>
      <c r="B81" s="10" t="s">
        <v>481</v>
      </c>
      <c r="C81" s="12">
        <v>0.29166666666666669</v>
      </c>
      <c r="D81" s="13">
        <v>43834</v>
      </c>
      <c r="E81" s="7" t="s">
        <v>402</v>
      </c>
      <c r="F81" s="14">
        <v>30.75</v>
      </c>
      <c r="G81" t="s">
        <v>6</v>
      </c>
    </row>
    <row r="82" spans="1:7" ht="14.25" hidden="1">
      <c r="A82" s="11">
        <v>43831</v>
      </c>
      <c r="B82" s="10" t="s">
        <v>482</v>
      </c>
      <c r="C82" s="12">
        <v>0.33333333333333331</v>
      </c>
      <c r="D82" s="13">
        <v>43834</v>
      </c>
      <c r="E82" s="7" t="s">
        <v>402</v>
      </c>
      <c r="F82" s="14">
        <v>31.83</v>
      </c>
      <c r="G82" t="s">
        <v>13</v>
      </c>
    </row>
    <row r="83" spans="1:7" ht="14.25" hidden="1">
      <c r="A83" s="11">
        <v>43831</v>
      </c>
      <c r="B83" s="10" t="s">
        <v>483</v>
      </c>
      <c r="C83" s="12">
        <v>0.375</v>
      </c>
      <c r="D83" s="13">
        <v>43834</v>
      </c>
      <c r="E83" s="7" t="s">
        <v>402</v>
      </c>
      <c r="F83" s="14">
        <v>36.67</v>
      </c>
      <c r="G83" t="s">
        <v>5</v>
      </c>
    </row>
    <row r="84" spans="1:7" ht="14.25" hidden="1">
      <c r="A84" s="11">
        <v>43831</v>
      </c>
      <c r="B84" s="10" t="s">
        <v>484</v>
      </c>
      <c r="C84" s="12">
        <v>0.41666666666666669</v>
      </c>
      <c r="D84" s="13">
        <v>43834</v>
      </c>
      <c r="E84" s="7" t="s">
        <v>402</v>
      </c>
      <c r="F84" s="14">
        <v>39.57</v>
      </c>
      <c r="G84" t="s">
        <v>12</v>
      </c>
    </row>
    <row r="85" spans="1:7" ht="14.25" hidden="1">
      <c r="A85" s="11">
        <v>43831</v>
      </c>
      <c r="B85" s="10" t="s">
        <v>485</v>
      </c>
      <c r="C85" s="12">
        <v>0.45833333333333331</v>
      </c>
      <c r="D85" s="13">
        <v>43834</v>
      </c>
      <c r="E85" s="7" t="s">
        <v>402</v>
      </c>
      <c r="F85" s="14">
        <v>36.11</v>
      </c>
      <c r="G85" t="s">
        <v>6</v>
      </c>
    </row>
    <row r="86" spans="1:7" ht="14.25" hidden="1">
      <c r="A86" s="11">
        <v>43831</v>
      </c>
      <c r="B86" s="10" t="s">
        <v>486</v>
      </c>
      <c r="C86" s="12">
        <v>0.5</v>
      </c>
      <c r="D86" s="13">
        <v>43834</v>
      </c>
      <c r="E86" s="7" t="s">
        <v>402</v>
      </c>
      <c r="F86" s="14">
        <v>34.770000000000003</v>
      </c>
      <c r="G86" t="s">
        <v>12</v>
      </c>
    </row>
    <row r="87" spans="1:7" ht="14.25" hidden="1">
      <c r="A87" s="11">
        <v>43831</v>
      </c>
      <c r="B87" s="10" t="s">
        <v>487</v>
      </c>
      <c r="C87" s="12">
        <v>0.54166666666666663</v>
      </c>
      <c r="D87" s="13">
        <v>43834</v>
      </c>
      <c r="E87" s="7" t="s">
        <v>402</v>
      </c>
      <c r="F87" s="14">
        <v>32.07</v>
      </c>
      <c r="G87" t="s">
        <v>17</v>
      </c>
    </row>
    <row r="88" spans="1:7" ht="14.25" hidden="1">
      <c r="A88" s="11">
        <v>43831</v>
      </c>
      <c r="B88" s="10" t="s">
        <v>488</v>
      </c>
      <c r="C88" s="12">
        <v>0.58333333333333337</v>
      </c>
      <c r="D88" s="13">
        <v>43834</v>
      </c>
      <c r="E88" s="7" t="s">
        <v>402</v>
      </c>
      <c r="F88" s="14">
        <v>31.83</v>
      </c>
      <c r="G88" t="s">
        <v>6</v>
      </c>
    </row>
    <row r="89" spans="1:7" ht="14.25" hidden="1">
      <c r="A89" s="11">
        <v>43831</v>
      </c>
      <c r="B89" s="10" t="s">
        <v>489</v>
      </c>
      <c r="C89" s="12">
        <v>0.625</v>
      </c>
      <c r="D89" s="13">
        <v>43834</v>
      </c>
      <c r="E89" s="7" t="s">
        <v>402</v>
      </c>
      <c r="F89" s="14">
        <v>31.95</v>
      </c>
      <c r="G89" t="s">
        <v>13</v>
      </c>
    </row>
    <row r="90" spans="1:7" ht="14.25" hidden="1">
      <c r="A90" s="11">
        <v>43831</v>
      </c>
      <c r="B90" s="10" t="s">
        <v>490</v>
      </c>
      <c r="C90" s="12">
        <v>0.66666666666666663</v>
      </c>
      <c r="D90" s="13">
        <v>43834</v>
      </c>
      <c r="E90" s="7" t="s">
        <v>402</v>
      </c>
      <c r="F90" s="14">
        <v>32.25</v>
      </c>
      <c r="G90" t="s">
        <v>17</v>
      </c>
    </row>
    <row r="91" spans="1:7" ht="14.25" hidden="1">
      <c r="A91" s="11">
        <v>43831</v>
      </c>
      <c r="B91" s="10" t="s">
        <v>491</v>
      </c>
      <c r="C91" s="12">
        <v>0.70833333333333337</v>
      </c>
      <c r="D91" s="13">
        <v>43834</v>
      </c>
      <c r="E91" s="7" t="s">
        <v>402</v>
      </c>
      <c r="F91" s="14">
        <v>41.81</v>
      </c>
      <c r="G91" t="s">
        <v>6</v>
      </c>
    </row>
    <row r="92" spans="1:7" ht="14.25" hidden="1">
      <c r="A92" s="11">
        <v>43831</v>
      </c>
      <c r="B92" s="10" t="s">
        <v>492</v>
      </c>
      <c r="C92" s="12">
        <v>0.75</v>
      </c>
      <c r="D92" s="13">
        <v>43834</v>
      </c>
      <c r="E92" s="7" t="s">
        <v>402</v>
      </c>
      <c r="F92" s="14">
        <v>44.24</v>
      </c>
      <c r="G92" t="s">
        <v>5</v>
      </c>
    </row>
    <row r="93" spans="1:7" ht="14.25" hidden="1">
      <c r="A93" s="11">
        <v>43831</v>
      </c>
      <c r="B93" s="10" t="s">
        <v>493</v>
      </c>
      <c r="C93" s="12">
        <v>0.79166666666666663</v>
      </c>
      <c r="D93" s="13">
        <v>43834</v>
      </c>
      <c r="E93" s="7" t="s">
        <v>402</v>
      </c>
      <c r="F93" s="14">
        <v>44</v>
      </c>
      <c r="G93" t="s">
        <v>5</v>
      </c>
    </row>
    <row r="94" spans="1:7" ht="14.25" hidden="1">
      <c r="A94" s="11">
        <v>43831</v>
      </c>
      <c r="B94" s="10" t="s">
        <v>494</v>
      </c>
      <c r="C94" s="12">
        <v>0.83333333333333337</v>
      </c>
      <c r="D94" s="13">
        <v>43834</v>
      </c>
      <c r="E94" s="7" t="s">
        <v>402</v>
      </c>
      <c r="F94" s="14">
        <v>44.44</v>
      </c>
      <c r="G94" t="s">
        <v>5</v>
      </c>
    </row>
    <row r="95" spans="1:7" ht="14.25" hidden="1">
      <c r="A95" s="11">
        <v>43831</v>
      </c>
      <c r="B95" s="10" t="s">
        <v>495</v>
      </c>
      <c r="C95" s="12">
        <v>0.875</v>
      </c>
      <c r="D95" s="13">
        <v>43834</v>
      </c>
      <c r="E95" s="7" t="s">
        <v>402</v>
      </c>
      <c r="F95" s="14">
        <v>44.43</v>
      </c>
      <c r="G95" t="s">
        <v>5</v>
      </c>
    </row>
    <row r="96" spans="1:7" ht="14.25" hidden="1">
      <c r="A96" s="11">
        <v>43831</v>
      </c>
      <c r="B96" s="10" t="s">
        <v>496</v>
      </c>
      <c r="C96" s="12">
        <v>0.91666666666666663</v>
      </c>
      <c r="D96" s="13">
        <v>43834</v>
      </c>
      <c r="E96" s="7" t="s">
        <v>402</v>
      </c>
      <c r="F96" s="14">
        <v>40.380000000000003</v>
      </c>
      <c r="G96" t="s">
        <v>5</v>
      </c>
    </row>
    <row r="97" spans="1:7" ht="14.25" hidden="1">
      <c r="A97" s="11">
        <v>43831</v>
      </c>
      <c r="B97" s="10" t="s">
        <v>497</v>
      </c>
      <c r="C97" s="12">
        <v>0.95833333333333337</v>
      </c>
      <c r="D97" s="13">
        <v>43834</v>
      </c>
      <c r="E97" s="7" t="s">
        <v>402</v>
      </c>
      <c r="F97" s="14">
        <v>37.950000000000003</v>
      </c>
      <c r="G97" t="s">
        <v>12</v>
      </c>
    </row>
    <row r="98" spans="1:7" ht="14.25">
      <c r="A98" s="11">
        <v>43831</v>
      </c>
      <c r="B98" s="10" t="s">
        <v>498</v>
      </c>
      <c r="C98" s="12">
        <v>0</v>
      </c>
      <c r="D98" s="13">
        <v>43835</v>
      </c>
      <c r="E98" s="7" t="s">
        <v>402</v>
      </c>
      <c r="F98" s="14">
        <v>33.1</v>
      </c>
      <c r="G98" t="s">
        <v>6</v>
      </c>
    </row>
    <row r="99" spans="1:7" ht="14.25" hidden="1">
      <c r="A99" s="11">
        <v>43831</v>
      </c>
      <c r="B99" s="10" t="s">
        <v>499</v>
      </c>
      <c r="C99" s="12">
        <v>4.1666666666666664E-2</v>
      </c>
      <c r="D99" s="13">
        <v>43835</v>
      </c>
      <c r="E99" s="7" t="s">
        <v>402</v>
      </c>
      <c r="F99" s="14">
        <v>32.28</v>
      </c>
      <c r="G99" t="s">
        <v>13</v>
      </c>
    </row>
    <row r="100" spans="1:7" ht="14.25" hidden="1">
      <c r="A100" s="11">
        <v>43831</v>
      </c>
      <c r="B100" s="10" t="s">
        <v>500</v>
      </c>
      <c r="C100" s="12">
        <v>8.3333333333333329E-2</v>
      </c>
      <c r="D100" s="13">
        <v>43835</v>
      </c>
      <c r="E100" s="7" t="s">
        <v>402</v>
      </c>
      <c r="F100" s="14">
        <v>31.18</v>
      </c>
      <c r="G100" t="s">
        <v>5</v>
      </c>
    </row>
    <row r="101" spans="1:7" ht="14.25" hidden="1">
      <c r="A101" s="11">
        <v>43831</v>
      </c>
      <c r="B101" s="10" t="s">
        <v>501</v>
      </c>
      <c r="C101" s="12">
        <v>0.125</v>
      </c>
      <c r="D101" s="13">
        <v>43835</v>
      </c>
      <c r="E101" s="7" t="s">
        <v>402</v>
      </c>
      <c r="F101" s="14">
        <v>30.1</v>
      </c>
      <c r="G101" t="s">
        <v>7</v>
      </c>
    </row>
    <row r="102" spans="1:7" ht="14.25" hidden="1">
      <c r="A102" s="11">
        <v>43831</v>
      </c>
      <c r="B102" s="10" t="s">
        <v>502</v>
      </c>
      <c r="C102" s="12">
        <v>0.16666666666666666</v>
      </c>
      <c r="D102" s="13">
        <v>43835</v>
      </c>
      <c r="E102" s="7" t="s">
        <v>402</v>
      </c>
      <c r="F102" s="14">
        <v>29.96</v>
      </c>
      <c r="G102" t="s">
        <v>6</v>
      </c>
    </row>
    <row r="103" spans="1:7" ht="14.25" hidden="1">
      <c r="A103" s="11">
        <v>43831</v>
      </c>
      <c r="B103" s="10" t="s">
        <v>503</v>
      </c>
      <c r="C103" s="12">
        <v>0.20833333333333334</v>
      </c>
      <c r="D103" s="13">
        <v>43835</v>
      </c>
      <c r="E103" s="7" t="s">
        <v>402</v>
      </c>
      <c r="F103" s="14">
        <v>29.88</v>
      </c>
      <c r="G103" t="s">
        <v>13</v>
      </c>
    </row>
    <row r="104" spans="1:7" ht="14.25" hidden="1">
      <c r="A104" s="11">
        <v>43831</v>
      </c>
      <c r="B104" s="10" t="s">
        <v>504</v>
      </c>
      <c r="C104" s="12">
        <v>0.25</v>
      </c>
      <c r="D104" s="13">
        <v>43835</v>
      </c>
      <c r="E104" s="7" t="s">
        <v>402</v>
      </c>
      <c r="F104" s="14">
        <v>30.38</v>
      </c>
      <c r="G104" t="s">
        <v>7</v>
      </c>
    </row>
    <row r="105" spans="1:7" ht="14.25" hidden="1">
      <c r="A105" s="11">
        <v>43831</v>
      </c>
      <c r="B105" s="10" t="s">
        <v>505</v>
      </c>
      <c r="C105" s="12">
        <v>0.29166666666666669</v>
      </c>
      <c r="D105" s="13">
        <v>43835</v>
      </c>
      <c r="E105" s="7" t="s">
        <v>402</v>
      </c>
      <c r="F105" s="14">
        <v>31.15</v>
      </c>
      <c r="G105" t="s">
        <v>6</v>
      </c>
    </row>
    <row r="106" spans="1:7" ht="14.25" hidden="1">
      <c r="A106" s="11">
        <v>43831</v>
      </c>
      <c r="B106" s="10" t="s">
        <v>506</v>
      </c>
      <c r="C106" s="12">
        <v>0.33333333333333331</v>
      </c>
      <c r="D106" s="13">
        <v>43835</v>
      </c>
      <c r="E106" s="7" t="s">
        <v>402</v>
      </c>
      <c r="F106" s="14">
        <v>32.090000000000003</v>
      </c>
      <c r="G106" t="s">
        <v>5</v>
      </c>
    </row>
    <row r="107" spans="1:7" ht="14.25" hidden="1">
      <c r="A107" s="11">
        <v>43831</v>
      </c>
      <c r="B107" s="10" t="s">
        <v>507</v>
      </c>
      <c r="C107" s="12">
        <v>0.375</v>
      </c>
      <c r="D107" s="13">
        <v>43835</v>
      </c>
      <c r="E107" s="7" t="s">
        <v>402</v>
      </c>
      <c r="F107" s="14">
        <v>34.270000000000003</v>
      </c>
      <c r="G107" t="s">
        <v>6</v>
      </c>
    </row>
    <row r="108" spans="1:7" ht="14.25" hidden="1">
      <c r="A108" s="11">
        <v>43831</v>
      </c>
      <c r="B108" s="10" t="s">
        <v>508</v>
      </c>
      <c r="C108" s="12">
        <v>0.41666666666666669</v>
      </c>
      <c r="D108" s="13">
        <v>43835</v>
      </c>
      <c r="E108" s="7" t="s">
        <v>402</v>
      </c>
      <c r="F108" s="14">
        <v>37.53</v>
      </c>
      <c r="G108" t="s">
        <v>6</v>
      </c>
    </row>
    <row r="109" spans="1:7" ht="14.25" hidden="1">
      <c r="A109" s="11">
        <v>43831</v>
      </c>
      <c r="B109" s="10" t="s">
        <v>509</v>
      </c>
      <c r="C109" s="12">
        <v>0.45833333333333331</v>
      </c>
      <c r="D109" s="13">
        <v>43835</v>
      </c>
      <c r="E109" s="7" t="s">
        <v>402</v>
      </c>
      <c r="F109" s="14">
        <v>38.99</v>
      </c>
      <c r="G109" t="s">
        <v>6</v>
      </c>
    </row>
    <row r="110" spans="1:7" ht="14.25" hidden="1">
      <c r="A110" s="11">
        <v>43831</v>
      </c>
      <c r="B110" s="10" t="s">
        <v>510</v>
      </c>
      <c r="C110" s="12">
        <v>0.5</v>
      </c>
      <c r="D110" s="13">
        <v>43835</v>
      </c>
      <c r="E110" s="7" t="s">
        <v>402</v>
      </c>
      <c r="F110" s="14">
        <v>38.15</v>
      </c>
      <c r="G110" t="s">
        <v>6</v>
      </c>
    </row>
    <row r="111" spans="1:7" ht="14.25" hidden="1">
      <c r="A111" s="11">
        <v>43831</v>
      </c>
      <c r="B111" s="10" t="s">
        <v>511</v>
      </c>
      <c r="C111" s="12">
        <v>0.54166666666666663</v>
      </c>
      <c r="D111" s="13">
        <v>43835</v>
      </c>
      <c r="E111" s="7" t="s">
        <v>402</v>
      </c>
      <c r="F111" s="14">
        <v>35.369999999999997</v>
      </c>
      <c r="G111" t="s">
        <v>6</v>
      </c>
    </row>
    <row r="112" spans="1:7" ht="14.25" hidden="1">
      <c r="A112" s="11">
        <v>43831</v>
      </c>
      <c r="B112" s="10" t="s">
        <v>512</v>
      </c>
      <c r="C112" s="12">
        <v>0.58333333333333337</v>
      </c>
      <c r="D112" s="13">
        <v>43835</v>
      </c>
      <c r="E112" s="7" t="s">
        <v>402</v>
      </c>
      <c r="F112" s="14">
        <v>34.44</v>
      </c>
      <c r="G112" t="s">
        <v>6</v>
      </c>
    </row>
    <row r="113" spans="1:7" ht="14.25" hidden="1">
      <c r="A113" s="11">
        <v>43831</v>
      </c>
      <c r="B113" s="10" t="s">
        <v>513</v>
      </c>
      <c r="C113" s="12">
        <v>0.625</v>
      </c>
      <c r="D113" s="13">
        <v>43835</v>
      </c>
      <c r="E113" s="7" t="s">
        <v>402</v>
      </c>
      <c r="F113" s="14">
        <v>36.1</v>
      </c>
      <c r="G113" t="s">
        <v>12</v>
      </c>
    </row>
    <row r="114" spans="1:7" ht="14.25" hidden="1">
      <c r="A114" s="11">
        <v>43831</v>
      </c>
      <c r="B114" s="10" t="s">
        <v>514</v>
      </c>
      <c r="C114" s="12">
        <v>0.66666666666666663</v>
      </c>
      <c r="D114" s="13">
        <v>43835</v>
      </c>
      <c r="E114" s="7" t="s">
        <v>402</v>
      </c>
      <c r="F114" s="14">
        <v>40.590000000000003</v>
      </c>
      <c r="G114" t="s">
        <v>5</v>
      </c>
    </row>
    <row r="115" spans="1:7" ht="14.25" hidden="1">
      <c r="A115" s="11">
        <v>43831</v>
      </c>
      <c r="B115" s="10" t="s">
        <v>515</v>
      </c>
      <c r="C115" s="12">
        <v>0.70833333333333337</v>
      </c>
      <c r="D115" s="13">
        <v>43835</v>
      </c>
      <c r="E115" s="7" t="s">
        <v>402</v>
      </c>
      <c r="F115" s="14">
        <v>44.68</v>
      </c>
      <c r="G115" t="s">
        <v>5</v>
      </c>
    </row>
    <row r="116" spans="1:7" ht="14.25" hidden="1">
      <c r="A116" s="11">
        <v>43831</v>
      </c>
      <c r="B116" s="10" t="s">
        <v>516</v>
      </c>
      <c r="C116" s="12">
        <v>0.75</v>
      </c>
      <c r="D116" s="13">
        <v>43835</v>
      </c>
      <c r="E116" s="7" t="s">
        <v>402</v>
      </c>
      <c r="F116" s="14">
        <v>46.16</v>
      </c>
      <c r="G116" t="s">
        <v>10</v>
      </c>
    </row>
    <row r="117" spans="1:7" ht="14.25" hidden="1">
      <c r="A117" s="11">
        <v>43831</v>
      </c>
      <c r="B117" s="10" t="s">
        <v>517</v>
      </c>
      <c r="C117" s="12">
        <v>0.79166666666666663</v>
      </c>
      <c r="D117" s="13">
        <v>43835</v>
      </c>
      <c r="E117" s="7" t="s">
        <v>402</v>
      </c>
      <c r="F117" s="14">
        <v>48.53</v>
      </c>
      <c r="G117" t="s">
        <v>10</v>
      </c>
    </row>
    <row r="118" spans="1:7" ht="14.25" hidden="1">
      <c r="A118" s="11">
        <v>43831</v>
      </c>
      <c r="B118" s="10" t="s">
        <v>518</v>
      </c>
      <c r="C118" s="12">
        <v>0.83333333333333337</v>
      </c>
      <c r="D118" s="13">
        <v>43835</v>
      </c>
      <c r="E118" s="7" t="s">
        <v>402</v>
      </c>
      <c r="F118" s="14">
        <v>52.48</v>
      </c>
      <c r="G118" t="s">
        <v>10</v>
      </c>
    </row>
    <row r="119" spans="1:7" ht="14.25" hidden="1">
      <c r="A119" s="11">
        <v>43831</v>
      </c>
      <c r="B119" s="10" t="s">
        <v>519</v>
      </c>
      <c r="C119" s="12">
        <v>0.875</v>
      </c>
      <c r="D119" s="13">
        <v>43835</v>
      </c>
      <c r="E119" s="7" t="s">
        <v>402</v>
      </c>
      <c r="F119" s="14">
        <v>53.29</v>
      </c>
      <c r="G119" t="s">
        <v>6</v>
      </c>
    </row>
    <row r="120" spans="1:7" ht="14.25" hidden="1">
      <c r="A120" s="11">
        <v>43831</v>
      </c>
      <c r="B120" s="10" t="s">
        <v>520</v>
      </c>
      <c r="C120" s="12">
        <v>0.91666666666666663</v>
      </c>
      <c r="D120" s="13">
        <v>43835</v>
      </c>
      <c r="E120" s="7" t="s">
        <v>402</v>
      </c>
      <c r="F120" s="14">
        <v>49.5</v>
      </c>
      <c r="G120" t="s">
        <v>10</v>
      </c>
    </row>
    <row r="121" spans="1:7" ht="14.25" hidden="1">
      <c r="A121" s="11">
        <v>43831</v>
      </c>
      <c r="B121" s="10" t="s">
        <v>521</v>
      </c>
      <c r="C121" s="12">
        <v>0.95833333333333337</v>
      </c>
      <c r="D121" s="13">
        <v>43835</v>
      </c>
      <c r="E121" s="7" t="s">
        <v>402</v>
      </c>
      <c r="F121" s="14">
        <v>46.01</v>
      </c>
      <c r="G121" t="s">
        <v>10</v>
      </c>
    </row>
    <row r="122" spans="1:7" ht="14.25">
      <c r="A122" s="11">
        <v>43831</v>
      </c>
      <c r="B122" s="10" t="s">
        <v>522</v>
      </c>
      <c r="C122" s="12">
        <v>0</v>
      </c>
      <c r="D122" s="13">
        <v>43836</v>
      </c>
      <c r="E122" s="7" t="s">
        <v>402</v>
      </c>
      <c r="F122" s="14">
        <v>47.85</v>
      </c>
      <c r="G122" t="s">
        <v>5</v>
      </c>
    </row>
    <row r="123" spans="1:7" ht="14.25" hidden="1">
      <c r="A123" s="11">
        <v>43831</v>
      </c>
      <c r="B123" s="10" t="s">
        <v>523</v>
      </c>
      <c r="C123" s="12">
        <v>4.1666666666666664E-2</v>
      </c>
      <c r="D123" s="13">
        <v>43836</v>
      </c>
      <c r="E123" s="7" t="s">
        <v>402</v>
      </c>
      <c r="F123" s="14">
        <v>41.48</v>
      </c>
      <c r="G123" t="s">
        <v>12</v>
      </c>
    </row>
    <row r="124" spans="1:7" ht="14.25" hidden="1">
      <c r="A124" s="11">
        <v>43831</v>
      </c>
      <c r="B124" s="10" t="s">
        <v>524</v>
      </c>
      <c r="C124" s="12">
        <v>8.3333333333333329E-2</v>
      </c>
      <c r="D124" s="13">
        <v>43836</v>
      </c>
      <c r="E124" s="7" t="s">
        <v>402</v>
      </c>
      <c r="F124" s="14">
        <v>34</v>
      </c>
      <c r="G124" t="s">
        <v>13</v>
      </c>
    </row>
    <row r="125" spans="1:7" ht="14.25" hidden="1">
      <c r="A125" s="11">
        <v>43831</v>
      </c>
      <c r="B125" s="10" t="s">
        <v>525</v>
      </c>
      <c r="C125" s="12">
        <v>0.125</v>
      </c>
      <c r="D125" s="13">
        <v>43836</v>
      </c>
      <c r="E125" s="7" t="s">
        <v>402</v>
      </c>
      <c r="F125" s="14">
        <v>31.92</v>
      </c>
      <c r="G125" t="s">
        <v>12</v>
      </c>
    </row>
    <row r="126" spans="1:7" ht="14.25" hidden="1">
      <c r="A126" s="11">
        <v>43831</v>
      </c>
      <c r="B126" s="10" t="s">
        <v>526</v>
      </c>
      <c r="C126" s="12">
        <v>0.16666666666666666</v>
      </c>
      <c r="D126" s="13">
        <v>43836</v>
      </c>
      <c r="E126" s="7" t="s">
        <v>402</v>
      </c>
      <c r="F126" s="14">
        <v>31.75</v>
      </c>
      <c r="G126" t="s">
        <v>20</v>
      </c>
    </row>
    <row r="127" spans="1:7" ht="14.25" hidden="1">
      <c r="A127" s="11">
        <v>43831</v>
      </c>
      <c r="B127" s="10" t="s">
        <v>527</v>
      </c>
      <c r="C127" s="12">
        <v>0.20833333333333334</v>
      </c>
      <c r="D127" s="13">
        <v>43836</v>
      </c>
      <c r="E127" s="7" t="s">
        <v>402</v>
      </c>
      <c r="F127" s="14">
        <v>31.5</v>
      </c>
      <c r="G127" t="s">
        <v>5</v>
      </c>
    </row>
    <row r="128" spans="1:7" ht="14.25" hidden="1">
      <c r="A128" s="11">
        <v>43831</v>
      </c>
      <c r="B128" s="10" t="s">
        <v>528</v>
      </c>
      <c r="C128" s="12">
        <v>0.25</v>
      </c>
      <c r="D128" s="13">
        <v>43836</v>
      </c>
      <c r="E128" s="7" t="s">
        <v>402</v>
      </c>
      <c r="F128" s="14">
        <v>33.18</v>
      </c>
      <c r="G128" t="s">
        <v>13</v>
      </c>
    </row>
    <row r="129" spans="1:7" ht="14.25" hidden="1">
      <c r="A129" s="11">
        <v>43831</v>
      </c>
      <c r="B129" s="10" t="s">
        <v>529</v>
      </c>
      <c r="C129" s="12">
        <v>0.29166666666666669</v>
      </c>
      <c r="D129" s="13">
        <v>43836</v>
      </c>
      <c r="E129" s="7" t="s">
        <v>402</v>
      </c>
      <c r="F129" s="14">
        <v>43.13</v>
      </c>
      <c r="G129" t="s">
        <v>10</v>
      </c>
    </row>
    <row r="130" spans="1:7" ht="14.25" hidden="1">
      <c r="A130" s="11">
        <v>43831</v>
      </c>
      <c r="B130" s="10" t="s">
        <v>530</v>
      </c>
      <c r="C130" s="12">
        <v>0.33333333333333331</v>
      </c>
      <c r="D130" s="13">
        <v>43836</v>
      </c>
      <c r="E130" s="7" t="s">
        <v>402</v>
      </c>
      <c r="F130" s="14">
        <v>44.52</v>
      </c>
      <c r="G130" t="s">
        <v>6</v>
      </c>
    </row>
    <row r="131" spans="1:7" ht="14.25" hidden="1">
      <c r="A131" s="11">
        <v>43831</v>
      </c>
      <c r="B131" s="10" t="s">
        <v>531</v>
      </c>
      <c r="C131" s="12">
        <v>0.375</v>
      </c>
      <c r="D131" s="13">
        <v>43836</v>
      </c>
      <c r="E131" s="7" t="s">
        <v>402</v>
      </c>
      <c r="F131" s="14">
        <v>44.96</v>
      </c>
      <c r="G131" t="s">
        <v>6</v>
      </c>
    </row>
    <row r="132" spans="1:7" ht="14.25" hidden="1">
      <c r="A132" s="11">
        <v>43831</v>
      </c>
      <c r="B132" s="10" t="s">
        <v>532</v>
      </c>
      <c r="C132" s="12">
        <v>0.41666666666666669</v>
      </c>
      <c r="D132" s="13">
        <v>43836</v>
      </c>
      <c r="E132" s="7" t="s">
        <v>402</v>
      </c>
      <c r="F132" s="14">
        <v>44</v>
      </c>
      <c r="G132" t="s">
        <v>5</v>
      </c>
    </row>
    <row r="133" spans="1:7" ht="14.25" hidden="1">
      <c r="A133" s="11">
        <v>43831</v>
      </c>
      <c r="B133" s="10" t="s">
        <v>533</v>
      </c>
      <c r="C133" s="12">
        <v>0.45833333333333331</v>
      </c>
      <c r="D133" s="13">
        <v>43836</v>
      </c>
      <c r="E133" s="7" t="s">
        <v>402</v>
      </c>
      <c r="F133" s="14">
        <v>42.46</v>
      </c>
      <c r="G133" t="s">
        <v>5</v>
      </c>
    </row>
    <row r="134" spans="1:7" ht="14.25" hidden="1">
      <c r="A134" s="11">
        <v>43831</v>
      </c>
      <c r="B134" s="10" t="s">
        <v>534</v>
      </c>
      <c r="C134" s="12">
        <v>0.5</v>
      </c>
      <c r="D134" s="13">
        <v>43836</v>
      </c>
      <c r="E134" s="7" t="s">
        <v>402</v>
      </c>
      <c r="F134" s="14">
        <v>41.3</v>
      </c>
      <c r="G134" t="s">
        <v>20</v>
      </c>
    </row>
    <row r="135" spans="1:7" ht="14.25" hidden="1">
      <c r="A135" s="11">
        <v>43831</v>
      </c>
      <c r="B135" s="10" t="s">
        <v>535</v>
      </c>
      <c r="C135" s="12">
        <v>0.54166666666666663</v>
      </c>
      <c r="D135" s="13">
        <v>43836</v>
      </c>
      <c r="E135" s="7" t="s">
        <v>402</v>
      </c>
      <c r="F135" s="14">
        <v>40.51</v>
      </c>
      <c r="G135" t="s">
        <v>5</v>
      </c>
    </row>
    <row r="136" spans="1:7" ht="14.25" hidden="1">
      <c r="A136" s="11">
        <v>43831</v>
      </c>
      <c r="B136" s="10" t="s">
        <v>536</v>
      </c>
      <c r="C136" s="12">
        <v>0.58333333333333337</v>
      </c>
      <c r="D136" s="13">
        <v>43836</v>
      </c>
      <c r="E136" s="7" t="s">
        <v>402</v>
      </c>
      <c r="F136" s="14">
        <v>41.22</v>
      </c>
      <c r="G136" t="s">
        <v>12</v>
      </c>
    </row>
    <row r="137" spans="1:7" ht="14.25" hidden="1">
      <c r="A137" s="11">
        <v>43831</v>
      </c>
      <c r="B137" s="10" t="s">
        <v>537</v>
      </c>
      <c r="C137" s="12">
        <v>0.625</v>
      </c>
      <c r="D137" s="13">
        <v>43836</v>
      </c>
      <c r="E137" s="7" t="s">
        <v>402</v>
      </c>
      <c r="F137" s="14">
        <v>43.28</v>
      </c>
      <c r="G137" t="s">
        <v>10</v>
      </c>
    </row>
    <row r="138" spans="1:7" ht="14.25" hidden="1">
      <c r="A138" s="11">
        <v>43831</v>
      </c>
      <c r="B138" s="10" t="s">
        <v>538</v>
      </c>
      <c r="C138" s="12">
        <v>0.66666666666666663</v>
      </c>
      <c r="D138" s="13">
        <v>43836</v>
      </c>
      <c r="E138" s="7" t="s">
        <v>402</v>
      </c>
      <c r="F138" s="14">
        <v>43.68</v>
      </c>
      <c r="G138" t="s">
        <v>6</v>
      </c>
    </row>
    <row r="139" spans="1:7" ht="14.25" hidden="1">
      <c r="A139" s="11">
        <v>43831</v>
      </c>
      <c r="B139" s="10" t="s">
        <v>539</v>
      </c>
      <c r="C139" s="12">
        <v>0.70833333333333337</v>
      </c>
      <c r="D139" s="13">
        <v>43836</v>
      </c>
      <c r="E139" s="7" t="s">
        <v>402</v>
      </c>
      <c r="F139" s="14">
        <v>47.9</v>
      </c>
      <c r="G139" t="s">
        <v>21</v>
      </c>
    </row>
    <row r="140" spans="1:7" ht="14.25" hidden="1">
      <c r="A140" s="11">
        <v>43831</v>
      </c>
      <c r="B140" s="10" t="s">
        <v>540</v>
      </c>
      <c r="C140" s="12">
        <v>0.75</v>
      </c>
      <c r="D140" s="13">
        <v>43836</v>
      </c>
      <c r="E140" s="7" t="s">
        <v>402</v>
      </c>
      <c r="F140" s="14">
        <v>48.91</v>
      </c>
      <c r="G140" t="s">
        <v>5</v>
      </c>
    </row>
    <row r="141" spans="1:7" ht="14.25" hidden="1">
      <c r="A141" s="11">
        <v>43831</v>
      </c>
      <c r="B141" s="10" t="s">
        <v>541</v>
      </c>
      <c r="C141" s="12">
        <v>0.79166666666666663</v>
      </c>
      <c r="D141" s="13">
        <v>43836</v>
      </c>
      <c r="E141" s="7" t="s">
        <v>402</v>
      </c>
      <c r="F141" s="14">
        <v>49.01</v>
      </c>
      <c r="G141" t="s">
        <v>10</v>
      </c>
    </row>
    <row r="142" spans="1:7" ht="14.25" hidden="1">
      <c r="A142" s="11">
        <v>43831</v>
      </c>
      <c r="B142" s="10" t="s">
        <v>542</v>
      </c>
      <c r="C142" s="12">
        <v>0.83333333333333337</v>
      </c>
      <c r="D142" s="13">
        <v>43836</v>
      </c>
      <c r="E142" s="7" t="s">
        <v>402</v>
      </c>
      <c r="F142" s="14">
        <v>48</v>
      </c>
      <c r="G142" t="s">
        <v>8</v>
      </c>
    </row>
    <row r="143" spans="1:7" ht="14.25" hidden="1">
      <c r="A143" s="11">
        <v>43831</v>
      </c>
      <c r="B143" s="10" t="s">
        <v>543</v>
      </c>
      <c r="C143" s="12">
        <v>0.875</v>
      </c>
      <c r="D143" s="13">
        <v>43836</v>
      </c>
      <c r="E143" s="7" t="s">
        <v>402</v>
      </c>
      <c r="F143" s="14">
        <v>48</v>
      </c>
      <c r="G143" t="s">
        <v>8</v>
      </c>
    </row>
    <row r="144" spans="1:7" ht="14.25" hidden="1">
      <c r="A144" s="11">
        <v>43831</v>
      </c>
      <c r="B144" s="10" t="s">
        <v>544</v>
      </c>
      <c r="C144" s="12">
        <v>0.91666666666666663</v>
      </c>
      <c r="D144" s="13">
        <v>43836</v>
      </c>
      <c r="E144" s="7" t="s">
        <v>402</v>
      </c>
      <c r="F144" s="14">
        <v>45.42</v>
      </c>
      <c r="G144" t="s">
        <v>5</v>
      </c>
    </row>
    <row r="145" spans="1:7" ht="14.25" hidden="1">
      <c r="A145" s="11">
        <v>43831</v>
      </c>
      <c r="B145" s="10" t="s">
        <v>545</v>
      </c>
      <c r="C145" s="12">
        <v>0.95833333333333337</v>
      </c>
      <c r="D145" s="13">
        <v>43836</v>
      </c>
      <c r="E145" s="7" t="s">
        <v>402</v>
      </c>
      <c r="F145" s="14">
        <v>44.01</v>
      </c>
      <c r="G145" t="s">
        <v>5</v>
      </c>
    </row>
    <row r="146" spans="1:7" ht="14.25">
      <c r="A146" s="11">
        <v>43831</v>
      </c>
      <c r="B146" s="10" t="s">
        <v>546</v>
      </c>
      <c r="C146" s="12">
        <v>0</v>
      </c>
      <c r="D146" s="13">
        <v>43837</v>
      </c>
      <c r="E146" s="7" t="s">
        <v>402</v>
      </c>
      <c r="F146" s="14">
        <v>42.07</v>
      </c>
      <c r="G146" t="s">
        <v>12</v>
      </c>
    </row>
    <row r="147" spans="1:7" ht="14.25" hidden="1">
      <c r="A147" s="11">
        <v>43831</v>
      </c>
      <c r="B147" s="10" t="s">
        <v>547</v>
      </c>
      <c r="C147" s="12">
        <v>4.1666666666666664E-2</v>
      </c>
      <c r="D147" s="13">
        <v>43837</v>
      </c>
      <c r="E147" s="7" t="s">
        <v>402</v>
      </c>
      <c r="F147" s="14">
        <v>36.49</v>
      </c>
      <c r="G147" t="s">
        <v>6</v>
      </c>
    </row>
    <row r="148" spans="1:7" ht="14.25" hidden="1">
      <c r="A148" s="11">
        <v>43831</v>
      </c>
      <c r="B148" s="10" t="s">
        <v>548</v>
      </c>
      <c r="C148" s="12">
        <v>8.3333333333333329E-2</v>
      </c>
      <c r="D148" s="13">
        <v>43837</v>
      </c>
      <c r="E148" s="7" t="s">
        <v>402</v>
      </c>
      <c r="F148" s="14">
        <v>33.67</v>
      </c>
      <c r="G148" t="s">
        <v>12</v>
      </c>
    </row>
    <row r="149" spans="1:7" ht="14.25" hidden="1">
      <c r="A149" s="11">
        <v>43831</v>
      </c>
      <c r="B149" s="10" t="s">
        <v>549</v>
      </c>
      <c r="C149" s="12">
        <v>0.125</v>
      </c>
      <c r="D149" s="13">
        <v>43837</v>
      </c>
      <c r="E149" s="7" t="s">
        <v>402</v>
      </c>
      <c r="F149" s="14">
        <v>33.01</v>
      </c>
      <c r="G149" t="s">
        <v>5</v>
      </c>
    </row>
    <row r="150" spans="1:7" ht="14.25" hidden="1">
      <c r="A150" s="11">
        <v>43831</v>
      </c>
      <c r="B150" s="10" t="s">
        <v>550</v>
      </c>
      <c r="C150" s="12">
        <v>0.16666666666666666</v>
      </c>
      <c r="D150" s="13">
        <v>43837</v>
      </c>
      <c r="E150" s="7" t="s">
        <v>402</v>
      </c>
      <c r="F150" s="14">
        <v>33.01</v>
      </c>
      <c r="G150" t="s">
        <v>5</v>
      </c>
    </row>
    <row r="151" spans="1:7" ht="14.25" hidden="1">
      <c r="A151" s="11">
        <v>43831</v>
      </c>
      <c r="B151" s="10" t="s">
        <v>551</v>
      </c>
      <c r="C151" s="12">
        <v>0.20833333333333334</v>
      </c>
      <c r="D151" s="13">
        <v>43837</v>
      </c>
      <c r="E151" s="7" t="s">
        <v>402</v>
      </c>
      <c r="F151" s="14">
        <v>36.07</v>
      </c>
      <c r="G151" t="s">
        <v>13</v>
      </c>
    </row>
    <row r="152" spans="1:7" ht="14.25" hidden="1">
      <c r="A152" s="11">
        <v>43831</v>
      </c>
      <c r="B152" s="10" t="s">
        <v>552</v>
      </c>
      <c r="C152" s="12">
        <v>0.25</v>
      </c>
      <c r="D152" s="13">
        <v>43837</v>
      </c>
      <c r="E152" s="7" t="s">
        <v>402</v>
      </c>
      <c r="F152" s="14">
        <v>47.75</v>
      </c>
      <c r="G152" t="s">
        <v>5</v>
      </c>
    </row>
    <row r="153" spans="1:7" ht="14.25" hidden="1">
      <c r="A153" s="11">
        <v>43831</v>
      </c>
      <c r="B153" s="10" t="s">
        <v>553</v>
      </c>
      <c r="C153" s="12">
        <v>0.29166666666666669</v>
      </c>
      <c r="D153" s="13">
        <v>43837</v>
      </c>
      <c r="E153" s="7" t="s">
        <v>402</v>
      </c>
      <c r="F153" s="14">
        <v>53.68</v>
      </c>
      <c r="G153" t="s">
        <v>5</v>
      </c>
    </row>
    <row r="154" spans="1:7" ht="14.25" hidden="1">
      <c r="A154" s="11">
        <v>43831</v>
      </c>
      <c r="B154" s="10" t="s">
        <v>554</v>
      </c>
      <c r="C154" s="12">
        <v>0.33333333333333331</v>
      </c>
      <c r="D154" s="13">
        <v>43837</v>
      </c>
      <c r="E154" s="7" t="s">
        <v>402</v>
      </c>
      <c r="F154" s="14">
        <v>56.26</v>
      </c>
      <c r="G154" t="s">
        <v>5</v>
      </c>
    </row>
    <row r="155" spans="1:7" ht="14.25" hidden="1">
      <c r="A155" s="11">
        <v>43831</v>
      </c>
      <c r="B155" s="10" t="s">
        <v>555</v>
      </c>
      <c r="C155" s="12">
        <v>0.375</v>
      </c>
      <c r="D155" s="13">
        <v>43837</v>
      </c>
      <c r="E155" s="7" t="s">
        <v>402</v>
      </c>
      <c r="F155" s="14">
        <v>54.87</v>
      </c>
      <c r="G155" t="s">
        <v>6</v>
      </c>
    </row>
    <row r="156" spans="1:7" ht="14.25" hidden="1">
      <c r="A156" s="11">
        <v>43831</v>
      </c>
      <c r="B156" s="10" t="s">
        <v>556</v>
      </c>
      <c r="C156" s="12">
        <v>0.41666666666666669</v>
      </c>
      <c r="D156" s="13">
        <v>43837</v>
      </c>
      <c r="E156" s="7" t="s">
        <v>402</v>
      </c>
      <c r="F156" s="14">
        <v>53.68</v>
      </c>
      <c r="G156" t="s">
        <v>5</v>
      </c>
    </row>
    <row r="157" spans="1:7" ht="14.25" hidden="1">
      <c r="A157" s="11">
        <v>43831</v>
      </c>
      <c r="B157" s="10" t="s">
        <v>557</v>
      </c>
      <c r="C157" s="12">
        <v>0.45833333333333331</v>
      </c>
      <c r="D157" s="13">
        <v>43837</v>
      </c>
      <c r="E157" s="7" t="s">
        <v>402</v>
      </c>
      <c r="F157" s="14">
        <v>52.17</v>
      </c>
      <c r="G157" t="s">
        <v>5</v>
      </c>
    </row>
    <row r="158" spans="1:7" ht="14.25" hidden="1">
      <c r="A158" s="11">
        <v>43831</v>
      </c>
      <c r="B158" s="10" t="s">
        <v>558</v>
      </c>
      <c r="C158" s="12">
        <v>0.5</v>
      </c>
      <c r="D158" s="13">
        <v>43837</v>
      </c>
      <c r="E158" s="7" t="s">
        <v>402</v>
      </c>
      <c r="F158" s="14">
        <v>50.81</v>
      </c>
      <c r="G158" t="s">
        <v>10</v>
      </c>
    </row>
    <row r="159" spans="1:7" ht="14.25" hidden="1">
      <c r="A159" s="11">
        <v>43831</v>
      </c>
      <c r="B159" s="10" t="s">
        <v>559</v>
      </c>
      <c r="C159" s="12">
        <v>0.54166666666666663</v>
      </c>
      <c r="D159" s="13">
        <v>43837</v>
      </c>
      <c r="E159" s="7" t="s">
        <v>402</v>
      </c>
      <c r="F159" s="14">
        <v>50.31</v>
      </c>
      <c r="G159" t="s">
        <v>5</v>
      </c>
    </row>
    <row r="160" spans="1:7" ht="14.25" hidden="1">
      <c r="A160" s="11">
        <v>43831</v>
      </c>
      <c r="B160" s="10" t="s">
        <v>560</v>
      </c>
      <c r="C160" s="12">
        <v>0.58333333333333337</v>
      </c>
      <c r="D160" s="13">
        <v>43837</v>
      </c>
      <c r="E160" s="7" t="s">
        <v>402</v>
      </c>
      <c r="F160" s="14">
        <v>49.61</v>
      </c>
      <c r="G160" t="s">
        <v>5</v>
      </c>
    </row>
    <row r="161" spans="1:7" ht="14.25" hidden="1">
      <c r="A161" s="11">
        <v>43831</v>
      </c>
      <c r="B161" s="10" t="s">
        <v>561</v>
      </c>
      <c r="C161" s="12">
        <v>0.625</v>
      </c>
      <c r="D161" s="13">
        <v>43837</v>
      </c>
      <c r="E161" s="7" t="s">
        <v>402</v>
      </c>
      <c r="F161" s="14">
        <v>48.44</v>
      </c>
      <c r="G161" t="s">
        <v>5</v>
      </c>
    </row>
    <row r="162" spans="1:7" ht="14.25" hidden="1">
      <c r="A162" s="11">
        <v>43831</v>
      </c>
      <c r="B162" s="10" t="s">
        <v>562</v>
      </c>
      <c r="C162" s="12">
        <v>0.66666666666666663</v>
      </c>
      <c r="D162" s="13">
        <v>43837</v>
      </c>
      <c r="E162" s="7" t="s">
        <v>402</v>
      </c>
      <c r="F162" s="14">
        <v>49.01</v>
      </c>
      <c r="G162" t="s">
        <v>6</v>
      </c>
    </row>
    <row r="163" spans="1:7" ht="14.25" hidden="1">
      <c r="A163" s="11">
        <v>43831</v>
      </c>
      <c r="B163" s="10" t="s">
        <v>563</v>
      </c>
      <c r="C163" s="12">
        <v>0.70833333333333337</v>
      </c>
      <c r="D163" s="13">
        <v>43837</v>
      </c>
      <c r="E163" s="7" t="s">
        <v>402</v>
      </c>
      <c r="F163" s="14">
        <v>49.77</v>
      </c>
      <c r="G163" t="s">
        <v>13</v>
      </c>
    </row>
    <row r="164" spans="1:7" ht="14.25" hidden="1">
      <c r="A164" s="11">
        <v>43831</v>
      </c>
      <c r="B164" s="10" t="s">
        <v>564</v>
      </c>
      <c r="C164" s="12">
        <v>0.75</v>
      </c>
      <c r="D164" s="13">
        <v>43837</v>
      </c>
      <c r="E164" s="7" t="s">
        <v>402</v>
      </c>
      <c r="F164" s="14">
        <v>50.81</v>
      </c>
      <c r="G164" t="s">
        <v>10</v>
      </c>
    </row>
    <row r="165" spans="1:7" ht="14.25" hidden="1">
      <c r="A165" s="11">
        <v>43831</v>
      </c>
      <c r="B165" s="10" t="s">
        <v>565</v>
      </c>
      <c r="C165" s="12">
        <v>0.79166666666666663</v>
      </c>
      <c r="D165" s="13">
        <v>43837</v>
      </c>
      <c r="E165" s="7" t="s">
        <v>402</v>
      </c>
      <c r="F165" s="14">
        <v>51.9</v>
      </c>
      <c r="G165" t="s">
        <v>10</v>
      </c>
    </row>
    <row r="166" spans="1:7" ht="14.25" hidden="1">
      <c r="A166" s="11">
        <v>43831</v>
      </c>
      <c r="B166" s="10" t="s">
        <v>566</v>
      </c>
      <c r="C166" s="12">
        <v>0.83333333333333337</v>
      </c>
      <c r="D166" s="13">
        <v>43837</v>
      </c>
      <c r="E166" s="7" t="s">
        <v>402</v>
      </c>
      <c r="F166" s="14">
        <v>52.48</v>
      </c>
      <c r="G166" t="s">
        <v>10</v>
      </c>
    </row>
    <row r="167" spans="1:7" ht="14.25" hidden="1">
      <c r="A167" s="11">
        <v>43831</v>
      </c>
      <c r="B167" s="10" t="s">
        <v>567</v>
      </c>
      <c r="C167" s="12">
        <v>0.875</v>
      </c>
      <c r="D167" s="13">
        <v>43837</v>
      </c>
      <c r="E167" s="7" t="s">
        <v>402</v>
      </c>
      <c r="F167" s="14">
        <v>51</v>
      </c>
      <c r="G167" t="s">
        <v>10</v>
      </c>
    </row>
    <row r="168" spans="1:7" ht="14.25" hidden="1">
      <c r="A168" s="11">
        <v>43831</v>
      </c>
      <c r="B168" s="10" t="s">
        <v>568</v>
      </c>
      <c r="C168" s="12">
        <v>0.91666666666666663</v>
      </c>
      <c r="D168" s="13">
        <v>43837</v>
      </c>
      <c r="E168" s="7" t="s">
        <v>402</v>
      </c>
      <c r="F168" s="14">
        <v>47</v>
      </c>
      <c r="G168" t="s">
        <v>5</v>
      </c>
    </row>
    <row r="169" spans="1:7" ht="14.25" hidden="1">
      <c r="A169" s="11">
        <v>43831</v>
      </c>
      <c r="B169" s="10" t="s">
        <v>569</v>
      </c>
      <c r="C169" s="12">
        <v>0.95833333333333337</v>
      </c>
      <c r="D169" s="13">
        <v>43837</v>
      </c>
      <c r="E169" s="7" t="s">
        <v>402</v>
      </c>
      <c r="F169" s="14">
        <v>44.43</v>
      </c>
      <c r="G169" t="s">
        <v>5</v>
      </c>
    </row>
    <row r="170" spans="1:7" ht="14.25">
      <c r="A170" s="11">
        <v>43831</v>
      </c>
      <c r="B170" s="10" t="s">
        <v>570</v>
      </c>
      <c r="C170" s="12">
        <v>0</v>
      </c>
      <c r="D170" s="13">
        <v>43838</v>
      </c>
      <c r="E170" s="7" t="s">
        <v>402</v>
      </c>
      <c r="F170" s="14">
        <v>42</v>
      </c>
      <c r="G170" t="s">
        <v>10</v>
      </c>
    </row>
    <row r="171" spans="1:7" ht="14.25" hidden="1">
      <c r="A171" s="11">
        <v>43831</v>
      </c>
      <c r="B171" s="10" t="s">
        <v>571</v>
      </c>
      <c r="C171" s="12">
        <v>4.1666666666666664E-2</v>
      </c>
      <c r="D171" s="13">
        <v>43838</v>
      </c>
      <c r="E171" s="7" t="s">
        <v>402</v>
      </c>
      <c r="F171" s="14">
        <v>37.479999999999997</v>
      </c>
      <c r="G171" t="s">
        <v>6</v>
      </c>
    </row>
    <row r="172" spans="1:7" ht="14.25" hidden="1">
      <c r="A172" s="11">
        <v>43831</v>
      </c>
      <c r="B172" s="10" t="s">
        <v>572</v>
      </c>
      <c r="C172" s="12">
        <v>8.3333333333333329E-2</v>
      </c>
      <c r="D172" s="13">
        <v>43838</v>
      </c>
      <c r="E172" s="7" t="s">
        <v>402</v>
      </c>
      <c r="F172" s="14">
        <v>36.07</v>
      </c>
      <c r="G172" t="s">
        <v>12</v>
      </c>
    </row>
    <row r="173" spans="1:7" ht="14.25" hidden="1">
      <c r="A173" s="11">
        <v>43831</v>
      </c>
      <c r="B173" s="10" t="s">
        <v>573</v>
      </c>
      <c r="C173" s="12">
        <v>0.125</v>
      </c>
      <c r="D173" s="13">
        <v>43838</v>
      </c>
      <c r="E173" s="7" t="s">
        <v>402</v>
      </c>
      <c r="F173" s="14">
        <v>34.409999999999997</v>
      </c>
      <c r="G173" t="s">
        <v>12</v>
      </c>
    </row>
    <row r="174" spans="1:7" ht="14.25" hidden="1">
      <c r="A174" s="11">
        <v>43831</v>
      </c>
      <c r="B174" s="10" t="s">
        <v>574</v>
      </c>
      <c r="C174" s="12">
        <v>0.16666666666666666</v>
      </c>
      <c r="D174" s="13">
        <v>43838</v>
      </c>
      <c r="E174" s="7" t="s">
        <v>402</v>
      </c>
      <c r="F174" s="14">
        <v>33.07</v>
      </c>
      <c r="G174" t="s">
        <v>5</v>
      </c>
    </row>
    <row r="175" spans="1:7" ht="14.25" hidden="1">
      <c r="A175" s="11">
        <v>43831</v>
      </c>
      <c r="B175" s="10" t="s">
        <v>575</v>
      </c>
      <c r="C175" s="12">
        <v>0.20833333333333334</v>
      </c>
      <c r="D175" s="13">
        <v>43838</v>
      </c>
      <c r="E175" s="7" t="s">
        <v>402</v>
      </c>
      <c r="F175" s="14">
        <v>36.11</v>
      </c>
      <c r="G175" t="s">
        <v>12</v>
      </c>
    </row>
    <row r="176" spans="1:7" ht="14.25" hidden="1">
      <c r="A176" s="11">
        <v>43831</v>
      </c>
      <c r="B176" s="10" t="s">
        <v>576</v>
      </c>
      <c r="C176" s="12">
        <v>0.25</v>
      </c>
      <c r="D176" s="13">
        <v>43838</v>
      </c>
      <c r="E176" s="7" t="s">
        <v>402</v>
      </c>
      <c r="F176" s="14">
        <v>39.770000000000003</v>
      </c>
      <c r="G176" t="s">
        <v>12</v>
      </c>
    </row>
    <row r="177" spans="1:7" ht="14.25" hidden="1">
      <c r="A177" s="11">
        <v>43831</v>
      </c>
      <c r="B177" s="10" t="s">
        <v>577</v>
      </c>
      <c r="C177" s="12">
        <v>0.29166666666666669</v>
      </c>
      <c r="D177" s="13">
        <v>43838</v>
      </c>
      <c r="E177" s="7" t="s">
        <v>402</v>
      </c>
      <c r="F177" s="14">
        <v>48.42</v>
      </c>
      <c r="G177" t="s">
        <v>5</v>
      </c>
    </row>
    <row r="178" spans="1:7" ht="14.25" hidden="1">
      <c r="A178" s="11">
        <v>43831</v>
      </c>
      <c r="B178" s="10" t="s">
        <v>578</v>
      </c>
      <c r="C178" s="12">
        <v>0.33333333333333331</v>
      </c>
      <c r="D178" s="13">
        <v>43838</v>
      </c>
      <c r="E178" s="7" t="s">
        <v>402</v>
      </c>
      <c r="F178" s="14">
        <v>51.65</v>
      </c>
      <c r="G178" t="s">
        <v>10</v>
      </c>
    </row>
    <row r="179" spans="1:7" ht="14.25" hidden="1">
      <c r="A179" s="11">
        <v>43831</v>
      </c>
      <c r="B179" s="10" t="s">
        <v>579</v>
      </c>
      <c r="C179" s="12">
        <v>0.375</v>
      </c>
      <c r="D179" s="13">
        <v>43838</v>
      </c>
      <c r="E179" s="7" t="s">
        <v>402</v>
      </c>
      <c r="F179" s="14">
        <v>52.6</v>
      </c>
      <c r="G179" t="s">
        <v>10</v>
      </c>
    </row>
    <row r="180" spans="1:7" ht="14.25" hidden="1">
      <c r="A180" s="11">
        <v>43831</v>
      </c>
      <c r="B180" s="10" t="s">
        <v>580</v>
      </c>
      <c r="C180" s="12">
        <v>0.41666666666666669</v>
      </c>
      <c r="D180" s="13">
        <v>43838</v>
      </c>
      <c r="E180" s="7" t="s">
        <v>402</v>
      </c>
      <c r="F180" s="14">
        <v>52</v>
      </c>
      <c r="G180" t="s">
        <v>5</v>
      </c>
    </row>
    <row r="181" spans="1:7" ht="14.25" hidden="1">
      <c r="A181" s="11">
        <v>43831</v>
      </c>
      <c r="B181" s="10" t="s">
        <v>581</v>
      </c>
      <c r="C181" s="12">
        <v>0.45833333333333331</v>
      </c>
      <c r="D181" s="13">
        <v>43838</v>
      </c>
      <c r="E181" s="7" t="s">
        <v>402</v>
      </c>
      <c r="F181" s="14">
        <v>50.81</v>
      </c>
      <c r="G181" t="s">
        <v>10</v>
      </c>
    </row>
    <row r="182" spans="1:7" ht="14.25" hidden="1">
      <c r="A182" s="11">
        <v>43831</v>
      </c>
      <c r="B182" s="10" t="s">
        <v>582</v>
      </c>
      <c r="C182" s="12">
        <v>0.5</v>
      </c>
      <c r="D182" s="13">
        <v>43838</v>
      </c>
      <c r="E182" s="7" t="s">
        <v>402</v>
      </c>
      <c r="F182" s="14">
        <v>49.67</v>
      </c>
      <c r="G182" t="s">
        <v>5</v>
      </c>
    </row>
    <row r="183" spans="1:7" ht="14.25" hidden="1">
      <c r="A183" s="11">
        <v>43831</v>
      </c>
      <c r="B183" s="10" t="s">
        <v>583</v>
      </c>
      <c r="C183" s="12">
        <v>0.54166666666666663</v>
      </c>
      <c r="D183" s="13">
        <v>43838</v>
      </c>
      <c r="E183" s="7" t="s">
        <v>402</v>
      </c>
      <c r="F183" s="14">
        <v>49.17</v>
      </c>
      <c r="G183" t="s">
        <v>5</v>
      </c>
    </row>
    <row r="184" spans="1:7" ht="14.25" hidden="1">
      <c r="A184" s="11">
        <v>43831</v>
      </c>
      <c r="B184" s="10" t="s">
        <v>584</v>
      </c>
      <c r="C184" s="12">
        <v>0.58333333333333337</v>
      </c>
      <c r="D184" s="13">
        <v>43838</v>
      </c>
      <c r="E184" s="7" t="s">
        <v>402</v>
      </c>
      <c r="F184" s="14">
        <v>47.1</v>
      </c>
      <c r="G184" t="s">
        <v>13</v>
      </c>
    </row>
    <row r="185" spans="1:7" ht="14.25" hidden="1">
      <c r="A185" s="11">
        <v>43831</v>
      </c>
      <c r="B185" s="10" t="s">
        <v>585</v>
      </c>
      <c r="C185" s="12">
        <v>0.625</v>
      </c>
      <c r="D185" s="13">
        <v>43838</v>
      </c>
      <c r="E185" s="7" t="s">
        <v>402</v>
      </c>
      <c r="F185" s="14">
        <v>46.33</v>
      </c>
      <c r="G185" t="s">
        <v>12</v>
      </c>
    </row>
    <row r="186" spans="1:7" ht="14.25" hidden="1">
      <c r="A186" s="11">
        <v>43831</v>
      </c>
      <c r="B186" s="10" t="s">
        <v>586</v>
      </c>
      <c r="C186" s="12">
        <v>0.66666666666666663</v>
      </c>
      <c r="D186" s="13">
        <v>43838</v>
      </c>
      <c r="E186" s="7" t="s">
        <v>402</v>
      </c>
      <c r="F186" s="14">
        <v>49.16</v>
      </c>
      <c r="G186" t="s">
        <v>5</v>
      </c>
    </row>
    <row r="187" spans="1:7" ht="14.25" hidden="1">
      <c r="A187" s="11">
        <v>43831</v>
      </c>
      <c r="B187" s="10" t="s">
        <v>587</v>
      </c>
      <c r="C187" s="12">
        <v>0.70833333333333337</v>
      </c>
      <c r="D187" s="13">
        <v>43838</v>
      </c>
      <c r="E187" s="7" t="s">
        <v>402</v>
      </c>
      <c r="F187" s="14">
        <v>53.53</v>
      </c>
      <c r="G187" t="s">
        <v>5</v>
      </c>
    </row>
    <row r="188" spans="1:7" ht="14.25" hidden="1">
      <c r="A188" s="11">
        <v>43831</v>
      </c>
      <c r="B188" s="10" t="s">
        <v>588</v>
      </c>
      <c r="C188" s="12">
        <v>0.75</v>
      </c>
      <c r="D188" s="13">
        <v>43838</v>
      </c>
      <c r="E188" s="7" t="s">
        <v>402</v>
      </c>
      <c r="F188" s="14">
        <v>55.92</v>
      </c>
      <c r="G188" t="s">
        <v>5</v>
      </c>
    </row>
    <row r="189" spans="1:7" ht="14.25" hidden="1">
      <c r="A189" s="11">
        <v>43831</v>
      </c>
      <c r="B189" s="10" t="s">
        <v>589</v>
      </c>
      <c r="C189" s="12">
        <v>0.79166666666666663</v>
      </c>
      <c r="D189" s="13">
        <v>43838</v>
      </c>
      <c r="E189" s="7" t="s">
        <v>402</v>
      </c>
      <c r="F189" s="14">
        <v>55.09</v>
      </c>
      <c r="G189" t="s">
        <v>5</v>
      </c>
    </row>
    <row r="190" spans="1:7" ht="14.25" hidden="1">
      <c r="A190" s="11">
        <v>43831</v>
      </c>
      <c r="B190" s="10" t="s">
        <v>590</v>
      </c>
      <c r="C190" s="12">
        <v>0.83333333333333337</v>
      </c>
      <c r="D190" s="13">
        <v>43838</v>
      </c>
      <c r="E190" s="7" t="s">
        <v>402</v>
      </c>
      <c r="F190" s="14">
        <v>54.99</v>
      </c>
      <c r="G190" t="s">
        <v>5</v>
      </c>
    </row>
    <row r="191" spans="1:7" ht="14.25" hidden="1">
      <c r="A191" s="11">
        <v>43831</v>
      </c>
      <c r="B191" s="10" t="s">
        <v>591</v>
      </c>
      <c r="C191" s="12">
        <v>0.875</v>
      </c>
      <c r="D191" s="13">
        <v>43838</v>
      </c>
      <c r="E191" s="7" t="s">
        <v>402</v>
      </c>
      <c r="F191" s="14">
        <v>53.67</v>
      </c>
      <c r="G191" t="s">
        <v>20</v>
      </c>
    </row>
    <row r="192" spans="1:7" ht="14.25" hidden="1">
      <c r="A192" s="11">
        <v>43831</v>
      </c>
      <c r="B192" s="10" t="s">
        <v>592</v>
      </c>
      <c r="C192" s="12">
        <v>0.91666666666666663</v>
      </c>
      <c r="D192" s="13">
        <v>43838</v>
      </c>
      <c r="E192" s="7" t="s">
        <v>402</v>
      </c>
      <c r="F192" s="14">
        <v>49.16</v>
      </c>
      <c r="G192" t="s">
        <v>5</v>
      </c>
    </row>
    <row r="193" spans="1:7" ht="14.25" hidden="1">
      <c r="A193" s="11">
        <v>43831</v>
      </c>
      <c r="B193" s="10" t="s">
        <v>593</v>
      </c>
      <c r="C193" s="12">
        <v>0.95833333333333337</v>
      </c>
      <c r="D193" s="13">
        <v>43838</v>
      </c>
      <c r="E193" s="7" t="s">
        <v>402</v>
      </c>
      <c r="F193" s="14">
        <v>45.17</v>
      </c>
      <c r="G193" t="s">
        <v>5</v>
      </c>
    </row>
    <row r="194" spans="1:7" ht="14.25">
      <c r="A194" s="11">
        <v>43831</v>
      </c>
      <c r="B194" s="10" t="s">
        <v>594</v>
      </c>
      <c r="C194" s="12">
        <v>0</v>
      </c>
      <c r="D194" s="13">
        <v>43839</v>
      </c>
      <c r="E194" s="7" t="s">
        <v>402</v>
      </c>
      <c r="F194" s="14">
        <v>46.55</v>
      </c>
      <c r="G194" t="s">
        <v>5</v>
      </c>
    </row>
    <row r="195" spans="1:7" ht="14.25" hidden="1">
      <c r="A195" s="11">
        <v>43831</v>
      </c>
      <c r="B195" s="10" t="s">
        <v>595</v>
      </c>
      <c r="C195" s="12">
        <v>4.1666666666666664E-2</v>
      </c>
      <c r="D195" s="13">
        <v>43839</v>
      </c>
      <c r="E195" s="7" t="s">
        <v>402</v>
      </c>
      <c r="F195" s="14">
        <v>38.01</v>
      </c>
      <c r="G195" t="s">
        <v>5</v>
      </c>
    </row>
    <row r="196" spans="1:7" ht="14.25" hidden="1">
      <c r="A196" s="11">
        <v>43831</v>
      </c>
      <c r="B196" s="10" t="s">
        <v>596</v>
      </c>
      <c r="C196" s="12">
        <v>8.3333333333333329E-2</v>
      </c>
      <c r="D196" s="13">
        <v>43839</v>
      </c>
      <c r="E196" s="7" t="s">
        <v>402</v>
      </c>
      <c r="F196" s="14">
        <v>34.89</v>
      </c>
      <c r="G196" t="s">
        <v>12</v>
      </c>
    </row>
    <row r="197" spans="1:7" ht="14.25" hidden="1">
      <c r="A197" s="11">
        <v>43831</v>
      </c>
      <c r="B197" s="10" t="s">
        <v>597</v>
      </c>
      <c r="C197" s="12">
        <v>0.125</v>
      </c>
      <c r="D197" s="13">
        <v>43839</v>
      </c>
      <c r="E197" s="7" t="s">
        <v>402</v>
      </c>
      <c r="F197" s="14">
        <v>33.700000000000003</v>
      </c>
      <c r="G197" t="s">
        <v>6</v>
      </c>
    </row>
    <row r="198" spans="1:7" ht="14.25" hidden="1">
      <c r="A198" s="11">
        <v>43831</v>
      </c>
      <c r="B198" s="10" t="s">
        <v>598</v>
      </c>
      <c r="C198" s="12">
        <v>0.16666666666666666</v>
      </c>
      <c r="D198" s="13">
        <v>43839</v>
      </c>
      <c r="E198" s="7" t="s">
        <v>402</v>
      </c>
      <c r="F198" s="14">
        <v>33.56</v>
      </c>
      <c r="G198" t="s">
        <v>12</v>
      </c>
    </row>
    <row r="199" spans="1:7" ht="14.25" hidden="1">
      <c r="A199" s="11">
        <v>43831</v>
      </c>
      <c r="B199" s="10" t="s">
        <v>599</v>
      </c>
      <c r="C199" s="12">
        <v>0.20833333333333334</v>
      </c>
      <c r="D199" s="13">
        <v>43839</v>
      </c>
      <c r="E199" s="7" t="s">
        <v>402</v>
      </c>
      <c r="F199" s="14">
        <v>34</v>
      </c>
      <c r="G199" t="s">
        <v>12</v>
      </c>
    </row>
    <row r="200" spans="1:7" ht="14.25" hidden="1">
      <c r="A200" s="11">
        <v>43831</v>
      </c>
      <c r="B200" s="10" t="s">
        <v>600</v>
      </c>
      <c r="C200" s="12">
        <v>0.25</v>
      </c>
      <c r="D200" s="13">
        <v>43839</v>
      </c>
      <c r="E200" s="7" t="s">
        <v>402</v>
      </c>
      <c r="F200" s="14">
        <v>37.51</v>
      </c>
      <c r="G200" t="s">
        <v>6</v>
      </c>
    </row>
    <row r="201" spans="1:7" ht="14.25" hidden="1">
      <c r="A201" s="11">
        <v>43831</v>
      </c>
      <c r="B201" s="10" t="s">
        <v>601</v>
      </c>
      <c r="C201" s="12">
        <v>0.29166666666666669</v>
      </c>
      <c r="D201" s="13">
        <v>43839</v>
      </c>
      <c r="E201" s="7" t="s">
        <v>402</v>
      </c>
      <c r="F201" s="14">
        <v>48.45</v>
      </c>
      <c r="G201" t="s">
        <v>5</v>
      </c>
    </row>
    <row r="202" spans="1:7" ht="14.25" hidden="1">
      <c r="A202" s="11">
        <v>43831</v>
      </c>
      <c r="B202" s="10" t="s">
        <v>602</v>
      </c>
      <c r="C202" s="12">
        <v>0.33333333333333331</v>
      </c>
      <c r="D202" s="13">
        <v>43839</v>
      </c>
      <c r="E202" s="7" t="s">
        <v>402</v>
      </c>
      <c r="F202" s="14">
        <v>49.23</v>
      </c>
      <c r="G202" t="s">
        <v>5</v>
      </c>
    </row>
    <row r="203" spans="1:7" ht="14.25" hidden="1">
      <c r="A203" s="11">
        <v>43831</v>
      </c>
      <c r="B203" s="10" t="s">
        <v>603</v>
      </c>
      <c r="C203" s="12">
        <v>0.375</v>
      </c>
      <c r="D203" s="13">
        <v>43839</v>
      </c>
      <c r="E203" s="7" t="s">
        <v>402</v>
      </c>
      <c r="F203" s="14">
        <v>51.49</v>
      </c>
      <c r="G203" t="s">
        <v>5</v>
      </c>
    </row>
    <row r="204" spans="1:7" ht="14.25" hidden="1">
      <c r="A204" s="11">
        <v>43831</v>
      </c>
      <c r="B204" s="10" t="s">
        <v>604</v>
      </c>
      <c r="C204" s="12">
        <v>0.41666666666666669</v>
      </c>
      <c r="D204" s="13">
        <v>43839</v>
      </c>
      <c r="E204" s="7" t="s">
        <v>402</v>
      </c>
      <c r="F204" s="14">
        <v>49.67</v>
      </c>
      <c r="G204" t="s">
        <v>5</v>
      </c>
    </row>
    <row r="205" spans="1:7" ht="14.25" hidden="1">
      <c r="A205" s="11">
        <v>43831</v>
      </c>
      <c r="B205" s="10" t="s">
        <v>605</v>
      </c>
      <c r="C205" s="12">
        <v>0.45833333333333331</v>
      </c>
      <c r="D205" s="13">
        <v>43839</v>
      </c>
      <c r="E205" s="7" t="s">
        <v>402</v>
      </c>
      <c r="F205" s="14">
        <v>48.33</v>
      </c>
      <c r="G205" t="s">
        <v>12</v>
      </c>
    </row>
    <row r="206" spans="1:7" ht="14.25" hidden="1">
      <c r="A206" s="11">
        <v>43831</v>
      </c>
      <c r="B206" s="10" t="s">
        <v>606</v>
      </c>
      <c r="C206" s="12">
        <v>0.5</v>
      </c>
      <c r="D206" s="13">
        <v>43839</v>
      </c>
      <c r="E206" s="7" t="s">
        <v>402</v>
      </c>
      <c r="F206" s="14">
        <v>44.41</v>
      </c>
      <c r="G206" t="s">
        <v>12</v>
      </c>
    </row>
    <row r="207" spans="1:7" ht="14.25" hidden="1">
      <c r="A207" s="11">
        <v>43831</v>
      </c>
      <c r="B207" s="10" t="s">
        <v>607</v>
      </c>
      <c r="C207" s="12">
        <v>0.54166666666666663</v>
      </c>
      <c r="D207" s="13">
        <v>43839</v>
      </c>
      <c r="E207" s="7" t="s">
        <v>402</v>
      </c>
      <c r="F207" s="14">
        <v>44.9</v>
      </c>
      <c r="G207" t="s">
        <v>6</v>
      </c>
    </row>
    <row r="208" spans="1:7" ht="14.25" hidden="1">
      <c r="A208" s="11">
        <v>43831</v>
      </c>
      <c r="B208" s="10" t="s">
        <v>608</v>
      </c>
      <c r="C208" s="12">
        <v>0.58333333333333337</v>
      </c>
      <c r="D208" s="13">
        <v>43839</v>
      </c>
      <c r="E208" s="7" t="s">
        <v>402</v>
      </c>
      <c r="F208" s="14">
        <v>39.81</v>
      </c>
      <c r="G208" t="s">
        <v>12</v>
      </c>
    </row>
    <row r="209" spans="1:7" ht="14.25" hidden="1">
      <c r="A209" s="11">
        <v>43831</v>
      </c>
      <c r="B209" s="10" t="s">
        <v>609</v>
      </c>
      <c r="C209" s="12">
        <v>0.625</v>
      </c>
      <c r="D209" s="13">
        <v>43839</v>
      </c>
      <c r="E209" s="7" t="s">
        <v>402</v>
      </c>
      <c r="F209" s="14">
        <v>39</v>
      </c>
      <c r="G209" t="s">
        <v>6</v>
      </c>
    </row>
    <row r="210" spans="1:7" ht="14.25" hidden="1">
      <c r="A210" s="11">
        <v>43831</v>
      </c>
      <c r="B210" s="10" t="s">
        <v>610</v>
      </c>
      <c r="C210" s="12">
        <v>0.66666666666666663</v>
      </c>
      <c r="D210" s="13">
        <v>43839</v>
      </c>
      <c r="E210" s="7" t="s">
        <v>402</v>
      </c>
      <c r="F210" s="14">
        <v>41.66</v>
      </c>
      <c r="G210" t="s">
        <v>6</v>
      </c>
    </row>
    <row r="211" spans="1:7" ht="14.25" hidden="1">
      <c r="A211" s="11">
        <v>43831</v>
      </c>
      <c r="B211" s="10" t="s">
        <v>611</v>
      </c>
      <c r="C211" s="12">
        <v>0.70833333333333337</v>
      </c>
      <c r="D211" s="13">
        <v>43839</v>
      </c>
      <c r="E211" s="7" t="s">
        <v>402</v>
      </c>
      <c r="F211" s="14">
        <v>46.89</v>
      </c>
      <c r="G211" t="s">
        <v>12</v>
      </c>
    </row>
    <row r="212" spans="1:7" ht="14.25" hidden="1">
      <c r="A212" s="11">
        <v>43831</v>
      </c>
      <c r="B212" s="10" t="s">
        <v>612</v>
      </c>
      <c r="C212" s="12">
        <v>0.75</v>
      </c>
      <c r="D212" s="13">
        <v>43839</v>
      </c>
      <c r="E212" s="7" t="s">
        <v>402</v>
      </c>
      <c r="F212" s="14">
        <v>51.89</v>
      </c>
      <c r="G212" t="s">
        <v>5</v>
      </c>
    </row>
    <row r="213" spans="1:7" ht="14.25" hidden="1">
      <c r="A213" s="11">
        <v>43831</v>
      </c>
      <c r="B213" s="10" t="s">
        <v>613</v>
      </c>
      <c r="C213" s="12">
        <v>0.79166666666666663</v>
      </c>
      <c r="D213" s="13">
        <v>43839</v>
      </c>
      <c r="E213" s="7" t="s">
        <v>402</v>
      </c>
      <c r="F213" s="14">
        <v>52.98</v>
      </c>
      <c r="G213" t="s">
        <v>5</v>
      </c>
    </row>
    <row r="214" spans="1:7" ht="14.25" hidden="1">
      <c r="A214" s="11">
        <v>43831</v>
      </c>
      <c r="B214" s="10" t="s">
        <v>614</v>
      </c>
      <c r="C214" s="12">
        <v>0.83333333333333337</v>
      </c>
      <c r="D214" s="13">
        <v>43839</v>
      </c>
      <c r="E214" s="7" t="s">
        <v>402</v>
      </c>
      <c r="F214" s="14">
        <v>53.31</v>
      </c>
      <c r="G214" t="s">
        <v>5</v>
      </c>
    </row>
    <row r="215" spans="1:7" ht="14.25" hidden="1">
      <c r="A215" s="11">
        <v>43831</v>
      </c>
      <c r="B215" s="10" t="s">
        <v>615</v>
      </c>
      <c r="C215" s="12">
        <v>0.875</v>
      </c>
      <c r="D215" s="13">
        <v>43839</v>
      </c>
      <c r="E215" s="7" t="s">
        <v>402</v>
      </c>
      <c r="F215" s="14">
        <v>52.05</v>
      </c>
      <c r="G215" t="s">
        <v>5</v>
      </c>
    </row>
    <row r="216" spans="1:7" ht="14.25" hidden="1">
      <c r="A216" s="11">
        <v>43831</v>
      </c>
      <c r="B216" s="10" t="s">
        <v>616</v>
      </c>
      <c r="C216" s="12">
        <v>0.91666666666666663</v>
      </c>
      <c r="D216" s="13">
        <v>43839</v>
      </c>
      <c r="E216" s="7" t="s">
        <v>402</v>
      </c>
      <c r="F216" s="14">
        <v>48.49</v>
      </c>
      <c r="G216" t="s">
        <v>5</v>
      </c>
    </row>
    <row r="217" spans="1:7" ht="14.25" hidden="1">
      <c r="A217" s="11">
        <v>43831</v>
      </c>
      <c r="B217" s="10" t="s">
        <v>617</v>
      </c>
      <c r="C217" s="12">
        <v>0.95833333333333337</v>
      </c>
      <c r="D217" s="13">
        <v>43839</v>
      </c>
      <c r="E217" s="7" t="s">
        <v>402</v>
      </c>
      <c r="F217" s="14">
        <v>40.159999999999997</v>
      </c>
      <c r="G217" t="s">
        <v>12</v>
      </c>
    </row>
    <row r="218" spans="1:7" ht="14.25">
      <c r="A218" s="11">
        <v>43831</v>
      </c>
      <c r="B218" s="10" t="s">
        <v>618</v>
      </c>
      <c r="C218" s="12">
        <v>0</v>
      </c>
      <c r="D218" s="13">
        <v>43840</v>
      </c>
      <c r="E218" s="7" t="s">
        <v>402</v>
      </c>
      <c r="F218" s="14">
        <v>34.130000000000003</v>
      </c>
      <c r="G218" t="s">
        <v>12</v>
      </c>
    </row>
    <row r="219" spans="1:7" ht="14.25" hidden="1">
      <c r="A219" s="11">
        <v>43831</v>
      </c>
      <c r="B219" s="10" t="s">
        <v>619</v>
      </c>
      <c r="C219" s="12">
        <v>4.1666666666666664E-2</v>
      </c>
      <c r="D219" s="13">
        <v>43840</v>
      </c>
      <c r="E219" s="7" t="s">
        <v>402</v>
      </c>
      <c r="F219" s="14">
        <v>32.700000000000003</v>
      </c>
      <c r="G219" t="s">
        <v>6</v>
      </c>
    </row>
    <row r="220" spans="1:7" ht="14.25" hidden="1">
      <c r="A220" s="11">
        <v>43831</v>
      </c>
      <c r="B220" s="10" t="s">
        <v>620</v>
      </c>
      <c r="C220" s="12">
        <v>8.3333333333333329E-2</v>
      </c>
      <c r="D220" s="13">
        <v>43840</v>
      </c>
      <c r="E220" s="7" t="s">
        <v>402</v>
      </c>
      <c r="F220" s="14">
        <v>31</v>
      </c>
      <c r="G220" t="s">
        <v>12</v>
      </c>
    </row>
    <row r="221" spans="1:7" ht="14.25" hidden="1">
      <c r="A221" s="11">
        <v>43831</v>
      </c>
      <c r="B221" s="10" t="s">
        <v>621</v>
      </c>
      <c r="C221" s="12">
        <v>0.125</v>
      </c>
      <c r="D221" s="13">
        <v>43840</v>
      </c>
      <c r="E221" s="7" t="s">
        <v>402</v>
      </c>
      <c r="F221" s="14">
        <v>27.98</v>
      </c>
      <c r="G221" t="s">
        <v>6</v>
      </c>
    </row>
    <row r="222" spans="1:7" ht="14.25" hidden="1">
      <c r="A222" s="11">
        <v>43831</v>
      </c>
      <c r="B222" s="10" t="s">
        <v>622</v>
      </c>
      <c r="C222" s="12">
        <v>0.16666666666666666</v>
      </c>
      <c r="D222" s="13">
        <v>43840</v>
      </c>
      <c r="E222" s="7" t="s">
        <v>402</v>
      </c>
      <c r="F222" s="14">
        <v>27.65</v>
      </c>
      <c r="G222" t="s">
        <v>6</v>
      </c>
    </row>
    <row r="223" spans="1:7" ht="14.25" hidden="1">
      <c r="A223" s="11">
        <v>43831</v>
      </c>
      <c r="B223" s="10" t="s">
        <v>623</v>
      </c>
      <c r="C223" s="12">
        <v>0.20833333333333334</v>
      </c>
      <c r="D223" s="13">
        <v>43840</v>
      </c>
      <c r="E223" s="7" t="s">
        <v>402</v>
      </c>
      <c r="F223" s="14">
        <v>29.38</v>
      </c>
      <c r="G223" t="s">
        <v>13</v>
      </c>
    </row>
    <row r="224" spans="1:7" ht="14.25" hidden="1">
      <c r="A224" s="11">
        <v>43831</v>
      </c>
      <c r="B224" s="10" t="s">
        <v>624</v>
      </c>
      <c r="C224" s="12">
        <v>0.25</v>
      </c>
      <c r="D224" s="13">
        <v>43840</v>
      </c>
      <c r="E224" s="7" t="s">
        <v>402</v>
      </c>
      <c r="F224" s="14">
        <v>32</v>
      </c>
      <c r="G224" t="s">
        <v>12</v>
      </c>
    </row>
    <row r="225" spans="1:7" ht="14.25" hidden="1">
      <c r="A225" s="11">
        <v>43831</v>
      </c>
      <c r="B225" s="10" t="s">
        <v>625</v>
      </c>
      <c r="C225" s="12">
        <v>0.29166666666666669</v>
      </c>
      <c r="D225" s="13">
        <v>43840</v>
      </c>
      <c r="E225" s="7" t="s">
        <v>402</v>
      </c>
      <c r="F225" s="14">
        <v>43.66</v>
      </c>
      <c r="G225" t="s">
        <v>6</v>
      </c>
    </row>
    <row r="226" spans="1:7" ht="14.25" hidden="1">
      <c r="A226" s="11">
        <v>43831</v>
      </c>
      <c r="B226" s="10" t="s">
        <v>626</v>
      </c>
      <c r="C226" s="12">
        <v>0.33333333333333331</v>
      </c>
      <c r="D226" s="13">
        <v>43840</v>
      </c>
      <c r="E226" s="7" t="s">
        <v>402</v>
      </c>
      <c r="F226" s="14">
        <v>47.4</v>
      </c>
      <c r="G226" t="s">
        <v>6</v>
      </c>
    </row>
    <row r="227" spans="1:7" ht="14.25" hidden="1">
      <c r="A227" s="11">
        <v>43831</v>
      </c>
      <c r="B227" s="10" t="s">
        <v>627</v>
      </c>
      <c r="C227" s="12">
        <v>0.375</v>
      </c>
      <c r="D227" s="13">
        <v>43840</v>
      </c>
      <c r="E227" s="7" t="s">
        <v>402</v>
      </c>
      <c r="F227" s="14">
        <v>48.73</v>
      </c>
      <c r="G227" t="s">
        <v>5</v>
      </c>
    </row>
    <row r="228" spans="1:7" ht="14.25" hidden="1">
      <c r="A228" s="11">
        <v>43831</v>
      </c>
      <c r="B228" s="10" t="s">
        <v>628</v>
      </c>
      <c r="C228" s="12">
        <v>0.41666666666666669</v>
      </c>
      <c r="D228" s="13">
        <v>43840</v>
      </c>
      <c r="E228" s="7" t="s">
        <v>402</v>
      </c>
      <c r="F228" s="14">
        <v>47.3</v>
      </c>
      <c r="G228" t="s">
        <v>5</v>
      </c>
    </row>
    <row r="229" spans="1:7" ht="14.25" hidden="1">
      <c r="A229" s="11">
        <v>43831</v>
      </c>
      <c r="B229" s="10" t="s">
        <v>629</v>
      </c>
      <c r="C229" s="12">
        <v>0.45833333333333331</v>
      </c>
      <c r="D229" s="13">
        <v>43840</v>
      </c>
      <c r="E229" s="7" t="s">
        <v>402</v>
      </c>
      <c r="F229" s="14">
        <v>44.2</v>
      </c>
      <c r="G229" t="s">
        <v>12</v>
      </c>
    </row>
    <row r="230" spans="1:7" ht="14.25" hidden="1">
      <c r="A230" s="11">
        <v>43831</v>
      </c>
      <c r="B230" s="10" t="s">
        <v>630</v>
      </c>
      <c r="C230" s="12">
        <v>0.5</v>
      </c>
      <c r="D230" s="13">
        <v>43840</v>
      </c>
      <c r="E230" s="7" t="s">
        <v>402</v>
      </c>
      <c r="F230" s="14">
        <v>41.6</v>
      </c>
      <c r="G230" t="s">
        <v>6</v>
      </c>
    </row>
    <row r="231" spans="1:7" ht="14.25" hidden="1">
      <c r="A231" s="11">
        <v>43831</v>
      </c>
      <c r="B231" s="10" t="s">
        <v>631</v>
      </c>
      <c r="C231" s="12">
        <v>0.54166666666666663</v>
      </c>
      <c r="D231" s="13">
        <v>43840</v>
      </c>
      <c r="E231" s="7" t="s">
        <v>402</v>
      </c>
      <c r="F231" s="14">
        <v>38.01</v>
      </c>
      <c r="G231" t="s">
        <v>12</v>
      </c>
    </row>
    <row r="232" spans="1:7" ht="14.25" hidden="1">
      <c r="A232" s="11">
        <v>43831</v>
      </c>
      <c r="B232" s="10" t="s">
        <v>632</v>
      </c>
      <c r="C232" s="12">
        <v>0.58333333333333337</v>
      </c>
      <c r="D232" s="13">
        <v>43840</v>
      </c>
      <c r="E232" s="7" t="s">
        <v>402</v>
      </c>
      <c r="F232" s="14">
        <v>36.21</v>
      </c>
      <c r="G232" t="s">
        <v>12</v>
      </c>
    </row>
    <row r="233" spans="1:7" ht="14.25" hidden="1">
      <c r="A233" s="11">
        <v>43831</v>
      </c>
      <c r="B233" s="10" t="s">
        <v>633</v>
      </c>
      <c r="C233" s="12">
        <v>0.625</v>
      </c>
      <c r="D233" s="13">
        <v>43840</v>
      </c>
      <c r="E233" s="7" t="s">
        <v>402</v>
      </c>
      <c r="F233" s="14">
        <v>36.270000000000003</v>
      </c>
      <c r="G233" t="s">
        <v>12</v>
      </c>
    </row>
    <row r="234" spans="1:7" ht="14.25" hidden="1">
      <c r="A234" s="11">
        <v>43831</v>
      </c>
      <c r="B234" s="10" t="s">
        <v>634</v>
      </c>
      <c r="C234" s="12">
        <v>0.66666666666666663</v>
      </c>
      <c r="D234" s="13">
        <v>43840</v>
      </c>
      <c r="E234" s="7" t="s">
        <v>402</v>
      </c>
      <c r="F234" s="14">
        <v>40.619999999999997</v>
      </c>
      <c r="G234" t="s">
        <v>6</v>
      </c>
    </row>
    <row r="235" spans="1:7" ht="14.25" hidden="1">
      <c r="A235" s="11">
        <v>43831</v>
      </c>
      <c r="B235" s="10" t="s">
        <v>635</v>
      </c>
      <c r="C235" s="12">
        <v>0.70833333333333337</v>
      </c>
      <c r="D235" s="13">
        <v>43840</v>
      </c>
      <c r="E235" s="7" t="s">
        <v>402</v>
      </c>
      <c r="F235" s="14">
        <v>47.3</v>
      </c>
      <c r="G235" t="s">
        <v>20</v>
      </c>
    </row>
    <row r="236" spans="1:7" ht="14.25" hidden="1">
      <c r="A236" s="11">
        <v>43831</v>
      </c>
      <c r="B236" s="10" t="s">
        <v>636</v>
      </c>
      <c r="C236" s="12">
        <v>0.75</v>
      </c>
      <c r="D236" s="13">
        <v>43840</v>
      </c>
      <c r="E236" s="7" t="s">
        <v>402</v>
      </c>
      <c r="F236" s="14">
        <v>49.97</v>
      </c>
      <c r="G236" t="s">
        <v>6</v>
      </c>
    </row>
    <row r="237" spans="1:7" ht="14.25" hidden="1">
      <c r="A237" s="11">
        <v>43831</v>
      </c>
      <c r="B237" s="10" t="s">
        <v>637</v>
      </c>
      <c r="C237" s="12">
        <v>0.79166666666666663</v>
      </c>
      <c r="D237" s="13">
        <v>43840</v>
      </c>
      <c r="E237" s="7" t="s">
        <v>402</v>
      </c>
      <c r="F237" s="14">
        <v>50.01</v>
      </c>
      <c r="G237" t="s">
        <v>10</v>
      </c>
    </row>
    <row r="238" spans="1:7" ht="14.25" hidden="1">
      <c r="A238" s="11">
        <v>43831</v>
      </c>
      <c r="B238" s="10" t="s">
        <v>638</v>
      </c>
      <c r="C238" s="12">
        <v>0.83333333333333337</v>
      </c>
      <c r="D238" s="13">
        <v>43840</v>
      </c>
      <c r="E238" s="7" t="s">
        <v>402</v>
      </c>
      <c r="F238" s="14">
        <v>50.85</v>
      </c>
      <c r="G238" t="s">
        <v>10</v>
      </c>
    </row>
    <row r="239" spans="1:7" ht="14.25" hidden="1">
      <c r="A239" s="11">
        <v>43831</v>
      </c>
      <c r="B239" s="10" t="s">
        <v>639</v>
      </c>
      <c r="C239" s="12">
        <v>0.875</v>
      </c>
      <c r="D239" s="13">
        <v>43840</v>
      </c>
      <c r="E239" s="7" t="s">
        <v>402</v>
      </c>
      <c r="F239" s="14">
        <v>49.89</v>
      </c>
      <c r="G239" t="s">
        <v>5</v>
      </c>
    </row>
    <row r="240" spans="1:7" ht="14.25" hidden="1">
      <c r="A240" s="11">
        <v>43831</v>
      </c>
      <c r="B240" s="10" t="s">
        <v>640</v>
      </c>
      <c r="C240" s="12">
        <v>0.91666666666666663</v>
      </c>
      <c r="D240" s="13">
        <v>43840</v>
      </c>
      <c r="E240" s="7" t="s">
        <v>402</v>
      </c>
      <c r="F240" s="14">
        <v>46.8</v>
      </c>
      <c r="G240" t="s">
        <v>5</v>
      </c>
    </row>
    <row r="241" spans="1:7" ht="14.25" hidden="1">
      <c r="A241" s="11">
        <v>43831</v>
      </c>
      <c r="B241" s="10" t="s">
        <v>641</v>
      </c>
      <c r="C241" s="12">
        <v>0.95833333333333337</v>
      </c>
      <c r="D241" s="13">
        <v>43840</v>
      </c>
      <c r="E241" s="7" t="s">
        <v>402</v>
      </c>
      <c r="F241" s="14">
        <v>40</v>
      </c>
      <c r="G241" t="s">
        <v>7</v>
      </c>
    </row>
    <row r="242" spans="1:7" ht="14.25">
      <c r="A242" s="11">
        <v>43831</v>
      </c>
      <c r="B242" s="10" t="s">
        <v>642</v>
      </c>
      <c r="C242" s="12">
        <v>0</v>
      </c>
      <c r="D242" s="13">
        <v>43841</v>
      </c>
      <c r="E242" s="7" t="s">
        <v>402</v>
      </c>
      <c r="F242" s="14">
        <v>42.94</v>
      </c>
      <c r="G242" t="s">
        <v>5</v>
      </c>
    </row>
    <row r="243" spans="1:7" ht="14.25" hidden="1">
      <c r="A243" s="11">
        <v>43831</v>
      </c>
      <c r="B243" s="10" t="s">
        <v>643</v>
      </c>
      <c r="C243" s="12">
        <v>4.1666666666666664E-2</v>
      </c>
      <c r="D243" s="13">
        <v>43841</v>
      </c>
      <c r="E243" s="7" t="s">
        <v>402</v>
      </c>
      <c r="F243" s="14">
        <v>37.200000000000003</v>
      </c>
      <c r="G243" t="s">
        <v>6</v>
      </c>
    </row>
    <row r="244" spans="1:7" ht="14.25" hidden="1">
      <c r="A244" s="11">
        <v>43831</v>
      </c>
      <c r="B244" s="10" t="s">
        <v>644</v>
      </c>
      <c r="C244" s="12">
        <v>8.3333333333333329E-2</v>
      </c>
      <c r="D244" s="13">
        <v>43841</v>
      </c>
      <c r="E244" s="7" t="s">
        <v>402</v>
      </c>
      <c r="F244" s="14">
        <v>34.770000000000003</v>
      </c>
      <c r="G244" t="s">
        <v>12</v>
      </c>
    </row>
    <row r="245" spans="1:7" ht="14.25" hidden="1">
      <c r="A245" s="11">
        <v>43831</v>
      </c>
      <c r="B245" s="10" t="s">
        <v>645</v>
      </c>
      <c r="C245" s="12">
        <v>0.125</v>
      </c>
      <c r="D245" s="13">
        <v>43841</v>
      </c>
      <c r="E245" s="7" t="s">
        <v>402</v>
      </c>
      <c r="F245" s="14">
        <v>34.18</v>
      </c>
      <c r="G245" t="s">
        <v>12</v>
      </c>
    </row>
    <row r="246" spans="1:7" ht="14.25" hidden="1">
      <c r="A246" s="11">
        <v>43831</v>
      </c>
      <c r="B246" s="10" t="s">
        <v>646</v>
      </c>
      <c r="C246" s="12">
        <v>0.16666666666666666</v>
      </c>
      <c r="D246" s="13">
        <v>43841</v>
      </c>
      <c r="E246" s="7" t="s">
        <v>402</v>
      </c>
      <c r="F246" s="14">
        <v>34.130000000000003</v>
      </c>
      <c r="G246" t="s">
        <v>12</v>
      </c>
    </row>
    <row r="247" spans="1:7" ht="14.25" hidden="1">
      <c r="A247" s="11">
        <v>43831</v>
      </c>
      <c r="B247" s="10" t="s">
        <v>647</v>
      </c>
      <c r="C247" s="12">
        <v>0.20833333333333334</v>
      </c>
      <c r="D247" s="13">
        <v>43841</v>
      </c>
      <c r="E247" s="7" t="s">
        <v>402</v>
      </c>
      <c r="F247" s="14">
        <v>34.18</v>
      </c>
      <c r="G247" t="s">
        <v>12</v>
      </c>
    </row>
    <row r="248" spans="1:7" ht="14.25" hidden="1">
      <c r="A248" s="11">
        <v>43831</v>
      </c>
      <c r="B248" s="10" t="s">
        <v>648</v>
      </c>
      <c r="C248" s="12">
        <v>0.25</v>
      </c>
      <c r="D248" s="13">
        <v>43841</v>
      </c>
      <c r="E248" s="7" t="s">
        <v>402</v>
      </c>
      <c r="F248" s="14">
        <v>34.4</v>
      </c>
      <c r="G248" t="s">
        <v>6</v>
      </c>
    </row>
    <row r="249" spans="1:7" ht="14.25" hidden="1">
      <c r="A249" s="11">
        <v>43831</v>
      </c>
      <c r="B249" s="10" t="s">
        <v>649</v>
      </c>
      <c r="C249" s="12">
        <v>0.29166666666666669</v>
      </c>
      <c r="D249" s="13">
        <v>43841</v>
      </c>
      <c r="E249" s="7" t="s">
        <v>402</v>
      </c>
      <c r="F249" s="14">
        <v>34.51</v>
      </c>
      <c r="G249" t="s">
        <v>5</v>
      </c>
    </row>
    <row r="250" spans="1:7" ht="14.25" hidden="1">
      <c r="A250" s="11">
        <v>43831</v>
      </c>
      <c r="B250" s="10" t="s">
        <v>650</v>
      </c>
      <c r="C250" s="12">
        <v>0.33333333333333331</v>
      </c>
      <c r="D250" s="13">
        <v>43841</v>
      </c>
      <c r="E250" s="7" t="s">
        <v>402</v>
      </c>
      <c r="F250" s="14">
        <v>35.68</v>
      </c>
      <c r="G250" t="s">
        <v>12</v>
      </c>
    </row>
    <row r="251" spans="1:7" ht="14.25" hidden="1">
      <c r="A251" s="11">
        <v>43831</v>
      </c>
      <c r="B251" s="10" t="s">
        <v>651</v>
      </c>
      <c r="C251" s="12">
        <v>0.375</v>
      </c>
      <c r="D251" s="13">
        <v>43841</v>
      </c>
      <c r="E251" s="7" t="s">
        <v>402</v>
      </c>
      <c r="F251" s="14">
        <v>40</v>
      </c>
      <c r="G251" t="s">
        <v>12</v>
      </c>
    </row>
    <row r="252" spans="1:7" ht="14.25" hidden="1">
      <c r="A252" s="11">
        <v>43831</v>
      </c>
      <c r="B252" s="10" t="s">
        <v>652</v>
      </c>
      <c r="C252" s="12">
        <v>0.41666666666666669</v>
      </c>
      <c r="D252" s="13">
        <v>43841</v>
      </c>
      <c r="E252" s="7" t="s">
        <v>402</v>
      </c>
      <c r="F252" s="14">
        <v>42.61</v>
      </c>
      <c r="G252" t="s">
        <v>12</v>
      </c>
    </row>
    <row r="253" spans="1:7" ht="14.25" hidden="1">
      <c r="A253" s="11">
        <v>43831</v>
      </c>
      <c r="B253" s="10" t="s">
        <v>653</v>
      </c>
      <c r="C253" s="12">
        <v>0.45833333333333331</v>
      </c>
      <c r="D253" s="13">
        <v>43841</v>
      </c>
      <c r="E253" s="7" t="s">
        <v>402</v>
      </c>
      <c r="F253" s="14">
        <v>40.01</v>
      </c>
      <c r="G253" t="s">
        <v>5</v>
      </c>
    </row>
    <row r="254" spans="1:7" ht="14.25" hidden="1">
      <c r="A254" s="11">
        <v>43831</v>
      </c>
      <c r="B254" s="10" t="s">
        <v>654</v>
      </c>
      <c r="C254" s="12">
        <v>0.5</v>
      </c>
      <c r="D254" s="13">
        <v>43841</v>
      </c>
      <c r="E254" s="7" t="s">
        <v>402</v>
      </c>
      <c r="F254" s="14">
        <v>38.6</v>
      </c>
      <c r="G254" t="s">
        <v>6</v>
      </c>
    </row>
    <row r="255" spans="1:7" ht="14.25" hidden="1">
      <c r="A255" s="11">
        <v>43831</v>
      </c>
      <c r="B255" s="10" t="s">
        <v>655</v>
      </c>
      <c r="C255" s="12">
        <v>0.54166666666666663</v>
      </c>
      <c r="D255" s="13">
        <v>43841</v>
      </c>
      <c r="E255" s="7" t="s">
        <v>402</v>
      </c>
      <c r="F255" s="14">
        <v>38.97</v>
      </c>
      <c r="G255" t="s">
        <v>12</v>
      </c>
    </row>
    <row r="256" spans="1:7" ht="14.25" hidden="1">
      <c r="A256" s="11">
        <v>43831</v>
      </c>
      <c r="B256" s="10" t="s">
        <v>656</v>
      </c>
      <c r="C256" s="12">
        <v>0.58333333333333337</v>
      </c>
      <c r="D256" s="13">
        <v>43841</v>
      </c>
      <c r="E256" s="7" t="s">
        <v>402</v>
      </c>
      <c r="F256" s="14">
        <v>38.97</v>
      </c>
      <c r="G256" t="s">
        <v>12</v>
      </c>
    </row>
    <row r="257" spans="1:7" ht="14.25" hidden="1">
      <c r="A257" s="11">
        <v>43831</v>
      </c>
      <c r="B257" s="10" t="s">
        <v>657</v>
      </c>
      <c r="C257" s="12">
        <v>0.625</v>
      </c>
      <c r="D257" s="13">
        <v>43841</v>
      </c>
      <c r="E257" s="7" t="s">
        <v>402</v>
      </c>
      <c r="F257" s="14">
        <v>36.840000000000003</v>
      </c>
      <c r="G257" t="s">
        <v>12</v>
      </c>
    </row>
    <row r="258" spans="1:7" ht="14.25" hidden="1">
      <c r="A258" s="11">
        <v>43831</v>
      </c>
      <c r="B258" s="10" t="s">
        <v>658</v>
      </c>
      <c r="C258" s="12">
        <v>0.66666666666666663</v>
      </c>
      <c r="D258" s="13">
        <v>43841</v>
      </c>
      <c r="E258" s="7" t="s">
        <v>402</v>
      </c>
      <c r="F258" s="14">
        <v>38.97</v>
      </c>
      <c r="G258" t="s">
        <v>12</v>
      </c>
    </row>
    <row r="259" spans="1:7" ht="14.25" hidden="1">
      <c r="A259" s="11">
        <v>43831</v>
      </c>
      <c r="B259" s="10" t="s">
        <v>659</v>
      </c>
      <c r="C259" s="12">
        <v>0.70833333333333337</v>
      </c>
      <c r="D259" s="13">
        <v>43841</v>
      </c>
      <c r="E259" s="7" t="s">
        <v>402</v>
      </c>
      <c r="F259" s="14">
        <v>44</v>
      </c>
      <c r="G259" t="s">
        <v>12</v>
      </c>
    </row>
    <row r="260" spans="1:7" ht="14.25" hidden="1">
      <c r="A260" s="11">
        <v>43831</v>
      </c>
      <c r="B260" s="10" t="s">
        <v>660</v>
      </c>
      <c r="C260" s="12">
        <v>0.75</v>
      </c>
      <c r="D260" s="13">
        <v>43841</v>
      </c>
      <c r="E260" s="7" t="s">
        <v>402</v>
      </c>
      <c r="F260" s="14">
        <v>52.98</v>
      </c>
      <c r="G260" t="s">
        <v>5</v>
      </c>
    </row>
    <row r="261" spans="1:7" ht="14.25" hidden="1">
      <c r="A261" s="11">
        <v>43831</v>
      </c>
      <c r="B261" s="10" t="s">
        <v>661</v>
      </c>
      <c r="C261" s="12">
        <v>0.79166666666666663</v>
      </c>
      <c r="D261" s="13">
        <v>43841</v>
      </c>
      <c r="E261" s="7" t="s">
        <v>402</v>
      </c>
      <c r="F261" s="14">
        <v>55.4</v>
      </c>
      <c r="G261" t="s">
        <v>10</v>
      </c>
    </row>
    <row r="262" spans="1:7" ht="14.25" hidden="1">
      <c r="A262" s="11">
        <v>43831</v>
      </c>
      <c r="B262" s="10" t="s">
        <v>662</v>
      </c>
      <c r="C262" s="12">
        <v>0.83333333333333337</v>
      </c>
      <c r="D262" s="13">
        <v>43841</v>
      </c>
      <c r="E262" s="7" t="s">
        <v>402</v>
      </c>
      <c r="F262" s="14">
        <v>56.26</v>
      </c>
      <c r="G262" t="s">
        <v>5</v>
      </c>
    </row>
    <row r="263" spans="1:7" ht="14.25" hidden="1">
      <c r="A263" s="11">
        <v>43831</v>
      </c>
      <c r="B263" s="10" t="s">
        <v>663</v>
      </c>
      <c r="C263" s="12">
        <v>0.875</v>
      </c>
      <c r="D263" s="13">
        <v>43841</v>
      </c>
      <c r="E263" s="7" t="s">
        <v>402</v>
      </c>
      <c r="F263" s="14">
        <v>55.87</v>
      </c>
      <c r="G263" t="s">
        <v>5</v>
      </c>
    </row>
    <row r="264" spans="1:7" ht="14.25" hidden="1">
      <c r="A264" s="11">
        <v>43831</v>
      </c>
      <c r="B264" s="10" t="s">
        <v>664</v>
      </c>
      <c r="C264" s="12">
        <v>0.91666666666666663</v>
      </c>
      <c r="D264" s="13">
        <v>43841</v>
      </c>
      <c r="E264" s="7" t="s">
        <v>402</v>
      </c>
      <c r="F264" s="14">
        <v>53</v>
      </c>
      <c r="G264" t="s">
        <v>20</v>
      </c>
    </row>
    <row r="265" spans="1:7" ht="14.25" hidden="1">
      <c r="A265" s="11">
        <v>43831</v>
      </c>
      <c r="B265" s="10" t="s">
        <v>665</v>
      </c>
      <c r="C265" s="12">
        <v>0.95833333333333337</v>
      </c>
      <c r="D265" s="13">
        <v>43841</v>
      </c>
      <c r="E265" s="7" t="s">
        <v>402</v>
      </c>
      <c r="F265" s="14">
        <v>49.67</v>
      </c>
      <c r="G265" t="s">
        <v>5</v>
      </c>
    </row>
    <row r="266" spans="1:7" ht="14.25">
      <c r="A266" s="11">
        <v>43831</v>
      </c>
      <c r="B266" s="10" t="s">
        <v>666</v>
      </c>
      <c r="C266" s="12">
        <v>0</v>
      </c>
      <c r="D266" s="13">
        <v>43842</v>
      </c>
      <c r="E266" s="7" t="s">
        <v>402</v>
      </c>
      <c r="F266" s="14">
        <v>44.21</v>
      </c>
      <c r="G266" t="s">
        <v>12</v>
      </c>
    </row>
    <row r="267" spans="1:7" ht="14.25" hidden="1">
      <c r="A267" s="11">
        <v>43831</v>
      </c>
      <c r="B267" s="10" t="s">
        <v>667</v>
      </c>
      <c r="C267" s="12">
        <v>4.1666666666666664E-2</v>
      </c>
      <c r="D267" s="13">
        <v>43842</v>
      </c>
      <c r="E267" s="7" t="s">
        <v>402</v>
      </c>
      <c r="F267" s="14">
        <v>41.69</v>
      </c>
      <c r="G267" t="s">
        <v>28</v>
      </c>
    </row>
    <row r="268" spans="1:7" ht="14.25" hidden="1">
      <c r="A268" s="11">
        <v>43831</v>
      </c>
      <c r="B268" s="10" t="s">
        <v>668</v>
      </c>
      <c r="C268" s="12">
        <v>8.3333333333333329E-2</v>
      </c>
      <c r="D268" s="13">
        <v>43842</v>
      </c>
      <c r="E268" s="7" t="s">
        <v>402</v>
      </c>
      <c r="F268" s="14">
        <v>41.69</v>
      </c>
      <c r="G268" t="s">
        <v>5</v>
      </c>
    </row>
    <row r="269" spans="1:7" ht="14.25" hidden="1">
      <c r="A269" s="11">
        <v>43831</v>
      </c>
      <c r="B269" s="10" t="s">
        <v>669</v>
      </c>
      <c r="C269" s="12">
        <v>0.125</v>
      </c>
      <c r="D269" s="13">
        <v>43842</v>
      </c>
      <c r="E269" s="7" t="s">
        <v>402</v>
      </c>
      <c r="F269" s="14">
        <v>38.6</v>
      </c>
      <c r="G269" t="s">
        <v>6</v>
      </c>
    </row>
    <row r="270" spans="1:7" ht="14.25" hidden="1">
      <c r="A270" s="11">
        <v>43831</v>
      </c>
      <c r="B270" s="10" t="s">
        <v>670</v>
      </c>
      <c r="C270" s="12">
        <v>0.16666666666666666</v>
      </c>
      <c r="D270" s="13">
        <v>43842</v>
      </c>
      <c r="E270" s="7" t="s">
        <v>402</v>
      </c>
      <c r="F270" s="14">
        <v>37.51</v>
      </c>
      <c r="G270" t="s">
        <v>20</v>
      </c>
    </row>
    <row r="271" spans="1:7" ht="14.25" hidden="1">
      <c r="A271" s="11">
        <v>43831</v>
      </c>
      <c r="B271" s="10" t="s">
        <v>671</v>
      </c>
      <c r="C271" s="12">
        <v>0.20833333333333334</v>
      </c>
      <c r="D271" s="13">
        <v>43842</v>
      </c>
      <c r="E271" s="7" t="s">
        <v>402</v>
      </c>
      <c r="F271" s="14">
        <v>37.03</v>
      </c>
      <c r="G271" t="s">
        <v>5</v>
      </c>
    </row>
    <row r="272" spans="1:7" ht="14.25" hidden="1">
      <c r="A272" s="11">
        <v>43831</v>
      </c>
      <c r="B272" s="10" t="s">
        <v>672</v>
      </c>
      <c r="C272" s="12">
        <v>0.25</v>
      </c>
      <c r="D272" s="13">
        <v>43842</v>
      </c>
      <c r="E272" s="7" t="s">
        <v>402</v>
      </c>
      <c r="F272" s="14">
        <v>37.58</v>
      </c>
      <c r="G272" t="s">
        <v>20</v>
      </c>
    </row>
    <row r="273" spans="1:7" ht="14.25" hidden="1">
      <c r="A273" s="11">
        <v>43831</v>
      </c>
      <c r="B273" s="10" t="s">
        <v>673</v>
      </c>
      <c r="C273" s="12">
        <v>0.29166666666666669</v>
      </c>
      <c r="D273" s="13">
        <v>43842</v>
      </c>
      <c r="E273" s="7" t="s">
        <v>402</v>
      </c>
      <c r="F273" s="14">
        <v>38.01</v>
      </c>
      <c r="G273" t="s">
        <v>6</v>
      </c>
    </row>
    <row r="274" spans="1:7" ht="14.25" hidden="1">
      <c r="A274" s="11">
        <v>43831</v>
      </c>
      <c r="B274" s="10" t="s">
        <v>674</v>
      </c>
      <c r="C274" s="12">
        <v>0.33333333333333331</v>
      </c>
      <c r="D274" s="13">
        <v>43842</v>
      </c>
      <c r="E274" s="7" t="s">
        <v>402</v>
      </c>
      <c r="F274" s="14">
        <v>38</v>
      </c>
      <c r="G274" t="s">
        <v>6</v>
      </c>
    </row>
    <row r="275" spans="1:7" ht="14.25" hidden="1">
      <c r="A275" s="11">
        <v>43831</v>
      </c>
      <c r="B275" s="10" t="s">
        <v>675</v>
      </c>
      <c r="C275" s="12">
        <v>0.375</v>
      </c>
      <c r="D275" s="13">
        <v>43842</v>
      </c>
      <c r="E275" s="7" t="s">
        <v>402</v>
      </c>
      <c r="F275" s="14">
        <v>38.07</v>
      </c>
      <c r="G275" t="s">
        <v>12</v>
      </c>
    </row>
    <row r="276" spans="1:7" ht="14.25" hidden="1">
      <c r="A276" s="11">
        <v>43831</v>
      </c>
      <c r="B276" s="10" t="s">
        <v>676</v>
      </c>
      <c r="C276" s="12">
        <v>0.41666666666666669</v>
      </c>
      <c r="D276" s="13">
        <v>43842</v>
      </c>
      <c r="E276" s="7" t="s">
        <v>402</v>
      </c>
      <c r="F276" s="14">
        <v>39.01</v>
      </c>
      <c r="G276" t="s">
        <v>5</v>
      </c>
    </row>
    <row r="277" spans="1:7" ht="14.25" hidden="1">
      <c r="A277" s="11">
        <v>43831</v>
      </c>
      <c r="B277" s="10" t="s">
        <v>677</v>
      </c>
      <c r="C277" s="12">
        <v>0.45833333333333331</v>
      </c>
      <c r="D277" s="13">
        <v>43842</v>
      </c>
      <c r="E277" s="7" t="s">
        <v>402</v>
      </c>
      <c r="F277" s="14">
        <v>38.08</v>
      </c>
      <c r="G277" t="s">
        <v>12</v>
      </c>
    </row>
    <row r="278" spans="1:7" ht="14.25" hidden="1">
      <c r="A278" s="11">
        <v>43831</v>
      </c>
      <c r="B278" s="10" t="s">
        <v>678</v>
      </c>
      <c r="C278" s="12">
        <v>0.5</v>
      </c>
      <c r="D278" s="13">
        <v>43842</v>
      </c>
      <c r="E278" s="7" t="s">
        <v>402</v>
      </c>
      <c r="F278" s="14">
        <v>38.01</v>
      </c>
      <c r="G278" t="s">
        <v>12</v>
      </c>
    </row>
    <row r="279" spans="1:7" ht="14.25" hidden="1">
      <c r="A279" s="11">
        <v>43831</v>
      </c>
      <c r="B279" s="10" t="s">
        <v>679</v>
      </c>
      <c r="C279" s="12">
        <v>0.54166666666666663</v>
      </c>
      <c r="D279" s="13">
        <v>43842</v>
      </c>
      <c r="E279" s="7" t="s">
        <v>402</v>
      </c>
      <c r="F279" s="14">
        <v>38.43</v>
      </c>
      <c r="G279" t="s">
        <v>6</v>
      </c>
    </row>
    <row r="280" spans="1:7" ht="14.25" hidden="1">
      <c r="A280" s="11">
        <v>43831</v>
      </c>
      <c r="B280" s="10" t="s">
        <v>680</v>
      </c>
      <c r="C280" s="12">
        <v>0.58333333333333337</v>
      </c>
      <c r="D280" s="13">
        <v>43842</v>
      </c>
      <c r="E280" s="7" t="s">
        <v>402</v>
      </c>
      <c r="F280" s="14">
        <v>39.299999999999997</v>
      </c>
      <c r="G280" t="s">
        <v>6</v>
      </c>
    </row>
    <row r="281" spans="1:7" ht="14.25" hidden="1">
      <c r="A281" s="11">
        <v>43831</v>
      </c>
      <c r="B281" s="10" t="s">
        <v>681</v>
      </c>
      <c r="C281" s="12">
        <v>0.625</v>
      </c>
      <c r="D281" s="13">
        <v>43842</v>
      </c>
      <c r="E281" s="7" t="s">
        <v>402</v>
      </c>
      <c r="F281" s="14">
        <v>37.43</v>
      </c>
      <c r="G281" t="s">
        <v>6</v>
      </c>
    </row>
    <row r="282" spans="1:7" ht="14.25" hidden="1">
      <c r="A282" s="11">
        <v>43831</v>
      </c>
      <c r="B282" s="10" t="s">
        <v>682</v>
      </c>
      <c r="C282" s="12">
        <v>0.66666666666666663</v>
      </c>
      <c r="D282" s="13">
        <v>43842</v>
      </c>
      <c r="E282" s="7" t="s">
        <v>402</v>
      </c>
      <c r="F282" s="14">
        <v>37.03</v>
      </c>
      <c r="G282" t="s">
        <v>6</v>
      </c>
    </row>
    <row r="283" spans="1:7" ht="14.25" hidden="1">
      <c r="A283" s="11">
        <v>43831</v>
      </c>
      <c r="B283" s="10" t="s">
        <v>683</v>
      </c>
      <c r="C283" s="12">
        <v>0.70833333333333337</v>
      </c>
      <c r="D283" s="13">
        <v>43842</v>
      </c>
      <c r="E283" s="7" t="s">
        <v>402</v>
      </c>
      <c r="F283" s="14">
        <v>39.01</v>
      </c>
      <c r="G283" t="s">
        <v>5</v>
      </c>
    </row>
    <row r="284" spans="1:7" ht="14.25" hidden="1">
      <c r="A284" s="11">
        <v>43831</v>
      </c>
      <c r="B284" s="10" t="s">
        <v>684</v>
      </c>
      <c r="C284" s="12">
        <v>0.75</v>
      </c>
      <c r="D284" s="13">
        <v>43842</v>
      </c>
      <c r="E284" s="7" t="s">
        <v>402</v>
      </c>
      <c r="F284" s="14">
        <v>49.45</v>
      </c>
      <c r="G284" t="s">
        <v>6</v>
      </c>
    </row>
    <row r="285" spans="1:7" ht="14.25" hidden="1">
      <c r="A285" s="11">
        <v>43831</v>
      </c>
      <c r="B285" s="10" t="s">
        <v>685</v>
      </c>
      <c r="C285" s="12">
        <v>0.79166666666666663</v>
      </c>
      <c r="D285" s="13">
        <v>43842</v>
      </c>
      <c r="E285" s="7" t="s">
        <v>402</v>
      </c>
      <c r="F285" s="14">
        <v>52.98</v>
      </c>
      <c r="G285" t="s">
        <v>5</v>
      </c>
    </row>
    <row r="286" spans="1:7" ht="14.25" hidden="1">
      <c r="A286" s="11">
        <v>43831</v>
      </c>
      <c r="B286" s="10" t="s">
        <v>686</v>
      </c>
      <c r="C286" s="12">
        <v>0.83333333333333337</v>
      </c>
      <c r="D286" s="13">
        <v>43842</v>
      </c>
      <c r="E286" s="7" t="s">
        <v>402</v>
      </c>
      <c r="F286" s="14">
        <v>55.4</v>
      </c>
      <c r="G286" t="s">
        <v>10</v>
      </c>
    </row>
    <row r="287" spans="1:7" ht="14.25" hidden="1">
      <c r="A287" s="11">
        <v>43831</v>
      </c>
      <c r="B287" s="10" t="s">
        <v>687</v>
      </c>
      <c r="C287" s="12">
        <v>0.875</v>
      </c>
      <c r="D287" s="13">
        <v>43842</v>
      </c>
      <c r="E287" s="7" t="s">
        <v>402</v>
      </c>
      <c r="F287" s="14">
        <v>55.98</v>
      </c>
      <c r="G287" t="s">
        <v>10</v>
      </c>
    </row>
    <row r="288" spans="1:7" ht="14.25" hidden="1">
      <c r="A288" s="11">
        <v>43831</v>
      </c>
      <c r="B288" s="10" t="s">
        <v>688</v>
      </c>
      <c r="C288" s="12">
        <v>0.91666666666666663</v>
      </c>
      <c r="D288" s="13">
        <v>43842</v>
      </c>
      <c r="E288" s="7" t="s">
        <v>402</v>
      </c>
      <c r="F288" s="14">
        <v>53.67</v>
      </c>
      <c r="G288" t="s">
        <v>5</v>
      </c>
    </row>
    <row r="289" spans="1:7" ht="14.25" hidden="1">
      <c r="A289" s="11">
        <v>43831</v>
      </c>
      <c r="B289" s="10" t="s">
        <v>689</v>
      </c>
      <c r="C289" s="12">
        <v>0.95833333333333337</v>
      </c>
      <c r="D289" s="13">
        <v>43842</v>
      </c>
      <c r="E289" s="7" t="s">
        <v>402</v>
      </c>
      <c r="F289" s="14">
        <v>50.46</v>
      </c>
      <c r="G289" t="s">
        <v>5</v>
      </c>
    </row>
    <row r="290" spans="1:7" ht="14.25">
      <c r="A290" s="11">
        <v>43831</v>
      </c>
      <c r="B290" s="10" t="s">
        <v>690</v>
      </c>
      <c r="C290" s="12">
        <v>0</v>
      </c>
      <c r="D290" s="13">
        <v>43843</v>
      </c>
      <c r="E290" s="7" t="s">
        <v>402</v>
      </c>
      <c r="F290" s="14">
        <v>50.67</v>
      </c>
      <c r="G290" t="s">
        <v>5</v>
      </c>
    </row>
    <row r="291" spans="1:7" ht="14.25" hidden="1">
      <c r="A291" s="11">
        <v>43831</v>
      </c>
      <c r="B291" s="10" t="s">
        <v>691</v>
      </c>
      <c r="C291" s="12">
        <v>4.1666666666666664E-2</v>
      </c>
      <c r="D291" s="13">
        <v>43843</v>
      </c>
      <c r="E291" s="7" t="s">
        <v>402</v>
      </c>
      <c r="F291" s="14">
        <v>49.19</v>
      </c>
      <c r="G291" t="s">
        <v>5</v>
      </c>
    </row>
    <row r="292" spans="1:7" ht="14.25" hidden="1">
      <c r="A292" s="11">
        <v>43831</v>
      </c>
      <c r="B292" s="10" t="s">
        <v>692</v>
      </c>
      <c r="C292" s="12">
        <v>8.3333333333333329E-2</v>
      </c>
      <c r="D292" s="13">
        <v>43843</v>
      </c>
      <c r="E292" s="7" t="s">
        <v>402</v>
      </c>
      <c r="F292" s="14">
        <v>46.22</v>
      </c>
      <c r="G292" t="s">
        <v>5</v>
      </c>
    </row>
    <row r="293" spans="1:7" ht="14.25" hidden="1">
      <c r="A293" s="11">
        <v>43831</v>
      </c>
      <c r="B293" s="10" t="s">
        <v>693</v>
      </c>
      <c r="C293" s="12">
        <v>0.125</v>
      </c>
      <c r="D293" s="13">
        <v>43843</v>
      </c>
      <c r="E293" s="7" t="s">
        <v>402</v>
      </c>
      <c r="F293" s="14">
        <v>42</v>
      </c>
      <c r="G293" t="s">
        <v>7</v>
      </c>
    </row>
    <row r="294" spans="1:7" ht="14.25" hidden="1">
      <c r="A294" s="11">
        <v>43831</v>
      </c>
      <c r="B294" s="10" t="s">
        <v>694</v>
      </c>
      <c r="C294" s="12">
        <v>0.16666666666666666</v>
      </c>
      <c r="D294" s="13">
        <v>43843</v>
      </c>
      <c r="E294" s="7" t="s">
        <v>402</v>
      </c>
      <c r="F294" s="14">
        <v>39.01</v>
      </c>
      <c r="G294" t="s">
        <v>5</v>
      </c>
    </row>
    <row r="295" spans="1:7" ht="14.25" hidden="1">
      <c r="A295" s="11">
        <v>43831</v>
      </c>
      <c r="B295" s="10" t="s">
        <v>695</v>
      </c>
      <c r="C295" s="12">
        <v>0.20833333333333334</v>
      </c>
      <c r="D295" s="13">
        <v>43843</v>
      </c>
      <c r="E295" s="7" t="s">
        <v>402</v>
      </c>
      <c r="F295" s="14">
        <v>42</v>
      </c>
      <c r="G295" t="s">
        <v>12</v>
      </c>
    </row>
    <row r="296" spans="1:7" ht="14.25" hidden="1">
      <c r="A296" s="11">
        <v>43831</v>
      </c>
      <c r="B296" s="10" t="s">
        <v>696</v>
      </c>
      <c r="C296" s="12">
        <v>0.25</v>
      </c>
      <c r="D296" s="13">
        <v>43843</v>
      </c>
      <c r="E296" s="7" t="s">
        <v>402</v>
      </c>
      <c r="F296" s="14">
        <v>47.75</v>
      </c>
      <c r="G296" t="s">
        <v>5</v>
      </c>
    </row>
    <row r="297" spans="1:7" ht="14.25" hidden="1">
      <c r="A297" s="11">
        <v>43831</v>
      </c>
      <c r="B297" s="10" t="s">
        <v>697</v>
      </c>
      <c r="C297" s="12">
        <v>0.29166666666666669</v>
      </c>
      <c r="D297" s="13">
        <v>43843</v>
      </c>
      <c r="E297" s="7" t="s">
        <v>402</v>
      </c>
      <c r="F297" s="14">
        <v>50.69</v>
      </c>
      <c r="G297" t="s">
        <v>5</v>
      </c>
    </row>
    <row r="298" spans="1:7" ht="14.25" hidden="1">
      <c r="A298" s="11">
        <v>43831</v>
      </c>
      <c r="B298" s="10" t="s">
        <v>698</v>
      </c>
      <c r="C298" s="12">
        <v>0.33333333333333331</v>
      </c>
      <c r="D298" s="13">
        <v>43843</v>
      </c>
      <c r="E298" s="7" t="s">
        <v>402</v>
      </c>
      <c r="F298" s="14">
        <v>52.93</v>
      </c>
      <c r="G298" t="s">
        <v>10</v>
      </c>
    </row>
    <row r="299" spans="1:7" ht="14.25" hidden="1">
      <c r="A299" s="11">
        <v>43831</v>
      </c>
      <c r="B299" s="10" t="s">
        <v>699</v>
      </c>
      <c r="C299" s="12">
        <v>0.375</v>
      </c>
      <c r="D299" s="13">
        <v>43843</v>
      </c>
      <c r="E299" s="7" t="s">
        <v>402</v>
      </c>
      <c r="F299" s="14">
        <v>52.6</v>
      </c>
      <c r="G299" t="s">
        <v>12</v>
      </c>
    </row>
    <row r="300" spans="1:7" ht="14.25" hidden="1">
      <c r="A300" s="11">
        <v>43831</v>
      </c>
      <c r="B300" s="10" t="s">
        <v>700</v>
      </c>
      <c r="C300" s="12">
        <v>0.41666666666666669</v>
      </c>
      <c r="D300" s="13">
        <v>43843</v>
      </c>
      <c r="E300" s="7" t="s">
        <v>402</v>
      </c>
      <c r="F300" s="14">
        <v>50.67</v>
      </c>
      <c r="G300" t="s">
        <v>5</v>
      </c>
    </row>
    <row r="301" spans="1:7" ht="14.25" hidden="1">
      <c r="A301" s="11">
        <v>43831</v>
      </c>
      <c r="B301" s="10" t="s">
        <v>701</v>
      </c>
      <c r="C301" s="12">
        <v>0.45833333333333331</v>
      </c>
      <c r="D301" s="13">
        <v>43843</v>
      </c>
      <c r="E301" s="7" t="s">
        <v>402</v>
      </c>
      <c r="F301" s="14">
        <v>49.73</v>
      </c>
      <c r="G301" t="s">
        <v>5</v>
      </c>
    </row>
    <row r="302" spans="1:7" ht="14.25" hidden="1">
      <c r="A302" s="11">
        <v>43831</v>
      </c>
      <c r="B302" s="10" t="s">
        <v>702</v>
      </c>
      <c r="C302" s="12">
        <v>0.5</v>
      </c>
      <c r="D302" s="13">
        <v>43843</v>
      </c>
      <c r="E302" s="7" t="s">
        <v>402</v>
      </c>
      <c r="F302" s="14">
        <v>47.44</v>
      </c>
      <c r="G302" t="s">
        <v>12</v>
      </c>
    </row>
    <row r="303" spans="1:7" ht="14.25" hidden="1">
      <c r="A303" s="11">
        <v>43831</v>
      </c>
      <c r="B303" s="10" t="s">
        <v>703</v>
      </c>
      <c r="C303" s="12">
        <v>0.54166666666666663</v>
      </c>
      <c r="D303" s="13">
        <v>43843</v>
      </c>
      <c r="E303" s="7" t="s">
        <v>402</v>
      </c>
      <c r="F303" s="14">
        <v>47.01</v>
      </c>
      <c r="G303" t="s">
        <v>12</v>
      </c>
    </row>
    <row r="304" spans="1:7" ht="14.25" hidden="1">
      <c r="A304" s="11">
        <v>43831</v>
      </c>
      <c r="B304" s="10" t="s">
        <v>704</v>
      </c>
      <c r="C304" s="12">
        <v>0.58333333333333337</v>
      </c>
      <c r="D304" s="13">
        <v>43843</v>
      </c>
      <c r="E304" s="7" t="s">
        <v>402</v>
      </c>
      <c r="F304" s="14">
        <v>45</v>
      </c>
      <c r="G304" t="s">
        <v>6</v>
      </c>
    </row>
    <row r="305" spans="1:7" ht="14.25" hidden="1">
      <c r="A305" s="11">
        <v>43831</v>
      </c>
      <c r="B305" s="10" t="s">
        <v>705</v>
      </c>
      <c r="C305" s="12">
        <v>0.625</v>
      </c>
      <c r="D305" s="13">
        <v>43843</v>
      </c>
      <c r="E305" s="7" t="s">
        <v>402</v>
      </c>
      <c r="F305" s="14">
        <v>42.97</v>
      </c>
      <c r="G305" t="s">
        <v>12</v>
      </c>
    </row>
    <row r="306" spans="1:7" ht="14.25" hidden="1">
      <c r="A306" s="11">
        <v>43831</v>
      </c>
      <c r="B306" s="10" t="s">
        <v>706</v>
      </c>
      <c r="C306" s="12">
        <v>0.66666666666666663</v>
      </c>
      <c r="D306" s="13">
        <v>43843</v>
      </c>
      <c r="E306" s="7" t="s">
        <v>402</v>
      </c>
      <c r="F306" s="14">
        <v>43.68</v>
      </c>
      <c r="G306" t="s">
        <v>5</v>
      </c>
    </row>
    <row r="307" spans="1:7" ht="14.25" hidden="1">
      <c r="A307" s="11">
        <v>43831</v>
      </c>
      <c r="B307" s="10" t="s">
        <v>707</v>
      </c>
      <c r="C307" s="12">
        <v>0.70833333333333337</v>
      </c>
      <c r="D307" s="13">
        <v>43843</v>
      </c>
      <c r="E307" s="7" t="s">
        <v>402</v>
      </c>
      <c r="F307" s="14">
        <v>46.81</v>
      </c>
      <c r="G307" t="s">
        <v>5</v>
      </c>
    </row>
    <row r="308" spans="1:7" ht="14.25" hidden="1">
      <c r="A308" s="11">
        <v>43831</v>
      </c>
      <c r="B308" s="10" t="s">
        <v>708</v>
      </c>
      <c r="C308" s="12">
        <v>0.75</v>
      </c>
      <c r="D308" s="13">
        <v>43843</v>
      </c>
      <c r="E308" s="7" t="s">
        <v>402</v>
      </c>
      <c r="F308" s="14">
        <v>49.51</v>
      </c>
      <c r="G308" t="s">
        <v>5</v>
      </c>
    </row>
    <row r="309" spans="1:7" ht="14.25" hidden="1">
      <c r="A309" s="11">
        <v>43831</v>
      </c>
      <c r="B309" s="10" t="s">
        <v>709</v>
      </c>
      <c r="C309" s="12">
        <v>0.79166666666666663</v>
      </c>
      <c r="D309" s="13">
        <v>43843</v>
      </c>
      <c r="E309" s="7" t="s">
        <v>402</v>
      </c>
      <c r="F309" s="14">
        <v>50</v>
      </c>
      <c r="G309" t="s">
        <v>21</v>
      </c>
    </row>
    <row r="310" spans="1:7" ht="14.25" hidden="1">
      <c r="A310" s="11">
        <v>43831</v>
      </c>
      <c r="B310" s="10" t="s">
        <v>710</v>
      </c>
      <c r="C310" s="12">
        <v>0.83333333333333337</v>
      </c>
      <c r="D310" s="13">
        <v>43843</v>
      </c>
      <c r="E310" s="7" t="s">
        <v>402</v>
      </c>
      <c r="F310" s="14">
        <v>50</v>
      </c>
      <c r="G310" t="s">
        <v>21</v>
      </c>
    </row>
    <row r="311" spans="1:7" ht="14.25" hidden="1">
      <c r="A311" s="11">
        <v>43831</v>
      </c>
      <c r="B311" s="10" t="s">
        <v>711</v>
      </c>
      <c r="C311" s="12">
        <v>0.875</v>
      </c>
      <c r="D311" s="13">
        <v>43843</v>
      </c>
      <c r="E311" s="7" t="s">
        <v>402</v>
      </c>
      <c r="F311" s="14">
        <v>47.11</v>
      </c>
      <c r="G311" t="s">
        <v>12</v>
      </c>
    </row>
    <row r="312" spans="1:7" ht="14.25" hidden="1">
      <c r="A312" s="11">
        <v>43831</v>
      </c>
      <c r="B312" s="10" t="s">
        <v>712</v>
      </c>
      <c r="C312" s="12">
        <v>0.91666666666666663</v>
      </c>
      <c r="D312" s="13">
        <v>43843</v>
      </c>
      <c r="E312" s="7" t="s">
        <v>402</v>
      </c>
      <c r="F312" s="14">
        <v>38.6</v>
      </c>
      <c r="G312" t="s">
        <v>6</v>
      </c>
    </row>
    <row r="313" spans="1:7" ht="14.25" hidden="1">
      <c r="A313" s="11">
        <v>43831</v>
      </c>
      <c r="B313" s="10" t="s">
        <v>713</v>
      </c>
      <c r="C313" s="12">
        <v>0.95833333333333337</v>
      </c>
      <c r="D313" s="13">
        <v>43843</v>
      </c>
      <c r="E313" s="7" t="s">
        <v>402</v>
      </c>
      <c r="F313" s="14">
        <v>34.1</v>
      </c>
      <c r="G313" t="s">
        <v>6</v>
      </c>
    </row>
    <row r="314" spans="1:7" ht="14.25">
      <c r="A314" s="11">
        <v>43831</v>
      </c>
      <c r="B314" s="10" t="s">
        <v>714</v>
      </c>
      <c r="C314" s="12">
        <v>0</v>
      </c>
      <c r="D314" s="13">
        <v>43844</v>
      </c>
      <c r="E314" s="7" t="s">
        <v>402</v>
      </c>
      <c r="F314" s="14">
        <v>31.86</v>
      </c>
      <c r="G314" t="s">
        <v>6</v>
      </c>
    </row>
    <row r="315" spans="1:7" ht="14.25" hidden="1">
      <c r="A315" s="11">
        <v>43831</v>
      </c>
      <c r="B315" s="10" t="s">
        <v>715</v>
      </c>
      <c r="C315" s="12">
        <v>4.1666666666666664E-2</v>
      </c>
      <c r="D315" s="13">
        <v>43844</v>
      </c>
      <c r="E315" s="7" t="s">
        <v>402</v>
      </c>
      <c r="F315" s="14">
        <v>30.53</v>
      </c>
      <c r="G315" t="s">
        <v>7</v>
      </c>
    </row>
    <row r="316" spans="1:7" ht="14.25" hidden="1">
      <c r="A316" s="11">
        <v>43831</v>
      </c>
      <c r="B316" s="10" t="s">
        <v>716</v>
      </c>
      <c r="C316" s="12">
        <v>8.3333333333333329E-2</v>
      </c>
      <c r="D316" s="13">
        <v>43844</v>
      </c>
      <c r="E316" s="7" t="s">
        <v>402</v>
      </c>
      <c r="F316" s="14">
        <v>29.57</v>
      </c>
      <c r="G316" t="s">
        <v>13</v>
      </c>
    </row>
    <row r="317" spans="1:7" ht="14.25" hidden="1">
      <c r="A317" s="11">
        <v>43831</v>
      </c>
      <c r="B317" s="10" t="s">
        <v>717</v>
      </c>
      <c r="C317" s="12">
        <v>0.125</v>
      </c>
      <c r="D317" s="13">
        <v>43844</v>
      </c>
      <c r="E317" s="7" t="s">
        <v>402</v>
      </c>
      <c r="F317" s="14">
        <v>29.53</v>
      </c>
      <c r="G317" t="s">
        <v>13</v>
      </c>
    </row>
    <row r="318" spans="1:7" ht="14.25" hidden="1">
      <c r="A318" s="11">
        <v>43831</v>
      </c>
      <c r="B318" s="10" t="s">
        <v>718</v>
      </c>
      <c r="C318" s="12">
        <v>0.16666666666666666</v>
      </c>
      <c r="D318" s="13">
        <v>43844</v>
      </c>
      <c r="E318" s="7" t="s">
        <v>402</v>
      </c>
      <c r="F318" s="14">
        <v>29.77</v>
      </c>
      <c r="G318" t="s">
        <v>13</v>
      </c>
    </row>
    <row r="319" spans="1:7" ht="14.25" hidden="1">
      <c r="A319" s="11">
        <v>43831</v>
      </c>
      <c r="B319" s="10" t="s">
        <v>719</v>
      </c>
      <c r="C319" s="12">
        <v>0.20833333333333334</v>
      </c>
      <c r="D319" s="13">
        <v>43844</v>
      </c>
      <c r="E319" s="7" t="s">
        <v>402</v>
      </c>
      <c r="F319" s="14">
        <v>30.47</v>
      </c>
      <c r="G319" t="s">
        <v>7</v>
      </c>
    </row>
    <row r="320" spans="1:7" ht="14.25" hidden="1">
      <c r="A320" s="11">
        <v>43831</v>
      </c>
      <c r="B320" s="10" t="s">
        <v>720</v>
      </c>
      <c r="C320" s="12">
        <v>0.25</v>
      </c>
      <c r="D320" s="13">
        <v>43844</v>
      </c>
      <c r="E320" s="7" t="s">
        <v>402</v>
      </c>
      <c r="F320" s="14">
        <v>31.37</v>
      </c>
      <c r="G320" t="s">
        <v>6</v>
      </c>
    </row>
    <row r="321" spans="1:7" ht="14.25" hidden="1">
      <c r="A321" s="11">
        <v>43831</v>
      </c>
      <c r="B321" s="10" t="s">
        <v>721</v>
      </c>
      <c r="C321" s="12">
        <v>0.29166666666666669</v>
      </c>
      <c r="D321" s="13">
        <v>43844</v>
      </c>
      <c r="E321" s="7" t="s">
        <v>402</v>
      </c>
      <c r="F321" s="14">
        <v>40.01</v>
      </c>
      <c r="G321" t="s">
        <v>5</v>
      </c>
    </row>
    <row r="322" spans="1:7" ht="14.25" hidden="1">
      <c r="A322" s="11">
        <v>43831</v>
      </c>
      <c r="B322" s="10" t="s">
        <v>722</v>
      </c>
      <c r="C322" s="12">
        <v>0.33333333333333331</v>
      </c>
      <c r="D322" s="13">
        <v>43844</v>
      </c>
      <c r="E322" s="7" t="s">
        <v>402</v>
      </c>
      <c r="F322" s="14">
        <v>45.19</v>
      </c>
      <c r="G322" t="s">
        <v>5</v>
      </c>
    </row>
    <row r="323" spans="1:7" ht="14.25" hidden="1">
      <c r="A323" s="11">
        <v>43831</v>
      </c>
      <c r="B323" s="10" t="s">
        <v>723</v>
      </c>
      <c r="C323" s="12">
        <v>0.375</v>
      </c>
      <c r="D323" s="13">
        <v>43844</v>
      </c>
      <c r="E323" s="7" t="s">
        <v>402</v>
      </c>
      <c r="F323" s="14">
        <v>46.47</v>
      </c>
      <c r="G323" t="s">
        <v>5</v>
      </c>
    </row>
    <row r="324" spans="1:7" ht="14.25" hidden="1">
      <c r="A324" s="11">
        <v>43831</v>
      </c>
      <c r="B324" s="10" t="s">
        <v>724</v>
      </c>
      <c r="C324" s="12">
        <v>0.41666666666666669</v>
      </c>
      <c r="D324" s="13">
        <v>43844</v>
      </c>
      <c r="E324" s="7" t="s">
        <v>402</v>
      </c>
      <c r="F324" s="14">
        <v>46.29</v>
      </c>
      <c r="G324" t="s">
        <v>5</v>
      </c>
    </row>
    <row r="325" spans="1:7" ht="14.25" hidden="1">
      <c r="A325" s="11">
        <v>43831</v>
      </c>
      <c r="B325" s="10" t="s">
        <v>725</v>
      </c>
      <c r="C325" s="12">
        <v>0.45833333333333331</v>
      </c>
      <c r="D325" s="13">
        <v>43844</v>
      </c>
      <c r="E325" s="7" t="s">
        <v>402</v>
      </c>
      <c r="F325" s="14">
        <v>44.49</v>
      </c>
      <c r="G325" t="s">
        <v>5</v>
      </c>
    </row>
    <row r="326" spans="1:7" ht="14.25" hidden="1">
      <c r="A326" s="11">
        <v>43831</v>
      </c>
      <c r="B326" s="10" t="s">
        <v>726</v>
      </c>
      <c r="C326" s="12">
        <v>0.5</v>
      </c>
      <c r="D326" s="13">
        <v>43844</v>
      </c>
      <c r="E326" s="7" t="s">
        <v>402</v>
      </c>
      <c r="F326" s="14">
        <v>43.01</v>
      </c>
      <c r="G326" t="s">
        <v>5</v>
      </c>
    </row>
    <row r="327" spans="1:7" ht="14.25" hidden="1">
      <c r="A327" s="11">
        <v>43831</v>
      </c>
      <c r="B327" s="10" t="s">
        <v>727</v>
      </c>
      <c r="C327" s="12">
        <v>0.54166666666666663</v>
      </c>
      <c r="D327" s="13">
        <v>43844</v>
      </c>
      <c r="E327" s="7" t="s">
        <v>402</v>
      </c>
      <c r="F327" s="14">
        <v>41.25</v>
      </c>
      <c r="G327" t="s">
        <v>5</v>
      </c>
    </row>
    <row r="328" spans="1:7" ht="14.25" hidden="1">
      <c r="A328" s="11">
        <v>43831</v>
      </c>
      <c r="B328" s="10" t="s">
        <v>728</v>
      </c>
      <c r="C328" s="12">
        <v>0.58333333333333337</v>
      </c>
      <c r="D328" s="13">
        <v>43844</v>
      </c>
      <c r="E328" s="7" t="s">
        <v>402</v>
      </c>
      <c r="F328" s="14">
        <v>37.97</v>
      </c>
      <c r="G328" t="s">
        <v>20</v>
      </c>
    </row>
    <row r="329" spans="1:7" ht="14.25" hidden="1">
      <c r="A329" s="11">
        <v>43831</v>
      </c>
      <c r="B329" s="10" t="s">
        <v>729</v>
      </c>
      <c r="C329" s="12">
        <v>0.625</v>
      </c>
      <c r="D329" s="13">
        <v>43844</v>
      </c>
      <c r="E329" s="7" t="s">
        <v>402</v>
      </c>
      <c r="F329" s="14">
        <v>36.01</v>
      </c>
      <c r="G329" t="s">
        <v>12</v>
      </c>
    </row>
    <row r="330" spans="1:7" ht="14.25" hidden="1">
      <c r="A330" s="11">
        <v>43831</v>
      </c>
      <c r="B330" s="10" t="s">
        <v>730</v>
      </c>
      <c r="C330" s="12">
        <v>0.66666666666666663</v>
      </c>
      <c r="D330" s="13">
        <v>43844</v>
      </c>
      <c r="E330" s="7" t="s">
        <v>402</v>
      </c>
      <c r="F330" s="14">
        <v>38.01</v>
      </c>
      <c r="G330" t="s">
        <v>12</v>
      </c>
    </row>
    <row r="331" spans="1:7" ht="14.25" hidden="1">
      <c r="A331" s="11">
        <v>43831</v>
      </c>
      <c r="B331" s="10" t="s">
        <v>731</v>
      </c>
      <c r="C331" s="12">
        <v>0.70833333333333337</v>
      </c>
      <c r="D331" s="13">
        <v>43844</v>
      </c>
      <c r="E331" s="7" t="s">
        <v>402</v>
      </c>
      <c r="F331" s="14">
        <v>41.51</v>
      </c>
      <c r="G331" t="s">
        <v>5</v>
      </c>
    </row>
    <row r="332" spans="1:7" ht="14.25" hidden="1">
      <c r="A332" s="11">
        <v>43831</v>
      </c>
      <c r="B332" s="10" t="s">
        <v>732</v>
      </c>
      <c r="C332" s="12">
        <v>0.75</v>
      </c>
      <c r="D332" s="13">
        <v>43844</v>
      </c>
      <c r="E332" s="7" t="s">
        <v>402</v>
      </c>
      <c r="F332" s="14">
        <v>45.25</v>
      </c>
      <c r="G332" t="s">
        <v>5</v>
      </c>
    </row>
    <row r="333" spans="1:7" ht="14.25" hidden="1">
      <c r="A333" s="11">
        <v>43831</v>
      </c>
      <c r="B333" s="10" t="s">
        <v>733</v>
      </c>
      <c r="C333" s="12">
        <v>0.79166666666666663</v>
      </c>
      <c r="D333" s="13">
        <v>43844</v>
      </c>
      <c r="E333" s="7" t="s">
        <v>402</v>
      </c>
      <c r="F333" s="14">
        <v>46.55</v>
      </c>
      <c r="G333" t="s">
        <v>5</v>
      </c>
    </row>
    <row r="334" spans="1:7" ht="14.25" hidden="1">
      <c r="A334" s="11">
        <v>43831</v>
      </c>
      <c r="B334" s="10" t="s">
        <v>734</v>
      </c>
      <c r="C334" s="12">
        <v>0.83333333333333337</v>
      </c>
      <c r="D334" s="13">
        <v>43844</v>
      </c>
      <c r="E334" s="7" t="s">
        <v>402</v>
      </c>
      <c r="F334" s="14">
        <v>46.75</v>
      </c>
      <c r="G334" t="s">
        <v>5</v>
      </c>
    </row>
    <row r="335" spans="1:7" ht="14.25" hidden="1">
      <c r="A335" s="11">
        <v>43831</v>
      </c>
      <c r="B335" s="10" t="s">
        <v>735</v>
      </c>
      <c r="C335" s="12">
        <v>0.875</v>
      </c>
      <c r="D335" s="13">
        <v>43844</v>
      </c>
      <c r="E335" s="7" t="s">
        <v>402</v>
      </c>
      <c r="F335" s="14">
        <v>45.09</v>
      </c>
      <c r="G335" t="s">
        <v>5</v>
      </c>
    </row>
    <row r="336" spans="1:7" ht="14.25" hidden="1">
      <c r="A336" s="11">
        <v>43831</v>
      </c>
      <c r="B336" s="10" t="s">
        <v>736</v>
      </c>
      <c r="C336" s="12">
        <v>0.91666666666666663</v>
      </c>
      <c r="D336" s="13">
        <v>43844</v>
      </c>
      <c r="E336" s="7" t="s">
        <v>402</v>
      </c>
      <c r="F336" s="14">
        <v>40.15</v>
      </c>
      <c r="G336" t="s">
        <v>6</v>
      </c>
    </row>
    <row r="337" spans="1:7" ht="14.25" hidden="1">
      <c r="A337" s="11">
        <v>43831</v>
      </c>
      <c r="B337" s="10" t="s">
        <v>737</v>
      </c>
      <c r="C337" s="12">
        <v>0.95833333333333337</v>
      </c>
      <c r="D337" s="13">
        <v>43844</v>
      </c>
      <c r="E337" s="7" t="s">
        <v>402</v>
      </c>
      <c r="F337" s="14">
        <v>31.17</v>
      </c>
      <c r="G337" t="s">
        <v>20</v>
      </c>
    </row>
    <row r="338" spans="1:7" ht="14.25">
      <c r="A338" s="11">
        <v>43831</v>
      </c>
      <c r="B338" s="10" t="s">
        <v>738</v>
      </c>
      <c r="C338" s="12">
        <v>0</v>
      </c>
      <c r="D338" s="13">
        <v>43845</v>
      </c>
      <c r="E338" s="7" t="s">
        <v>402</v>
      </c>
      <c r="F338" s="14">
        <v>30.67</v>
      </c>
      <c r="G338" t="s">
        <v>5</v>
      </c>
    </row>
    <row r="339" spans="1:7" ht="14.25" hidden="1">
      <c r="A339" s="11">
        <v>43831</v>
      </c>
      <c r="B339" s="10" t="s">
        <v>739</v>
      </c>
      <c r="C339" s="12">
        <v>4.1666666666666664E-2</v>
      </c>
      <c r="D339" s="13">
        <v>43845</v>
      </c>
      <c r="E339" s="7" t="s">
        <v>402</v>
      </c>
      <c r="F339" s="14">
        <v>29</v>
      </c>
      <c r="G339" t="s">
        <v>6</v>
      </c>
    </row>
    <row r="340" spans="1:7" ht="14.25" hidden="1">
      <c r="A340" s="11">
        <v>43831</v>
      </c>
      <c r="B340" s="10" t="s">
        <v>740</v>
      </c>
      <c r="C340" s="12">
        <v>8.3333333333333329E-2</v>
      </c>
      <c r="D340" s="13">
        <v>43845</v>
      </c>
      <c r="E340" s="7" t="s">
        <v>402</v>
      </c>
      <c r="F340" s="14">
        <v>20.010000000000002</v>
      </c>
      <c r="G340" t="s">
        <v>12</v>
      </c>
    </row>
    <row r="341" spans="1:7" ht="14.25" hidden="1">
      <c r="A341" s="11">
        <v>43831</v>
      </c>
      <c r="B341" s="10" t="s">
        <v>741</v>
      </c>
      <c r="C341" s="12">
        <v>0.125</v>
      </c>
      <c r="D341" s="13">
        <v>43845</v>
      </c>
      <c r="E341" s="7" t="s">
        <v>402</v>
      </c>
      <c r="F341" s="14">
        <v>17.5</v>
      </c>
      <c r="G341" t="s">
        <v>6</v>
      </c>
    </row>
    <row r="342" spans="1:7" ht="14.25" hidden="1">
      <c r="A342" s="11">
        <v>43831</v>
      </c>
      <c r="B342" s="10" t="s">
        <v>742</v>
      </c>
      <c r="C342" s="12">
        <v>0.16666666666666666</v>
      </c>
      <c r="D342" s="13">
        <v>43845</v>
      </c>
      <c r="E342" s="7" t="s">
        <v>402</v>
      </c>
      <c r="F342" s="14">
        <v>16.670000000000002</v>
      </c>
      <c r="G342" t="s">
        <v>6</v>
      </c>
    </row>
    <row r="343" spans="1:7" ht="14.25" hidden="1">
      <c r="A343" s="11">
        <v>43831</v>
      </c>
      <c r="B343" s="10" t="s">
        <v>743</v>
      </c>
      <c r="C343" s="12">
        <v>0.20833333333333334</v>
      </c>
      <c r="D343" s="13">
        <v>43845</v>
      </c>
      <c r="E343" s="7" t="s">
        <v>402</v>
      </c>
      <c r="F343" s="14">
        <v>25</v>
      </c>
      <c r="G343" t="s">
        <v>5</v>
      </c>
    </row>
    <row r="344" spans="1:7" ht="14.25" hidden="1">
      <c r="A344" s="11">
        <v>43831</v>
      </c>
      <c r="B344" s="10" t="s">
        <v>744</v>
      </c>
      <c r="C344" s="12">
        <v>0.25</v>
      </c>
      <c r="D344" s="13">
        <v>43845</v>
      </c>
      <c r="E344" s="7" t="s">
        <v>402</v>
      </c>
      <c r="F344" s="14">
        <v>30.53</v>
      </c>
      <c r="G344" t="s">
        <v>12</v>
      </c>
    </row>
    <row r="345" spans="1:7" ht="14.25" hidden="1">
      <c r="A345" s="11">
        <v>43831</v>
      </c>
      <c r="B345" s="10" t="s">
        <v>745</v>
      </c>
      <c r="C345" s="12">
        <v>0.29166666666666669</v>
      </c>
      <c r="D345" s="13">
        <v>43845</v>
      </c>
      <c r="E345" s="7" t="s">
        <v>402</v>
      </c>
      <c r="F345" s="14">
        <v>38.53</v>
      </c>
      <c r="G345" t="s">
        <v>6</v>
      </c>
    </row>
    <row r="346" spans="1:7" ht="14.25" hidden="1">
      <c r="A346" s="11">
        <v>43831</v>
      </c>
      <c r="B346" s="10" t="s">
        <v>746</v>
      </c>
      <c r="C346" s="12">
        <v>0.33333333333333331</v>
      </c>
      <c r="D346" s="13">
        <v>43845</v>
      </c>
      <c r="E346" s="7" t="s">
        <v>402</v>
      </c>
      <c r="F346" s="14">
        <v>42.99</v>
      </c>
      <c r="G346" t="s">
        <v>5</v>
      </c>
    </row>
    <row r="347" spans="1:7" ht="14.25" hidden="1">
      <c r="A347" s="11">
        <v>43831</v>
      </c>
      <c r="B347" s="10" t="s">
        <v>747</v>
      </c>
      <c r="C347" s="12">
        <v>0.375</v>
      </c>
      <c r="D347" s="13">
        <v>43845</v>
      </c>
      <c r="E347" s="7" t="s">
        <v>402</v>
      </c>
      <c r="F347" s="14">
        <v>43.52</v>
      </c>
      <c r="G347" t="s">
        <v>12</v>
      </c>
    </row>
    <row r="348" spans="1:7" ht="14.25" hidden="1">
      <c r="A348" s="11">
        <v>43831</v>
      </c>
      <c r="B348" s="10" t="s">
        <v>748</v>
      </c>
      <c r="C348" s="12">
        <v>0.41666666666666669</v>
      </c>
      <c r="D348" s="13">
        <v>43845</v>
      </c>
      <c r="E348" s="7" t="s">
        <v>402</v>
      </c>
      <c r="F348" s="14">
        <v>44.5</v>
      </c>
      <c r="G348" t="s">
        <v>5</v>
      </c>
    </row>
    <row r="349" spans="1:7" ht="14.25" hidden="1">
      <c r="A349" s="11">
        <v>43831</v>
      </c>
      <c r="B349" s="10" t="s">
        <v>749</v>
      </c>
      <c r="C349" s="12">
        <v>0.45833333333333331</v>
      </c>
      <c r="D349" s="13">
        <v>43845</v>
      </c>
      <c r="E349" s="7" t="s">
        <v>402</v>
      </c>
      <c r="F349" s="14">
        <v>44.02</v>
      </c>
      <c r="G349" t="s">
        <v>5</v>
      </c>
    </row>
    <row r="350" spans="1:7" ht="14.25" hidden="1">
      <c r="A350" s="11">
        <v>43831</v>
      </c>
      <c r="B350" s="10" t="s">
        <v>750</v>
      </c>
      <c r="C350" s="12">
        <v>0.5</v>
      </c>
      <c r="D350" s="13">
        <v>43845</v>
      </c>
      <c r="E350" s="7" t="s">
        <v>402</v>
      </c>
      <c r="F350" s="14">
        <v>43.85</v>
      </c>
      <c r="G350" t="s">
        <v>5</v>
      </c>
    </row>
    <row r="351" spans="1:7" ht="14.25" hidden="1">
      <c r="A351" s="11">
        <v>43831</v>
      </c>
      <c r="B351" s="10" t="s">
        <v>751</v>
      </c>
      <c r="C351" s="12">
        <v>0.54166666666666663</v>
      </c>
      <c r="D351" s="13">
        <v>43845</v>
      </c>
      <c r="E351" s="7" t="s">
        <v>402</v>
      </c>
      <c r="F351" s="14">
        <v>43.01</v>
      </c>
      <c r="G351" t="s">
        <v>5</v>
      </c>
    </row>
    <row r="352" spans="1:7" ht="14.25" hidden="1">
      <c r="A352" s="11">
        <v>43831</v>
      </c>
      <c r="B352" s="10" t="s">
        <v>752</v>
      </c>
      <c r="C352" s="12">
        <v>0.58333333333333337</v>
      </c>
      <c r="D352" s="13">
        <v>43845</v>
      </c>
      <c r="E352" s="7" t="s">
        <v>402</v>
      </c>
      <c r="F352" s="14">
        <v>40.21</v>
      </c>
      <c r="G352" t="s">
        <v>12</v>
      </c>
    </row>
    <row r="353" spans="1:7" ht="14.25" hidden="1">
      <c r="A353" s="11">
        <v>43831</v>
      </c>
      <c r="B353" s="10" t="s">
        <v>753</v>
      </c>
      <c r="C353" s="12">
        <v>0.625</v>
      </c>
      <c r="D353" s="13">
        <v>43845</v>
      </c>
      <c r="E353" s="7" t="s">
        <v>402</v>
      </c>
      <c r="F353" s="14">
        <v>41.25</v>
      </c>
      <c r="G353" t="s">
        <v>5</v>
      </c>
    </row>
    <row r="354" spans="1:7" ht="14.25" hidden="1">
      <c r="A354" s="11">
        <v>43831</v>
      </c>
      <c r="B354" s="10" t="s">
        <v>754</v>
      </c>
      <c r="C354" s="12">
        <v>0.66666666666666663</v>
      </c>
      <c r="D354" s="13">
        <v>43845</v>
      </c>
      <c r="E354" s="7" t="s">
        <v>402</v>
      </c>
      <c r="F354" s="14">
        <v>42.5</v>
      </c>
      <c r="G354" t="s">
        <v>12</v>
      </c>
    </row>
    <row r="355" spans="1:7" ht="14.25" hidden="1">
      <c r="A355" s="11">
        <v>43831</v>
      </c>
      <c r="B355" s="10" t="s">
        <v>755</v>
      </c>
      <c r="C355" s="12">
        <v>0.70833333333333337</v>
      </c>
      <c r="D355" s="13">
        <v>43845</v>
      </c>
      <c r="E355" s="7" t="s">
        <v>402</v>
      </c>
      <c r="F355" s="14">
        <v>45</v>
      </c>
      <c r="G355" t="s">
        <v>10</v>
      </c>
    </row>
    <row r="356" spans="1:7" ht="14.25" hidden="1">
      <c r="A356" s="11">
        <v>43831</v>
      </c>
      <c r="B356" s="10" t="s">
        <v>756</v>
      </c>
      <c r="C356" s="12">
        <v>0.75</v>
      </c>
      <c r="D356" s="13">
        <v>43845</v>
      </c>
      <c r="E356" s="7" t="s">
        <v>402</v>
      </c>
      <c r="F356" s="14">
        <v>48.43</v>
      </c>
      <c r="G356" t="s">
        <v>5</v>
      </c>
    </row>
    <row r="357" spans="1:7" ht="14.25" hidden="1">
      <c r="A357" s="11">
        <v>43831</v>
      </c>
      <c r="B357" s="10" t="s">
        <v>757</v>
      </c>
      <c r="C357" s="12">
        <v>0.79166666666666663</v>
      </c>
      <c r="D357" s="13">
        <v>43845</v>
      </c>
      <c r="E357" s="7" t="s">
        <v>402</v>
      </c>
      <c r="F357" s="14">
        <v>52.8</v>
      </c>
      <c r="G357" t="s">
        <v>10</v>
      </c>
    </row>
    <row r="358" spans="1:7" ht="14.25" hidden="1">
      <c r="A358" s="11">
        <v>43831</v>
      </c>
      <c r="B358" s="10" t="s">
        <v>758</v>
      </c>
      <c r="C358" s="12">
        <v>0.83333333333333337</v>
      </c>
      <c r="D358" s="13">
        <v>43845</v>
      </c>
      <c r="E358" s="7" t="s">
        <v>402</v>
      </c>
      <c r="F358" s="14">
        <v>52.49</v>
      </c>
      <c r="G358" t="s">
        <v>5</v>
      </c>
    </row>
    <row r="359" spans="1:7" ht="14.25" hidden="1">
      <c r="A359" s="11">
        <v>43831</v>
      </c>
      <c r="B359" s="10" t="s">
        <v>759</v>
      </c>
      <c r="C359" s="12">
        <v>0.875</v>
      </c>
      <c r="D359" s="13">
        <v>43845</v>
      </c>
      <c r="E359" s="7" t="s">
        <v>402</v>
      </c>
      <c r="F359" s="14">
        <v>48.1</v>
      </c>
      <c r="G359" t="s">
        <v>5</v>
      </c>
    </row>
    <row r="360" spans="1:7" ht="14.25" hidden="1">
      <c r="A360" s="11">
        <v>43831</v>
      </c>
      <c r="B360" s="10" t="s">
        <v>760</v>
      </c>
      <c r="C360" s="12">
        <v>0.91666666666666663</v>
      </c>
      <c r="D360" s="13">
        <v>43845</v>
      </c>
      <c r="E360" s="7" t="s">
        <v>402</v>
      </c>
      <c r="F360" s="14">
        <v>43.75</v>
      </c>
      <c r="G360" t="s">
        <v>5</v>
      </c>
    </row>
    <row r="361" spans="1:7" ht="14.25" hidden="1">
      <c r="A361" s="11">
        <v>43831</v>
      </c>
      <c r="B361" s="10" t="s">
        <v>761</v>
      </c>
      <c r="C361" s="12">
        <v>0.95833333333333337</v>
      </c>
      <c r="D361" s="13">
        <v>43845</v>
      </c>
      <c r="E361" s="7" t="s">
        <v>402</v>
      </c>
      <c r="F361" s="14">
        <v>38.5</v>
      </c>
      <c r="G361" t="s">
        <v>12</v>
      </c>
    </row>
    <row r="362" spans="1:7" ht="14.25">
      <c r="A362" s="11">
        <v>43831</v>
      </c>
      <c r="B362" s="10" t="s">
        <v>762</v>
      </c>
      <c r="C362" s="12">
        <v>0</v>
      </c>
      <c r="D362" s="13">
        <v>43846</v>
      </c>
      <c r="E362" s="7" t="s">
        <v>402</v>
      </c>
      <c r="F362" s="14">
        <v>33.270000000000003</v>
      </c>
      <c r="G362" t="s">
        <v>6</v>
      </c>
    </row>
    <row r="363" spans="1:7" ht="14.25" hidden="1">
      <c r="A363" s="11">
        <v>43831</v>
      </c>
      <c r="B363" s="10" t="s">
        <v>763</v>
      </c>
      <c r="C363" s="12">
        <v>4.1666666666666664E-2</v>
      </c>
      <c r="D363" s="13">
        <v>43846</v>
      </c>
      <c r="E363" s="7" t="s">
        <v>402</v>
      </c>
      <c r="F363" s="14">
        <v>31.18</v>
      </c>
      <c r="G363" t="s">
        <v>12</v>
      </c>
    </row>
    <row r="364" spans="1:7" ht="14.25" hidden="1">
      <c r="A364" s="11">
        <v>43831</v>
      </c>
      <c r="B364" s="10" t="s">
        <v>764</v>
      </c>
      <c r="C364" s="12">
        <v>8.3333333333333329E-2</v>
      </c>
      <c r="D364" s="13">
        <v>43846</v>
      </c>
      <c r="E364" s="7" t="s">
        <v>402</v>
      </c>
      <c r="F364" s="14">
        <v>30.8</v>
      </c>
      <c r="G364" t="s">
        <v>5</v>
      </c>
    </row>
    <row r="365" spans="1:7" ht="14.25" hidden="1">
      <c r="A365" s="11">
        <v>43831</v>
      </c>
      <c r="B365" s="10" t="s">
        <v>765</v>
      </c>
      <c r="C365" s="12">
        <v>0.125</v>
      </c>
      <c r="D365" s="13">
        <v>43846</v>
      </c>
      <c r="E365" s="7" t="s">
        <v>402</v>
      </c>
      <c r="F365" s="14">
        <v>29.9</v>
      </c>
      <c r="G365" t="s">
        <v>12</v>
      </c>
    </row>
    <row r="366" spans="1:7" ht="14.25" hidden="1">
      <c r="A366" s="11">
        <v>43831</v>
      </c>
      <c r="B366" s="10" t="s">
        <v>766</v>
      </c>
      <c r="C366" s="12">
        <v>0.16666666666666666</v>
      </c>
      <c r="D366" s="13">
        <v>43846</v>
      </c>
      <c r="E366" s="7" t="s">
        <v>402</v>
      </c>
      <c r="F366" s="14">
        <v>29.72</v>
      </c>
      <c r="G366" t="s">
        <v>6</v>
      </c>
    </row>
    <row r="367" spans="1:7" ht="14.25" hidden="1">
      <c r="A367" s="11">
        <v>43831</v>
      </c>
      <c r="B367" s="10" t="s">
        <v>767</v>
      </c>
      <c r="C367" s="12">
        <v>0.20833333333333334</v>
      </c>
      <c r="D367" s="13">
        <v>43846</v>
      </c>
      <c r="E367" s="7" t="s">
        <v>402</v>
      </c>
      <c r="F367" s="14">
        <v>31.1</v>
      </c>
      <c r="G367" t="s">
        <v>6</v>
      </c>
    </row>
    <row r="368" spans="1:7" ht="14.25" hidden="1">
      <c r="A368" s="11">
        <v>43831</v>
      </c>
      <c r="B368" s="10" t="s">
        <v>768</v>
      </c>
      <c r="C368" s="12">
        <v>0.25</v>
      </c>
      <c r="D368" s="13">
        <v>43846</v>
      </c>
      <c r="E368" s="7" t="s">
        <v>402</v>
      </c>
      <c r="F368" s="14">
        <v>38.700000000000003</v>
      </c>
      <c r="G368" t="s">
        <v>5</v>
      </c>
    </row>
    <row r="369" spans="1:7" ht="14.25" hidden="1">
      <c r="A369" s="11">
        <v>43831</v>
      </c>
      <c r="B369" s="10" t="s">
        <v>769</v>
      </c>
      <c r="C369" s="12">
        <v>0.29166666666666669</v>
      </c>
      <c r="D369" s="13">
        <v>43846</v>
      </c>
      <c r="E369" s="7" t="s">
        <v>402</v>
      </c>
      <c r="F369" s="14">
        <v>45.42</v>
      </c>
      <c r="G369" t="s">
        <v>5</v>
      </c>
    </row>
    <row r="370" spans="1:7" ht="14.25" hidden="1">
      <c r="A370" s="11">
        <v>43831</v>
      </c>
      <c r="B370" s="10" t="s">
        <v>770</v>
      </c>
      <c r="C370" s="12">
        <v>0.33333333333333331</v>
      </c>
      <c r="D370" s="13">
        <v>43846</v>
      </c>
      <c r="E370" s="7" t="s">
        <v>402</v>
      </c>
      <c r="F370" s="14">
        <v>52.4</v>
      </c>
      <c r="G370" t="s">
        <v>10</v>
      </c>
    </row>
    <row r="371" spans="1:7" ht="14.25" hidden="1">
      <c r="A371" s="11">
        <v>43831</v>
      </c>
      <c r="B371" s="10" t="s">
        <v>771</v>
      </c>
      <c r="C371" s="12">
        <v>0.375</v>
      </c>
      <c r="D371" s="13">
        <v>43846</v>
      </c>
      <c r="E371" s="7" t="s">
        <v>402</v>
      </c>
      <c r="F371" s="14">
        <v>47</v>
      </c>
      <c r="G371" t="s">
        <v>5</v>
      </c>
    </row>
    <row r="372" spans="1:7" ht="14.25" hidden="1">
      <c r="A372" s="11">
        <v>43831</v>
      </c>
      <c r="B372" s="10" t="s">
        <v>772</v>
      </c>
      <c r="C372" s="12">
        <v>0.41666666666666669</v>
      </c>
      <c r="D372" s="13">
        <v>43846</v>
      </c>
      <c r="E372" s="7" t="s">
        <v>402</v>
      </c>
      <c r="F372" s="14">
        <v>43.51</v>
      </c>
      <c r="G372" t="s">
        <v>5</v>
      </c>
    </row>
    <row r="373" spans="1:7" ht="14.25" hidden="1">
      <c r="A373" s="11">
        <v>43831</v>
      </c>
      <c r="B373" s="10" t="s">
        <v>773</v>
      </c>
      <c r="C373" s="12">
        <v>0.45833333333333331</v>
      </c>
      <c r="D373" s="13">
        <v>43846</v>
      </c>
      <c r="E373" s="7" t="s">
        <v>402</v>
      </c>
      <c r="F373" s="14">
        <v>42.1</v>
      </c>
      <c r="G373" t="s">
        <v>5</v>
      </c>
    </row>
    <row r="374" spans="1:7" ht="14.25" hidden="1">
      <c r="A374" s="11">
        <v>43831</v>
      </c>
      <c r="B374" s="10" t="s">
        <v>774</v>
      </c>
      <c r="C374" s="12">
        <v>0.5</v>
      </c>
      <c r="D374" s="13">
        <v>43846</v>
      </c>
      <c r="E374" s="7" t="s">
        <v>402</v>
      </c>
      <c r="F374" s="14">
        <v>40.36</v>
      </c>
      <c r="G374" t="s">
        <v>5</v>
      </c>
    </row>
    <row r="375" spans="1:7" ht="14.25" hidden="1">
      <c r="A375" s="11">
        <v>43831</v>
      </c>
      <c r="B375" s="10" t="s">
        <v>775</v>
      </c>
      <c r="C375" s="12">
        <v>0.54166666666666663</v>
      </c>
      <c r="D375" s="13">
        <v>43846</v>
      </c>
      <c r="E375" s="7" t="s">
        <v>402</v>
      </c>
      <c r="F375" s="14">
        <v>40.08</v>
      </c>
      <c r="G375" t="s">
        <v>5</v>
      </c>
    </row>
    <row r="376" spans="1:7" ht="14.25" hidden="1">
      <c r="A376" s="11">
        <v>43831</v>
      </c>
      <c r="B376" s="10" t="s">
        <v>776</v>
      </c>
      <c r="C376" s="12">
        <v>0.58333333333333337</v>
      </c>
      <c r="D376" s="13">
        <v>43846</v>
      </c>
      <c r="E376" s="7" t="s">
        <v>402</v>
      </c>
      <c r="F376" s="14">
        <v>36.81</v>
      </c>
      <c r="G376" t="s">
        <v>12</v>
      </c>
    </row>
    <row r="377" spans="1:7" ht="14.25" hidden="1">
      <c r="A377" s="11">
        <v>43831</v>
      </c>
      <c r="B377" s="10" t="s">
        <v>777</v>
      </c>
      <c r="C377" s="12">
        <v>0.625</v>
      </c>
      <c r="D377" s="13">
        <v>43846</v>
      </c>
      <c r="E377" s="7" t="s">
        <v>402</v>
      </c>
      <c r="F377" s="14">
        <v>32.49</v>
      </c>
      <c r="G377" t="s">
        <v>6</v>
      </c>
    </row>
    <row r="378" spans="1:7" ht="14.25" hidden="1">
      <c r="A378" s="11">
        <v>43831</v>
      </c>
      <c r="B378" s="10" t="s">
        <v>778</v>
      </c>
      <c r="C378" s="12">
        <v>0.66666666666666663</v>
      </c>
      <c r="D378" s="13">
        <v>43846</v>
      </c>
      <c r="E378" s="7" t="s">
        <v>402</v>
      </c>
      <c r="F378" s="14">
        <v>32.869999999999997</v>
      </c>
      <c r="G378" t="s">
        <v>12</v>
      </c>
    </row>
    <row r="379" spans="1:7" ht="14.25" hidden="1">
      <c r="A379" s="11">
        <v>43831</v>
      </c>
      <c r="B379" s="10" t="s">
        <v>779</v>
      </c>
      <c r="C379" s="12">
        <v>0.70833333333333337</v>
      </c>
      <c r="D379" s="13">
        <v>43846</v>
      </c>
      <c r="E379" s="7" t="s">
        <v>402</v>
      </c>
      <c r="F379" s="14">
        <v>40.840000000000003</v>
      </c>
      <c r="G379" t="s">
        <v>5</v>
      </c>
    </row>
    <row r="380" spans="1:7" ht="14.25" hidden="1">
      <c r="A380" s="11">
        <v>43831</v>
      </c>
      <c r="B380" s="10" t="s">
        <v>780</v>
      </c>
      <c r="C380" s="12">
        <v>0.75</v>
      </c>
      <c r="D380" s="13">
        <v>43846</v>
      </c>
      <c r="E380" s="7" t="s">
        <v>402</v>
      </c>
      <c r="F380" s="14">
        <v>43.15</v>
      </c>
      <c r="G380" t="s">
        <v>5</v>
      </c>
    </row>
    <row r="381" spans="1:7" ht="14.25" hidden="1">
      <c r="A381" s="11">
        <v>43831</v>
      </c>
      <c r="B381" s="10" t="s">
        <v>781</v>
      </c>
      <c r="C381" s="12">
        <v>0.79166666666666663</v>
      </c>
      <c r="D381" s="13">
        <v>43846</v>
      </c>
      <c r="E381" s="7" t="s">
        <v>402</v>
      </c>
      <c r="F381" s="14">
        <v>43.2</v>
      </c>
      <c r="G381" t="s">
        <v>5</v>
      </c>
    </row>
    <row r="382" spans="1:7" ht="14.25" hidden="1">
      <c r="A382" s="11">
        <v>43831</v>
      </c>
      <c r="B382" s="10" t="s">
        <v>782</v>
      </c>
      <c r="C382" s="12">
        <v>0.83333333333333337</v>
      </c>
      <c r="D382" s="13">
        <v>43846</v>
      </c>
      <c r="E382" s="7" t="s">
        <v>402</v>
      </c>
      <c r="F382" s="14">
        <v>43.98</v>
      </c>
      <c r="G382" t="s">
        <v>5</v>
      </c>
    </row>
    <row r="383" spans="1:7" ht="14.25" hidden="1">
      <c r="A383" s="11">
        <v>43831</v>
      </c>
      <c r="B383" s="10" t="s">
        <v>783</v>
      </c>
      <c r="C383" s="12">
        <v>0.875</v>
      </c>
      <c r="D383" s="13">
        <v>43846</v>
      </c>
      <c r="E383" s="7" t="s">
        <v>402</v>
      </c>
      <c r="F383" s="14">
        <v>43.15</v>
      </c>
      <c r="G383" t="s">
        <v>5</v>
      </c>
    </row>
    <row r="384" spans="1:7" ht="14.25" hidden="1">
      <c r="A384" s="11">
        <v>43831</v>
      </c>
      <c r="B384" s="10" t="s">
        <v>784</v>
      </c>
      <c r="C384" s="12">
        <v>0.91666666666666663</v>
      </c>
      <c r="D384" s="13">
        <v>43846</v>
      </c>
      <c r="E384" s="7" t="s">
        <v>402</v>
      </c>
      <c r="F384" s="14">
        <v>40.01</v>
      </c>
      <c r="G384" t="s">
        <v>5</v>
      </c>
    </row>
    <row r="385" spans="1:7" ht="14.25" hidden="1">
      <c r="A385" s="11">
        <v>43831</v>
      </c>
      <c r="B385" s="10" t="s">
        <v>785</v>
      </c>
      <c r="C385" s="12">
        <v>0.95833333333333337</v>
      </c>
      <c r="D385" s="13">
        <v>43846</v>
      </c>
      <c r="E385" s="7" t="s">
        <v>402</v>
      </c>
      <c r="F385" s="14">
        <v>32.68</v>
      </c>
      <c r="G385" t="s">
        <v>6</v>
      </c>
    </row>
    <row r="386" spans="1:7" ht="14.25">
      <c r="A386" s="11">
        <v>43831</v>
      </c>
      <c r="B386" s="10" t="s">
        <v>786</v>
      </c>
      <c r="C386" s="12">
        <v>0</v>
      </c>
      <c r="D386" s="13">
        <v>43847</v>
      </c>
      <c r="E386" s="7" t="s">
        <v>402</v>
      </c>
      <c r="F386" s="14">
        <v>30.87</v>
      </c>
      <c r="G386" t="s">
        <v>6</v>
      </c>
    </row>
    <row r="387" spans="1:7" ht="14.25" hidden="1">
      <c r="A387" s="11">
        <v>43831</v>
      </c>
      <c r="B387" s="10" t="s">
        <v>787</v>
      </c>
      <c r="C387" s="12">
        <v>4.1666666666666664E-2</v>
      </c>
      <c r="D387" s="13">
        <v>43847</v>
      </c>
      <c r="E387" s="7" t="s">
        <v>402</v>
      </c>
      <c r="F387" s="14">
        <v>29.48</v>
      </c>
      <c r="G387" t="s">
        <v>6</v>
      </c>
    </row>
    <row r="388" spans="1:7" ht="14.25" hidden="1">
      <c r="A388" s="11">
        <v>43831</v>
      </c>
      <c r="B388" s="10" t="s">
        <v>788</v>
      </c>
      <c r="C388" s="12">
        <v>8.3333333333333329E-2</v>
      </c>
      <c r="D388" s="13">
        <v>43847</v>
      </c>
      <c r="E388" s="7" t="s">
        <v>402</v>
      </c>
      <c r="F388" s="14">
        <v>26.86</v>
      </c>
      <c r="G388" t="s">
        <v>12</v>
      </c>
    </row>
    <row r="389" spans="1:7" ht="14.25" hidden="1">
      <c r="A389" s="11">
        <v>43831</v>
      </c>
      <c r="B389" s="10" t="s">
        <v>789</v>
      </c>
      <c r="C389" s="12">
        <v>0.125</v>
      </c>
      <c r="D389" s="13">
        <v>43847</v>
      </c>
      <c r="E389" s="7" t="s">
        <v>402</v>
      </c>
      <c r="F389" s="14">
        <v>25.71</v>
      </c>
      <c r="G389" t="s">
        <v>6</v>
      </c>
    </row>
    <row r="390" spans="1:7" ht="14.25" hidden="1">
      <c r="A390" s="11">
        <v>43831</v>
      </c>
      <c r="B390" s="10" t="s">
        <v>790</v>
      </c>
      <c r="C390" s="12">
        <v>0.16666666666666666</v>
      </c>
      <c r="D390" s="13">
        <v>43847</v>
      </c>
      <c r="E390" s="7" t="s">
        <v>402</v>
      </c>
      <c r="F390" s="14">
        <v>26.01</v>
      </c>
      <c r="G390" t="s">
        <v>6</v>
      </c>
    </row>
    <row r="391" spans="1:7" ht="14.25" hidden="1">
      <c r="A391" s="11">
        <v>43831</v>
      </c>
      <c r="B391" s="10" t="s">
        <v>791</v>
      </c>
      <c r="C391" s="12">
        <v>0.20833333333333334</v>
      </c>
      <c r="D391" s="13">
        <v>43847</v>
      </c>
      <c r="E391" s="7" t="s">
        <v>402</v>
      </c>
      <c r="F391" s="14">
        <v>27.97</v>
      </c>
      <c r="G391" t="s">
        <v>6</v>
      </c>
    </row>
    <row r="392" spans="1:7" ht="14.25" hidden="1">
      <c r="A392" s="11">
        <v>43831</v>
      </c>
      <c r="B392" s="10" t="s">
        <v>792</v>
      </c>
      <c r="C392" s="12">
        <v>0.25</v>
      </c>
      <c r="D392" s="13">
        <v>43847</v>
      </c>
      <c r="E392" s="7" t="s">
        <v>402</v>
      </c>
      <c r="F392" s="14">
        <v>31.09</v>
      </c>
      <c r="G392" t="s">
        <v>12</v>
      </c>
    </row>
    <row r="393" spans="1:7" ht="14.25" hidden="1">
      <c r="A393" s="11">
        <v>43831</v>
      </c>
      <c r="B393" s="10" t="s">
        <v>793</v>
      </c>
      <c r="C393" s="12">
        <v>0.29166666666666669</v>
      </c>
      <c r="D393" s="13">
        <v>43847</v>
      </c>
      <c r="E393" s="7" t="s">
        <v>402</v>
      </c>
      <c r="F393" s="14">
        <v>40.25</v>
      </c>
      <c r="G393" t="s">
        <v>5</v>
      </c>
    </row>
    <row r="394" spans="1:7" ht="14.25" hidden="1">
      <c r="A394" s="11">
        <v>43831</v>
      </c>
      <c r="B394" s="10" t="s">
        <v>794</v>
      </c>
      <c r="C394" s="12">
        <v>0.33333333333333331</v>
      </c>
      <c r="D394" s="13">
        <v>43847</v>
      </c>
      <c r="E394" s="7" t="s">
        <v>402</v>
      </c>
      <c r="F394" s="14">
        <v>43.8</v>
      </c>
      <c r="G394" t="s">
        <v>5</v>
      </c>
    </row>
    <row r="395" spans="1:7" ht="14.25" hidden="1">
      <c r="A395" s="11">
        <v>43831</v>
      </c>
      <c r="B395" s="10" t="s">
        <v>795</v>
      </c>
      <c r="C395" s="12">
        <v>0.375</v>
      </c>
      <c r="D395" s="13">
        <v>43847</v>
      </c>
      <c r="E395" s="7" t="s">
        <v>402</v>
      </c>
      <c r="F395" s="14">
        <v>43.19</v>
      </c>
      <c r="G395" t="s">
        <v>5</v>
      </c>
    </row>
    <row r="396" spans="1:7" ht="14.25" hidden="1">
      <c r="A396" s="11">
        <v>43831</v>
      </c>
      <c r="B396" s="10" t="s">
        <v>796</v>
      </c>
      <c r="C396" s="12">
        <v>0.41666666666666669</v>
      </c>
      <c r="D396" s="13">
        <v>43847</v>
      </c>
      <c r="E396" s="7" t="s">
        <v>402</v>
      </c>
      <c r="F396" s="14">
        <v>43.68</v>
      </c>
      <c r="G396" t="s">
        <v>12</v>
      </c>
    </row>
    <row r="397" spans="1:7" ht="14.25" hidden="1">
      <c r="A397" s="11">
        <v>43831</v>
      </c>
      <c r="B397" s="10" t="s">
        <v>797</v>
      </c>
      <c r="C397" s="12">
        <v>0.45833333333333331</v>
      </c>
      <c r="D397" s="13">
        <v>43847</v>
      </c>
      <c r="E397" s="7" t="s">
        <v>402</v>
      </c>
      <c r="F397" s="14">
        <v>42.72</v>
      </c>
      <c r="G397" t="s">
        <v>6</v>
      </c>
    </row>
    <row r="398" spans="1:7" ht="14.25" hidden="1">
      <c r="A398" s="11">
        <v>43831</v>
      </c>
      <c r="B398" s="10" t="s">
        <v>798</v>
      </c>
      <c r="C398" s="12">
        <v>0.5</v>
      </c>
      <c r="D398" s="13">
        <v>43847</v>
      </c>
      <c r="E398" s="7" t="s">
        <v>402</v>
      </c>
      <c r="F398" s="14">
        <v>41.37</v>
      </c>
      <c r="G398" t="s">
        <v>5</v>
      </c>
    </row>
    <row r="399" spans="1:7" ht="14.25" hidden="1">
      <c r="A399" s="11">
        <v>43831</v>
      </c>
      <c r="B399" s="10" t="s">
        <v>799</v>
      </c>
      <c r="C399" s="12">
        <v>0.54166666666666663</v>
      </c>
      <c r="D399" s="13">
        <v>43847</v>
      </c>
      <c r="E399" s="7" t="s">
        <v>402</v>
      </c>
      <c r="F399" s="14">
        <v>39.979999999999997</v>
      </c>
      <c r="G399" t="s">
        <v>6</v>
      </c>
    </row>
    <row r="400" spans="1:7" ht="14.25" hidden="1">
      <c r="A400" s="11">
        <v>43831</v>
      </c>
      <c r="B400" s="10" t="s">
        <v>800</v>
      </c>
      <c r="C400" s="12">
        <v>0.58333333333333337</v>
      </c>
      <c r="D400" s="13">
        <v>43847</v>
      </c>
      <c r="E400" s="7" t="s">
        <v>402</v>
      </c>
      <c r="F400" s="14">
        <v>39.020000000000003</v>
      </c>
      <c r="G400" t="s">
        <v>12</v>
      </c>
    </row>
    <row r="401" spans="1:7" ht="14.25" hidden="1">
      <c r="A401" s="11">
        <v>43831</v>
      </c>
      <c r="B401" s="10" t="s">
        <v>801</v>
      </c>
      <c r="C401" s="12">
        <v>0.625</v>
      </c>
      <c r="D401" s="13">
        <v>43847</v>
      </c>
      <c r="E401" s="7" t="s">
        <v>402</v>
      </c>
      <c r="F401" s="14">
        <v>39.11</v>
      </c>
      <c r="G401" t="s">
        <v>5</v>
      </c>
    </row>
    <row r="402" spans="1:7" ht="14.25" hidden="1">
      <c r="A402" s="11">
        <v>43831</v>
      </c>
      <c r="B402" s="10" t="s">
        <v>802</v>
      </c>
      <c r="C402" s="12">
        <v>0.66666666666666663</v>
      </c>
      <c r="D402" s="13">
        <v>43847</v>
      </c>
      <c r="E402" s="7" t="s">
        <v>402</v>
      </c>
      <c r="F402" s="14">
        <v>41.37</v>
      </c>
      <c r="G402" t="s">
        <v>5</v>
      </c>
    </row>
    <row r="403" spans="1:7" ht="14.25" hidden="1">
      <c r="A403" s="11">
        <v>43831</v>
      </c>
      <c r="B403" s="10" t="s">
        <v>803</v>
      </c>
      <c r="C403" s="12">
        <v>0.70833333333333337</v>
      </c>
      <c r="D403" s="13">
        <v>43847</v>
      </c>
      <c r="E403" s="7" t="s">
        <v>402</v>
      </c>
      <c r="F403" s="14">
        <v>43.98</v>
      </c>
      <c r="G403" t="s">
        <v>5</v>
      </c>
    </row>
    <row r="404" spans="1:7" ht="14.25" hidden="1">
      <c r="A404" s="11">
        <v>43831</v>
      </c>
      <c r="B404" s="10" t="s">
        <v>804</v>
      </c>
      <c r="C404" s="12">
        <v>0.75</v>
      </c>
      <c r="D404" s="13">
        <v>43847</v>
      </c>
      <c r="E404" s="7" t="s">
        <v>402</v>
      </c>
      <c r="F404" s="14">
        <v>47.11</v>
      </c>
      <c r="G404" t="s">
        <v>10</v>
      </c>
    </row>
    <row r="405" spans="1:7" ht="14.25" hidden="1">
      <c r="A405" s="11">
        <v>43831</v>
      </c>
      <c r="B405" s="10" t="s">
        <v>805</v>
      </c>
      <c r="C405" s="12">
        <v>0.79166666666666663</v>
      </c>
      <c r="D405" s="13">
        <v>43847</v>
      </c>
      <c r="E405" s="7" t="s">
        <v>402</v>
      </c>
      <c r="F405" s="14">
        <v>49.73</v>
      </c>
      <c r="G405" t="s">
        <v>10</v>
      </c>
    </row>
    <row r="406" spans="1:7" ht="14.25" hidden="1">
      <c r="A406" s="11">
        <v>43831</v>
      </c>
      <c r="B406" s="10" t="s">
        <v>806</v>
      </c>
      <c r="C406" s="12">
        <v>0.83333333333333337</v>
      </c>
      <c r="D406" s="13">
        <v>43847</v>
      </c>
      <c r="E406" s="7" t="s">
        <v>402</v>
      </c>
      <c r="F406" s="14">
        <v>51.75</v>
      </c>
      <c r="G406" t="s">
        <v>10</v>
      </c>
    </row>
    <row r="407" spans="1:7" ht="14.25" hidden="1">
      <c r="A407" s="11">
        <v>43831</v>
      </c>
      <c r="B407" s="10" t="s">
        <v>807</v>
      </c>
      <c r="C407" s="12">
        <v>0.875</v>
      </c>
      <c r="D407" s="13">
        <v>43847</v>
      </c>
      <c r="E407" s="7" t="s">
        <v>402</v>
      </c>
      <c r="F407" s="14">
        <v>50.3</v>
      </c>
      <c r="G407" t="s">
        <v>6</v>
      </c>
    </row>
    <row r="408" spans="1:7" ht="14.25" hidden="1">
      <c r="A408" s="11">
        <v>43831</v>
      </c>
      <c r="B408" s="10" t="s">
        <v>808</v>
      </c>
      <c r="C408" s="12">
        <v>0.91666666666666663</v>
      </c>
      <c r="D408" s="13">
        <v>43847</v>
      </c>
      <c r="E408" s="7" t="s">
        <v>402</v>
      </c>
      <c r="F408" s="14">
        <v>46.16</v>
      </c>
      <c r="G408" t="s">
        <v>5</v>
      </c>
    </row>
    <row r="409" spans="1:7" ht="14.25" hidden="1">
      <c r="A409" s="11">
        <v>43831</v>
      </c>
      <c r="B409" s="10" t="s">
        <v>809</v>
      </c>
      <c r="C409" s="12">
        <v>0.95833333333333337</v>
      </c>
      <c r="D409" s="13">
        <v>43847</v>
      </c>
      <c r="E409" s="7" t="s">
        <v>402</v>
      </c>
      <c r="F409" s="14">
        <v>44.01</v>
      </c>
      <c r="G409" t="s">
        <v>5</v>
      </c>
    </row>
    <row r="410" spans="1:7" ht="14.25">
      <c r="A410" s="11">
        <v>43831</v>
      </c>
      <c r="B410" s="10" t="s">
        <v>810</v>
      </c>
      <c r="C410" s="12">
        <v>0</v>
      </c>
      <c r="D410" s="13">
        <v>43848</v>
      </c>
      <c r="E410" s="7" t="s">
        <v>402</v>
      </c>
      <c r="F410" s="14">
        <v>45</v>
      </c>
      <c r="G410" t="s">
        <v>6</v>
      </c>
    </row>
    <row r="411" spans="1:7" ht="14.25" hidden="1">
      <c r="A411" s="11">
        <v>43831</v>
      </c>
      <c r="B411" s="10" t="s">
        <v>811</v>
      </c>
      <c r="C411" s="12">
        <v>4.1666666666666664E-2</v>
      </c>
      <c r="D411" s="13">
        <v>43848</v>
      </c>
      <c r="E411" s="7" t="s">
        <v>402</v>
      </c>
      <c r="F411" s="14">
        <v>42.14</v>
      </c>
      <c r="G411" t="s">
        <v>12</v>
      </c>
    </row>
    <row r="412" spans="1:7" ht="14.25" hidden="1">
      <c r="A412" s="11">
        <v>43831</v>
      </c>
      <c r="B412" s="10" t="s">
        <v>812</v>
      </c>
      <c r="C412" s="12">
        <v>8.3333333333333329E-2</v>
      </c>
      <c r="D412" s="13">
        <v>43848</v>
      </c>
      <c r="E412" s="7" t="s">
        <v>402</v>
      </c>
      <c r="F412" s="14">
        <v>37.81</v>
      </c>
      <c r="G412" t="s">
        <v>5</v>
      </c>
    </row>
    <row r="413" spans="1:7" ht="14.25" hidden="1">
      <c r="A413" s="11">
        <v>43831</v>
      </c>
      <c r="B413" s="10" t="s">
        <v>813</v>
      </c>
      <c r="C413" s="12">
        <v>0.125</v>
      </c>
      <c r="D413" s="13">
        <v>43848</v>
      </c>
      <c r="E413" s="7" t="s">
        <v>402</v>
      </c>
      <c r="F413" s="14">
        <v>37.200000000000003</v>
      </c>
      <c r="G413" t="s">
        <v>12</v>
      </c>
    </row>
    <row r="414" spans="1:7" ht="14.25" hidden="1">
      <c r="A414" s="11">
        <v>43831</v>
      </c>
      <c r="B414" s="10" t="s">
        <v>814</v>
      </c>
      <c r="C414" s="12">
        <v>0.16666666666666666</v>
      </c>
      <c r="D414" s="13">
        <v>43848</v>
      </c>
      <c r="E414" s="7" t="s">
        <v>402</v>
      </c>
      <c r="F414" s="14">
        <v>33</v>
      </c>
      <c r="G414" t="s">
        <v>12</v>
      </c>
    </row>
    <row r="415" spans="1:7" ht="14.25" hidden="1">
      <c r="A415" s="11">
        <v>43831</v>
      </c>
      <c r="B415" s="10" t="s">
        <v>815</v>
      </c>
      <c r="C415" s="12">
        <v>0.20833333333333334</v>
      </c>
      <c r="D415" s="13">
        <v>43848</v>
      </c>
      <c r="E415" s="7" t="s">
        <v>402</v>
      </c>
      <c r="F415" s="14">
        <v>32.049999999999997</v>
      </c>
      <c r="G415" t="s">
        <v>7</v>
      </c>
    </row>
    <row r="416" spans="1:7" ht="14.25" hidden="1">
      <c r="A416" s="11">
        <v>43831</v>
      </c>
      <c r="B416" s="10" t="s">
        <v>816</v>
      </c>
      <c r="C416" s="12">
        <v>0.25</v>
      </c>
      <c r="D416" s="13">
        <v>43848</v>
      </c>
      <c r="E416" s="7" t="s">
        <v>402</v>
      </c>
      <c r="F416" s="14">
        <v>33.630000000000003</v>
      </c>
      <c r="G416" t="s">
        <v>6</v>
      </c>
    </row>
    <row r="417" spans="1:7" ht="14.25" hidden="1">
      <c r="A417" s="11">
        <v>43831</v>
      </c>
      <c r="B417" s="10" t="s">
        <v>817</v>
      </c>
      <c r="C417" s="12">
        <v>0.29166666666666669</v>
      </c>
      <c r="D417" s="13">
        <v>43848</v>
      </c>
      <c r="E417" s="7" t="s">
        <v>402</v>
      </c>
      <c r="F417" s="14">
        <v>37.200000000000003</v>
      </c>
      <c r="G417" t="s">
        <v>12</v>
      </c>
    </row>
    <row r="418" spans="1:7" ht="14.25" hidden="1">
      <c r="A418" s="11">
        <v>43831</v>
      </c>
      <c r="B418" s="10" t="s">
        <v>818</v>
      </c>
      <c r="C418" s="12">
        <v>0.33333333333333331</v>
      </c>
      <c r="D418" s="13">
        <v>43848</v>
      </c>
      <c r="E418" s="7" t="s">
        <v>402</v>
      </c>
      <c r="F418" s="14">
        <v>37.74</v>
      </c>
      <c r="G418" t="s">
        <v>5</v>
      </c>
    </row>
    <row r="419" spans="1:7" ht="14.25" hidden="1">
      <c r="A419" s="11">
        <v>43831</v>
      </c>
      <c r="B419" s="10" t="s">
        <v>819</v>
      </c>
      <c r="C419" s="12">
        <v>0.375</v>
      </c>
      <c r="D419" s="13">
        <v>43848</v>
      </c>
      <c r="E419" s="7" t="s">
        <v>402</v>
      </c>
      <c r="F419" s="14">
        <v>38.92</v>
      </c>
      <c r="G419" t="s">
        <v>35</v>
      </c>
    </row>
    <row r="420" spans="1:7" ht="14.25" hidden="1">
      <c r="A420" s="11">
        <v>43831</v>
      </c>
      <c r="B420" s="10" t="s">
        <v>820</v>
      </c>
      <c r="C420" s="12">
        <v>0.41666666666666669</v>
      </c>
      <c r="D420" s="13">
        <v>43848</v>
      </c>
      <c r="E420" s="7" t="s">
        <v>402</v>
      </c>
      <c r="F420" s="14">
        <v>40</v>
      </c>
      <c r="G420" t="s">
        <v>8</v>
      </c>
    </row>
    <row r="421" spans="1:7" ht="14.25" hidden="1">
      <c r="A421" s="11">
        <v>43831</v>
      </c>
      <c r="B421" s="10" t="s">
        <v>821</v>
      </c>
      <c r="C421" s="12">
        <v>0.45833333333333331</v>
      </c>
      <c r="D421" s="13">
        <v>43848</v>
      </c>
      <c r="E421" s="7" t="s">
        <v>402</v>
      </c>
      <c r="F421" s="14">
        <v>39.299999999999997</v>
      </c>
      <c r="G421" t="s">
        <v>5</v>
      </c>
    </row>
    <row r="422" spans="1:7" ht="14.25" hidden="1">
      <c r="A422" s="11">
        <v>43831</v>
      </c>
      <c r="B422" s="10" t="s">
        <v>822</v>
      </c>
      <c r="C422" s="12">
        <v>0.5</v>
      </c>
      <c r="D422" s="13">
        <v>43848</v>
      </c>
      <c r="E422" s="7" t="s">
        <v>402</v>
      </c>
      <c r="F422" s="14">
        <v>39.590000000000003</v>
      </c>
      <c r="G422" t="s">
        <v>5</v>
      </c>
    </row>
    <row r="423" spans="1:7" ht="14.25" hidden="1">
      <c r="A423" s="11">
        <v>43831</v>
      </c>
      <c r="B423" s="10" t="s">
        <v>823</v>
      </c>
      <c r="C423" s="12">
        <v>0.54166666666666663</v>
      </c>
      <c r="D423" s="13">
        <v>43848</v>
      </c>
      <c r="E423" s="7" t="s">
        <v>402</v>
      </c>
      <c r="F423" s="14">
        <v>37.86</v>
      </c>
      <c r="G423" t="s">
        <v>5</v>
      </c>
    </row>
    <row r="424" spans="1:7" ht="14.25" hidden="1">
      <c r="A424" s="11">
        <v>43831</v>
      </c>
      <c r="B424" s="10" t="s">
        <v>824</v>
      </c>
      <c r="C424" s="12">
        <v>0.58333333333333337</v>
      </c>
      <c r="D424" s="13">
        <v>43848</v>
      </c>
      <c r="E424" s="7" t="s">
        <v>402</v>
      </c>
      <c r="F424" s="14">
        <v>35.69</v>
      </c>
      <c r="G424" t="s">
        <v>5</v>
      </c>
    </row>
    <row r="425" spans="1:7" ht="14.25" hidden="1">
      <c r="A425" s="11">
        <v>43831</v>
      </c>
      <c r="B425" s="10" t="s">
        <v>825</v>
      </c>
      <c r="C425" s="12">
        <v>0.625</v>
      </c>
      <c r="D425" s="13">
        <v>43848</v>
      </c>
      <c r="E425" s="7" t="s">
        <v>402</v>
      </c>
      <c r="F425" s="14">
        <v>35.69</v>
      </c>
      <c r="G425" t="s">
        <v>6</v>
      </c>
    </row>
    <row r="426" spans="1:7" ht="14.25" hidden="1">
      <c r="A426" s="11">
        <v>43831</v>
      </c>
      <c r="B426" s="10" t="s">
        <v>826</v>
      </c>
      <c r="C426" s="12">
        <v>0.66666666666666663</v>
      </c>
      <c r="D426" s="13">
        <v>43848</v>
      </c>
      <c r="E426" s="7" t="s">
        <v>402</v>
      </c>
      <c r="F426" s="14">
        <v>37.409999999999997</v>
      </c>
      <c r="G426" t="s">
        <v>6</v>
      </c>
    </row>
    <row r="427" spans="1:7" ht="14.25" hidden="1">
      <c r="A427" s="11">
        <v>43831</v>
      </c>
      <c r="B427" s="10" t="s">
        <v>827</v>
      </c>
      <c r="C427" s="12">
        <v>0.70833333333333337</v>
      </c>
      <c r="D427" s="13">
        <v>43848</v>
      </c>
      <c r="E427" s="7" t="s">
        <v>402</v>
      </c>
      <c r="F427" s="14">
        <v>41.3</v>
      </c>
      <c r="G427" t="s">
        <v>5</v>
      </c>
    </row>
    <row r="428" spans="1:7" ht="14.25" hidden="1">
      <c r="A428" s="11">
        <v>43831</v>
      </c>
      <c r="B428" s="10" t="s">
        <v>828</v>
      </c>
      <c r="C428" s="12">
        <v>0.75</v>
      </c>
      <c r="D428" s="13">
        <v>43848</v>
      </c>
      <c r="E428" s="7" t="s">
        <v>402</v>
      </c>
      <c r="F428" s="14">
        <v>43.04</v>
      </c>
      <c r="G428" t="s">
        <v>6</v>
      </c>
    </row>
    <row r="429" spans="1:7" ht="14.25" hidden="1">
      <c r="A429" s="11">
        <v>43831</v>
      </c>
      <c r="B429" s="10" t="s">
        <v>829</v>
      </c>
      <c r="C429" s="12">
        <v>0.79166666666666663</v>
      </c>
      <c r="D429" s="13">
        <v>43848</v>
      </c>
      <c r="E429" s="7" t="s">
        <v>402</v>
      </c>
      <c r="F429" s="14">
        <v>41.91</v>
      </c>
      <c r="G429" t="s">
        <v>6</v>
      </c>
    </row>
    <row r="430" spans="1:7" ht="14.25" hidden="1">
      <c r="A430" s="11">
        <v>43831</v>
      </c>
      <c r="B430" s="10" t="s">
        <v>830</v>
      </c>
      <c r="C430" s="12">
        <v>0.83333333333333337</v>
      </c>
      <c r="D430" s="13">
        <v>43848</v>
      </c>
      <c r="E430" s="7" t="s">
        <v>402</v>
      </c>
      <c r="F430" s="14">
        <v>39.81</v>
      </c>
      <c r="G430" t="s">
        <v>5</v>
      </c>
    </row>
    <row r="431" spans="1:7" ht="14.25" hidden="1">
      <c r="A431" s="11">
        <v>43831</v>
      </c>
      <c r="B431" s="10" t="s">
        <v>831</v>
      </c>
      <c r="C431" s="12">
        <v>0.875</v>
      </c>
      <c r="D431" s="13">
        <v>43848</v>
      </c>
      <c r="E431" s="7" t="s">
        <v>402</v>
      </c>
      <c r="F431" s="14">
        <v>39.19</v>
      </c>
      <c r="G431" t="s">
        <v>5</v>
      </c>
    </row>
    <row r="432" spans="1:7" ht="14.25" hidden="1">
      <c r="A432" s="11">
        <v>43831</v>
      </c>
      <c r="B432" s="10" t="s">
        <v>832</v>
      </c>
      <c r="C432" s="12">
        <v>0.91666666666666663</v>
      </c>
      <c r="D432" s="13">
        <v>43848</v>
      </c>
      <c r="E432" s="7" t="s">
        <v>402</v>
      </c>
      <c r="F432" s="14">
        <v>37.92</v>
      </c>
      <c r="G432" t="s">
        <v>5</v>
      </c>
    </row>
    <row r="433" spans="1:7" ht="14.25" hidden="1">
      <c r="A433" s="11">
        <v>43831</v>
      </c>
      <c r="B433" s="10" t="s">
        <v>833</v>
      </c>
      <c r="C433" s="12">
        <v>0.95833333333333337</v>
      </c>
      <c r="D433" s="13">
        <v>43848</v>
      </c>
      <c r="E433" s="7" t="s">
        <v>402</v>
      </c>
      <c r="F433" s="14">
        <v>35.69</v>
      </c>
      <c r="G433" t="s">
        <v>5</v>
      </c>
    </row>
    <row r="434" spans="1:7" ht="14.25">
      <c r="A434" s="11">
        <v>43831</v>
      </c>
      <c r="B434" s="10" t="s">
        <v>834</v>
      </c>
      <c r="C434" s="12">
        <v>0</v>
      </c>
      <c r="D434" s="13">
        <v>43849</v>
      </c>
      <c r="E434" s="7" t="s">
        <v>402</v>
      </c>
      <c r="F434" s="14">
        <v>33.33</v>
      </c>
      <c r="G434" t="s">
        <v>6</v>
      </c>
    </row>
    <row r="435" spans="1:7" ht="14.25" hidden="1">
      <c r="A435" s="11">
        <v>43831</v>
      </c>
      <c r="B435" s="10" t="s">
        <v>835</v>
      </c>
      <c r="C435" s="12">
        <v>4.1666666666666664E-2</v>
      </c>
      <c r="D435" s="13">
        <v>43849</v>
      </c>
      <c r="E435" s="7" t="s">
        <v>402</v>
      </c>
      <c r="F435" s="14">
        <v>30.98</v>
      </c>
      <c r="G435" t="s">
        <v>6</v>
      </c>
    </row>
    <row r="436" spans="1:7" ht="14.25" hidden="1">
      <c r="A436" s="11">
        <v>43831</v>
      </c>
      <c r="B436" s="10" t="s">
        <v>836</v>
      </c>
      <c r="C436" s="12">
        <v>8.3333333333333329E-2</v>
      </c>
      <c r="D436" s="13">
        <v>43849</v>
      </c>
      <c r="E436" s="7" t="s">
        <v>402</v>
      </c>
      <c r="F436" s="14">
        <v>29.9</v>
      </c>
      <c r="G436" t="s">
        <v>6</v>
      </c>
    </row>
    <row r="437" spans="1:7" ht="14.25" hidden="1">
      <c r="A437" s="11">
        <v>43831</v>
      </c>
      <c r="B437" s="10" t="s">
        <v>837</v>
      </c>
      <c r="C437" s="12">
        <v>0.125</v>
      </c>
      <c r="D437" s="13">
        <v>43849</v>
      </c>
      <c r="E437" s="7" t="s">
        <v>402</v>
      </c>
      <c r="F437" s="14">
        <v>28.79</v>
      </c>
      <c r="G437" t="s">
        <v>6</v>
      </c>
    </row>
    <row r="438" spans="1:7" ht="14.25" hidden="1">
      <c r="A438" s="11">
        <v>43831</v>
      </c>
      <c r="B438" s="10" t="s">
        <v>838</v>
      </c>
      <c r="C438" s="12">
        <v>0.16666666666666666</v>
      </c>
      <c r="D438" s="13">
        <v>43849</v>
      </c>
      <c r="E438" s="7" t="s">
        <v>402</v>
      </c>
      <c r="F438" s="14">
        <v>27.71</v>
      </c>
      <c r="G438" t="s">
        <v>6</v>
      </c>
    </row>
    <row r="439" spans="1:7" ht="14.25" hidden="1">
      <c r="A439" s="11">
        <v>43831</v>
      </c>
      <c r="B439" s="10" t="s">
        <v>839</v>
      </c>
      <c r="C439" s="12">
        <v>0.20833333333333334</v>
      </c>
      <c r="D439" s="13">
        <v>43849</v>
      </c>
      <c r="E439" s="7" t="s">
        <v>402</v>
      </c>
      <c r="F439" s="14">
        <v>27.26</v>
      </c>
      <c r="G439" t="s">
        <v>6</v>
      </c>
    </row>
    <row r="440" spans="1:7" ht="14.25" hidden="1">
      <c r="A440" s="11">
        <v>43831</v>
      </c>
      <c r="B440" s="10" t="s">
        <v>840</v>
      </c>
      <c r="C440" s="12">
        <v>0.25</v>
      </c>
      <c r="D440" s="13">
        <v>43849</v>
      </c>
      <c r="E440" s="7" t="s">
        <v>402</v>
      </c>
      <c r="F440" s="14">
        <v>26.5</v>
      </c>
      <c r="G440" t="s">
        <v>5</v>
      </c>
    </row>
    <row r="441" spans="1:7" ht="14.25" hidden="1">
      <c r="A441" s="11">
        <v>43831</v>
      </c>
      <c r="B441" s="10" t="s">
        <v>841</v>
      </c>
      <c r="C441" s="12">
        <v>0.29166666666666669</v>
      </c>
      <c r="D441" s="13">
        <v>43849</v>
      </c>
      <c r="E441" s="7" t="s">
        <v>402</v>
      </c>
      <c r="F441" s="14">
        <v>25.8</v>
      </c>
      <c r="G441" t="s">
        <v>5</v>
      </c>
    </row>
    <row r="442" spans="1:7" ht="14.25" hidden="1">
      <c r="A442" s="11">
        <v>43831</v>
      </c>
      <c r="B442" s="10" t="s">
        <v>842</v>
      </c>
      <c r="C442" s="12">
        <v>0.33333333333333331</v>
      </c>
      <c r="D442" s="13">
        <v>43849</v>
      </c>
      <c r="E442" s="7" t="s">
        <v>402</v>
      </c>
      <c r="F442" s="14">
        <v>26.8</v>
      </c>
      <c r="G442" t="s">
        <v>6</v>
      </c>
    </row>
    <row r="443" spans="1:7" ht="14.25" hidden="1">
      <c r="A443" s="11">
        <v>43831</v>
      </c>
      <c r="B443" s="10" t="s">
        <v>843</v>
      </c>
      <c r="C443" s="12">
        <v>0.375</v>
      </c>
      <c r="D443" s="13">
        <v>43849</v>
      </c>
      <c r="E443" s="7" t="s">
        <v>402</v>
      </c>
      <c r="F443" s="14">
        <v>28.51</v>
      </c>
      <c r="G443" t="s">
        <v>6</v>
      </c>
    </row>
    <row r="444" spans="1:7" ht="14.25" hidden="1">
      <c r="A444" s="11">
        <v>43831</v>
      </c>
      <c r="B444" s="10" t="s">
        <v>844</v>
      </c>
      <c r="C444" s="12">
        <v>0.41666666666666669</v>
      </c>
      <c r="D444" s="13">
        <v>43849</v>
      </c>
      <c r="E444" s="7" t="s">
        <v>402</v>
      </c>
      <c r="F444" s="14">
        <v>29.5</v>
      </c>
      <c r="G444" t="s">
        <v>6</v>
      </c>
    </row>
    <row r="445" spans="1:7" ht="14.25" hidden="1">
      <c r="A445" s="11">
        <v>43831</v>
      </c>
      <c r="B445" s="10" t="s">
        <v>845</v>
      </c>
      <c r="C445" s="12">
        <v>0.45833333333333331</v>
      </c>
      <c r="D445" s="13">
        <v>43849</v>
      </c>
      <c r="E445" s="7" t="s">
        <v>402</v>
      </c>
      <c r="F445" s="14">
        <v>29.4</v>
      </c>
      <c r="G445" t="s">
        <v>6</v>
      </c>
    </row>
    <row r="446" spans="1:7" ht="14.25" hidden="1">
      <c r="A446" s="11">
        <v>43831</v>
      </c>
      <c r="B446" s="10" t="s">
        <v>846</v>
      </c>
      <c r="C446" s="12">
        <v>0.5</v>
      </c>
      <c r="D446" s="13">
        <v>43849</v>
      </c>
      <c r="E446" s="7" t="s">
        <v>402</v>
      </c>
      <c r="F446" s="14">
        <v>28.8</v>
      </c>
      <c r="G446" t="s">
        <v>6</v>
      </c>
    </row>
    <row r="447" spans="1:7" ht="14.25" hidden="1">
      <c r="A447" s="11">
        <v>43831</v>
      </c>
      <c r="B447" s="10" t="s">
        <v>847</v>
      </c>
      <c r="C447" s="12">
        <v>0.54166666666666663</v>
      </c>
      <c r="D447" s="13">
        <v>43849</v>
      </c>
      <c r="E447" s="7" t="s">
        <v>402</v>
      </c>
      <c r="F447" s="14">
        <v>29.4</v>
      </c>
      <c r="G447" t="s">
        <v>6</v>
      </c>
    </row>
    <row r="448" spans="1:7" ht="14.25" hidden="1">
      <c r="A448" s="11">
        <v>43831</v>
      </c>
      <c r="B448" s="10" t="s">
        <v>848</v>
      </c>
      <c r="C448" s="12">
        <v>0.58333333333333337</v>
      </c>
      <c r="D448" s="13">
        <v>43849</v>
      </c>
      <c r="E448" s="7" t="s">
        <v>402</v>
      </c>
      <c r="F448" s="14">
        <v>28.51</v>
      </c>
      <c r="G448" t="s">
        <v>6</v>
      </c>
    </row>
    <row r="449" spans="1:7" ht="14.25" hidden="1">
      <c r="A449" s="11">
        <v>43831</v>
      </c>
      <c r="B449" s="10" t="s">
        <v>849</v>
      </c>
      <c r="C449" s="12">
        <v>0.625</v>
      </c>
      <c r="D449" s="13">
        <v>43849</v>
      </c>
      <c r="E449" s="7" t="s">
        <v>402</v>
      </c>
      <c r="F449" s="14">
        <v>28.3</v>
      </c>
      <c r="G449" t="s">
        <v>6</v>
      </c>
    </row>
    <row r="450" spans="1:7" ht="14.25" hidden="1">
      <c r="A450" s="11">
        <v>43831</v>
      </c>
      <c r="B450" s="10" t="s">
        <v>850</v>
      </c>
      <c r="C450" s="12">
        <v>0.66666666666666663</v>
      </c>
      <c r="D450" s="13">
        <v>43849</v>
      </c>
      <c r="E450" s="7" t="s">
        <v>402</v>
      </c>
      <c r="F450" s="14">
        <v>28</v>
      </c>
      <c r="G450" t="s">
        <v>5</v>
      </c>
    </row>
    <row r="451" spans="1:7" ht="14.25" hidden="1">
      <c r="A451" s="11">
        <v>43831</v>
      </c>
      <c r="B451" s="10" t="s">
        <v>851</v>
      </c>
      <c r="C451" s="12">
        <v>0.70833333333333337</v>
      </c>
      <c r="D451" s="13">
        <v>43849</v>
      </c>
      <c r="E451" s="7" t="s">
        <v>402</v>
      </c>
      <c r="F451" s="14">
        <v>28.28</v>
      </c>
      <c r="G451" t="s">
        <v>20</v>
      </c>
    </row>
    <row r="452" spans="1:7" ht="14.25" hidden="1">
      <c r="A452" s="11">
        <v>43831</v>
      </c>
      <c r="B452" s="10" t="s">
        <v>852</v>
      </c>
      <c r="C452" s="12">
        <v>0.75</v>
      </c>
      <c r="D452" s="13">
        <v>43849</v>
      </c>
      <c r="E452" s="7" t="s">
        <v>402</v>
      </c>
      <c r="F452" s="14">
        <v>29.9</v>
      </c>
      <c r="G452" t="s">
        <v>6</v>
      </c>
    </row>
    <row r="453" spans="1:7" ht="14.25" hidden="1">
      <c r="A453" s="11">
        <v>43831</v>
      </c>
      <c r="B453" s="10" t="s">
        <v>853</v>
      </c>
      <c r="C453" s="12">
        <v>0.79166666666666663</v>
      </c>
      <c r="D453" s="13">
        <v>43849</v>
      </c>
      <c r="E453" s="7" t="s">
        <v>402</v>
      </c>
      <c r="F453" s="14">
        <v>35</v>
      </c>
      <c r="G453" t="s">
        <v>20</v>
      </c>
    </row>
    <row r="454" spans="1:7" ht="14.25" hidden="1">
      <c r="A454" s="11">
        <v>43831</v>
      </c>
      <c r="B454" s="10" t="s">
        <v>854</v>
      </c>
      <c r="C454" s="12">
        <v>0.83333333333333337</v>
      </c>
      <c r="D454" s="13">
        <v>43849</v>
      </c>
      <c r="E454" s="7" t="s">
        <v>402</v>
      </c>
      <c r="F454" s="14">
        <v>37.43</v>
      </c>
      <c r="G454" t="s">
        <v>5</v>
      </c>
    </row>
    <row r="455" spans="1:7" ht="14.25" hidden="1">
      <c r="A455" s="11">
        <v>43831</v>
      </c>
      <c r="B455" s="10" t="s">
        <v>855</v>
      </c>
      <c r="C455" s="12">
        <v>0.875</v>
      </c>
      <c r="D455" s="13">
        <v>43849</v>
      </c>
      <c r="E455" s="7" t="s">
        <v>402</v>
      </c>
      <c r="F455" s="14">
        <v>36.74</v>
      </c>
      <c r="G455" t="s">
        <v>5</v>
      </c>
    </row>
    <row r="456" spans="1:7" ht="14.25" hidden="1">
      <c r="A456" s="11">
        <v>43831</v>
      </c>
      <c r="B456" s="10" t="s">
        <v>856</v>
      </c>
      <c r="C456" s="12">
        <v>0.91666666666666663</v>
      </c>
      <c r="D456" s="13">
        <v>43849</v>
      </c>
      <c r="E456" s="7" t="s">
        <v>402</v>
      </c>
      <c r="F456" s="14">
        <v>30.5</v>
      </c>
      <c r="G456" t="s">
        <v>37</v>
      </c>
    </row>
    <row r="457" spans="1:7" ht="14.25" hidden="1">
      <c r="A457" s="11">
        <v>43831</v>
      </c>
      <c r="B457" s="10" t="s">
        <v>857</v>
      </c>
      <c r="C457" s="12">
        <v>0.95833333333333337</v>
      </c>
      <c r="D457" s="13">
        <v>43849</v>
      </c>
      <c r="E457" s="7" t="s">
        <v>402</v>
      </c>
      <c r="F457" s="14">
        <v>29.01</v>
      </c>
      <c r="G457" t="s">
        <v>6</v>
      </c>
    </row>
    <row r="458" spans="1:7" ht="14.25">
      <c r="A458" s="11">
        <v>43831</v>
      </c>
      <c r="B458" s="10" t="s">
        <v>858</v>
      </c>
      <c r="C458" s="12">
        <v>0</v>
      </c>
      <c r="D458" s="13">
        <v>43850</v>
      </c>
      <c r="E458" s="7" t="s">
        <v>402</v>
      </c>
      <c r="F458" s="14">
        <v>28.51</v>
      </c>
      <c r="G458" t="s">
        <v>6</v>
      </c>
    </row>
    <row r="459" spans="1:7" ht="14.25" hidden="1">
      <c r="A459" s="11">
        <v>43831</v>
      </c>
      <c r="B459" s="10" t="s">
        <v>859</v>
      </c>
      <c r="C459" s="12">
        <v>4.1666666666666664E-2</v>
      </c>
      <c r="D459" s="13">
        <v>43850</v>
      </c>
      <c r="E459" s="7" t="s">
        <v>402</v>
      </c>
      <c r="F459" s="14">
        <v>25.5</v>
      </c>
      <c r="G459" t="s">
        <v>5</v>
      </c>
    </row>
    <row r="460" spans="1:7" ht="14.25" hidden="1">
      <c r="A460" s="11">
        <v>43831</v>
      </c>
      <c r="B460" s="10" t="s">
        <v>860</v>
      </c>
      <c r="C460" s="12">
        <v>8.3333333333333329E-2</v>
      </c>
      <c r="D460" s="13">
        <v>43850</v>
      </c>
      <c r="E460" s="7" t="s">
        <v>402</v>
      </c>
      <c r="F460" s="14">
        <v>18</v>
      </c>
      <c r="G460" t="s">
        <v>6</v>
      </c>
    </row>
    <row r="461" spans="1:7" ht="14.25" hidden="1">
      <c r="A461" s="11">
        <v>43831</v>
      </c>
      <c r="B461" s="10" t="s">
        <v>861</v>
      </c>
      <c r="C461" s="12">
        <v>0.125</v>
      </c>
      <c r="D461" s="13">
        <v>43850</v>
      </c>
      <c r="E461" s="7" t="s">
        <v>402</v>
      </c>
      <c r="F461" s="14">
        <v>14</v>
      </c>
      <c r="G461" t="s">
        <v>6</v>
      </c>
    </row>
    <row r="462" spans="1:7" ht="14.25" hidden="1">
      <c r="A462" s="11">
        <v>43831</v>
      </c>
      <c r="B462" s="10" t="s">
        <v>862</v>
      </c>
      <c r="C462" s="12">
        <v>0.16666666666666666</v>
      </c>
      <c r="D462" s="13">
        <v>43850</v>
      </c>
      <c r="E462" s="7" t="s">
        <v>402</v>
      </c>
      <c r="F462" s="14">
        <v>14</v>
      </c>
      <c r="G462" t="s">
        <v>6</v>
      </c>
    </row>
    <row r="463" spans="1:7" ht="14.25" hidden="1">
      <c r="A463" s="11">
        <v>43831</v>
      </c>
      <c r="B463" s="10" t="s">
        <v>863</v>
      </c>
      <c r="C463" s="12">
        <v>0.20833333333333334</v>
      </c>
      <c r="D463" s="13">
        <v>43850</v>
      </c>
      <c r="E463" s="7" t="s">
        <v>402</v>
      </c>
      <c r="F463" s="14">
        <v>21.01</v>
      </c>
      <c r="G463" t="s">
        <v>6</v>
      </c>
    </row>
    <row r="464" spans="1:7" ht="14.25" hidden="1">
      <c r="A464" s="11">
        <v>43831</v>
      </c>
      <c r="B464" s="10" t="s">
        <v>864</v>
      </c>
      <c r="C464" s="12">
        <v>0.25</v>
      </c>
      <c r="D464" s="13">
        <v>43850</v>
      </c>
      <c r="E464" s="7" t="s">
        <v>402</v>
      </c>
      <c r="F464" s="14">
        <v>28.51</v>
      </c>
      <c r="G464" t="s">
        <v>6</v>
      </c>
    </row>
    <row r="465" spans="1:7" ht="14.25" hidden="1">
      <c r="A465" s="11">
        <v>43831</v>
      </c>
      <c r="B465" s="10" t="s">
        <v>865</v>
      </c>
      <c r="C465" s="12">
        <v>0.29166666666666669</v>
      </c>
      <c r="D465" s="13">
        <v>43850</v>
      </c>
      <c r="E465" s="7" t="s">
        <v>402</v>
      </c>
      <c r="F465" s="14">
        <v>37.21</v>
      </c>
      <c r="G465" t="s">
        <v>5</v>
      </c>
    </row>
    <row r="466" spans="1:7" ht="14.25" hidden="1">
      <c r="A466" s="11">
        <v>43831</v>
      </c>
      <c r="B466" s="10" t="s">
        <v>866</v>
      </c>
      <c r="C466" s="12">
        <v>0.33333333333333331</v>
      </c>
      <c r="D466" s="13">
        <v>43850</v>
      </c>
      <c r="E466" s="7" t="s">
        <v>402</v>
      </c>
      <c r="F466" s="14">
        <v>39.93</v>
      </c>
      <c r="G466" t="s">
        <v>5</v>
      </c>
    </row>
    <row r="467" spans="1:7" ht="14.25" hidden="1">
      <c r="A467" s="11">
        <v>43831</v>
      </c>
      <c r="B467" s="10" t="s">
        <v>867</v>
      </c>
      <c r="C467" s="12">
        <v>0.375</v>
      </c>
      <c r="D467" s="13">
        <v>43850</v>
      </c>
      <c r="E467" s="7" t="s">
        <v>402</v>
      </c>
      <c r="F467" s="14">
        <v>43.01</v>
      </c>
      <c r="G467" t="s">
        <v>5</v>
      </c>
    </row>
    <row r="468" spans="1:7" ht="14.25" hidden="1">
      <c r="A468" s="11">
        <v>43831</v>
      </c>
      <c r="B468" s="10" t="s">
        <v>868</v>
      </c>
      <c r="C468" s="12">
        <v>0.41666666666666669</v>
      </c>
      <c r="D468" s="13">
        <v>43850</v>
      </c>
      <c r="E468" s="7" t="s">
        <v>402</v>
      </c>
      <c r="F468" s="14">
        <v>42.01</v>
      </c>
      <c r="G468" t="s">
        <v>5</v>
      </c>
    </row>
    <row r="469" spans="1:7" ht="14.25" hidden="1">
      <c r="A469" s="11">
        <v>43831</v>
      </c>
      <c r="B469" s="10" t="s">
        <v>869</v>
      </c>
      <c r="C469" s="12">
        <v>0.45833333333333331</v>
      </c>
      <c r="D469" s="13">
        <v>43850</v>
      </c>
      <c r="E469" s="7" t="s">
        <v>402</v>
      </c>
      <c r="F469" s="14">
        <v>39.85</v>
      </c>
      <c r="G469" t="s">
        <v>20</v>
      </c>
    </row>
    <row r="470" spans="1:7" ht="14.25" hidden="1">
      <c r="A470" s="11">
        <v>43831</v>
      </c>
      <c r="B470" s="10" t="s">
        <v>870</v>
      </c>
      <c r="C470" s="12">
        <v>0.5</v>
      </c>
      <c r="D470" s="13">
        <v>43850</v>
      </c>
      <c r="E470" s="7" t="s">
        <v>402</v>
      </c>
      <c r="F470" s="14">
        <v>39.69</v>
      </c>
      <c r="G470" t="s">
        <v>5</v>
      </c>
    </row>
    <row r="471" spans="1:7" ht="14.25" hidden="1">
      <c r="A471" s="11">
        <v>43831</v>
      </c>
      <c r="B471" s="10" t="s">
        <v>871</v>
      </c>
      <c r="C471" s="12">
        <v>0.54166666666666663</v>
      </c>
      <c r="D471" s="13">
        <v>43850</v>
      </c>
      <c r="E471" s="7" t="s">
        <v>402</v>
      </c>
      <c r="F471" s="14">
        <v>39.979999999999997</v>
      </c>
      <c r="G471" t="s">
        <v>5</v>
      </c>
    </row>
    <row r="472" spans="1:7" ht="14.25" hidden="1">
      <c r="A472" s="11">
        <v>43831</v>
      </c>
      <c r="B472" s="10" t="s">
        <v>872</v>
      </c>
      <c r="C472" s="12">
        <v>0.58333333333333337</v>
      </c>
      <c r="D472" s="13">
        <v>43850</v>
      </c>
      <c r="E472" s="7" t="s">
        <v>402</v>
      </c>
      <c r="F472" s="14">
        <v>39.229999999999997</v>
      </c>
      <c r="G472" t="s">
        <v>5</v>
      </c>
    </row>
    <row r="473" spans="1:7" ht="14.25" hidden="1">
      <c r="A473" s="11">
        <v>43831</v>
      </c>
      <c r="B473" s="10" t="s">
        <v>873</v>
      </c>
      <c r="C473" s="12">
        <v>0.625</v>
      </c>
      <c r="D473" s="13">
        <v>43850</v>
      </c>
      <c r="E473" s="7" t="s">
        <v>402</v>
      </c>
      <c r="F473" s="14">
        <v>38.93</v>
      </c>
      <c r="G473" t="s">
        <v>5</v>
      </c>
    </row>
    <row r="474" spans="1:7" ht="14.25" hidden="1">
      <c r="A474" s="11">
        <v>43831</v>
      </c>
      <c r="B474" s="10" t="s">
        <v>874</v>
      </c>
      <c r="C474" s="12">
        <v>0.66666666666666663</v>
      </c>
      <c r="D474" s="13">
        <v>43850</v>
      </c>
      <c r="E474" s="7" t="s">
        <v>402</v>
      </c>
      <c r="F474" s="14">
        <v>39.36</v>
      </c>
      <c r="G474" t="s">
        <v>20</v>
      </c>
    </row>
    <row r="475" spans="1:7" ht="14.25" hidden="1">
      <c r="A475" s="11">
        <v>43831</v>
      </c>
      <c r="B475" s="10" t="s">
        <v>875</v>
      </c>
      <c r="C475" s="12">
        <v>0.70833333333333337</v>
      </c>
      <c r="D475" s="13">
        <v>43850</v>
      </c>
      <c r="E475" s="7" t="s">
        <v>402</v>
      </c>
      <c r="F475" s="14">
        <v>39.85</v>
      </c>
      <c r="G475" t="s">
        <v>5</v>
      </c>
    </row>
    <row r="476" spans="1:7" ht="14.25" hidden="1">
      <c r="A476" s="11">
        <v>43831</v>
      </c>
      <c r="B476" s="10" t="s">
        <v>876</v>
      </c>
      <c r="C476" s="12">
        <v>0.75</v>
      </c>
      <c r="D476" s="13">
        <v>43850</v>
      </c>
      <c r="E476" s="7" t="s">
        <v>402</v>
      </c>
      <c r="F476" s="14">
        <v>45.32</v>
      </c>
      <c r="G476" t="s">
        <v>6</v>
      </c>
    </row>
    <row r="477" spans="1:7" ht="14.25" hidden="1">
      <c r="A477" s="11">
        <v>43831</v>
      </c>
      <c r="B477" s="10" t="s">
        <v>877</v>
      </c>
      <c r="C477" s="12">
        <v>0.79166666666666663</v>
      </c>
      <c r="D477" s="13">
        <v>43850</v>
      </c>
      <c r="E477" s="7" t="s">
        <v>402</v>
      </c>
      <c r="F477" s="14">
        <v>50.7</v>
      </c>
      <c r="G477" t="s">
        <v>10</v>
      </c>
    </row>
    <row r="478" spans="1:7" ht="14.25" hidden="1">
      <c r="A478" s="11">
        <v>43831</v>
      </c>
      <c r="B478" s="10" t="s">
        <v>878</v>
      </c>
      <c r="C478" s="12">
        <v>0.83333333333333337</v>
      </c>
      <c r="D478" s="13">
        <v>43850</v>
      </c>
      <c r="E478" s="7" t="s">
        <v>402</v>
      </c>
      <c r="F478" s="14">
        <v>48.68</v>
      </c>
      <c r="G478" t="s">
        <v>10</v>
      </c>
    </row>
    <row r="479" spans="1:7" ht="14.25" hidden="1">
      <c r="A479" s="11">
        <v>43831</v>
      </c>
      <c r="B479" s="10" t="s">
        <v>879</v>
      </c>
      <c r="C479" s="12">
        <v>0.875</v>
      </c>
      <c r="D479" s="13">
        <v>43850</v>
      </c>
      <c r="E479" s="7" t="s">
        <v>402</v>
      </c>
      <c r="F479" s="14">
        <v>44.35</v>
      </c>
      <c r="G479" t="s">
        <v>39</v>
      </c>
    </row>
    <row r="480" spans="1:7" ht="14.25" hidden="1">
      <c r="A480" s="11">
        <v>43831</v>
      </c>
      <c r="B480" s="10" t="s">
        <v>880</v>
      </c>
      <c r="C480" s="12">
        <v>0.91666666666666663</v>
      </c>
      <c r="D480" s="13">
        <v>43850</v>
      </c>
      <c r="E480" s="7" t="s">
        <v>402</v>
      </c>
      <c r="F480" s="14">
        <v>41.74</v>
      </c>
      <c r="G480" t="s">
        <v>6</v>
      </c>
    </row>
    <row r="481" spans="1:7" ht="14.25" hidden="1">
      <c r="A481" s="11">
        <v>43831</v>
      </c>
      <c r="B481" s="10" t="s">
        <v>881</v>
      </c>
      <c r="C481" s="12">
        <v>0.95833333333333337</v>
      </c>
      <c r="D481" s="13">
        <v>43850</v>
      </c>
      <c r="E481" s="7" t="s">
        <v>402</v>
      </c>
      <c r="F481" s="14">
        <v>37.69</v>
      </c>
      <c r="G481" t="s">
        <v>5</v>
      </c>
    </row>
    <row r="482" spans="1:7" ht="14.25">
      <c r="A482" s="11">
        <v>43831</v>
      </c>
      <c r="B482" s="10" t="s">
        <v>882</v>
      </c>
      <c r="C482" s="12">
        <v>0</v>
      </c>
      <c r="D482" s="13">
        <v>43851</v>
      </c>
      <c r="E482" s="7" t="s">
        <v>402</v>
      </c>
      <c r="F482" s="14">
        <v>32.700000000000003</v>
      </c>
      <c r="G482" t="s">
        <v>6</v>
      </c>
    </row>
    <row r="483" spans="1:7" ht="14.25" hidden="1">
      <c r="A483" s="11">
        <v>43831</v>
      </c>
      <c r="B483" s="10" t="s">
        <v>883</v>
      </c>
      <c r="C483" s="12">
        <v>4.1666666666666664E-2</v>
      </c>
      <c r="D483" s="13">
        <v>43851</v>
      </c>
      <c r="E483" s="7" t="s">
        <v>402</v>
      </c>
      <c r="F483" s="14">
        <v>31</v>
      </c>
      <c r="G483" t="s">
        <v>12</v>
      </c>
    </row>
    <row r="484" spans="1:7" ht="14.25" hidden="1">
      <c r="A484" s="11">
        <v>43831</v>
      </c>
      <c r="B484" s="10" t="s">
        <v>884</v>
      </c>
      <c r="C484" s="12">
        <v>8.3333333333333329E-2</v>
      </c>
      <c r="D484" s="13">
        <v>43851</v>
      </c>
      <c r="E484" s="7" t="s">
        <v>402</v>
      </c>
      <c r="F484" s="14">
        <v>29.69</v>
      </c>
      <c r="G484" t="s">
        <v>6</v>
      </c>
    </row>
    <row r="485" spans="1:7" ht="14.25" hidden="1">
      <c r="A485" s="11">
        <v>43831</v>
      </c>
      <c r="B485" s="10" t="s">
        <v>885</v>
      </c>
      <c r="C485" s="12">
        <v>0.125</v>
      </c>
      <c r="D485" s="13">
        <v>43851</v>
      </c>
      <c r="E485" s="7" t="s">
        <v>402</v>
      </c>
      <c r="F485" s="14">
        <v>28.4</v>
      </c>
      <c r="G485" t="s">
        <v>6</v>
      </c>
    </row>
    <row r="486" spans="1:7" ht="14.25" hidden="1">
      <c r="A486" s="11">
        <v>43831</v>
      </c>
      <c r="B486" s="10" t="s">
        <v>886</v>
      </c>
      <c r="C486" s="12">
        <v>0.16666666666666666</v>
      </c>
      <c r="D486" s="13">
        <v>43851</v>
      </c>
      <c r="E486" s="7" t="s">
        <v>402</v>
      </c>
      <c r="F486" s="14">
        <v>28.28</v>
      </c>
      <c r="G486" t="s">
        <v>6</v>
      </c>
    </row>
    <row r="487" spans="1:7" ht="14.25" hidden="1">
      <c r="A487" s="11">
        <v>43831</v>
      </c>
      <c r="B487" s="10" t="s">
        <v>887</v>
      </c>
      <c r="C487" s="12">
        <v>0.20833333333333334</v>
      </c>
      <c r="D487" s="13">
        <v>43851</v>
      </c>
      <c r="E487" s="7" t="s">
        <v>402</v>
      </c>
      <c r="F487" s="14">
        <v>29.01</v>
      </c>
      <c r="G487" t="s">
        <v>6</v>
      </c>
    </row>
    <row r="488" spans="1:7" ht="14.25" hidden="1">
      <c r="A488" s="11">
        <v>43831</v>
      </c>
      <c r="B488" s="10" t="s">
        <v>888</v>
      </c>
      <c r="C488" s="12">
        <v>0.25</v>
      </c>
      <c r="D488" s="13">
        <v>43851</v>
      </c>
      <c r="E488" s="7" t="s">
        <v>402</v>
      </c>
      <c r="F488" s="14">
        <v>31</v>
      </c>
      <c r="G488" t="s">
        <v>12</v>
      </c>
    </row>
    <row r="489" spans="1:7" ht="14.25" hidden="1">
      <c r="A489" s="11">
        <v>43831</v>
      </c>
      <c r="B489" s="10" t="s">
        <v>889</v>
      </c>
      <c r="C489" s="12">
        <v>0.29166666666666669</v>
      </c>
      <c r="D489" s="13">
        <v>43851</v>
      </c>
      <c r="E489" s="7" t="s">
        <v>402</v>
      </c>
      <c r="F489" s="14">
        <v>40</v>
      </c>
      <c r="G489" t="s">
        <v>20</v>
      </c>
    </row>
    <row r="490" spans="1:7" ht="14.25" hidden="1">
      <c r="A490" s="11">
        <v>43831</v>
      </c>
      <c r="B490" s="10" t="s">
        <v>890</v>
      </c>
      <c r="C490" s="12">
        <v>0.33333333333333331</v>
      </c>
      <c r="D490" s="13">
        <v>43851</v>
      </c>
      <c r="E490" s="7" t="s">
        <v>402</v>
      </c>
      <c r="F490" s="14">
        <v>41.87</v>
      </c>
      <c r="G490" t="s">
        <v>5</v>
      </c>
    </row>
    <row r="491" spans="1:7" ht="14.25" hidden="1">
      <c r="A491" s="11">
        <v>43831</v>
      </c>
      <c r="B491" s="10" t="s">
        <v>891</v>
      </c>
      <c r="C491" s="12">
        <v>0.375</v>
      </c>
      <c r="D491" s="13">
        <v>43851</v>
      </c>
      <c r="E491" s="7" t="s">
        <v>402</v>
      </c>
      <c r="F491" s="14">
        <v>42.67</v>
      </c>
      <c r="G491" t="s">
        <v>5</v>
      </c>
    </row>
    <row r="492" spans="1:7" ht="14.25" hidden="1">
      <c r="A492" s="11">
        <v>43831</v>
      </c>
      <c r="B492" s="10" t="s">
        <v>892</v>
      </c>
      <c r="C492" s="12">
        <v>0.41666666666666669</v>
      </c>
      <c r="D492" s="13">
        <v>43851</v>
      </c>
      <c r="E492" s="7" t="s">
        <v>402</v>
      </c>
      <c r="F492" s="14">
        <v>42.67</v>
      </c>
      <c r="G492" t="s">
        <v>5</v>
      </c>
    </row>
    <row r="493" spans="1:7" ht="14.25" hidden="1">
      <c r="A493" s="11">
        <v>43831</v>
      </c>
      <c r="B493" s="10" t="s">
        <v>893</v>
      </c>
      <c r="C493" s="12">
        <v>0.45833333333333331</v>
      </c>
      <c r="D493" s="13">
        <v>43851</v>
      </c>
      <c r="E493" s="7" t="s">
        <v>402</v>
      </c>
      <c r="F493" s="14">
        <v>42.01</v>
      </c>
      <c r="G493" t="s">
        <v>5</v>
      </c>
    </row>
    <row r="494" spans="1:7" ht="14.25" hidden="1">
      <c r="A494" s="11">
        <v>43831</v>
      </c>
      <c r="B494" s="10" t="s">
        <v>894</v>
      </c>
      <c r="C494" s="12">
        <v>0.5</v>
      </c>
      <c r="D494" s="13">
        <v>43851</v>
      </c>
      <c r="E494" s="7" t="s">
        <v>402</v>
      </c>
      <c r="F494" s="14">
        <v>41.92</v>
      </c>
      <c r="G494" t="s">
        <v>5</v>
      </c>
    </row>
    <row r="495" spans="1:7" ht="14.25" hidden="1">
      <c r="A495" s="11">
        <v>43831</v>
      </c>
      <c r="B495" s="10" t="s">
        <v>895</v>
      </c>
      <c r="C495" s="12">
        <v>0.54166666666666663</v>
      </c>
      <c r="D495" s="13">
        <v>43851</v>
      </c>
      <c r="E495" s="7" t="s">
        <v>402</v>
      </c>
      <c r="F495" s="14">
        <v>42.45</v>
      </c>
      <c r="G495" t="s">
        <v>5</v>
      </c>
    </row>
    <row r="496" spans="1:7" ht="14.25" hidden="1">
      <c r="A496" s="11">
        <v>43831</v>
      </c>
      <c r="B496" s="10" t="s">
        <v>896</v>
      </c>
      <c r="C496" s="12">
        <v>0.58333333333333337</v>
      </c>
      <c r="D496" s="13">
        <v>43851</v>
      </c>
      <c r="E496" s="7" t="s">
        <v>402</v>
      </c>
      <c r="F496" s="14">
        <v>41.06</v>
      </c>
      <c r="G496" t="s">
        <v>12</v>
      </c>
    </row>
    <row r="497" spans="1:7" ht="14.25" hidden="1">
      <c r="A497" s="11">
        <v>43831</v>
      </c>
      <c r="B497" s="10" t="s">
        <v>897</v>
      </c>
      <c r="C497" s="12">
        <v>0.625</v>
      </c>
      <c r="D497" s="13">
        <v>43851</v>
      </c>
      <c r="E497" s="7" t="s">
        <v>402</v>
      </c>
      <c r="F497" s="14">
        <v>41.04</v>
      </c>
      <c r="G497" t="s">
        <v>5</v>
      </c>
    </row>
    <row r="498" spans="1:7" ht="14.25" hidden="1">
      <c r="A498" s="11">
        <v>43831</v>
      </c>
      <c r="B498" s="10" t="s">
        <v>898</v>
      </c>
      <c r="C498" s="12">
        <v>0.66666666666666663</v>
      </c>
      <c r="D498" s="13">
        <v>43851</v>
      </c>
      <c r="E498" s="7" t="s">
        <v>402</v>
      </c>
      <c r="F498" s="14">
        <v>41.06</v>
      </c>
      <c r="G498" t="s">
        <v>12</v>
      </c>
    </row>
    <row r="499" spans="1:7" ht="14.25" hidden="1">
      <c r="A499" s="11">
        <v>43831</v>
      </c>
      <c r="B499" s="10" t="s">
        <v>899</v>
      </c>
      <c r="C499" s="12">
        <v>0.70833333333333337</v>
      </c>
      <c r="D499" s="13">
        <v>43851</v>
      </c>
      <c r="E499" s="7" t="s">
        <v>402</v>
      </c>
      <c r="F499" s="14">
        <v>41.6</v>
      </c>
      <c r="G499" t="s">
        <v>6</v>
      </c>
    </row>
    <row r="500" spans="1:7" ht="14.25" hidden="1">
      <c r="A500" s="11">
        <v>43831</v>
      </c>
      <c r="B500" s="10" t="s">
        <v>900</v>
      </c>
      <c r="C500" s="12">
        <v>0.75</v>
      </c>
      <c r="D500" s="13">
        <v>43851</v>
      </c>
      <c r="E500" s="7" t="s">
        <v>402</v>
      </c>
      <c r="F500" s="14">
        <v>43.51</v>
      </c>
      <c r="G500" t="s">
        <v>5</v>
      </c>
    </row>
    <row r="501" spans="1:7" ht="14.25" hidden="1">
      <c r="A501" s="11">
        <v>43831</v>
      </c>
      <c r="B501" s="10" t="s">
        <v>901</v>
      </c>
      <c r="C501" s="12">
        <v>0.79166666666666663</v>
      </c>
      <c r="D501" s="13">
        <v>43851</v>
      </c>
      <c r="E501" s="7" t="s">
        <v>402</v>
      </c>
      <c r="F501" s="14">
        <v>50</v>
      </c>
      <c r="G501" t="s">
        <v>8</v>
      </c>
    </row>
    <row r="502" spans="1:7" ht="14.25" hidden="1">
      <c r="A502" s="11">
        <v>43831</v>
      </c>
      <c r="B502" s="10" t="s">
        <v>902</v>
      </c>
      <c r="C502" s="12">
        <v>0.83333333333333337</v>
      </c>
      <c r="D502" s="13">
        <v>43851</v>
      </c>
      <c r="E502" s="7" t="s">
        <v>402</v>
      </c>
      <c r="F502" s="14">
        <v>49.95</v>
      </c>
      <c r="G502" t="s">
        <v>10</v>
      </c>
    </row>
    <row r="503" spans="1:7" ht="14.25" hidden="1">
      <c r="A503" s="11">
        <v>43831</v>
      </c>
      <c r="B503" s="10" t="s">
        <v>903</v>
      </c>
      <c r="C503" s="12">
        <v>0.875</v>
      </c>
      <c r="D503" s="13">
        <v>43851</v>
      </c>
      <c r="E503" s="7" t="s">
        <v>402</v>
      </c>
      <c r="F503" s="14">
        <v>46.03</v>
      </c>
      <c r="G503" t="s">
        <v>5</v>
      </c>
    </row>
    <row r="504" spans="1:7" ht="14.25" hidden="1">
      <c r="A504" s="11">
        <v>43831</v>
      </c>
      <c r="B504" s="10" t="s">
        <v>904</v>
      </c>
      <c r="C504" s="12">
        <v>0.91666666666666663</v>
      </c>
      <c r="D504" s="13">
        <v>43851</v>
      </c>
      <c r="E504" s="7" t="s">
        <v>402</v>
      </c>
      <c r="F504" s="14">
        <v>42.67</v>
      </c>
      <c r="G504" t="s">
        <v>5</v>
      </c>
    </row>
    <row r="505" spans="1:7" ht="14.25" hidden="1">
      <c r="A505" s="11">
        <v>43831</v>
      </c>
      <c r="B505" s="10" t="s">
        <v>905</v>
      </c>
      <c r="C505" s="12">
        <v>0.95833333333333337</v>
      </c>
      <c r="D505" s="13">
        <v>43851</v>
      </c>
      <c r="E505" s="7" t="s">
        <v>402</v>
      </c>
      <c r="F505" s="14">
        <v>37.92</v>
      </c>
      <c r="G505" t="s">
        <v>12</v>
      </c>
    </row>
    <row r="506" spans="1:7" ht="14.25">
      <c r="A506" s="11">
        <v>43831</v>
      </c>
      <c r="B506" s="10" t="s">
        <v>906</v>
      </c>
      <c r="C506" s="12">
        <v>0</v>
      </c>
      <c r="D506" s="13">
        <v>43852</v>
      </c>
      <c r="E506" s="7" t="s">
        <v>402</v>
      </c>
      <c r="F506" s="14">
        <v>38.700000000000003</v>
      </c>
      <c r="G506" t="s">
        <v>6</v>
      </c>
    </row>
    <row r="507" spans="1:7" ht="14.25" hidden="1">
      <c r="A507" s="11">
        <v>43831</v>
      </c>
      <c r="B507" s="10" t="s">
        <v>907</v>
      </c>
      <c r="C507" s="12">
        <v>4.1666666666666664E-2</v>
      </c>
      <c r="D507" s="13">
        <v>43852</v>
      </c>
      <c r="E507" s="7" t="s">
        <v>402</v>
      </c>
      <c r="F507" s="14">
        <v>36.67</v>
      </c>
      <c r="G507" t="s">
        <v>12</v>
      </c>
    </row>
    <row r="508" spans="1:7" ht="14.25" hidden="1">
      <c r="A508" s="11">
        <v>43831</v>
      </c>
      <c r="B508" s="10" t="s">
        <v>908</v>
      </c>
      <c r="C508" s="12">
        <v>8.3333333333333329E-2</v>
      </c>
      <c r="D508" s="13">
        <v>43852</v>
      </c>
      <c r="E508" s="7" t="s">
        <v>402</v>
      </c>
      <c r="F508" s="14">
        <v>35.76</v>
      </c>
      <c r="G508" t="s">
        <v>12</v>
      </c>
    </row>
    <row r="509" spans="1:7" ht="14.25" hidden="1">
      <c r="A509" s="11">
        <v>43831</v>
      </c>
      <c r="B509" s="10" t="s">
        <v>909</v>
      </c>
      <c r="C509" s="12">
        <v>0.125</v>
      </c>
      <c r="D509" s="13">
        <v>43852</v>
      </c>
      <c r="E509" s="7" t="s">
        <v>402</v>
      </c>
      <c r="F509" s="14">
        <v>33.85</v>
      </c>
      <c r="G509" t="s">
        <v>6</v>
      </c>
    </row>
    <row r="510" spans="1:7" ht="14.25" hidden="1">
      <c r="A510" s="11">
        <v>43831</v>
      </c>
      <c r="B510" s="10" t="s">
        <v>910</v>
      </c>
      <c r="C510" s="12">
        <v>0.16666666666666666</v>
      </c>
      <c r="D510" s="13">
        <v>43852</v>
      </c>
      <c r="E510" s="7" t="s">
        <v>402</v>
      </c>
      <c r="F510" s="14">
        <v>33.700000000000003</v>
      </c>
      <c r="G510" t="s">
        <v>6</v>
      </c>
    </row>
    <row r="511" spans="1:7" ht="14.25" hidden="1">
      <c r="A511" s="11">
        <v>43831</v>
      </c>
      <c r="B511" s="10" t="s">
        <v>911</v>
      </c>
      <c r="C511" s="12">
        <v>0.20833333333333334</v>
      </c>
      <c r="D511" s="13">
        <v>43852</v>
      </c>
      <c r="E511" s="7" t="s">
        <v>402</v>
      </c>
      <c r="F511" s="14">
        <v>35.04</v>
      </c>
      <c r="G511" t="s">
        <v>12</v>
      </c>
    </row>
    <row r="512" spans="1:7" ht="14.25" hidden="1">
      <c r="A512" s="11">
        <v>43831</v>
      </c>
      <c r="B512" s="10" t="s">
        <v>912</v>
      </c>
      <c r="C512" s="12">
        <v>0.25</v>
      </c>
      <c r="D512" s="13">
        <v>43852</v>
      </c>
      <c r="E512" s="7" t="s">
        <v>402</v>
      </c>
      <c r="F512" s="14">
        <v>40.549999999999997</v>
      </c>
      <c r="G512" t="s">
        <v>12</v>
      </c>
    </row>
    <row r="513" spans="1:7" ht="14.25" hidden="1">
      <c r="A513" s="11">
        <v>43831</v>
      </c>
      <c r="B513" s="10" t="s">
        <v>913</v>
      </c>
      <c r="C513" s="12">
        <v>0.29166666666666669</v>
      </c>
      <c r="D513" s="13">
        <v>43852</v>
      </c>
      <c r="E513" s="7" t="s">
        <v>402</v>
      </c>
      <c r="F513" s="14">
        <v>49.26</v>
      </c>
      <c r="G513" t="s">
        <v>5</v>
      </c>
    </row>
    <row r="514" spans="1:7" ht="14.25" hidden="1">
      <c r="A514" s="11">
        <v>43831</v>
      </c>
      <c r="B514" s="10" t="s">
        <v>914</v>
      </c>
      <c r="C514" s="12">
        <v>0.33333333333333331</v>
      </c>
      <c r="D514" s="13">
        <v>43852</v>
      </c>
      <c r="E514" s="7" t="s">
        <v>402</v>
      </c>
      <c r="F514" s="14">
        <v>52.98</v>
      </c>
      <c r="G514" t="s">
        <v>5</v>
      </c>
    </row>
    <row r="515" spans="1:7" ht="14.25" hidden="1">
      <c r="A515" s="11">
        <v>43831</v>
      </c>
      <c r="B515" s="10" t="s">
        <v>915</v>
      </c>
      <c r="C515" s="12">
        <v>0.375</v>
      </c>
      <c r="D515" s="13">
        <v>43852</v>
      </c>
      <c r="E515" s="7" t="s">
        <v>402</v>
      </c>
      <c r="F515" s="14">
        <v>53.69</v>
      </c>
      <c r="G515" t="s">
        <v>12</v>
      </c>
    </row>
    <row r="516" spans="1:7" ht="14.25" hidden="1">
      <c r="A516" s="11">
        <v>43831</v>
      </c>
      <c r="B516" s="10" t="s">
        <v>916</v>
      </c>
      <c r="C516" s="12">
        <v>0.41666666666666669</v>
      </c>
      <c r="D516" s="13">
        <v>43852</v>
      </c>
      <c r="E516" s="7" t="s">
        <v>402</v>
      </c>
      <c r="F516" s="14">
        <v>53.68</v>
      </c>
      <c r="G516" t="s">
        <v>5</v>
      </c>
    </row>
    <row r="517" spans="1:7" ht="14.25" hidden="1">
      <c r="A517" s="11">
        <v>43831</v>
      </c>
      <c r="B517" s="10" t="s">
        <v>917</v>
      </c>
      <c r="C517" s="12">
        <v>0.45833333333333331</v>
      </c>
      <c r="D517" s="13">
        <v>43852</v>
      </c>
      <c r="E517" s="7" t="s">
        <v>402</v>
      </c>
      <c r="F517" s="14">
        <v>52.48</v>
      </c>
      <c r="G517" t="s">
        <v>10</v>
      </c>
    </row>
    <row r="518" spans="1:7" ht="14.25" hidden="1">
      <c r="A518" s="11">
        <v>43831</v>
      </c>
      <c r="B518" s="10" t="s">
        <v>918</v>
      </c>
      <c r="C518" s="12">
        <v>0.5</v>
      </c>
      <c r="D518" s="13">
        <v>43852</v>
      </c>
      <c r="E518" s="7" t="s">
        <v>402</v>
      </c>
      <c r="F518" s="14">
        <v>50.77</v>
      </c>
      <c r="G518" t="s">
        <v>10</v>
      </c>
    </row>
    <row r="519" spans="1:7" ht="14.25" hidden="1">
      <c r="A519" s="11">
        <v>43831</v>
      </c>
      <c r="B519" s="10" t="s">
        <v>919</v>
      </c>
      <c r="C519" s="12">
        <v>0.54166666666666663</v>
      </c>
      <c r="D519" s="13">
        <v>43852</v>
      </c>
      <c r="E519" s="7" t="s">
        <v>402</v>
      </c>
      <c r="F519" s="14">
        <v>49.97</v>
      </c>
      <c r="G519" t="s">
        <v>10</v>
      </c>
    </row>
    <row r="520" spans="1:7" ht="14.25" hidden="1">
      <c r="A520" s="11">
        <v>43831</v>
      </c>
      <c r="B520" s="10" t="s">
        <v>920</v>
      </c>
      <c r="C520" s="12">
        <v>0.58333333333333337</v>
      </c>
      <c r="D520" s="13">
        <v>43852</v>
      </c>
      <c r="E520" s="7" t="s">
        <v>402</v>
      </c>
      <c r="F520" s="14">
        <v>50</v>
      </c>
      <c r="G520" t="s">
        <v>42</v>
      </c>
    </row>
    <row r="521" spans="1:7" ht="14.25" hidden="1">
      <c r="A521" s="11">
        <v>43831</v>
      </c>
      <c r="B521" s="10" t="s">
        <v>921</v>
      </c>
      <c r="C521" s="12">
        <v>0.625</v>
      </c>
      <c r="D521" s="13">
        <v>43852</v>
      </c>
      <c r="E521" s="7" t="s">
        <v>402</v>
      </c>
      <c r="F521" s="14">
        <v>52.4</v>
      </c>
      <c r="G521" t="s">
        <v>6</v>
      </c>
    </row>
    <row r="522" spans="1:7" ht="14.25" hidden="1">
      <c r="A522" s="11">
        <v>43831</v>
      </c>
      <c r="B522" s="10" t="s">
        <v>922</v>
      </c>
      <c r="C522" s="12">
        <v>0.66666666666666663</v>
      </c>
      <c r="D522" s="13">
        <v>43852</v>
      </c>
      <c r="E522" s="7" t="s">
        <v>402</v>
      </c>
      <c r="F522" s="14">
        <v>53.2</v>
      </c>
      <c r="G522" t="s">
        <v>10</v>
      </c>
    </row>
    <row r="523" spans="1:7" ht="14.25" hidden="1">
      <c r="A523" s="11">
        <v>43831</v>
      </c>
      <c r="B523" s="10" t="s">
        <v>923</v>
      </c>
      <c r="C523" s="12">
        <v>0.70833333333333337</v>
      </c>
      <c r="D523" s="13">
        <v>43852</v>
      </c>
      <c r="E523" s="7" t="s">
        <v>402</v>
      </c>
      <c r="F523" s="14">
        <v>55.08</v>
      </c>
      <c r="G523" t="s">
        <v>10</v>
      </c>
    </row>
    <row r="524" spans="1:7" ht="14.25" hidden="1">
      <c r="A524" s="11">
        <v>43831</v>
      </c>
      <c r="B524" s="10" t="s">
        <v>924</v>
      </c>
      <c r="C524" s="12">
        <v>0.75</v>
      </c>
      <c r="D524" s="13">
        <v>43852</v>
      </c>
      <c r="E524" s="7" t="s">
        <v>402</v>
      </c>
      <c r="F524" s="14">
        <v>58.1</v>
      </c>
      <c r="G524" t="s">
        <v>5</v>
      </c>
    </row>
    <row r="525" spans="1:7" ht="14.25" hidden="1">
      <c r="A525" s="11">
        <v>43831</v>
      </c>
      <c r="B525" s="10" t="s">
        <v>925</v>
      </c>
      <c r="C525" s="12">
        <v>0.79166666666666663</v>
      </c>
      <c r="D525" s="13">
        <v>43852</v>
      </c>
      <c r="E525" s="7" t="s">
        <v>402</v>
      </c>
      <c r="F525" s="14">
        <v>59.58</v>
      </c>
      <c r="G525" t="s">
        <v>12</v>
      </c>
    </row>
    <row r="526" spans="1:7" ht="14.25" hidden="1">
      <c r="A526" s="11">
        <v>43831</v>
      </c>
      <c r="B526" s="10" t="s">
        <v>926</v>
      </c>
      <c r="C526" s="12">
        <v>0.83333333333333337</v>
      </c>
      <c r="D526" s="13">
        <v>43852</v>
      </c>
      <c r="E526" s="7" t="s">
        <v>402</v>
      </c>
      <c r="F526" s="14">
        <v>52.52</v>
      </c>
      <c r="G526" t="s">
        <v>5</v>
      </c>
    </row>
    <row r="527" spans="1:7" ht="14.25" hidden="1">
      <c r="A527" s="11">
        <v>43831</v>
      </c>
      <c r="B527" s="10" t="s">
        <v>927</v>
      </c>
      <c r="C527" s="12">
        <v>0.875</v>
      </c>
      <c r="D527" s="13">
        <v>43852</v>
      </c>
      <c r="E527" s="7" t="s">
        <v>402</v>
      </c>
      <c r="F527" s="14">
        <v>49.26</v>
      </c>
      <c r="G527" t="s">
        <v>5</v>
      </c>
    </row>
    <row r="528" spans="1:7" ht="14.25" hidden="1">
      <c r="A528" s="11">
        <v>43831</v>
      </c>
      <c r="B528" s="10" t="s">
        <v>928</v>
      </c>
      <c r="C528" s="12">
        <v>0.91666666666666663</v>
      </c>
      <c r="D528" s="13">
        <v>43852</v>
      </c>
      <c r="E528" s="7" t="s">
        <v>402</v>
      </c>
      <c r="F528" s="14">
        <v>44.48</v>
      </c>
      <c r="G528" t="s">
        <v>5</v>
      </c>
    </row>
    <row r="529" spans="1:7" ht="14.25" hidden="1">
      <c r="A529" s="11">
        <v>43831</v>
      </c>
      <c r="B529" s="10" t="s">
        <v>929</v>
      </c>
      <c r="C529" s="12">
        <v>0.95833333333333337</v>
      </c>
      <c r="D529" s="13">
        <v>43852</v>
      </c>
      <c r="E529" s="7" t="s">
        <v>402</v>
      </c>
      <c r="F529" s="14">
        <v>42.79</v>
      </c>
      <c r="G529" t="s">
        <v>12</v>
      </c>
    </row>
    <row r="530" spans="1:7" ht="14.25">
      <c r="A530" s="11">
        <v>43831</v>
      </c>
      <c r="B530" s="10" t="s">
        <v>930</v>
      </c>
      <c r="C530" s="12">
        <v>0</v>
      </c>
      <c r="D530" s="13">
        <v>43853</v>
      </c>
      <c r="E530" s="7" t="s">
        <v>402</v>
      </c>
      <c r="F530" s="14">
        <v>54.01</v>
      </c>
      <c r="G530" t="s">
        <v>5</v>
      </c>
    </row>
    <row r="531" spans="1:7" ht="14.25" hidden="1">
      <c r="A531" s="11">
        <v>43831</v>
      </c>
      <c r="B531" s="10" t="s">
        <v>931</v>
      </c>
      <c r="C531" s="12">
        <v>4.1666666666666664E-2</v>
      </c>
      <c r="D531" s="13">
        <v>43853</v>
      </c>
      <c r="E531" s="7" t="s">
        <v>402</v>
      </c>
      <c r="F531" s="14">
        <v>50</v>
      </c>
      <c r="G531" t="s">
        <v>7</v>
      </c>
    </row>
    <row r="532" spans="1:7" ht="14.25" hidden="1">
      <c r="A532" s="11">
        <v>43831</v>
      </c>
      <c r="B532" s="10" t="s">
        <v>932</v>
      </c>
      <c r="C532" s="12">
        <v>8.3333333333333329E-2</v>
      </c>
      <c r="D532" s="13">
        <v>43853</v>
      </c>
      <c r="E532" s="7" t="s">
        <v>402</v>
      </c>
      <c r="F532" s="14">
        <v>46.22</v>
      </c>
      <c r="G532" t="s">
        <v>5</v>
      </c>
    </row>
    <row r="533" spans="1:7" ht="14.25" hidden="1">
      <c r="A533" s="11">
        <v>43831</v>
      </c>
      <c r="B533" s="10" t="s">
        <v>933</v>
      </c>
      <c r="C533" s="12">
        <v>0.125</v>
      </c>
      <c r="D533" s="13">
        <v>43853</v>
      </c>
      <c r="E533" s="7" t="s">
        <v>402</v>
      </c>
      <c r="F533" s="14">
        <v>45.97</v>
      </c>
      <c r="G533" t="s">
        <v>5</v>
      </c>
    </row>
    <row r="534" spans="1:7" ht="14.25" hidden="1">
      <c r="A534" s="11">
        <v>43831</v>
      </c>
      <c r="B534" s="10" t="s">
        <v>934</v>
      </c>
      <c r="C534" s="12">
        <v>0.16666666666666666</v>
      </c>
      <c r="D534" s="13">
        <v>43853</v>
      </c>
      <c r="E534" s="7" t="s">
        <v>402</v>
      </c>
      <c r="F534" s="14">
        <v>44.94</v>
      </c>
      <c r="G534" t="s">
        <v>5</v>
      </c>
    </row>
    <row r="535" spans="1:7" ht="14.25" hidden="1">
      <c r="A535" s="11">
        <v>43831</v>
      </c>
      <c r="B535" s="10" t="s">
        <v>935</v>
      </c>
      <c r="C535" s="12">
        <v>0.20833333333333334</v>
      </c>
      <c r="D535" s="13">
        <v>43853</v>
      </c>
      <c r="E535" s="7" t="s">
        <v>402</v>
      </c>
      <c r="F535" s="14">
        <v>46.16</v>
      </c>
      <c r="G535" t="s">
        <v>12</v>
      </c>
    </row>
    <row r="536" spans="1:7" ht="14.25" hidden="1">
      <c r="A536" s="11">
        <v>43831</v>
      </c>
      <c r="B536" s="10" t="s">
        <v>936</v>
      </c>
      <c r="C536" s="12">
        <v>0.25</v>
      </c>
      <c r="D536" s="13">
        <v>43853</v>
      </c>
      <c r="E536" s="7" t="s">
        <v>402</v>
      </c>
      <c r="F536" s="14">
        <v>49</v>
      </c>
      <c r="G536" t="s">
        <v>12</v>
      </c>
    </row>
    <row r="537" spans="1:7" ht="14.25" hidden="1">
      <c r="A537" s="11">
        <v>43831</v>
      </c>
      <c r="B537" s="10" t="s">
        <v>937</v>
      </c>
      <c r="C537" s="12">
        <v>0.29166666666666669</v>
      </c>
      <c r="D537" s="13">
        <v>43853</v>
      </c>
      <c r="E537" s="7" t="s">
        <v>402</v>
      </c>
      <c r="F537" s="14">
        <v>58.74</v>
      </c>
      <c r="G537" t="s">
        <v>12</v>
      </c>
    </row>
    <row r="538" spans="1:7" ht="14.25" hidden="1">
      <c r="A538" s="11">
        <v>43831</v>
      </c>
      <c r="B538" s="10" t="s">
        <v>938</v>
      </c>
      <c r="C538" s="12">
        <v>0.33333333333333331</v>
      </c>
      <c r="D538" s="13">
        <v>43853</v>
      </c>
      <c r="E538" s="7" t="s">
        <v>402</v>
      </c>
      <c r="F538" s="14">
        <v>62.48</v>
      </c>
      <c r="G538" t="s">
        <v>10</v>
      </c>
    </row>
    <row r="539" spans="1:7" ht="14.25" hidden="1">
      <c r="A539" s="11">
        <v>43831</v>
      </c>
      <c r="B539" s="10" t="s">
        <v>939</v>
      </c>
      <c r="C539" s="12">
        <v>0.375</v>
      </c>
      <c r="D539" s="13">
        <v>43853</v>
      </c>
      <c r="E539" s="7" t="s">
        <v>402</v>
      </c>
      <c r="F539" s="14">
        <v>60.98</v>
      </c>
      <c r="G539" t="s">
        <v>5</v>
      </c>
    </row>
    <row r="540" spans="1:7" ht="14.25" hidden="1">
      <c r="A540" s="11">
        <v>43831</v>
      </c>
      <c r="B540" s="10" t="s">
        <v>940</v>
      </c>
      <c r="C540" s="12">
        <v>0.41666666666666669</v>
      </c>
      <c r="D540" s="13">
        <v>43853</v>
      </c>
      <c r="E540" s="7" t="s">
        <v>402</v>
      </c>
      <c r="F540" s="14">
        <v>60.11</v>
      </c>
      <c r="G540" t="s">
        <v>5</v>
      </c>
    </row>
    <row r="541" spans="1:7" ht="14.25" hidden="1">
      <c r="A541" s="11">
        <v>43831</v>
      </c>
      <c r="B541" s="10" t="s">
        <v>941</v>
      </c>
      <c r="C541" s="12">
        <v>0.45833333333333331</v>
      </c>
      <c r="D541" s="13">
        <v>43853</v>
      </c>
      <c r="E541" s="7" t="s">
        <v>402</v>
      </c>
      <c r="F541" s="14">
        <v>57.42</v>
      </c>
      <c r="G541" t="s">
        <v>5</v>
      </c>
    </row>
    <row r="542" spans="1:7" ht="14.25" hidden="1">
      <c r="A542" s="11">
        <v>43831</v>
      </c>
      <c r="B542" s="10" t="s">
        <v>942</v>
      </c>
      <c r="C542" s="12">
        <v>0.5</v>
      </c>
      <c r="D542" s="13">
        <v>43853</v>
      </c>
      <c r="E542" s="7" t="s">
        <v>402</v>
      </c>
      <c r="F542" s="14">
        <v>55.36</v>
      </c>
      <c r="G542" t="s">
        <v>5</v>
      </c>
    </row>
    <row r="543" spans="1:7" ht="14.25" hidden="1">
      <c r="A543" s="11">
        <v>43831</v>
      </c>
      <c r="B543" s="10" t="s">
        <v>943</v>
      </c>
      <c r="C543" s="12">
        <v>0.54166666666666663</v>
      </c>
      <c r="D543" s="13">
        <v>43853</v>
      </c>
      <c r="E543" s="7" t="s">
        <v>402</v>
      </c>
      <c r="F543" s="14">
        <v>53.68</v>
      </c>
      <c r="G543" t="s">
        <v>5</v>
      </c>
    </row>
    <row r="544" spans="1:7" ht="14.25" hidden="1">
      <c r="A544" s="11">
        <v>43831</v>
      </c>
      <c r="B544" s="10" t="s">
        <v>944</v>
      </c>
      <c r="C544" s="12">
        <v>0.58333333333333337</v>
      </c>
      <c r="D544" s="13">
        <v>43853</v>
      </c>
      <c r="E544" s="7" t="s">
        <v>402</v>
      </c>
      <c r="F544" s="14">
        <v>51.2</v>
      </c>
      <c r="G544" t="s">
        <v>5</v>
      </c>
    </row>
    <row r="545" spans="1:7" ht="14.25" hidden="1">
      <c r="A545" s="11">
        <v>43831</v>
      </c>
      <c r="B545" s="10" t="s">
        <v>945</v>
      </c>
      <c r="C545" s="12">
        <v>0.625</v>
      </c>
      <c r="D545" s="13">
        <v>43853</v>
      </c>
      <c r="E545" s="7" t="s">
        <v>402</v>
      </c>
      <c r="F545" s="14">
        <v>53.54</v>
      </c>
      <c r="G545" t="s">
        <v>6</v>
      </c>
    </row>
    <row r="546" spans="1:7" ht="14.25" hidden="1">
      <c r="A546" s="11">
        <v>43831</v>
      </c>
      <c r="B546" s="10" t="s">
        <v>946</v>
      </c>
      <c r="C546" s="12">
        <v>0.66666666666666663</v>
      </c>
      <c r="D546" s="13">
        <v>43853</v>
      </c>
      <c r="E546" s="7" t="s">
        <v>402</v>
      </c>
      <c r="F546" s="14">
        <v>54.75</v>
      </c>
      <c r="G546" t="s">
        <v>5</v>
      </c>
    </row>
    <row r="547" spans="1:7" ht="14.25" hidden="1">
      <c r="A547" s="11">
        <v>43831</v>
      </c>
      <c r="B547" s="10" t="s">
        <v>947</v>
      </c>
      <c r="C547" s="12">
        <v>0.70833333333333337</v>
      </c>
      <c r="D547" s="13">
        <v>43853</v>
      </c>
      <c r="E547" s="7" t="s">
        <v>402</v>
      </c>
      <c r="F547" s="14">
        <v>55.87</v>
      </c>
      <c r="G547" t="s">
        <v>5</v>
      </c>
    </row>
    <row r="548" spans="1:7" ht="14.25" hidden="1">
      <c r="A548" s="11">
        <v>43831</v>
      </c>
      <c r="B548" s="10" t="s">
        <v>948</v>
      </c>
      <c r="C548" s="12">
        <v>0.75</v>
      </c>
      <c r="D548" s="13">
        <v>43853</v>
      </c>
      <c r="E548" s="7" t="s">
        <v>402</v>
      </c>
      <c r="F548" s="14">
        <v>58.37</v>
      </c>
      <c r="G548" t="s">
        <v>12</v>
      </c>
    </row>
    <row r="549" spans="1:7" ht="14.25" hidden="1">
      <c r="A549" s="11">
        <v>43831</v>
      </c>
      <c r="B549" s="10" t="s">
        <v>949</v>
      </c>
      <c r="C549" s="12">
        <v>0.79166666666666663</v>
      </c>
      <c r="D549" s="13">
        <v>43853</v>
      </c>
      <c r="E549" s="7" t="s">
        <v>402</v>
      </c>
      <c r="F549" s="14">
        <v>60.4</v>
      </c>
      <c r="G549" t="s">
        <v>10</v>
      </c>
    </row>
    <row r="550" spans="1:7" ht="14.25" hidden="1">
      <c r="A550" s="11">
        <v>43831</v>
      </c>
      <c r="B550" s="10" t="s">
        <v>950</v>
      </c>
      <c r="C550" s="12">
        <v>0.83333333333333337</v>
      </c>
      <c r="D550" s="13">
        <v>43853</v>
      </c>
      <c r="E550" s="7" t="s">
        <v>402</v>
      </c>
      <c r="F550" s="14">
        <v>57.01</v>
      </c>
      <c r="G550" t="s">
        <v>5</v>
      </c>
    </row>
    <row r="551" spans="1:7" ht="14.25" hidden="1">
      <c r="A551" s="11">
        <v>43831</v>
      </c>
      <c r="B551" s="10" t="s">
        <v>951</v>
      </c>
      <c r="C551" s="12">
        <v>0.875</v>
      </c>
      <c r="D551" s="13">
        <v>43853</v>
      </c>
      <c r="E551" s="7" t="s">
        <v>402</v>
      </c>
      <c r="F551" s="14">
        <v>56.7</v>
      </c>
      <c r="G551" t="s">
        <v>5</v>
      </c>
    </row>
    <row r="552" spans="1:7" ht="14.25" hidden="1">
      <c r="A552" s="11">
        <v>43831</v>
      </c>
      <c r="B552" s="10" t="s">
        <v>952</v>
      </c>
      <c r="C552" s="12">
        <v>0.91666666666666663</v>
      </c>
      <c r="D552" s="13">
        <v>43853</v>
      </c>
      <c r="E552" s="7" t="s">
        <v>402</v>
      </c>
      <c r="F552" s="14">
        <v>53.57</v>
      </c>
      <c r="G552" t="s">
        <v>12</v>
      </c>
    </row>
    <row r="553" spans="1:7" ht="14.25" hidden="1">
      <c r="A553" s="11">
        <v>43831</v>
      </c>
      <c r="B553" s="10" t="s">
        <v>953</v>
      </c>
      <c r="C553" s="12">
        <v>0.95833333333333337</v>
      </c>
      <c r="D553" s="13">
        <v>43853</v>
      </c>
      <c r="E553" s="7" t="s">
        <v>402</v>
      </c>
      <c r="F553" s="14">
        <v>48.42</v>
      </c>
      <c r="G553" t="s">
        <v>5</v>
      </c>
    </row>
    <row r="554" spans="1:7" ht="14.25">
      <c r="A554" s="11">
        <v>43831</v>
      </c>
      <c r="B554" s="10" t="s">
        <v>954</v>
      </c>
      <c r="C554" s="12">
        <v>0</v>
      </c>
      <c r="D554" s="13">
        <v>43854</v>
      </c>
      <c r="E554" s="7" t="s">
        <v>402</v>
      </c>
      <c r="F554" s="14">
        <v>50.5</v>
      </c>
      <c r="G554" t="s">
        <v>5</v>
      </c>
    </row>
    <row r="555" spans="1:7" ht="14.25" hidden="1">
      <c r="A555" s="11">
        <v>43831</v>
      </c>
      <c r="B555" s="10" t="s">
        <v>955</v>
      </c>
      <c r="C555" s="12">
        <v>4.1666666666666664E-2</v>
      </c>
      <c r="D555" s="13">
        <v>43854</v>
      </c>
      <c r="E555" s="7" t="s">
        <v>402</v>
      </c>
      <c r="F555" s="14">
        <v>46</v>
      </c>
      <c r="G555" t="s">
        <v>12</v>
      </c>
    </row>
    <row r="556" spans="1:7" ht="14.25" hidden="1">
      <c r="A556" s="11">
        <v>43831</v>
      </c>
      <c r="B556" s="10" t="s">
        <v>956</v>
      </c>
      <c r="C556" s="12">
        <v>8.3333333333333329E-2</v>
      </c>
      <c r="D556" s="13">
        <v>43854</v>
      </c>
      <c r="E556" s="7" t="s">
        <v>402</v>
      </c>
      <c r="F556" s="14">
        <v>43.75</v>
      </c>
      <c r="G556" t="s">
        <v>5</v>
      </c>
    </row>
    <row r="557" spans="1:7" ht="14.25" hidden="1">
      <c r="A557" s="11">
        <v>43831</v>
      </c>
      <c r="B557" s="10" t="s">
        <v>957</v>
      </c>
      <c r="C557" s="12">
        <v>0.125</v>
      </c>
      <c r="D557" s="13">
        <v>43854</v>
      </c>
      <c r="E557" s="7" t="s">
        <v>402</v>
      </c>
      <c r="F557" s="14">
        <v>42.04</v>
      </c>
      <c r="G557" t="s">
        <v>13</v>
      </c>
    </row>
    <row r="558" spans="1:7" ht="14.25" hidden="1">
      <c r="A558" s="11">
        <v>43831</v>
      </c>
      <c r="B558" s="10" t="s">
        <v>958</v>
      </c>
      <c r="C558" s="12">
        <v>0.16666666666666666</v>
      </c>
      <c r="D558" s="13">
        <v>43854</v>
      </c>
      <c r="E558" s="7" t="s">
        <v>402</v>
      </c>
      <c r="F558" s="14">
        <v>42.98</v>
      </c>
      <c r="G558" t="s">
        <v>6</v>
      </c>
    </row>
    <row r="559" spans="1:7" ht="14.25" hidden="1">
      <c r="A559" s="11">
        <v>43831</v>
      </c>
      <c r="B559" s="10" t="s">
        <v>959</v>
      </c>
      <c r="C559" s="12">
        <v>0.20833333333333334</v>
      </c>
      <c r="D559" s="13">
        <v>43854</v>
      </c>
      <c r="E559" s="7" t="s">
        <v>402</v>
      </c>
      <c r="F559" s="14">
        <v>44.51</v>
      </c>
      <c r="G559" t="s">
        <v>12</v>
      </c>
    </row>
    <row r="560" spans="1:7" ht="14.25" hidden="1">
      <c r="A560" s="11">
        <v>43831</v>
      </c>
      <c r="B560" s="10" t="s">
        <v>960</v>
      </c>
      <c r="C560" s="12">
        <v>0.25</v>
      </c>
      <c r="D560" s="13">
        <v>43854</v>
      </c>
      <c r="E560" s="7" t="s">
        <v>402</v>
      </c>
      <c r="F560" s="14">
        <v>46.16</v>
      </c>
      <c r="G560" t="s">
        <v>5</v>
      </c>
    </row>
    <row r="561" spans="1:7" ht="14.25" hidden="1">
      <c r="A561" s="11">
        <v>43831</v>
      </c>
      <c r="B561" s="10" t="s">
        <v>961</v>
      </c>
      <c r="C561" s="12">
        <v>0.29166666666666669</v>
      </c>
      <c r="D561" s="13">
        <v>43854</v>
      </c>
      <c r="E561" s="7" t="s">
        <v>402</v>
      </c>
      <c r="F561" s="14">
        <v>57.34</v>
      </c>
      <c r="G561" t="s">
        <v>12</v>
      </c>
    </row>
    <row r="562" spans="1:7" ht="14.25" hidden="1">
      <c r="A562" s="11">
        <v>43831</v>
      </c>
      <c r="B562" s="10" t="s">
        <v>962</v>
      </c>
      <c r="C562" s="12">
        <v>0.33333333333333331</v>
      </c>
      <c r="D562" s="13">
        <v>43854</v>
      </c>
      <c r="E562" s="7" t="s">
        <v>402</v>
      </c>
      <c r="F562" s="14">
        <v>62.3</v>
      </c>
      <c r="G562" t="s">
        <v>10</v>
      </c>
    </row>
    <row r="563" spans="1:7" ht="14.25" hidden="1">
      <c r="A563" s="11">
        <v>43831</v>
      </c>
      <c r="B563" s="10" t="s">
        <v>963</v>
      </c>
      <c r="C563" s="12">
        <v>0.375</v>
      </c>
      <c r="D563" s="13">
        <v>43854</v>
      </c>
      <c r="E563" s="7" t="s">
        <v>402</v>
      </c>
      <c r="F563" s="14">
        <v>62</v>
      </c>
      <c r="G563" t="s">
        <v>10</v>
      </c>
    </row>
    <row r="564" spans="1:7" ht="14.25" hidden="1">
      <c r="A564" s="11">
        <v>43831</v>
      </c>
      <c r="B564" s="10" t="s">
        <v>964</v>
      </c>
      <c r="C564" s="12">
        <v>0.41666666666666669</v>
      </c>
      <c r="D564" s="13">
        <v>43854</v>
      </c>
      <c r="E564" s="7" t="s">
        <v>402</v>
      </c>
      <c r="F564" s="14">
        <v>60.98</v>
      </c>
      <c r="G564" t="s">
        <v>5</v>
      </c>
    </row>
    <row r="565" spans="1:7" ht="14.25" hidden="1">
      <c r="A565" s="11">
        <v>43831</v>
      </c>
      <c r="B565" s="10" t="s">
        <v>965</v>
      </c>
      <c r="C565" s="12">
        <v>0.45833333333333331</v>
      </c>
      <c r="D565" s="13">
        <v>43854</v>
      </c>
      <c r="E565" s="7" t="s">
        <v>402</v>
      </c>
      <c r="F565" s="14">
        <v>58.84</v>
      </c>
      <c r="G565" t="s">
        <v>5</v>
      </c>
    </row>
    <row r="566" spans="1:7" ht="14.25" hidden="1">
      <c r="A566" s="11">
        <v>43831</v>
      </c>
      <c r="B566" s="10" t="s">
        <v>966</v>
      </c>
      <c r="C566" s="12">
        <v>0.5</v>
      </c>
      <c r="D566" s="13">
        <v>43854</v>
      </c>
      <c r="E566" s="7" t="s">
        <v>402</v>
      </c>
      <c r="F566" s="14">
        <v>56.61</v>
      </c>
      <c r="G566" t="s">
        <v>5</v>
      </c>
    </row>
    <row r="567" spans="1:7" ht="14.25" hidden="1">
      <c r="A567" s="11">
        <v>43831</v>
      </c>
      <c r="B567" s="10" t="s">
        <v>967</v>
      </c>
      <c r="C567" s="12">
        <v>0.54166666666666663</v>
      </c>
      <c r="D567" s="13">
        <v>43854</v>
      </c>
      <c r="E567" s="7" t="s">
        <v>402</v>
      </c>
      <c r="F567" s="14">
        <v>53.29</v>
      </c>
      <c r="G567" t="s">
        <v>5</v>
      </c>
    </row>
    <row r="568" spans="1:7" ht="14.25" hidden="1">
      <c r="A568" s="11">
        <v>43831</v>
      </c>
      <c r="B568" s="10" t="s">
        <v>968</v>
      </c>
      <c r="C568" s="12">
        <v>0.58333333333333337</v>
      </c>
      <c r="D568" s="13">
        <v>43854</v>
      </c>
      <c r="E568" s="7" t="s">
        <v>402</v>
      </c>
      <c r="F568" s="14">
        <v>52</v>
      </c>
      <c r="G568" t="s">
        <v>5</v>
      </c>
    </row>
    <row r="569" spans="1:7" ht="14.25" hidden="1">
      <c r="A569" s="11">
        <v>43831</v>
      </c>
      <c r="B569" s="10" t="s">
        <v>969</v>
      </c>
      <c r="C569" s="12">
        <v>0.625</v>
      </c>
      <c r="D569" s="13">
        <v>43854</v>
      </c>
      <c r="E569" s="7" t="s">
        <v>402</v>
      </c>
      <c r="F569" s="14">
        <v>53.06</v>
      </c>
      <c r="G569" t="s">
        <v>5</v>
      </c>
    </row>
    <row r="570" spans="1:7" ht="14.25" hidden="1">
      <c r="A570" s="11">
        <v>43831</v>
      </c>
      <c r="B570" s="10" t="s">
        <v>970</v>
      </c>
      <c r="C570" s="12">
        <v>0.66666666666666663</v>
      </c>
      <c r="D570" s="13">
        <v>43854</v>
      </c>
      <c r="E570" s="7" t="s">
        <v>402</v>
      </c>
      <c r="F570" s="14">
        <v>54.01</v>
      </c>
      <c r="G570" t="s">
        <v>20</v>
      </c>
    </row>
    <row r="571" spans="1:7" ht="14.25" hidden="1">
      <c r="A571" s="11">
        <v>43831</v>
      </c>
      <c r="B571" s="10" t="s">
        <v>971</v>
      </c>
      <c r="C571" s="12">
        <v>0.70833333333333337</v>
      </c>
      <c r="D571" s="13">
        <v>43854</v>
      </c>
      <c r="E571" s="7" t="s">
        <v>402</v>
      </c>
      <c r="F571" s="14">
        <v>57.08</v>
      </c>
      <c r="G571" t="s">
        <v>5</v>
      </c>
    </row>
    <row r="572" spans="1:7" ht="14.25" hidden="1">
      <c r="A572" s="11">
        <v>43831</v>
      </c>
      <c r="B572" s="10" t="s">
        <v>972</v>
      </c>
      <c r="C572" s="12">
        <v>0.75</v>
      </c>
      <c r="D572" s="13">
        <v>43854</v>
      </c>
      <c r="E572" s="7" t="s">
        <v>402</v>
      </c>
      <c r="F572" s="14">
        <v>60.97</v>
      </c>
      <c r="G572" t="s">
        <v>5</v>
      </c>
    </row>
    <row r="573" spans="1:7" ht="14.25" hidden="1">
      <c r="A573" s="11">
        <v>43831</v>
      </c>
      <c r="B573" s="10" t="s">
        <v>973</v>
      </c>
      <c r="C573" s="12">
        <v>0.79166666666666663</v>
      </c>
      <c r="D573" s="13">
        <v>43854</v>
      </c>
      <c r="E573" s="7" t="s">
        <v>402</v>
      </c>
      <c r="F573" s="14">
        <v>59.97</v>
      </c>
      <c r="G573" t="s">
        <v>20</v>
      </c>
    </row>
    <row r="574" spans="1:7" ht="14.25" hidden="1">
      <c r="A574" s="11">
        <v>43831</v>
      </c>
      <c r="B574" s="10" t="s">
        <v>974</v>
      </c>
      <c r="C574" s="12">
        <v>0.83333333333333337</v>
      </c>
      <c r="D574" s="13">
        <v>43854</v>
      </c>
      <c r="E574" s="7" t="s">
        <v>402</v>
      </c>
      <c r="F574" s="14">
        <v>57.35</v>
      </c>
      <c r="G574" t="s">
        <v>12</v>
      </c>
    </row>
    <row r="575" spans="1:7" ht="14.25" hidden="1">
      <c r="A575" s="11">
        <v>43831</v>
      </c>
      <c r="B575" s="10" t="s">
        <v>975</v>
      </c>
      <c r="C575" s="12">
        <v>0.875</v>
      </c>
      <c r="D575" s="13">
        <v>43854</v>
      </c>
      <c r="E575" s="7" t="s">
        <v>402</v>
      </c>
      <c r="F575" s="14">
        <v>59.01</v>
      </c>
      <c r="G575" t="s">
        <v>6</v>
      </c>
    </row>
    <row r="576" spans="1:7" ht="14.25" hidden="1">
      <c r="A576" s="11">
        <v>43831</v>
      </c>
      <c r="B576" s="10" t="s">
        <v>976</v>
      </c>
      <c r="C576" s="12">
        <v>0.91666666666666663</v>
      </c>
      <c r="D576" s="13">
        <v>43854</v>
      </c>
      <c r="E576" s="7" t="s">
        <v>402</v>
      </c>
      <c r="F576" s="14">
        <v>55.87</v>
      </c>
      <c r="G576" t="s">
        <v>5</v>
      </c>
    </row>
    <row r="577" spans="1:7" ht="14.25" hidden="1">
      <c r="A577" s="11">
        <v>43831</v>
      </c>
      <c r="B577" s="10" t="s">
        <v>977</v>
      </c>
      <c r="C577" s="12">
        <v>0.95833333333333337</v>
      </c>
      <c r="D577" s="13">
        <v>43854</v>
      </c>
      <c r="E577" s="7" t="s">
        <v>402</v>
      </c>
      <c r="F577" s="14">
        <v>52.32</v>
      </c>
      <c r="G577" t="s">
        <v>12</v>
      </c>
    </row>
    <row r="578" spans="1:7" ht="14.25">
      <c r="A578" s="11">
        <v>43831</v>
      </c>
      <c r="B578" s="10" t="s">
        <v>978</v>
      </c>
      <c r="C578" s="12">
        <v>0</v>
      </c>
      <c r="D578" s="13">
        <v>43855</v>
      </c>
      <c r="E578" s="7" t="s">
        <v>402</v>
      </c>
      <c r="F578" s="14">
        <v>51.92</v>
      </c>
      <c r="G578" t="s">
        <v>6</v>
      </c>
    </row>
    <row r="579" spans="1:7" ht="14.25" hidden="1">
      <c r="A579" s="11">
        <v>43831</v>
      </c>
      <c r="B579" s="10" t="s">
        <v>979</v>
      </c>
      <c r="C579" s="12">
        <v>4.1666666666666664E-2</v>
      </c>
      <c r="D579" s="13">
        <v>43855</v>
      </c>
      <c r="E579" s="7" t="s">
        <v>402</v>
      </c>
      <c r="F579" s="14">
        <v>49.57</v>
      </c>
      <c r="G579" t="s">
        <v>12</v>
      </c>
    </row>
    <row r="580" spans="1:7" ht="14.25" hidden="1">
      <c r="A580" s="11">
        <v>43831</v>
      </c>
      <c r="B580" s="10" t="s">
        <v>980</v>
      </c>
      <c r="C580" s="12">
        <v>8.3333333333333329E-2</v>
      </c>
      <c r="D580" s="13">
        <v>43855</v>
      </c>
      <c r="E580" s="7" t="s">
        <v>402</v>
      </c>
      <c r="F580" s="14">
        <v>46.92</v>
      </c>
      <c r="G580" t="s">
        <v>6</v>
      </c>
    </row>
    <row r="581" spans="1:7" ht="14.25" hidden="1">
      <c r="A581" s="11">
        <v>43831</v>
      </c>
      <c r="B581" s="10" t="s">
        <v>981</v>
      </c>
      <c r="C581" s="12">
        <v>0.125</v>
      </c>
      <c r="D581" s="13">
        <v>43855</v>
      </c>
      <c r="E581" s="7" t="s">
        <v>402</v>
      </c>
      <c r="F581" s="14">
        <v>45.99</v>
      </c>
      <c r="G581" t="s">
        <v>6</v>
      </c>
    </row>
    <row r="582" spans="1:7" ht="14.25" hidden="1">
      <c r="A582" s="11">
        <v>43831</v>
      </c>
      <c r="B582" s="10" t="s">
        <v>982</v>
      </c>
      <c r="C582" s="12">
        <v>0.16666666666666666</v>
      </c>
      <c r="D582" s="13">
        <v>43855</v>
      </c>
      <c r="E582" s="7" t="s">
        <v>402</v>
      </c>
      <c r="F582" s="14">
        <v>44.94</v>
      </c>
      <c r="G582" t="s">
        <v>5</v>
      </c>
    </row>
    <row r="583" spans="1:7" ht="14.25" hidden="1">
      <c r="A583" s="11">
        <v>43831</v>
      </c>
      <c r="B583" s="10" t="s">
        <v>983</v>
      </c>
      <c r="C583" s="12">
        <v>0.20833333333333334</v>
      </c>
      <c r="D583" s="13">
        <v>43855</v>
      </c>
      <c r="E583" s="7" t="s">
        <v>402</v>
      </c>
      <c r="F583" s="14">
        <v>44.94</v>
      </c>
      <c r="G583" t="s">
        <v>12</v>
      </c>
    </row>
    <row r="584" spans="1:7" ht="14.25" hidden="1">
      <c r="A584" s="11">
        <v>43831</v>
      </c>
      <c r="B584" s="10" t="s">
        <v>984</v>
      </c>
      <c r="C584" s="12">
        <v>0.25</v>
      </c>
      <c r="D584" s="13">
        <v>43855</v>
      </c>
      <c r="E584" s="7" t="s">
        <v>402</v>
      </c>
      <c r="F584" s="14">
        <v>44.75</v>
      </c>
      <c r="G584" t="s">
        <v>5</v>
      </c>
    </row>
    <row r="585" spans="1:7" ht="14.25" hidden="1">
      <c r="A585" s="11">
        <v>43831</v>
      </c>
      <c r="B585" s="10" t="s">
        <v>985</v>
      </c>
      <c r="C585" s="12">
        <v>0.29166666666666669</v>
      </c>
      <c r="D585" s="13">
        <v>43855</v>
      </c>
      <c r="E585" s="7" t="s">
        <v>402</v>
      </c>
      <c r="F585" s="14">
        <v>41.96</v>
      </c>
      <c r="G585" t="s">
        <v>12</v>
      </c>
    </row>
    <row r="586" spans="1:7" ht="14.25" hidden="1">
      <c r="A586" s="11">
        <v>43831</v>
      </c>
      <c r="B586" s="10" t="s">
        <v>986</v>
      </c>
      <c r="C586" s="12">
        <v>0.33333333333333331</v>
      </c>
      <c r="D586" s="13">
        <v>43855</v>
      </c>
      <c r="E586" s="7" t="s">
        <v>402</v>
      </c>
      <c r="F586" s="14">
        <v>42.42</v>
      </c>
      <c r="G586" t="s">
        <v>12</v>
      </c>
    </row>
    <row r="587" spans="1:7" ht="14.25" hidden="1">
      <c r="A587" s="11">
        <v>43831</v>
      </c>
      <c r="B587" s="10" t="s">
        <v>987</v>
      </c>
      <c r="C587" s="12">
        <v>0.375</v>
      </c>
      <c r="D587" s="13">
        <v>43855</v>
      </c>
      <c r="E587" s="7" t="s">
        <v>402</v>
      </c>
      <c r="F587" s="14">
        <v>44.97</v>
      </c>
      <c r="G587" t="s">
        <v>13</v>
      </c>
    </row>
    <row r="588" spans="1:7" ht="14.25" hidden="1">
      <c r="A588" s="11">
        <v>43831</v>
      </c>
      <c r="B588" s="10" t="s">
        <v>988</v>
      </c>
      <c r="C588" s="12">
        <v>0.41666666666666669</v>
      </c>
      <c r="D588" s="13">
        <v>43855</v>
      </c>
      <c r="E588" s="7" t="s">
        <v>402</v>
      </c>
      <c r="F588" s="14">
        <v>48.42</v>
      </c>
      <c r="G588" t="s">
        <v>5</v>
      </c>
    </row>
    <row r="589" spans="1:7" ht="14.25" hidden="1">
      <c r="A589" s="11">
        <v>43831</v>
      </c>
      <c r="B589" s="10" t="s">
        <v>989</v>
      </c>
      <c r="C589" s="12">
        <v>0.45833333333333331</v>
      </c>
      <c r="D589" s="13">
        <v>43855</v>
      </c>
      <c r="E589" s="7" t="s">
        <v>402</v>
      </c>
      <c r="F589" s="14">
        <v>48.81</v>
      </c>
      <c r="G589" t="s">
        <v>12</v>
      </c>
    </row>
    <row r="590" spans="1:7" ht="14.25" hidden="1">
      <c r="A590" s="11">
        <v>43831</v>
      </c>
      <c r="B590" s="10" t="s">
        <v>990</v>
      </c>
      <c r="C590" s="12">
        <v>0.5</v>
      </c>
      <c r="D590" s="13">
        <v>43855</v>
      </c>
      <c r="E590" s="7" t="s">
        <v>402</v>
      </c>
      <c r="F590" s="14">
        <v>49.87</v>
      </c>
      <c r="G590" t="s">
        <v>5</v>
      </c>
    </row>
    <row r="591" spans="1:7" ht="14.25" hidden="1">
      <c r="A591" s="11">
        <v>43831</v>
      </c>
      <c r="B591" s="10" t="s">
        <v>991</v>
      </c>
      <c r="C591" s="12">
        <v>0.54166666666666663</v>
      </c>
      <c r="D591" s="13">
        <v>43855</v>
      </c>
      <c r="E591" s="7" t="s">
        <v>402</v>
      </c>
      <c r="F591" s="14">
        <v>49.87</v>
      </c>
      <c r="G591" t="s">
        <v>5</v>
      </c>
    </row>
    <row r="592" spans="1:7" ht="14.25" hidden="1">
      <c r="A592" s="11">
        <v>43831</v>
      </c>
      <c r="B592" s="10" t="s">
        <v>992</v>
      </c>
      <c r="C592" s="12">
        <v>0.58333333333333337</v>
      </c>
      <c r="D592" s="13">
        <v>43855</v>
      </c>
      <c r="E592" s="7" t="s">
        <v>402</v>
      </c>
      <c r="F592" s="14">
        <v>49.51</v>
      </c>
      <c r="G592" t="s">
        <v>5</v>
      </c>
    </row>
    <row r="593" spans="1:7" ht="14.25" hidden="1">
      <c r="A593" s="11">
        <v>43831</v>
      </c>
      <c r="B593" s="10" t="s">
        <v>993</v>
      </c>
      <c r="C593" s="12">
        <v>0.625</v>
      </c>
      <c r="D593" s="13">
        <v>43855</v>
      </c>
      <c r="E593" s="7" t="s">
        <v>402</v>
      </c>
      <c r="F593" s="14">
        <v>46.61</v>
      </c>
      <c r="G593" t="s">
        <v>5</v>
      </c>
    </row>
    <row r="594" spans="1:7" ht="14.25" hidden="1">
      <c r="A594" s="11">
        <v>43831</v>
      </c>
      <c r="B594" s="10" t="s">
        <v>994</v>
      </c>
      <c r="C594" s="12">
        <v>0.66666666666666663</v>
      </c>
      <c r="D594" s="13">
        <v>43855</v>
      </c>
      <c r="E594" s="7" t="s">
        <v>402</v>
      </c>
      <c r="F594" s="14">
        <v>45.98</v>
      </c>
      <c r="G594" t="s">
        <v>12</v>
      </c>
    </row>
    <row r="595" spans="1:7" ht="14.25" hidden="1">
      <c r="A595" s="11">
        <v>43831</v>
      </c>
      <c r="B595" s="10" t="s">
        <v>995</v>
      </c>
      <c r="C595" s="12">
        <v>0.70833333333333337</v>
      </c>
      <c r="D595" s="13">
        <v>43855</v>
      </c>
      <c r="E595" s="7" t="s">
        <v>402</v>
      </c>
      <c r="F595" s="14">
        <v>47.84</v>
      </c>
      <c r="G595" t="s">
        <v>6</v>
      </c>
    </row>
    <row r="596" spans="1:7" ht="14.25" hidden="1">
      <c r="A596" s="11">
        <v>43831</v>
      </c>
      <c r="B596" s="10" t="s">
        <v>996</v>
      </c>
      <c r="C596" s="12">
        <v>0.75</v>
      </c>
      <c r="D596" s="13">
        <v>43855</v>
      </c>
      <c r="E596" s="7" t="s">
        <v>402</v>
      </c>
      <c r="F596" s="14">
        <v>51.02</v>
      </c>
      <c r="G596" t="s">
        <v>5</v>
      </c>
    </row>
    <row r="597" spans="1:7" ht="14.25" hidden="1">
      <c r="A597" s="11">
        <v>43831</v>
      </c>
      <c r="B597" s="10" t="s">
        <v>997</v>
      </c>
      <c r="C597" s="12">
        <v>0.79166666666666663</v>
      </c>
      <c r="D597" s="13">
        <v>43855</v>
      </c>
      <c r="E597" s="7" t="s">
        <v>402</v>
      </c>
      <c r="F597" s="14">
        <v>52.98</v>
      </c>
      <c r="G597" t="s">
        <v>5</v>
      </c>
    </row>
    <row r="598" spans="1:7" ht="14.25" hidden="1">
      <c r="A598" s="11">
        <v>43831</v>
      </c>
      <c r="B598" s="10" t="s">
        <v>998</v>
      </c>
      <c r="C598" s="12">
        <v>0.83333333333333337</v>
      </c>
      <c r="D598" s="13">
        <v>43855</v>
      </c>
      <c r="E598" s="7" t="s">
        <v>402</v>
      </c>
      <c r="F598" s="14">
        <v>53.7</v>
      </c>
      <c r="G598" t="s">
        <v>6</v>
      </c>
    </row>
    <row r="599" spans="1:7" ht="14.25" hidden="1">
      <c r="A599" s="11">
        <v>43831</v>
      </c>
      <c r="B599" s="10" t="s">
        <v>999</v>
      </c>
      <c r="C599" s="12">
        <v>0.875</v>
      </c>
      <c r="D599" s="13">
        <v>43855</v>
      </c>
      <c r="E599" s="7" t="s">
        <v>402</v>
      </c>
      <c r="F599" s="14">
        <v>53.68</v>
      </c>
      <c r="G599" t="s">
        <v>5</v>
      </c>
    </row>
    <row r="600" spans="1:7" ht="14.25" hidden="1">
      <c r="A600" s="11">
        <v>43831</v>
      </c>
      <c r="B600" s="10" t="s">
        <v>1000</v>
      </c>
      <c r="C600" s="12">
        <v>0.91666666666666663</v>
      </c>
      <c r="D600" s="13">
        <v>43855</v>
      </c>
      <c r="E600" s="7" t="s">
        <v>402</v>
      </c>
      <c r="F600" s="14">
        <v>50.52</v>
      </c>
      <c r="G600" t="s">
        <v>5</v>
      </c>
    </row>
    <row r="601" spans="1:7" ht="14.25" hidden="1">
      <c r="A601" s="11">
        <v>43831</v>
      </c>
      <c r="B601" s="10" t="s">
        <v>1001</v>
      </c>
      <c r="C601" s="12">
        <v>0.95833333333333337</v>
      </c>
      <c r="D601" s="13">
        <v>43855</v>
      </c>
      <c r="E601" s="7" t="s">
        <v>402</v>
      </c>
      <c r="F601" s="14">
        <v>49.02</v>
      </c>
      <c r="G601" t="s">
        <v>12</v>
      </c>
    </row>
    <row r="602" spans="1:7" ht="14.25">
      <c r="A602" s="11">
        <v>43831</v>
      </c>
      <c r="B602" s="10" t="s">
        <v>1002</v>
      </c>
      <c r="C602" s="12">
        <v>0</v>
      </c>
      <c r="D602" s="13">
        <v>43856</v>
      </c>
      <c r="E602" s="7" t="s">
        <v>402</v>
      </c>
      <c r="F602" s="14">
        <v>48</v>
      </c>
      <c r="G602" t="s">
        <v>28</v>
      </c>
    </row>
    <row r="603" spans="1:7" ht="14.25" hidden="1">
      <c r="A603" s="11">
        <v>43831</v>
      </c>
      <c r="B603" s="10" t="s">
        <v>1003</v>
      </c>
      <c r="C603" s="12">
        <v>4.1666666666666664E-2</v>
      </c>
      <c r="D603" s="13">
        <v>43856</v>
      </c>
      <c r="E603" s="7" t="s">
        <v>402</v>
      </c>
      <c r="F603" s="14">
        <v>45.09</v>
      </c>
      <c r="G603" t="s">
        <v>12</v>
      </c>
    </row>
    <row r="604" spans="1:7" ht="14.25" hidden="1">
      <c r="A604" s="11">
        <v>43831</v>
      </c>
      <c r="B604" s="10" t="s">
        <v>1004</v>
      </c>
      <c r="C604" s="12">
        <v>8.3333333333333329E-2</v>
      </c>
      <c r="D604" s="13">
        <v>43856</v>
      </c>
      <c r="E604" s="7" t="s">
        <v>402</v>
      </c>
      <c r="F604" s="14">
        <v>43.9</v>
      </c>
      <c r="G604" t="s">
        <v>5</v>
      </c>
    </row>
    <row r="605" spans="1:7" ht="14.25" hidden="1">
      <c r="A605" s="11">
        <v>43831</v>
      </c>
      <c r="B605" s="10" t="s">
        <v>1005</v>
      </c>
      <c r="C605" s="12">
        <v>0.125</v>
      </c>
      <c r="D605" s="13">
        <v>43856</v>
      </c>
      <c r="E605" s="7" t="s">
        <v>402</v>
      </c>
      <c r="F605" s="14">
        <v>43.9</v>
      </c>
      <c r="G605" t="s">
        <v>5</v>
      </c>
    </row>
    <row r="606" spans="1:7" ht="14.25" hidden="1">
      <c r="A606" s="11">
        <v>43831</v>
      </c>
      <c r="B606" s="10" t="s">
        <v>1006</v>
      </c>
      <c r="C606" s="12">
        <v>0.16666666666666666</v>
      </c>
      <c r="D606" s="13">
        <v>43856</v>
      </c>
      <c r="E606" s="7" t="s">
        <v>402</v>
      </c>
      <c r="F606" s="14">
        <v>38</v>
      </c>
      <c r="G606" t="s">
        <v>13</v>
      </c>
    </row>
    <row r="607" spans="1:7" ht="14.25" hidden="1">
      <c r="A607" s="11">
        <v>43831</v>
      </c>
      <c r="B607" s="10" t="s">
        <v>1007</v>
      </c>
      <c r="C607" s="12">
        <v>0.20833333333333334</v>
      </c>
      <c r="D607" s="13">
        <v>43856</v>
      </c>
      <c r="E607" s="7" t="s">
        <v>402</v>
      </c>
      <c r="F607" s="14">
        <v>37.799999999999997</v>
      </c>
      <c r="G607" t="s">
        <v>6</v>
      </c>
    </row>
    <row r="608" spans="1:7" ht="14.25" hidden="1">
      <c r="A608" s="11">
        <v>43831</v>
      </c>
      <c r="B608" s="10" t="s">
        <v>1008</v>
      </c>
      <c r="C608" s="12">
        <v>0.25</v>
      </c>
      <c r="D608" s="13">
        <v>43856</v>
      </c>
      <c r="E608" s="7" t="s">
        <v>402</v>
      </c>
      <c r="F608" s="14">
        <v>36.6</v>
      </c>
      <c r="G608" t="s">
        <v>12</v>
      </c>
    </row>
    <row r="609" spans="1:7" ht="14.25" hidden="1">
      <c r="A609" s="11">
        <v>43831</v>
      </c>
      <c r="B609" s="10" t="s">
        <v>1009</v>
      </c>
      <c r="C609" s="12">
        <v>0.29166666666666669</v>
      </c>
      <c r="D609" s="13">
        <v>43856</v>
      </c>
      <c r="E609" s="7" t="s">
        <v>402</v>
      </c>
      <c r="F609" s="14">
        <v>34.1</v>
      </c>
      <c r="G609" t="s">
        <v>13</v>
      </c>
    </row>
    <row r="610" spans="1:7" ht="14.25" hidden="1">
      <c r="A610" s="11">
        <v>43831</v>
      </c>
      <c r="B610" s="10" t="s">
        <v>1010</v>
      </c>
      <c r="C610" s="12">
        <v>0.33333333333333331</v>
      </c>
      <c r="D610" s="13">
        <v>43856</v>
      </c>
      <c r="E610" s="7" t="s">
        <v>402</v>
      </c>
      <c r="F610" s="14">
        <v>34.1</v>
      </c>
      <c r="G610" t="s">
        <v>13</v>
      </c>
    </row>
    <row r="611" spans="1:7" ht="14.25" hidden="1">
      <c r="A611" s="11">
        <v>43831</v>
      </c>
      <c r="B611" s="10" t="s">
        <v>1011</v>
      </c>
      <c r="C611" s="12">
        <v>0.375</v>
      </c>
      <c r="D611" s="13">
        <v>43856</v>
      </c>
      <c r="E611" s="7" t="s">
        <v>402</v>
      </c>
      <c r="F611" s="14">
        <v>37.200000000000003</v>
      </c>
      <c r="G611" t="s">
        <v>13</v>
      </c>
    </row>
    <row r="612" spans="1:7" ht="14.25" hidden="1">
      <c r="A612" s="11">
        <v>43831</v>
      </c>
      <c r="B612" s="10" t="s">
        <v>1012</v>
      </c>
      <c r="C612" s="12">
        <v>0.41666666666666669</v>
      </c>
      <c r="D612" s="13">
        <v>43856</v>
      </c>
      <c r="E612" s="7" t="s">
        <v>402</v>
      </c>
      <c r="F612" s="14">
        <v>40.119999999999997</v>
      </c>
      <c r="G612" t="s">
        <v>12</v>
      </c>
    </row>
    <row r="613" spans="1:7" ht="14.25" hidden="1">
      <c r="A613" s="11">
        <v>43831</v>
      </c>
      <c r="B613" s="10" t="s">
        <v>1013</v>
      </c>
      <c r="C613" s="12">
        <v>0.45833333333333331</v>
      </c>
      <c r="D613" s="13">
        <v>43856</v>
      </c>
      <c r="E613" s="7" t="s">
        <v>402</v>
      </c>
      <c r="F613" s="14">
        <v>41.35</v>
      </c>
      <c r="G613" t="s">
        <v>6</v>
      </c>
    </row>
    <row r="614" spans="1:7" ht="14.25" hidden="1">
      <c r="A614" s="11">
        <v>43831</v>
      </c>
      <c r="B614" s="10" t="s">
        <v>1014</v>
      </c>
      <c r="C614" s="12">
        <v>0.5</v>
      </c>
      <c r="D614" s="13">
        <v>43856</v>
      </c>
      <c r="E614" s="7" t="s">
        <v>402</v>
      </c>
      <c r="F614" s="14">
        <v>41.86</v>
      </c>
      <c r="G614" t="s">
        <v>12</v>
      </c>
    </row>
    <row r="615" spans="1:7" ht="14.25" hidden="1">
      <c r="A615" s="11">
        <v>43831</v>
      </c>
      <c r="B615" s="10" t="s">
        <v>1015</v>
      </c>
      <c r="C615" s="12">
        <v>0.54166666666666663</v>
      </c>
      <c r="D615" s="13">
        <v>43856</v>
      </c>
      <c r="E615" s="7" t="s">
        <v>402</v>
      </c>
      <c r="F615" s="14">
        <v>38.229999999999997</v>
      </c>
      <c r="G615" t="s">
        <v>13</v>
      </c>
    </row>
    <row r="616" spans="1:7" ht="14.25" hidden="1">
      <c r="A616" s="11">
        <v>43831</v>
      </c>
      <c r="B616" s="10" t="s">
        <v>1016</v>
      </c>
      <c r="C616" s="12">
        <v>0.58333333333333337</v>
      </c>
      <c r="D616" s="13">
        <v>43856</v>
      </c>
      <c r="E616" s="7" t="s">
        <v>402</v>
      </c>
      <c r="F616" s="14">
        <v>36.03</v>
      </c>
      <c r="G616" t="s">
        <v>20</v>
      </c>
    </row>
    <row r="617" spans="1:7" ht="14.25" hidden="1">
      <c r="A617" s="11">
        <v>43831</v>
      </c>
      <c r="B617" s="10" t="s">
        <v>1017</v>
      </c>
      <c r="C617" s="12">
        <v>0.625</v>
      </c>
      <c r="D617" s="13">
        <v>43856</v>
      </c>
      <c r="E617" s="7" t="s">
        <v>402</v>
      </c>
      <c r="F617" s="14">
        <v>34.56</v>
      </c>
      <c r="G617" t="s">
        <v>13</v>
      </c>
    </row>
    <row r="618" spans="1:7" ht="14.25" hidden="1">
      <c r="A618" s="11">
        <v>43831</v>
      </c>
      <c r="B618" s="10" t="s">
        <v>1018</v>
      </c>
      <c r="C618" s="12">
        <v>0.66666666666666663</v>
      </c>
      <c r="D618" s="13">
        <v>43856</v>
      </c>
      <c r="E618" s="7" t="s">
        <v>402</v>
      </c>
      <c r="F618" s="14">
        <v>33.43</v>
      </c>
      <c r="G618" t="s">
        <v>6</v>
      </c>
    </row>
    <row r="619" spans="1:7" ht="14.25" hidden="1">
      <c r="A619" s="11">
        <v>43831</v>
      </c>
      <c r="B619" s="10" t="s">
        <v>1019</v>
      </c>
      <c r="C619" s="12">
        <v>0.70833333333333337</v>
      </c>
      <c r="D619" s="13">
        <v>43856</v>
      </c>
      <c r="E619" s="7" t="s">
        <v>402</v>
      </c>
      <c r="F619" s="14">
        <v>39.99</v>
      </c>
      <c r="G619" t="s">
        <v>12</v>
      </c>
    </row>
    <row r="620" spans="1:7" ht="14.25" hidden="1">
      <c r="A620" s="11">
        <v>43831</v>
      </c>
      <c r="B620" s="10" t="s">
        <v>1020</v>
      </c>
      <c r="C620" s="12">
        <v>0.75</v>
      </c>
      <c r="D620" s="13">
        <v>43856</v>
      </c>
      <c r="E620" s="7" t="s">
        <v>402</v>
      </c>
      <c r="F620" s="14">
        <v>42</v>
      </c>
      <c r="G620" t="s">
        <v>13</v>
      </c>
    </row>
    <row r="621" spans="1:7" ht="14.25" hidden="1">
      <c r="A621" s="11">
        <v>43831</v>
      </c>
      <c r="B621" s="10" t="s">
        <v>1021</v>
      </c>
      <c r="C621" s="12">
        <v>0.79166666666666663</v>
      </c>
      <c r="D621" s="13">
        <v>43856</v>
      </c>
      <c r="E621" s="7" t="s">
        <v>402</v>
      </c>
      <c r="F621" s="14">
        <v>44.43</v>
      </c>
      <c r="G621" t="s">
        <v>5</v>
      </c>
    </row>
    <row r="622" spans="1:7" ht="14.25" hidden="1">
      <c r="A622" s="11">
        <v>43831</v>
      </c>
      <c r="B622" s="10" t="s">
        <v>1022</v>
      </c>
      <c r="C622" s="12">
        <v>0.83333333333333337</v>
      </c>
      <c r="D622" s="13">
        <v>43856</v>
      </c>
      <c r="E622" s="7" t="s">
        <v>402</v>
      </c>
      <c r="F622" s="14">
        <v>46.03</v>
      </c>
      <c r="G622" t="s">
        <v>5</v>
      </c>
    </row>
    <row r="623" spans="1:7" ht="14.25" hidden="1">
      <c r="A623" s="11">
        <v>43831</v>
      </c>
      <c r="B623" s="10" t="s">
        <v>1023</v>
      </c>
      <c r="C623" s="12">
        <v>0.875</v>
      </c>
      <c r="D623" s="13">
        <v>43856</v>
      </c>
      <c r="E623" s="7" t="s">
        <v>402</v>
      </c>
      <c r="F623" s="14">
        <v>45.05</v>
      </c>
      <c r="G623" t="s">
        <v>12</v>
      </c>
    </row>
    <row r="624" spans="1:7" ht="14.25" hidden="1">
      <c r="A624" s="11">
        <v>43831</v>
      </c>
      <c r="B624" s="10" t="s">
        <v>1024</v>
      </c>
      <c r="C624" s="12">
        <v>0.91666666666666663</v>
      </c>
      <c r="D624" s="13">
        <v>43856</v>
      </c>
      <c r="E624" s="7" t="s">
        <v>402</v>
      </c>
      <c r="F624" s="14">
        <v>41.82</v>
      </c>
      <c r="G624" t="s">
        <v>13</v>
      </c>
    </row>
    <row r="625" spans="1:7" ht="14.25" hidden="1">
      <c r="A625" s="11">
        <v>43831</v>
      </c>
      <c r="B625" s="10" t="s">
        <v>1025</v>
      </c>
      <c r="C625" s="12">
        <v>0.95833333333333337</v>
      </c>
      <c r="D625" s="13">
        <v>43856</v>
      </c>
      <c r="E625" s="7" t="s">
        <v>402</v>
      </c>
      <c r="F625" s="14">
        <v>36.6</v>
      </c>
      <c r="G625" t="s">
        <v>12</v>
      </c>
    </row>
    <row r="626" spans="1:7" ht="14.25">
      <c r="A626" s="11">
        <v>43831</v>
      </c>
      <c r="B626" s="10" t="s">
        <v>1026</v>
      </c>
      <c r="C626" s="12">
        <v>0</v>
      </c>
      <c r="D626" s="13">
        <v>43857</v>
      </c>
      <c r="E626" s="7" t="s">
        <v>402</v>
      </c>
      <c r="F626" s="14">
        <v>35.299999999999997</v>
      </c>
      <c r="G626" t="s">
        <v>5</v>
      </c>
    </row>
    <row r="627" spans="1:7" ht="14.25" hidden="1">
      <c r="A627" s="11">
        <v>43831</v>
      </c>
      <c r="B627" s="10" t="s">
        <v>1027</v>
      </c>
      <c r="C627" s="12">
        <v>4.1666666666666664E-2</v>
      </c>
      <c r="D627" s="13">
        <v>43857</v>
      </c>
      <c r="E627" s="7" t="s">
        <v>402</v>
      </c>
      <c r="F627" s="14">
        <v>33.28</v>
      </c>
      <c r="G627" t="s">
        <v>12</v>
      </c>
    </row>
    <row r="628" spans="1:7" ht="14.25" hidden="1">
      <c r="A628" s="11">
        <v>43831</v>
      </c>
      <c r="B628" s="10" t="s">
        <v>1028</v>
      </c>
      <c r="C628" s="12">
        <v>8.3333333333333329E-2</v>
      </c>
      <c r="D628" s="13">
        <v>43857</v>
      </c>
      <c r="E628" s="7" t="s">
        <v>402</v>
      </c>
      <c r="F628" s="14">
        <v>32</v>
      </c>
      <c r="G628" t="s">
        <v>5</v>
      </c>
    </row>
    <row r="629" spans="1:7" ht="14.25" hidden="1">
      <c r="A629" s="11">
        <v>43831</v>
      </c>
      <c r="B629" s="10" t="s">
        <v>1029</v>
      </c>
      <c r="C629" s="12">
        <v>0.125</v>
      </c>
      <c r="D629" s="13">
        <v>43857</v>
      </c>
      <c r="E629" s="7" t="s">
        <v>402</v>
      </c>
      <c r="F629" s="14">
        <v>31.6</v>
      </c>
      <c r="G629" t="s">
        <v>6</v>
      </c>
    </row>
    <row r="630" spans="1:7" ht="14.25" hidden="1">
      <c r="A630" s="11">
        <v>43831</v>
      </c>
      <c r="B630" s="10" t="s">
        <v>1030</v>
      </c>
      <c r="C630" s="12">
        <v>0.16666666666666666</v>
      </c>
      <c r="D630" s="13">
        <v>43857</v>
      </c>
      <c r="E630" s="7" t="s">
        <v>402</v>
      </c>
      <c r="F630" s="14">
        <v>31.6</v>
      </c>
      <c r="G630" t="s">
        <v>6</v>
      </c>
    </row>
    <row r="631" spans="1:7" ht="14.25" hidden="1">
      <c r="A631" s="11">
        <v>43831</v>
      </c>
      <c r="B631" s="10" t="s">
        <v>1031</v>
      </c>
      <c r="C631" s="12">
        <v>0.20833333333333334</v>
      </c>
      <c r="D631" s="13">
        <v>43857</v>
      </c>
      <c r="E631" s="7" t="s">
        <v>402</v>
      </c>
      <c r="F631" s="14">
        <v>32.11</v>
      </c>
      <c r="G631" t="s">
        <v>5</v>
      </c>
    </row>
    <row r="632" spans="1:7" ht="14.25" hidden="1">
      <c r="A632" s="11">
        <v>43831</v>
      </c>
      <c r="B632" s="10" t="s">
        <v>1032</v>
      </c>
      <c r="C632" s="12">
        <v>0.25</v>
      </c>
      <c r="D632" s="13">
        <v>43857</v>
      </c>
      <c r="E632" s="7" t="s">
        <v>402</v>
      </c>
      <c r="F632" s="14">
        <v>34.700000000000003</v>
      </c>
      <c r="G632" t="s">
        <v>12</v>
      </c>
    </row>
    <row r="633" spans="1:7" ht="14.25" hidden="1">
      <c r="A633" s="11">
        <v>43831</v>
      </c>
      <c r="B633" s="10" t="s">
        <v>1033</v>
      </c>
      <c r="C633" s="12">
        <v>0.29166666666666669</v>
      </c>
      <c r="D633" s="13">
        <v>43857</v>
      </c>
      <c r="E633" s="7" t="s">
        <v>402</v>
      </c>
      <c r="F633" s="14">
        <v>42.2</v>
      </c>
      <c r="G633" t="s">
        <v>5</v>
      </c>
    </row>
    <row r="634" spans="1:7" ht="14.25" hidden="1">
      <c r="A634" s="11">
        <v>43831</v>
      </c>
      <c r="B634" s="10" t="s">
        <v>1034</v>
      </c>
      <c r="C634" s="12">
        <v>0.33333333333333331</v>
      </c>
      <c r="D634" s="13">
        <v>43857</v>
      </c>
      <c r="E634" s="7" t="s">
        <v>402</v>
      </c>
      <c r="F634" s="14">
        <v>45.73</v>
      </c>
      <c r="G634" t="s">
        <v>5</v>
      </c>
    </row>
    <row r="635" spans="1:7" ht="14.25" hidden="1">
      <c r="A635" s="11">
        <v>43831</v>
      </c>
      <c r="B635" s="10" t="s">
        <v>1035</v>
      </c>
      <c r="C635" s="12">
        <v>0.375</v>
      </c>
      <c r="D635" s="13">
        <v>43857</v>
      </c>
      <c r="E635" s="7" t="s">
        <v>402</v>
      </c>
      <c r="F635" s="14">
        <v>45.5</v>
      </c>
      <c r="G635" t="s">
        <v>5</v>
      </c>
    </row>
    <row r="636" spans="1:7" ht="14.25" hidden="1">
      <c r="A636" s="11">
        <v>43831</v>
      </c>
      <c r="B636" s="10" t="s">
        <v>1036</v>
      </c>
      <c r="C636" s="12">
        <v>0.41666666666666669</v>
      </c>
      <c r="D636" s="13">
        <v>43857</v>
      </c>
      <c r="E636" s="7" t="s">
        <v>402</v>
      </c>
      <c r="F636" s="14">
        <v>44.68</v>
      </c>
      <c r="G636" t="s">
        <v>6</v>
      </c>
    </row>
    <row r="637" spans="1:7" ht="14.25" hidden="1">
      <c r="A637" s="11">
        <v>43831</v>
      </c>
      <c r="B637" s="10" t="s">
        <v>1037</v>
      </c>
      <c r="C637" s="12">
        <v>0.45833333333333331</v>
      </c>
      <c r="D637" s="13">
        <v>43857</v>
      </c>
      <c r="E637" s="7" t="s">
        <v>402</v>
      </c>
      <c r="F637" s="14">
        <v>43.19</v>
      </c>
      <c r="G637" t="s">
        <v>6</v>
      </c>
    </row>
    <row r="638" spans="1:7" ht="14.25" hidden="1">
      <c r="A638" s="11">
        <v>43831</v>
      </c>
      <c r="B638" s="10" t="s">
        <v>1038</v>
      </c>
      <c r="C638" s="12">
        <v>0.5</v>
      </c>
      <c r="D638" s="13">
        <v>43857</v>
      </c>
      <c r="E638" s="7" t="s">
        <v>402</v>
      </c>
      <c r="F638" s="14">
        <v>42.91</v>
      </c>
      <c r="G638" t="s">
        <v>6</v>
      </c>
    </row>
    <row r="639" spans="1:7" ht="14.25" hidden="1">
      <c r="A639" s="11">
        <v>43831</v>
      </c>
      <c r="B639" s="10" t="s">
        <v>1039</v>
      </c>
      <c r="C639" s="12">
        <v>0.54166666666666663</v>
      </c>
      <c r="D639" s="13">
        <v>43857</v>
      </c>
      <c r="E639" s="7" t="s">
        <v>402</v>
      </c>
      <c r="F639" s="14">
        <v>41.91</v>
      </c>
      <c r="G639" t="s">
        <v>13</v>
      </c>
    </row>
    <row r="640" spans="1:7" ht="14.25" hidden="1">
      <c r="A640" s="11">
        <v>43831</v>
      </c>
      <c r="B640" s="10" t="s">
        <v>1040</v>
      </c>
      <c r="C640" s="12">
        <v>0.58333333333333337</v>
      </c>
      <c r="D640" s="13">
        <v>43857</v>
      </c>
      <c r="E640" s="7" t="s">
        <v>402</v>
      </c>
      <c r="F640" s="14">
        <v>39.869999999999997</v>
      </c>
      <c r="G640" t="s">
        <v>12</v>
      </c>
    </row>
    <row r="641" spans="1:7" ht="14.25" hidden="1">
      <c r="A641" s="11">
        <v>43831</v>
      </c>
      <c r="B641" s="10" t="s">
        <v>1041</v>
      </c>
      <c r="C641" s="12">
        <v>0.625</v>
      </c>
      <c r="D641" s="13">
        <v>43857</v>
      </c>
      <c r="E641" s="7" t="s">
        <v>402</v>
      </c>
      <c r="F641" s="14">
        <v>38.99</v>
      </c>
      <c r="G641" t="s">
        <v>6</v>
      </c>
    </row>
    <row r="642" spans="1:7" ht="14.25" hidden="1">
      <c r="A642" s="11">
        <v>43831</v>
      </c>
      <c r="B642" s="10" t="s">
        <v>1042</v>
      </c>
      <c r="C642" s="12">
        <v>0.66666666666666663</v>
      </c>
      <c r="D642" s="13">
        <v>43857</v>
      </c>
      <c r="E642" s="7" t="s">
        <v>402</v>
      </c>
      <c r="F642" s="14">
        <v>40.01</v>
      </c>
      <c r="G642" t="s">
        <v>12</v>
      </c>
    </row>
    <row r="643" spans="1:7" ht="14.25" hidden="1">
      <c r="A643" s="11">
        <v>43831</v>
      </c>
      <c r="B643" s="10" t="s">
        <v>1043</v>
      </c>
      <c r="C643" s="12">
        <v>0.70833333333333337</v>
      </c>
      <c r="D643" s="13">
        <v>43857</v>
      </c>
      <c r="E643" s="7" t="s">
        <v>402</v>
      </c>
      <c r="F643" s="14">
        <v>42.5</v>
      </c>
      <c r="G643" t="s">
        <v>6</v>
      </c>
    </row>
    <row r="644" spans="1:7" ht="14.25" hidden="1">
      <c r="A644" s="11">
        <v>43831</v>
      </c>
      <c r="B644" s="10" t="s">
        <v>1044</v>
      </c>
      <c r="C644" s="12">
        <v>0.75</v>
      </c>
      <c r="D644" s="13">
        <v>43857</v>
      </c>
      <c r="E644" s="7" t="s">
        <v>402</v>
      </c>
      <c r="F644" s="14">
        <v>45.46</v>
      </c>
      <c r="G644" t="s">
        <v>5</v>
      </c>
    </row>
    <row r="645" spans="1:7" ht="14.25" hidden="1">
      <c r="A645" s="11">
        <v>43831</v>
      </c>
      <c r="B645" s="10" t="s">
        <v>1045</v>
      </c>
      <c r="C645" s="12">
        <v>0.79166666666666663</v>
      </c>
      <c r="D645" s="13">
        <v>43857</v>
      </c>
      <c r="E645" s="7" t="s">
        <v>402</v>
      </c>
      <c r="F645" s="14">
        <v>47.12</v>
      </c>
      <c r="G645" t="s">
        <v>5</v>
      </c>
    </row>
    <row r="646" spans="1:7" ht="14.25" hidden="1">
      <c r="A646" s="11">
        <v>43831</v>
      </c>
      <c r="B646" s="10" t="s">
        <v>1046</v>
      </c>
      <c r="C646" s="12">
        <v>0.83333333333333337</v>
      </c>
      <c r="D646" s="13">
        <v>43857</v>
      </c>
      <c r="E646" s="7" t="s">
        <v>402</v>
      </c>
      <c r="F646" s="14">
        <v>43.72</v>
      </c>
      <c r="G646" t="s">
        <v>5</v>
      </c>
    </row>
    <row r="647" spans="1:7" ht="14.25" hidden="1">
      <c r="A647" s="11">
        <v>43831</v>
      </c>
      <c r="B647" s="10" t="s">
        <v>1047</v>
      </c>
      <c r="C647" s="12">
        <v>0.875</v>
      </c>
      <c r="D647" s="13">
        <v>43857</v>
      </c>
      <c r="E647" s="7" t="s">
        <v>402</v>
      </c>
      <c r="F647" s="14">
        <v>40.25</v>
      </c>
      <c r="G647" t="s">
        <v>12</v>
      </c>
    </row>
    <row r="648" spans="1:7" ht="14.25" hidden="1">
      <c r="A648" s="11">
        <v>43831</v>
      </c>
      <c r="B648" s="10" t="s">
        <v>1048</v>
      </c>
      <c r="C648" s="12">
        <v>0.91666666666666663</v>
      </c>
      <c r="D648" s="13">
        <v>43857</v>
      </c>
      <c r="E648" s="7" t="s">
        <v>402</v>
      </c>
      <c r="F648" s="14">
        <v>36.53</v>
      </c>
      <c r="G648" t="s">
        <v>12</v>
      </c>
    </row>
    <row r="649" spans="1:7" ht="14.25" hidden="1">
      <c r="A649" s="11">
        <v>43831</v>
      </c>
      <c r="B649" s="10" t="s">
        <v>1049</v>
      </c>
      <c r="C649" s="12">
        <v>0.95833333333333337</v>
      </c>
      <c r="D649" s="13">
        <v>43857</v>
      </c>
      <c r="E649" s="7" t="s">
        <v>402</v>
      </c>
      <c r="F649" s="14">
        <v>33.01</v>
      </c>
      <c r="G649" t="s">
        <v>6</v>
      </c>
    </row>
    <row r="650" spans="1:7" ht="14.25">
      <c r="A650" s="11">
        <v>43831</v>
      </c>
      <c r="B650" s="10" t="s">
        <v>1050</v>
      </c>
      <c r="C650" s="12">
        <v>0</v>
      </c>
      <c r="D650" s="13">
        <v>43858</v>
      </c>
      <c r="E650" s="7" t="s">
        <v>402</v>
      </c>
      <c r="F650" s="14">
        <v>27.79</v>
      </c>
      <c r="G650" t="s">
        <v>5</v>
      </c>
    </row>
    <row r="651" spans="1:7" ht="14.25" hidden="1">
      <c r="A651" s="11">
        <v>43831</v>
      </c>
      <c r="B651" s="10" t="s">
        <v>1051</v>
      </c>
      <c r="C651" s="12">
        <v>4.1666666666666664E-2</v>
      </c>
      <c r="D651" s="13">
        <v>43858</v>
      </c>
      <c r="E651" s="7" t="s">
        <v>402</v>
      </c>
      <c r="F651" s="14">
        <v>26.84</v>
      </c>
      <c r="G651" t="s">
        <v>6</v>
      </c>
    </row>
    <row r="652" spans="1:7" ht="14.25" hidden="1">
      <c r="A652" s="11">
        <v>43831</v>
      </c>
      <c r="B652" s="10" t="s">
        <v>1052</v>
      </c>
      <c r="C652" s="12">
        <v>8.3333333333333329E-2</v>
      </c>
      <c r="D652" s="13">
        <v>43858</v>
      </c>
      <c r="E652" s="7" t="s">
        <v>402</v>
      </c>
      <c r="F652" s="14">
        <v>25.64</v>
      </c>
      <c r="G652" t="s">
        <v>5</v>
      </c>
    </row>
    <row r="653" spans="1:7" ht="14.25" hidden="1">
      <c r="A653" s="11">
        <v>43831</v>
      </c>
      <c r="B653" s="10" t="s">
        <v>1053</v>
      </c>
      <c r="C653" s="12">
        <v>0.125</v>
      </c>
      <c r="D653" s="13">
        <v>43858</v>
      </c>
      <c r="E653" s="7" t="s">
        <v>402</v>
      </c>
      <c r="F653" s="14">
        <v>24.99</v>
      </c>
      <c r="G653" t="s">
        <v>5</v>
      </c>
    </row>
    <row r="654" spans="1:7" ht="14.25" hidden="1">
      <c r="A654" s="11">
        <v>43831</v>
      </c>
      <c r="B654" s="10" t="s">
        <v>1054</v>
      </c>
      <c r="C654" s="12">
        <v>0.16666666666666666</v>
      </c>
      <c r="D654" s="13">
        <v>43858</v>
      </c>
      <c r="E654" s="7" t="s">
        <v>402</v>
      </c>
      <c r="F654" s="14">
        <v>25</v>
      </c>
      <c r="G654" t="s">
        <v>20</v>
      </c>
    </row>
    <row r="655" spans="1:7" ht="14.25" hidden="1">
      <c r="A655" s="11">
        <v>43831</v>
      </c>
      <c r="B655" s="10" t="s">
        <v>1055</v>
      </c>
      <c r="C655" s="12">
        <v>0.20833333333333334</v>
      </c>
      <c r="D655" s="13">
        <v>43858</v>
      </c>
      <c r="E655" s="7" t="s">
        <v>402</v>
      </c>
      <c r="F655" s="14">
        <v>26.32</v>
      </c>
      <c r="G655" t="s">
        <v>6</v>
      </c>
    </row>
    <row r="656" spans="1:7" ht="14.25" hidden="1">
      <c r="A656" s="11">
        <v>43831</v>
      </c>
      <c r="B656" s="10" t="s">
        <v>1056</v>
      </c>
      <c r="C656" s="12">
        <v>0.25</v>
      </c>
      <c r="D656" s="13">
        <v>43858</v>
      </c>
      <c r="E656" s="7" t="s">
        <v>402</v>
      </c>
      <c r="F656" s="14">
        <v>31.3</v>
      </c>
      <c r="G656" t="s">
        <v>12</v>
      </c>
    </row>
    <row r="657" spans="1:7" ht="14.25" hidden="1">
      <c r="A657" s="11">
        <v>43831</v>
      </c>
      <c r="B657" s="10" t="s">
        <v>1057</v>
      </c>
      <c r="C657" s="12">
        <v>0.29166666666666669</v>
      </c>
      <c r="D657" s="13">
        <v>43858</v>
      </c>
      <c r="E657" s="7" t="s">
        <v>402</v>
      </c>
      <c r="F657" s="14">
        <v>41.94</v>
      </c>
      <c r="G657" t="s">
        <v>5</v>
      </c>
    </row>
    <row r="658" spans="1:7" ht="14.25" hidden="1">
      <c r="A658" s="11">
        <v>43831</v>
      </c>
      <c r="B658" s="10" t="s">
        <v>1058</v>
      </c>
      <c r="C658" s="12">
        <v>0.33333333333333331</v>
      </c>
      <c r="D658" s="13">
        <v>43858</v>
      </c>
      <c r="E658" s="7" t="s">
        <v>402</v>
      </c>
      <c r="F658" s="14">
        <v>44.94</v>
      </c>
      <c r="G658" t="s">
        <v>5</v>
      </c>
    </row>
    <row r="659" spans="1:7" ht="14.25" hidden="1">
      <c r="A659" s="11">
        <v>43831</v>
      </c>
      <c r="B659" s="10" t="s">
        <v>1059</v>
      </c>
      <c r="C659" s="12">
        <v>0.375</v>
      </c>
      <c r="D659" s="13">
        <v>43858</v>
      </c>
      <c r="E659" s="7" t="s">
        <v>402</v>
      </c>
      <c r="F659" s="14">
        <v>44.33</v>
      </c>
      <c r="G659" t="s">
        <v>5</v>
      </c>
    </row>
    <row r="660" spans="1:7" ht="14.25" hidden="1">
      <c r="A660" s="11">
        <v>43831</v>
      </c>
      <c r="B660" s="10" t="s">
        <v>1060</v>
      </c>
      <c r="C660" s="12">
        <v>0.41666666666666669</v>
      </c>
      <c r="D660" s="13">
        <v>43858</v>
      </c>
      <c r="E660" s="7" t="s">
        <v>402</v>
      </c>
      <c r="F660" s="14">
        <v>42.98</v>
      </c>
      <c r="G660" t="s">
        <v>6</v>
      </c>
    </row>
    <row r="661" spans="1:7" ht="14.25" hidden="1">
      <c r="A661" s="11">
        <v>43831</v>
      </c>
      <c r="B661" s="10" t="s">
        <v>1061</v>
      </c>
      <c r="C661" s="12">
        <v>0.45833333333333331</v>
      </c>
      <c r="D661" s="13">
        <v>43858</v>
      </c>
      <c r="E661" s="7" t="s">
        <v>402</v>
      </c>
      <c r="F661" s="14">
        <v>42.18</v>
      </c>
      <c r="G661" t="s">
        <v>5</v>
      </c>
    </row>
    <row r="662" spans="1:7" ht="14.25" hidden="1">
      <c r="A662" s="11">
        <v>43831</v>
      </c>
      <c r="B662" s="10" t="s">
        <v>1062</v>
      </c>
      <c r="C662" s="12">
        <v>0.5</v>
      </c>
      <c r="D662" s="13">
        <v>43858</v>
      </c>
      <c r="E662" s="7" t="s">
        <v>402</v>
      </c>
      <c r="F662" s="14">
        <v>41.89</v>
      </c>
      <c r="G662" t="s">
        <v>5</v>
      </c>
    </row>
    <row r="663" spans="1:7" ht="14.25" hidden="1">
      <c r="A663" s="11">
        <v>43831</v>
      </c>
      <c r="B663" s="10" t="s">
        <v>1063</v>
      </c>
      <c r="C663" s="12">
        <v>0.54166666666666663</v>
      </c>
      <c r="D663" s="13">
        <v>43858</v>
      </c>
      <c r="E663" s="7" t="s">
        <v>402</v>
      </c>
      <c r="F663" s="14">
        <v>40.01</v>
      </c>
      <c r="G663" t="s">
        <v>49</v>
      </c>
    </row>
    <row r="664" spans="1:7" ht="14.25" hidden="1">
      <c r="A664" s="11">
        <v>43831</v>
      </c>
      <c r="B664" s="10" t="s">
        <v>1064</v>
      </c>
      <c r="C664" s="12">
        <v>0.58333333333333337</v>
      </c>
      <c r="D664" s="13">
        <v>43858</v>
      </c>
      <c r="E664" s="7" t="s">
        <v>402</v>
      </c>
      <c r="F664" s="14">
        <v>38.01</v>
      </c>
      <c r="G664" t="s">
        <v>7</v>
      </c>
    </row>
    <row r="665" spans="1:7" ht="14.25" hidden="1">
      <c r="A665" s="11">
        <v>43831</v>
      </c>
      <c r="B665" s="10" t="s">
        <v>1065</v>
      </c>
      <c r="C665" s="12">
        <v>0.625</v>
      </c>
      <c r="D665" s="13">
        <v>43858</v>
      </c>
      <c r="E665" s="7" t="s">
        <v>402</v>
      </c>
      <c r="F665" s="14">
        <v>38.51</v>
      </c>
      <c r="G665" t="s">
        <v>12</v>
      </c>
    </row>
    <row r="666" spans="1:7" ht="14.25" hidden="1">
      <c r="A666" s="11">
        <v>43831</v>
      </c>
      <c r="B666" s="10" t="s">
        <v>1066</v>
      </c>
      <c r="C666" s="12">
        <v>0.66666666666666663</v>
      </c>
      <c r="D666" s="13">
        <v>43858</v>
      </c>
      <c r="E666" s="7" t="s">
        <v>402</v>
      </c>
      <c r="F666" s="14">
        <v>40.01</v>
      </c>
      <c r="G666" t="s">
        <v>49</v>
      </c>
    </row>
    <row r="667" spans="1:7" ht="14.25" hidden="1">
      <c r="A667" s="11">
        <v>43831</v>
      </c>
      <c r="B667" s="10" t="s">
        <v>1067</v>
      </c>
      <c r="C667" s="12">
        <v>0.70833333333333337</v>
      </c>
      <c r="D667" s="13">
        <v>43858</v>
      </c>
      <c r="E667" s="7" t="s">
        <v>402</v>
      </c>
      <c r="F667" s="14">
        <v>41.89</v>
      </c>
      <c r="G667" t="s">
        <v>13</v>
      </c>
    </row>
    <row r="668" spans="1:7" ht="14.25" hidden="1">
      <c r="A668" s="11">
        <v>43831</v>
      </c>
      <c r="B668" s="10" t="s">
        <v>1068</v>
      </c>
      <c r="C668" s="12">
        <v>0.75</v>
      </c>
      <c r="D668" s="13">
        <v>43858</v>
      </c>
      <c r="E668" s="7" t="s">
        <v>402</v>
      </c>
      <c r="F668" s="14">
        <v>44</v>
      </c>
      <c r="G668" t="s">
        <v>8</v>
      </c>
    </row>
    <row r="669" spans="1:7" ht="14.25" hidden="1">
      <c r="A669" s="11">
        <v>43831</v>
      </c>
      <c r="B669" s="10" t="s">
        <v>1069</v>
      </c>
      <c r="C669" s="12">
        <v>0.79166666666666663</v>
      </c>
      <c r="D669" s="13">
        <v>43858</v>
      </c>
      <c r="E669" s="7" t="s">
        <v>402</v>
      </c>
      <c r="F669" s="14">
        <v>48.47</v>
      </c>
      <c r="G669" t="s">
        <v>12</v>
      </c>
    </row>
    <row r="670" spans="1:7" ht="14.25" hidden="1">
      <c r="A670" s="11">
        <v>43831</v>
      </c>
      <c r="B670" s="10" t="s">
        <v>1070</v>
      </c>
      <c r="C670" s="12">
        <v>0.83333333333333337</v>
      </c>
      <c r="D670" s="13">
        <v>43858</v>
      </c>
      <c r="E670" s="7" t="s">
        <v>402</v>
      </c>
      <c r="F670" s="14">
        <v>51</v>
      </c>
      <c r="G670" t="s">
        <v>6</v>
      </c>
    </row>
    <row r="671" spans="1:7" ht="14.25" hidden="1">
      <c r="A671" s="11">
        <v>43831</v>
      </c>
      <c r="B671" s="10" t="s">
        <v>1071</v>
      </c>
      <c r="C671" s="12">
        <v>0.875</v>
      </c>
      <c r="D671" s="13">
        <v>43858</v>
      </c>
      <c r="E671" s="7" t="s">
        <v>402</v>
      </c>
      <c r="F671" s="14">
        <v>47.26</v>
      </c>
      <c r="G671" t="s">
        <v>12</v>
      </c>
    </row>
    <row r="672" spans="1:7" ht="14.25" hidden="1">
      <c r="A672" s="11">
        <v>43831</v>
      </c>
      <c r="B672" s="10" t="s">
        <v>1072</v>
      </c>
      <c r="C672" s="12">
        <v>0.91666666666666663</v>
      </c>
      <c r="D672" s="13">
        <v>43858</v>
      </c>
      <c r="E672" s="7" t="s">
        <v>402</v>
      </c>
      <c r="F672" s="14">
        <v>44.94</v>
      </c>
      <c r="G672" t="s">
        <v>5</v>
      </c>
    </row>
    <row r="673" spans="1:7" ht="14.25" hidden="1">
      <c r="A673" s="11">
        <v>43831</v>
      </c>
      <c r="B673" s="10" t="s">
        <v>1073</v>
      </c>
      <c r="C673" s="12">
        <v>0.95833333333333337</v>
      </c>
      <c r="D673" s="13">
        <v>43858</v>
      </c>
      <c r="E673" s="7" t="s">
        <v>402</v>
      </c>
      <c r="F673" s="14">
        <v>43.05</v>
      </c>
      <c r="G673" t="s">
        <v>5</v>
      </c>
    </row>
    <row r="674" spans="1:7" ht="14.25">
      <c r="A674" s="11">
        <v>43831</v>
      </c>
      <c r="B674" s="10" t="s">
        <v>1074</v>
      </c>
      <c r="C674" s="12">
        <v>0</v>
      </c>
      <c r="D674" s="13">
        <v>43859</v>
      </c>
      <c r="E674" s="7" t="s">
        <v>402</v>
      </c>
      <c r="F674" s="14">
        <v>42.33</v>
      </c>
      <c r="G674" t="s">
        <v>12</v>
      </c>
    </row>
    <row r="675" spans="1:7" ht="14.25" hidden="1">
      <c r="A675" s="11">
        <v>43831</v>
      </c>
      <c r="B675" s="10" t="s">
        <v>1075</v>
      </c>
      <c r="C675" s="12">
        <v>4.1666666666666664E-2</v>
      </c>
      <c r="D675" s="13">
        <v>43859</v>
      </c>
      <c r="E675" s="7" t="s">
        <v>402</v>
      </c>
      <c r="F675" s="14">
        <v>31.6</v>
      </c>
      <c r="G675" t="s">
        <v>12</v>
      </c>
    </row>
    <row r="676" spans="1:7" ht="14.25" hidden="1">
      <c r="A676" s="11">
        <v>43831</v>
      </c>
      <c r="B676" s="10" t="s">
        <v>1076</v>
      </c>
      <c r="C676" s="12">
        <v>8.3333333333333329E-2</v>
      </c>
      <c r="D676" s="13">
        <v>43859</v>
      </c>
      <c r="E676" s="7" t="s">
        <v>402</v>
      </c>
      <c r="F676" s="14">
        <v>31.2</v>
      </c>
      <c r="G676" t="s">
        <v>12</v>
      </c>
    </row>
    <row r="677" spans="1:7" ht="14.25" hidden="1">
      <c r="A677" s="11">
        <v>43831</v>
      </c>
      <c r="B677" s="10" t="s">
        <v>1077</v>
      </c>
      <c r="C677" s="12">
        <v>0.125</v>
      </c>
      <c r="D677" s="13">
        <v>43859</v>
      </c>
      <c r="E677" s="7" t="s">
        <v>402</v>
      </c>
      <c r="F677" s="14">
        <v>30</v>
      </c>
      <c r="G677" t="s">
        <v>7</v>
      </c>
    </row>
    <row r="678" spans="1:7" ht="14.25" hidden="1">
      <c r="A678" s="11">
        <v>43831</v>
      </c>
      <c r="B678" s="10" t="s">
        <v>1078</v>
      </c>
      <c r="C678" s="12">
        <v>0.16666666666666666</v>
      </c>
      <c r="D678" s="13">
        <v>43859</v>
      </c>
      <c r="E678" s="7" t="s">
        <v>402</v>
      </c>
      <c r="F678" s="14">
        <v>29.99</v>
      </c>
      <c r="G678" t="s">
        <v>6</v>
      </c>
    </row>
    <row r="679" spans="1:7" ht="14.25" hidden="1">
      <c r="A679" s="11">
        <v>43831</v>
      </c>
      <c r="B679" s="10" t="s">
        <v>1079</v>
      </c>
      <c r="C679" s="12">
        <v>0.20833333333333334</v>
      </c>
      <c r="D679" s="13">
        <v>43859</v>
      </c>
      <c r="E679" s="7" t="s">
        <v>402</v>
      </c>
      <c r="F679" s="14">
        <v>31.28</v>
      </c>
      <c r="G679" t="s">
        <v>12</v>
      </c>
    </row>
    <row r="680" spans="1:7" ht="14.25" hidden="1">
      <c r="A680" s="11">
        <v>43831</v>
      </c>
      <c r="B680" s="10" t="s">
        <v>1080</v>
      </c>
      <c r="C680" s="12">
        <v>0.25</v>
      </c>
      <c r="D680" s="13">
        <v>43859</v>
      </c>
      <c r="E680" s="7" t="s">
        <v>402</v>
      </c>
      <c r="F680" s="14">
        <v>35</v>
      </c>
      <c r="G680" t="s">
        <v>12</v>
      </c>
    </row>
    <row r="681" spans="1:7" ht="14.25" hidden="1">
      <c r="A681" s="11">
        <v>43831</v>
      </c>
      <c r="B681" s="10" t="s">
        <v>1081</v>
      </c>
      <c r="C681" s="12">
        <v>0.29166666666666669</v>
      </c>
      <c r="D681" s="13">
        <v>43859</v>
      </c>
      <c r="E681" s="7" t="s">
        <v>402</v>
      </c>
      <c r="F681" s="14">
        <v>42.03</v>
      </c>
      <c r="G681" t="s">
        <v>20</v>
      </c>
    </row>
    <row r="682" spans="1:7" ht="14.25" hidden="1">
      <c r="A682" s="11">
        <v>43831</v>
      </c>
      <c r="B682" s="10" t="s">
        <v>1082</v>
      </c>
      <c r="C682" s="12">
        <v>0.33333333333333331</v>
      </c>
      <c r="D682" s="13">
        <v>43859</v>
      </c>
      <c r="E682" s="7" t="s">
        <v>402</v>
      </c>
      <c r="F682" s="14">
        <v>44.72</v>
      </c>
      <c r="G682" t="s">
        <v>5</v>
      </c>
    </row>
    <row r="683" spans="1:7" ht="14.25" hidden="1">
      <c r="A683" s="11">
        <v>43831</v>
      </c>
      <c r="B683" s="10" t="s">
        <v>1083</v>
      </c>
      <c r="C683" s="12">
        <v>0.375</v>
      </c>
      <c r="D683" s="13">
        <v>43859</v>
      </c>
      <c r="E683" s="7" t="s">
        <v>402</v>
      </c>
      <c r="F683" s="14">
        <v>44.01</v>
      </c>
      <c r="G683" t="s">
        <v>5</v>
      </c>
    </row>
    <row r="684" spans="1:7" ht="14.25" hidden="1">
      <c r="A684" s="11">
        <v>43831</v>
      </c>
      <c r="B684" s="10" t="s">
        <v>1084</v>
      </c>
      <c r="C684" s="12">
        <v>0.41666666666666669</v>
      </c>
      <c r="D684" s="13">
        <v>43859</v>
      </c>
      <c r="E684" s="7" t="s">
        <v>402</v>
      </c>
      <c r="F684" s="14">
        <v>43.41</v>
      </c>
      <c r="G684" t="s">
        <v>5</v>
      </c>
    </row>
    <row r="685" spans="1:7" ht="14.25" hidden="1">
      <c r="A685" s="11">
        <v>43831</v>
      </c>
      <c r="B685" s="10" t="s">
        <v>1085</v>
      </c>
      <c r="C685" s="12">
        <v>0.45833333333333331</v>
      </c>
      <c r="D685" s="13">
        <v>43859</v>
      </c>
      <c r="E685" s="7" t="s">
        <v>402</v>
      </c>
      <c r="F685" s="14">
        <v>42.71</v>
      </c>
      <c r="G685" t="s">
        <v>6</v>
      </c>
    </row>
    <row r="686" spans="1:7" ht="14.25" hidden="1">
      <c r="A686" s="11">
        <v>43831</v>
      </c>
      <c r="B686" s="10" t="s">
        <v>1086</v>
      </c>
      <c r="C686" s="12">
        <v>0.5</v>
      </c>
      <c r="D686" s="13">
        <v>43859</v>
      </c>
      <c r="E686" s="7" t="s">
        <v>402</v>
      </c>
      <c r="F686" s="14">
        <v>41.45</v>
      </c>
      <c r="G686" t="s">
        <v>6</v>
      </c>
    </row>
    <row r="687" spans="1:7" ht="14.25" hidden="1">
      <c r="A687" s="11">
        <v>43831</v>
      </c>
      <c r="B687" s="10" t="s">
        <v>1087</v>
      </c>
      <c r="C687" s="12">
        <v>0.54166666666666663</v>
      </c>
      <c r="D687" s="13">
        <v>43859</v>
      </c>
      <c r="E687" s="7" t="s">
        <v>402</v>
      </c>
      <c r="F687" s="14">
        <v>41.94</v>
      </c>
      <c r="G687" t="s">
        <v>5</v>
      </c>
    </row>
    <row r="688" spans="1:7" ht="14.25" hidden="1">
      <c r="A688" s="11">
        <v>43831</v>
      </c>
      <c r="B688" s="10" t="s">
        <v>1088</v>
      </c>
      <c r="C688" s="12">
        <v>0.58333333333333337</v>
      </c>
      <c r="D688" s="13">
        <v>43859</v>
      </c>
      <c r="E688" s="7" t="s">
        <v>402</v>
      </c>
      <c r="F688" s="14">
        <v>39.770000000000003</v>
      </c>
      <c r="G688" t="s">
        <v>6</v>
      </c>
    </row>
    <row r="689" spans="1:7" ht="14.25" hidden="1">
      <c r="A689" s="11">
        <v>43831</v>
      </c>
      <c r="B689" s="10" t="s">
        <v>1089</v>
      </c>
      <c r="C689" s="12">
        <v>0.625</v>
      </c>
      <c r="D689" s="13">
        <v>43859</v>
      </c>
      <c r="E689" s="7" t="s">
        <v>402</v>
      </c>
      <c r="F689" s="14">
        <v>38.11</v>
      </c>
      <c r="G689" t="s">
        <v>12</v>
      </c>
    </row>
    <row r="690" spans="1:7" ht="14.25" hidden="1">
      <c r="A690" s="11">
        <v>43831</v>
      </c>
      <c r="B690" s="10" t="s">
        <v>1090</v>
      </c>
      <c r="C690" s="12">
        <v>0.66666666666666663</v>
      </c>
      <c r="D690" s="13">
        <v>43859</v>
      </c>
      <c r="E690" s="7" t="s">
        <v>402</v>
      </c>
      <c r="F690" s="14">
        <v>39.020000000000003</v>
      </c>
      <c r="G690" t="s">
        <v>13</v>
      </c>
    </row>
    <row r="691" spans="1:7" ht="14.25" hidden="1">
      <c r="A691" s="11">
        <v>43831</v>
      </c>
      <c r="B691" s="10" t="s">
        <v>1091</v>
      </c>
      <c r="C691" s="12">
        <v>0.70833333333333337</v>
      </c>
      <c r="D691" s="13">
        <v>43859</v>
      </c>
      <c r="E691" s="7" t="s">
        <v>402</v>
      </c>
      <c r="F691" s="14">
        <v>42.79</v>
      </c>
      <c r="G691" t="s">
        <v>6</v>
      </c>
    </row>
    <row r="692" spans="1:7" ht="14.25" hidden="1">
      <c r="A692" s="11">
        <v>43831</v>
      </c>
      <c r="B692" s="10" t="s">
        <v>1092</v>
      </c>
      <c r="C692" s="12">
        <v>0.75</v>
      </c>
      <c r="D692" s="13">
        <v>43859</v>
      </c>
      <c r="E692" s="7" t="s">
        <v>402</v>
      </c>
      <c r="F692" s="14">
        <v>45.01</v>
      </c>
      <c r="G692" t="s">
        <v>5</v>
      </c>
    </row>
    <row r="693" spans="1:7" ht="14.25" hidden="1">
      <c r="A693" s="11">
        <v>43831</v>
      </c>
      <c r="B693" s="10" t="s">
        <v>1093</v>
      </c>
      <c r="C693" s="12">
        <v>0.79166666666666663</v>
      </c>
      <c r="D693" s="13">
        <v>43859</v>
      </c>
      <c r="E693" s="7" t="s">
        <v>402</v>
      </c>
      <c r="F693" s="14">
        <v>45.1</v>
      </c>
      <c r="G693" t="s">
        <v>5</v>
      </c>
    </row>
    <row r="694" spans="1:7" ht="14.25" hidden="1">
      <c r="A694" s="11">
        <v>43831</v>
      </c>
      <c r="B694" s="10" t="s">
        <v>1094</v>
      </c>
      <c r="C694" s="12">
        <v>0.83333333333333337</v>
      </c>
      <c r="D694" s="13">
        <v>43859</v>
      </c>
      <c r="E694" s="7" t="s">
        <v>402</v>
      </c>
      <c r="F694" s="14">
        <v>46.47</v>
      </c>
      <c r="G694" t="s">
        <v>5</v>
      </c>
    </row>
    <row r="695" spans="1:7" ht="14.25" hidden="1">
      <c r="A695" s="11">
        <v>43831</v>
      </c>
      <c r="B695" s="10" t="s">
        <v>1095</v>
      </c>
      <c r="C695" s="12">
        <v>0.875</v>
      </c>
      <c r="D695" s="13">
        <v>43859</v>
      </c>
      <c r="E695" s="7" t="s">
        <v>402</v>
      </c>
      <c r="F695" s="14">
        <v>45.05</v>
      </c>
      <c r="G695" t="s">
        <v>5</v>
      </c>
    </row>
    <row r="696" spans="1:7" ht="14.25" hidden="1">
      <c r="A696" s="11">
        <v>43831</v>
      </c>
      <c r="B696" s="10" t="s">
        <v>1096</v>
      </c>
      <c r="C696" s="12">
        <v>0.91666666666666663</v>
      </c>
      <c r="D696" s="13">
        <v>43859</v>
      </c>
      <c r="E696" s="7" t="s">
        <v>402</v>
      </c>
      <c r="F696" s="14">
        <v>43.03</v>
      </c>
      <c r="G696" t="s">
        <v>5</v>
      </c>
    </row>
    <row r="697" spans="1:7" ht="14.25" hidden="1">
      <c r="A697" s="11">
        <v>43831</v>
      </c>
      <c r="B697" s="10" t="s">
        <v>1097</v>
      </c>
      <c r="C697" s="12">
        <v>0.95833333333333337</v>
      </c>
      <c r="D697" s="13">
        <v>43859</v>
      </c>
      <c r="E697" s="7" t="s">
        <v>402</v>
      </c>
      <c r="F697" s="14">
        <v>38.49</v>
      </c>
      <c r="G697" t="s">
        <v>13</v>
      </c>
    </row>
    <row r="698" spans="1:7" ht="14.25">
      <c r="A698" s="11">
        <v>43831</v>
      </c>
      <c r="B698" s="10" t="s">
        <v>1098</v>
      </c>
      <c r="C698" s="12">
        <v>0</v>
      </c>
      <c r="D698" s="13">
        <v>43860</v>
      </c>
      <c r="E698" s="7" t="s">
        <v>402</v>
      </c>
      <c r="F698" s="14">
        <v>31.9</v>
      </c>
      <c r="G698" t="s">
        <v>6</v>
      </c>
    </row>
    <row r="699" spans="1:7" ht="14.25" hidden="1">
      <c r="A699" s="11">
        <v>43831</v>
      </c>
      <c r="B699" s="10" t="s">
        <v>1099</v>
      </c>
      <c r="C699" s="12">
        <v>4.1666666666666664E-2</v>
      </c>
      <c r="D699" s="13">
        <v>43860</v>
      </c>
      <c r="E699" s="7" t="s">
        <v>402</v>
      </c>
      <c r="F699" s="14">
        <v>31</v>
      </c>
      <c r="G699" t="s">
        <v>12</v>
      </c>
    </row>
    <row r="700" spans="1:7" ht="14.25" hidden="1">
      <c r="A700" s="11">
        <v>43831</v>
      </c>
      <c r="B700" s="10" t="s">
        <v>1100</v>
      </c>
      <c r="C700" s="12">
        <v>8.3333333333333329E-2</v>
      </c>
      <c r="D700" s="13">
        <v>43860</v>
      </c>
      <c r="E700" s="7" t="s">
        <v>402</v>
      </c>
      <c r="F700" s="14">
        <v>26.9</v>
      </c>
      <c r="G700" t="s">
        <v>5</v>
      </c>
    </row>
    <row r="701" spans="1:7" ht="14.25" hidden="1">
      <c r="A701" s="11">
        <v>43831</v>
      </c>
      <c r="B701" s="10" t="s">
        <v>1101</v>
      </c>
      <c r="C701" s="12">
        <v>0.125</v>
      </c>
      <c r="D701" s="13">
        <v>43860</v>
      </c>
      <c r="E701" s="7" t="s">
        <v>402</v>
      </c>
      <c r="F701" s="14">
        <v>26.2</v>
      </c>
      <c r="G701" t="s">
        <v>5</v>
      </c>
    </row>
    <row r="702" spans="1:7" ht="14.25" hidden="1">
      <c r="A702" s="11">
        <v>43831</v>
      </c>
      <c r="B702" s="10" t="s">
        <v>1102</v>
      </c>
      <c r="C702" s="12">
        <v>0.16666666666666666</v>
      </c>
      <c r="D702" s="13">
        <v>43860</v>
      </c>
      <c r="E702" s="7" t="s">
        <v>402</v>
      </c>
      <c r="F702" s="14">
        <v>25.9</v>
      </c>
      <c r="G702" t="s">
        <v>6</v>
      </c>
    </row>
    <row r="703" spans="1:7" ht="14.25" hidden="1">
      <c r="A703" s="11">
        <v>43831</v>
      </c>
      <c r="B703" s="10" t="s">
        <v>1103</v>
      </c>
      <c r="C703" s="12">
        <v>0.20833333333333334</v>
      </c>
      <c r="D703" s="13">
        <v>43860</v>
      </c>
      <c r="E703" s="7" t="s">
        <v>402</v>
      </c>
      <c r="F703" s="14">
        <v>27.01</v>
      </c>
      <c r="G703" t="s">
        <v>5</v>
      </c>
    </row>
    <row r="704" spans="1:7" ht="14.25" hidden="1">
      <c r="A704" s="11">
        <v>43831</v>
      </c>
      <c r="B704" s="10" t="s">
        <v>1104</v>
      </c>
      <c r="C704" s="12">
        <v>0.25</v>
      </c>
      <c r="D704" s="13">
        <v>43860</v>
      </c>
      <c r="E704" s="7" t="s">
        <v>402</v>
      </c>
      <c r="F704" s="14">
        <v>33.15</v>
      </c>
      <c r="G704" t="s">
        <v>13</v>
      </c>
    </row>
    <row r="705" spans="1:7" ht="14.25" hidden="1">
      <c r="A705" s="11">
        <v>43831</v>
      </c>
      <c r="B705" s="10" t="s">
        <v>1105</v>
      </c>
      <c r="C705" s="12">
        <v>0.29166666666666669</v>
      </c>
      <c r="D705" s="13">
        <v>43860</v>
      </c>
      <c r="E705" s="7" t="s">
        <v>402</v>
      </c>
      <c r="F705" s="14">
        <v>44.27</v>
      </c>
      <c r="G705" t="s">
        <v>5</v>
      </c>
    </row>
    <row r="706" spans="1:7" ht="14.25" hidden="1">
      <c r="A706" s="11">
        <v>43831</v>
      </c>
      <c r="B706" s="10" t="s">
        <v>1106</v>
      </c>
      <c r="C706" s="12">
        <v>0.33333333333333331</v>
      </c>
      <c r="D706" s="13">
        <v>43860</v>
      </c>
      <c r="E706" s="7" t="s">
        <v>402</v>
      </c>
      <c r="F706" s="14">
        <v>45.17</v>
      </c>
      <c r="G706" t="s">
        <v>6</v>
      </c>
    </row>
    <row r="707" spans="1:7" ht="14.25" hidden="1">
      <c r="A707" s="11">
        <v>43831</v>
      </c>
      <c r="B707" s="10" t="s">
        <v>1107</v>
      </c>
      <c r="C707" s="12">
        <v>0.375</v>
      </c>
      <c r="D707" s="13">
        <v>43860</v>
      </c>
      <c r="E707" s="7" t="s">
        <v>402</v>
      </c>
      <c r="F707" s="14">
        <v>45.29</v>
      </c>
      <c r="G707" t="s">
        <v>5</v>
      </c>
    </row>
    <row r="708" spans="1:7" ht="14.25" hidden="1">
      <c r="A708" s="11">
        <v>43831</v>
      </c>
      <c r="B708" s="10" t="s">
        <v>1108</v>
      </c>
      <c r="C708" s="12">
        <v>0.41666666666666669</v>
      </c>
      <c r="D708" s="13">
        <v>43860</v>
      </c>
      <c r="E708" s="7" t="s">
        <v>402</v>
      </c>
      <c r="F708" s="14">
        <v>44.1</v>
      </c>
      <c r="G708" t="s">
        <v>6</v>
      </c>
    </row>
    <row r="709" spans="1:7" ht="14.25" hidden="1">
      <c r="A709" s="11">
        <v>43831</v>
      </c>
      <c r="B709" s="10" t="s">
        <v>1109</v>
      </c>
      <c r="C709" s="12">
        <v>0.45833333333333331</v>
      </c>
      <c r="D709" s="13">
        <v>43860</v>
      </c>
      <c r="E709" s="7" t="s">
        <v>402</v>
      </c>
      <c r="F709" s="14">
        <v>43.04</v>
      </c>
      <c r="G709" t="s">
        <v>5</v>
      </c>
    </row>
    <row r="710" spans="1:7" ht="14.25" hidden="1">
      <c r="A710" s="11">
        <v>43831</v>
      </c>
      <c r="B710" s="10" t="s">
        <v>1110</v>
      </c>
      <c r="C710" s="12">
        <v>0.5</v>
      </c>
      <c r="D710" s="13">
        <v>43860</v>
      </c>
      <c r="E710" s="7" t="s">
        <v>402</v>
      </c>
      <c r="F710" s="14">
        <v>41.62</v>
      </c>
      <c r="G710" t="s">
        <v>5</v>
      </c>
    </row>
    <row r="711" spans="1:7" ht="14.25" hidden="1">
      <c r="A711" s="11">
        <v>43831</v>
      </c>
      <c r="B711" s="10" t="s">
        <v>1111</v>
      </c>
      <c r="C711" s="12">
        <v>0.54166666666666663</v>
      </c>
      <c r="D711" s="13">
        <v>43860</v>
      </c>
      <c r="E711" s="7" t="s">
        <v>402</v>
      </c>
      <c r="F711" s="14">
        <v>40.08</v>
      </c>
      <c r="G711" t="s">
        <v>5</v>
      </c>
    </row>
    <row r="712" spans="1:7" ht="14.25" hidden="1">
      <c r="A712" s="11">
        <v>43831</v>
      </c>
      <c r="B712" s="10" t="s">
        <v>1112</v>
      </c>
      <c r="C712" s="12">
        <v>0.58333333333333337</v>
      </c>
      <c r="D712" s="13">
        <v>43860</v>
      </c>
      <c r="E712" s="7" t="s">
        <v>402</v>
      </c>
      <c r="F712" s="14">
        <v>37.53</v>
      </c>
      <c r="G712" t="s">
        <v>12</v>
      </c>
    </row>
    <row r="713" spans="1:7" ht="14.25" hidden="1">
      <c r="A713" s="11">
        <v>43831</v>
      </c>
      <c r="B713" s="10" t="s">
        <v>1113</v>
      </c>
      <c r="C713" s="12">
        <v>0.625</v>
      </c>
      <c r="D713" s="13">
        <v>43860</v>
      </c>
      <c r="E713" s="7" t="s">
        <v>402</v>
      </c>
      <c r="F713" s="14">
        <v>35.51</v>
      </c>
      <c r="G713" t="s">
        <v>12</v>
      </c>
    </row>
    <row r="714" spans="1:7" ht="14.25" hidden="1">
      <c r="A714" s="11">
        <v>43831</v>
      </c>
      <c r="B714" s="10" t="s">
        <v>1114</v>
      </c>
      <c r="C714" s="12">
        <v>0.66666666666666663</v>
      </c>
      <c r="D714" s="13">
        <v>43860</v>
      </c>
      <c r="E714" s="7" t="s">
        <v>402</v>
      </c>
      <c r="F714" s="14">
        <v>37.380000000000003</v>
      </c>
      <c r="G714" t="s">
        <v>12</v>
      </c>
    </row>
    <row r="715" spans="1:7" ht="14.25" hidden="1">
      <c r="A715" s="11">
        <v>43831</v>
      </c>
      <c r="B715" s="10" t="s">
        <v>1115</v>
      </c>
      <c r="C715" s="12">
        <v>0.70833333333333337</v>
      </c>
      <c r="D715" s="13">
        <v>43860</v>
      </c>
      <c r="E715" s="7" t="s">
        <v>402</v>
      </c>
      <c r="F715" s="14">
        <v>39.700000000000003</v>
      </c>
      <c r="G715" t="s">
        <v>10</v>
      </c>
    </row>
    <row r="716" spans="1:7" ht="14.25" hidden="1">
      <c r="A716" s="11">
        <v>43831</v>
      </c>
      <c r="B716" s="10" t="s">
        <v>1116</v>
      </c>
      <c r="C716" s="12">
        <v>0.75</v>
      </c>
      <c r="D716" s="13">
        <v>43860</v>
      </c>
      <c r="E716" s="7" t="s">
        <v>402</v>
      </c>
      <c r="F716" s="14">
        <v>43.01</v>
      </c>
      <c r="G716" t="s">
        <v>5</v>
      </c>
    </row>
    <row r="717" spans="1:7" ht="14.25" hidden="1">
      <c r="A717" s="11">
        <v>43831</v>
      </c>
      <c r="B717" s="10" t="s">
        <v>1117</v>
      </c>
      <c r="C717" s="12">
        <v>0.79166666666666663</v>
      </c>
      <c r="D717" s="13">
        <v>43860</v>
      </c>
      <c r="E717" s="7" t="s">
        <v>402</v>
      </c>
      <c r="F717" s="14">
        <v>43.32</v>
      </c>
      <c r="G717" t="s">
        <v>5</v>
      </c>
    </row>
    <row r="718" spans="1:7" ht="14.25" hidden="1">
      <c r="A718" s="11">
        <v>43831</v>
      </c>
      <c r="B718" s="10" t="s">
        <v>1118</v>
      </c>
      <c r="C718" s="12">
        <v>0.83333333333333337</v>
      </c>
      <c r="D718" s="13">
        <v>43860</v>
      </c>
      <c r="E718" s="7" t="s">
        <v>402</v>
      </c>
      <c r="F718" s="14">
        <v>45.01</v>
      </c>
      <c r="G718" t="s">
        <v>5</v>
      </c>
    </row>
    <row r="719" spans="1:7" ht="14.25" hidden="1">
      <c r="A719" s="11">
        <v>43831</v>
      </c>
      <c r="B719" s="10" t="s">
        <v>1119</v>
      </c>
      <c r="C719" s="12">
        <v>0.875</v>
      </c>
      <c r="D719" s="13">
        <v>43860</v>
      </c>
      <c r="E719" s="7" t="s">
        <v>402</v>
      </c>
      <c r="F719" s="14">
        <v>43.23</v>
      </c>
      <c r="G719" t="s">
        <v>5</v>
      </c>
    </row>
    <row r="720" spans="1:7" ht="14.25" hidden="1">
      <c r="A720" s="11">
        <v>43831</v>
      </c>
      <c r="B720" s="10" t="s">
        <v>1120</v>
      </c>
      <c r="C720" s="12">
        <v>0.91666666666666663</v>
      </c>
      <c r="D720" s="13">
        <v>43860</v>
      </c>
      <c r="E720" s="7" t="s">
        <v>402</v>
      </c>
      <c r="F720" s="14">
        <v>43.01</v>
      </c>
      <c r="G720" t="s">
        <v>5</v>
      </c>
    </row>
    <row r="721" spans="1:7" ht="14.25" hidden="1">
      <c r="A721" s="11">
        <v>43831</v>
      </c>
      <c r="B721" s="10" t="s">
        <v>1121</v>
      </c>
      <c r="C721" s="12">
        <v>0.95833333333333337</v>
      </c>
      <c r="D721" s="13">
        <v>43860</v>
      </c>
      <c r="E721" s="7" t="s">
        <v>402</v>
      </c>
      <c r="F721" s="14">
        <v>37.44</v>
      </c>
      <c r="G721" t="s">
        <v>12</v>
      </c>
    </row>
    <row r="722" spans="1:7" ht="14.25">
      <c r="A722" s="11">
        <v>43831</v>
      </c>
      <c r="B722" s="10" t="s">
        <v>1122</v>
      </c>
      <c r="C722" s="12">
        <v>0</v>
      </c>
      <c r="D722" s="13">
        <v>43861</v>
      </c>
      <c r="E722" s="7" t="s">
        <v>402</v>
      </c>
      <c r="F722" s="14">
        <v>35</v>
      </c>
      <c r="G722" t="s">
        <v>8</v>
      </c>
    </row>
    <row r="723" spans="1:7" ht="14.25" hidden="1">
      <c r="A723" s="11">
        <v>43831</v>
      </c>
      <c r="B723" s="10" t="s">
        <v>1123</v>
      </c>
      <c r="C723" s="12">
        <v>4.1666666666666664E-2</v>
      </c>
      <c r="D723" s="13">
        <v>43861</v>
      </c>
      <c r="E723" s="7" t="s">
        <v>402</v>
      </c>
      <c r="F723" s="14">
        <v>30.61</v>
      </c>
      <c r="G723" t="s">
        <v>12</v>
      </c>
    </row>
    <row r="724" spans="1:7" ht="14.25" hidden="1">
      <c r="A724" s="11">
        <v>43831</v>
      </c>
      <c r="B724" s="10" t="s">
        <v>1124</v>
      </c>
      <c r="C724" s="12">
        <v>8.3333333333333329E-2</v>
      </c>
      <c r="D724" s="13">
        <v>43861</v>
      </c>
      <c r="E724" s="7" t="s">
        <v>402</v>
      </c>
      <c r="F724" s="14">
        <v>28.95</v>
      </c>
      <c r="G724" t="s">
        <v>12</v>
      </c>
    </row>
    <row r="725" spans="1:7" ht="14.25" hidden="1">
      <c r="A725" s="11">
        <v>43831</v>
      </c>
      <c r="B725" s="10" t="s">
        <v>1125</v>
      </c>
      <c r="C725" s="12">
        <v>0.125</v>
      </c>
      <c r="D725" s="13">
        <v>43861</v>
      </c>
      <c r="E725" s="7" t="s">
        <v>402</v>
      </c>
      <c r="F725" s="14">
        <v>27</v>
      </c>
      <c r="G725" t="s">
        <v>12</v>
      </c>
    </row>
    <row r="726" spans="1:7" ht="14.25" hidden="1">
      <c r="A726" s="11">
        <v>43831</v>
      </c>
      <c r="B726" s="10" t="s">
        <v>1126</v>
      </c>
      <c r="C726" s="12">
        <v>0.16666666666666666</v>
      </c>
      <c r="D726" s="13">
        <v>43861</v>
      </c>
      <c r="E726" s="7" t="s">
        <v>402</v>
      </c>
      <c r="F726" s="14">
        <v>27.11</v>
      </c>
      <c r="G726" t="s">
        <v>12</v>
      </c>
    </row>
    <row r="727" spans="1:7" ht="14.25" hidden="1">
      <c r="A727" s="11">
        <v>43831</v>
      </c>
      <c r="B727" s="10" t="s">
        <v>1127</v>
      </c>
      <c r="C727" s="12">
        <v>0.20833333333333334</v>
      </c>
      <c r="D727" s="13">
        <v>43861</v>
      </c>
      <c r="E727" s="7" t="s">
        <v>402</v>
      </c>
      <c r="F727" s="14">
        <v>30</v>
      </c>
      <c r="G727" t="s">
        <v>7</v>
      </c>
    </row>
    <row r="728" spans="1:7" ht="14.25" hidden="1">
      <c r="A728" s="11">
        <v>43831</v>
      </c>
      <c r="B728" s="10" t="s">
        <v>1128</v>
      </c>
      <c r="C728" s="12">
        <v>0.25</v>
      </c>
      <c r="D728" s="13">
        <v>43861</v>
      </c>
      <c r="E728" s="7" t="s">
        <v>402</v>
      </c>
      <c r="F728" s="14">
        <v>32.94</v>
      </c>
      <c r="G728" t="s">
        <v>12</v>
      </c>
    </row>
    <row r="729" spans="1:7" ht="14.25" hidden="1">
      <c r="A729" s="11">
        <v>43831</v>
      </c>
      <c r="B729" s="10" t="s">
        <v>1129</v>
      </c>
      <c r="C729" s="12">
        <v>0.29166666666666669</v>
      </c>
      <c r="D729" s="13">
        <v>43861</v>
      </c>
      <c r="E729" s="7" t="s">
        <v>402</v>
      </c>
      <c r="F729" s="14">
        <v>40.049999999999997</v>
      </c>
      <c r="G729" t="s">
        <v>20</v>
      </c>
    </row>
    <row r="730" spans="1:7" ht="14.25" hidden="1">
      <c r="A730" s="11">
        <v>43831</v>
      </c>
      <c r="B730" s="10" t="s">
        <v>1130</v>
      </c>
      <c r="C730" s="12">
        <v>0.33333333333333331</v>
      </c>
      <c r="D730" s="13">
        <v>43861</v>
      </c>
      <c r="E730" s="7" t="s">
        <v>402</v>
      </c>
      <c r="F730" s="14">
        <v>42.63</v>
      </c>
      <c r="G730" t="s">
        <v>5</v>
      </c>
    </row>
    <row r="731" spans="1:7" ht="14.25" hidden="1">
      <c r="A731" s="11">
        <v>43831</v>
      </c>
      <c r="B731" s="10" t="s">
        <v>1131</v>
      </c>
      <c r="C731" s="12">
        <v>0.375</v>
      </c>
      <c r="D731" s="13">
        <v>43861</v>
      </c>
      <c r="E731" s="7" t="s">
        <v>402</v>
      </c>
      <c r="F731" s="14">
        <v>43.2</v>
      </c>
      <c r="G731" t="s">
        <v>5</v>
      </c>
    </row>
    <row r="732" spans="1:7" ht="14.25" hidden="1">
      <c r="A732" s="11">
        <v>43831</v>
      </c>
      <c r="B732" s="10" t="s">
        <v>1132</v>
      </c>
      <c r="C732" s="12">
        <v>0.41666666666666669</v>
      </c>
      <c r="D732" s="13">
        <v>43861</v>
      </c>
      <c r="E732" s="7" t="s">
        <v>402</v>
      </c>
      <c r="F732" s="14">
        <v>43.2</v>
      </c>
      <c r="G732" t="s">
        <v>5</v>
      </c>
    </row>
    <row r="733" spans="1:7" ht="14.25" hidden="1">
      <c r="A733" s="11">
        <v>43831</v>
      </c>
      <c r="B733" s="10" t="s">
        <v>1133</v>
      </c>
      <c r="C733" s="12">
        <v>0.45833333333333331</v>
      </c>
      <c r="D733" s="13">
        <v>43861</v>
      </c>
      <c r="E733" s="7" t="s">
        <v>402</v>
      </c>
      <c r="F733" s="14">
        <v>42.63</v>
      </c>
      <c r="G733" t="s">
        <v>5</v>
      </c>
    </row>
    <row r="734" spans="1:7" ht="14.25" hidden="1">
      <c r="A734" s="11">
        <v>43831</v>
      </c>
      <c r="B734" s="10" t="s">
        <v>1134</v>
      </c>
      <c r="C734" s="12">
        <v>0.5</v>
      </c>
      <c r="D734" s="13">
        <v>43861</v>
      </c>
      <c r="E734" s="7" t="s">
        <v>402</v>
      </c>
      <c r="F734" s="14">
        <v>40.07</v>
      </c>
      <c r="G734" t="s">
        <v>12</v>
      </c>
    </row>
    <row r="735" spans="1:7" ht="14.25" hidden="1">
      <c r="A735" s="11">
        <v>43831</v>
      </c>
      <c r="B735" s="10" t="s">
        <v>1135</v>
      </c>
      <c r="C735" s="12">
        <v>0.54166666666666663</v>
      </c>
      <c r="D735" s="13">
        <v>43861</v>
      </c>
      <c r="E735" s="7" t="s">
        <v>402</v>
      </c>
      <c r="F735" s="14">
        <v>39.909999999999997</v>
      </c>
      <c r="G735" t="s">
        <v>28</v>
      </c>
    </row>
    <row r="736" spans="1:7" ht="14.25" hidden="1">
      <c r="A736" s="11">
        <v>43831</v>
      </c>
      <c r="B736" s="10" t="s">
        <v>1136</v>
      </c>
      <c r="C736" s="12">
        <v>0.58333333333333337</v>
      </c>
      <c r="D736" s="13">
        <v>43861</v>
      </c>
      <c r="E736" s="7" t="s">
        <v>402</v>
      </c>
      <c r="F736" s="14">
        <v>39.909999999999997</v>
      </c>
      <c r="G736" t="s">
        <v>12</v>
      </c>
    </row>
    <row r="737" spans="1:7" ht="14.25" hidden="1">
      <c r="A737" s="11">
        <v>43831</v>
      </c>
      <c r="B737" s="10" t="s">
        <v>1137</v>
      </c>
      <c r="C737" s="12">
        <v>0.625</v>
      </c>
      <c r="D737" s="13">
        <v>43861</v>
      </c>
      <c r="E737" s="7" t="s">
        <v>402</v>
      </c>
      <c r="F737" s="14">
        <v>38.270000000000003</v>
      </c>
      <c r="G737" t="s">
        <v>6</v>
      </c>
    </row>
    <row r="738" spans="1:7" ht="14.25" hidden="1">
      <c r="A738" s="11">
        <v>43831</v>
      </c>
      <c r="B738" s="10" t="s">
        <v>1138</v>
      </c>
      <c r="C738" s="12">
        <v>0.66666666666666663</v>
      </c>
      <c r="D738" s="13">
        <v>43861</v>
      </c>
      <c r="E738" s="7" t="s">
        <v>402</v>
      </c>
      <c r="F738" s="14">
        <v>38.770000000000003</v>
      </c>
      <c r="G738" t="s">
        <v>13</v>
      </c>
    </row>
    <row r="739" spans="1:7" ht="14.25" hidden="1">
      <c r="A739" s="11">
        <v>43831</v>
      </c>
      <c r="B739" s="10" t="s">
        <v>1139</v>
      </c>
      <c r="C739" s="12">
        <v>0.70833333333333337</v>
      </c>
      <c r="D739" s="13">
        <v>43861</v>
      </c>
      <c r="E739" s="7" t="s">
        <v>402</v>
      </c>
      <c r="F739" s="14">
        <v>40.1</v>
      </c>
      <c r="G739" t="s">
        <v>20</v>
      </c>
    </row>
    <row r="740" spans="1:7" ht="14.25" hidden="1">
      <c r="A740" s="11">
        <v>43831</v>
      </c>
      <c r="B740" s="10" t="s">
        <v>1140</v>
      </c>
      <c r="C740" s="12">
        <v>0.75</v>
      </c>
      <c r="D740" s="13">
        <v>43861</v>
      </c>
      <c r="E740" s="7" t="s">
        <v>402</v>
      </c>
      <c r="F740" s="14">
        <v>41.02</v>
      </c>
      <c r="G740" t="s">
        <v>6</v>
      </c>
    </row>
    <row r="741" spans="1:7" ht="14.25" hidden="1">
      <c r="A741" s="11">
        <v>43831</v>
      </c>
      <c r="B741" s="10" t="s">
        <v>1141</v>
      </c>
      <c r="C741" s="12">
        <v>0.79166666666666663</v>
      </c>
      <c r="D741" s="13">
        <v>43861</v>
      </c>
      <c r="E741" s="7" t="s">
        <v>402</v>
      </c>
      <c r="F741" s="14">
        <v>41.89</v>
      </c>
      <c r="G741" t="s">
        <v>5</v>
      </c>
    </row>
    <row r="742" spans="1:7" ht="14.25" hidden="1">
      <c r="A742" s="11">
        <v>43831</v>
      </c>
      <c r="B742" s="10" t="s">
        <v>1142</v>
      </c>
      <c r="C742" s="12">
        <v>0.83333333333333337</v>
      </c>
      <c r="D742" s="13">
        <v>43861</v>
      </c>
      <c r="E742" s="7" t="s">
        <v>402</v>
      </c>
      <c r="F742" s="14">
        <v>41.6</v>
      </c>
      <c r="G742" t="s">
        <v>5</v>
      </c>
    </row>
    <row r="743" spans="1:7" ht="14.25" hidden="1">
      <c r="A743" s="11">
        <v>43831</v>
      </c>
      <c r="B743" s="10" t="s">
        <v>1143</v>
      </c>
      <c r="C743" s="12">
        <v>0.875</v>
      </c>
      <c r="D743" s="13">
        <v>43861</v>
      </c>
      <c r="E743" s="7" t="s">
        <v>402</v>
      </c>
      <c r="F743" s="14">
        <v>40.03</v>
      </c>
      <c r="G743" t="s">
        <v>5</v>
      </c>
    </row>
    <row r="744" spans="1:7" ht="14.25" hidden="1">
      <c r="A744" s="11">
        <v>43831</v>
      </c>
      <c r="B744" s="10" t="s">
        <v>1144</v>
      </c>
      <c r="C744" s="12">
        <v>0.91666666666666663</v>
      </c>
      <c r="D744" s="13">
        <v>43861</v>
      </c>
      <c r="E744" s="7" t="s">
        <v>402</v>
      </c>
      <c r="F744" s="14">
        <v>37.1</v>
      </c>
      <c r="G744" t="s">
        <v>12</v>
      </c>
    </row>
    <row r="745" spans="1:7" ht="14.25" hidden="1">
      <c r="A745" s="11">
        <v>43831</v>
      </c>
      <c r="B745" s="10" t="s">
        <v>1145</v>
      </c>
      <c r="C745" s="12">
        <v>0.95833333333333337</v>
      </c>
      <c r="D745" s="13">
        <v>43861</v>
      </c>
      <c r="E745" s="7" t="s">
        <v>402</v>
      </c>
      <c r="F745" s="14">
        <v>31.6</v>
      </c>
      <c r="G745" t="s">
        <v>5</v>
      </c>
    </row>
    <row r="746" spans="1:7" ht="14.25">
      <c r="A746" s="11">
        <v>43862</v>
      </c>
      <c r="B746" s="10" t="s">
        <v>1146</v>
      </c>
      <c r="C746" s="12">
        <v>0</v>
      </c>
      <c r="D746" s="13">
        <v>43862</v>
      </c>
      <c r="E746" s="7" t="s">
        <v>402</v>
      </c>
      <c r="F746" s="14">
        <v>26.03</v>
      </c>
      <c r="G746" t="s">
        <v>12</v>
      </c>
    </row>
    <row r="747" spans="1:7" ht="14.25" hidden="1">
      <c r="A747" s="11">
        <v>43862</v>
      </c>
      <c r="B747" s="10" t="s">
        <v>1147</v>
      </c>
      <c r="C747" s="12">
        <v>4.1666666666666664E-2</v>
      </c>
      <c r="D747" s="13">
        <v>43862</v>
      </c>
      <c r="E747" s="7" t="s">
        <v>402</v>
      </c>
      <c r="F747" s="14">
        <v>24.91</v>
      </c>
      <c r="G747" t="s">
        <v>5</v>
      </c>
    </row>
    <row r="748" spans="1:7" ht="14.25" hidden="1">
      <c r="A748" s="11">
        <v>43862</v>
      </c>
      <c r="B748" s="10" t="s">
        <v>1148</v>
      </c>
      <c r="C748" s="12">
        <v>8.3333333333333329E-2</v>
      </c>
      <c r="D748" s="13">
        <v>43862</v>
      </c>
      <c r="E748" s="7" t="s">
        <v>402</v>
      </c>
      <c r="F748" s="14">
        <v>22</v>
      </c>
      <c r="G748" t="s">
        <v>6</v>
      </c>
    </row>
    <row r="749" spans="1:7" ht="14.25" hidden="1">
      <c r="A749" s="11">
        <v>43862</v>
      </c>
      <c r="B749" s="10" t="s">
        <v>1149</v>
      </c>
      <c r="C749" s="12">
        <v>0.125</v>
      </c>
      <c r="D749" s="13">
        <v>43862</v>
      </c>
      <c r="E749" s="7" t="s">
        <v>402</v>
      </c>
      <c r="F749" s="14">
        <v>20.5</v>
      </c>
      <c r="G749" t="s">
        <v>6</v>
      </c>
    </row>
    <row r="750" spans="1:7" ht="14.25" hidden="1">
      <c r="A750" s="11">
        <v>43862</v>
      </c>
      <c r="B750" s="10" t="s">
        <v>1150</v>
      </c>
      <c r="C750" s="12">
        <v>0.16666666666666666</v>
      </c>
      <c r="D750" s="13">
        <v>43862</v>
      </c>
      <c r="E750" s="7" t="s">
        <v>402</v>
      </c>
      <c r="F750" s="14">
        <v>18.690000000000001</v>
      </c>
      <c r="G750" t="s">
        <v>5</v>
      </c>
    </row>
    <row r="751" spans="1:7" ht="14.25" hidden="1">
      <c r="A751" s="11">
        <v>43862</v>
      </c>
      <c r="B751" s="10" t="s">
        <v>1151</v>
      </c>
      <c r="C751" s="12">
        <v>0.20833333333333334</v>
      </c>
      <c r="D751" s="13">
        <v>43862</v>
      </c>
      <c r="E751" s="7" t="s">
        <v>402</v>
      </c>
      <c r="F751" s="14">
        <v>20.83</v>
      </c>
      <c r="G751" t="s">
        <v>12</v>
      </c>
    </row>
    <row r="752" spans="1:7" ht="14.25" hidden="1">
      <c r="A752" s="11">
        <v>43862</v>
      </c>
      <c r="B752" s="10" t="s">
        <v>1152</v>
      </c>
      <c r="C752" s="12">
        <v>0.25</v>
      </c>
      <c r="D752" s="13">
        <v>43862</v>
      </c>
      <c r="E752" s="7" t="s">
        <v>402</v>
      </c>
      <c r="F752" s="14">
        <v>23.6</v>
      </c>
      <c r="G752" t="s">
        <v>12</v>
      </c>
    </row>
    <row r="753" spans="1:7" ht="14.25" hidden="1">
      <c r="A753" s="11">
        <v>43862</v>
      </c>
      <c r="B753" s="10" t="s">
        <v>1153</v>
      </c>
      <c r="C753" s="12">
        <v>0.29166666666666669</v>
      </c>
      <c r="D753" s="13">
        <v>43862</v>
      </c>
      <c r="E753" s="7" t="s">
        <v>402</v>
      </c>
      <c r="F753" s="14">
        <v>25.51</v>
      </c>
      <c r="G753" t="s">
        <v>12</v>
      </c>
    </row>
    <row r="754" spans="1:7" ht="14.25" hidden="1">
      <c r="A754" s="11">
        <v>43862</v>
      </c>
      <c r="B754" s="10" t="s">
        <v>1154</v>
      </c>
      <c r="C754" s="12">
        <v>0.33333333333333331</v>
      </c>
      <c r="D754" s="13">
        <v>43862</v>
      </c>
      <c r="E754" s="7" t="s">
        <v>402</v>
      </c>
      <c r="F754" s="14">
        <v>25.99</v>
      </c>
      <c r="G754" t="s">
        <v>12</v>
      </c>
    </row>
    <row r="755" spans="1:7" ht="14.25" hidden="1">
      <c r="A755" s="11">
        <v>43862</v>
      </c>
      <c r="B755" s="10" t="s">
        <v>1155</v>
      </c>
      <c r="C755" s="12">
        <v>0.375</v>
      </c>
      <c r="D755" s="13">
        <v>43862</v>
      </c>
      <c r="E755" s="7" t="s">
        <v>402</v>
      </c>
      <c r="F755" s="14">
        <v>30.1</v>
      </c>
      <c r="G755" t="s">
        <v>5</v>
      </c>
    </row>
    <row r="756" spans="1:7" ht="14.25" hidden="1">
      <c r="A756" s="11">
        <v>43862</v>
      </c>
      <c r="B756" s="10" t="s">
        <v>1156</v>
      </c>
      <c r="C756" s="12">
        <v>0.41666666666666669</v>
      </c>
      <c r="D756" s="13">
        <v>43862</v>
      </c>
      <c r="E756" s="7" t="s">
        <v>402</v>
      </c>
      <c r="F756" s="14">
        <v>32.21</v>
      </c>
      <c r="G756" t="s">
        <v>5</v>
      </c>
    </row>
    <row r="757" spans="1:7" ht="14.25" hidden="1">
      <c r="A757" s="11">
        <v>43862</v>
      </c>
      <c r="B757" s="10" t="s">
        <v>1157</v>
      </c>
      <c r="C757" s="12">
        <v>0.45833333333333331</v>
      </c>
      <c r="D757" s="13">
        <v>43862</v>
      </c>
      <c r="E757" s="7" t="s">
        <v>402</v>
      </c>
      <c r="F757" s="14">
        <v>32.21</v>
      </c>
      <c r="G757" t="s">
        <v>5</v>
      </c>
    </row>
    <row r="758" spans="1:7" ht="14.25" hidden="1">
      <c r="A758" s="11">
        <v>43862</v>
      </c>
      <c r="B758" s="10" t="s">
        <v>1158</v>
      </c>
      <c r="C758" s="12">
        <v>0.5</v>
      </c>
      <c r="D758" s="13">
        <v>43862</v>
      </c>
      <c r="E758" s="7" t="s">
        <v>402</v>
      </c>
      <c r="F758" s="14">
        <v>30</v>
      </c>
      <c r="G758" t="s">
        <v>9</v>
      </c>
    </row>
    <row r="759" spans="1:7" ht="14.25" hidden="1">
      <c r="A759" s="11">
        <v>43862</v>
      </c>
      <c r="B759" s="10" t="s">
        <v>1159</v>
      </c>
      <c r="C759" s="12">
        <v>0.54166666666666663</v>
      </c>
      <c r="D759" s="13">
        <v>43862</v>
      </c>
      <c r="E759" s="7" t="s">
        <v>402</v>
      </c>
      <c r="F759" s="14">
        <v>29.1</v>
      </c>
      <c r="G759" t="s">
        <v>13</v>
      </c>
    </row>
    <row r="760" spans="1:7" ht="14.25" hidden="1">
      <c r="A760" s="11">
        <v>43862</v>
      </c>
      <c r="B760" s="10" t="s">
        <v>1160</v>
      </c>
      <c r="C760" s="12">
        <v>0.58333333333333337</v>
      </c>
      <c r="D760" s="13">
        <v>43862</v>
      </c>
      <c r="E760" s="7" t="s">
        <v>402</v>
      </c>
      <c r="F760" s="14">
        <v>27.8</v>
      </c>
      <c r="G760" t="s">
        <v>6</v>
      </c>
    </row>
    <row r="761" spans="1:7" ht="14.25" hidden="1">
      <c r="A761" s="11">
        <v>43862</v>
      </c>
      <c r="B761" s="10" t="s">
        <v>1161</v>
      </c>
      <c r="C761" s="12">
        <v>0.625</v>
      </c>
      <c r="D761" s="13">
        <v>43862</v>
      </c>
      <c r="E761" s="7" t="s">
        <v>402</v>
      </c>
      <c r="F761" s="14">
        <v>26.13</v>
      </c>
      <c r="G761" t="s">
        <v>5</v>
      </c>
    </row>
    <row r="762" spans="1:7" ht="14.25" hidden="1">
      <c r="A762" s="11">
        <v>43862</v>
      </c>
      <c r="B762" s="10" t="s">
        <v>1162</v>
      </c>
      <c r="C762" s="12">
        <v>0.66666666666666663</v>
      </c>
      <c r="D762" s="13">
        <v>43862</v>
      </c>
      <c r="E762" s="7" t="s">
        <v>402</v>
      </c>
      <c r="F762" s="14">
        <v>28.27</v>
      </c>
      <c r="G762" t="s">
        <v>6</v>
      </c>
    </row>
    <row r="763" spans="1:7" ht="14.25" hidden="1">
      <c r="A763" s="11">
        <v>43862</v>
      </c>
      <c r="B763" s="10" t="s">
        <v>1163</v>
      </c>
      <c r="C763" s="12">
        <v>0.70833333333333337</v>
      </c>
      <c r="D763" s="13">
        <v>43862</v>
      </c>
      <c r="E763" s="7" t="s">
        <v>402</v>
      </c>
      <c r="F763" s="14">
        <v>30.03</v>
      </c>
      <c r="G763" t="s">
        <v>5</v>
      </c>
    </row>
    <row r="764" spans="1:7" ht="14.25" hidden="1">
      <c r="A764" s="11">
        <v>43862</v>
      </c>
      <c r="B764" s="10" t="s">
        <v>1164</v>
      </c>
      <c r="C764" s="12">
        <v>0.75</v>
      </c>
      <c r="D764" s="13">
        <v>43862</v>
      </c>
      <c r="E764" s="7" t="s">
        <v>402</v>
      </c>
      <c r="F764" s="14">
        <v>36.630000000000003</v>
      </c>
      <c r="G764" t="s">
        <v>5</v>
      </c>
    </row>
    <row r="765" spans="1:7" ht="14.25" hidden="1">
      <c r="A765" s="11">
        <v>43862</v>
      </c>
      <c r="B765" s="10" t="s">
        <v>1165</v>
      </c>
      <c r="C765" s="12">
        <v>0.79166666666666663</v>
      </c>
      <c r="D765" s="13">
        <v>43862</v>
      </c>
      <c r="E765" s="7" t="s">
        <v>402</v>
      </c>
      <c r="F765" s="14">
        <v>39.630000000000003</v>
      </c>
      <c r="G765" t="s">
        <v>5</v>
      </c>
    </row>
    <row r="766" spans="1:7" ht="14.25" hidden="1">
      <c r="A766" s="11">
        <v>43862</v>
      </c>
      <c r="B766" s="10" t="s">
        <v>1166</v>
      </c>
      <c r="C766" s="12">
        <v>0.83333333333333337</v>
      </c>
      <c r="D766" s="13">
        <v>43862</v>
      </c>
      <c r="E766" s="7" t="s">
        <v>402</v>
      </c>
      <c r="F766" s="14">
        <v>40.1</v>
      </c>
      <c r="G766" t="s">
        <v>5</v>
      </c>
    </row>
    <row r="767" spans="1:7" ht="14.25" hidden="1">
      <c r="A767" s="11">
        <v>43862</v>
      </c>
      <c r="B767" s="10" t="s">
        <v>1167</v>
      </c>
      <c r="C767" s="12">
        <v>0.875</v>
      </c>
      <c r="D767" s="13">
        <v>43862</v>
      </c>
      <c r="E767" s="7" t="s">
        <v>402</v>
      </c>
      <c r="F767" s="14">
        <v>39.83</v>
      </c>
      <c r="G767" t="s">
        <v>5</v>
      </c>
    </row>
    <row r="768" spans="1:7" ht="14.25" hidden="1">
      <c r="A768" s="11">
        <v>43862</v>
      </c>
      <c r="B768" s="10" t="s">
        <v>1168</v>
      </c>
      <c r="C768" s="12">
        <v>0.91666666666666663</v>
      </c>
      <c r="D768" s="13">
        <v>43862</v>
      </c>
      <c r="E768" s="7" t="s">
        <v>402</v>
      </c>
      <c r="F768" s="14">
        <v>38.25</v>
      </c>
      <c r="G768" t="s">
        <v>5</v>
      </c>
    </row>
    <row r="769" spans="1:7" ht="14.25" hidden="1">
      <c r="A769" s="11">
        <v>43862</v>
      </c>
      <c r="B769" s="10" t="s">
        <v>1169</v>
      </c>
      <c r="C769" s="12">
        <v>0.95833333333333337</v>
      </c>
      <c r="D769" s="13">
        <v>43862</v>
      </c>
      <c r="E769" s="7" t="s">
        <v>402</v>
      </c>
      <c r="F769" s="14">
        <v>33.21</v>
      </c>
      <c r="G769" t="s">
        <v>5</v>
      </c>
    </row>
    <row r="770" spans="1:7" ht="14.25">
      <c r="A770" s="11">
        <v>43862</v>
      </c>
      <c r="B770" s="10" t="s">
        <v>1170</v>
      </c>
      <c r="C770" s="12">
        <v>0</v>
      </c>
      <c r="D770" s="13">
        <v>43863</v>
      </c>
      <c r="E770" s="7" t="s">
        <v>402</v>
      </c>
      <c r="F770" s="14">
        <v>30.37</v>
      </c>
      <c r="G770" t="s">
        <v>5</v>
      </c>
    </row>
    <row r="771" spans="1:7" ht="14.25" hidden="1">
      <c r="A771" s="11">
        <v>43862</v>
      </c>
      <c r="B771" s="10" t="s">
        <v>1171</v>
      </c>
      <c r="C771" s="12">
        <v>4.1666666666666664E-2</v>
      </c>
      <c r="D771" s="13">
        <v>43863</v>
      </c>
      <c r="E771" s="7" t="s">
        <v>402</v>
      </c>
      <c r="F771" s="14">
        <v>24.91</v>
      </c>
      <c r="G771" t="s">
        <v>6</v>
      </c>
    </row>
    <row r="772" spans="1:7" ht="14.25" hidden="1">
      <c r="A772" s="11">
        <v>43862</v>
      </c>
      <c r="B772" s="10" t="s">
        <v>1172</v>
      </c>
      <c r="C772" s="12">
        <v>8.3333333333333329E-2</v>
      </c>
      <c r="D772" s="13">
        <v>43863</v>
      </c>
      <c r="E772" s="7" t="s">
        <v>402</v>
      </c>
      <c r="F772" s="14">
        <v>19.5</v>
      </c>
      <c r="G772" t="s">
        <v>6</v>
      </c>
    </row>
    <row r="773" spans="1:7" ht="14.25" hidden="1">
      <c r="A773" s="11">
        <v>43862</v>
      </c>
      <c r="B773" s="10" t="s">
        <v>1173</v>
      </c>
      <c r="C773" s="12">
        <v>0.125</v>
      </c>
      <c r="D773" s="13">
        <v>43863</v>
      </c>
      <c r="E773" s="7" t="s">
        <v>402</v>
      </c>
      <c r="F773" s="14">
        <v>14.71</v>
      </c>
      <c r="G773" t="s">
        <v>6</v>
      </c>
    </row>
    <row r="774" spans="1:7" ht="14.25" hidden="1">
      <c r="A774" s="11">
        <v>43862</v>
      </c>
      <c r="B774" s="10" t="s">
        <v>1174</v>
      </c>
      <c r="C774" s="12">
        <v>0.16666666666666666</v>
      </c>
      <c r="D774" s="13">
        <v>43863</v>
      </c>
      <c r="E774" s="7" t="s">
        <v>402</v>
      </c>
      <c r="F774" s="14">
        <v>11</v>
      </c>
      <c r="G774" t="s">
        <v>13</v>
      </c>
    </row>
    <row r="775" spans="1:7" ht="14.25" hidden="1">
      <c r="A775" s="11">
        <v>43862</v>
      </c>
      <c r="B775" s="10" t="s">
        <v>1175</v>
      </c>
      <c r="C775" s="12">
        <v>0.20833333333333334</v>
      </c>
      <c r="D775" s="13">
        <v>43863</v>
      </c>
      <c r="E775" s="7" t="s">
        <v>402</v>
      </c>
      <c r="F775" s="14">
        <v>14</v>
      </c>
      <c r="G775" t="s">
        <v>13</v>
      </c>
    </row>
    <row r="776" spans="1:7" ht="14.25" hidden="1">
      <c r="A776" s="11">
        <v>43862</v>
      </c>
      <c r="B776" s="10" t="s">
        <v>1176</v>
      </c>
      <c r="C776" s="12">
        <v>0.25</v>
      </c>
      <c r="D776" s="13">
        <v>43863</v>
      </c>
      <c r="E776" s="7" t="s">
        <v>402</v>
      </c>
      <c r="F776" s="14">
        <v>20.45</v>
      </c>
      <c r="G776" t="s">
        <v>6</v>
      </c>
    </row>
    <row r="777" spans="1:7" ht="14.25" hidden="1">
      <c r="A777" s="11">
        <v>43862</v>
      </c>
      <c r="B777" s="10" t="s">
        <v>1177</v>
      </c>
      <c r="C777" s="12">
        <v>0.29166666666666669</v>
      </c>
      <c r="D777" s="13">
        <v>43863</v>
      </c>
      <c r="E777" s="7" t="s">
        <v>402</v>
      </c>
      <c r="F777" s="14">
        <v>21.52</v>
      </c>
      <c r="G777" t="s">
        <v>13</v>
      </c>
    </row>
    <row r="778" spans="1:7" ht="14.25" hidden="1">
      <c r="A778" s="11">
        <v>43862</v>
      </c>
      <c r="B778" s="10" t="s">
        <v>1178</v>
      </c>
      <c r="C778" s="12">
        <v>0.33333333333333331</v>
      </c>
      <c r="D778" s="13">
        <v>43863</v>
      </c>
      <c r="E778" s="7" t="s">
        <v>402</v>
      </c>
      <c r="F778" s="14">
        <v>22</v>
      </c>
      <c r="G778" t="s">
        <v>13</v>
      </c>
    </row>
    <row r="779" spans="1:7" ht="14.25" hidden="1">
      <c r="A779" s="11">
        <v>43862</v>
      </c>
      <c r="B779" s="10" t="s">
        <v>1179</v>
      </c>
      <c r="C779" s="12">
        <v>0.375</v>
      </c>
      <c r="D779" s="13">
        <v>43863</v>
      </c>
      <c r="E779" s="7" t="s">
        <v>402</v>
      </c>
      <c r="F779" s="14">
        <v>25.51</v>
      </c>
      <c r="G779" t="s">
        <v>5</v>
      </c>
    </row>
    <row r="780" spans="1:7" ht="14.25" hidden="1">
      <c r="A780" s="11">
        <v>43862</v>
      </c>
      <c r="B780" s="10" t="s">
        <v>1180</v>
      </c>
      <c r="C780" s="12">
        <v>0.41666666666666669</v>
      </c>
      <c r="D780" s="13">
        <v>43863</v>
      </c>
      <c r="E780" s="7" t="s">
        <v>402</v>
      </c>
      <c r="F780" s="14">
        <v>28.03</v>
      </c>
      <c r="G780" t="s">
        <v>5</v>
      </c>
    </row>
    <row r="781" spans="1:7" ht="14.25" hidden="1">
      <c r="A781" s="11">
        <v>43862</v>
      </c>
      <c r="B781" s="10" t="s">
        <v>1181</v>
      </c>
      <c r="C781" s="12">
        <v>0.45833333333333331</v>
      </c>
      <c r="D781" s="13">
        <v>43863</v>
      </c>
      <c r="E781" s="7" t="s">
        <v>402</v>
      </c>
      <c r="F781" s="14">
        <v>29.23</v>
      </c>
      <c r="G781" t="s">
        <v>13</v>
      </c>
    </row>
    <row r="782" spans="1:7" ht="14.25" hidden="1">
      <c r="A782" s="11">
        <v>43862</v>
      </c>
      <c r="B782" s="10" t="s">
        <v>1182</v>
      </c>
      <c r="C782" s="12">
        <v>0.5</v>
      </c>
      <c r="D782" s="13">
        <v>43863</v>
      </c>
      <c r="E782" s="7" t="s">
        <v>402</v>
      </c>
      <c r="F782" s="14">
        <v>28.03</v>
      </c>
      <c r="G782" t="s">
        <v>5</v>
      </c>
    </row>
    <row r="783" spans="1:7" ht="14.25" hidden="1">
      <c r="A783" s="11">
        <v>43862</v>
      </c>
      <c r="B783" s="10" t="s">
        <v>1183</v>
      </c>
      <c r="C783" s="12">
        <v>0.54166666666666663</v>
      </c>
      <c r="D783" s="13">
        <v>43863</v>
      </c>
      <c r="E783" s="7" t="s">
        <v>402</v>
      </c>
      <c r="F783" s="14">
        <v>27.51</v>
      </c>
      <c r="G783" t="s">
        <v>13</v>
      </c>
    </row>
    <row r="784" spans="1:7" ht="14.25" hidden="1">
      <c r="A784" s="11">
        <v>43862</v>
      </c>
      <c r="B784" s="10" t="s">
        <v>1184</v>
      </c>
      <c r="C784" s="12">
        <v>0.58333333333333337</v>
      </c>
      <c r="D784" s="13">
        <v>43863</v>
      </c>
      <c r="E784" s="7" t="s">
        <v>402</v>
      </c>
      <c r="F784" s="14">
        <v>27</v>
      </c>
      <c r="G784" t="s">
        <v>6</v>
      </c>
    </row>
    <row r="785" spans="1:7" ht="14.25" hidden="1">
      <c r="A785" s="11">
        <v>43862</v>
      </c>
      <c r="B785" s="10" t="s">
        <v>1185</v>
      </c>
      <c r="C785" s="12">
        <v>0.625</v>
      </c>
      <c r="D785" s="13">
        <v>43863</v>
      </c>
      <c r="E785" s="7" t="s">
        <v>402</v>
      </c>
      <c r="F785" s="14">
        <v>23.49</v>
      </c>
      <c r="G785" t="s">
        <v>6</v>
      </c>
    </row>
    <row r="786" spans="1:7" ht="14.25" hidden="1">
      <c r="A786" s="11">
        <v>43862</v>
      </c>
      <c r="B786" s="10" t="s">
        <v>1186</v>
      </c>
      <c r="C786" s="12">
        <v>0.66666666666666663</v>
      </c>
      <c r="D786" s="13">
        <v>43863</v>
      </c>
      <c r="E786" s="7" t="s">
        <v>402</v>
      </c>
      <c r="F786" s="14">
        <v>25.01</v>
      </c>
      <c r="G786" t="s">
        <v>20</v>
      </c>
    </row>
    <row r="787" spans="1:7" ht="14.25" hidden="1">
      <c r="A787" s="11">
        <v>43862</v>
      </c>
      <c r="B787" s="10" t="s">
        <v>1187</v>
      </c>
      <c r="C787" s="12">
        <v>0.70833333333333337</v>
      </c>
      <c r="D787" s="13">
        <v>43863</v>
      </c>
      <c r="E787" s="7" t="s">
        <v>402</v>
      </c>
      <c r="F787" s="14">
        <v>29.97</v>
      </c>
      <c r="G787" t="s">
        <v>13</v>
      </c>
    </row>
    <row r="788" spans="1:7" ht="14.25" hidden="1">
      <c r="A788" s="11">
        <v>43862</v>
      </c>
      <c r="B788" s="10" t="s">
        <v>1188</v>
      </c>
      <c r="C788" s="12">
        <v>0.75</v>
      </c>
      <c r="D788" s="13">
        <v>43863</v>
      </c>
      <c r="E788" s="7" t="s">
        <v>402</v>
      </c>
      <c r="F788" s="14">
        <v>35.020000000000003</v>
      </c>
      <c r="G788" t="s">
        <v>5</v>
      </c>
    </row>
    <row r="789" spans="1:7" ht="14.25" hidden="1">
      <c r="A789" s="11">
        <v>43862</v>
      </c>
      <c r="B789" s="10" t="s">
        <v>1189</v>
      </c>
      <c r="C789" s="12">
        <v>0.79166666666666663</v>
      </c>
      <c r="D789" s="13">
        <v>43863</v>
      </c>
      <c r="E789" s="7" t="s">
        <v>402</v>
      </c>
      <c r="F789" s="14">
        <v>42.61</v>
      </c>
      <c r="G789" t="s">
        <v>5</v>
      </c>
    </row>
    <row r="790" spans="1:7" ht="14.25" hidden="1">
      <c r="A790" s="11">
        <v>43862</v>
      </c>
      <c r="B790" s="10" t="s">
        <v>1190</v>
      </c>
      <c r="C790" s="12">
        <v>0.83333333333333337</v>
      </c>
      <c r="D790" s="13">
        <v>43863</v>
      </c>
      <c r="E790" s="7" t="s">
        <v>402</v>
      </c>
      <c r="F790" s="14">
        <v>45.19</v>
      </c>
      <c r="G790" t="s">
        <v>5</v>
      </c>
    </row>
    <row r="791" spans="1:7" ht="14.25" hidden="1">
      <c r="A791" s="11">
        <v>43862</v>
      </c>
      <c r="B791" s="10" t="s">
        <v>1191</v>
      </c>
      <c r="C791" s="12">
        <v>0.875</v>
      </c>
      <c r="D791" s="13">
        <v>43863</v>
      </c>
      <c r="E791" s="7" t="s">
        <v>402</v>
      </c>
      <c r="F791" s="14">
        <v>45.17</v>
      </c>
      <c r="G791" t="s">
        <v>5</v>
      </c>
    </row>
    <row r="792" spans="1:7" ht="14.25" hidden="1">
      <c r="A792" s="11">
        <v>43862</v>
      </c>
      <c r="B792" s="10" t="s">
        <v>1192</v>
      </c>
      <c r="C792" s="12">
        <v>0.91666666666666663</v>
      </c>
      <c r="D792" s="13">
        <v>43863</v>
      </c>
      <c r="E792" s="7" t="s">
        <v>402</v>
      </c>
      <c r="F792" s="14">
        <v>42.02</v>
      </c>
      <c r="G792" t="s">
        <v>5</v>
      </c>
    </row>
    <row r="793" spans="1:7" ht="14.25" hidden="1">
      <c r="A793" s="11">
        <v>43862</v>
      </c>
      <c r="B793" s="10" t="s">
        <v>1193</v>
      </c>
      <c r="C793" s="12">
        <v>0.95833333333333337</v>
      </c>
      <c r="D793" s="13">
        <v>43863</v>
      </c>
      <c r="E793" s="7" t="s">
        <v>402</v>
      </c>
      <c r="F793" s="14">
        <v>36.08</v>
      </c>
      <c r="G793" t="s">
        <v>5</v>
      </c>
    </row>
    <row r="794" spans="1:7" ht="14.25">
      <c r="A794" s="11">
        <v>43862</v>
      </c>
      <c r="B794" s="10" t="s">
        <v>1194</v>
      </c>
      <c r="C794" s="12">
        <v>0</v>
      </c>
      <c r="D794" s="13">
        <v>43864</v>
      </c>
      <c r="E794" s="7" t="s">
        <v>402</v>
      </c>
      <c r="F794" s="14">
        <v>39.200000000000003</v>
      </c>
      <c r="G794" t="s">
        <v>13</v>
      </c>
    </row>
    <row r="795" spans="1:7" ht="14.25" hidden="1">
      <c r="A795" s="11">
        <v>43862</v>
      </c>
      <c r="B795" s="10" t="s">
        <v>1195</v>
      </c>
      <c r="C795" s="12">
        <v>4.1666666666666664E-2</v>
      </c>
      <c r="D795" s="13">
        <v>43864</v>
      </c>
      <c r="E795" s="7" t="s">
        <v>402</v>
      </c>
      <c r="F795" s="14">
        <v>30</v>
      </c>
      <c r="G795" t="s">
        <v>12</v>
      </c>
    </row>
    <row r="796" spans="1:7" ht="14.25" hidden="1">
      <c r="A796" s="11">
        <v>43862</v>
      </c>
      <c r="B796" s="10" t="s">
        <v>1196</v>
      </c>
      <c r="C796" s="12">
        <v>8.3333333333333329E-2</v>
      </c>
      <c r="D796" s="13">
        <v>43864</v>
      </c>
      <c r="E796" s="7" t="s">
        <v>402</v>
      </c>
      <c r="F796" s="14">
        <v>27</v>
      </c>
      <c r="G796" t="s">
        <v>12</v>
      </c>
    </row>
    <row r="797" spans="1:7" ht="14.25" hidden="1">
      <c r="A797" s="11">
        <v>43862</v>
      </c>
      <c r="B797" s="10" t="s">
        <v>1197</v>
      </c>
      <c r="C797" s="12">
        <v>0.125</v>
      </c>
      <c r="D797" s="13">
        <v>43864</v>
      </c>
      <c r="E797" s="7" t="s">
        <v>402</v>
      </c>
      <c r="F797" s="14">
        <v>26.49</v>
      </c>
      <c r="G797" t="s">
        <v>13</v>
      </c>
    </row>
    <row r="798" spans="1:7" ht="14.25" hidden="1">
      <c r="A798" s="11">
        <v>43862</v>
      </c>
      <c r="B798" s="10" t="s">
        <v>1198</v>
      </c>
      <c r="C798" s="12">
        <v>0.16666666666666666</v>
      </c>
      <c r="D798" s="13">
        <v>43864</v>
      </c>
      <c r="E798" s="7" t="s">
        <v>402</v>
      </c>
      <c r="F798" s="14">
        <v>27</v>
      </c>
      <c r="G798" t="s">
        <v>12</v>
      </c>
    </row>
    <row r="799" spans="1:7" ht="14.25" hidden="1">
      <c r="A799" s="11">
        <v>43862</v>
      </c>
      <c r="B799" s="10" t="s">
        <v>1199</v>
      </c>
      <c r="C799" s="12">
        <v>0.20833333333333334</v>
      </c>
      <c r="D799" s="13">
        <v>43864</v>
      </c>
      <c r="E799" s="7" t="s">
        <v>402</v>
      </c>
      <c r="F799" s="14">
        <v>30</v>
      </c>
      <c r="G799" t="s">
        <v>6</v>
      </c>
    </row>
    <row r="800" spans="1:7" ht="14.25" hidden="1">
      <c r="A800" s="11">
        <v>43862</v>
      </c>
      <c r="B800" s="10" t="s">
        <v>1200</v>
      </c>
      <c r="C800" s="12">
        <v>0.25</v>
      </c>
      <c r="D800" s="13">
        <v>43864</v>
      </c>
      <c r="E800" s="7" t="s">
        <v>402</v>
      </c>
      <c r="F800" s="14">
        <v>39.200000000000003</v>
      </c>
      <c r="G800" t="s">
        <v>13</v>
      </c>
    </row>
    <row r="801" spans="1:7" ht="14.25" hidden="1">
      <c r="A801" s="11">
        <v>43862</v>
      </c>
      <c r="B801" s="10" t="s">
        <v>1201</v>
      </c>
      <c r="C801" s="12">
        <v>0.29166666666666669</v>
      </c>
      <c r="D801" s="13">
        <v>43864</v>
      </c>
      <c r="E801" s="7" t="s">
        <v>402</v>
      </c>
      <c r="F801" s="14">
        <v>42.61</v>
      </c>
      <c r="G801" t="s">
        <v>5</v>
      </c>
    </row>
    <row r="802" spans="1:7" ht="14.25" hidden="1">
      <c r="A802" s="11">
        <v>43862</v>
      </c>
      <c r="B802" s="10" t="s">
        <v>1202</v>
      </c>
      <c r="C802" s="12">
        <v>0.33333333333333331</v>
      </c>
      <c r="D802" s="13">
        <v>43864</v>
      </c>
      <c r="E802" s="7" t="s">
        <v>402</v>
      </c>
      <c r="F802" s="14">
        <v>45.13</v>
      </c>
      <c r="G802" t="s">
        <v>5</v>
      </c>
    </row>
    <row r="803" spans="1:7" ht="14.25" hidden="1">
      <c r="A803" s="11">
        <v>43862</v>
      </c>
      <c r="B803" s="10" t="s">
        <v>1203</v>
      </c>
      <c r="C803" s="12">
        <v>0.375</v>
      </c>
      <c r="D803" s="13">
        <v>43864</v>
      </c>
      <c r="E803" s="7" t="s">
        <v>402</v>
      </c>
      <c r="F803" s="14">
        <v>44.61</v>
      </c>
      <c r="G803" t="s">
        <v>5</v>
      </c>
    </row>
    <row r="804" spans="1:7" ht="14.25" hidden="1">
      <c r="A804" s="11">
        <v>43862</v>
      </c>
      <c r="B804" s="10" t="s">
        <v>1204</v>
      </c>
      <c r="C804" s="12">
        <v>0.41666666666666669</v>
      </c>
      <c r="D804" s="13">
        <v>43864</v>
      </c>
      <c r="E804" s="7" t="s">
        <v>402</v>
      </c>
      <c r="F804" s="14">
        <v>43.62</v>
      </c>
      <c r="G804" t="s">
        <v>5</v>
      </c>
    </row>
    <row r="805" spans="1:7" ht="14.25" hidden="1">
      <c r="A805" s="11">
        <v>43862</v>
      </c>
      <c r="B805" s="10" t="s">
        <v>1205</v>
      </c>
      <c r="C805" s="12">
        <v>0.45833333333333331</v>
      </c>
      <c r="D805" s="13">
        <v>43864</v>
      </c>
      <c r="E805" s="7" t="s">
        <v>402</v>
      </c>
      <c r="F805" s="14">
        <v>43.61</v>
      </c>
      <c r="G805" t="s">
        <v>5</v>
      </c>
    </row>
    <row r="806" spans="1:7" ht="14.25" hidden="1">
      <c r="A806" s="11">
        <v>43862</v>
      </c>
      <c r="B806" s="10" t="s">
        <v>1206</v>
      </c>
      <c r="C806" s="12">
        <v>0.5</v>
      </c>
      <c r="D806" s="13">
        <v>43864</v>
      </c>
      <c r="E806" s="7" t="s">
        <v>402</v>
      </c>
      <c r="F806" s="14">
        <v>42.83</v>
      </c>
      <c r="G806" t="s">
        <v>12</v>
      </c>
    </row>
    <row r="807" spans="1:7" ht="14.25" hidden="1">
      <c r="A807" s="11">
        <v>43862</v>
      </c>
      <c r="B807" s="10" t="s">
        <v>1207</v>
      </c>
      <c r="C807" s="12">
        <v>0.54166666666666663</v>
      </c>
      <c r="D807" s="13">
        <v>43864</v>
      </c>
      <c r="E807" s="7" t="s">
        <v>402</v>
      </c>
      <c r="F807" s="14">
        <v>42.47</v>
      </c>
      <c r="G807" t="s">
        <v>5</v>
      </c>
    </row>
    <row r="808" spans="1:7" ht="14.25" hidden="1">
      <c r="A808" s="11">
        <v>43862</v>
      </c>
      <c r="B808" s="10" t="s">
        <v>1208</v>
      </c>
      <c r="C808" s="12">
        <v>0.58333333333333337</v>
      </c>
      <c r="D808" s="13">
        <v>43864</v>
      </c>
      <c r="E808" s="7" t="s">
        <v>402</v>
      </c>
      <c r="F808" s="14">
        <v>42.14</v>
      </c>
      <c r="G808" t="s">
        <v>5</v>
      </c>
    </row>
    <row r="809" spans="1:7" ht="14.25" hidden="1">
      <c r="A809" s="11">
        <v>43862</v>
      </c>
      <c r="B809" s="10" t="s">
        <v>1209</v>
      </c>
      <c r="C809" s="12">
        <v>0.625</v>
      </c>
      <c r="D809" s="13">
        <v>43864</v>
      </c>
      <c r="E809" s="7" t="s">
        <v>402</v>
      </c>
      <c r="F809" s="14">
        <v>42.03</v>
      </c>
      <c r="G809" t="s">
        <v>20</v>
      </c>
    </row>
    <row r="810" spans="1:7" ht="14.25" hidden="1">
      <c r="A810" s="11">
        <v>43862</v>
      </c>
      <c r="B810" s="10" t="s">
        <v>1210</v>
      </c>
      <c r="C810" s="12">
        <v>0.66666666666666663</v>
      </c>
      <c r="D810" s="13">
        <v>43864</v>
      </c>
      <c r="E810" s="7" t="s">
        <v>402</v>
      </c>
      <c r="F810" s="14">
        <v>42.27</v>
      </c>
      <c r="G810" t="s">
        <v>5</v>
      </c>
    </row>
    <row r="811" spans="1:7" ht="14.25" hidden="1">
      <c r="A811" s="11">
        <v>43862</v>
      </c>
      <c r="B811" s="10" t="s">
        <v>1211</v>
      </c>
      <c r="C811" s="12">
        <v>0.70833333333333337</v>
      </c>
      <c r="D811" s="13">
        <v>43864</v>
      </c>
      <c r="E811" s="7" t="s">
        <v>402</v>
      </c>
      <c r="F811" s="14">
        <v>42.71</v>
      </c>
      <c r="G811" t="s">
        <v>12</v>
      </c>
    </row>
    <row r="812" spans="1:7" ht="14.25" hidden="1">
      <c r="A812" s="11">
        <v>43862</v>
      </c>
      <c r="B812" s="10" t="s">
        <v>1212</v>
      </c>
      <c r="C812" s="12">
        <v>0.75</v>
      </c>
      <c r="D812" s="13">
        <v>43864</v>
      </c>
      <c r="E812" s="7" t="s">
        <v>402</v>
      </c>
      <c r="F812" s="14">
        <v>44.57</v>
      </c>
      <c r="G812" t="s">
        <v>5</v>
      </c>
    </row>
    <row r="813" spans="1:7" ht="14.25" hidden="1">
      <c r="A813" s="11">
        <v>43862</v>
      </c>
      <c r="B813" s="10" t="s">
        <v>1213</v>
      </c>
      <c r="C813" s="12">
        <v>0.79166666666666663</v>
      </c>
      <c r="D813" s="13">
        <v>43864</v>
      </c>
      <c r="E813" s="7" t="s">
        <v>402</v>
      </c>
      <c r="F813" s="14">
        <v>49.98</v>
      </c>
      <c r="G813" t="s">
        <v>10</v>
      </c>
    </row>
    <row r="814" spans="1:7" ht="14.25" hidden="1">
      <c r="A814" s="11">
        <v>43862</v>
      </c>
      <c r="B814" s="10" t="s">
        <v>1214</v>
      </c>
      <c r="C814" s="12">
        <v>0.83333333333333337</v>
      </c>
      <c r="D814" s="13">
        <v>43864</v>
      </c>
      <c r="E814" s="7" t="s">
        <v>402</v>
      </c>
      <c r="F814" s="14">
        <v>50.77</v>
      </c>
      <c r="G814" t="s">
        <v>6</v>
      </c>
    </row>
    <row r="815" spans="1:7" ht="14.25" hidden="1">
      <c r="A815" s="11">
        <v>43862</v>
      </c>
      <c r="B815" s="10" t="s">
        <v>1215</v>
      </c>
      <c r="C815" s="12">
        <v>0.875</v>
      </c>
      <c r="D815" s="13">
        <v>43864</v>
      </c>
      <c r="E815" s="7" t="s">
        <v>402</v>
      </c>
      <c r="F815" s="14">
        <v>50</v>
      </c>
      <c r="G815" t="s">
        <v>8</v>
      </c>
    </row>
    <row r="816" spans="1:7" ht="14.25" hidden="1">
      <c r="A816" s="11">
        <v>43862</v>
      </c>
      <c r="B816" s="10" t="s">
        <v>1216</v>
      </c>
      <c r="C816" s="12">
        <v>0.91666666666666663</v>
      </c>
      <c r="D816" s="13">
        <v>43864</v>
      </c>
      <c r="E816" s="7" t="s">
        <v>402</v>
      </c>
      <c r="F816" s="14">
        <v>44.99</v>
      </c>
      <c r="G816" t="s">
        <v>5</v>
      </c>
    </row>
    <row r="817" spans="1:7" ht="14.25" hidden="1">
      <c r="A817" s="11">
        <v>43862</v>
      </c>
      <c r="B817" s="10" t="s">
        <v>1217</v>
      </c>
      <c r="C817" s="12">
        <v>0.95833333333333337</v>
      </c>
      <c r="D817" s="13">
        <v>43864</v>
      </c>
      <c r="E817" s="7" t="s">
        <v>402</v>
      </c>
      <c r="F817" s="14">
        <v>42.61</v>
      </c>
      <c r="G817" t="s">
        <v>5</v>
      </c>
    </row>
    <row r="818" spans="1:7" ht="14.25">
      <c r="A818" s="11">
        <v>43862</v>
      </c>
      <c r="B818" s="10" t="s">
        <v>1218</v>
      </c>
      <c r="C818" s="12">
        <v>0</v>
      </c>
      <c r="D818" s="13">
        <v>43865</v>
      </c>
      <c r="E818" s="7" t="s">
        <v>402</v>
      </c>
      <c r="F818" s="14">
        <v>41.01</v>
      </c>
      <c r="G818" t="s">
        <v>5</v>
      </c>
    </row>
    <row r="819" spans="1:7" ht="14.25" hidden="1">
      <c r="A819" s="11">
        <v>43862</v>
      </c>
      <c r="B819" s="10" t="s">
        <v>1219</v>
      </c>
      <c r="C819" s="12">
        <v>4.1666666666666664E-2</v>
      </c>
      <c r="D819" s="13">
        <v>43865</v>
      </c>
      <c r="E819" s="7" t="s">
        <v>402</v>
      </c>
      <c r="F819" s="14">
        <v>35.909999999999997</v>
      </c>
      <c r="G819" t="s">
        <v>12</v>
      </c>
    </row>
    <row r="820" spans="1:7" ht="14.25" hidden="1">
      <c r="A820" s="11">
        <v>43862</v>
      </c>
      <c r="B820" s="10" t="s">
        <v>1220</v>
      </c>
      <c r="C820" s="12">
        <v>8.3333333333333329E-2</v>
      </c>
      <c r="D820" s="13">
        <v>43865</v>
      </c>
      <c r="E820" s="7" t="s">
        <v>402</v>
      </c>
      <c r="F820" s="14">
        <v>32.19</v>
      </c>
      <c r="G820" t="s">
        <v>13</v>
      </c>
    </row>
    <row r="821" spans="1:7" ht="14.25" hidden="1">
      <c r="A821" s="11">
        <v>43862</v>
      </c>
      <c r="B821" s="10" t="s">
        <v>1221</v>
      </c>
      <c r="C821" s="12">
        <v>0.125</v>
      </c>
      <c r="D821" s="13">
        <v>43865</v>
      </c>
      <c r="E821" s="7" t="s">
        <v>402</v>
      </c>
      <c r="F821" s="14">
        <v>30.8</v>
      </c>
      <c r="G821" t="s">
        <v>6</v>
      </c>
    </row>
    <row r="822" spans="1:7" ht="14.25" hidden="1">
      <c r="A822" s="11">
        <v>43862</v>
      </c>
      <c r="B822" s="10" t="s">
        <v>1222</v>
      </c>
      <c r="C822" s="12">
        <v>0.16666666666666666</v>
      </c>
      <c r="D822" s="13">
        <v>43865</v>
      </c>
      <c r="E822" s="7" t="s">
        <v>402</v>
      </c>
      <c r="F822" s="14">
        <v>30.23</v>
      </c>
      <c r="G822" t="s">
        <v>6</v>
      </c>
    </row>
    <row r="823" spans="1:7" ht="14.25" hidden="1">
      <c r="A823" s="11">
        <v>43862</v>
      </c>
      <c r="B823" s="10" t="s">
        <v>1223</v>
      </c>
      <c r="C823" s="12">
        <v>0.20833333333333334</v>
      </c>
      <c r="D823" s="13">
        <v>43865</v>
      </c>
      <c r="E823" s="7" t="s">
        <v>402</v>
      </c>
      <c r="F823" s="14">
        <v>30.53</v>
      </c>
      <c r="G823" t="s">
        <v>5</v>
      </c>
    </row>
    <row r="824" spans="1:7" ht="14.25" hidden="1">
      <c r="A824" s="11">
        <v>43862</v>
      </c>
      <c r="B824" s="10" t="s">
        <v>1224</v>
      </c>
      <c r="C824" s="12">
        <v>0.25</v>
      </c>
      <c r="D824" s="13">
        <v>43865</v>
      </c>
      <c r="E824" s="7" t="s">
        <v>402</v>
      </c>
      <c r="F824" s="14">
        <v>37.909999999999997</v>
      </c>
      <c r="G824" t="s">
        <v>12</v>
      </c>
    </row>
    <row r="825" spans="1:7" ht="14.25" hidden="1">
      <c r="A825" s="11">
        <v>43862</v>
      </c>
      <c r="B825" s="10" t="s">
        <v>1225</v>
      </c>
      <c r="C825" s="12">
        <v>0.29166666666666669</v>
      </c>
      <c r="D825" s="13">
        <v>43865</v>
      </c>
      <c r="E825" s="7" t="s">
        <v>402</v>
      </c>
      <c r="F825" s="14">
        <v>42.25</v>
      </c>
      <c r="G825" t="s">
        <v>5</v>
      </c>
    </row>
    <row r="826" spans="1:7" ht="14.25" hidden="1">
      <c r="A826" s="11">
        <v>43862</v>
      </c>
      <c r="B826" s="10" t="s">
        <v>1226</v>
      </c>
      <c r="C826" s="12">
        <v>0.33333333333333331</v>
      </c>
      <c r="D826" s="13">
        <v>43865</v>
      </c>
      <c r="E826" s="7" t="s">
        <v>402</v>
      </c>
      <c r="F826" s="14">
        <v>43.5</v>
      </c>
      <c r="G826" t="s">
        <v>10</v>
      </c>
    </row>
    <row r="827" spans="1:7" ht="14.25" hidden="1">
      <c r="A827" s="11">
        <v>43862</v>
      </c>
      <c r="B827" s="10" t="s">
        <v>1227</v>
      </c>
      <c r="C827" s="12">
        <v>0.375</v>
      </c>
      <c r="D827" s="13">
        <v>43865</v>
      </c>
      <c r="E827" s="7" t="s">
        <v>402</v>
      </c>
      <c r="F827" s="14">
        <v>43.17</v>
      </c>
      <c r="G827" t="s">
        <v>5</v>
      </c>
    </row>
    <row r="828" spans="1:7" ht="14.25" hidden="1">
      <c r="A828" s="11">
        <v>43862</v>
      </c>
      <c r="B828" s="10" t="s">
        <v>1228</v>
      </c>
      <c r="C828" s="12">
        <v>0.41666666666666669</v>
      </c>
      <c r="D828" s="13">
        <v>43865</v>
      </c>
      <c r="E828" s="7" t="s">
        <v>402</v>
      </c>
      <c r="F828" s="14">
        <v>42.27</v>
      </c>
      <c r="G828" t="s">
        <v>5</v>
      </c>
    </row>
    <row r="829" spans="1:7" ht="14.25" hidden="1">
      <c r="A829" s="11">
        <v>43862</v>
      </c>
      <c r="B829" s="10" t="s">
        <v>1229</v>
      </c>
      <c r="C829" s="12">
        <v>0.45833333333333331</v>
      </c>
      <c r="D829" s="13">
        <v>43865</v>
      </c>
      <c r="E829" s="7" t="s">
        <v>402</v>
      </c>
      <c r="F829" s="14">
        <v>41.07</v>
      </c>
      <c r="G829" t="s">
        <v>12</v>
      </c>
    </row>
    <row r="830" spans="1:7" ht="14.25" hidden="1">
      <c r="A830" s="11">
        <v>43862</v>
      </c>
      <c r="B830" s="10" t="s">
        <v>1230</v>
      </c>
      <c r="C830" s="12">
        <v>0.5</v>
      </c>
      <c r="D830" s="13">
        <v>43865</v>
      </c>
      <c r="E830" s="7" t="s">
        <v>402</v>
      </c>
      <c r="F830" s="14">
        <v>40.07</v>
      </c>
      <c r="G830" t="s">
        <v>12</v>
      </c>
    </row>
    <row r="831" spans="1:7" ht="14.25" hidden="1">
      <c r="A831" s="11">
        <v>43862</v>
      </c>
      <c r="B831" s="10" t="s">
        <v>1231</v>
      </c>
      <c r="C831" s="12">
        <v>0.54166666666666663</v>
      </c>
      <c r="D831" s="13">
        <v>43865</v>
      </c>
      <c r="E831" s="7" t="s">
        <v>402</v>
      </c>
      <c r="F831" s="14">
        <v>38</v>
      </c>
      <c r="G831" t="s">
        <v>12</v>
      </c>
    </row>
    <row r="832" spans="1:7" ht="14.25" hidden="1">
      <c r="A832" s="11">
        <v>43862</v>
      </c>
      <c r="B832" s="10" t="s">
        <v>1232</v>
      </c>
      <c r="C832" s="12">
        <v>0.58333333333333337</v>
      </c>
      <c r="D832" s="13">
        <v>43865</v>
      </c>
      <c r="E832" s="7" t="s">
        <v>402</v>
      </c>
      <c r="F832" s="14">
        <v>33.01</v>
      </c>
      <c r="G832" t="s">
        <v>12</v>
      </c>
    </row>
    <row r="833" spans="1:7" ht="14.25" hidden="1">
      <c r="A833" s="11">
        <v>43862</v>
      </c>
      <c r="B833" s="10" t="s">
        <v>1233</v>
      </c>
      <c r="C833" s="12">
        <v>0.625</v>
      </c>
      <c r="D833" s="13">
        <v>43865</v>
      </c>
      <c r="E833" s="7" t="s">
        <v>402</v>
      </c>
      <c r="F833" s="14">
        <v>30.53</v>
      </c>
      <c r="G833" t="s">
        <v>5</v>
      </c>
    </row>
    <row r="834" spans="1:7" ht="14.25" hidden="1">
      <c r="A834" s="11">
        <v>43862</v>
      </c>
      <c r="B834" s="10" t="s">
        <v>1234</v>
      </c>
      <c r="C834" s="12">
        <v>0.66666666666666663</v>
      </c>
      <c r="D834" s="13">
        <v>43865</v>
      </c>
      <c r="E834" s="7" t="s">
        <v>402</v>
      </c>
      <c r="F834" s="14">
        <v>33.01</v>
      </c>
      <c r="G834" t="s">
        <v>13</v>
      </c>
    </row>
    <row r="835" spans="1:7" ht="14.25" hidden="1">
      <c r="A835" s="11">
        <v>43862</v>
      </c>
      <c r="B835" s="10" t="s">
        <v>1235</v>
      </c>
      <c r="C835" s="12">
        <v>0.70833333333333337</v>
      </c>
      <c r="D835" s="13">
        <v>43865</v>
      </c>
      <c r="E835" s="7" t="s">
        <v>402</v>
      </c>
      <c r="F835" s="14">
        <v>39.92</v>
      </c>
      <c r="G835" t="s">
        <v>12</v>
      </c>
    </row>
    <row r="836" spans="1:7" ht="14.25" hidden="1">
      <c r="A836" s="11">
        <v>43862</v>
      </c>
      <c r="B836" s="10" t="s">
        <v>1236</v>
      </c>
      <c r="C836" s="12">
        <v>0.75</v>
      </c>
      <c r="D836" s="13">
        <v>43865</v>
      </c>
      <c r="E836" s="7" t="s">
        <v>402</v>
      </c>
      <c r="F836" s="14">
        <v>41.3</v>
      </c>
      <c r="G836" t="s">
        <v>5</v>
      </c>
    </row>
    <row r="837" spans="1:7" ht="14.25" hidden="1">
      <c r="A837" s="11">
        <v>43862</v>
      </c>
      <c r="B837" s="10" t="s">
        <v>1237</v>
      </c>
      <c r="C837" s="12">
        <v>0.79166666666666663</v>
      </c>
      <c r="D837" s="13">
        <v>43865</v>
      </c>
      <c r="E837" s="7" t="s">
        <v>402</v>
      </c>
      <c r="F837" s="14">
        <v>42.45</v>
      </c>
      <c r="G837" t="s">
        <v>5</v>
      </c>
    </row>
    <row r="838" spans="1:7" ht="14.25" hidden="1">
      <c r="A838" s="11">
        <v>43862</v>
      </c>
      <c r="B838" s="10" t="s">
        <v>1238</v>
      </c>
      <c r="C838" s="12">
        <v>0.83333333333333337</v>
      </c>
      <c r="D838" s="13">
        <v>43865</v>
      </c>
      <c r="E838" s="7" t="s">
        <v>402</v>
      </c>
      <c r="F838" s="14">
        <v>42.83</v>
      </c>
      <c r="G838" t="s">
        <v>12</v>
      </c>
    </row>
    <row r="839" spans="1:7" ht="14.25" hidden="1">
      <c r="A839" s="11">
        <v>43862</v>
      </c>
      <c r="B839" s="10" t="s">
        <v>1239</v>
      </c>
      <c r="C839" s="12">
        <v>0.875</v>
      </c>
      <c r="D839" s="13">
        <v>43865</v>
      </c>
      <c r="E839" s="7" t="s">
        <v>402</v>
      </c>
      <c r="F839" s="14">
        <v>42.25</v>
      </c>
      <c r="G839" t="s">
        <v>5</v>
      </c>
    </row>
    <row r="840" spans="1:7" ht="14.25" hidden="1">
      <c r="A840" s="11">
        <v>43862</v>
      </c>
      <c r="B840" s="10" t="s">
        <v>1240</v>
      </c>
      <c r="C840" s="12">
        <v>0.91666666666666663</v>
      </c>
      <c r="D840" s="13">
        <v>43865</v>
      </c>
      <c r="E840" s="7" t="s">
        <v>402</v>
      </c>
      <c r="F840" s="14">
        <v>40.01</v>
      </c>
      <c r="G840" t="s">
        <v>12</v>
      </c>
    </row>
    <row r="841" spans="1:7" ht="14.25" hidden="1">
      <c r="A841" s="11">
        <v>43862</v>
      </c>
      <c r="B841" s="10" t="s">
        <v>1241</v>
      </c>
      <c r="C841" s="12">
        <v>0.95833333333333337</v>
      </c>
      <c r="D841" s="13">
        <v>43865</v>
      </c>
      <c r="E841" s="7" t="s">
        <v>402</v>
      </c>
      <c r="F841" s="14">
        <v>33.5</v>
      </c>
      <c r="G841" t="s">
        <v>13</v>
      </c>
    </row>
    <row r="842" spans="1:7" ht="14.25">
      <c r="A842" s="11">
        <v>43862</v>
      </c>
      <c r="B842" s="10" t="s">
        <v>1242</v>
      </c>
      <c r="C842" s="12">
        <v>0</v>
      </c>
      <c r="D842" s="13">
        <v>43866</v>
      </c>
      <c r="E842" s="7" t="s">
        <v>402</v>
      </c>
      <c r="F842" s="14">
        <v>27.1</v>
      </c>
      <c r="G842" t="s">
        <v>13</v>
      </c>
    </row>
    <row r="843" spans="1:7" ht="14.25" hidden="1">
      <c r="A843" s="11">
        <v>43862</v>
      </c>
      <c r="B843" s="10" t="s">
        <v>1243</v>
      </c>
      <c r="C843" s="12">
        <v>4.1666666666666664E-2</v>
      </c>
      <c r="D843" s="13">
        <v>43866</v>
      </c>
      <c r="E843" s="7" t="s">
        <v>402</v>
      </c>
      <c r="F843" s="14">
        <v>25</v>
      </c>
      <c r="G843" t="s">
        <v>35</v>
      </c>
    </row>
    <row r="844" spans="1:7" ht="14.25" hidden="1">
      <c r="A844" s="11">
        <v>43862</v>
      </c>
      <c r="B844" s="10" t="s">
        <v>1244</v>
      </c>
      <c r="C844" s="12">
        <v>8.3333333333333329E-2</v>
      </c>
      <c r="D844" s="13">
        <v>43866</v>
      </c>
      <c r="E844" s="7" t="s">
        <v>402</v>
      </c>
      <c r="F844" s="14">
        <v>24.43</v>
      </c>
      <c r="G844" t="s">
        <v>6</v>
      </c>
    </row>
    <row r="845" spans="1:7" ht="14.25" hidden="1">
      <c r="A845" s="11">
        <v>43862</v>
      </c>
      <c r="B845" s="10" t="s">
        <v>1245</v>
      </c>
      <c r="C845" s="12">
        <v>0.125</v>
      </c>
      <c r="D845" s="13">
        <v>43866</v>
      </c>
      <c r="E845" s="7" t="s">
        <v>402</v>
      </c>
      <c r="F845" s="14">
        <v>23.63</v>
      </c>
      <c r="G845" t="s">
        <v>6</v>
      </c>
    </row>
    <row r="846" spans="1:7" ht="14.25" hidden="1">
      <c r="A846" s="11">
        <v>43862</v>
      </c>
      <c r="B846" s="10" t="s">
        <v>1246</v>
      </c>
      <c r="C846" s="12">
        <v>0.16666666666666666</v>
      </c>
      <c r="D846" s="13">
        <v>43866</v>
      </c>
      <c r="E846" s="7" t="s">
        <v>402</v>
      </c>
      <c r="F846" s="14">
        <v>24.83</v>
      </c>
      <c r="G846" t="s">
        <v>6</v>
      </c>
    </row>
    <row r="847" spans="1:7" ht="14.25" hidden="1">
      <c r="A847" s="11">
        <v>43862</v>
      </c>
      <c r="B847" s="10" t="s">
        <v>1247</v>
      </c>
      <c r="C847" s="12">
        <v>0.20833333333333334</v>
      </c>
      <c r="D847" s="13">
        <v>43866</v>
      </c>
      <c r="E847" s="7" t="s">
        <v>402</v>
      </c>
      <c r="F847" s="14">
        <v>26.62</v>
      </c>
      <c r="G847" t="s">
        <v>13</v>
      </c>
    </row>
    <row r="848" spans="1:7" ht="14.25" hidden="1">
      <c r="A848" s="11">
        <v>43862</v>
      </c>
      <c r="B848" s="10" t="s">
        <v>1248</v>
      </c>
      <c r="C848" s="12">
        <v>0.25</v>
      </c>
      <c r="D848" s="13">
        <v>43866</v>
      </c>
      <c r="E848" s="7" t="s">
        <v>402</v>
      </c>
      <c r="F848" s="14">
        <v>35</v>
      </c>
      <c r="G848" t="s">
        <v>12</v>
      </c>
    </row>
    <row r="849" spans="1:7" ht="14.25" hidden="1">
      <c r="A849" s="11">
        <v>43862</v>
      </c>
      <c r="B849" s="10" t="s">
        <v>1249</v>
      </c>
      <c r="C849" s="12">
        <v>0.29166666666666669</v>
      </c>
      <c r="D849" s="13">
        <v>43866</v>
      </c>
      <c r="E849" s="7" t="s">
        <v>402</v>
      </c>
      <c r="F849" s="14">
        <v>41.14</v>
      </c>
      <c r="G849" t="s">
        <v>5</v>
      </c>
    </row>
    <row r="850" spans="1:7" ht="14.25" hidden="1">
      <c r="A850" s="11">
        <v>43862</v>
      </c>
      <c r="B850" s="10" t="s">
        <v>1250</v>
      </c>
      <c r="C850" s="12">
        <v>0.33333333333333331</v>
      </c>
      <c r="D850" s="13">
        <v>43866</v>
      </c>
      <c r="E850" s="7" t="s">
        <v>402</v>
      </c>
      <c r="F850" s="14">
        <v>43.5</v>
      </c>
      <c r="G850" t="s">
        <v>8</v>
      </c>
    </row>
    <row r="851" spans="1:7" ht="14.25" hidden="1">
      <c r="A851" s="11">
        <v>43862</v>
      </c>
      <c r="B851" s="10" t="s">
        <v>1251</v>
      </c>
      <c r="C851" s="12">
        <v>0.375</v>
      </c>
      <c r="D851" s="13">
        <v>43866</v>
      </c>
      <c r="E851" s="7" t="s">
        <v>402</v>
      </c>
      <c r="F851" s="14">
        <v>42.14</v>
      </c>
      <c r="G851" t="s">
        <v>5</v>
      </c>
    </row>
    <row r="852" spans="1:7" ht="14.25" hidden="1">
      <c r="A852" s="11">
        <v>43862</v>
      </c>
      <c r="B852" s="10" t="s">
        <v>1252</v>
      </c>
      <c r="C852" s="12">
        <v>0.41666666666666669</v>
      </c>
      <c r="D852" s="13">
        <v>43866</v>
      </c>
      <c r="E852" s="7" t="s">
        <v>402</v>
      </c>
      <c r="F852" s="14">
        <v>41.37</v>
      </c>
      <c r="G852" t="s">
        <v>12</v>
      </c>
    </row>
    <row r="853" spans="1:7" ht="14.25" hidden="1">
      <c r="A853" s="11">
        <v>43862</v>
      </c>
      <c r="B853" s="10" t="s">
        <v>1253</v>
      </c>
      <c r="C853" s="12">
        <v>0.45833333333333331</v>
      </c>
      <c r="D853" s="13">
        <v>43866</v>
      </c>
      <c r="E853" s="7" t="s">
        <v>402</v>
      </c>
      <c r="F853" s="14">
        <v>40</v>
      </c>
      <c r="G853" t="s">
        <v>12</v>
      </c>
    </row>
    <row r="854" spans="1:7" ht="14.25" hidden="1">
      <c r="A854" s="11">
        <v>43862</v>
      </c>
      <c r="B854" s="10" t="s">
        <v>1254</v>
      </c>
      <c r="C854" s="12">
        <v>0.5</v>
      </c>
      <c r="D854" s="13">
        <v>43866</v>
      </c>
      <c r="E854" s="7" t="s">
        <v>402</v>
      </c>
      <c r="F854" s="14">
        <v>37.07</v>
      </c>
      <c r="G854" t="s">
        <v>5</v>
      </c>
    </row>
    <row r="855" spans="1:7" ht="14.25" hidden="1">
      <c r="A855" s="11">
        <v>43862</v>
      </c>
      <c r="B855" s="10" t="s">
        <v>1255</v>
      </c>
      <c r="C855" s="12">
        <v>0.54166666666666663</v>
      </c>
      <c r="D855" s="13">
        <v>43866</v>
      </c>
      <c r="E855" s="7" t="s">
        <v>402</v>
      </c>
      <c r="F855" s="14">
        <v>36.39</v>
      </c>
      <c r="G855" t="s">
        <v>12</v>
      </c>
    </row>
    <row r="856" spans="1:7" ht="14.25" hidden="1">
      <c r="A856" s="11">
        <v>43862</v>
      </c>
      <c r="B856" s="10" t="s">
        <v>1256</v>
      </c>
      <c r="C856" s="12">
        <v>0.58333333333333337</v>
      </c>
      <c r="D856" s="13">
        <v>43866</v>
      </c>
      <c r="E856" s="7" t="s">
        <v>402</v>
      </c>
      <c r="F856" s="14">
        <v>35.17</v>
      </c>
      <c r="G856" t="s">
        <v>5</v>
      </c>
    </row>
    <row r="857" spans="1:7" ht="14.25" hidden="1">
      <c r="A857" s="11">
        <v>43862</v>
      </c>
      <c r="B857" s="10" t="s">
        <v>1257</v>
      </c>
      <c r="C857" s="12">
        <v>0.625</v>
      </c>
      <c r="D857" s="13">
        <v>43866</v>
      </c>
      <c r="E857" s="7" t="s">
        <v>402</v>
      </c>
      <c r="F857" s="14">
        <v>37.130000000000003</v>
      </c>
      <c r="G857" t="s">
        <v>12</v>
      </c>
    </row>
    <row r="858" spans="1:7" ht="14.25" hidden="1">
      <c r="A858" s="11">
        <v>43862</v>
      </c>
      <c r="B858" s="10" t="s">
        <v>1258</v>
      </c>
      <c r="C858" s="12">
        <v>0.66666666666666663</v>
      </c>
      <c r="D858" s="13">
        <v>43866</v>
      </c>
      <c r="E858" s="7" t="s">
        <v>402</v>
      </c>
      <c r="F858" s="14">
        <v>40.25</v>
      </c>
      <c r="G858" t="s">
        <v>5</v>
      </c>
    </row>
    <row r="859" spans="1:7" ht="14.25" hidden="1">
      <c r="A859" s="11">
        <v>43862</v>
      </c>
      <c r="B859" s="10" t="s">
        <v>1259</v>
      </c>
      <c r="C859" s="12">
        <v>0.70833333333333337</v>
      </c>
      <c r="D859" s="13">
        <v>43866</v>
      </c>
      <c r="E859" s="7" t="s">
        <v>402</v>
      </c>
      <c r="F859" s="14">
        <v>42.19</v>
      </c>
      <c r="G859" t="s">
        <v>10</v>
      </c>
    </row>
    <row r="860" spans="1:7" ht="14.25" hidden="1">
      <c r="A860" s="11">
        <v>43862</v>
      </c>
      <c r="B860" s="10" t="s">
        <v>1260</v>
      </c>
      <c r="C860" s="12">
        <v>0.75</v>
      </c>
      <c r="D860" s="13">
        <v>43866</v>
      </c>
      <c r="E860" s="7" t="s">
        <v>402</v>
      </c>
      <c r="F860" s="14">
        <v>45.38</v>
      </c>
      <c r="G860" t="s">
        <v>21</v>
      </c>
    </row>
    <row r="861" spans="1:7" ht="14.25" hidden="1">
      <c r="A861" s="11">
        <v>43862</v>
      </c>
      <c r="B861" s="10" t="s">
        <v>1261</v>
      </c>
      <c r="C861" s="12">
        <v>0.79166666666666663</v>
      </c>
      <c r="D861" s="13">
        <v>43866</v>
      </c>
      <c r="E861" s="7" t="s">
        <v>402</v>
      </c>
      <c r="F861" s="14">
        <v>45.66</v>
      </c>
      <c r="G861" t="s">
        <v>10</v>
      </c>
    </row>
    <row r="862" spans="1:7" ht="14.25" hidden="1">
      <c r="A862" s="11">
        <v>43862</v>
      </c>
      <c r="B862" s="10" t="s">
        <v>1262</v>
      </c>
      <c r="C862" s="12">
        <v>0.83333333333333337</v>
      </c>
      <c r="D862" s="13">
        <v>43866</v>
      </c>
      <c r="E862" s="7" t="s">
        <v>402</v>
      </c>
      <c r="F862" s="14">
        <v>45.01</v>
      </c>
      <c r="G862" t="s">
        <v>5</v>
      </c>
    </row>
    <row r="863" spans="1:7" ht="14.25" hidden="1">
      <c r="A863" s="11">
        <v>43862</v>
      </c>
      <c r="B863" s="10" t="s">
        <v>1263</v>
      </c>
      <c r="C863" s="12">
        <v>0.875</v>
      </c>
      <c r="D863" s="13">
        <v>43866</v>
      </c>
      <c r="E863" s="7" t="s">
        <v>402</v>
      </c>
      <c r="F863" s="14">
        <v>43.51</v>
      </c>
      <c r="G863" t="s">
        <v>5</v>
      </c>
    </row>
    <row r="864" spans="1:7" ht="14.25" hidden="1">
      <c r="A864" s="11">
        <v>43862</v>
      </c>
      <c r="B864" s="10" t="s">
        <v>1264</v>
      </c>
      <c r="C864" s="12">
        <v>0.91666666666666663</v>
      </c>
      <c r="D864" s="13">
        <v>43866</v>
      </c>
      <c r="E864" s="7" t="s">
        <v>402</v>
      </c>
      <c r="F864" s="14">
        <v>40.82</v>
      </c>
      <c r="G864" t="s">
        <v>12</v>
      </c>
    </row>
    <row r="865" spans="1:7" ht="14.25" hidden="1">
      <c r="A865" s="11">
        <v>43862</v>
      </c>
      <c r="B865" s="10" t="s">
        <v>1265</v>
      </c>
      <c r="C865" s="12">
        <v>0.95833333333333337</v>
      </c>
      <c r="D865" s="13">
        <v>43866</v>
      </c>
      <c r="E865" s="7" t="s">
        <v>402</v>
      </c>
      <c r="F865" s="14">
        <v>40.340000000000003</v>
      </c>
      <c r="G865" t="s">
        <v>6</v>
      </c>
    </row>
    <row r="866" spans="1:7" ht="14.25">
      <c r="A866" s="11">
        <v>43862</v>
      </c>
      <c r="B866" s="10" t="s">
        <v>1266</v>
      </c>
      <c r="C866" s="12">
        <v>0</v>
      </c>
      <c r="D866" s="13">
        <v>43867</v>
      </c>
      <c r="E866" s="7" t="s">
        <v>402</v>
      </c>
      <c r="F866" s="14">
        <v>35</v>
      </c>
      <c r="G866" t="s">
        <v>20</v>
      </c>
    </row>
    <row r="867" spans="1:7" ht="14.25" hidden="1">
      <c r="A867" s="11">
        <v>43862</v>
      </c>
      <c r="B867" s="10" t="s">
        <v>1267</v>
      </c>
      <c r="C867" s="12">
        <v>4.1666666666666664E-2</v>
      </c>
      <c r="D867" s="13">
        <v>43867</v>
      </c>
      <c r="E867" s="7" t="s">
        <v>402</v>
      </c>
      <c r="F867" s="14">
        <v>30.31</v>
      </c>
      <c r="G867" t="s">
        <v>12</v>
      </c>
    </row>
    <row r="868" spans="1:7" ht="14.25" hidden="1">
      <c r="A868" s="11">
        <v>43862</v>
      </c>
      <c r="B868" s="10" t="s">
        <v>1268</v>
      </c>
      <c r="C868" s="12">
        <v>8.3333333333333329E-2</v>
      </c>
      <c r="D868" s="13">
        <v>43867</v>
      </c>
      <c r="E868" s="7" t="s">
        <v>402</v>
      </c>
      <c r="F868" s="14">
        <v>28.15</v>
      </c>
      <c r="G868" t="s">
        <v>12</v>
      </c>
    </row>
    <row r="869" spans="1:7" ht="14.25" hidden="1">
      <c r="A869" s="11">
        <v>43862</v>
      </c>
      <c r="B869" s="10" t="s">
        <v>1269</v>
      </c>
      <c r="C869" s="12">
        <v>0.125</v>
      </c>
      <c r="D869" s="13">
        <v>43867</v>
      </c>
      <c r="E869" s="7" t="s">
        <v>402</v>
      </c>
      <c r="F869" s="14">
        <v>26.95</v>
      </c>
      <c r="G869" t="s">
        <v>13</v>
      </c>
    </row>
    <row r="870" spans="1:7" ht="14.25" hidden="1">
      <c r="A870" s="11">
        <v>43862</v>
      </c>
      <c r="B870" s="10" t="s">
        <v>1270</v>
      </c>
      <c r="C870" s="12">
        <v>0.16666666666666666</v>
      </c>
      <c r="D870" s="13">
        <v>43867</v>
      </c>
      <c r="E870" s="7" t="s">
        <v>402</v>
      </c>
      <c r="F870" s="14">
        <v>26</v>
      </c>
      <c r="G870" t="s">
        <v>6</v>
      </c>
    </row>
    <row r="871" spans="1:7" ht="14.25" hidden="1">
      <c r="A871" s="11">
        <v>43862</v>
      </c>
      <c r="B871" s="10" t="s">
        <v>1271</v>
      </c>
      <c r="C871" s="12">
        <v>0.20833333333333334</v>
      </c>
      <c r="D871" s="13">
        <v>43867</v>
      </c>
      <c r="E871" s="7" t="s">
        <v>402</v>
      </c>
      <c r="F871" s="14">
        <v>28</v>
      </c>
      <c r="G871" t="s">
        <v>12</v>
      </c>
    </row>
    <row r="872" spans="1:7" ht="14.25" hidden="1">
      <c r="A872" s="11">
        <v>43862</v>
      </c>
      <c r="B872" s="10" t="s">
        <v>1272</v>
      </c>
      <c r="C872" s="12">
        <v>0.25</v>
      </c>
      <c r="D872" s="13">
        <v>43867</v>
      </c>
      <c r="E872" s="7" t="s">
        <v>402</v>
      </c>
      <c r="F872" s="14">
        <v>33</v>
      </c>
      <c r="G872" t="s">
        <v>12</v>
      </c>
    </row>
    <row r="873" spans="1:7" ht="14.25" hidden="1">
      <c r="A873" s="11">
        <v>43862</v>
      </c>
      <c r="B873" s="10" t="s">
        <v>1273</v>
      </c>
      <c r="C873" s="12">
        <v>0.29166666666666669</v>
      </c>
      <c r="D873" s="13">
        <v>43867</v>
      </c>
      <c r="E873" s="7" t="s">
        <v>402</v>
      </c>
      <c r="F873" s="14">
        <v>43.15</v>
      </c>
      <c r="G873" t="s">
        <v>5</v>
      </c>
    </row>
    <row r="874" spans="1:7" ht="14.25" hidden="1">
      <c r="A874" s="11">
        <v>43862</v>
      </c>
      <c r="B874" s="10" t="s">
        <v>1274</v>
      </c>
      <c r="C874" s="12">
        <v>0.33333333333333331</v>
      </c>
      <c r="D874" s="13">
        <v>43867</v>
      </c>
      <c r="E874" s="7" t="s">
        <v>402</v>
      </c>
      <c r="F874" s="14">
        <v>44.51</v>
      </c>
      <c r="G874" t="s">
        <v>5</v>
      </c>
    </row>
    <row r="875" spans="1:7" ht="14.25" hidden="1">
      <c r="A875" s="11">
        <v>43862</v>
      </c>
      <c r="B875" s="10" t="s">
        <v>1275</v>
      </c>
      <c r="C875" s="12">
        <v>0.375</v>
      </c>
      <c r="D875" s="13">
        <v>43867</v>
      </c>
      <c r="E875" s="7" t="s">
        <v>402</v>
      </c>
      <c r="F875" s="14">
        <v>44.8</v>
      </c>
      <c r="G875" t="s">
        <v>10</v>
      </c>
    </row>
    <row r="876" spans="1:7" ht="14.25" hidden="1">
      <c r="A876" s="11">
        <v>43862</v>
      </c>
      <c r="B876" s="10" t="s">
        <v>1276</v>
      </c>
      <c r="C876" s="12">
        <v>0.41666666666666669</v>
      </c>
      <c r="D876" s="13">
        <v>43867</v>
      </c>
      <c r="E876" s="7" t="s">
        <v>402</v>
      </c>
      <c r="F876" s="14">
        <v>42.38</v>
      </c>
      <c r="G876" t="s">
        <v>5</v>
      </c>
    </row>
    <row r="877" spans="1:7" ht="14.25" hidden="1">
      <c r="A877" s="11">
        <v>43862</v>
      </c>
      <c r="B877" s="10" t="s">
        <v>1277</v>
      </c>
      <c r="C877" s="12">
        <v>0.45833333333333331</v>
      </c>
      <c r="D877" s="13">
        <v>43867</v>
      </c>
      <c r="E877" s="7" t="s">
        <v>402</v>
      </c>
      <c r="F877" s="14">
        <v>40.81</v>
      </c>
      <c r="G877" t="s">
        <v>12</v>
      </c>
    </row>
    <row r="878" spans="1:7" ht="14.25" hidden="1">
      <c r="A878" s="11">
        <v>43862</v>
      </c>
      <c r="B878" s="10" t="s">
        <v>1278</v>
      </c>
      <c r="C878" s="12">
        <v>0.5</v>
      </c>
      <c r="D878" s="13">
        <v>43867</v>
      </c>
      <c r="E878" s="7" t="s">
        <v>402</v>
      </c>
      <c r="F878" s="14">
        <v>39.25</v>
      </c>
      <c r="G878" t="s">
        <v>12</v>
      </c>
    </row>
    <row r="879" spans="1:7" ht="14.25" hidden="1">
      <c r="A879" s="11">
        <v>43862</v>
      </c>
      <c r="B879" s="10" t="s">
        <v>1279</v>
      </c>
      <c r="C879" s="12">
        <v>0.54166666666666663</v>
      </c>
      <c r="D879" s="13">
        <v>43867</v>
      </c>
      <c r="E879" s="7" t="s">
        <v>402</v>
      </c>
      <c r="F879" s="14">
        <v>38.01</v>
      </c>
      <c r="G879" t="s">
        <v>12</v>
      </c>
    </row>
    <row r="880" spans="1:7" ht="14.25" hidden="1">
      <c r="A880" s="11">
        <v>43862</v>
      </c>
      <c r="B880" s="10" t="s">
        <v>1280</v>
      </c>
      <c r="C880" s="12">
        <v>0.58333333333333337</v>
      </c>
      <c r="D880" s="13">
        <v>43867</v>
      </c>
      <c r="E880" s="7" t="s">
        <v>402</v>
      </c>
      <c r="F880" s="14">
        <v>37.94</v>
      </c>
      <c r="G880" t="s">
        <v>12</v>
      </c>
    </row>
    <row r="881" spans="1:7" ht="14.25" hidden="1">
      <c r="A881" s="11">
        <v>43862</v>
      </c>
      <c r="B881" s="10" t="s">
        <v>1281</v>
      </c>
      <c r="C881" s="12">
        <v>0.625</v>
      </c>
      <c r="D881" s="13">
        <v>43867</v>
      </c>
      <c r="E881" s="7" t="s">
        <v>402</v>
      </c>
      <c r="F881" s="14">
        <v>38.06</v>
      </c>
      <c r="G881" t="s">
        <v>12</v>
      </c>
    </row>
    <row r="882" spans="1:7" ht="14.25" hidden="1">
      <c r="A882" s="11">
        <v>43862</v>
      </c>
      <c r="B882" s="10" t="s">
        <v>1282</v>
      </c>
      <c r="C882" s="12">
        <v>0.66666666666666663</v>
      </c>
      <c r="D882" s="13">
        <v>43867</v>
      </c>
      <c r="E882" s="7" t="s">
        <v>402</v>
      </c>
      <c r="F882" s="14">
        <v>39.090000000000003</v>
      </c>
      <c r="G882" t="s">
        <v>12</v>
      </c>
    </row>
    <row r="883" spans="1:7" ht="14.25" hidden="1">
      <c r="A883" s="11">
        <v>43862</v>
      </c>
      <c r="B883" s="10" t="s">
        <v>1283</v>
      </c>
      <c r="C883" s="12">
        <v>0.70833333333333337</v>
      </c>
      <c r="D883" s="13">
        <v>43867</v>
      </c>
      <c r="E883" s="7" t="s">
        <v>402</v>
      </c>
      <c r="F883" s="14">
        <v>42.51</v>
      </c>
      <c r="G883" t="s">
        <v>5</v>
      </c>
    </row>
    <row r="884" spans="1:7" ht="14.25" hidden="1">
      <c r="A884" s="11">
        <v>43862</v>
      </c>
      <c r="B884" s="10" t="s">
        <v>1284</v>
      </c>
      <c r="C884" s="12">
        <v>0.75</v>
      </c>
      <c r="D884" s="13">
        <v>43867</v>
      </c>
      <c r="E884" s="7" t="s">
        <v>402</v>
      </c>
      <c r="F884" s="14">
        <v>46.83</v>
      </c>
      <c r="G884" t="s">
        <v>10</v>
      </c>
    </row>
    <row r="885" spans="1:7" ht="14.25" hidden="1">
      <c r="A885" s="11">
        <v>43862</v>
      </c>
      <c r="B885" s="10" t="s">
        <v>1285</v>
      </c>
      <c r="C885" s="12">
        <v>0.79166666666666663</v>
      </c>
      <c r="D885" s="13">
        <v>43867</v>
      </c>
      <c r="E885" s="7" t="s">
        <v>402</v>
      </c>
      <c r="F885" s="14">
        <v>47.21</v>
      </c>
      <c r="G885" t="s">
        <v>5</v>
      </c>
    </row>
    <row r="886" spans="1:7" ht="14.25" hidden="1">
      <c r="A886" s="11">
        <v>43862</v>
      </c>
      <c r="B886" s="10" t="s">
        <v>1286</v>
      </c>
      <c r="C886" s="12">
        <v>0.83333333333333337</v>
      </c>
      <c r="D886" s="13">
        <v>43867</v>
      </c>
      <c r="E886" s="7" t="s">
        <v>402</v>
      </c>
      <c r="F886" s="14">
        <v>45.95</v>
      </c>
      <c r="G886" t="s">
        <v>6</v>
      </c>
    </row>
    <row r="887" spans="1:7" ht="14.25" hidden="1">
      <c r="A887" s="11">
        <v>43862</v>
      </c>
      <c r="B887" s="10" t="s">
        <v>1287</v>
      </c>
      <c r="C887" s="12">
        <v>0.875</v>
      </c>
      <c r="D887" s="13">
        <v>43867</v>
      </c>
      <c r="E887" s="7" t="s">
        <v>402</v>
      </c>
      <c r="F887" s="14">
        <v>45.47</v>
      </c>
      <c r="G887" t="s">
        <v>5</v>
      </c>
    </row>
    <row r="888" spans="1:7" ht="14.25" hidden="1">
      <c r="A888" s="11">
        <v>43862</v>
      </c>
      <c r="B888" s="10" t="s">
        <v>1288</v>
      </c>
      <c r="C888" s="12">
        <v>0.91666666666666663</v>
      </c>
      <c r="D888" s="13">
        <v>43867</v>
      </c>
      <c r="E888" s="7" t="s">
        <v>402</v>
      </c>
      <c r="F888" s="14">
        <v>42.71</v>
      </c>
      <c r="G888" t="s">
        <v>5</v>
      </c>
    </row>
    <row r="889" spans="1:7" ht="14.25" hidden="1">
      <c r="A889" s="11">
        <v>43862</v>
      </c>
      <c r="B889" s="10" t="s">
        <v>1289</v>
      </c>
      <c r="C889" s="12">
        <v>0.95833333333333337</v>
      </c>
      <c r="D889" s="13">
        <v>43867</v>
      </c>
      <c r="E889" s="7" t="s">
        <v>402</v>
      </c>
      <c r="F889" s="14">
        <v>41.21</v>
      </c>
      <c r="G889" t="s">
        <v>5</v>
      </c>
    </row>
    <row r="890" spans="1:7" ht="14.25">
      <c r="A890" s="11">
        <v>43862</v>
      </c>
      <c r="B890" s="10" t="s">
        <v>1290</v>
      </c>
      <c r="C890" s="12">
        <v>0</v>
      </c>
      <c r="D890" s="13">
        <v>43868</v>
      </c>
      <c r="E890" s="7" t="s">
        <v>402</v>
      </c>
      <c r="F890" s="14">
        <v>41.21</v>
      </c>
      <c r="G890" t="s">
        <v>5</v>
      </c>
    </row>
    <row r="891" spans="1:7" ht="14.25" hidden="1">
      <c r="A891" s="11">
        <v>43862</v>
      </c>
      <c r="B891" s="10" t="s">
        <v>1291</v>
      </c>
      <c r="C891" s="12">
        <v>4.1666666666666664E-2</v>
      </c>
      <c r="D891" s="13">
        <v>43868</v>
      </c>
      <c r="E891" s="7" t="s">
        <v>402</v>
      </c>
      <c r="F891" s="14">
        <v>37.049999999999997</v>
      </c>
      <c r="G891" t="s">
        <v>5</v>
      </c>
    </row>
    <row r="892" spans="1:7" ht="14.25" hidden="1">
      <c r="A892" s="11">
        <v>43862</v>
      </c>
      <c r="B892" s="10" t="s">
        <v>1292</v>
      </c>
      <c r="C892" s="12">
        <v>8.3333333333333329E-2</v>
      </c>
      <c r="D892" s="13">
        <v>43868</v>
      </c>
      <c r="E892" s="7" t="s">
        <v>402</v>
      </c>
      <c r="F892" s="14">
        <v>32.19</v>
      </c>
      <c r="G892" t="s">
        <v>13</v>
      </c>
    </row>
    <row r="893" spans="1:7" ht="14.25" hidden="1">
      <c r="A893" s="11">
        <v>43862</v>
      </c>
      <c r="B893" s="10" t="s">
        <v>1293</v>
      </c>
      <c r="C893" s="12">
        <v>0.125</v>
      </c>
      <c r="D893" s="13">
        <v>43868</v>
      </c>
      <c r="E893" s="7" t="s">
        <v>402</v>
      </c>
      <c r="F893" s="14">
        <v>30.55</v>
      </c>
      <c r="G893" t="s">
        <v>13</v>
      </c>
    </row>
    <row r="894" spans="1:7" ht="14.25" hidden="1">
      <c r="A894" s="11">
        <v>43862</v>
      </c>
      <c r="B894" s="10" t="s">
        <v>1294</v>
      </c>
      <c r="C894" s="12">
        <v>0.16666666666666666</v>
      </c>
      <c r="D894" s="13">
        <v>43868</v>
      </c>
      <c r="E894" s="7" t="s">
        <v>402</v>
      </c>
      <c r="F894" s="14">
        <v>30.55</v>
      </c>
      <c r="G894" t="s">
        <v>13</v>
      </c>
    </row>
    <row r="895" spans="1:7" ht="14.25" hidden="1">
      <c r="A895" s="11">
        <v>43862</v>
      </c>
      <c r="B895" s="10" t="s">
        <v>1295</v>
      </c>
      <c r="C895" s="12">
        <v>0.20833333333333334</v>
      </c>
      <c r="D895" s="13">
        <v>43868</v>
      </c>
      <c r="E895" s="7" t="s">
        <v>402</v>
      </c>
      <c r="F895" s="14">
        <v>35.549999999999997</v>
      </c>
      <c r="G895" t="s">
        <v>12</v>
      </c>
    </row>
    <row r="896" spans="1:7" ht="14.25" hidden="1">
      <c r="A896" s="11">
        <v>43862</v>
      </c>
      <c r="B896" s="10" t="s">
        <v>1296</v>
      </c>
      <c r="C896" s="12">
        <v>0.25</v>
      </c>
      <c r="D896" s="13">
        <v>43868</v>
      </c>
      <c r="E896" s="7" t="s">
        <v>402</v>
      </c>
      <c r="F896" s="14">
        <v>40.090000000000003</v>
      </c>
      <c r="G896" t="s">
        <v>5</v>
      </c>
    </row>
    <row r="897" spans="1:7" ht="14.25" hidden="1">
      <c r="A897" s="11">
        <v>43862</v>
      </c>
      <c r="B897" s="10" t="s">
        <v>1297</v>
      </c>
      <c r="C897" s="12">
        <v>0.29166666666666669</v>
      </c>
      <c r="D897" s="13">
        <v>43868</v>
      </c>
      <c r="E897" s="7" t="s">
        <v>402</v>
      </c>
      <c r="F897" s="14">
        <v>44.8</v>
      </c>
      <c r="G897" t="s">
        <v>10</v>
      </c>
    </row>
    <row r="898" spans="1:7" ht="14.25" hidden="1">
      <c r="A898" s="11">
        <v>43862</v>
      </c>
      <c r="B898" s="10" t="s">
        <v>1298</v>
      </c>
      <c r="C898" s="12">
        <v>0.33333333333333331</v>
      </c>
      <c r="D898" s="13">
        <v>43868</v>
      </c>
      <c r="E898" s="7" t="s">
        <v>402</v>
      </c>
      <c r="F898" s="14">
        <v>48.11</v>
      </c>
      <c r="G898" t="s">
        <v>10</v>
      </c>
    </row>
    <row r="899" spans="1:7" ht="14.25" hidden="1">
      <c r="A899" s="11">
        <v>43862</v>
      </c>
      <c r="B899" s="10" t="s">
        <v>1299</v>
      </c>
      <c r="C899" s="12">
        <v>0.375</v>
      </c>
      <c r="D899" s="13">
        <v>43868</v>
      </c>
      <c r="E899" s="7" t="s">
        <v>402</v>
      </c>
      <c r="F899" s="14">
        <v>47</v>
      </c>
      <c r="G899" t="s">
        <v>10</v>
      </c>
    </row>
    <row r="900" spans="1:7" ht="14.25" hidden="1">
      <c r="A900" s="11">
        <v>43862</v>
      </c>
      <c r="B900" s="10" t="s">
        <v>1300</v>
      </c>
      <c r="C900" s="12">
        <v>0.41666666666666669</v>
      </c>
      <c r="D900" s="13">
        <v>43868</v>
      </c>
      <c r="E900" s="7" t="s">
        <v>402</v>
      </c>
      <c r="F900" s="14">
        <v>43.01</v>
      </c>
      <c r="G900" t="s">
        <v>5</v>
      </c>
    </row>
    <row r="901" spans="1:7" ht="14.25" hidden="1">
      <c r="A901" s="11">
        <v>43862</v>
      </c>
      <c r="B901" s="10" t="s">
        <v>1301</v>
      </c>
      <c r="C901" s="12">
        <v>0.45833333333333331</v>
      </c>
      <c r="D901" s="13">
        <v>43868</v>
      </c>
      <c r="E901" s="7" t="s">
        <v>402</v>
      </c>
      <c r="F901" s="14">
        <v>41.75</v>
      </c>
      <c r="G901" t="s">
        <v>5</v>
      </c>
    </row>
    <row r="902" spans="1:7" ht="14.25" hidden="1">
      <c r="A902" s="11">
        <v>43862</v>
      </c>
      <c r="B902" s="10" t="s">
        <v>1302</v>
      </c>
      <c r="C902" s="12">
        <v>0.5</v>
      </c>
      <c r="D902" s="13">
        <v>43868</v>
      </c>
      <c r="E902" s="7" t="s">
        <v>402</v>
      </c>
      <c r="F902" s="14">
        <v>40.5</v>
      </c>
      <c r="G902" t="s">
        <v>6</v>
      </c>
    </row>
    <row r="903" spans="1:7" ht="14.25" hidden="1">
      <c r="A903" s="11">
        <v>43862</v>
      </c>
      <c r="B903" s="10" t="s">
        <v>1303</v>
      </c>
      <c r="C903" s="12">
        <v>0.54166666666666663</v>
      </c>
      <c r="D903" s="13">
        <v>43868</v>
      </c>
      <c r="E903" s="7" t="s">
        <v>402</v>
      </c>
      <c r="F903" s="14">
        <v>38.880000000000003</v>
      </c>
      <c r="G903" t="s">
        <v>12</v>
      </c>
    </row>
    <row r="904" spans="1:7" ht="14.25" hidden="1">
      <c r="A904" s="11">
        <v>43862</v>
      </c>
      <c r="B904" s="10" t="s">
        <v>1304</v>
      </c>
      <c r="C904" s="12">
        <v>0.58333333333333337</v>
      </c>
      <c r="D904" s="13">
        <v>43868</v>
      </c>
      <c r="E904" s="7" t="s">
        <v>402</v>
      </c>
      <c r="F904" s="14">
        <v>37.700000000000003</v>
      </c>
      <c r="G904" t="s">
        <v>12</v>
      </c>
    </row>
    <row r="905" spans="1:7" ht="14.25" hidden="1">
      <c r="A905" s="11">
        <v>43862</v>
      </c>
      <c r="B905" s="10" t="s">
        <v>1305</v>
      </c>
      <c r="C905" s="12">
        <v>0.625</v>
      </c>
      <c r="D905" s="13">
        <v>43868</v>
      </c>
      <c r="E905" s="7" t="s">
        <v>402</v>
      </c>
      <c r="F905" s="14">
        <v>36.549999999999997</v>
      </c>
      <c r="G905" t="s">
        <v>5</v>
      </c>
    </row>
    <row r="906" spans="1:7" ht="14.25" hidden="1">
      <c r="A906" s="11">
        <v>43862</v>
      </c>
      <c r="B906" s="10" t="s">
        <v>1306</v>
      </c>
      <c r="C906" s="12">
        <v>0.66666666666666663</v>
      </c>
      <c r="D906" s="13">
        <v>43868</v>
      </c>
      <c r="E906" s="7" t="s">
        <v>402</v>
      </c>
      <c r="F906" s="14">
        <v>37.51</v>
      </c>
      <c r="G906" t="s">
        <v>12</v>
      </c>
    </row>
    <row r="907" spans="1:7" ht="14.25" hidden="1">
      <c r="A907" s="11">
        <v>43862</v>
      </c>
      <c r="B907" s="10" t="s">
        <v>1307</v>
      </c>
      <c r="C907" s="12">
        <v>0.70833333333333337</v>
      </c>
      <c r="D907" s="13">
        <v>43868</v>
      </c>
      <c r="E907" s="7" t="s">
        <v>402</v>
      </c>
      <c r="F907" s="14">
        <v>40</v>
      </c>
      <c r="G907" t="s">
        <v>5</v>
      </c>
    </row>
    <row r="908" spans="1:7" ht="14.25" hidden="1">
      <c r="A908" s="11">
        <v>43862</v>
      </c>
      <c r="B908" s="10" t="s">
        <v>1308</v>
      </c>
      <c r="C908" s="12">
        <v>0.75</v>
      </c>
      <c r="D908" s="13">
        <v>43868</v>
      </c>
      <c r="E908" s="7" t="s">
        <v>402</v>
      </c>
      <c r="F908" s="14">
        <v>42.08</v>
      </c>
      <c r="G908" t="s">
        <v>12</v>
      </c>
    </row>
    <row r="909" spans="1:7" ht="14.25" hidden="1">
      <c r="A909" s="11">
        <v>43862</v>
      </c>
      <c r="B909" s="10" t="s">
        <v>1309</v>
      </c>
      <c r="C909" s="12">
        <v>0.79166666666666663</v>
      </c>
      <c r="D909" s="13">
        <v>43868</v>
      </c>
      <c r="E909" s="7" t="s">
        <v>402</v>
      </c>
      <c r="F909" s="14">
        <v>44</v>
      </c>
      <c r="G909" t="s">
        <v>6</v>
      </c>
    </row>
    <row r="910" spans="1:7" ht="14.25" hidden="1">
      <c r="A910" s="11">
        <v>43862</v>
      </c>
      <c r="B910" s="10" t="s">
        <v>1310</v>
      </c>
      <c r="C910" s="12">
        <v>0.83333333333333337</v>
      </c>
      <c r="D910" s="13">
        <v>43868</v>
      </c>
      <c r="E910" s="7" t="s">
        <v>402</v>
      </c>
      <c r="F910" s="14">
        <v>44.01</v>
      </c>
      <c r="G910" t="s">
        <v>5</v>
      </c>
    </row>
    <row r="911" spans="1:7" ht="14.25" hidden="1">
      <c r="A911" s="11">
        <v>43862</v>
      </c>
      <c r="B911" s="10" t="s">
        <v>1311</v>
      </c>
      <c r="C911" s="12">
        <v>0.875</v>
      </c>
      <c r="D911" s="13">
        <v>43868</v>
      </c>
      <c r="E911" s="7" t="s">
        <v>402</v>
      </c>
      <c r="F911" s="14">
        <v>43.27</v>
      </c>
      <c r="G911" t="s">
        <v>5</v>
      </c>
    </row>
    <row r="912" spans="1:7" ht="14.25" hidden="1">
      <c r="A912" s="11">
        <v>43862</v>
      </c>
      <c r="B912" s="10" t="s">
        <v>1312</v>
      </c>
      <c r="C912" s="12">
        <v>0.91666666666666663</v>
      </c>
      <c r="D912" s="13">
        <v>43868</v>
      </c>
      <c r="E912" s="7" t="s">
        <v>402</v>
      </c>
      <c r="F912" s="14">
        <v>41.75</v>
      </c>
      <c r="G912" t="s">
        <v>5</v>
      </c>
    </row>
    <row r="913" spans="1:7" ht="14.25" hidden="1">
      <c r="A913" s="11">
        <v>43862</v>
      </c>
      <c r="B913" s="10" t="s">
        <v>1313</v>
      </c>
      <c r="C913" s="12">
        <v>0.95833333333333337</v>
      </c>
      <c r="D913" s="13">
        <v>43868</v>
      </c>
      <c r="E913" s="7" t="s">
        <v>402</v>
      </c>
      <c r="F913" s="14">
        <v>38.840000000000003</v>
      </c>
      <c r="G913" t="s">
        <v>12</v>
      </c>
    </row>
    <row r="914" spans="1:7" ht="14.25">
      <c r="A914" s="11">
        <v>43862</v>
      </c>
      <c r="B914" s="10" t="s">
        <v>1314</v>
      </c>
      <c r="C914" s="12">
        <v>0</v>
      </c>
      <c r="D914" s="13">
        <v>43869</v>
      </c>
      <c r="E914" s="7" t="s">
        <v>402</v>
      </c>
      <c r="F914" s="14">
        <v>41.03</v>
      </c>
      <c r="G914" t="s">
        <v>5</v>
      </c>
    </row>
    <row r="915" spans="1:7" ht="14.25" hidden="1">
      <c r="A915" s="11">
        <v>43862</v>
      </c>
      <c r="B915" s="10" t="s">
        <v>1315</v>
      </c>
      <c r="C915" s="12">
        <v>4.1666666666666664E-2</v>
      </c>
      <c r="D915" s="13">
        <v>43869</v>
      </c>
      <c r="E915" s="7" t="s">
        <v>402</v>
      </c>
      <c r="F915" s="14">
        <v>40</v>
      </c>
      <c r="G915" t="s">
        <v>21</v>
      </c>
    </row>
    <row r="916" spans="1:7" ht="14.25" hidden="1">
      <c r="A916" s="11">
        <v>43862</v>
      </c>
      <c r="B916" s="10" t="s">
        <v>1316</v>
      </c>
      <c r="C916" s="12">
        <v>8.3333333333333329E-2</v>
      </c>
      <c r="D916" s="13">
        <v>43869</v>
      </c>
      <c r="E916" s="7" t="s">
        <v>402</v>
      </c>
      <c r="F916" s="14">
        <v>37.01</v>
      </c>
      <c r="G916" t="s">
        <v>12</v>
      </c>
    </row>
    <row r="917" spans="1:7" ht="14.25" hidden="1">
      <c r="A917" s="11">
        <v>43862</v>
      </c>
      <c r="B917" s="10" t="s">
        <v>1317</v>
      </c>
      <c r="C917" s="12">
        <v>0.125</v>
      </c>
      <c r="D917" s="13">
        <v>43869</v>
      </c>
      <c r="E917" s="7" t="s">
        <v>402</v>
      </c>
      <c r="F917" s="14">
        <v>34.69</v>
      </c>
      <c r="G917" t="s">
        <v>5</v>
      </c>
    </row>
    <row r="918" spans="1:7" ht="14.25" hidden="1">
      <c r="A918" s="11">
        <v>43862</v>
      </c>
      <c r="B918" s="10" t="s">
        <v>1318</v>
      </c>
      <c r="C918" s="12">
        <v>0.16666666666666666</v>
      </c>
      <c r="D918" s="13">
        <v>43869</v>
      </c>
      <c r="E918" s="7" t="s">
        <v>402</v>
      </c>
      <c r="F918" s="14">
        <v>32.75</v>
      </c>
      <c r="G918" t="s">
        <v>13</v>
      </c>
    </row>
    <row r="919" spans="1:7" ht="14.25" hidden="1">
      <c r="A919" s="11">
        <v>43862</v>
      </c>
      <c r="B919" s="10" t="s">
        <v>1319</v>
      </c>
      <c r="C919" s="12">
        <v>0.20833333333333334</v>
      </c>
      <c r="D919" s="13">
        <v>43869</v>
      </c>
      <c r="E919" s="7" t="s">
        <v>402</v>
      </c>
      <c r="F919" s="14">
        <v>33.299999999999997</v>
      </c>
      <c r="G919" t="s">
        <v>49</v>
      </c>
    </row>
    <row r="920" spans="1:7" ht="14.25" hidden="1">
      <c r="A920" s="11">
        <v>43862</v>
      </c>
      <c r="B920" s="10" t="s">
        <v>1320</v>
      </c>
      <c r="C920" s="12">
        <v>0.25</v>
      </c>
      <c r="D920" s="13">
        <v>43869</v>
      </c>
      <c r="E920" s="7" t="s">
        <v>402</v>
      </c>
      <c r="F920" s="14">
        <v>36.08</v>
      </c>
      <c r="G920" t="s">
        <v>12</v>
      </c>
    </row>
    <row r="921" spans="1:7" ht="14.25" hidden="1">
      <c r="A921" s="11">
        <v>43862</v>
      </c>
      <c r="B921" s="10" t="s">
        <v>1321</v>
      </c>
      <c r="C921" s="12">
        <v>0.29166666666666669</v>
      </c>
      <c r="D921" s="13">
        <v>43869</v>
      </c>
      <c r="E921" s="7" t="s">
        <v>402</v>
      </c>
      <c r="F921" s="14">
        <v>35</v>
      </c>
      <c r="G921" t="s">
        <v>20</v>
      </c>
    </row>
    <row r="922" spans="1:7" ht="14.25" hidden="1">
      <c r="A922" s="11">
        <v>43862</v>
      </c>
      <c r="B922" s="10" t="s">
        <v>1322</v>
      </c>
      <c r="C922" s="12">
        <v>0.33333333333333331</v>
      </c>
      <c r="D922" s="13">
        <v>43869</v>
      </c>
      <c r="E922" s="7" t="s">
        <v>402</v>
      </c>
      <c r="F922" s="14">
        <v>38.36</v>
      </c>
      <c r="G922" t="s">
        <v>12</v>
      </c>
    </row>
    <row r="923" spans="1:7" ht="14.25" hidden="1">
      <c r="A923" s="11">
        <v>43862</v>
      </c>
      <c r="B923" s="10" t="s">
        <v>1323</v>
      </c>
      <c r="C923" s="12">
        <v>0.375</v>
      </c>
      <c r="D923" s="13">
        <v>43869</v>
      </c>
      <c r="E923" s="7" t="s">
        <v>402</v>
      </c>
      <c r="F923" s="14">
        <v>40.130000000000003</v>
      </c>
      <c r="G923" t="s">
        <v>5</v>
      </c>
    </row>
    <row r="924" spans="1:7" ht="14.25" hidden="1">
      <c r="A924" s="11">
        <v>43862</v>
      </c>
      <c r="B924" s="10" t="s">
        <v>1324</v>
      </c>
      <c r="C924" s="12">
        <v>0.41666666666666669</v>
      </c>
      <c r="D924" s="13">
        <v>43869</v>
      </c>
      <c r="E924" s="7" t="s">
        <v>402</v>
      </c>
      <c r="F924" s="14">
        <v>41.53</v>
      </c>
      <c r="G924" t="s">
        <v>20</v>
      </c>
    </row>
    <row r="925" spans="1:7" ht="14.25" hidden="1">
      <c r="A925" s="11">
        <v>43862</v>
      </c>
      <c r="B925" s="10" t="s">
        <v>1325</v>
      </c>
      <c r="C925" s="12">
        <v>0.45833333333333331</v>
      </c>
      <c r="D925" s="13">
        <v>43869</v>
      </c>
      <c r="E925" s="7" t="s">
        <v>402</v>
      </c>
      <c r="F925" s="14">
        <v>41.07</v>
      </c>
      <c r="G925" t="s">
        <v>12</v>
      </c>
    </row>
    <row r="926" spans="1:7" ht="14.25" hidden="1">
      <c r="A926" s="11">
        <v>43862</v>
      </c>
      <c r="B926" s="10" t="s">
        <v>1326</v>
      </c>
      <c r="C926" s="12">
        <v>0.5</v>
      </c>
      <c r="D926" s="13">
        <v>43869</v>
      </c>
      <c r="E926" s="7" t="s">
        <v>402</v>
      </c>
      <c r="F926" s="14">
        <v>40.130000000000003</v>
      </c>
      <c r="G926" t="s">
        <v>5</v>
      </c>
    </row>
    <row r="927" spans="1:7" ht="14.25" hidden="1">
      <c r="A927" s="11">
        <v>43862</v>
      </c>
      <c r="B927" s="10" t="s">
        <v>1327</v>
      </c>
      <c r="C927" s="12">
        <v>0.54166666666666663</v>
      </c>
      <c r="D927" s="13">
        <v>43869</v>
      </c>
      <c r="E927" s="7" t="s">
        <v>402</v>
      </c>
      <c r="F927" s="14">
        <v>40.380000000000003</v>
      </c>
      <c r="G927" t="s">
        <v>5</v>
      </c>
    </row>
    <row r="928" spans="1:7" ht="14.25" hidden="1">
      <c r="A928" s="11">
        <v>43862</v>
      </c>
      <c r="B928" s="10" t="s">
        <v>1328</v>
      </c>
      <c r="C928" s="12">
        <v>0.58333333333333337</v>
      </c>
      <c r="D928" s="13">
        <v>43869</v>
      </c>
      <c r="E928" s="7" t="s">
        <v>402</v>
      </c>
      <c r="F928" s="14">
        <v>39.5</v>
      </c>
      <c r="G928" t="s">
        <v>5</v>
      </c>
    </row>
    <row r="929" spans="1:7" ht="14.25" hidden="1">
      <c r="A929" s="11">
        <v>43862</v>
      </c>
      <c r="B929" s="10" t="s">
        <v>1329</v>
      </c>
      <c r="C929" s="12">
        <v>0.625</v>
      </c>
      <c r="D929" s="13">
        <v>43869</v>
      </c>
      <c r="E929" s="7" t="s">
        <v>402</v>
      </c>
      <c r="F929" s="14">
        <v>38.4</v>
      </c>
      <c r="G929" t="s">
        <v>20</v>
      </c>
    </row>
    <row r="930" spans="1:7" ht="14.25" hidden="1">
      <c r="A930" s="11">
        <v>43862</v>
      </c>
      <c r="B930" s="10" t="s">
        <v>1330</v>
      </c>
      <c r="C930" s="12">
        <v>0.66666666666666663</v>
      </c>
      <c r="D930" s="13">
        <v>43869</v>
      </c>
      <c r="E930" s="7" t="s">
        <v>402</v>
      </c>
      <c r="F930" s="14">
        <v>38.299999999999997</v>
      </c>
      <c r="G930" t="s">
        <v>6</v>
      </c>
    </row>
    <row r="931" spans="1:7" ht="14.25" hidden="1">
      <c r="A931" s="11">
        <v>43862</v>
      </c>
      <c r="B931" s="10" t="s">
        <v>1331</v>
      </c>
      <c r="C931" s="12">
        <v>0.70833333333333337</v>
      </c>
      <c r="D931" s="13">
        <v>43869</v>
      </c>
      <c r="E931" s="7" t="s">
        <v>402</v>
      </c>
      <c r="F931" s="14">
        <v>40</v>
      </c>
      <c r="G931" t="s">
        <v>21</v>
      </c>
    </row>
    <row r="932" spans="1:7" ht="14.25" hidden="1">
      <c r="A932" s="11">
        <v>43862</v>
      </c>
      <c r="B932" s="10" t="s">
        <v>1332</v>
      </c>
      <c r="C932" s="12">
        <v>0.75</v>
      </c>
      <c r="D932" s="13">
        <v>43869</v>
      </c>
      <c r="E932" s="7" t="s">
        <v>402</v>
      </c>
      <c r="F932" s="14">
        <v>41.3</v>
      </c>
      <c r="G932" t="s">
        <v>6</v>
      </c>
    </row>
    <row r="933" spans="1:7" ht="14.25" hidden="1">
      <c r="A933" s="11">
        <v>43862</v>
      </c>
      <c r="B933" s="10" t="s">
        <v>1333</v>
      </c>
      <c r="C933" s="12">
        <v>0.79166666666666663</v>
      </c>
      <c r="D933" s="13">
        <v>43869</v>
      </c>
      <c r="E933" s="7" t="s">
        <v>402</v>
      </c>
      <c r="F933" s="14">
        <v>43.01</v>
      </c>
      <c r="G933" t="s">
        <v>5</v>
      </c>
    </row>
    <row r="934" spans="1:7" ht="14.25" hidden="1">
      <c r="A934" s="11">
        <v>43862</v>
      </c>
      <c r="B934" s="10" t="s">
        <v>1334</v>
      </c>
      <c r="C934" s="12">
        <v>0.83333333333333337</v>
      </c>
      <c r="D934" s="13">
        <v>43869</v>
      </c>
      <c r="E934" s="7" t="s">
        <v>402</v>
      </c>
      <c r="F934" s="14">
        <v>43.28</v>
      </c>
      <c r="G934" t="s">
        <v>5</v>
      </c>
    </row>
    <row r="935" spans="1:7" ht="14.25" hidden="1">
      <c r="A935" s="11">
        <v>43862</v>
      </c>
      <c r="B935" s="10" t="s">
        <v>1335</v>
      </c>
      <c r="C935" s="12">
        <v>0.875</v>
      </c>
      <c r="D935" s="13">
        <v>43869</v>
      </c>
      <c r="E935" s="7" t="s">
        <v>402</v>
      </c>
      <c r="F935" s="14">
        <v>43.01</v>
      </c>
      <c r="G935" t="s">
        <v>5</v>
      </c>
    </row>
    <row r="936" spans="1:7" ht="14.25" hidden="1">
      <c r="A936" s="11">
        <v>43862</v>
      </c>
      <c r="B936" s="10" t="s">
        <v>1336</v>
      </c>
      <c r="C936" s="12">
        <v>0.91666666666666663</v>
      </c>
      <c r="D936" s="13">
        <v>43869</v>
      </c>
      <c r="E936" s="7" t="s">
        <v>402</v>
      </c>
      <c r="F936" s="14">
        <v>40.46</v>
      </c>
      <c r="G936" t="s">
        <v>12</v>
      </c>
    </row>
    <row r="937" spans="1:7" ht="14.25" hidden="1">
      <c r="A937" s="11">
        <v>43862</v>
      </c>
      <c r="B937" s="10" t="s">
        <v>1337</v>
      </c>
      <c r="C937" s="12">
        <v>0.95833333333333337</v>
      </c>
      <c r="D937" s="13">
        <v>43869</v>
      </c>
      <c r="E937" s="7" t="s">
        <v>402</v>
      </c>
      <c r="F937" s="14">
        <v>38.590000000000003</v>
      </c>
      <c r="G937" t="s">
        <v>5</v>
      </c>
    </row>
    <row r="938" spans="1:7" ht="14.25">
      <c r="A938" s="11">
        <v>43862</v>
      </c>
      <c r="B938" s="10" t="s">
        <v>1338</v>
      </c>
      <c r="C938" s="12">
        <v>0</v>
      </c>
      <c r="D938" s="13">
        <v>43870</v>
      </c>
      <c r="E938" s="7" t="s">
        <v>402</v>
      </c>
      <c r="F938" s="14">
        <v>33.56</v>
      </c>
      <c r="G938" t="s">
        <v>5</v>
      </c>
    </row>
    <row r="939" spans="1:7" ht="14.25" hidden="1">
      <c r="A939" s="11">
        <v>43862</v>
      </c>
      <c r="B939" s="10" t="s">
        <v>1339</v>
      </c>
      <c r="C939" s="12">
        <v>4.1666666666666664E-2</v>
      </c>
      <c r="D939" s="13">
        <v>43870</v>
      </c>
      <c r="E939" s="7" t="s">
        <v>402</v>
      </c>
      <c r="F939" s="14">
        <v>30.76</v>
      </c>
      <c r="G939" t="s">
        <v>5</v>
      </c>
    </row>
    <row r="940" spans="1:7" ht="14.25" hidden="1">
      <c r="A940" s="11">
        <v>43862</v>
      </c>
      <c r="B940" s="10" t="s">
        <v>1340</v>
      </c>
      <c r="C940" s="12">
        <v>8.3333333333333329E-2</v>
      </c>
      <c r="D940" s="13">
        <v>43870</v>
      </c>
      <c r="E940" s="7" t="s">
        <v>402</v>
      </c>
      <c r="F940" s="14">
        <v>30</v>
      </c>
      <c r="G940" t="s">
        <v>8</v>
      </c>
    </row>
    <row r="941" spans="1:7" ht="14.25" hidden="1">
      <c r="A941" s="11">
        <v>43862</v>
      </c>
      <c r="B941" s="10" t="s">
        <v>1341</v>
      </c>
      <c r="C941" s="12">
        <v>0.125</v>
      </c>
      <c r="D941" s="13">
        <v>43870</v>
      </c>
      <c r="E941" s="7" t="s">
        <v>402</v>
      </c>
      <c r="F941" s="14">
        <v>27.8</v>
      </c>
      <c r="G941" t="s">
        <v>6</v>
      </c>
    </row>
    <row r="942" spans="1:7" ht="14.25" hidden="1">
      <c r="A942" s="11">
        <v>43862</v>
      </c>
      <c r="B942" s="10" t="s">
        <v>1342</v>
      </c>
      <c r="C942" s="12">
        <v>0.16666666666666666</v>
      </c>
      <c r="D942" s="13">
        <v>43870</v>
      </c>
      <c r="E942" s="7" t="s">
        <v>402</v>
      </c>
      <c r="F942" s="14">
        <v>29.1</v>
      </c>
      <c r="G942" t="s">
        <v>6</v>
      </c>
    </row>
    <row r="943" spans="1:7" ht="14.25" hidden="1">
      <c r="A943" s="11">
        <v>43862</v>
      </c>
      <c r="B943" s="10" t="s">
        <v>1343</v>
      </c>
      <c r="C943" s="12">
        <v>0.20833333333333334</v>
      </c>
      <c r="D943" s="13">
        <v>43870</v>
      </c>
      <c r="E943" s="7" t="s">
        <v>402</v>
      </c>
      <c r="F943" s="14">
        <v>29.1</v>
      </c>
      <c r="G943" t="s">
        <v>6</v>
      </c>
    </row>
    <row r="944" spans="1:7" ht="14.25" hidden="1">
      <c r="A944" s="11">
        <v>43862</v>
      </c>
      <c r="B944" s="10" t="s">
        <v>1344</v>
      </c>
      <c r="C944" s="12">
        <v>0.25</v>
      </c>
      <c r="D944" s="13">
        <v>43870</v>
      </c>
      <c r="E944" s="7" t="s">
        <v>402</v>
      </c>
      <c r="F944" s="14">
        <v>29.1</v>
      </c>
      <c r="G944" t="s">
        <v>6</v>
      </c>
    </row>
    <row r="945" spans="1:7" ht="14.25" hidden="1">
      <c r="A945" s="11">
        <v>43862</v>
      </c>
      <c r="B945" s="10" t="s">
        <v>1345</v>
      </c>
      <c r="C945" s="12">
        <v>0.29166666666666669</v>
      </c>
      <c r="D945" s="13">
        <v>43870</v>
      </c>
      <c r="E945" s="7" t="s">
        <v>402</v>
      </c>
      <c r="F945" s="14">
        <v>29.1</v>
      </c>
      <c r="G945" t="s">
        <v>6</v>
      </c>
    </row>
    <row r="946" spans="1:7" ht="14.25" hidden="1">
      <c r="A946" s="11">
        <v>43862</v>
      </c>
      <c r="B946" s="10" t="s">
        <v>1346</v>
      </c>
      <c r="C946" s="12">
        <v>0.33333333333333331</v>
      </c>
      <c r="D946" s="13">
        <v>43870</v>
      </c>
      <c r="E946" s="7" t="s">
        <v>402</v>
      </c>
      <c r="F946" s="14">
        <v>29.5</v>
      </c>
      <c r="G946" t="s">
        <v>6</v>
      </c>
    </row>
    <row r="947" spans="1:7" ht="14.25" hidden="1">
      <c r="A947" s="11">
        <v>43862</v>
      </c>
      <c r="B947" s="10" t="s">
        <v>1347</v>
      </c>
      <c r="C947" s="12">
        <v>0.375</v>
      </c>
      <c r="D947" s="13">
        <v>43870</v>
      </c>
      <c r="E947" s="7" t="s">
        <v>402</v>
      </c>
      <c r="F947" s="14">
        <v>32.1</v>
      </c>
      <c r="G947" t="s">
        <v>5</v>
      </c>
    </row>
    <row r="948" spans="1:7" ht="14.25" hidden="1">
      <c r="A948" s="11">
        <v>43862</v>
      </c>
      <c r="B948" s="10" t="s">
        <v>1348</v>
      </c>
      <c r="C948" s="12">
        <v>0.41666666666666669</v>
      </c>
      <c r="D948" s="13">
        <v>43870</v>
      </c>
      <c r="E948" s="7" t="s">
        <v>402</v>
      </c>
      <c r="F948" s="14">
        <v>32.1</v>
      </c>
      <c r="G948" t="s">
        <v>5</v>
      </c>
    </row>
    <row r="949" spans="1:7" ht="14.25" hidden="1">
      <c r="A949" s="11">
        <v>43862</v>
      </c>
      <c r="B949" s="10" t="s">
        <v>1349</v>
      </c>
      <c r="C949" s="12">
        <v>0.45833333333333331</v>
      </c>
      <c r="D949" s="13">
        <v>43870</v>
      </c>
      <c r="E949" s="7" t="s">
        <v>402</v>
      </c>
      <c r="F949" s="14">
        <v>30.5</v>
      </c>
      <c r="G949" t="s">
        <v>6</v>
      </c>
    </row>
    <row r="950" spans="1:7" ht="14.25" hidden="1">
      <c r="A950" s="11">
        <v>43862</v>
      </c>
      <c r="B950" s="10" t="s">
        <v>1350</v>
      </c>
      <c r="C950" s="12">
        <v>0.5</v>
      </c>
      <c r="D950" s="13">
        <v>43870</v>
      </c>
      <c r="E950" s="7" t="s">
        <v>402</v>
      </c>
      <c r="F950" s="14">
        <v>29.1</v>
      </c>
      <c r="G950" t="s">
        <v>6</v>
      </c>
    </row>
    <row r="951" spans="1:7" ht="14.25" hidden="1">
      <c r="A951" s="11">
        <v>43862</v>
      </c>
      <c r="B951" s="10" t="s">
        <v>1351</v>
      </c>
      <c r="C951" s="12">
        <v>0.54166666666666663</v>
      </c>
      <c r="D951" s="13">
        <v>43870</v>
      </c>
      <c r="E951" s="7" t="s">
        <v>402</v>
      </c>
      <c r="F951" s="14">
        <v>29.5</v>
      </c>
      <c r="G951" t="s">
        <v>5</v>
      </c>
    </row>
    <row r="952" spans="1:7" ht="14.25" hidden="1">
      <c r="A952" s="11">
        <v>43862</v>
      </c>
      <c r="B952" s="10" t="s">
        <v>1352</v>
      </c>
      <c r="C952" s="12">
        <v>0.58333333333333337</v>
      </c>
      <c r="D952" s="13">
        <v>43870</v>
      </c>
      <c r="E952" s="7" t="s">
        <v>402</v>
      </c>
      <c r="F952" s="14">
        <v>29.1</v>
      </c>
      <c r="G952" t="s">
        <v>5</v>
      </c>
    </row>
    <row r="953" spans="1:7" ht="14.25" hidden="1">
      <c r="A953" s="11">
        <v>43862</v>
      </c>
      <c r="B953" s="10" t="s">
        <v>1353</v>
      </c>
      <c r="C953" s="12">
        <v>0.625</v>
      </c>
      <c r="D953" s="13">
        <v>43870</v>
      </c>
      <c r="E953" s="7" t="s">
        <v>402</v>
      </c>
      <c r="F953" s="14">
        <v>25.01</v>
      </c>
      <c r="G953" t="s">
        <v>20</v>
      </c>
    </row>
    <row r="954" spans="1:7" ht="14.25" hidden="1">
      <c r="A954" s="11">
        <v>43862</v>
      </c>
      <c r="B954" s="10" t="s">
        <v>1354</v>
      </c>
      <c r="C954" s="12">
        <v>0.66666666666666663</v>
      </c>
      <c r="D954" s="13">
        <v>43870</v>
      </c>
      <c r="E954" s="7" t="s">
        <v>402</v>
      </c>
      <c r="F954" s="14">
        <v>23.6</v>
      </c>
      <c r="G954" t="s">
        <v>6</v>
      </c>
    </row>
    <row r="955" spans="1:7" ht="14.25" hidden="1">
      <c r="A955" s="11">
        <v>43862</v>
      </c>
      <c r="B955" s="10" t="s">
        <v>1355</v>
      </c>
      <c r="C955" s="12">
        <v>0.70833333333333337</v>
      </c>
      <c r="D955" s="13">
        <v>43870</v>
      </c>
      <c r="E955" s="7" t="s">
        <v>402</v>
      </c>
      <c r="F955" s="14">
        <v>25.2</v>
      </c>
      <c r="G955" t="s">
        <v>20</v>
      </c>
    </row>
    <row r="956" spans="1:7" ht="14.25" hidden="1">
      <c r="A956" s="11">
        <v>43862</v>
      </c>
      <c r="B956" s="10" t="s">
        <v>1356</v>
      </c>
      <c r="C956" s="12">
        <v>0.75</v>
      </c>
      <c r="D956" s="13">
        <v>43870</v>
      </c>
      <c r="E956" s="7" t="s">
        <v>402</v>
      </c>
      <c r="F956" s="14">
        <v>29.1</v>
      </c>
      <c r="G956" t="s">
        <v>6</v>
      </c>
    </row>
    <row r="957" spans="1:7" ht="14.25" hidden="1">
      <c r="A957" s="11">
        <v>43862</v>
      </c>
      <c r="B957" s="10" t="s">
        <v>1357</v>
      </c>
      <c r="C957" s="12">
        <v>0.79166666666666663</v>
      </c>
      <c r="D957" s="13">
        <v>43870</v>
      </c>
      <c r="E957" s="7" t="s">
        <v>402</v>
      </c>
      <c r="F957" s="14">
        <v>34.049999999999997</v>
      </c>
      <c r="G957" t="s">
        <v>5</v>
      </c>
    </row>
    <row r="958" spans="1:7" ht="14.25" hidden="1">
      <c r="A958" s="11">
        <v>43862</v>
      </c>
      <c r="B958" s="10" t="s">
        <v>1358</v>
      </c>
      <c r="C958" s="12">
        <v>0.83333333333333337</v>
      </c>
      <c r="D958" s="13">
        <v>43870</v>
      </c>
      <c r="E958" s="7" t="s">
        <v>402</v>
      </c>
      <c r="F958" s="14">
        <v>37.049999999999997</v>
      </c>
      <c r="G958" t="s">
        <v>5</v>
      </c>
    </row>
    <row r="959" spans="1:7" ht="14.25" hidden="1">
      <c r="A959" s="11">
        <v>43862</v>
      </c>
      <c r="B959" s="10" t="s">
        <v>1359</v>
      </c>
      <c r="C959" s="12">
        <v>0.875</v>
      </c>
      <c r="D959" s="13">
        <v>43870</v>
      </c>
      <c r="E959" s="7" t="s">
        <v>402</v>
      </c>
      <c r="F959" s="14">
        <v>36.299999999999997</v>
      </c>
      <c r="G959" t="s">
        <v>5</v>
      </c>
    </row>
    <row r="960" spans="1:7" ht="14.25" hidden="1">
      <c r="A960" s="11">
        <v>43862</v>
      </c>
      <c r="B960" s="10" t="s">
        <v>1360</v>
      </c>
      <c r="C960" s="12">
        <v>0.91666666666666663</v>
      </c>
      <c r="D960" s="13">
        <v>43870</v>
      </c>
      <c r="E960" s="7" t="s">
        <v>402</v>
      </c>
      <c r="F960" s="14">
        <v>32.1</v>
      </c>
      <c r="G960" t="s">
        <v>5</v>
      </c>
    </row>
    <row r="961" spans="1:7" ht="14.25" hidden="1">
      <c r="A961" s="11">
        <v>43862</v>
      </c>
      <c r="B961" s="10" t="s">
        <v>1361</v>
      </c>
      <c r="C961" s="12">
        <v>0.95833333333333337</v>
      </c>
      <c r="D961" s="13">
        <v>43870</v>
      </c>
      <c r="E961" s="7" t="s">
        <v>402</v>
      </c>
      <c r="F961" s="14">
        <v>29.1</v>
      </c>
      <c r="G961" t="s">
        <v>5</v>
      </c>
    </row>
    <row r="962" spans="1:7" ht="14.25">
      <c r="A962" s="11">
        <v>43862</v>
      </c>
      <c r="B962" s="10" t="s">
        <v>1362</v>
      </c>
      <c r="C962" s="12">
        <v>0</v>
      </c>
      <c r="D962" s="13">
        <v>43871</v>
      </c>
      <c r="E962" s="7" t="s">
        <v>402</v>
      </c>
      <c r="F962" s="14">
        <v>27.5</v>
      </c>
      <c r="G962" t="s">
        <v>5</v>
      </c>
    </row>
    <row r="963" spans="1:7" ht="14.25" hidden="1">
      <c r="A963" s="11">
        <v>43862</v>
      </c>
      <c r="B963" s="10" t="s">
        <v>1363</v>
      </c>
      <c r="C963" s="12">
        <v>4.1666666666666664E-2</v>
      </c>
      <c r="D963" s="13">
        <v>43871</v>
      </c>
      <c r="E963" s="7" t="s">
        <v>402</v>
      </c>
      <c r="F963" s="14">
        <v>25.31</v>
      </c>
      <c r="G963" t="s">
        <v>5</v>
      </c>
    </row>
    <row r="964" spans="1:7" ht="14.25" hidden="1">
      <c r="A964" s="11">
        <v>43862</v>
      </c>
      <c r="B964" s="10" t="s">
        <v>1364</v>
      </c>
      <c r="C964" s="12">
        <v>8.3333333333333329E-2</v>
      </c>
      <c r="D964" s="13">
        <v>43871</v>
      </c>
      <c r="E964" s="7" t="s">
        <v>402</v>
      </c>
      <c r="F964" s="14">
        <v>17.899999999999999</v>
      </c>
      <c r="G964" t="s">
        <v>6</v>
      </c>
    </row>
    <row r="965" spans="1:7" ht="14.25" hidden="1">
      <c r="A965" s="11">
        <v>43862</v>
      </c>
      <c r="B965" s="10" t="s">
        <v>1365</v>
      </c>
      <c r="C965" s="12">
        <v>0.125</v>
      </c>
      <c r="D965" s="13">
        <v>43871</v>
      </c>
      <c r="E965" s="7" t="s">
        <v>402</v>
      </c>
      <c r="F965" s="14">
        <v>16</v>
      </c>
      <c r="G965" t="s">
        <v>6</v>
      </c>
    </row>
    <row r="966" spans="1:7" ht="14.25" hidden="1">
      <c r="A966" s="11">
        <v>43862</v>
      </c>
      <c r="B966" s="10" t="s">
        <v>1366</v>
      </c>
      <c r="C966" s="12">
        <v>0.16666666666666666</v>
      </c>
      <c r="D966" s="13">
        <v>43871</v>
      </c>
      <c r="E966" s="7" t="s">
        <v>402</v>
      </c>
      <c r="F966" s="14">
        <v>16</v>
      </c>
      <c r="G966" t="s">
        <v>6</v>
      </c>
    </row>
    <row r="967" spans="1:7" ht="14.25" hidden="1">
      <c r="A967" s="11">
        <v>43862</v>
      </c>
      <c r="B967" s="10" t="s">
        <v>1367</v>
      </c>
      <c r="C967" s="12">
        <v>0.20833333333333334</v>
      </c>
      <c r="D967" s="13">
        <v>43871</v>
      </c>
      <c r="E967" s="7" t="s">
        <v>402</v>
      </c>
      <c r="F967" s="14">
        <v>24</v>
      </c>
      <c r="G967" t="s">
        <v>6</v>
      </c>
    </row>
    <row r="968" spans="1:7" ht="14.25" hidden="1">
      <c r="A968" s="11">
        <v>43862</v>
      </c>
      <c r="B968" s="10" t="s">
        <v>1368</v>
      </c>
      <c r="C968" s="12">
        <v>0.25</v>
      </c>
      <c r="D968" s="13">
        <v>43871</v>
      </c>
      <c r="E968" s="7" t="s">
        <v>402</v>
      </c>
      <c r="F968" s="14">
        <v>28.5</v>
      </c>
      <c r="G968" t="s">
        <v>12</v>
      </c>
    </row>
    <row r="969" spans="1:7" ht="14.25" hidden="1">
      <c r="A969" s="11">
        <v>43862</v>
      </c>
      <c r="B969" s="10" t="s">
        <v>1369</v>
      </c>
      <c r="C969" s="12">
        <v>0.29166666666666669</v>
      </c>
      <c r="D969" s="13">
        <v>43871</v>
      </c>
      <c r="E969" s="7" t="s">
        <v>402</v>
      </c>
      <c r="F969" s="14">
        <v>36.1</v>
      </c>
      <c r="G969" t="s">
        <v>20</v>
      </c>
    </row>
    <row r="970" spans="1:7" ht="14.25" hidden="1">
      <c r="A970" s="11">
        <v>43862</v>
      </c>
      <c r="B970" s="10" t="s">
        <v>1370</v>
      </c>
      <c r="C970" s="12">
        <v>0.33333333333333331</v>
      </c>
      <c r="D970" s="13">
        <v>43871</v>
      </c>
      <c r="E970" s="7" t="s">
        <v>402</v>
      </c>
      <c r="F970" s="14">
        <v>36.590000000000003</v>
      </c>
      <c r="G970" t="s">
        <v>6</v>
      </c>
    </row>
    <row r="971" spans="1:7" ht="14.25" hidden="1">
      <c r="A971" s="11">
        <v>43862</v>
      </c>
      <c r="B971" s="10" t="s">
        <v>1371</v>
      </c>
      <c r="C971" s="12">
        <v>0.375</v>
      </c>
      <c r="D971" s="13">
        <v>43871</v>
      </c>
      <c r="E971" s="7" t="s">
        <v>402</v>
      </c>
      <c r="F971" s="14">
        <v>37.200000000000003</v>
      </c>
      <c r="G971" t="s">
        <v>5</v>
      </c>
    </row>
    <row r="972" spans="1:7" ht="14.25" hidden="1">
      <c r="A972" s="11">
        <v>43862</v>
      </c>
      <c r="B972" s="10" t="s">
        <v>1372</v>
      </c>
      <c r="C972" s="12">
        <v>0.41666666666666669</v>
      </c>
      <c r="D972" s="13">
        <v>43871</v>
      </c>
      <c r="E972" s="7" t="s">
        <v>402</v>
      </c>
      <c r="F972" s="14">
        <v>34.51</v>
      </c>
      <c r="G972" t="s">
        <v>12</v>
      </c>
    </row>
    <row r="973" spans="1:7" ht="14.25" hidden="1">
      <c r="A973" s="11">
        <v>43862</v>
      </c>
      <c r="B973" s="10" t="s">
        <v>1373</v>
      </c>
      <c r="C973" s="12">
        <v>0.45833333333333331</v>
      </c>
      <c r="D973" s="13">
        <v>43871</v>
      </c>
      <c r="E973" s="7" t="s">
        <v>402</v>
      </c>
      <c r="F973" s="14">
        <v>33.159999999999997</v>
      </c>
      <c r="G973" t="s">
        <v>5</v>
      </c>
    </row>
    <row r="974" spans="1:7" ht="14.25" hidden="1">
      <c r="A974" s="11">
        <v>43862</v>
      </c>
      <c r="B974" s="10" t="s">
        <v>1374</v>
      </c>
      <c r="C974" s="12">
        <v>0.5</v>
      </c>
      <c r="D974" s="13">
        <v>43871</v>
      </c>
      <c r="E974" s="7" t="s">
        <v>402</v>
      </c>
      <c r="F974" s="14">
        <v>32.51</v>
      </c>
      <c r="G974" t="s">
        <v>12</v>
      </c>
    </row>
    <row r="975" spans="1:7" ht="14.25" hidden="1">
      <c r="A975" s="11">
        <v>43862</v>
      </c>
      <c r="B975" s="10" t="s">
        <v>1375</v>
      </c>
      <c r="C975" s="12">
        <v>0.54166666666666663</v>
      </c>
      <c r="D975" s="13">
        <v>43871</v>
      </c>
      <c r="E975" s="7" t="s">
        <v>402</v>
      </c>
      <c r="F975" s="14">
        <v>30</v>
      </c>
      <c r="G975" t="s">
        <v>8</v>
      </c>
    </row>
    <row r="976" spans="1:7" ht="14.25" hidden="1">
      <c r="A976" s="11">
        <v>43862</v>
      </c>
      <c r="B976" s="10" t="s">
        <v>1376</v>
      </c>
      <c r="C976" s="12">
        <v>0.58333333333333337</v>
      </c>
      <c r="D976" s="13">
        <v>43871</v>
      </c>
      <c r="E976" s="7" t="s">
        <v>402</v>
      </c>
      <c r="F976" s="14">
        <v>29.01</v>
      </c>
      <c r="G976" t="s">
        <v>6</v>
      </c>
    </row>
    <row r="977" spans="1:7" ht="14.25" hidden="1">
      <c r="A977" s="11">
        <v>43862</v>
      </c>
      <c r="B977" s="10" t="s">
        <v>1377</v>
      </c>
      <c r="C977" s="12">
        <v>0.625</v>
      </c>
      <c r="D977" s="13">
        <v>43871</v>
      </c>
      <c r="E977" s="7" t="s">
        <v>402</v>
      </c>
      <c r="F977" s="14">
        <v>29.15</v>
      </c>
      <c r="G977" t="s">
        <v>6</v>
      </c>
    </row>
    <row r="978" spans="1:7" ht="14.25" hidden="1">
      <c r="A978" s="11">
        <v>43862</v>
      </c>
      <c r="B978" s="10" t="s">
        <v>1378</v>
      </c>
      <c r="C978" s="12">
        <v>0.66666666666666663</v>
      </c>
      <c r="D978" s="13">
        <v>43871</v>
      </c>
      <c r="E978" s="7" t="s">
        <v>402</v>
      </c>
      <c r="F978" s="14">
        <v>29.3</v>
      </c>
      <c r="G978" t="s">
        <v>6</v>
      </c>
    </row>
    <row r="979" spans="1:7" ht="14.25" hidden="1">
      <c r="A979" s="11">
        <v>43862</v>
      </c>
      <c r="B979" s="10" t="s">
        <v>1379</v>
      </c>
      <c r="C979" s="12">
        <v>0.70833333333333337</v>
      </c>
      <c r="D979" s="13">
        <v>43871</v>
      </c>
      <c r="E979" s="7" t="s">
        <v>402</v>
      </c>
      <c r="F979" s="14">
        <v>33.6</v>
      </c>
      <c r="G979" t="s">
        <v>5</v>
      </c>
    </row>
    <row r="980" spans="1:7" ht="14.25" hidden="1">
      <c r="A980" s="11">
        <v>43862</v>
      </c>
      <c r="B980" s="10" t="s">
        <v>1380</v>
      </c>
      <c r="C980" s="12">
        <v>0.75</v>
      </c>
      <c r="D980" s="13">
        <v>43871</v>
      </c>
      <c r="E980" s="7" t="s">
        <v>402</v>
      </c>
      <c r="F980" s="14">
        <v>37.299999999999997</v>
      </c>
      <c r="G980" t="s">
        <v>20</v>
      </c>
    </row>
    <row r="981" spans="1:7" ht="14.25" hidden="1">
      <c r="A981" s="11">
        <v>43862</v>
      </c>
      <c r="B981" s="10" t="s">
        <v>1381</v>
      </c>
      <c r="C981" s="12">
        <v>0.79166666666666663</v>
      </c>
      <c r="D981" s="13">
        <v>43871</v>
      </c>
      <c r="E981" s="7" t="s">
        <v>402</v>
      </c>
      <c r="F981" s="14">
        <v>44.6</v>
      </c>
      <c r="G981" t="s">
        <v>6</v>
      </c>
    </row>
    <row r="982" spans="1:7" ht="14.25" hidden="1">
      <c r="A982" s="11">
        <v>43862</v>
      </c>
      <c r="B982" s="10" t="s">
        <v>1382</v>
      </c>
      <c r="C982" s="12">
        <v>0.83333333333333337</v>
      </c>
      <c r="D982" s="13">
        <v>43871</v>
      </c>
      <c r="E982" s="7" t="s">
        <v>402</v>
      </c>
      <c r="F982" s="14">
        <v>48.05</v>
      </c>
      <c r="G982" t="s">
        <v>5</v>
      </c>
    </row>
    <row r="983" spans="1:7" ht="14.25" hidden="1">
      <c r="A983" s="11">
        <v>43862</v>
      </c>
      <c r="B983" s="10" t="s">
        <v>1383</v>
      </c>
      <c r="C983" s="12">
        <v>0.875</v>
      </c>
      <c r="D983" s="13">
        <v>43871</v>
      </c>
      <c r="E983" s="7" t="s">
        <v>402</v>
      </c>
      <c r="F983" s="14">
        <v>46.01</v>
      </c>
      <c r="G983" t="s">
        <v>20</v>
      </c>
    </row>
    <row r="984" spans="1:7" ht="14.25" hidden="1">
      <c r="A984" s="11">
        <v>43862</v>
      </c>
      <c r="B984" s="10" t="s">
        <v>1384</v>
      </c>
      <c r="C984" s="12">
        <v>0.91666666666666663</v>
      </c>
      <c r="D984" s="13">
        <v>43871</v>
      </c>
      <c r="E984" s="7" t="s">
        <v>402</v>
      </c>
      <c r="F984" s="14">
        <v>37.61</v>
      </c>
      <c r="G984" t="s">
        <v>6</v>
      </c>
    </row>
    <row r="985" spans="1:7" ht="14.25" hidden="1">
      <c r="A985" s="11">
        <v>43862</v>
      </c>
      <c r="B985" s="10" t="s">
        <v>1385</v>
      </c>
      <c r="C985" s="12">
        <v>0.95833333333333337</v>
      </c>
      <c r="D985" s="13">
        <v>43871</v>
      </c>
      <c r="E985" s="7" t="s">
        <v>402</v>
      </c>
      <c r="F985" s="14">
        <v>33.6</v>
      </c>
      <c r="G985" t="s">
        <v>5</v>
      </c>
    </row>
    <row r="986" spans="1:7" ht="14.25">
      <c r="A986" s="11">
        <v>43862</v>
      </c>
      <c r="B986" s="10" t="s">
        <v>1386</v>
      </c>
      <c r="C986" s="12">
        <v>0</v>
      </c>
      <c r="D986" s="13">
        <v>43872</v>
      </c>
      <c r="E986" s="7" t="s">
        <v>402</v>
      </c>
      <c r="F986" s="14">
        <v>40.68</v>
      </c>
      <c r="G986" t="s">
        <v>5</v>
      </c>
    </row>
    <row r="987" spans="1:7" ht="14.25" hidden="1">
      <c r="A987" s="11">
        <v>43862</v>
      </c>
      <c r="B987" s="10" t="s">
        <v>1387</v>
      </c>
      <c r="C987" s="12">
        <v>4.1666666666666664E-2</v>
      </c>
      <c r="D987" s="13">
        <v>43872</v>
      </c>
      <c r="E987" s="7" t="s">
        <v>402</v>
      </c>
      <c r="F987" s="14">
        <v>40</v>
      </c>
      <c r="G987" t="s">
        <v>5</v>
      </c>
    </row>
    <row r="988" spans="1:7" ht="14.25" hidden="1">
      <c r="A988" s="11">
        <v>43862</v>
      </c>
      <c r="B988" s="10" t="s">
        <v>1388</v>
      </c>
      <c r="C988" s="12">
        <v>8.3333333333333329E-2</v>
      </c>
      <c r="D988" s="13">
        <v>43872</v>
      </c>
      <c r="E988" s="7" t="s">
        <v>402</v>
      </c>
      <c r="F988" s="14">
        <v>37</v>
      </c>
      <c r="G988" t="s">
        <v>5</v>
      </c>
    </row>
    <row r="989" spans="1:7" ht="14.25" hidden="1">
      <c r="A989" s="11">
        <v>43862</v>
      </c>
      <c r="B989" s="10" t="s">
        <v>1389</v>
      </c>
      <c r="C989" s="12">
        <v>0.125</v>
      </c>
      <c r="D989" s="13">
        <v>43872</v>
      </c>
      <c r="E989" s="7" t="s">
        <v>402</v>
      </c>
      <c r="F989" s="14">
        <v>37.049999999999997</v>
      </c>
      <c r="G989" t="s">
        <v>5</v>
      </c>
    </row>
    <row r="990" spans="1:7" ht="14.25" hidden="1">
      <c r="A990" s="11">
        <v>43862</v>
      </c>
      <c r="B990" s="10" t="s">
        <v>1390</v>
      </c>
      <c r="C990" s="12">
        <v>0.16666666666666666</v>
      </c>
      <c r="D990" s="13">
        <v>43872</v>
      </c>
      <c r="E990" s="7" t="s">
        <v>402</v>
      </c>
      <c r="F990" s="14">
        <v>37.58</v>
      </c>
      <c r="G990" t="s">
        <v>5</v>
      </c>
    </row>
    <row r="991" spans="1:7" ht="14.25" hidden="1">
      <c r="A991" s="11">
        <v>43862</v>
      </c>
      <c r="B991" s="10" t="s">
        <v>1391</v>
      </c>
      <c r="C991" s="12">
        <v>0.20833333333333334</v>
      </c>
      <c r="D991" s="13">
        <v>43872</v>
      </c>
      <c r="E991" s="7" t="s">
        <v>402</v>
      </c>
      <c r="F991" s="14">
        <v>40.200000000000003</v>
      </c>
      <c r="G991" t="s">
        <v>5</v>
      </c>
    </row>
    <row r="992" spans="1:7" ht="14.25" hidden="1">
      <c r="A992" s="11">
        <v>43862</v>
      </c>
      <c r="B992" s="10" t="s">
        <v>1392</v>
      </c>
      <c r="C992" s="12">
        <v>0.25</v>
      </c>
      <c r="D992" s="13">
        <v>43872</v>
      </c>
      <c r="E992" s="7" t="s">
        <v>402</v>
      </c>
      <c r="F992" s="14">
        <v>41.5</v>
      </c>
      <c r="G992" t="s">
        <v>5</v>
      </c>
    </row>
    <row r="993" spans="1:7" ht="14.25" hidden="1">
      <c r="A993" s="11">
        <v>43862</v>
      </c>
      <c r="B993" s="10" t="s">
        <v>1393</v>
      </c>
      <c r="C993" s="12">
        <v>0.29166666666666669</v>
      </c>
      <c r="D993" s="13">
        <v>43872</v>
      </c>
      <c r="E993" s="7" t="s">
        <v>402</v>
      </c>
      <c r="F993" s="14">
        <v>42.26</v>
      </c>
      <c r="G993" t="s">
        <v>5</v>
      </c>
    </row>
    <row r="994" spans="1:7" ht="14.25" hidden="1">
      <c r="A994" s="11">
        <v>43862</v>
      </c>
      <c r="B994" s="10" t="s">
        <v>1394</v>
      </c>
      <c r="C994" s="12">
        <v>0.33333333333333331</v>
      </c>
      <c r="D994" s="13">
        <v>43872</v>
      </c>
      <c r="E994" s="7" t="s">
        <v>402</v>
      </c>
      <c r="F994" s="14">
        <v>44.01</v>
      </c>
      <c r="G994" t="s">
        <v>6</v>
      </c>
    </row>
    <row r="995" spans="1:7" ht="14.25" hidden="1">
      <c r="A995" s="11">
        <v>43862</v>
      </c>
      <c r="B995" s="10" t="s">
        <v>1395</v>
      </c>
      <c r="C995" s="12">
        <v>0.375</v>
      </c>
      <c r="D995" s="13">
        <v>43872</v>
      </c>
      <c r="E995" s="7" t="s">
        <v>402</v>
      </c>
      <c r="F995" s="14">
        <v>44.1</v>
      </c>
      <c r="G995" t="s">
        <v>5</v>
      </c>
    </row>
    <row r="996" spans="1:7" ht="14.25" hidden="1">
      <c r="A996" s="11">
        <v>43862</v>
      </c>
      <c r="B996" s="10" t="s">
        <v>1396</v>
      </c>
      <c r="C996" s="12">
        <v>0.41666666666666669</v>
      </c>
      <c r="D996" s="13">
        <v>43872</v>
      </c>
      <c r="E996" s="7" t="s">
        <v>402</v>
      </c>
      <c r="F996" s="14">
        <v>43.04</v>
      </c>
      <c r="G996" t="s">
        <v>5</v>
      </c>
    </row>
    <row r="997" spans="1:7" ht="14.25" hidden="1">
      <c r="A997" s="11">
        <v>43862</v>
      </c>
      <c r="B997" s="10" t="s">
        <v>1397</v>
      </c>
      <c r="C997" s="12">
        <v>0.45833333333333331</v>
      </c>
      <c r="D997" s="13">
        <v>43872</v>
      </c>
      <c r="E997" s="7" t="s">
        <v>402</v>
      </c>
      <c r="F997" s="14">
        <v>41.89</v>
      </c>
      <c r="G997" t="s">
        <v>5</v>
      </c>
    </row>
    <row r="998" spans="1:7" ht="14.25" hidden="1">
      <c r="A998" s="11">
        <v>43862</v>
      </c>
      <c r="B998" s="10" t="s">
        <v>1398</v>
      </c>
      <c r="C998" s="12">
        <v>0.5</v>
      </c>
      <c r="D998" s="13">
        <v>43872</v>
      </c>
      <c r="E998" s="7" t="s">
        <v>402</v>
      </c>
      <c r="F998" s="14">
        <v>41.69</v>
      </c>
      <c r="G998" t="s">
        <v>5</v>
      </c>
    </row>
    <row r="999" spans="1:7" ht="14.25" hidden="1">
      <c r="A999" s="11">
        <v>43862</v>
      </c>
      <c r="B999" s="10" t="s">
        <v>1399</v>
      </c>
      <c r="C999" s="12">
        <v>0.54166666666666663</v>
      </c>
      <c r="D999" s="13">
        <v>43872</v>
      </c>
      <c r="E999" s="7" t="s">
        <v>402</v>
      </c>
      <c r="F999" s="14">
        <v>41.69</v>
      </c>
      <c r="G999" t="s">
        <v>5</v>
      </c>
    </row>
    <row r="1000" spans="1:7" ht="14.25" hidden="1">
      <c r="A1000" s="11">
        <v>43862</v>
      </c>
      <c r="B1000" s="10" t="s">
        <v>1400</v>
      </c>
      <c r="C1000" s="12">
        <v>0.58333333333333337</v>
      </c>
      <c r="D1000" s="13">
        <v>43872</v>
      </c>
      <c r="E1000" s="7" t="s">
        <v>402</v>
      </c>
      <c r="F1000" s="14">
        <v>40.950000000000003</v>
      </c>
      <c r="G1000" t="s">
        <v>5</v>
      </c>
    </row>
    <row r="1001" spans="1:7" ht="14.25" hidden="1">
      <c r="A1001" s="11">
        <v>43862</v>
      </c>
      <c r="B1001" s="10" t="s">
        <v>1401</v>
      </c>
      <c r="C1001" s="12">
        <v>0.625</v>
      </c>
      <c r="D1001" s="13">
        <v>43872</v>
      </c>
      <c r="E1001" s="7" t="s">
        <v>402</v>
      </c>
      <c r="F1001" s="14">
        <v>40.950000000000003</v>
      </c>
      <c r="G1001" t="s">
        <v>5</v>
      </c>
    </row>
    <row r="1002" spans="1:7" ht="14.25" hidden="1">
      <c r="A1002" s="11">
        <v>43862</v>
      </c>
      <c r="B1002" s="10" t="s">
        <v>1402</v>
      </c>
      <c r="C1002" s="12">
        <v>0.66666666666666663</v>
      </c>
      <c r="D1002" s="13">
        <v>43872</v>
      </c>
      <c r="E1002" s="7" t="s">
        <v>402</v>
      </c>
      <c r="F1002" s="14">
        <v>41.01</v>
      </c>
      <c r="G1002" t="s">
        <v>5</v>
      </c>
    </row>
    <row r="1003" spans="1:7" ht="14.25" hidden="1">
      <c r="A1003" s="11">
        <v>43862</v>
      </c>
      <c r="B1003" s="10" t="s">
        <v>1403</v>
      </c>
      <c r="C1003" s="12">
        <v>0.70833333333333337</v>
      </c>
      <c r="D1003" s="13">
        <v>43872</v>
      </c>
      <c r="E1003" s="7" t="s">
        <v>402</v>
      </c>
      <c r="F1003" s="14">
        <v>41.5</v>
      </c>
      <c r="G1003" t="s">
        <v>5</v>
      </c>
    </row>
    <row r="1004" spans="1:7" ht="14.25" hidden="1">
      <c r="A1004" s="11">
        <v>43862</v>
      </c>
      <c r="B1004" s="10" t="s">
        <v>1404</v>
      </c>
      <c r="C1004" s="12">
        <v>0.75</v>
      </c>
      <c r="D1004" s="13">
        <v>43872</v>
      </c>
      <c r="E1004" s="7" t="s">
        <v>402</v>
      </c>
      <c r="F1004" s="14">
        <v>43.04</v>
      </c>
      <c r="G1004" t="s">
        <v>5</v>
      </c>
    </row>
    <row r="1005" spans="1:7" ht="14.25" hidden="1">
      <c r="A1005" s="11">
        <v>43862</v>
      </c>
      <c r="B1005" s="10" t="s">
        <v>1405</v>
      </c>
      <c r="C1005" s="12">
        <v>0.79166666666666663</v>
      </c>
      <c r="D1005" s="13">
        <v>43872</v>
      </c>
      <c r="E1005" s="7" t="s">
        <v>402</v>
      </c>
      <c r="F1005" s="14">
        <v>47.51</v>
      </c>
      <c r="G1005" t="s">
        <v>10</v>
      </c>
    </row>
    <row r="1006" spans="1:7" ht="14.25" hidden="1">
      <c r="A1006" s="11">
        <v>43862</v>
      </c>
      <c r="B1006" s="10" t="s">
        <v>1406</v>
      </c>
      <c r="C1006" s="12">
        <v>0.83333333333333337</v>
      </c>
      <c r="D1006" s="13">
        <v>43872</v>
      </c>
      <c r="E1006" s="7" t="s">
        <v>402</v>
      </c>
      <c r="F1006" s="14">
        <v>49.15</v>
      </c>
      <c r="G1006" t="s">
        <v>5</v>
      </c>
    </row>
    <row r="1007" spans="1:7" ht="14.25" hidden="1">
      <c r="A1007" s="11">
        <v>43862</v>
      </c>
      <c r="B1007" s="10" t="s">
        <v>1407</v>
      </c>
      <c r="C1007" s="12">
        <v>0.875</v>
      </c>
      <c r="D1007" s="13">
        <v>43872</v>
      </c>
      <c r="E1007" s="7" t="s">
        <v>402</v>
      </c>
      <c r="F1007" s="14">
        <v>47.98</v>
      </c>
      <c r="G1007" t="s">
        <v>10</v>
      </c>
    </row>
    <row r="1008" spans="1:7" ht="14.25" hidden="1">
      <c r="A1008" s="11">
        <v>43862</v>
      </c>
      <c r="B1008" s="10" t="s">
        <v>1408</v>
      </c>
      <c r="C1008" s="12">
        <v>0.91666666666666663</v>
      </c>
      <c r="D1008" s="13">
        <v>43872</v>
      </c>
      <c r="E1008" s="7" t="s">
        <v>402</v>
      </c>
      <c r="F1008" s="14">
        <v>42</v>
      </c>
      <c r="G1008" t="s">
        <v>42</v>
      </c>
    </row>
    <row r="1009" spans="1:7" ht="14.25" hidden="1">
      <c r="A1009" s="11">
        <v>43862</v>
      </c>
      <c r="B1009" s="10" t="s">
        <v>1409</v>
      </c>
      <c r="C1009" s="12">
        <v>0.95833333333333337</v>
      </c>
      <c r="D1009" s="13">
        <v>43872</v>
      </c>
      <c r="E1009" s="7" t="s">
        <v>402</v>
      </c>
      <c r="F1009" s="14">
        <v>40.950000000000003</v>
      </c>
      <c r="G1009" t="s">
        <v>5</v>
      </c>
    </row>
    <row r="1010" spans="1:7" ht="14.25">
      <c r="A1010" s="11">
        <v>43862</v>
      </c>
      <c r="B1010" s="10" t="s">
        <v>1410</v>
      </c>
      <c r="C1010" s="12">
        <v>0</v>
      </c>
      <c r="D1010" s="13">
        <v>43873</v>
      </c>
      <c r="E1010" s="7" t="s">
        <v>402</v>
      </c>
      <c r="F1010" s="14">
        <v>44.23</v>
      </c>
      <c r="G1010" t="s">
        <v>5</v>
      </c>
    </row>
    <row r="1011" spans="1:7" ht="14.25" hidden="1">
      <c r="A1011" s="11">
        <v>43862</v>
      </c>
      <c r="B1011" s="10" t="s">
        <v>1411</v>
      </c>
      <c r="C1011" s="12">
        <v>4.1666666666666664E-2</v>
      </c>
      <c r="D1011" s="13">
        <v>43873</v>
      </c>
      <c r="E1011" s="7" t="s">
        <v>402</v>
      </c>
      <c r="F1011" s="14">
        <v>43.01</v>
      </c>
      <c r="G1011" t="s">
        <v>5</v>
      </c>
    </row>
    <row r="1012" spans="1:7" ht="14.25" hidden="1">
      <c r="A1012" s="11">
        <v>43862</v>
      </c>
      <c r="B1012" s="10" t="s">
        <v>1412</v>
      </c>
      <c r="C1012" s="12">
        <v>8.3333333333333329E-2</v>
      </c>
      <c r="D1012" s="13">
        <v>43873</v>
      </c>
      <c r="E1012" s="7" t="s">
        <v>402</v>
      </c>
      <c r="F1012" s="14">
        <v>43.38</v>
      </c>
      <c r="G1012" t="s">
        <v>5</v>
      </c>
    </row>
    <row r="1013" spans="1:7" ht="14.25" hidden="1">
      <c r="A1013" s="11">
        <v>43862</v>
      </c>
      <c r="B1013" s="10" t="s">
        <v>1413</v>
      </c>
      <c r="C1013" s="12">
        <v>0.125</v>
      </c>
      <c r="D1013" s="13">
        <v>43873</v>
      </c>
      <c r="E1013" s="7" t="s">
        <v>402</v>
      </c>
      <c r="F1013" s="14">
        <v>42.78</v>
      </c>
      <c r="G1013" t="s">
        <v>5</v>
      </c>
    </row>
    <row r="1014" spans="1:7" ht="14.25" hidden="1">
      <c r="A1014" s="11">
        <v>43862</v>
      </c>
      <c r="B1014" s="10" t="s">
        <v>1414</v>
      </c>
      <c r="C1014" s="12">
        <v>0.16666666666666666</v>
      </c>
      <c r="D1014" s="13">
        <v>43873</v>
      </c>
      <c r="E1014" s="7" t="s">
        <v>402</v>
      </c>
      <c r="F1014" s="14">
        <v>42.62</v>
      </c>
      <c r="G1014" t="s">
        <v>5</v>
      </c>
    </row>
    <row r="1015" spans="1:7" ht="14.25" hidden="1">
      <c r="A1015" s="11">
        <v>43862</v>
      </c>
      <c r="B1015" s="10" t="s">
        <v>1415</v>
      </c>
      <c r="C1015" s="12">
        <v>0.20833333333333334</v>
      </c>
      <c r="D1015" s="13">
        <v>43873</v>
      </c>
      <c r="E1015" s="7" t="s">
        <v>402</v>
      </c>
      <c r="F1015" s="14">
        <v>42.43</v>
      </c>
      <c r="G1015" t="s">
        <v>28</v>
      </c>
    </row>
    <row r="1016" spans="1:7" ht="14.25" hidden="1">
      <c r="A1016" s="11">
        <v>43862</v>
      </c>
      <c r="B1016" s="10" t="s">
        <v>1416</v>
      </c>
      <c r="C1016" s="12">
        <v>0.25</v>
      </c>
      <c r="D1016" s="13">
        <v>43873</v>
      </c>
      <c r="E1016" s="7" t="s">
        <v>402</v>
      </c>
      <c r="F1016" s="14">
        <v>42.88</v>
      </c>
      <c r="G1016" t="s">
        <v>5</v>
      </c>
    </row>
    <row r="1017" spans="1:7" ht="14.25" hidden="1">
      <c r="A1017" s="11">
        <v>43862</v>
      </c>
      <c r="B1017" s="10" t="s">
        <v>1417</v>
      </c>
      <c r="C1017" s="12">
        <v>0.29166666666666669</v>
      </c>
      <c r="D1017" s="13">
        <v>43873</v>
      </c>
      <c r="E1017" s="7" t="s">
        <v>402</v>
      </c>
      <c r="F1017" s="14">
        <v>44.62</v>
      </c>
      <c r="G1017" t="s">
        <v>10</v>
      </c>
    </row>
    <row r="1018" spans="1:7" ht="14.25" hidden="1">
      <c r="A1018" s="11">
        <v>43862</v>
      </c>
      <c r="B1018" s="10" t="s">
        <v>1418</v>
      </c>
      <c r="C1018" s="12">
        <v>0.33333333333333331</v>
      </c>
      <c r="D1018" s="13">
        <v>43873</v>
      </c>
      <c r="E1018" s="7" t="s">
        <v>402</v>
      </c>
      <c r="F1018" s="14">
        <v>46.96</v>
      </c>
      <c r="G1018" t="s">
        <v>5</v>
      </c>
    </row>
    <row r="1019" spans="1:7" ht="14.25" hidden="1">
      <c r="A1019" s="11">
        <v>43862</v>
      </c>
      <c r="B1019" s="10" t="s">
        <v>1419</v>
      </c>
      <c r="C1019" s="12">
        <v>0.375</v>
      </c>
      <c r="D1019" s="13">
        <v>43873</v>
      </c>
      <c r="E1019" s="7" t="s">
        <v>402</v>
      </c>
      <c r="F1019" s="14">
        <v>48.05</v>
      </c>
      <c r="G1019" t="s">
        <v>5</v>
      </c>
    </row>
    <row r="1020" spans="1:7" ht="14.25" hidden="1">
      <c r="A1020" s="11">
        <v>43862</v>
      </c>
      <c r="B1020" s="10" t="s">
        <v>1420</v>
      </c>
      <c r="C1020" s="12">
        <v>0.41666666666666669</v>
      </c>
      <c r="D1020" s="13">
        <v>43873</v>
      </c>
      <c r="E1020" s="7" t="s">
        <v>402</v>
      </c>
      <c r="F1020" s="14">
        <v>47.27</v>
      </c>
      <c r="G1020" t="s">
        <v>5</v>
      </c>
    </row>
    <row r="1021" spans="1:7" ht="14.25" hidden="1">
      <c r="A1021" s="11">
        <v>43862</v>
      </c>
      <c r="B1021" s="10" t="s">
        <v>1421</v>
      </c>
      <c r="C1021" s="12">
        <v>0.45833333333333331</v>
      </c>
      <c r="D1021" s="13">
        <v>43873</v>
      </c>
      <c r="E1021" s="7" t="s">
        <v>402</v>
      </c>
      <c r="F1021" s="14">
        <v>46.46</v>
      </c>
      <c r="G1021" t="s">
        <v>5</v>
      </c>
    </row>
    <row r="1022" spans="1:7" ht="14.25" hidden="1">
      <c r="A1022" s="11">
        <v>43862</v>
      </c>
      <c r="B1022" s="10" t="s">
        <v>1422</v>
      </c>
      <c r="C1022" s="12">
        <v>0.5</v>
      </c>
      <c r="D1022" s="13">
        <v>43873</v>
      </c>
      <c r="E1022" s="7" t="s">
        <v>402</v>
      </c>
      <c r="F1022" s="14">
        <v>45.65</v>
      </c>
      <c r="G1022" t="s">
        <v>5</v>
      </c>
    </row>
    <row r="1023" spans="1:7" ht="14.25" hidden="1">
      <c r="A1023" s="11">
        <v>43862</v>
      </c>
      <c r="B1023" s="10" t="s">
        <v>1423</v>
      </c>
      <c r="C1023" s="12">
        <v>0.54166666666666663</v>
      </c>
      <c r="D1023" s="13">
        <v>43873</v>
      </c>
      <c r="E1023" s="7" t="s">
        <v>402</v>
      </c>
      <c r="F1023" s="14">
        <v>45.45</v>
      </c>
      <c r="G1023" t="s">
        <v>5</v>
      </c>
    </row>
    <row r="1024" spans="1:7" ht="14.25" hidden="1">
      <c r="A1024" s="11">
        <v>43862</v>
      </c>
      <c r="B1024" s="10" t="s">
        <v>1424</v>
      </c>
      <c r="C1024" s="12">
        <v>0.58333333333333337</v>
      </c>
      <c r="D1024" s="13">
        <v>43873</v>
      </c>
      <c r="E1024" s="7" t="s">
        <v>402</v>
      </c>
      <c r="F1024" s="14">
        <v>43.98</v>
      </c>
      <c r="G1024" t="s">
        <v>5</v>
      </c>
    </row>
    <row r="1025" spans="1:7" ht="14.25" hidden="1">
      <c r="A1025" s="11">
        <v>43862</v>
      </c>
      <c r="B1025" s="10" t="s">
        <v>1425</v>
      </c>
      <c r="C1025" s="12">
        <v>0.625</v>
      </c>
      <c r="D1025" s="13">
        <v>43873</v>
      </c>
      <c r="E1025" s="7" t="s">
        <v>402</v>
      </c>
      <c r="F1025" s="14">
        <v>43.38</v>
      </c>
      <c r="G1025" t="s">
        <v>5</v>
      </c>
    </row>
    <row r="1026" spans="1:7" ht="14.25" hidden="1">
      <c r="A1026" s="11">
        <v>43862</v>
      </c>
      <c r="B1026" s="10" t="s">
        <v>1426</v>
      </c>
      <c r="C1026" s="12">
        <v>0.66666666666666663</v>
      </c>
      <c r="D1026" s="13">
        <v>43873</v>
      </c>
      <c r="E1026" s="7" t="s">
        <v>402</v>
      </c>
      <c r="F1026" s="14">
        <v>43</v>
      </c>
      <c r="G1026" t="s">
        <v>21</v>
      </c>
    </row>
    <row r="1027" spans="1:7" ht="14.25" hidden="1">
      <c r="A1027" s="11">
        <v>43862</v>
      </c>
      <c r="B1027" s="10" t="s">
        <v>1427</v>
      </c>
      <c r="C1027" s="12">
        <v>0.70833333333333337</v>
      </c>
      <c r="D1027" s="13">
        <v>43873</v>
      </c>
      <c r="E1027" s="7" t="s">
        <v>402</v>
      </c>
      <c r="F1027" s="14">
        <v>43.39</v>
      </c>
      <c r="G1027" t="s">
        <v>5</v>
      </c>
    </row>
    <row r="1028" spans="1:7" ht="14.25" hidden="1">
      <c r="A1028" s="11">
        <v>43862</v>
      </c>
      <c r="B1028" s="10" t="s">
        <v>1428</v>
      </c>
      <c r="C1028" s="12">
        <v>0.75</v>
      </c>
      <c r="D1028" s="13">
        <v>43873</v>
      </c>
      <c r="E1028" s="7" t="s">
        <v>402</v>
      </c>
      <c r="F1028" s="14">
        <v>44.23</v>
      </c>
      <c r="G1028" t="s">
        <v>5</v>
      </c>
    </row>
    <row r="1029" spans="1:7" ht="14.25" hidden="1">
      <c r="A1029" s="11">
        <v>43862</v>
      </c>
      <c r="B1029" s="10" t="s">
        <v>1429</v>
      </c>
      <c r="C1029" s="12">
        <v>0.79166666666666663</v>
      </c>
      <c r="D1029" s="13">
        <v>43873</v>
      </c>
      <c r="E1029" s="7" t="s">
        <v>402</v>
      </c>
      <c r="F1029" s="14">
        <v>46</v>
      </c>
      <c r="G1029" t="s">
        <v>8</v>
      </c>
    </row>
    <row r="1030" spans="1:7" ht="14.25" hidden="1">
      <c r="A1030" s="11">
        <v>43862</v>
      </c>
      <c r="B1030" s="10" t="s">
        <v>1430</v>
      </c>
      <c r="C1030" s="12">
        <v>0.83333333333333337</v>
      </c>
      <c r="D1030" s="13">
        <v>43873</v>
      </c>
      <c r="E1030" s="7" t="s">
        <v>402</v>
      </c>
      <c r="F1030" s="14">
        <v>46.46</v>
      </c>
      <c r="G1030" t="s">
        <v>5</v>
      </c>
    </row>
    <row r="1031" spans="1:7" ht="14.25" hidden="1">
      <c r="A1031" s="11">
        <v>43862</v>
      </c>
      <c r="B1031" s="10" t="s">
        <v>1431</v>
      </c>
      <c r="C1031" s="12">
        <v>0.875</v>
      </c>
      <c r="D1031" s="13">
        <v>43873</v>
      </c>
      <c r="E1031" s="7" t="s">
        <v>402</v>
      </c>
      <c r="F1031" s="14">
        <v>44.68</v>
      </c>
      <c r="G1031" t="s">
        <v>6</v>
      </c>
    </row>
    <row r="1032" spans="1:7" ht="14.25" hidden="1">
      <c r="A1032" s="11">
        <v>43862</v>
      </c>
      <c r="B1032" s="10" t="s">
        <v>1432</v>
      </c>
      <c r="C1032" s="12">
        <v>0.91666666666666663</v>
      </c>
      <c r="D1032" s="13">
        <v>43873</v>
      </c>
      <c r="E1032" s="7" t="s">
        <v>402</v>
      </c>
      <c r="F1032" s="14">
        <v>42.42</v>
      </c>
      <c r="G1032" t="s">
        <v>5</v>
      </c>
    </row>
    <row r="1033" spans="1:7" ht="14.25" hidden="1">
      <c r="A1033" s="11">
        <v>43862</v>
      </c>
      <c r="B1033" s="10" t="s">
        <v>1433</v>
      </c>
      <c r="C1033" s="12">
        <v>0.95833333333333337</v>
      </c>
      <c r="D1033" s="13">
        <v>43873</v>
      </c>
      <c r="E1033" s="7" t="s">
        <v>402</v>
      </c>
      <c r="F1033" s="14">
        <v>39.46</v>
      </c>
      <c r="G1033" t="s">
        <v>12</v>
      </c>
    </row>
    <row r="1034" spans="1:7" ht="14.25">
      <c r="A1034" s="11">
        <v>43862</v>
      </c>
      <c r="B1034" s="10" t="s">
        <v>1434</v>
      </c>
      <c r="C1034" s="12">
        <v>0</v>
      </c>
      <c r="D1034" s="13">
        <v>43874</v>
      </c>
      <c r="E1034" s="7" t="s">
        <v>402</v>
      </c>
      <c r="F1034" s="14">
        <v>33.97</v>
      </c>
      <c r="G1034" t="s">
        <v>12</v>
      </c>
    </row>
    <row r="1035" spans="1:7" ht="14.25" hidden="1">
      <c r="A1035" s="11">
        <v>43862</v>
      </c>
      <c r="B1035" s="10" t="s">
        <v>1435</v>
      </c>
      <c r="C1035" s="12">
        <v>4.1666666666666664E-2</v>
      </c>
      <c r="D1035" s="13">
        <v>43874</v>
      </c>
      <c r="E1035" s="7" t="s">
        <v>402</v>
      </c>
      <c r="F1035" s="14">
        <v>35</v>
      </c>
      <c r="G1035" t="s">
        <v>12</v>
      </c>
    </row>
    <row r="1036" spans="1:7" ht="14.25" hidden="1">
      <c r="A1036" s="11">
        <v>43862</v>
      </c>
      <c r="B1036" s="10" t="s">
        <v>1436</v>
      </c>
      <c r="C1036" s="12">
        <v>8.3333333333333329E-2</v>
      </c>
      <c r="D1036" s="13">
        <v>43874</v>
      </c>
      <c r="E1036" s="7" t="s">
        <v>402</v>
      </c>
      <c r="F1036" s="14">
        <v>31.19</v>
      </c>
      <c r="G1036" t="s">
        <v>6</v>
      </c>
    </row>
    <row r="1037" spans="1:7" ht="14.25" hidden="1">
      <c r="A1037" s="11">
        <v>43862</v>
      </c>
      <c r="B1037" s="10" t="s">
        <v>1437</v>
      </c>
      <c r="C1037" s="12">
        <v>0.125</v>
      </c>
      <c r="D1037" s="13">
        <v>43874</v>
      </c>
      <c r="E1037" s="7" t="s">
        <v>402</v>
      </c>
      <c r="F1037" s="14">
        <v>31.11</v>
      </c>
      <c r="G1037" t="s">
        <v>12</v>
      </c>
    </row>
    <row r="1038" spans="1:7" ht="14.25" hidden="1">
      <c r="A1038" s="11">
        <v>43862</v>
      </c>
      <c r="B1038" s="10" t="s">
        <v>1438</v>
      </c>
      <c r="C1038" s="12">
        <v>0.16666666666666666</v>
      </c>
      <c r="D1038" s="13">
        <v>43874</v>
      </c>
      <c r="E1038" s="7" t="s">
        <v>402</v>
      </c>
      <c r="F1038" s="14">
        <v>30.65</v>
      </c>
      <c r="G1038" t="s">
        <v>8</v>
      </c>
    </row>
    <row r="1039" spans="1:7" ht="14.25" hidden="1">
      <c r="A1039" s="11">
        <v>43862</v>
      </c>
      <c r="B1039" s="10" t="s">
        <v>1439</v>
      </c>
      <c r="C1039" s="12">
        <v>0.20833333333333334</v>
      </c>
      <c r="D1039" s="13">
        <v>43874</v>
      </c>
      <c r="E1039" s="7" t="s">
        <v>402</v>
      </c>
      <c r="F1039" s="14">
        <v>31.19</v>
      </c>
      <c r="G1039" t="s">
        <v>6</v>
      </c>
    </row>
    <row r="1040" spans="1:7" ht="14.25" hidden="1">
      <c r="A1040" s="11">
        <v>43862</v>
      </c>
      <c r="B1040" s="10" t="s">
        <v>1440</v>
      </c>
      <c r="C1040" s="12">
        <v>0.25</v>
      </c>
      <c r="D1040" s="13">
        <v>43874</v>
      </c>
      <c r="E1040" s="7" t="s">
        <v>402</v>
      </c>
      <c r="F1040" s="14">
        <v>35.92</v>
      </c>
      <c r="G1040" t="s">
        <v>12</v>
      </c>
    </row>
    <row r="1041" spans="1:7" ht="14.25" hidden="1">
      <c r="A1041" s="11">
        <v>43862</v>
      </c>
      <c r="B1041" s="10" t="s">
        <v>1441</v>
      </c>
      <c r="C1041" s="12">
        <v>0.29166666666666669</v>
      </c>
      <c r="D1041" s="13">
        <v>43874</v>
      </c>
      <c r="E1041" s="7" t="s">
        <v>402</v>
      </c>
      <c r="F1041" s="14">
        <v>39.61</v>
      </c>
      <c r="G1041" t="s">
        <v>5</v>
      </c>
    </row>
    <row r="1042" spans="1:7" ht="14.25" hidden="1">
      <c r="A1042" s="11">
        <v>43862</v>
      </c>
      <c r="B1042" s="10" t="s">
        <v>1442</v>
      </c>
      <c r="C1042" s="12">
        <v>0.33333333333333331</v>
      </c>
      <c r="D1042" s="13">
        <v>43874</v>
      </c>
      <c r="E1042" s="7" t="s">
        <v>402</v>
      </c>
      <c r="F1042" s="14">
        <v>40.01</v>
      </c>
      <c r="G1042" t="s">
        <v>5</v>
      </c>
    </row>
    <row r="1043" spans="1:7" ht="14.25" hidden="1">
      <c r="A1043" s="11">
        <v>43862</v>
      </c>
      <c r="B1043" s="10" t="s">
        <v>1443</v>
      </c>
      <c r="C1043" s="12">
        <v>0.375</v>
      </c>
      <c r="D1043" s="13">
        <v>43874</v>
      </c>
      <c r="E1043" s="7" t="s">
        <v>402</v>
      </c>
      <c r="F1043" s="14">
        <v>41.35</v>
      </c>
      <c r="G1043" t="s">
        <v>5</v>
      </c>
    </row>
    <row r="1044" spans="1:7" ht="14.25" hidden="1">
      <c r="A1044" s="11">
        <v>43862</v>
      </c>
      <c r="B1044" s="10" t="s">
        <v>1444</v>
      </c>
      <c r="C1044" s="12">
        <v>0.41666666666666669</v>
      </c>
      <c r="D1044" s="13">
        <v>43874</v>
      </c>
      <c r="E1044" s="7" t="s">
        <v>402</v>
      </c>
      <c r="F1044" s="14">
        <v>40.51</v>
      </c>
      <c r="G1044" t="s">
        <v>5</v>
      </c>
    </row>
    <row r="1045" spans="1:7" ht="14.25" hidden="1">
      <c r="A1045" s="11">
        <v>43862</v>
      </c>
      <c r="B1045" s="10" t="s">
        <v>1445</v>
      </c>
      <c r="C1045" s="12">
        <v>0.45833333333333331</v>
      </c>
      <c r="D1045" s="13">
        <v>43874</v>
      </c>
      <c r="E1045" s="7" t="s">
        <v>402</v>
      </c>
      <c r="F1045" s="14">
        <v>39.950000000000003</v>
      </c>
      <c r="G1045" t="s">
        <v>5</v>
      </c>
    </row>
    <row r="1046" spans="1:7" ht="14.25" hidden="1">
      <c r="A1046" s="11">
        <v>43862</v>
      </c>
      <c r="B1046" s="10" t="s">
        <v>1446</v>
      </c>
      <c r="C1046" s="12">
        <v>0.5</v>
      </c>
      <c r="D1046" s="13">
        <v>43874</v>
      </c>
      <c r="E1046" s="7" t="s">
        <v>402</v>
      </c>
      <c r="F1046" s="14">
        <v>39.01</v>
      </c>
      <c r="G1046" t="s">
        <v>5</v>
      </c>
    </row>
    <row r="1047" spans="1:7" ht="14.25" hidden="1">
      <c r="A1047" s="11">
        <v>43862</v>
      </c>
      <c r="B1047" s="10" t="s">
        <v>1447</v>
      </c>
      <c r="C1047" s="12">
        <v>0.54166666666666663</v>
      </c>
      <c r="D1047" s="13">
        <v>43874</v>
      </c>
      <c r="E1047" s="7" t="s">
        <v>402</v>
      </c>
      <c r="F1047" s="14">
        <v>38.39</v>
      </c>
      <c r="G1047" t="s">
        <v>12</v>
      </c>
    </row>
    <row r="1048" spans="1:7" ht="14.25" hidden="1">
      <c r="A1048" s="11">
        <v>43862</v>
      </c>
      <c r="B1048" s="10" t="s">
        <v>1448</v>
      </c>
      <c r="C1048" s="12">
        <v>0.58333333333333337</v>
      </c>
      <c r="D1048" s="13">
        <v>43874</v>
      </c>
      <c r="E1048" s="7" t="s">
        <v>402</v>
      </c>
      <c r="F1048" s="14">
        <v>36.07</v>
      </c>
      <c r="G1048" t="s">
        <v>7</v>
      </c>
    </row>
    <row r="1049" spans="1:7" ht="14.25" hidden="1">
      <c r="A1049" s="11">
        <v>43862</v>
      </c>
      <c r="B1049" s="10" t="s">
        <v>1449</v>
      </c>
      <c r="C1049" s="12">
        <v>0.625</v>
      </c>
      <c r="D1049" s="13">
        <v>43874</v>
      </c>
      <c r="E1049" s="7" t="s">
        <v>402</v>
      </c>
      <c r="F1049" s="14">
        <v>36.31</v>
      </c>
      <c r="G1049" t="s">
        <v>12</v>
      </c>
    </row>
    <row r="1050" spans="1:7" ht="14.25" hidden="1">
      <c r="A1050" s="11">
        <v>43862</v>
      </c>
      <c r="B1050" s="10" t="s">
        <v>1450</v>
      </c>
      <c r="C1050" s="12">
        <v>0.66666666666666663</v>
      </c>
      <c r="D1050" s="13">
        <v>43874</v>
      </c>
      <c r="E1050" s="7" t="s">
        <v>402</v>
      </c>
      <c r="F1050" s="14">
        <v>38.01</v>
      </c>
      <c r="G1050" t="s">
        <v>7</v>
      </c>
    </row>
    <row r="1051" spans="1:7" ht="14.25" hidden="1">
      <c r="A1051" s="11">
        <v>43862</v>
      </c>
      <c r="B1051" s="10" t="s">
        <v>1451</v>
      </c>
      <c r="C1051" s="12">
        <v>0.70833333333333337</v>
      </c>
      <c r="D1051" s="13">
        <v>43874</v>
      </c>
      <c r="E1051" s="7" t="s">
        <v>402</v>
      </c>
      <c r="F1051" s="14">
        <v>39.56</v>
      </c>
      <c r="G1051" t="s">
        <v>28</v>
      </c>
    </row>
    <row r="1052" spans="1:7" ht="14.25" hidden="1">
      <c r="A1052" s="11">
        <v>43862</v>
      </c>
      <c r="B1052" s="10" t="s">
        <v>1452</v>
      </c>
      <c r="C1052" s="12">
        <v>0.75</v>
      </c>
      <c r="D1052" s="13">
        <v>43874</v>
      </c>
      <c r="E1052" s="7" t="s">
        <v>402</v>
      </c>
      <c r="F1052" s="14">
        <v>41.51</v>
      </c>
      <c r="G1052" t="s">
        <v>5</v>
      </c>
    </row>
    <row r="1053" spans="1:7" ht="14.25" hidden="1">
      <c r="A1053" s="11">
        <v>43862</v>
      </c>
      <c r="B1053" s="10" t="s">
        <v>1453</v>
      </c>
      <c r="C1053" s="12">
        <v>0.79166666666666663</v>
      </c>
      <c r="D1053" s="13">
        <v>43874</v>
      </c>
      <c r="E1053" s="7" t="s">
        <v>402</v>
      </c>
      <c r="F1053" s="14">
        <v>45.45</v>
      </c>
      <c r="G1053" t="s">
        <v>5</v>
      </c>
    </row>
    <row r="1054" spans="1:7" ht="14.25" hidden="1">
      <c r="A1054" s="11">
        <v>43862</v>
      </c>
      <c r="B1054" s="10" t="s">
        <v>1454</v>
      </c>
      <c r="C1054" s="12">
        <v>0.83333333333333337</v>
      </c>
      <c r="D1054" s="13">
        <v>43874</v>
      </c>
      <c r="E1054" s="7" t="s">
        <v>402</v>
      </c>
      <c r="F1054" s="14">
        <v>46.46</v>
      </c>
      <c r="G1054" t="s">
        <v>5</v>
      </c>
    </row>
    <row r="1055" spans="1:7" ht="14.25" hidden="1">
      <c r="A1055" s="11">
        <v>43862</v>
      </c>
      <c r="B1055" s="10" t="s">
        <v>1455</v>
      </c>
      <c r="C1055" s="12">
        <v>0.875</v>
      </c>
      <c r="D1055" s="13">
        <v>43874</v>
      </c>
      <c r="E1055" s="7" t="s">
        <v>402</v>
      </c>
      <c r="F1055" s="14">
        <v>45.95</v>
      </c>
      <c r="G1055" t="s">
        <v>5</v>
      </c>
    </row>
    <row r="1056" spans="1:7" ht="14.25" hidden="1">
      <c r="A1056" s="11">
        <v>43862</v>
      </c>
      <c r="B1056" s="10" t="s">
        <v>1456</v>
      </c>
      <c r="C1056" s="12">
        <v>0.91666666666666663</v>
      </c>
      <c r="D1056" s="13">
        <v>43874</v>
      </c>
      <c r="E1056" s="7" t="s">
        <v>402</v>
      </c>
      <c r="F1056" s="14">
        <v>41.01</v>
      </c>
      <c r="G1056" t="s">
        <v>6</v>
      </c>
    </row>
    <row r="1057" spans="1:7" ht="14.25" hidden="1">
      <c r="A1057" s="11">
        <v>43862</v>
      </c>
      <c r="B1057" s="10" t="s">
        <v>1457</v>
      </c>
      <c r="C1057" s="12">
        <v>0.95833333333333337</v>
      </c>
      <c r="D1057" s="13">
        <v>43874</v>
      </c>
      <c r="E1057" s="7" t="s">
        <v>402</v>
      </c>
      <c r="F1057" s="14">
        <v>39.31</v>
      </c>
      <c r="G1057" t="s">
        <v>5</v>
      </c>
    </row>
    <row r="1058" spans="1:7" ht="14.25">
      <c r="A1058" s="11">
        <v>43862</v>
      </c>
      <c r="B1058" s="10" t="s">
        <v>1458</v>
      </c>
      <c r="C1058" s="12">
        <v>0</v>
      </c>
      <c r="D1058" s="13">
        <v>43875</v>
      </c>
      <c r="E1058" s="7" t="s">
        <v>402</v>
      </c>
      <c r="F1058" s="14">
        <v>40.01</v>
      </c>
      <c r="G1058" t="s">
        <v>5</v>
      </c>
    </row>
    <row r="1059" spans="1:7" ht="14.25" hidden="1">
      <c r="A1059" s="11">
        <v>43862</v>
      </c>
      <c r="B1059" s="10" t="s">
        <v>1459</v>
      </c>
      <c r="C1059" s="12">
        <v>4.1666666666666664E-2</v>
      </c>
      <c r="D1059" s="13">
        <v>43875</v>
      </c>
      <c r="E1059" s="7" t="s">
        <v>402</v>
      </c>
      <c r="F1059" s="14">
        <v>40.200000000000003</v>
      </c>
      <c r="G1059" t="s">
        <v>5</v>
      </c>
    </row>
    <row r="1060" spans="1:7" ht="14.25" hidden="1">
      <c r="A1060" s="11">
        <v>43862</v>
      </c>
      <c r="B1060" s="10" t="s">
        <v>1460</v>
      </c>
      <c r="C1060" s="12">
        <v>8.3333333333333329E-2</v>
      </c>
      <c r="D1060" s="13">
        <v>43875</v>
      </c>
      <c r="E1060" s="7" t="s">
        <v>402</v>
      </c>
      <c r="F1060" s="14">
        <v>40.61</v>
      </c>
      <c r="G1060" t="s">
        <v>5</v>
      </c>
    </row>
    <row r="1061" spans="1:7" ht="14.25" hidden="1">
      <c r="A1061" s="11">
        <v>43862</v>
      </c>
      <c r="B1061" s="10" t="s">
        <v>1461</v>
      </c>
      <c r="C1061" s="12">
        <v>0.125</v>
      </c>
      <c r="D1061" s="13">
        <v>43875</v>
      </c>
      <c r="E1061" s="7" t="s">
        <v>402</v>
      </c>
      <c r="F1061" s="14">
        <v>40.200000000000003</v>
      </c>
      <c r="G1061" t="s">
        <v>5</v>
      </c>
    </row>
    <row r="1062" spans="1:7" ht="14.25" hidden="1">
      <c r="A1062" s="11">
        <v>43862</v>
      </c>
      <c r="B1062" s="10" t="s">
        <v>1462</v>
      </c>
      <c r="C1062" s="12">
        <v>0.16666666666666666</v>
      </c>
      <c r="D1062" s="13">
        <v>43875</v>
      </c>
      <c r="E1062" s="7" t="s">
        <v>402</v>
      </c>
      <c r="F1062" s="14">
        <v>38.549999999999997</v>
      </c>
      <c r="G1062" t="s">
        <v>12</v>
      </c>
    </row>
    <row r="1063" spans="1:7" ht="14.25" hidden="1">
      <c r="A1063" s="11">
        <v>43862</v>
      </c>
      <c r="B1063" s="10" t="s">
        <v>1463</v>
      </c>
      <c r="C1063" s="12">
        <v>0.20833333333333334</v>
      </c>
      <c r="D1063" s="13">
        <v>43875</v>
      </c>
      <c r="E1063" s="7" t="s">
        <v>402</v>
      </c>
      <c r="F1063" s="14">
        <v>40.61</v>
      </c>
      <c r="G1063" t="s">
        <v>5</v>
      </c>
    </row>
    <row r="1064" spans="1:7" ht="14.25" hidden="1">
      <c r="A1064" s="11">
        <v>43862</v>
      </c>
      <c r="B1064" s="10" t="s">
        <v>1464</v>
      </c>
      <c r="C1064" s="12">
        <v>0.25</v>
      </c>
      <c r="D1064" s="13">
        <v>43875</v>
      </c>
      <c r="E1064" s="7" t="s">
        <v>402</v>
      </c>
      <c r="F1064" s="14">
        <v>42.15</v>
      </c>
      <c r="G1064" t="s">
        <v>5</v>
      </c>
    </row>
    <row r="1065" spans="1:7" ht="14.25" hidden="1">
      <c r="A1065" s="11">
        <v>43862</v>
      </c>
      <c r="B1065" s="10" t="s">
        <v>1465</v>
      </c>
      <c r="C1065" s="12">
        <v>0.29166666666666669</v>
      </c>
      <c r="D1065" s="13">
        <v>43875</v>
      </c>
      <c r="E1065" s="7" t="s">
        <v>402</v>
      </c>
      <c r="F1065" s="14">
        <v>42.6</v>
      </c>
      <c r="G1065" t="s">
        <v>5</v>
      </c>
    </row>
    <row r="1066" spans="1:7" ht="14.25" hidden="1">
      <c r="A1066" s="11">
        <v>43862</v>
      </c>
      <c r="B1066" s="10" t="s">
        <v>1466</v>
      </c>
      <c r="C1066" s="12">
        <v>0.33333333333333331</v>
      </c>
      <c r="D1066" s="13">
        <v>43875</v>
      </c>
      <c r="E1066" s="7" t="s">
        <v>402</v>
      </c>
      <c r="F1066" s="14">
        <v>45.66</v>
      </c>
      <c r="G1066" t="s">
        <v>5</v>
      </c>
    </row>
    <row r="1067" spans="1:7" ht="14.25" hidden="1">
      <c r="A1067" s="11">
        <v>43862</v>
      </c>
      <c r="B1067" s="10" t="s">
        <v>1467</v>
      </c>
      <c r="C1067" s="12">
        <v>0.375</v>
      </c>
      <c r="D1067" s="13">
        <v>43875</v>
      </c>
      <c r="E1067" s="7" t="s">
        <v>402</v>
      </c>
      <c r="F1067" s="14">
        <v>45.05</v>
      </c>
      <c r="G1067" t="s">
        <v>5</v>
      </c>
    </row>
    <row r="1068" spans="1:7" ht="14.25" hidden="1">
      <c r="A1068" s="11">
        <v>43862</v>
      </c>
      <c r="B1068" s="10" t="s">
        <v>1468</v>
      </c>
      <c r="C1068" s="12">
        <v>0.41666666666666669</v>
      </c>
      <c r="D1068" s="13">
        <v>43875</v>
      </c>
      <c r="E1068" s="7" t="s">
        <v>402</v>
      </c>
      <c r="F1068" s="14">
        <v>43</v>
      </c>
      <c r="G1068" t="s">
        <v>20</v>
      </c>
    </row>
    <row r="1069" spans="1:7" ht="14.25" hidden="1">
      <c r="A1069" s="11">
        <v>43862</v>
      </c>
      <c r="B1069" s="10" t="s">
        <v>1469</v>
      </c>
      <c r="C1069" s="12">
        <v>0.45833333333333331</v>
      </c>
      <c r="D1069" s="13">
        <v>43875</v>
      </c>
      <c r="E1069" s="7" t="s">
        <v>402</v>
      </c>
      <c r="F1069" s="14">
        <v>41.14</v>
      </c>
      <c r="G1069" t="s">
        <v>5</v>
      </c>
    </row>
    <row r="1070" spans="1:7" ht="14.25" hidden="1">
      <c r="A1070" s="11">
        <v>43862</v>
      </c>
      <c r="B1070" s="10" t="s">
        <v>1470</v>
      </c>
      <c r="C1070" s="12">
        <v>0.5</v>
      </c>
      <c r="D1070" s="13">
        <v>43875</v>
      </c>
      <c r="E1070" s="7" t="s">
        <v>402</v>
      </c>
      <c r="F1070" s="14">
        <v>39.020000000000003</v>
      </c>
      <c r="G1070" t="s">
        <v>5</v>
      </c>
    </row>
    <row r="1071" spans="1:7" ht="14.25" hidden="1">
      <c r="A1071" s="11">
        <v>43862</v>
      </c>
      <c r="B1071" s="10" t="s">
        <v>1471</v>
      </c>
      <c r="C1071" s="12">
        <v>0.54166666666666663</v>
      </c>
      <c r="D1071" s="13">
        <v>43875</v>
      </c>
      <c r="E1071" s="7" t="s">
        <v>402</v>
      </c>
      <c r="F1071" s="14">
        <v>40.130000000000003</v>
      </c>
      <c r="G1071" t="s">
        <v>5</v>
      </c>
    </row>
    <row r="1072" spans="1:7" ht="14.25" hidden="1">
      <c r="A1072" s="11">
        <v>43862</v>
      </c>
      <c r="B1072" s="10" t="s">
        <v>1472</v>
      </c>
      <c r="C1072" s="12">
        <v>0.58333333333333337</v>
      </c>
      <c r="D1072" s="13">
        <v>43875</v>
      </c>
      <c r="E1072" s="7" t="s">
        <v>402</v>
      </c>
      <c r="F1072" s="14">
        <v>37.799999999999997</v>
      </c>
      <c r="G1072" t="s">
        <v>12</v>
      </c>
    </row>
    <row r="1073" spans="1:7" ht="14.25" hidden="1">
      <c r="A1073" s="11">
        <v>43862</v>
      </c>
      <c r="B1073" s="10" t="s">
        <v>1473</v>
      </c>
      <c r="C1073" s="12">
        <v>0.625</v>
      </c>
      <c r="D1073" s="13">
        <v>43875</v>
      </c>
      <c r="E1073" s="7" t="s">
        <v>402</v>
      </c>
      <c r="F1073" s="14">
        <v>37.229999999999997</v>
      </c>
      <c r="G1073" t="s">
        <v>12</v>
      </c>
    </row>
    <row r="1074" spans="1:7" ht="14.25" hidden="1">
      <c r="A1074" s="11">
        <v>43862</v>
      </c>
      <c r="B1074" s="10" t="s">
        <v>1474</v>
      </c>
      <c r="C1074" s="12">
        <v>0.66666666666666663</v>
      </c>
      <c r="D1074" s="13">
        <v>43875</v>
      </c>
      <c r="E1074" s="7" t="s">
        <v>402</v>
      </c>
      <c r="F1074" s="14">
        <v>38.51</v>
      </c>
      <c r="G1074" t="s">
        <v>12</v>
      </c>
    </row>
    <row r="1075" spans="1:7" ht="14.25" hidden="1">
      <c r="A1075" s="11">
        <v>43862</v>
      </c>
      <c r="B1075" s="10" t="s">
        <v>1475</v>
      </c>
      <c r="C1075" s="12">
        <v>0.70833333333333337</v>
      </c>
      <c r="D1075" s="13">
        <v>43875</v>
      </c>
      <c r="E1075" s="7" t="s">
        <v>402</v>
      </c>
      <c r="F1075" s="14">
        <v>40</v>
      </c>
      <c r="G1075" t="s">
        <v>28</v>
      </c>
    </row>
    <row r="1076" spans="1:7" ht="14.25" hidden="1">
      <c r="A1076" s="11">
        <v>43862</v>
      </c>
      <c r="B1076" s="10" t="s">
        <v>1476</v>
      </c>
      <c r="C1076" s="12">
        <v>0.75</v>
      </c>
      <c r="D1076" s="13">
        <v>43875</v>
      </c>
      <c r="E1076" s="7" t="s">
        <v>402</v>
      </c>
      <c r="F1076" s="14">
        <v>42.62</v>
      </c>
      <c r="G1076" t="s">
        <v>5</v>
      </c>
    </row>
    <row r="1077" spans="1:7" ht="14.25" hidden="1">
      <c r="A1077" s="11">
        <v>43862</v>
      </c>
      <c r="B1077" s="10" t="s">
        <v>1477</v>
      </c>
      <c r="C1077" s="12">
        <v>0.79166666666666663</v>
      </c>
      <c r="D1077" s="13">
        <v>43875</v>
      </c>
      <c r="E1077" s="7" t="s">
        <v>402</v>
      </c>
      <c r="F1077" s="14">
        <v>46.6</v>
      </c>
      <c r="G1077" t="s">
        <v>5</v>
      </c>
    </row>
    <row r="1078" spans="1:7" ht="14.25" hidden="1">
      <c r="A1078" s="11">
        <v>43862</v>
      </c>
      <c r="B1078" s="10" t="s">
        <v>1478</v>
      </c>
      <c r="C1078" s="12">
        <v>0.83333333333333337</v>
      </c>
      <c r="D1078" s="13">
        <v>43875</v>
      </c>
      <c r="E1078" s="7" t="s">
        <v>402</v>
      </c>
      <c r="F1078" s="14">
        <v>47.43</v>
      </c>
      <c r="G1078" t="s">
        <v>10</v>
      </c>
    </row>
    <row r="1079" spans="1:7" ht="14.25" hidden="1">
      <c r="A1079" s="11">
        <v>43862</v>
      </c>
      <c r="B1079" s="10" t="s">
        <v>1479</v>
      </c>
      <c r="C1079" s="12">
        <v>0.875</v>
      </c>
      <c r="D1079" s="13">
        <v>43875</v>
      </c>
      <c r="E1079" s="7" t="s">
        <v>402</v>
      </c>
      <c r="F1079" s="14">
        <v>46.5</v>
      </c>
      <c r="G1079" t="s">
        <v>5</v>
      </c>
    </row>
    <row r="1080" spans="1:7" ht="14.25" hidden="1">
      <c r="A1080" s="11">
        <v>43862</v>
      </c>
      <c r="B1080" s="10" t="s">
        <v>1480</v>
      </c>
      <c r="C1080" s="12">
        <v>0.91666666666666663</v>
      </c>
      <c r="D1080" s="13">
        <v>43875</v>
      </c>
      <c r="E1080" s="7" t="s">
        <v>402</v>
      </c>
      <c r="F1080" s="14">
        <v>43.17</v>
      </c>
      <c r="G1080" t="s">
        <v>10</v>
      </c>
    </row>
    <row r="1081" spans="1:7" ht="14.25" hidden="1">
      <c r="A1081" s="11">
        <v>43862</v>
      </c>
      <c r="B1081" s="10" t="s">
        <v>1481</v>
      </c>
      <c r="C1081" s="12">
        <v>0.95833333333333337</v>
      </c>
      <c r="D1081" s="13">
        <v>43875</v>
      </c>
      <c r="E1081" s="7" t="s">
        <v>402</v>
      </c>
      <c r="F1081" s="14">
        <v>43</v>
      </c>
      <c r="G1081" t="s">
        <v>20</v>
      </c>
    </row>
    <row r="1082" spans="1:7" ht="14.25">
      <c r="A1082" s="11">
        <v>43862</v>
      </c>
      <c r="B1082" s="10" t="s">
        <v>1482</v>
      </c>
      <c r="C1082" s="12">
        <v>0</v>
      </c>
      <c r="D1082" s="13">
        <v>43876</v>
      </c>
      <c r="E1082" s="7" t="s">
        <v>402</v>
      </c>
      <c r="F1082" s="14">
        <v>41.35</v>
      </c>
      <c r="G1082" t="s">
        <v>5</v>
      </c>
    </row>
    <row r="1083" spans="1:7" ht="14.25" hidden="1">
      <c r="A1083" s="11">
        <v>43862</v>
      </c>
      <c r="B1083" s="10" t="s">
        <v>1483</v>
      </c>
      <c r="C1083" s="12">
        <v>4.1666666666666664E-2</v>
      </c>
      <c r="D1083" s="13">
        <v>43876</v>
      </c>
      <c r="E1083" s="7" t="s">
        <v>402</v>
      </c>
      <c r="F1083" s="14">
        <v>38.85</v>
      </c>
      <c r="G1083" t="s">
        <v>5</v>
      </c>
    </row>
    <row r="1084" spans="1:7" ht="14.25" hidden="1">
      <c r="A1084" s="11">
        <v>43862</v>
      </c>
      <c r="B1084" s="10" t="s">
        <v>1484</v>
      </c>
      <c r="C1084" s="12">
        <v>8.3333333333333329E-2</v>
      </c>
      <c r="D1084" s="13">
        <v>43876</v>
      </c>
      <c r="E1084" s="7" t="s">
        <v>402</v>
      </c>
      <c r="F1084" s="14">
        <v>36.01</v>
      </c>
      <c r="G1084" t="s">
        <v>6</v>
      </c>
    </row>
    <row r="1085" spans="1:7" ht="14.25" hidden="1">
      <c r="A1085" s="11">
        <v>43862</v>
      </c>
      <c r="B1085" s="10" t="s">
        <v>1485</v>
      </c>
      <c r="C1085" s="12">
        <v>0.125</v>
      </c>
      <c r="D1085" s="13">
        <v>43876</v>
      </c>
      <c r="E1085" s="7" t="s">
        <v>402</v>
      </c>
      <c r="F1085" s="14">
        <v>33.369999999999997</v>
      </c>
      <c r="G1085" t="s">
        <v>12</v>
      </c>
    </row>
    <row r="1086" spans="1:7" ht="14.25" hidden="1">
      <c r="A1086" s="11">
        <v>43862</v>
      </c>
      <c r="B1086" s="10" t="s">
        <v>1486</v>
      </c>
      <c r="C1086" s="12">
        <v>0.16666666666666666</v>
      </c>
      <c r="D1086" s="13">
        <v>43876</v>
      </c>
      <c r="E1086" s="7" t="s">
        <v>402</v>
      </c>
      <c r="F1086" s="14">
        <v>36.01</v>
      </c>
      <c r="G1086" t="s">
        <v>6</v>
      </c>
    </row>
    <row r="1087" spans="1:7" ht="14.25" hidden="1">
      <c r="A1087" s="11">
        <v>43862</v>
      </c>
      <c r="B1087" s="10" t="s">
        <v>1487</v>
      </c>
      <c r="C1087" s="12">
        <v>0.20833333333333334</v>
      </c>
      <c r="D1087" s="13">
        <v>43876</v>
      </c>
      <c r="E1087" s="7" t="s">
        <v>402</v>
      </c>
      <c r="F1087" s="14">
        <v>36.49</v>
      </c>
      <c r="G1087" t="s">
        <v>5</v>
      </c>
    </row>
    <row r="1088" spans="1:7" ht="14.25" hidden="1">
      <c r="A1088" s="11">
        <v>43862</v>
      </c>
      <c r="B1088" s="10" t="s">
        <v>1488</v>
      </c>
      <c r="C1088" s="12">
        <v>0.25</v>
      </c>
      <c r="D1088" s="13">
        <v>43876</v>
      </c>
      <c r="E1088" s="7" t="s">
        <v>402</v>
      </c>
      <c r="F1088" s="14">
        <v>36.49</v>
      </c>
      <c r="G1088" t="s">
        <v>5</v>
      </c>
    </row>
    <row r="1089" spans="1:7" ht="14.25" hidden="1">
      <c r="A1089" s="11">
        <v>43862</v>
      </c>
      <c r="B1089" s="10" t="s">
        <v>1489</v>
      </c>
      <c r="C1089" s="12">
        <v>0.29166666666666669</v>
      </c>
      <c r="D1089" s="13">
        <v>43876</v>
      </c>
      <c r="E1089" s="7" t="s">
        <v>402</v>
      </c>
      <c r="F1089" s="14">
        <v>37.58</v>
      </c>
      <c r="G1089" t="s">
        <v>5</v>
      </c>
    </row>
    <row r="1090" spans="1:7" ht="14.25" hidden="1">
      <c r="A1090" s="11">
        <v>43862</v>
      </c>
      <c r="B1090" s="10" t="s">
        <v>1490</v>
      </c>
      <c r="C1090" s="12">
        <v>0.33333333333333331</v>
      </c>
      <c r="D1090" s="13">
        <v>43876</v>
      </c>
      <c r="E1090" s="7" t="s">
        <v>402</v>
      </c>
      <c r="F1090" s="14">
        <v>37.58</v>
      </c>
      <c r="G1090" t="s">
        <v>5</v>
      </c>
    </row>
    <row r="1091" spans="1:7" ht="14.25" hidden="1">
      <c r="A1091" s="11">
        <v>43862</v>
      </c>
      <c r="B1091" s="10" t="s">
        <v>1491</v>
      </c>
      <c r="C1091" s="12">
        <v>0.375</v>
      </c>
      <c r="D1091" s="13">
        <v>43876</v>
      </c>
      <c r="E1091" s="7" t="s">
        <v>402</v>
      </c>
      <c r="F1091" s="14">
        <v>39.549999999999997</v>
      </c>
      <c r="G1091" t="s">
        <v>5</v>
      </c>
    </row>
    <row r="1092" spans="1:7" ht="14.25" hidden="1">
      <c r="A1092" s="11">
        <v>43862</v>
      </c>
      <c r="B1092" s="10" t="s">
        <v>1492</v>
      </c>
      <c r="C1092" s="12">
        <v>0.41666666666666669</v>
      </c>
      <c r="D1092" s="13">
        <v>43876</v>
      </c>
      <c r="E1092" s="7" t="s">
        <v>402</v>
      </c>
      <c r="F1092" s="14">
        <v>38.5</v>
      </c>
      <c r="G1092" t="s">
        <v>5</v>
      </c>
    </row>
    <row r="1093" spans="1:7" ht="14.25" hidden="1">
      <c r="A1093" s="11">
        <v>43862</v>
      </c>
      <c r="B1093" s="10" t="s">
        <v>1493</v>
      </c>
      <c r="C1093" s="12">
        <v>0.45833333333333331</v>
      </c>
      <c r="D1093" s="13">
        <v>43876</v>
      </c>
      <c r="E1093" s="7" t="s">
        <v>402</v>
      </c>
      <c r="F1093" s="14">
        <v>35.450000000000003</v>
      </c>
      <c r="G1093" t="s">
        <v>12</v>
      </c>
    </row>
    <row r="1094" spans="1:7" ht="14.25" hidden="1">
      <c r="A1094" s="11">
        <v>43862</v>
      </c>
      <c r="B1094" s="10" t="s">
        <v>1494</v>
      </c>
      <c r="C1094" s="12">
        <v>0.5</v>
      </c>
      <c r="D1094" s="13">
        <v>43876</v>
      </c>
      <c r="E1094" s="7" t="s">
        <v>402</v>
      </c>
      <c r="F1094" s="14">
        <v>30.76</v>
      </c>
      <c r="G1094" t="s">
        <v>13</v>
      </c>
    </row>
    <row r="1095" spans="1:7" ht="14.25" hidden="1">
      <c r="A1095" s="11">
        <v>43862</v>
      </c>
      <c r="B1095" s="10" t="s">
        <v>1495</v>
      </c>
      <c r="C1095" s="12">
        <v>0.54166666666666663</v>
      </c>
      <c r="D1095" s="13">
        <v>43876</v>
      </c>
      <c r="E1095" s="7" t="s">
        <v>402</v>
      </c>
      <c r="F1095" s="14">
        <v>30.61</v>
      </c>
      <c r="G1095" t="s">
        <v>13</v>
      </c>
    </row>
    <row r="1096" spans="1:7" ht="14.25" hidden="1">
      <c r="A1096" s="11">
        <v>43862</v>
      </c>
      <c r="B1096" s="10" t="s">
        <v>1496</v>
      </c>
      <c r="C1096" s="12">
        <v>0.58333333333333337</v>
      </c>
      <c r="D1096" s="13">
        <v>43876</v>
      </c>
      <c r="E1096" s="7" t="s">
        <v>402</v>
      </c>
      <c r="F1096" s="14">
        <v>29.1</v>
      </c>
      <c r="G1096" t="s">
        <v>13</v>
      </c>
    </row>
    <row r="1097" spans="1:7" ht="14.25" hidden="1">
      <c r="A1097" s="11">
        <v>43862</v>
      </c>
      <c r="B1097" s="10" t="s">
        <v>1497</v>
      </c>
      <c r="C1097" s="12">
        <v>0.625</v>
      </c>
      <c r="D1097" s="13">
        <v>43876</v>
      </c>
      <c r="E1097" s="7" t="s">
        <v>402</v>
      </c>
      <c r="F1097" s="14">
        <v>27.5</v>
      </c>
      <c r="G1097" t="s">
        <v>5</v>
      </c>
    </row>
    <row r="1098" spans="1:7" ht="14.25" hidden="1">
      <c r="A1098" s="11">
        <v>43862</v>
      </c>
      <c r="B1098" s="10" t="s">
        <v>1498</v>
      </c>
      <c r="C1098" s="12">
        <v>0.66666666666666663</v>
      </c>
      <c r="D1098" s="13">
        <v>43876</v>
      </c>
      <c r="E1098" s="7" t="s">
        <v>402</v>
      </c>
      <c r="F1098" s="14">
        <v>27.5</v>
      </c>
      <c r="G1098" t="s">
        <v>5</v>
      </c>
    </row>
    <row r="1099" spans="1:7" ht="14.25" hidden="1">
      <c r="A1099" s="11">
        <v>43862</v>
      </c>
      <c r="B1099" s="10" t="s">
        <v>1499</v>
      </c>
      <c r="C1099" s="12">
        <v>0.70833333333333337</v>
      </c>
      <c r="D1099" s="13">
        <v>43876</v>
      </c>
      <c r="E1099" s="7" t="s">
        <v>402</v>
      </c>
      <c r="F1099" s="14">
        <v>30.11</v>
      </c>
      <c r="G1099" t="s">
        <v>6</v>
      </c>
    </row>
    <row r="1100" spans="1:7" ht="14.25" hidden="1">
      <c r="A1100" s="11">
        <v>43862</v>
      </c>
      <c r="B1100" s="10" t="s">
        <v>1500</v>
      </c>
      <c r="C1100" s="12">
        <v>0.75</v>
      </c>
      <c r="D1100" s="13">
        <v>43876</v>
      </c>
      <c r="E1100" s="7" t="s">
        <v>402</v>
      </c>
      <c r="F1100" s="14">
        <v>36.31</v>
      </c>
      <c r="G1100" t="s">
        <v>12</v>
      </c>
    </row>
    <row r="1101" spans="1:7" ht="14.25" hidden="1">
      <c r="A1101" s="11">
        <v>43862</v>
      </c>
      <c r="B1101" s="10" t="s">
        <v>1501</v>
      </c>
      <c r="C1101" s="12">
        <v>0.79166666666666663</v>
      </c>
      <c r="D1101" s="13">
        <v>43876</v>
      </c>
      <c r="E1101" s="7" t="s">
        <v>402</v>
      </c>
      <c r="F1101" s="14">
        <v>39.549999999999997</v>
      </c>
      <c r="G1101" t="s">
        <v>5</v>
      </c>
    </row>
    <row r="1102" spans="1:7" ht="14.25" hidden="1">
      <c r="A1102" s="11">
        <v>43862</v>
      </c>
      <c r="B1102" s="10" t="s">
        <v>1502</v>
      </c>
      <c r="C1102" s="12">
        <v>0.83333333333333337</v>
      </c>
      <c r="D1102" s="13">
        <v>43876</v>
      </c>
      <c r="E1102" s="7" t="s">
        <v>402</v>
      </c>
      <c r="F1102" s="14">
        <v>39.549999999999997</v>
      </c>
      <c r="G1102" t="s">
        <v>5</v>
      </c>
    </row>
    <row r="1103" spans="1:7" ht="14.25" hidden="1">
      <c r="A1103" s="11">
        <v>43862</v>
      </c>
      <c r="B1103" s="10" t="s">
        <v>1503</v>
      </c>
      <c r="C1103" s="12">
        <v>0.875</v>
      </c>
      <c r="D1103" s="13">
        <v>43876</v>
      </c>
      <c r="E1103" s="7" t="s">
        <v>402</v>
      </c>
      <c r="F1103" s="14">
        <v>38.51</v>
      </c>
      <c r="G1103" t="s">
        <v>5</v>
      </c>
    </row>
    <row r="1104" spans="1:7" ht="14.25" hidden="1">
      <c r="A1104" s="11">
        <v>43862</v>
      </c>
      <c r="B1104" s="10" t="s">
        <v>1504</v>
      </c>
      <c r="C1104" s="12">
        <v>0.91666666666666663</v>
      </c>
      <c r="D1104" s="13">
        <v>43876</v>
      </c>
      <c r="E1104" s="7" t="s">
        <v>402</v>
      </c>
      <c r="F1104" s="14">
        <v>36.79</v>
      </c>
      <c r="G1104" t="s">
        <v>5</v>
      </c>
    </row>
    <row r="1105" spans="1:7" ht="14.25" hidden="1">
      <c r="A1105" s="11">
        <v>43862</v>
      </c>
      <c r="B1105" s="10" t="s">
        <v>1505</v>
      </c>
      <c r="C1105" s="12">
        <v>0.95833333333333337</v>
      </c>
      <c r="D1105" s="13">
        <v>43876</v>
      </c>
      <c r="E1105" s="7" t="s">
        <v>402</v>
      </c>
      <c r="F1105" s="14">
        <v>30.61</v>
      </c>
      <c r="G1105" t="s">
        <v>13</v>
      </c>
    </row>
    <row r="1106" spans="1:7" ht="14.25">
      <c r="A1106" s="11">
        <v>43862</v>
      </c>
      <c r="B1106" s="10" t="s">
        <v>1506</v>
      </c>
      <c r="C1106" s="12">
        <v>0</v>
      </c>
      <c r="D1106" s="13">
        <v>43877</v>
      </c>
      <c r="E1106" s="7" t="s">
        <v>402</v>
      </c>
      <c r="F1106" s="14">
        <v>28</v>
      </c>
      <c r="G1106" t="s">
        <v>12</v>
      </c>
    </row>
    <row r="1107" spans="1:7" ht="14.25" hidden="1">
      <c r="A1107" s="11">
        <v>43862</v>
      </c>
      <c r="B1107" s="10" t="s">
        <v>1507</v>
      </c>
      <c r="C1107" s="12">
        <v>4.1666666666666664E-2</v>
      </c>
      <c r="D1107" s="13">
        <v>43877</v>
      </c>
      <c r="E1107" s="7" t="s">
        <v>402</v>
      </c>
      <c r="F1107" s="14">
        <v>26.65</v>
      </c>
      <c r="G1107" t="s">
        <v>5</v>
      </c>
    </row>
    <row r="1108" spans="1:7" ht="14.25" hidden="1">
      <c r="A1108" s="11">
        <v>43862</v>
      </c>
      <c r="B1108" s="10" t="s">
        <v>1508</v>
      </c>
      <c r="C1108" s="12">
        <v>8.3333333333333329E-2</v>
      </c>
      <c r="D1108" s="13">
        <v>43877</v>
      </c>
      <c r="E1108" s="7" t="s">
        <v>402</v>
      </c>
      <c r="F1108" s="14">
        <v>25</v>
      </c>
      <c r="G1108" t="s">
        <v>20</v>
      </c>
    </row>
    <row r="1109" spans="1:7" ht="14.25" hidden="1">
      <c r="A1109" s="11">
        <v>43862</v>
      </c>
      <c r="B1109" s="10" t="s">
        <v>1509</v>
      </c>
      <c r="C1109" s="12">
        <v>0.125</v>
      </c>
      <c r="D1109" s="13">
        <v>43877</v>
      </c>
      <c r="E1109" s="7" t="s">
        <v>402</v>
      </c>
      <c r="F1109" s="14">
        <v>25</v>
      </c>
      <c r="G1109" t="s">
        <v>20</v>
      </c>
    </row>
    <row r="1110" spans="1:7" ht="14.25" hidden="1">
      <c r="A1110" s="11">
        <v>43862</v>
      </c>
      <c r="B1110" s="10" t="s">
        <v>1510</v>
      </c>
      <c r="C1110" s="12">
        <v>0.16666666666666666</v>
      </c>
      <c r="D1110" s="13">
        <v>43877</v>
      </c>
      <c r="E1110" s="7" t="s">
        <v>402</v>
      </c>
      <c r="F1110" s="14">
        <v>21.99</v>
      </c>
      <c r="G1110" t="s">
        <v>5</v>
      </c>
    </row>
    <row r="1111" spans="1:7" ht="14.25" hidden="1">
      <c r="A1111" s="11">
        <v>43862</v>
      </c>
      <c r="B1111" s="10" t="s">
        <v>1511</v>
      </c>
      <c r="C1111" s="12">
        <v>0.20833333333333334</v>
      </c>
      <c r="D1111" s="13">
        <v>43877</v>
      </c>
      <c r="E1111" s="7" t="s">
        <v>402</v>
      </c>
      <c r="F1111" s="14">
        <v>21.99</v>
      </c>
      <c r="G1111" t="s">
        <v>5</v>
      </c>
    </row>
    <row r="1112" spans="1:7" ht="14.25" hidden="1">
      <c r="A1112" s="11">
        <v>43862</v>
      </c>
      <c r="B1112" s="10" t="s">
        <v>1512</v>
      </c>
      <c r="C1112" s="12">
        <v>0.25</v>
      </c>
      <c r="D1112" s="13">
        <v>43877</v>
      </c>
      <c r="E1112" s="7" t="s">
        <v>402</v>
      </c>
      <c r="F1112" s="14">
        <v>24.03</v>
      </c>
      <c r="G1112" t="s">
        <v>5</v>
      </c>
    </row>
    <row r="1113" spans="1:7" ht="14.25" hidden="1">
      <c r="A1113" s="11">
        <v>43862</v>
      </c>
      <c r="B1113" s="10" t="s">
        <v>1513</v>
      </c>
      <c r="C1113" s="12">
        <v>0.29166666666666669</v>
      </c>
      <c r="D1113" s="13">
        <v>43877</v>
      </c>
      <c r="E1113" s="7" t="s">
        <v>402</v>
      </c>
      <c r="F1113" s="14">
        <v>25</v>
      </c>
      <c r="G1113" t="s">
        <v>20</v>
      </c>
    </row>
    <row r="1114" spans="1:7" ht="14.25" hidden="1">
      <c r="A1114" s="11">
        <v>43862</v>
      </c>
      <c r="B1114" s="10" t="s">
        <v>1514</v>
      </c>
      <c r="C1114" s="12">
        <v>0.33333333333333331</v>
      </c>
      <c r="D1114" s="13">
        <v>43877</v>
      </c>
      <c r="E1114" s="7" t="s">
        <v>402</v>
      </c>
      <c r="F1114" s="14">
        <v>25.49</v>
      </c>
      <c r="G1114" t="s">
        <v>6</v>
      </c>
    </row>
    <row r="1115" spans="1:7" ht="14.25" hidden="1">
      <c r="A1115" s="11">
        <v>43862</v>
      </c>
      <c r="B1115" s="10" t="s">
        <v>1515</v>
      </c>
      <c r="C1115" s="12">
        <v>0.375</v>
      </c>
      <c r="D1115" s="13">
        <v>43877</v>
      </c>
      <c r="E1115" s="7" t="s">
        <v>402</v>
      </c>
      <c r="F1115" s="14">
        <v>26.1</v>
      </c>
      <c r="G1115" t="s">
        <v>6</v>
      </c>
    </row>
    <row r="1116" spans="1:7" ht="14.25" hidden="1">
      <c r="A1116" s="11">
        <v>43862</v>
      </c>
      <c r="B1116" s="10" t="s">
        <v>1516</v>
      </c>
      <c r="C1116" s="12">
        <v>0.41666666666666669</v>
      </c>
      <c r="D1116" s="13">
        <v>43877</v>
      </c>
      <c r="E1116" s="7" t="s">
        <v>402</v>
      </c>
      <c r="F1116" s="14">
        <v>26.49</v>
      </c>
      <c r="G1116" t="s">
        <v>5</v>
      </c>
    </row>
    <row r="1117" spans="1:7" ht="14.25" hidden="1">
      <c r="A1117" s="11">
        <v>43862</v>
      </c>
      <c r="B1117" s="10" t="s">
        <v>1517</v>
      </c>
      <c r="C1117" s="12">
        <v>0.45833333333333331</v>
      </c>
      <c r="D1117" s="13">
        <v>43877</v>
      </c>
      <c r="E1117" s="7" t="s">
        <v>402</v>
      </c>
      <c r="F1117" s="14">
        <v>23</v>
      </c>
      <c r="G1117" t="s">
        <v>6</v>
      </c>
    </row>
    <row r="1118" spans="1:7" ht="14.25" hidden="1">
      <c r="A1118" s="11">
        <v>43862</v>
      </c>
      <c r="B1118" s="10" t="s">
        <v>1518</v>
      </c>
      <c r="C1118" s="12">
        <v>0.5</v>
      </c>
      <c r="D1118" s="13">
        <v>43877</v>
      </c>
      <c r="E1118" s="7" t="s">
        <v>402</v>
      </c>
      <c r="F1118" s="14">
        <v>18.149999999999999</v>
      </c>
      <c r="G1118" t="s">
        <v>13</v>
      </c>
    </row>
    <row r="1119" spans="1:7" ht="14.25" hidden="1">
      <c r="A1119" s="11">
        <v>43862</v>
      </c>
      <c r="B1119" s="10" t="s">
        <v>1519</v>
      </c>
      <c r="C1119" s="12">
        <v>0.54166666666666663</v>
      </c>
      <c r="D1119" s="13">
        <v>43877</v>
      </c>
      <c r="E1119" s="7" t="s">
        <v>402</v>
      </c>
      <c r="F1119" s="14">
        <v>16.510000000000002</v>
      </c>
      <c r="G1119" t="s">
        <v>6</v>
      </c>
    </row>
    <row r="1120" spans="1:7" ht="14.25" hidden="1">
      <c r="A1120" s="11">
        <v>43862</v>
      </c>
      <c r="B1120" s="10" t="s">
        <v>1520</v>
      </c>
      <c r="C1120" s="12">
        <v>0.58333333333333337</v>
      </c>
      <c r="D1120" s="13">
        <v>43877</v>
      </c>
      <c r="E1120" s="7" t="s">
        <v>402</v>
      </c>
      <c r="F1120" s="14">
        <v>18.55</v>
      </c>
      <c r="G1120" t="s">
        <v>6</v>
      </c>
    </row>
    <row r="1121" spans="1:7" ht="14.25" hidden="1">
      <c r="A1121" s="11">
        <v>43862</v>
      </c>
      <c r="B1121" s="10" t="s">
        <v>1521</v>
      </c>
      <c r="C1121" s="12">
        <v>0.625</v>
      </c>
      <c r="D1121" s="13">
        <v>43877</v>
      </c>
      <c r="E1121" s="7" t="s">
        <v>402</v>
      </c>
      <c r="F1121" s="14">
        <v>5.95</v>
      </c>
      <c r="G1121" t="s">
        <v>13</v>
      </c>
    </row>
    <row r="1122" spans="1:7" ht="14.25" hidden="1">
      <c r="A1122" s="11">
        <v>43862</v>
      </c>
      <c r="B1122" s="10" t="s">
        <v>1522</v>
      </c>
      <c r="C1122" s="12">
        <v>0.66666666666666663</v>
      </c>
      <c r="D1122" s="13">
        <v>43877</v>
      </c>
      <c r="E1122" s="7" t="s">
        <v>402</v>
      </c>
      <c r="F1122" s="14">
        <v>5.0999999999999996</v>
      </c>
      <c r="G1122" t="s">
        <v>13</v>
      </c>
    </row>
    <row r="1123" spans="1:7" ht="14.25" hidden="1">
      <c r="A1123" s="11">
        <v>43862</v>
      </c>
      <c r="B1123" s="10" t="s">
        <v>1523</v>
      </c>
      <c r="C1123" s="12">
        <v>0.70833333333333337</v>
      </c>
      <c r="D1123" s="13">
        <v>43877</v>
      </c>
      <c r="E1123" s="7" t="s">
        <v>402</v>
      </c>
      <c r="F1123" s="14">
        <v>19.75</v>
      </c>
      <c r="G1123" t="s">
        <v>13</v>
      </c>
    </row>
    <row r="1124" spans="1:7" ht="14.25" hidden="1">
      <c r="A1124" s="11">
        <v>43862</v>
      </c>
      <c r="B1124" s="10" t="s">
        <v>1524</v>
      </c>
      <c r="C1124" s="12">
        <v>0.75</v>
      </c>
      <c r="D1124" s="13">
        <v>43877</v>
      </c>
      <c r="E1124" s="7" t="s">
        <v>402</v>
      </c>
      <c r="F1124" s="14">
        <v>26.8</v>
      </c>
      <c r="G1124" t="s">
        <v>6</v>
      </c>
    </row>
    <row r="1125" spans="1:7" ht="14.25" hidden="1">
      <c r="A1125" s="11">
        <v>43862</v>
      </c>
      <c r="B1125" s="10" t="s">
        <v>1525</v>
      </c>
      <c r="C1125" s="12">
        <v>0.79166666666666663</v>
      </c>
      <c r="D1125" s="13">
        <v>43877</v>
      </c>
      <c r="E1125" s="7" t="s">
        <v>402</v>
      </c>
      <c r="F1125" s="14">
        <v>36.14</v>
      </c>
      <c r="G1125" t="s">
        <v>5</v>
      </c>
    </row>
    <row r="1126" spans="1:7" ht="14.25" hidden="1">
      <c r="A1126" s="11">
        <v>43862</v>
      </c>
      <c r="B1126" s="10" t="s">
        <v>1526</v>
      </c>
      <c r="C1126" s="12">
        <v>0.83333333333333337</v>
      </c>
      <c r="D1126" s="13">
        <v>43877</v>
      </c>
      <c r="E1126" s="7" t="s">
        <v>402</v>
      </c>
      <c r="F1126" s="14">
        <v>37.58</v>
      </c>
      <c r="G1126" t="s">
        <v>5</v>
      </c>
    </row>
    <row r="1127" spans="1:7" ht="14.25" hidden="1">
      <c r="A1127" s="11">
        <v>43862</v>
      </c>
      <c r="B1127" s="10" t="s">
        <v>1527</v>
      </c>
      <c r="C1127" s="12">
        <v>0.875</v>
      </c>
      <c r="D1127" s="13">
        <v>43877</v>
      </c>
      <c r="E1127" s="7" t="s">
        <v>402</v>
      </c>
      <c r="F1127" s="14">
        <v>37.69</v>
      </c>
      <c r="G1127" t="s">
        <v>5</v>
      </c>
    </row>
    <row r="1128" spans="1:7" ht="14.25" hidden="1">
      <c r="A1128" s="11">
        <v>43862</v>
      </c>
      <c r="B1128" s="10" t="s">
        <v>1528</v>
      </c>
      <c r="C1128" s="12">
        <v>0.91666666666666663</v>
      </c>
      <c r="D1128" s="13">
        <v>43877</v>
      </c>
      <c r="E1128" s="7" t="s">
        <v>402</v>
      </c>
      <c r="F1128" s="14">
        <v>36.49</v>
      </c>
      <c r="G1128" t="s">
        <v>5</v>
      </c>
    </row>
    <row r="1129" spans="1:7" ht="14.25" hidden="1">
      <c r="A1129" s="11">
        <v>43862</v>
      </c>
      <c r="B1129" s="10" t="s">
        <v>1529</v>
      </c>
      <c r="C1129" s="12">
        <v>0.95833333333333337</v>
      </c>
      <c r="D1129" s="13">
        <v>43877</v>
      </c>
      <c r="E1129" s="7" t="s">
        <v>402</v>
      </c>
      <c r="F1129" s="14">
        <v>30.01</v>
      </c>
      <c r="G1129" t="s">
        <v>8</v>
      </c>
    </row>
    <row r="1130" spans="1:7" ht="14.25">
      <c r="A1130" s="11">
        <v>43862</v>
      </c>
      <c r="B1130" s="10" t="s">
        <v>1530</v>
      </c>
      <c r="C1130" s="12">
        <v>0</v>
      </c>
      <c r="D1130" s="13">
        <v>43878</v>
      </c>
      <c r="E1130" s="7" t="s">
        <v>402</v>
      </c>
      <c r="F1130" s="14">
        <v>31.69</v>
      </c>
      <c r="G1130" t="s">
        <v>13</v>
      </c>
    </row>
    <row r="1131" spans="1:7" ht="14.25" hidden="1">
      <c r="A1131" s="11">
        <v>43862</v>
      </c>
      <c r="B1131" s="10" t="s">
        <v>1531</v>
      </c>
      <c r="C1131" s="12">
        <v>4.1666666666666664E-2</v>
      </c>
      <c r="D1131" s="13">
        <v>43878</v>
      </c>
      <c r="E1131" s="7" t="s">
        <v>402</v>
      </c>
      <c r="F1131" s="14">
        <v>28.5</v>
      </c>
      <c r="G1131" t="s">
        <v>6</v>
      </c>
    </row>
    <row r="1132" spans="1:7" ht="14.25" hidden="1">
      <c r="A1132" s="11">
        <v>43862</v>
      </c>
      <c r="B1132" s="10" t="s">
        <v>1532</v>
      </c>
      <c r="C1132" s="12">
        <v>8.3333333333333329E-2</v>
      </c>
      <c r="D1132" s="13">
        <v>43878</v>
      </c>
      <c r="E1132" s="7" t="s">
        <v>402</v>
      </c>
      <c r="F1132" s="14">
        <v>28</v>
      </c>
      <c r="G1132" t="s">
        <v>5</v>
      </c>
    </row>
    <row r="1133" spans="1:7" ht="14.25" hidden="1">
      <c r="A1133" s="11">
        <v>43862</v>
      </c>
      <c r="B1133" s="10" t="s">
        <v>1533</v>
      </c>
      <c r="C1133" s="12">
        <v>0.125</v>
      </c>
      <c r="D1133" s="13">
        <v>43878</v>
      </c>
      <c r="E1133" s="7" t="s">
        <v>402</v>
      </c>
      <c r="F1133" s="14">
        <v>27</v>
      </c>
      <c r="G1133" t="s">
        <v>13</v>
      </c>
    </row>
    <row r="1134" spans="1:7" ht="14.25" hidden="1">
      <c r="A1134" s="11">
        <v>43862</v>
      </c>
      <c r="B1134" s="10" t="s">
        <v>1534</v>
      </c>
      <c r="C1134" s="12">
        <v>0.16666666666666666</v>
      </c>
      <c r="D1134" s="13">
        <v>43878</v>
      </c>
      <c r="E1134" s="7" t="s">
        <v>402</v>
      </c>
      <c r="F1134" s="14">
        <v>27</v>
      </c>
      <c r="G1134" t="s">
        <v>13</v>
      </c>
    </row>
    <row r="1135" spans="1:7" ht="14.25" hidden="1">
      <c r="A1135" s="11">
        <v>43862</v>
      </c>
      <c r="B1135" s="10" t="s">
        <v>1535</v>
      </c>
      <c r="C1135" s="12">
        <v>0.20833333333333334</v>
      </c>
      <c r="D1135" s="13">
        <v>43878</v>
      </c>
      <c r="E1135" s="7" t="s">
        <v>402</v>
      </c>
      <c r="F1135" s="14">
        <v>28.03</v>
      </c>
      <c r="G1135" t="s">
        <v>5</v>
      </c>
    </row>
    <row r="1136" spans="1:7" ht="14.25" hidden="1">
      <c r="A1136" s="11">
        <v>43862</v>
      </c>
      <c r="B1136" s="10" t="s">
        <v>1536</v>
      </c>
      <c r="C1136" s="12">
        <v>0.25</v>
      </c>
      <c r="D1136" s="13">
        <v>43878</v>
      </c>
      <c r="E1136" s="7" t="s">
        <v>402</v>
      </c>
      <c r="F1136" s="14">
        <v>35.6</v>
      </c>
      <c r="G1136" t="s">
        <v>12</v>
      </c>
    </row>
    <row r="1137" spans="1:7" ht="14.25" hidden="1">
      <c r="A1137" s="11">
        <v>43862</v>
      </c>
      <c r="B1137" s="10" t="s">
        <v>1537</v>
      </c>
      <c r="C1137" s="12">
        <v>0.29166666666666669</v>
      </c>
      <c r="D1137" s="13">
        <v>43878</v>
      </c>
      <c r="E1137" s="7" t="s">
        <v>402</v>
      </c>
      <c r="F1137" s="14">
        <v>39.4</v>
      </c>
      <c r="G1137" t="s">
        <v>5</v>
      </c>
    </row>
    <row r="1138" spans="1:7" ht="14.25" hidden="1">
      <c r="A1138" s="11">
        <v>43862</v>
      </c>
      <c r="B1138" s="10" t="s">
        <v>1538</v>
      </c>
      <c r="C1138" s="12">
        <v>0.33333333333333331</v>
      </c>
      <c r="D1138" s="13">
        <v>43878</v>
      </c>
      <c r="E1138" s="7" t="s">
        <v>402</v>
      </c>
      <c r="F1138" s="14">
        <v>42.2</v>
      </c>
      <c r="G1138" t="s">
        <v>6</v>
      </c>
    </row>
    <row r="1139" spans="1:7" ht="14.25" hidden="1">
      <c r="A1139" s="11">
        <v>43862</v>
      </c>
      <c r="B1139" s="10" t="s">
        <v>1539</v>
      </c>
      <c r="C1139" s="12">
        <v>0.375</v>
      </c>
      <c r="D1139" s="13">
        <v>43878</v>
      </c>
      <c r="E1139" s="7" t="s">
        <v>402</v>
      </c>
      <c r="F1139" s="14">
        <v>41.14</v>
      </c>
      <c r="G1139" t="s">
        <v>5</v>
      </c>
    </row>
    <row r="1140" spans="1:7" ht="14.25" hidden="1">
      <c r="A1140" s="11">
        <v>43862</v>
      </c>
      <c r="B1140" s="10" t="s">
        <v>1540</v>
      </c>
      <c r="C1140" s="12">
        <v>0.41666666666666669</v>
      </c>
      <c r="D1140" s="13">
        <v>43878</v>
      </c>
      <c r="E1140" s="7" t="s">
        <v>402</v>
      </c>
      <c r="F1140" s="14">
        <v>40.200000000000003</v>
      </c>
      <c r="G1140" t="s">
        <v>5</v>
      </c>
    </row>
    <row r="1141" spans="1:7" ht="14.25" hidden="1">
      <c r="A1141" s="11">
        <v>43862</v>
      </c>
      <c r="B1141" s="10" t="s">
        <v>1541</v>
      </c>
      <c r="C1141" s="12">
        <v>0.45833333333333331</v>
      </c>
      <c r="D1141" s="13">
        <v>43878</v>
      </c>
      <c r="E1141" s="7" t="s">
        <v>402</v>
      </c>
      <c r="F1141" s="14">
        <v>38.01</v>
      </c>
      <c r="G1141" t="s">
        <v>12</v>
      </c>
    </row>
    <row r="1142" spans="1:7" ht="14.25" hidden="1">
      <c r="A1142" s="11">
        <v>43862</v>
      </c>
      <c r="B1142" s="10" t="s">
        <v>1542</v>
      </c>
      <c r="C1142" s="12">
        <v>0.5</v>
      </c>
      <c r="D1142" s="13">
        <v>43878</v>
      </c>
      <c r="E1142" s="7" t="s">
        <v>402</v>
      </c>
      <c r="F1142" s="14">
        <v>37.39</v>
      </c>
      <c r="G1142" t="s">
        <v>5</v>
      </c>
    </row>
    <row r="1143" spans="1:7" ht="14.25" hidden="1">
      <c r="A1143" s="11">
        <v>43862</v>
      </c>
      <c r="B1143" s="10" t="s">
        <v>1543</v>
      </c>
      <c r="C1143" s="12">
        <v>0.54166666666666663</v>
      </c>
      <c r="D1143" s="13">
        <v>43878</v>
      </c>
      <c r="E1143" s="7" t="s">
        <v>402</v>
      </c>
      <c r="F1143" s="14">
        <v>36.909999999999997</v>
      </c>
      <c r="G1143" t="s">
        <v>5</v>
      </c>
    </row>
    <row r="1144" spans="1:7" ht="14.25" hidden="1">
      <c r="A1144" s="11">
        <v>43862</v>
      </c>
      <c r="B1144" s="10" t="s">
        <v>1544</v>
      </c>
      <c r="C1144" s="12">
        <v>0.58333333333333337</v>
      </c>
      <c r="D1144" s="13">
        <v>43878</v>
      </c>
      <c r="E1144" s="7" t="s">
        <v>402</v>
      </c>
      <c r="F1144" s="14">
        <v>35.78</v>
      </c>
      <c r="G1144" t="s">
        <v>12</v>
      </c>
    </row>
    <row r="1145" spans="1:7" ht="14.25" hidden="1">
      <c r="A1145" s="11">
        <v>43862</v>
      </c>
      <c r="B1145" s="10" t="s">
        <v>1545</v>
      </c>
      <c r="C1145" s="12">
        <v>0.625</v>
      </c>
      <c r="D1145" s="13">
        <v>43878</v>
      </c>
      <c r="E1145" s="7" t="s">
        <v>402</v>
      </c>
      <c r="F1145" s="14">
        <v>34.11</v>
      </c>
      <c r="G1145" t="s">
        <v>12</v>
      </c>
    </row>
    <row r="1146" spans="1:7" ht="14.25" hidden="1">
      <c r="A1146" s="11">
        <v>43862</v>
      </c>
      <c r="B1146" s="10" t="s">
        <v>1546</v>
      </c>
      <c r="C1146" s="12">
        <v>0.66666666666666663</v>
      </c>
      <c r="D1146" s="13">
        <v>43878</v>
      </c>
      <c r="E1146" s="7" t="s">
        <v>402</v>
      </c>
      <c r="F1146" s="14">
        <v>35.770000000000003</v>
      </c>
      <c r="G1146" t="s">
        <v>12</v>
      </c>
    </row>
    <row r="1147" spans="1:7" ht="14.25" hidden="1">
      <c r="A1147" s="11">
        <v>43862</v>
      </c>
      <c r="B1147" s="10" t="s">
        <v>1547</v>
      </c>
      <c r="C1147" s="12">
        <v>0.70833333333333337</v>
      </c>
      <c r="D1147" s="13">
        <v>43878</v>
      </c>
      <c r="E1147" s="7" t="s">
        <v>402</v>
      </c>
      <c r="F1147" s="14">
        <v>36.79</v>
      </c>
      <c r="G1147" t="s">
        <v>5</v>
      </c>
    </row>
    <row r="1148" spans="1:7" ht="14.25" hidden="1">
      <c r="A1148" s="11">
        <v>43862</v>
      </c>
      <c r="B1148" s="10" t="s">
        <v>1548</v>
      </c>
      <c r="C1148" s="12">
        <v>0.75</v>
      </c>
      <c r="D1148" s="13">
        <v>43878</v>
      </c>
      <c r="E1148" s="7" t="s">
        <v>402</v>
      </c>
      <c r="F1148" s="14">
        <v>36.79</v>
      </c>
      <c r="G1148" t="s">
        <v>5</v>
      </c>
    </row>
    <row r="1149" spans="1:7" ht="14.25" hidden="1">
      <c r="A1149" s="11">
        <v>43862</v>
      </c>
      <c r="B1149" s="10" t="s">
        <v>1549</v>
      </c>
      <c r="C1149" s="12">
        <v>0.79166666666666663</v>
      </c>
      <c r="D1149" s="13">
        <v>43878</v>
      </c>
      <c r="E1149" s="7" t="s">
        <v>402</v>
      </c>
      <c r="F1149" s="14">
        <v>41.01</v>
      </c>
      <c r="G1149" t="s">
        <v>5</v>
      </c>
    </row>
    <row r="1150" spans="1:7" ht="14.25" hidden="1">
      <c r="A1150" s="11">
        <v>43862</v>
      </c>
      <c r="B1150" s="10" t="s">
        <v>1550</v>
      </c>
      <c r="C1150" s="12">
        <v>0.83333333333333337</v>
      </c>
      <c r="D1150" s="13">
        <v>43878</v>
      </c>
      <c r="E1150" s="7" t="s">
        <v>402</v>
      </c>
      <c r="F1150" s="14">
        <v>43.4</v>
      </c>
      <c r="G1150" t="s">
        <v>5</v>
      </c>
    </row>
    <row r="1151" spans="1:7" ht="14.25" hidden="1">
      <c r="A1151" s="11">
        <v>43862</v>
      </c>
      <c r="B1151" s="10" t="s">
        <v>1551</v>
      </c>
      <c r="C1151" s="12">
        <v>0.875</v>
      </c>
      <c r="D1151" s="13">
        <v>43878</v>
      </c>
      <c r="E1151" s="7" t="s">
        <v>402</v>
      </c>
      <c r="F1151" s="14">
        <v>42.6</v>
      </c>
      <c r="G1151" t="s">
        <v>20</v>
      </c>
    </row>
    <row r="1152" spans="1:7" ht="14.25" hidden="1">
      <c r="A1152" s="11">
        <v>43862</v>
      </c>
      <c r="B1152" s="10" t="s">
        <v>1552</v>
      </c>
      <c r="C1152" s="12">
        <v>0.91666666666666663</v>
      </c>
      <c r="D1152" s="13">
        <v>43878</v>
      </c>
      <c r="E1152" s="7" t="s">
        <v>402</v>
      </c>
      <c r="F1152" s="14">
        <v>38.1</v>
      </c>
      <c r="G1152" t="s">
        <v>6</v>
      </c>
    </row>
    <row r="1153" spans="1:7" ht="14.25" hidden="1">
      <c r="A1153" s="11">
        <v>43862</v>
      </c>
      <c r="B1153" s="10" t="s">
        <v>1553</v>
      </c>
      <c r="C1153" s="12">
        <v>0.95833333333333337</v>
      </c>
      <c r="D1153" s="13">
        <v>43878</v>
      </c>
      <c r="E1153" s="7" t="s">
        <v>402</v>
      </c>
      <c r="F1153" s="14">
        <v>37.58</v>
      </c>
      <c r="G1153" t="s">
        <v>5</v>
      </c>
    </row>
    <row r="1154" spans="1:7" ht="14.25">
      <c r="A1154" s="11">
        <v>43862</v>
      </c>
      <c r="B1154" s="10" t="s">
        <v>1554</v>
      </c>
      <c r="C1154" s="12">
        <v>0</v>
      </c>
      <c r="D1154" s="13">
        <v>43879</v>
      </c>
      <c r="E1154" s="7" t="s">
        <v>402</v>
      </c>
      <c r="F1154" s="14">
        <v>34.19</v>
      </c>
      <c r="G1154" t="s">
        <v>12</v>
      </c>
    </row>
    <row r="1155" spans="1:7" ht="14.25" hidden="1">
      <c r="A1155" s="11">
        <v>43862</v>
      </c>
      <c r="B1155" s="10" t="s">
        <v>1555</v>
      </c>
      <c r="C1155" s="12">
        <v>4.1666666666666664E-2</v>
      </c>
      <c r="D1155" s="13">
        <v>43879</v>
      </c>
      <c r="E1155" s="7" t="s">
        <v>402</v>
      </c>
      <c r="F1155" s="14">
        <v>31.7</v>
      </c>
      <c r="G1155" t="s">
        <v>12</v>
      </c>
    </row>
    <row r="1156" spans="1:7" ht="14.25" hidden="1">
      <c r="A1156" s="11">
        <v>43862</v>
      </c>
      <c r="B1156" s="10" t="s">
        <v>1556</v>
      </c>
      <c r="C1156" s="12">
        <v>8.3333333333333329E-2</v>
      </c>
      <c r="D1156" s="13">
        <v>43879</v>
      </c>
      <c r="E1156" s="7" t="s">
        <v>402</v>
      </c>
      <c r="F1156" s="14">
        <v>34.35</v>
      </c>
      <c r="G1156" t="s">
        <v>12</v>
      </c>
    </row>
    <row r="1157" spans="1:7" ht="14.25" hidden="1">
      <c r="A1157" s="11">
        <v>43862</v>
      </c>
      <c r="B1157" s="10" t="s">
        <v>1557</v>
      </c>
      <c r="C1157" s="12">
        <v>0.125</v>
      </c>
      <c r="D1157" s="13">
        <v>43879</v>
      </c>
      <c r="E1157" s="7" t="s">
        <v>402</v>
      </c>
      <c r="F1157" s="14">
        <v>33.380000000000003</v>
      </c>
      <c r="G1157" t="s">
        <v>12</v>
      </c>
    </row>
    <row r="1158" spans="1:7" ht="14.25" hidden="1">
      <c r="A1158" s="11">
        <v>43862</v>
      </c>
      <c r="B1158" s="10" t="s">
        <v>1558</v>
      </c>
      <c r="C1158" s="12">
        <v>0.16666666666666666</v>
      </c>
      <c r="D1158" s="13">
        <v>43879</v>
      </c>
      <c r="E1158" s="7" t="s">
        <v>402</v>
      </c>
      <c r="F1158" s="14">
        <v>31.7</v>
      </c>
      <c r="G1158" t="s">
        <v>13</v>
      </c>
    </row>
    <row r="1159" spans="1:7" ht="14.25" hidden="1">
      <c r="A1159" s="11">
        <v>43862</v>
      </c>
      <c r="B1159" s="10" t="s">
        <v>1559</v>
      </c>
      <c r="C1159" s="12">
        <v>0.20833333333333334</v>
      </c>
      <c r="D1159" s="13">
        <v>43879</v>
      </c>
      <c r="E1159" s="7" t="s">
        <v>402</v>
      </c>
      <c r="F1159" s="14">
        <v>33.5</v>
      </c>
      <c r="G1159" t="s">
        <v>12</v>
      </c>
    </row>
    <row r="1160" spans="1:7" ht="14.25" hidden="1">
      <c r="A1160" s="11">
        <v>43862</v>
      </c>
      <c r="B1160" s="10" t="s">
        <v>1560</v>
      </c>
      <c r="C1160" s="12">
        <v>0.25</v>
      </c>
      <c r="D1160" s="13">
        <v>43879</v>
      </c>
      <c r="E1160" s="7" t="s">
        <v>402</v>
      </c>
      <c r="F1160" s="14">
        <v>31.69</v>
      </c>
      <c r="G1160" t="s">
        <v>12</v>
      </c>
    </row>
    <row r="1161" spans="1:7" ht="14.25" hidden="1">
      <c r="A1161" s="11">
        <v>43862</v>
      </c>
      <c r="B1161" s="10" t="s">
        <v>1561</v>
      </c>
      <c r="C1161" s="12">
        <v>0.29166666666666669</v>
      </c>
      <c r="D1161" s="13">
        <v>43879</v>
      </c>
      <c r="E1161" s="7" t="s">
        <v>402</v>
      </c>
      <c r="F1161" s="14">
        <v>38</v>
      </c>
      <c r="G1161" t="s">
        <v>12</v>
      </c>
    </row>
    <row r="1162" spans="1:7" ht="14.25" hidden="1">
      <c r="A1162" s="11">
        <v>43862</v>
      </c>
      <c r="B1162" s="10" t="s">
        <v>1562</v>
      </c>
      <c r="C1162" s="12">
        <v>0.33333333333333331</v>
      </c>
      <c r="D1162" s="13">
        <v>43879</v>
      </c>
      <c r="E1162" s="7" t="s">
        <v>402</v>
      </c>
      <c r="F1162" s="14">
        <v>41.55</v>
      </c>
      <c r="G1162" t="s">
        <v>5</v>
      </c>
    </row>
    <row r="1163" spans="1:7" ht="14.25" hidden="1">
      <c r="A1163" s="11">
        <v>43862</v>
      </c>
      <c r="B1163" s="10" t="s">
        <v>1563</v>
      </c>
      <c r="C1163" s="12">
        <v>0.375</v>
      </c>
      <c r="D1163" s="13">
        <v>43879</v>
      </c>
      <c r="E1163" s="7" t="s">
        <v>402</v>
      </c>
      <c r="F1163" s="14">
        <v>41.55</v>
      </c>
      <c r="G1163" t="s">
        <v>5</v>
      </c>
    </row>
    <row r="1164" spans="1:7" ht="14.25" hidden="1">
      <c r="A1164" s="11">
        <v>43862</v>
      </c>
      <c r="B1164" s="10" t="s">
        <v>1564</v>
      </c>
      <c r="C1164" s="12">
        <v>0.41666666666666669</v>
      </c>
      <c r="D1164" s="13">
        <v>43879</v>
      </c>
      <c r="E1164" s="7" t="s">
        <v>402</v>
      </c>
      <c r="F1164" s="14">
        <v>41.55</v>
      </c>
      <c r="G1164" t="s">
        <v>5</v>
      </c>
    </row>
    <row r="1165" spans="1:7" ht="14.25" hidden="1">
      <c r="A1165" s="11">
        <v>43862</v>
      </c>
      <c r="B1165" s="10" t="s">
        <v>1565</v>
      </c>
      <c r="C1165" s="12">
        <v>0.45833333333333331</v>
      </c>
      <c r="D1165" s="13">
        <v>43879</v>
      </c>
      <c r="E1165" s="7" t="s">
        <v>402</v>
      </c>
      <c r="F1165" s="14">
        <v>39.020000000000003</v>
      </c>
      <c r="G1165" t="s">
        <v>21</v>
      </c>
    </row>
    <row r="1166" spans="1:7" ht="14.25" hidden="1">
      <c r="A1166" s="11">
        <v>43862</v>
      </c>
      <c r="B1166" s="10" t="s">
        <v>1566</v>
      </c>
      <c r="C1166" s="12">
        <v>0.5</v>
      </c>
      <c r="D1166" s="13">
        <v>43879</v>
      </c>
      <c r="E1166" s="7" t="s">
        <v>402</v>
      </c>
      <c r="F1166" s="14">
        <v>40</v>
      </c>
      <c r="G1166" t="s">
        <v>10</v>
      </c>
    </row>
    <row r="1167" spans="1:7" ht="14.25" hidden="1">
      <c r="A1167" s="11">
        <v>43862</v>
      </c>
      <c r="B1167" s="10" t="s">
        <v>1567</v>
      </c>
      <c r="C1167" s="12">
        <v>0.54166666666666663</v>
      </c>
      <c r="D1167" s="13">
        <v>43879</v>
      </c>
      <c r="E1167" s="7" t="s">
        <v>402</v>
      </c>
      <c r="F1167" s="14">
        <v>41.17</v>
      </c>
      <c r="G1167" t="s">
        <v>5</v>
      </c>
    </row>
    <row r="1168" spans="1:7" ht="14.25" hidden="1">
      <c r="A1168" s="11">
        <v>43862</v>
      </c>
      <c r="B1168" s="10" t="s">
        <v>1568</v>
      </c>
      <c r="C1168" s="12">
        <v>0.58333333333333337</v>
      </c>
      <c r="D1168" s="13">
        <v>43879</v>
      </c>
      <c r="E1168" s="7" t="s">
        <v>402</v>
      </c>
      <c r="F1168" s="14">
        <v>39</v>
      </c>
      <c r="G1168" t="s">
        <v>5</v>
      </c>
    </row>
    <row r="1169" spans="1:7" ht="14.25" hidden="1">
      <c r="A1169" s="11">
        <v>43862</v>
      </c>
      <c r="B1169" s="10" t="s">
        <v>1569</v>
      </c>
      <c r="C1169" s="12">
        <v>0.625</v>
      </c>
      <c r="D1169" s="13">
        <v>43879</v>
      </c>
      <c r="E1169" s="7" t="s">
        <v>402</v>
      </c>
      <c r="F1169" s="14">
        <v>39.799999999999997</v>
      </c>
      <c r="G1169" t="s">
        <v>12</v>
      </c>
    </row>
    <row r="1170" spans="1:7" ht="14.25" hidden="1">
      <c r="A1170" s="11">
        <v>43862</v>
      </c>
      <c r="B1170" s="10" t="s">
        <v>1570</v>
      </c>
      <c r="C1170" s="12">
        <v>0.66666666666666663</v>
      </c>
      <c r="D1170" s="13">
        <v>43879</v>
      </c>
      <c r="E1170" s="7" t="s">
        <v>402</v>
      </c>
      <c r="F1170" s="14">
        <v>39.520000000000003</v>
      </c>
      <c r="G1170" t="s">
        <v>5</v>
      </c>
    </row>
    <row r="1171" spans="1:7" ht="14.25" hidden="1">
      <c r="A1171" s="11">
        <v>43862</v>
      </c>
      <c r="B1171" s="10" t="s">
        <v>1571</v>
      </c>
      <c r="C1171" s="12">
        <v>0.70833333333333337</v>
      </c>
      <c r="D1171" s="13">
        <v>43879</v>
      </c>
      <c r="E1171" s="7" t="s">
        <v>402</v>
      </c>
      <c r="F1171" s="14">
        <v>39.79</v>
      </c>
      <c r="G1171" t="s">
        <v>12</v>
      </c>
    </row>
    <row r="1172" spans="1:7" ht="14.25" hidden="1">
      <c r="A1172" s="11">
        <v>43862</v>
      </c>
      <c r="B1172" s="10" t="s">
        <v>1572</v>
      </c>
      <c r="C1172" s="12">
        <v>0.75</v>
      </c>
      <c r="D1172" s="13">
        <v>43879</v>
      </c>
      <c r="E1172" s="7" t="s">
        <v>402</v>
      </c>
      <c r="F1172" s="14">
        <v>41.55</v>
      </c>
      <c r="G1172" t="s">
        <v>5</v>
      </c>
    </row>
    <row r="1173" spans="1:7" ht="14.25" hidden="1">
      <c r="A1173" s="11">
        <v>43862</v>
      </c>
      <c r="B1173" s="10" t="s">
        <v>1573</v>
      </c>
      <c r="C1173" s="12">
        <v>0.79166666666666663</v>
      </c>
      <c r="D1173" s="13">
        <v>43879</v>
      </c>
      <c r="E1173" s="7" t="s">
        <v>402</v>
      </c>
      <c r="F1173" s="14">
        <v>42.06</v>
      </c>
      <c r="G1173" t="s">
        <v>5</v>
      </c>
    </row>
    <row r="1174" spans="1:7" ht="14.25" hidden="1">
      <c r="A1174" s="11">
        <v>43862</v>
      </c>
      <c r="B1174" s="10" t="s">
        <v>1574</v>
      </c>
      <c r="C1174" s="12">
        <v>0.83333333333333337</v>
      </c>
      <c r="D1174" s="13">
        <v>43879</v>
      </c>
      <c r="E1174" s="7" t="s">
        <v>402</v>
      </c>
      <c r="F1174" s="14">
        <v>43.5</v>
      </c>
      <c r="G1174" t="s">
        <v>10</v>
      </c>
    </row>
    <row r="1175" spans="1:7" ht="14.25" hidden="1">
      <c r="A1175" s="11">
        <v>43862</v>
      </c>
      <c r="B1175" s="10" t="s">
        <v>1575</v>
      </c>
      <c r="C1175" s="12">
        <v>0.875</v>
      </c>
      <c r="D1175" s="13">
        <v>43879</v>
      </c>
      <c r="E1175" s="7" t="s">
        <v>402</v>
      </c>
      <c r="F1175" s="14">
        <v>41.69</v>
      </c>
      <c r="G1175" t="s">
        <v>5</v>
      </c>
    </row>
    <row r="1176" spans="1:7" ht="14.25" hidden="1">
      <c r="A1176" s="11">
        <v>43862</v>
      </c>
      <c r="B1176" s="10" t="s">
        <v>1576</v>
      </c>
      <c r="C1176" s="12">
        <v>0.91666666666666663</v>
      </c>
      <c r="D1176" s="13">
        <v>43879</v>
      </c>
      <c r="E1176" s="7" t="s">
        <v>402</v>
      </c>
      <c r="F1176" s="14">
        <v>39.799999999999997</v>
      </c>
      <c r="G1176" t="s">
        <v>12</v>
      </c>
    </row>
    <row r="1177" spans="1:7" ht="14.25" hidden="1">
      <c r="A1177" s="11">
        <v>43862</v>
      </c>
      <c r="B1177" s="10" t="s">
        <v>1577</v>
      </c>
      <c r="C1177" s="12">
        <v>0.95833333333333337</v>
      </c>
      <c r="D1177" s="13">
        <v>43879</v>
      </c>
      <c r="E1177" s="7" t="s">
        <v>402</v>
      </c>
      <c r="F1177" s="14">
        <v>37.47</v>
      </c>
      <c r="G1177" t="s">
        <v>5</v>
      </c>
    </row>
    <row r="1178" spans="1:7" ht="14.25">
      <c r="A1178" s="11">
        <v>43862</v>
      </c>
      <c r="B1178" s="10" t="s">
        <v>1578</v>
      </c>
      <c r="C1178" s="12">
        <v>0</v>
      </c>
      <c r="D1178" s="13">
        <v>43880</v>
      </c>
      <c r="E1178" s="7" t="s">
        <v>402</v>
      </c>
      <c r="F1178" s="14">
        <v>41.56</v>
      </c>
      <c r="G1178" t="s">
        <v>5</v>
      </c>
    </row>
    <row r="1179" spans="1:7" ht="14.25" hidden="1">
      <c r="A1179" s="11">
        <v>43862</v>
      </c>
      <c r="B1179" s="10" t="s">
        <v>1579</v>
      </c>
      <c r="C1179" s="12">
        <v>4.1666666666666664E-2</v>
      </c>
      <c r="D1179" s="13">
        <v>43880</v>
      </c>
      <c r="E1179" s="7" t="s">
        <v>402</v>
      </c>
      <c r="F1179" s="14">
        <v>40</v>
      </c>
      <c r="G1179" t="s">
        <v>12</v>
      </c>
    </row>
    <row r="1180" spans="1:7" ht="14.25" hidden="1">
      <c r="A1180" s="11">
        <v>43862</v>
      </c>
      <c r="B1180" s="10" t="s">
        <v>1580</v>
      </c>
      <c r="C1180" s="12">
        <v>8.3333333333333329E-2</v>
      </c>
      <c r="D1180" s="13">
        <v>43880</v>
      </c>
      <c r="E1180" s="7" t="s">
        <v>402</v>
      </c>
      <c r="F1180" s="14">
        <v>37.58</v>
      </c>
      <c r="G1180" t="s">
        <v>5</v>
      </c>
    </row>
    <row r="1181" spans="1:7" ht="14.25" hidden="1">
      <c r="A1181" s="11">
        <v>43862</v>
      </c>
      <c r="B1181" s="10" t="s">
        <v>1581</v>
      </c>
      <c r="C1181" s="12">
        <v>0.125</v>
      </c>
      <c r="D1181" s="13">
        <v>43880</v>
      </c>
      <c r="E1181" s="7" t="s">
        <v>402</v>
      </c>
      <c r="F1181" s="14">
        <v>37.58</v>
      </c>
      <c r="G1181" t="s">
        <v>5</v>
      </c>
    </row>
    <row r="1182" spans="1:7" ht="14.25" hidden="1">
      <c r="A1182" s="11">
        <v>43862</v>
      </c>
      <c r="B1182" s="10" t="s">
        <v>1582</v>
      </c>
      <c r="C1182" s="12">
        <v>0.16666666666666666</v>
      </c>
      <c r="D1182" s="13">
        <v>43880</v>
      </c>
      <c r="E1182" s="7" t="s">
        <v>402</v>
      </c>
      <c r="F1182" s="14">
        <v>37.58</v>
      </c>
      <c r="G1182" t="s">
        <v>5</v>
      </c>
    </row>
    <row r="1183" spans="1:7" ht="14.25" hidden="1">
      <c r="A1183" s="11">
        <v>43862</v>
      </c>
      <c r="B1183" s="10" t="s">
        <v>1583</v>
      </c>
      <c r="C1183" s="12">
        <v>0.20833333333333334</v>
      </c>
      <c r="D1183" s="13">
        <v>43880</v>
      </c>
      <c r="E1183" s="7" t="s">
        <v>402</v>
      </c>
      <c r="F1183" s="14">
        <v>40</v>
      </c>
      <c r="G1183" t="s">
        <v>28</v>
      </c>
    </row>
    <row r="1184" spans="1:7" ht="14.25" hidden="1">
      <c r="A1184" s="11">
        <v>43862</v>
      </c>
      <c r="B1184" s="10" t="s">
        <v>1584</v>
      </c>
      <c r="C1184" s="12">
        <v>0.25</v>
      </c>
      <c r="D1184" s="13">
        <v>43880</v>
      </c>
      <c r="E1184" s="7" t="s">
        <v>402</v>
      </c>
      <c r="F1184" s="14">
        <v>42.01</v>
      </c>
      <c r="G1184" t="s">
        <v>13</v>
      </c>
    </row>
    <row r="1185" spans="1:7" ht="14.25" hidden="1">
      <c r="A1185" s="11">
        <v>43862</v>
      </c>
      <c r="B1185" s="10" t="s">
        <v>1585</v>
      </c>
      <c r="C1185" s="12">
        <v>0.29166666666666669</v>
      </c>
      <c r="D1185" s="13">
        <v>43880</v>
      </c>
      <c r="E1185" s="7" t="s">
        <v>402</v>
      </c>
      <c r="F1185" s="14">
        <v>43.51</v>
      </c>
      <c r="G1185" t="s">
        <v>5</v>
      </c>
    </row>
    <row r="1186" spans="1:7" ht="14.25" hidden="1">
      <c r="A1186" s="11">
        <v>43862</v>
      </c>
      <c r="B1186" s="10" t="s">
        <v>1586</v>
      </c>
      <c r="C1186" s="12">
        <v>0.33333333333333331</v>
      </c>
      <c r="D1186" s="13">
        <v>43880</v>
      </c>
      <c r="E1186" s="7" t="s">
        <v>402</v>
      </c>
      <c r="F1186" s="14">
        <v>43.15</v>
      </c>
      <c r="G1186" t="s">
        <v>10</v>
      </c>
    </row>
    <row r="1187" spans="1:7" ht="14.25" hidden="1">
      <c r="A1187" s="11">
        <v>43862</v>
      </c>
      <c r="B1187" s="10" t="s">
        <v>1587</v>
      </c>
      <c r="C1187" s="12">
        <v>0.375</v>
      </c>
      <c r="D1187" s="13">
        <v>43880</v>
      </c>
      <c r="E1187" s="7" t="s">
        <v>402</v>
      </c>
      <c r="F1187" s="14">
        <v>43.35</v>
      </c>
      <c r="G1187" t="s">
        <v>5</v>
      </c>
    </row>
    <row r="1188" spans="1:7" ht="14.25" hidden="1">
      <c r="A1188" s="11">
        <v>43862</v>
      </c>
      <c r="B1188" s="10" t="s">
        <v>1588</v>
      </c>
      <c r="C1188" s="12">
        <v>0.41666666666666669</v>
      </c>
      <c r="D1188" s="13">
        <v>43880</v>
      </c>
      <c r="E1188" s="7" t="s">
        <v>402</v>
      </c>
      <c r="F1188" s="14">
        <v>43.02</v>
      </c>
      <c r="G1188" t="s">
        <v>5</v>
      </c>
    </row>
    <row r="1189" spans="1:7" ht="14.25" hidden="1">
      <c r="A1189" s="11">
        <v>43862</v>
      </c>
      <c r="B1189" s="10" t="s">
        <v>1589</v>
      </c>
      <c r="C1189" s="12">
        <v>0.45833333333333331</v>
      </c>
      <c r="D1189" s="13">
        <v>43880</v>
      </c>
      <c r="E1189" s="7" t="s">
        <v>402</v>
      </c>
      <c r="F1189" s="14">
        <v>42.77</v>
      </c>
      <c r="G1189" t="s">
        <v>5</v>
      </c>
    </row>
    <row r="1190" spans="1:7" ht="14.25" hidden="1">
      <c r="A1190" s="11">
        <v>43862</v>
      </c>
      <c r="B1190" s="10" t="s">
        <v>1590</v>
      </c>
      <c r="C1190" s="12">
        <v>0.5</v>
      </c>
      <c r="D1190" s="13">
        <v>43880</v>
      </c>
      <c r="E1190" s="7" t="s">
        <v>402</v>
      </c>
      <c r="F1190" s="14">
        <v>42.35</v>
      </c>
      <c r="G1190" t="s">
        <v>5</v>
      </c>
    </row>
    <row r="1191" spans="1:7" ht="14.25" hidden="1">
      <c r="A1191" s="11">
        <v>43862</v>
      </c>
      <c r="B1191" s="10" t="s">
        <v>1591</v>
      </c>
      <c r="C1191" s="12">
        <v>0.54166666666666663</v>
      </c>
      <c r="D1191" s="13">
        <v>43880</v>
      </c>
      <c r="E1191" s="7" t="s">
        <v>402</v>
      </c>
      <c r="F1191" s="14">
        <v>42.69</v>
      </c>
      <c r="G1191" t="s">
        <v>5</v>
      </c>
    </row>
    <row r="1192" spans="1:7" ht="14.25" hidden="1">
      <c r="A1192" s="11">
        <v>43862</v>
      </c>
      <c r="B1192" s="10" t="s">
        <v>1592</v>
      </c>
      <c r="C1192" s="12">
        <v>0.58333333333333337</v>
      </c>
      <c r="D1192" s="13">
        <v>43880</v>
      </c>
      <c r="E1192" s="7" t="s">
        <v>402</v>
      </c>
      <c r="F1192" s="14">
        <v>42.01</v>
      </c>
      <c r="G1192" t="s">
        <v>5</v>
      </c>
    </row>
    <row r="1193" spans="1:7" ht="14.25" hidden="1">
      <c r="A1193" s="11">
        <v>43862</v>
      </c>
      <c r="B1193" s="10" t="s">
        <v>1593</v>
      </c>
      <c r="C1193" s="12">
        <v>0.625</v>
      </c>
      <c r="D1193" s="13">
        <v>43880</v>
      </c>
      <c r="E1193" s="7" t="s">
        <v>402</v>
      </c>
      <c r="F1193" s="14">
        <v>42.57</v>
      </c>
      <c r="G1193" t="s">
        <v>10</v>
      </c>
    </row>
    <row r="1194" spans="1:7" ht="14.25" hidden="1">
      <c r="A1194" s="11">
        <v>43862</v>
      </c>
      <c r="B1194" s="10" t="s">
        <v>1594</v>
      </c>
      <c r="C1194" s="12">
        <v>0.66666666666666663</v>
      </c>
      <c r="D1194" s="13">
        <v>43880</v>
      </c>
      <c r="E1194" s="7" t="s">
        <v>402</v>
      </c>
      <c r="F1194" s="14">
        <v>42.77</v>
      </c>
      <c r="G1194" t="s">
        <v>5</v>
      </c>
    </row>
    <row r="1195" spans="1:7" ht="14.25" hidden="1">
      <c r="A1195" s="11">
        <v>43862</v>
      </c>
      <c r="B1195" s="10" t="s">
        <v>1595</v>
      </c>
      <c r="C1195" s="12">
        <v>0.70833333333333337</v>
      </c>
      <c r="D1195" s="13">
        <v>43880</v>
      </c>
      <c r="E1195" s="7" t="s">
        <v>402</v>
      </c>
      <c r="F1195" s="14">
        <v>42.81</v>
      </c>
      <c r="G1195" t="s">
        <v>12</v>
      </c>
    </row>
    <row r="1196" spans="1:7" ht="14.25" hidden="1">
      <c r="A1196" s="11">
        <v>43862</v>
      </c>
      <c r="B1196" s="10" t="s">
        <v>1596</v>
      </c>
      <c r="C1196" s="12">
        <v>0.75</v>
      </c>
      <c r="D1196" s="13">
        <v>43880</v>
      </c>
      <c r="E1196" s="7" t="s">
        <v>402</v>
      </c>
      <c r="F1196" s="14">
        <v>44.65</v>
      </c>
      <c r="G1196" t="s">
        <v>5</v>
      </c>
    </row>
    <row r="1197" spans="1:7" ht="14.25" hidden="1">
      <c r="A1197" s="11">
        <v>43862</v>
      </c>
      <c r="B1197" s="10" t="s">
        <v>1597</v>
      </c>
      <c r="C1197" s="12">
        <v>0.79166666666666663</v>
      </c>
      <c r="D1197" s="13">
        <v>43880</v>
      </c>
      <c r="E1197" s="7" t="s">
        <v>402</v>
      </c>
      <c r="F1197" s="14">
        <v>48.01</v>
      </c>
      <c r="G1197" t="s">
        <v>10</v>
      </c>
    </row>
    <row r="1198" spans="1:7" ht="14.25" hidden="1">
      <c r="A1198" s="11">
        <v>43862</v>
      </c>
      <c r="B1198" s="10" t="s">
        <v>1598</v>
      </c>
      <c r="C1198" s="12">
        <v>0.83333333333333337</v>
      </c>
      <c r="D1198" s="13">
        <v>43880</v>
      </c>
      <c r="E1198" s="7" t="s">
        <v>402</v>
      </c>
      <c r="F1198" s="14">
        <v>50.33</v>
      </c>
      <c r="G1198" t="s">
        <v>6</v>
      </c>
    </row>
    <row r="1199" spans="1:7" ht="14.25" hidden="1">
      <c r="A1199" s="11">
        <v>43862</v>
      </c>
      <c r="B1199" s="10" t="s">
        <v>1599</v>
      </c>
      <c r="C1199" s="12">
        <v>0.875</v>
      </c>
      <c r="D1199" s="13">
        <v>43880</v>
      </c>
      <c r="E1199" s="7" t="s">
        <v>402</v>
      </c>
      <c r="F1199" s="14">
        <v>47.75</v>
      </c>
      <c r="G1199" t="s">
        <v>5</v>
      </c>
    </row>
    <row r="1200" spans="1:7" ht="14.25" hidden="1">
      <c r="A1200" s="11">
        <v>43862</v>
      </c>
      <c r="B1200" s="10" t="s">
        <v>1600</v>
      </c>
      <c r="C1200" s="12">
        <v>0.91666666666666663</v>
      </c>
      <c r="D1200" s="13">
        <v>43880</v>
      </c>
      <c r="E1200" s="7" t="s">
        <v>402</v>
      </c>
      <c r="F1200" s="14">
        <v>44.55</v>
      </c>
      <c r="G1200" t="s">
        <v>5</v>
      </c>
    </row>
    <row r="1201" spans="1:7" ht="14.25" hidden="1">
      <c r="A1201" s="11">
        <v>43862</v>
      </c>
      <c r="B1201" s="10" t="s">
        <v>1601</v>
      </c>
      <c r="C1201" s="12">
        <v>0.95833333333333337</v>
      </c>
      <c r="D1201" s="13">
        <v>43880</v>
      </c>
      <c r="E1201" s="7" t="s">
        <v>402</v>
      </c>
      <c r="F1201" s="14">
        <v>43.52</v>
      </c>
      <c r="G1201" t="s">
        <v>5</v>
      </c>
    </row>
    <row r="1202" spans="1:7" ht="14.25">
      <c r="A1202" s="11">
        <v>43862</v>
      </c>
      <c r="B1202" s="10" t="s">
        <v>1602</v>
      </c>
      <c r="C1202" s="12">
        <v>0</v>
      </c>
      <c r="D1202" s="13">
        <v>43881</v>
      </c>
      <c r="E1202" s="7" t="s">
        <v>402</v>
      </c>
      <c r="F1202" s="14">
        <v>43.01</v>
      </c>
      <c r="G1202" t="s">
        <v>5</v>
      </c>
    </row>
    <row r="1203" spans="1:7" ht="14.25" hidden="1">
      <c r="A1203" s="11">
        <v>43862</v>
      </c>
      <c r="B1203" s="10" t="s">
        <v>1603</v>
      </c>
      <c r="C1203" s="12">
        <v>4.1666666666666664E-2</v>
      </c>
      <c r="D1203" s="13">
        <v>43881</v>
      </c>
      <c r="E1203" s="7" t="s">
        <v>402</v>
      </c>
      <c r="F1203" s="14">
        <v>41.06</v>
      </c>
      <c r="G1203" t="s">
        <v>5</v>
      </c>
    </row>
    <row r="1204" spans="1:7" ht="14.25" hidden="1">
      <c r="A1204" s="11">
        <v>43862</v>
      </c>
      <c r="B1204" s="10" t="s">
        <v>1604</v>
      </c>
      <c r="C1204" s="12">
        <v>8.3333333333333329E-2</v>
      </c>
      <c r="D1204" s="13">
        <v>43881</v>
      </c>
      <c r="E1204" s="7" t="s">
        <v>402</v>
      </c>
      <c r="F1204" s="14">
        <v>40.200000000000003</v>
      </c>
      <c r="G1204" t="s">
        <v>5</v>
      </c>
    </row>
    <row r="1205" spans="1:7" ht="14.25" hidden="1">
      <c r="A1205" s="11">
        <v>43862</v>
      </c>
      <c r="B1205" s="10" t="s">
        <v>1605</v>
      </c>
      <c r="C1205" s="12">
        <v>0.125</v>
      </c>
      <c r="D1205" s="13">
        <v>43881</v>
      </c>
      <c r="E1205" s="7" t="s">
        <v>402</v>
      </c>
      <c r="F1205" s="14">
        <v>37.99</v>
      </c>
      <c r="G1205" t="s">
        <v>6</v>
      </c>
    </row>
    <row r="1206" spans="1:7" ht="14.25" hidden="1">
      <c r="A1206" s="11">
        <v>43862</v>
      </c>
      <c r="B1206" s="10" t="s">
        <v>1606</v>
      </c>
      <c r="C1206" s="12">
        <v>0.16666666666666666</v>
      </c>
      <c r="D1206" s="13">
        <v>43881</v>
      </c>
      <c r="E1206" s="7" t="s">
        <v>402</v>
      </c>
      <c r="F1206" s="14">
        <v>37.22</v>
      </c>
      <c r="G1206" t="s">
        <v>5</v>
      </c>
    </row>
    <row r="1207" spans="1:7" ht="14.25" hidden="1">
      <c r="A1207" s="11">
        <v>43862</v>
      </c>
      <c r="B1207" s="10" t="s">
        <v>1607</v>
      </c>
      <c r="C1207" s="12">
        <v>0.20833333333333334</v>
      </c>
      <c r="D1207" s="13">
        <v>43881</v>
      </c>
      <c r="E1207" s="7" t="s">
        <v>402</v>
      </c>
      <c r="F1207" s="14">
        <v>39.01</v>
      </c>
      <c r="G1207" t="s">
        <v>5</v>
      </c>
    </row>
    <row r="1208" spans="1:7" ht="14.25" hidden="1">
      <c r="A1208" s="11">
        <v>43862</v>
      </c>
      <c r="B1208" s="10" t="s">
        <v>1608</v>
      </c>
      <c r="C1208" s="12">
        <v>0.25</v>
      </c>
      <c r="D1208" s="13">
        <v>43881</v>
      </c>
      <c r="E1208" s="7" t="s">
        <v>402</v>
      </c>
      <c r="F1208" s="14">
        <v>39.06</v>
      </c>
      <c r="G1208" t="s">
        <v>12</v>
      </c>
    </row>
    <row r="1209" spans="1:7" ht="14.25" hidden="1">
      <c r="A1209" s="11">
        <v>43862</v>
      </c>
      <c r="B1209" s="10" t="s">
        <v>1609</v>
      </c>
      <c r="C1209" s="12">
        <v>0.29166666666666669</v>
      </c>
      <c r="D1209" s="13">
        <v>43881</v>
      </c>
      <c r="E1209" s="7" t="s">
        <v>402</v>
      </c>
      <c r="F1209" s="14">
        <v>42.37</v>
      </c>
      <c r="G1209" t="s">
        <v>12</v>
      </c>
    </row>
    <row r="1210" spans="1:7" ht="14.25" hidden="1">
      <c r="A1210" s="11">
        <v>43862</v>
      </c>
      <c r="B1210" s="10" t="s">
        <v>1610</v>
      </c>
      <c r="C1210" s="12">
        <v>0.33333333333333331</v>
      </c>
      <c r="D1210" s="13">
        <v>43881</v>
      </c>
      <c r="E1210" s="7" t="s">
        <v>402</v>
      </c>
      <c r="F1210" s="14">
        <v>44.81</v>
      </c>
      <c r="G1210" t="s">
        <v>20</v>
      </c>
    </row>
    <row r="1211" spans="1:7" ht="14.25" hidden="1">
      <c r="A1211" s="11">
        <v>43862</v>
      </c>
      <c r="B1211" s="10" t="s">
        <v>1611</v>
      </c>
      <c r="C1211" s="12">
        <v>0.375</v>
      </c>
      <c r="D1211" s="13">
        <v>43881</v>
      </c>
      <c r="E1211" s="7" t="s">
        <v>402</v>
      </c>
      <c r="F1211" s="14">
        <v>44.81</v>
      </c>
      <c r="G1211" t="s">
        <v>5</v>
      </c>
    </row>
    <row r="1212" spans="1:7" ht="14.25" hidden="1">
      <c r="A1212" s="11">
        <v>43862</v>
      </c>
      <c r="B1212" s="10" t="s">
        <v>1612</v>
      </c>
      <c r="C1212" s="12">
        <v>0.41666666666666669</v>
      </c>
      <c r="D1212" s="13">
        <v>43881</v>
      </c>
      <c r="E1212" s="7" t="s">
        <v>402</v>
      </c>
      <c r="F1212" s="14">
        <v>43.69</v>
      </c>
      <c r="G1212" t="s">
        <v>5</v>
      </c>
    </row>
    <row r="1213" spans="1:7" ht="14.25" hidden="1">
      <c r="A1213" s="11">
        <v>43862</v>
      </c>
      <c r="B1213" s="10" t="s">
        <v>1613</v>
      </c>
      <c r="C1213" s="12">
        <v>0.45833333333333331</v>
      </c>
      <c r="D1213" s="13">
        <v>43881</v>
      </c>
      <c r="E1213" s="7" t="s">
        <v>402</v>
      </c>
      <c r="F1213" s="14">
        <v>42.37</v>
      </c>
      <c r="G1213" t="s">
        <v>12</v>
      </c>
    </row>
    <row r="1214" spans="1:7" ht="14.25" hidden="1">
      <c r="A1214" s="11">
        <v>43862</v>
      </c>
      <c r="B1214" s="10" t="s">
        <v>1614</v>
      </c>
      <c r="C1214" s="12">
        <v>0.5</v>
      </c>
      <c r="D1214" s="13">
        <v>43881</v>
      </c>
      <c r="E1214" s="7" t="s">
        <v>402</v>
      </c>
      <c r="F1214" s="14">
        <v>42.77</v>
      </c>
      <c r="G1214" t="s">
        <v>5</v>
      </c>
    </row>
    <row r="1215" spans="1:7" ht="14.25" hidden="1">
      <c r="A1215" s="11">
        <v>43862</v>
      </c>
      <c r="B1215" s="10" t="s">
        <v>1615</v>
      </c>
      <c r="C1215" s="12">
        <v>0.54166666666666663</v>
      </c>
      <c r="D1215" s="13">
        <v>43881</v>
      </c>
      <c r="E1215" s="7" t="s">
        <v>402</v>
      </c>
      <c r="F1215" s="14">
        <v>42.36</v>
      </c>
      <c r="G1215" t="s">
        <v>12</v>
      </c>
    </row>
    <row r="1216" spans="1:7" ht="14.25" hidden="1">
      <c r="A1216" s="11">
        <v>43862</v>
      </c>
      <c r="B1216" s="10" t="s">
        <v>1616</v>
      </c>
      <c r="C1216" s="12">
        <v>0.58333333333333337</v>
      </c>
      <c r="D1216" s="13">
        <v>43881</v>
      </c>
      <c r="E1216" s="7" t="s">
        <v>402</v>
      </c>
      <c r="F1216" s="14">
        <v>42.01</v>
      </c>
      <c r="G1216" t="s">
        <v>5</v>
      </c>
    </row>
    <row r="1217" spans="1:7" ht="14.25" hidden="1">
      <c r="A1217" s="11">
        <v>43862</v>
      </c>
      <c r="B1217" s="10" t="s">
        <v>1617</v>
      </c>
      <c r="C1217" s="12">
        <v>0.625</v>
      </c>
      <c r="D1217" s="13">
        <v>43881</v>
      </c>
      <c r="E1217" s="7" t="s">
        <v>402</v>
      </c>
      <c r="F1217" s="14">
        <v>42.07</v>
      </c>
      <c r="G1217" t="s">
        <v>12</v>
      </c>
    </row>
    <row r="1218" spans="1:7" ht="14.25" hidden="1">
      <c r="A1218" s="11">
        <v>43862</v>
      </c>
      <c r="B1218" s="10" t="s">
        <v>1618</v>
      </c>
      <c r="C1218" s="12">
        <v>0.66666666666666663</v>
      </c>
      <c r="D1218" s="13">
        <v>43881</v>
      </c>
      <c r="E1218" s="7" t="s">
        <v>402</v>
      </c>
      <c r="F1218" s="14">
        <v>42.77</v>
      </c>
      <c r="G1218" t="s">
        <v>5</v>
      </c>
    </row>
    <row r="1219" spans="1:7" ht="14.25" hidden="1">
      <c r="A1219" s="11">
        <v>43862</v>
      </c>
      <c r="B1219" s="10" t="s">
        <v>1619</v>
      </c>
      <c r="C1219" s="12">
        <v>0.70833333333333337</v>
      </c>
      <c r="D1219" s="13">
        <v>43881</v>
      </c>
      <c r="E1219" s="7" t="s">
        <v>402</v>
      </c>
      <c r="F1219" s="14">
        <v>43.69</v>
      </c>
      <c r="G1219" t="s">
        <v>5</v>
      </c>
    </row>
    <row r="1220" spans="1:7" ht="14.25" hidden="1">
      <c r="A1220" s="11">
        <v>43862</v>
      </c>
      <c r="B1220" s="10" t="s">
        <v>1620</v>
      </c>
      <c r="C1220" s="12">
        <v>0.75</v>
      </c>
      <c r="D1220" s="13">
        <v>43881</v>
      </c>
      <c r="E1220" s="7" t="s">
        <v>402</v>
      </c>
      <c r="F1220" s="14">
        <v>44.65</v>
      </c>
      <c r="G1220" t="s">
        <v>5</v>
      </c>
    </row>
    <row r="1221" spans="1:7" ht="14.25" hidden="1">
      <c r="A1221" s="11">
        <v>43862</v>
      </c>
      <c r="B1221" s="10" t="s">
        <v>1621</v>
      </c>
      <c r="C1221" s="12">
        <v>0.79166666666666663</v>
      </c>
      <c r="D1221" s="13">
        <v>43881</v>
      </c>
      <c r="E1221" s="7" t="s">
        <v>402</v>
      </c>
      <c r="F1221" s="14">
        <v>47.3</v>
      </c>
      <c r="G1221" t="s">
        <v>10</v>
      </c>
    </row>
    <row r="1222" spans="1:7" ht="14.25" hidden="1">
      <c r="A1222" s="11">
        <v>43862</v>
      </c>
      <c r="B1222" s="10" t="s">
        <v>1622</v>
      </c>
      <c r="C1222" s="12">
        <v>0.83333333333333337</v>
      </c>
      <c r="D1222" s="13">
        <v>43881</v>
      </c>
      <c r="E1222" s="7" t="s">
        <v>402</v>
      </c>
      <c r="F1222" s="14">
        <v>47.66</v>
      </c>
      <c r="G1222" t="s">
        <v>5</v>
      </c>
    </row>
    <row r="1223" spans="1:7" ht="14.25" hidden="1">
      <c r="A1223" s="11">
        <v>43862</v>
      </c>
      <c r="B1223" s="10" t="s">
        <v>1623</v>
      </c>
      <c r="C1223" s="12">
        <v>0.875</v>
      </c>
      <c r="D1223" s="13">
        <v>43881</v>
      </c>
      <c r="E1223" s="7" t="s">
        <v>402</v>
      </c>
      <c r="F1223" s="14">
        <v>45.01</v>
      </c>
      <c r="G1223" t="s">
        <v>21</v>
      </c>
    </row>
    <row r="1224" spans="1:7" ht="14.25" hidden="1">
      <c r="A1224" s="11">
        <v>43862</v>
      </c>
      <c r="B1224" s="10" t="s">
        <v>1624</v>
      </c>
      <c r="C1224" s="12">
        <v>0.91666666666666663</v>
      </c>
      <c r="D1224" s="13">
        <v>43881</v>
      </c>
      <c r="E1224" s="7" t="s">
        <v>402</v>
      </c>
      <c r="F1224" s="14">
        <v>43.61</v>
      </c>
      <c r="G1224" t="s">
        <v>5</v>
      </c>
    </row>
    <row r="1225" spans="1:7" ht="14.25" hidden="1">
      <c r="A1225" s="11">
        <v>43862</v>
      </c>
      <c r="B1225" s="10" t="s">
        <v>1625</v>
      </c>
      <c r="C1225" s="12">
        <v>0.95833333333333337</v>
      </c>
      <c r="D1225" s="13">
        <v>43881</v>
      </c>
      <c r="E1225" s="7" t="s">
        <v>402</v>
      </c>
      <c r="F1225" s="14">
        <v>41.19</v>
      </c>
      <c r="G1225" t="s">
        <v>5</v>
      </c>
    </row>
    <row r="1226" spans="1:7" ht="14.25">
      <c r="A1226" s="11">
        <v>43862</v>
      </c>
      <c r="B1226" s="10" t="s">
        <v>1626</v>
      </c>
      <c r="C1226" s="12">
        <v>0</v>
      </c>
      <c r="D1226" s="13">
        <v>43882</v>
      </c>
      <c r="E1226" s="7" t="s">
        <v>402</v>
      </c>
      <c r="F1226" s="14">
        <v>33.18</v>
      </c>
      <c r="G1226" t="s">
        <v>12</v>
      </c>
    </row>
    <row r="1227" spans="1:7" ht="14.25" hidden="1">
      <c r="A1227" s="11">
        <v>43862</v>
      </c>
      <c r="B1227" s="10" t="s">
        <v>1627</v>
      </c>
      <c r="C1227" s="12">
        <v>4.1666666666666664E-2</v>
      </c>
      <c r="D1227" s="13">
        <v>43882</v>
      </c>
      <c r="E1227" s="7" t="s">
        <v>402</v>
      </c>
      <c r="F1227" s="14">
        <v>31.5</v>
      </c>
      <c r="G1227" t="s">
        <v>12</v>
      </c>
    </row>
    <row r="1228" spans="1:7" ht="14.25" hidden="1">
      <c r="A1228" s="11">
        <v>43862</v>
      </c>
      <c r="B1228" s="10" t="s">
        <v>1628</v>
      </c>
      <c r="C1228" s="12">
        <v>8.3333333333333329E-2</v>
      </c>
      <c r="D1228" s="13">
        <v>43882</v>
      </c>
      <c r="E1228" s="7" t="s">
        <v>402</v>
      </c>
      <c r="F1228" s="14">
        <v>30.19</v>
      </c>
      <c r="G1228" t="s">
        <v>12</v>
      </c>
    </row>
    <row r="1229" spans="1:7" ht="14.25" hidden="1">
      <c r="A1229" s="11">
        <v>43862</v>
      </c>
      <c r="B1229" s="10" t="s">
        <v>1629</v>
      </c>
      <c r="C1229" s="12">
        <v>0.125</v>
      </c>
      <c r="D1229" s="13">
        <v>43882</v>
      </c>
      <c r="E1229" s="7" t="s">
        <v>402</v>
      </c>
      <c r="F1229" s="14">
        <v>29.95</v>
      </c>
      <c r="G1229" t="s">
        <v>6</v>
      </c>
    </row>
    <row r="1230" spans="1:7" ht="14.25" hidden="1">
      <c r="A1230" s="11">
        <v>43862</v>
      </c>
      <c r="B1230" s="10" t="s">
        <v>1630</v>
      </c>
      <c r="C1230" s="12">
        <v>0.16666666666666666</v>
      </c>
      <c r="D1230" s="13">
        <v>43882</v>
      </c>
      <c r="E1230" s="7" t="s">
        <v>402</v>
      </c>
      <c r="F1230" s="14">
        <v>30</v>
      </c>
      <c r="G1230" t="s">
        <v>12</v>
      </c>
    </row>
    <row r="1231" spans="1:7" ht="14.25" hidden="1">
      <c r="A1231" s="11">
        <v>43862</v>
      </c>
      <c r="B1231" s="10" t="s">
        <v>1631</v>
      </c>
      <c r="C1231" s="12">
        <v>0.20833333333333334</v>
      </c>
      <c r="D1231" s="13">
        <v>43882</v>
      </c>
      <c r="E1231" s="7" t="s">
        <v>402</v>
      </c>
      <c r="F1231" s="14">
        <v>31.51</v>
      </c>
      <c r="G1231" t="s">
        <v>13</v>
      </c>
    </row>
    <row r="1232" spans="1:7" ht="14.25" hidden="1">
      <c r="A1232" s="11">
        <v>43862</v>
      </c>
      <c r="B1232" s="10" t="s">
        <v>1632</v>
      </c>
      <c r="C1232" s="12">
        <v>0.25</v>
      </c>
      <c r="D1232" s="13">
        <v>43882</v>
      </c>
      <c r="E1232" s="7" t="s">
        <v>402</v>
      </c>
      <c r="F1232" s="14">
        <v>35.75</v>
      </c>
      <c r="G1232" t="s">
        <v>12</v>
      </c>
    </row>
    <row r="1233" spans="1:7" ht="14.25" hidden="1">
      <c r="A1233" s="11">
        <v>43862</v>
      </c>
      <c r="B1233" s="10" t="s">
        <v>1633</v>
      </c>
      <c r="C1233" s="12">
        <v>0.29166666666666669</v>
      </c>
      <c r="D1233" s="13">
        <v>43882</v>
      </c>
      <c r="E1233" s="7" t="s">
        <v>402</v>
      </c>
      <c r="F1233" s="14">
        <v>40.25</v>
      </c>
      <c r="G1233" t="s">
        <v>5</v>
      </c>
    </row>
    <row r="1234" spans="1:7" ht="14.25" hidden="1">
      <c r="A1234" s="11">
        <v>43862</v>
      </c>
      <c r="B1234" s="10" t="s">
        <v>1634</v>
      </c>
      <c r="C1234" s="12">
        <v>0.33333333333333331</v>
      </c>
      <c r="D1234" s="13">
        <v>43882</v>
      </c>
      <c r="E1234" s="7" t="s">
        <v>402</v>
      </c>
      <c r="F1234" s="14">
        <v>40.75</v>
      </c>
      <c r="G1234" t="s">
        <v>5</v>
      </c>
    </row>
    <row r="1235" spans="1:7" ht="14.25" hidden="1">
      <c r="A1235" s="11">
        <v>43862</v>
      </c>
      <c r="B1235" s="10" t="s">
        <v>1635</v>
      </c>
      <c r="C1235" s="12">
        <v>0.375</v>
      </c>
      <c r="D1235" s="13">
        <v>43882</v>
      </c>
      <c r="E1235" s="7" t="s">
        <v>402</v>
      </c>
      <c r="F1235" s="14">
        <v>41.66</v>
      </c>
      <c r="G1235" t="s">
        <v>12</v>
      </c>
    </row>
    <row r="1236" spans="1:7" ht="14.25" hidden="1">
      <c r="A1236" s="11">
        <v>43862</v>
      </c>
      <c r="B1236" s="10" t="s">
        <v>1636</v>
      </c>
      <c r="C1236" s="12">
        <v>0.41666666666666669</v>
      </c>
      <c r="D1236" s="13">
        <v>43882</v>
      </c>
      <c r="E1236" s="7" t="s">
        <v>402</v>
      </c>
      <c r="F1236" s="14">
        <v>41</v>
      </c>
      <c r="G1236" t="s">
        <v>20</v>
      </c>
    </row>
    <row r="1237" spans="1:7" ht="14.25" hidden="1">
      <c r="A1237" s="11">
        <v>43862</v>
      </c>
      <c r="B1237" s="10" t="s">
        <v>1637</v>
      </c>
      <c r="C1237" s="12">
        <v>0.45833333333333331</v>
      </c>
      <c r="D1237" s="13">
        <v>43882</v>
      </c>
      <c r="E1237" s="7" t="s">
        <v>402</v>
      </c>
      <c r="F1237" s="14">
        <v>40.75</v>
      </c>
      <c r="G1237" t="s">
        <v>5</v>
      </c>
    </row>
    <row r="1238" spans="1:7" ht="14.25" hidden="1">
      <c r="A1238" s="11">
        <v>43862</v>
      </c>
      <c r="B1238" s="10" t="s">
        <v>1638</v>
      </c>
      <c r="C1238" s="12">
        <v>0.5</v>
      </c>
      <c r="D1238" s="13">
        <v>43882</v>
      </c>
      <c r="E1238" s="7" t="s">
        <v>402</v>
      </c>
      <c r="F1238" s="14">
        <v>39.75</v>
      </c>
      <c r="G1238" t="s">
        <v>5</v>
      </c>
    </row>
    <row r="1239" spans="1:7" ht="14.25" hidden="1">
      <c r="A1239" s="11">
        <v>43862</v>
      </c>
      <c r="B1239" s="10" t="s">
        <v>1639</v>
      </c>
      <c r="C1239" s="12">
        <v>0.54166666666666663</v>
      </c>
      <c r="D1239" s="13">
        <v>43882</v>
      </c>
      <c r="E1239" s="7" t="s">
        <v>402</v>
      </c>
      <c r="F1239" s="14">
        <v>39.25</v>
      </c>
      <c r="G1239" t="s">
        <v>5</v>
      </c>
    </row>
    <row r="1240" spans="1:7" ht="14.25" hidden="1">
      <c r="A1240" s="11">
        <v>43862</v>
      </c>
      <c r="B1240" s="10" t="s">
        <v>1640</v>
      </c>
      <c r="C1240" s="12">
        <v>0.58333333333333337</v>
      </c>
      <c r="D1240" s="13">
        <v>43882</v>
      </c>
      <c r="E1240" s="7" t="s">
        <v>402</v>
      </c>
      <c r="F1240" s="14">
        <v>38.619999999999997</v>
      </c>
      <c r="G1240" t="s">
        <v>12</v>
      </c>
    </row>
    <row r="1241" spans="1:7" ht="14.25" hidden="1">
      <c r="A1241" s="11">
        <v>43862</v>
      </c>
      <c r="B1241" s="10" t="s">
        <v>1641</v>
      </c>
      <c r="C1241" s="12">
        <v>0.625</v>
      </c>
      <c r="D1241" s="13">
        <v>43882</v>
      </c>
      <c r="E1241" s="7" t="s">
        <v>402</v>
      </c>
      <c r="F1241" s="14">
        <v>38.43</v>
      </c>
      <c r="G1241" t="s">
        <v>12</v>
      </c>
    </row>
    <row r="1242" spans="1:7" ht="14.25" hidden="1">
      <c r="A1242" s="11">
        <v>43862</v>
      </c>
      <c r="B1242" s="10" t="s">
        <v>1642</v>
      </c>
      <c r="C1242" s="12">
        <v>0.66666666666666663</v>
      </c>
      <c r="D1242" s="13">
        <v>43882</v>
      </c>
      <c r="E1242" s="7" t="s">
        <v>402</v>
      </c>
      <c r="F1242" s="14">
        <v>38.619999999999997</v>
      </c>
      <c r="G1242" t="s">
        <v>12</v>
      </c>
    </row>
    <row r="1243" spans="1:7" ht="14.25" hidden="1">
      <c r="A1243" s="11">
        <v>43862</v>
      </c>
      <c r="B1243" s="10" t="s">
        <v>1643</v>
      </c>
      <c r="C1243" s="12">
        <v>0.70833333333333337</v>
      </c>
      <c r="D1243" s="13">
        <v>43882</v>
      </c>
      <c r="E1243" s="7" t="s">
        <v>402</v>
      </c>
      <c r="F1243" s="14">
        <v>41</v>
      </c>
      <c r="G1243" t="s">
        <v>20</v>
      </c>
    </row>
    <row r="1244" spans="1:7" ht="14.25" hidden="1">
      <c r="A1244" s="11">
        <v>43862</v>
      </c>
      <c r="B1244" s="10" t="s">
        <v>1644</v>
      </c>
      <c r="C1244" s="12">
        <v>0.75</v>
      </c>
      <c r="D1244" s="13">
        <v>43882</v>
      </c>
      <c r="E1244" s="7" t="s">
        <v>402</v>
      </c>
      <c r="F1244" s="14">
        <v>44.51</v>
      </c>
      <c r="G1244" t="s">
        <v>5</v>
      </c>
    </row>
    <row r="1245" spans="1:7" ht="14.25" hidden="1">
      <c r="A1245" s="11">
        <v>43862</v>
      </c>
      <c r="B1245" s="10" t="s">
        <v>1645</v>
      </c>
      <c r="C1245" s="12">
        <v>0.79166666666666663</v>
      </c>
      <c r="D1245" s="13">
        <v>43882</v>
      </c>
      <c r="E1245" s="7" t="s">
        <v>402</v>
      </c>
      <c r="F1245" s="14">
        <v>49.08</v>
      </c>
      <c r="G1245" t="s">
        <v>10</v>
      </c>
    </row>
    <row r="1246" spans="1:7" ht="14.25" hidden="1">
      <c r="A1246" s="11">
        <v>43862</v>
      </c>
      <c r="B1246" s="10" t="s">
        <v>1646</v>
      </c>
      <c r="C1246" s="12">
        <v>0.83333333333333337</v>
      </c>
      <c r="D1246" s="13">
        <v>43882</v>
      </c>
      <c r="E1246" s="7" t="s">
        <v>402</v>
      </c>
      <c r="F1246" s="14">
        <v>50.24</v>
      </c>
      <c r="G1246" t="s">
        <v>5</v>
      </c>
    </row>
    <row r="1247" spans="1:7" ht="14.25" hidden="1">
      <c r="A1247" s="11">
        <v>43862</v>
      </c>
      <c r="B1247" s="10" t="s">
        <v>1647</v>
      </c>
      <c r="C1247" s="12">
        <v>0.875</v>
      </c>
      <c r="D1247" s="13">
        <v>43882</v>
      </c>
      <c r="E1247" s="7" t="s">
        <v>402</v>
      </c>
      <c r="F1247" s="14">
        <v>48.84</v>
      </c>
      <c r="G1247" t="s">
        <v>12</v>
      </c>
    </row>
    <row r="1248" spans="1:7" ht="14.25" hidden="1">
      <c r="A1248" s="11">
        <v>43862</v>
      </c>
      <c r="B1248" s="10" t="s">
        <v>1648</v>
      </c>
      <c r="C1248" s="12">
        <v>0.91666666666666663</v>
      </c>
      <c r="D1248" s="13">
        <v>43882</v>
      </c>
      <c r="E1248" s="7" t="s">
        <v>402</v>
      </c>
      <c r="F1248" s="14">
        <v>45.5</v>
      </c>
      <c r="G1248" t="s">
        <v>21</v>
      </c>
    </row>
    <row r="1249" spans="1:7" ht="14.25" hidden="1">
      <c r="A1249" s="11">
        <v>43862</v>
      </c>
      <c r="B1249" s="10" t="s">
        <v>1649</v>
      </c>
      <c r="C1249" s="12">
        <v>0.95833333333333337</v>
      </c>
      <c r="D1249" s="13">
        <v>43882</v>
      </c>
      <c r="E1249" s="7" t="s">
        <v>402</v>
      </c>
      <c r="F1249" s="14">
        <v>42.55</v>
      </c>
      <c r="G1249" t="s">
        <v>6</v>
      </c>
    </row>
    <row r="1250" spans="1:7" ht="14.25">
      <c r="A1250" s="11">
        <v>43862</v>
      </c>
      <c r="B1250" s="10" t="s">
        <v>1650</v>
      </c>
      <c r="C1250" s="12">
        <v>0</v>
      </c>
      <c r="D1250" s="13">
        <v>43883</v>
      </c>
      <c r="E1250" s="7" t="s">
        <v>402</v>
      </c>
      <c r="F1250" s="14">
        <v>42.02</v>
      </c>
      <c r="G1250" t="s">
        <v>5</v>
      </c>
    </row>
    <row r="1251" spans="1:7" ht="14.25" hidden="1">
      <c r="A1251" s="11">
        <v>43862</v>
      </c>
      <c r="B1251" s="10" t="s">
        <v>1651</v>
      </c>
      <c r="C1251" s="12">
        <v>4.1666666666666664E-2</v>
      </c>
      <c r="D1251" s="13">
        <v>43883</v>
      </c>
      <c r="E1251" s="7" t="s">
        <v>402</v>
      </c>
      <c r="F1251" s="14">
        <v>40.119999999999997</v>
      </c>
      <c r="G1251" t="s">
        <v>12</v>
      </c>
    </row>
    <row r="1252" spans="1:7" ht="14.25" hidden="1">
      <c r="A1252" s="11">
        <v>43862</v>
      </c>
      <c r="B1252" s="10" t="s">
        <v>1652</v>
      </c>
      <c r="C1252" s="12">
        <v>8.3333333333333329E-2</v>
      </c>
      <c r="D1252" s="13">
        <v>43883</v>
      </c>
      <c r="E1252" s="7" t="s">
        <v>402</v>
      </c>
      <c r="F1252" s="14">
        <v>38.35</v>
      </c>
      <c r="G1252" t="s">
        <v>5</v>
      </c>
    </row>
    <row r="1253" spans="1:7" ht="14.25" hidden="1">
      <c r="A1253" s="11">
        <v>43862</v>
      </c>
      <c r="B1253" s="10" t="s">
        <v>1653</v>
      </c>
      <c r="C1253" s="12">
        <v>0.125</v>
      </c>
      <c r="D1253" s="13">
        <v>43883</v>
      </c>
      <c r="E1253" s="7" t="s">
        <v>402</v>
      </c>
      <c r="F1253" s="14">
        <v>38.5</v>
      </c>
      <c r="G1253" t="s">
        <v>5</v>
      </c>
    </row>
    <row r="1254" spans="1:7" ht="14.25" hidden="1">
      <c r="A1254" s="11">
        <v>43862</v>
      </c>
      <c r="B1254" s="10" t="s">
        <v>1654</v>
      </c>
      <c r="C1254" s="12">
        <v>0.16666666666666666</v>
      </c>
      <c r="D1254" s="13">
        <v>43883</v>
      </c>
      <c r="E1254" s="7" t="s">
        <v>402</v>
      </c>
      <c r="F1254" s="14">
        <v>38.35</v>
      </c>
      <c r="G1254" t="s">
        <v>5</v>
      </c>
    </row>
    <row r="1255" spans="1:7" ht="14.25" hidden="1">
      <c r="A1255" s="11">
        <v>43862</v>
      </c>
      <c r="B1255" s="10" t="s">
        <v>1655</v>
      </c>
      <c r="C1255" s="12">
        <v>0.20833333333333334</v>
      </c>
      <c r="D1255" s="13">
        <v>43883</v>
      </c>
      <c r="E1255" s="7" t="s">
        <v>402</v>
      </c>
      <c r="F1255" s="14">
        <v>38.51</v>
      </c>
      <c r="G1255" t="s">
        <v>5</v>
      </c>
    </row>
    <row r="1256" spans="1:7" ht="14.25" hidden="1">
      <c r="A1256" s="11">
        <v>43862</v>
      </c>
      <c r="B1256" s="10" t="s">
        <v>1656</v>
      </c>
      <c r="C1256" s="12">
        <v>0.25</v>
      </c>
      <c r="D1256" s="13">
        <v>43883</v>
      </c>
      <c r="E1256" s="7" t="s">
        <v>402</v>
      </c>
      <c r="F1256" s="14">
        <v>37.29</v>
      </c>
      <c r="G1256" t="s">
        <v>12</v>
      </c>
    </row>
    <row r="1257" spans="1:7" ht="14.25" hidden="1">
      <c r="A1257" s="11">
        <v>43862</v>
      </c>
      <c r="B1257" s="10" t="s">
        <v>1657</v>
      </c>
      <c r="C1257" s="12">
        <v>0.29166666666666669</v>
      </c>
      <c r="D1257" s="13">
        <v>43883</v>
      </c>
      <c r="E1257" s="7" t="s">
        <v>402</v>
      </c>
      <c r="F1257" s="14">
        <v>38.1</v>
      </c>
      <c r="G1257" t="s">
        <v>6</v>
      </c>
    </row>
    <row r="1258" spans="1:7" ht="14.25" hidden="1">
      <c r="A1258" s="11">
        <v>43862</v>
      </c>
      <c r="B1258" s="10" t="s">
        <v>1658</v>
      </c>
      <c r="C1258" s="12">
        <v>0.33333333333333331</v>
      </c>
      <c r="D1258" s="13">
        <v>43883</v>
      </c>
      <c r="E1258" s="7" t="s">
        <v>402</v>
      </c>
      <c r="F1258" s="14">
        <v>39.1</v>
      </c>
      <c r="G1258" t="s">
        <v>12</v>
      </c>
    </row>
    <row r="1259" spans="1:7" ht="14.25" hidden="1">
      <c r="A1259" s="11">
        <v>43862</v>
      </c>
      <c r="B1259" s="10" t="s">
        <v>1659</v>
      </c>
      <c r="C1259" s="12">
        <v>0.375</v>
      </c>
      <c r="D1259" s="13">
        <v>43883</v>
      </c>
      <c r="E1259" s="7" t="s">
        <v>402</v>
      </c>
      <c r="F1259" s="14">
        <v>39.42</v>
      </c>
      <c r="G1259" t="s">
        <v>12</v>
      </c>
    </row>
    <row r="1260" spans="1:7" ht="14.25" hidden="1">
      <c r="A1260" s="11">
        <v>43862</v>
      </c>
      <c r="B1260" s="10" t="s">
        <v>1660</v>
      </c>
      <c r="C1260" s="12">
        <v>0.41666666666666669</v>
      </c>
      <c r="D1260" s="13">
        <v>43883</v>
      </c>
      <c r="E1260" s="7" t="s">
        <v>402</v>
      </c>
      <c r="F1260" s="14">
        <v>39.96</v>
      </c>
      <c r="G1260" t="s">
        <v>5</v>
      </c>
    </row>
    <row r="1261" spans="1:7" ht="14.25" hidden="1">
      <c r="A1261" s="11">
        <v>43862</v>
      </c>
      <c r="B1261" s="10" t="s">
        <v>1661</v>
      </c>
      <c r="C1261" s="12">
        <v>0.45833333333333331</v>
      </c>
      <c r="D1261" s="13">
        <v>43883</v>
      </c>
      <c r="E1261" s="7" t="s">
        <v>402</v>
      </c>
      <c r="F1261" s="14">
        <v>39</v>
      </c>
      <c r="G1261" t="s">
        <v>5</v>
      </c>
    </row>
    <row r="1262" spans="1:7" ht="14.25" hidden="1">
      <c r="A1262" s="11">
        <v>43862</v>
      </c>
      <c r="B1262" s="10" t="s">
        <v>1662</v>
      </c>
      <c r="C1262" s="12">
        <v>0.5</v>
      </c>
      <c r="D1262" s="13">
        <v>43883</v>
      </c>
      <c r="E1262" s="7" t="s">
        <v>402</v>
      </c>
      <c r="F1262" s="14">
        <v>38.01</v>
      </c>
      <c r="G1262" t="s">
        <v>12</v>
      </c>
    </row>
    <row r="1263" spans="1:7" ht="14.25" hidden="1">
      <c r="A1263" s="11">
        <v>43862</v>
      </c>
      <c r="B1263" s="10" t="s">
        <v>1663</v>
      </c>
      <c r="C1263" s="12">
        <v>0.54166666666666663</v>
      </c>
      <c r="D1263" s="13">
        <v>43883</v>
      </c>
      <c r="E1263" s="7" t="s">
        <v>402</v>
      </c>
      <c r="F1263" s="14">
        <v>37.85</v>
      </c>
      <c r="G1263" t="s">
        <v>5</v>
      </c>
    </row>
    <row r="1264" spans="1:7" ht="14.25" hidden="1">
      <c r="A1264" s="11">
        <v>43862</v>
      </c>
      <c r="B1264" s="10" t="s">
        <v>1664</v>
      </c>
      <c r="C1264" s="12">
        <v>0.58333333333333337</v>
      </c>
      <c r="D1264" s="13">
        <v>43883</v>
      </c>
      <c r="E1264" s="7" t="s">
        <v>402</v>
      </c>
      <c r="F1264" s="14">
        <v>37.47</v>
      </c>
      <c r="G1264" t="s">
        <v>5</v>
      </c>
    </row>
    <row r="1265" spans="1:7" ht="14.25" hidden="1">
      <c r="A1265" s="11">
        <v>43862</v>
      </c>
      <c r="B1265" s="10" t="s">
        <v>1665</v>
      </c>
      <c r="C1265" s="12">
        <v>0.625</v>
      </c>
      <c r="D1265" s="13">
        <v>43883</v>
      </c>
      <c r="E1265" s="7" t="s">
        <v>402</v>
      </c>
      <c r="F1265" s="14">
        <v>36.85</v>
      </c>
      <c r="G1265" t="s">
        <v>5</v>
      </c>
    </row>
    <row r="1266" spans="1:7" ht="14.25" hidden="1">
      <c r="A1266" s="11">
        <v>43862</v>
      </c>
      <c r="B1266" s="10" t="s">
        <v>1666</v>
      </c>
      <c r="C1266" s="12">
        <v>0.66666666666666663</v>
      </c>
      <c r="D1266" s="13">
        <v>43883</v>
      </c>
      <c r="E1266" s="7" t="s">
        <v>402</v>
      </c>
      <c r="F1266" s="14">
        <v>36.85</v>
      </c>
      <c r="G1266" t="s">
        <v>5</v>
      </c>
    </row>
    <row r="1267" spans="1:7" ht="14.25" hidden="1">
      <c r="A1267" s="11">
        <v>43862</v>
      </c>
      <c r="B1267" s="10" t="s">
        <v>1667</v>
      </c>
      <c r="C1267" s="12">
        <v>0.70833333333333337</v>
      </c>
      <c r="D1267" s="13">
        <v>43883</v>
      </c>
      <c r="E1267" s="7" t="s">
        <v>402</v>
      </c>
      <c r="F1267" s="14">
        <v>37.9</v>
      </c>
      <c r="G1267" t="s">
        <v>12</v>
      </c>
    </row>
    <row r="1268" spans="1:7" ht="14.25" hidden="1">
      <c r="A1268" s="11">
        <v>43862</v>
      </c>
      <c r="B1268" s="10" t="s">
        <v>1668</v>
      </c>
      <c r="C1268" s="12">
        <v>0.75</v>
      </c>
      <c r="D1268" s="13">
        <v>43883</v>
      </c>
      <c r="E1268" s="7" t="s">
        <v>402</v>
      </c>
      <c r="F1268" s="14">
        <v>39.590000000000003</v>
      </c>
      <c r="G1268" t="s">
        <v>20</v>
      </c>
    </row>
    <row r="1269" spans="1:7" ht="14.25" hidden="1">
      <c r="A1269" s="11">
        <v>43862</v>
      </c>
      <c r="B1269" s="10" t="s">
        <v>1669</v>
      </c>
      <c r="C1269" s="12">
        <v>0.79166666666666663</v>
      </c>
      <c r="D1269" s="13">
        <v>43883</v>
      </c>
      <c r="E1269" s="7" t="s">
        <v>402</v>
      </c>
      <c r="F1269" s="14">
        <v>44.51</v>
      </c>
      <c r="G1269" t="s">
        <v>5</v>
      </c>
    </row>
    <row r="1270" spans="1:7" ht="14.25" hidden="1">
      <c r="A1270" s="11">
        <v>43862</v>
      </c>
      <c r="B1270" s="10" t="s">
        <v>1670</v>
      </c>
      <c r="C1270" s="12">
        <v>0.83333333333333337</v>
      </c>
      <c r="D1270" s="13">
        <v>43883</v>
      </c>
      <c r="E1270" s="7" t="s">
        <v>402</v>
      </c>
      <c r="F1270" s="14">
        <v>46.5</v>
      </c>
      <c r="G1270" t="s">
        <v>5</v>
      </c>
    </row>
    <row r="1271" spans="1:7" ht="14.25" hidden="1">
      <c r="A1271" s="11">
        <v>43862</v>
      </c>
      <c r="B1271" s="10" t="s">
        <v>1671</v>
      </c>
      <c r="C1271" s="12">
        <v>0.875</v>
      </c>
      <c r="D1271" s="13">
        <v>43883</v>
      </c>
      <c r="E1271" s="7" t="s">
        <v>402</v>
      </c>
      <c r="F1271" s="14">
        <v>45.01</v>
      </c>
      <c r="G1271" t="s">
        <v>21</v>
      </c>
    </row>
    <row r="1272" spans="1:7" ht="14.25" hidden="1">
      <c r="A1272" s="11">
        <v>43862</v>
      </c>
      <c r="B1272" s="10" t="s">
        <v>1672</v>
      </c>
      <c r="C1272" s="12">
        <v>0.91666666666666663</v>
      </c>
      <c r="D1272" s="13">
        <v>43883</v>
      </c>
      <c r="E1272" s="7" t="s">
        <v>402</v>
      </c>
      <c r="F1272" s="14">
        <v>42.6</v>
      </c>
      <c r="G1272" t="s">
        <v>5</v>
      </c>
    </row>
    <row r="1273" spans="1:7" ht="14.25" hidden="1">
      <c r="A1273" s="11">
        <v>43862</v>
      </c>
      <c r="B1273" s="10" t="s">
        <v>1673</v>
      </c>
      <c r="C1273" s="12">
        <v>0.95833333333333337</v>
      </c>
      <c r="D1273" s="13">
        <v>43883</v>
      </c>
      <c r="E1273" s="7" t="s">
        <v>402</v>
      </c>
      <c r="F1273" s="14">
        <v>41.5</v>
      </c>
      <c r="G1273" t="s">
        <v>5</v>
      </c>
    </row>
    <row r="1274" spans="1:7" ht="14.25">
      <c r="A1274" s="11">
        <v>43862</v>
      </c>
      <c r="B1274" s="10" t="s">
        <v>1674</v>
      </c>
      <c r="C1274" s="12">
        <v>0</v>
      </c>
      <c r="D1274" s="13">
        <v>43884</v>
      </c>
      <c r="E1274" s="7" t="s">
        <v>402</v>
      </c>
      <c r="F1274" s="14">
        <v>38.01</v>
      </c>
      <c r="G1274" t="s">
        <v>28</v>
      </c>
    </row>
    <row r="1275" spans="1:7" ht="14.25" hidden="1">
      <c r="A1275" s="11">
        <v>43862</v>
      </c>
      <c r="B1275" s="10" t="s">
        <v>1675</v>
      </c>
      <c r="C1275" s="12">
        <v>4.1666666666666664E-2</v>
      </c>
      <c r="D1275" s="13">
        <v>43884</v>
      </c>
      <c r="E1275" s="7" t="s">
        <v>402</v>
      </c>
      <c r="F1275" s="14">
        <v>38.01</v>
      </c>
      <c r="G1275" t="s">
        <v>5</v>
      </c>
    </row>
    <row r="1276" spans="1:7" ht="14.25" hidden="1">
      <c r="A1276" s="11">
        <v>43862</v>
      </c>
      <c r="B1276" s="10" t="s">
        <v>1676</v>
      </c>
      <c r="C1276" s="12">
        <v>8.3333333333333329E-2</v>
      </c>
      <c r="D1276" s="13">
        <v>43884</v>
      </c>
      <c r="E1276" s="7" t="s">
        <v>402</v>
      </c>
      <c r="F1276" s="14">
        <v>36.69</v>
      </c>
      <c r="G1276" t="s">
        <v>12</v>
      </c>
    </row>
    <row r="1277" spans="1:7" ht="14.25" hidden="1">
      <c r="A1277" s="11">
        <v>43862</v>
      </c>
      <c r="B1277" s="10" t="s">
        <v>1677</v>
      </c>
      <c r="C1277" s="12">
        <v>0.125</v>
      </c>
      <c r="D1277" s="13">
        <v>43884</v>
      </c>
      <c r="E1277" s="7" t="s">
        <v>402</v>
      </c>
      <c r="F1277" s="14">
        <v>35.75</v>
      </c>
      <c r="G1277" t="s">
        <v>12</v>
      </c>
    </row>
    <row r="1278" spans="1:7" ht="14.25" hidden="1">
      <c r="A1278" s="11">
        <v>43862</v>
      </c>
      <c r="B1278" s="10" t="s">
        <v>1678</v>
      </c>
      <c r="C1278" s="12">
        <v>0.16666666666666666</v>
      </c>
      <c r="D1278" s="13">
        <v>43884</v>
      </c>
      <c r="E1278" s="7" t="s">
        <v>402</v>
      </c>
      <c r="F1278" s="14">
        <v>35.479999999999997</v>
      </c>
      <c r="G1278" t="s">
        <v>12</v>
      </c>
    </row>
    <row r="1279" spans="1:7" ht="14.25" hidden="1">
      <c r="A1279" s="11">
        <v>43862</v>
      </c>
      <c r="B1279" s="10" t="s">
        <v>1679</v>
      </c>
      <c r="C1279" s="12">
        <v>0.20833333333333334</v>
      </c>
      <c r="D1279" s="13">
        <v>43884</v>
      </c>
      <c r="E1279" s="7" t="s">
        <v>402</v>
      </c>
      <c r="F1279" s="14">
        <v>35.25</v>
      </c>
      <c r="G1279" t="s">
        <v>5</v>
      </c>
    </row>
    <row r="1280" spans="1:7" ht="14.25" hidden="1">
      <c r="A1280" s="11">
        <v>43862</v>
      </c>
      <c r="B1280" s="10" t="s">
        <v>1680</v>
      </c>
      <c r="C1280" s="12">
        <v>0.25</v>
      </c>
      <c r="D1280" s="13">
        <v>43884</v>
      </c>
      <c r="E1280" s="7" t="s">
        <v>402</v>
      </c>
      <c r="F1280" s="14">
        <v>35</v>
      </c>
      <c r="G1280" t="s">
        <v>12</v>
      </c>
    </row>
    <row r="1281" spans="1:7" ht="14.25" hidden="1">
      <c r="A1281" s="11">
        <v>43862</v>
      </c>
      <c r="B1281" s="10" t="s">
        <v>1681</v>
      </c>
      <c r="C1281" s="12">
        <v>0.29166666666666669</v>
      </c>
      <c r="D1281" s="13">
        <v>43884</v>
      </c>
      <c r="E1281" s="7" t="s">
        <v>402</v>
      </c>
      <c r="F1281" s="14">
        <v>35</v>
      </c>
      <c r="G1281" t="s">
        <v>35</v>
      </c>
    </row>
    <row r="1282" spans="1:7" ht="14.25" hidden="1">
      <c r="A1282" s="11">
        <v>43862</v>
      </c>
      <c r="B1282" s="10" t="s">
        <v>1682</v>
      </c>
      <c r="C1282" s="12">
        <v>0.33333333333333331</v>
      </c>
      <c r="D1282" s="13">
        <v>43884</v>
      </c>
      <c r="E1282" s="7" t="s">
        <v>402</v>
      </c>
      <c r="F1282" s="14">
        <v>33.619999999999997</v>
      </c>
      <c r="G1282" t="s">
        <v>6</v>
      </c>
    </row>
    <row r="1283" spans="1:7" ht="14.25" hidden="1">
      <c r="A1283" s="11">
        <v>43862</v>
      </c>
      <c r="B1283" s="10" t="s">
        <v>1683</v>
      </c>
      <c r="C1283" s="12">
        <v>0.375</v>
      </c>
      <c r="D1283" s="13">
        <v>43884</v>
      </c>
      <c r="E1283" s="7" t="s">
        <v>402</v>
      </c>
      <c r="F1283" s="14">
        <v>32.51</v>
      </c>
      <c r="G1283" t="s">
        <v>12</v>
      </c>
    </row>
    <row r="1284" spans="1:7" ht="14.25" hidden="1">
      <c r="A1284" s="11">
        <v>43862</v>
      </c>
      <c r="B1284" s="10" t="s">
        <v>1684</v>
      </c>
      <c r="C1284" s="12">
        <v>0.41666666666666669</v>
      </c>
      <c r="D1284" s="13">
        <v>43884</v>
      </c>
      <c r="E1284" s="7" t="s">
        <v>402</v>
      </c>
      <c r="F1284" s="14">
        <v>32.049999999999997</v>
      </c>
      <c r="G1284" t="s">
        <v>12</v>
      </c>
    </row>
    <row r="1285" spans="1:7" ht="14.25" hidden="1">
      <c r="A1285" s="11">
        <v>43862</v>
      </c>
      <c r="B1285" s="10" t="s">
        <v>1685</v>
      </c>
      <c r="C1285" s="12">
        <v>0.45833333333333331</v>
      </c>
      <c r="D1285" s="13">
        <v>43884</v>
      </c>
      <c r="E1285" s="7" t="s">
        <v>402</v>
      </c>
      <c r="F1285" s="14">
        <v>31.15</v>
      </c>
      <c r="G1285" t="s">
        <v>5</v>
      </c>
    </row>
    <row r="1286" spans="1:7" ht="14.25" hidden="1">
      <c r="A1286" s="11">
        <v>43862</v>
      </c>
      <c r="B1286" s="10" t="s">
        <v>1686</v>
      </c>
      <c r="C1286" s="12">
        <v>0.5</v>
      </c>
      <c r="D1286" s="13">
        <v>43884</v>
      </c>
      <c r="E1286" s="7" t="s">
        <v>402</v>
      </c>
      <c r="F1286" s="14">
        <v>31.85</v>
      </c>
      <c r="G1286" t="s">
        <v>6</v>
      </c>
    </row>
    <row r="1287" spans="1:7" ht="14.25" hidden="1">
      <c r="A1287" s="11">
        <v>43862</v>
      </c>
      <c r="B1287" s="10" t="s">
        <v>1687</v>
      </c>
      <c r="C1287" s="12">
        <v>0.54166666666666663</v>
      </c>
      <c r="D1287" s="13">
        <v>43884</v>
      </c>
      <c r="E1287" s="7" t="s">
        <v>402</v>
      </c>
      <c r="F1287" s="14">
        <v>32.049999999999997</v>
      </c>
      <c r="G1287" t="s">
        <v>12</v>
      </c>
    </row>
    <row r="1288" spans="1:7" ht="14.25" hidden="1">
      <c r="A1288" s="11">
        <v>43862</v>
      </c>
      <c r="B1288" s="10" t="s">
        <v>1688</v>
      </c>
      <c r="C1288" s="12">
        <v>0.58333333333333337</v>
      </c>
      <c r="D1288" s="13">
        <v>43884</v>
      </c>
      <c r="E1288" s="7" t="s">
        <v>402</v>
      </c>
      <c r="F1288" s="14">
        <v>31.15</v>
      </c>
      <c r="G1288" t="s">
        <v>5</v>
      </c>
    </row>
    <row r="1289" spans="1:7" ht="14.25" hidden="1">
      <c r="A1289" s="11">
        <v>43862</v>
      </c>
      <c r="B1289" s="10" t="s">
        <v>1689</v>
      </c>
      <c r="C1289" s="12">
        <v>0.625</v>
      </c>
      <c r="D1289" s="13">
        <v>43884</v>
      </c>
      <c r="E1289" s="7" t="s">
        <v>402</v>
      </c>
      <c r="F1289" s="14">
        <v>30.15</v>
      </c>
      <c r="G1289" t="s">
        <v>12</v>
      </c>
    </row>
    <row r="1290" spans="1:7" ht="14.25" hidden="1">
      <c r="A1290" s="11">
        <v>43862</v>
      </c>
      <c r="B1290" s="10" t="s">
        <v>1690</v>
      </c>
      <c r="C1290" s="12">
        <v>0.66666666666666663</v>
      </c>
      <c r="D1290" s="13">
        <v>43884</v>
      </c>
      <c r="E1290" s="7" t="s">
        <v>402</v>
      </c>
      <c r="F1290" s="14">
        <v>30.01</v>
      </c>
      <c r="G1290" t="s">
        <v>12</v>
      </c>
    </row>
    <row r="1291" spans="1:7" ht="14.25" hidden="1">
      <c r="A1291" s="11">
        <v>43862</v>
      </c>
      <c r="B1291" s="10" t="s">
        <v>1691</v>
      </c>
      <c r="C1291" s="12">
        <v>0.70833333333333337</v>
      </c>
      <c r="D1291" s="13">
        <v>43884</v>
      </c>
      <c r="E1291" s="7" t="s">
        <v>402</v>
      </c>
      <c r="F1291" s="14">
        <v>32.15</v>
      </c>
      <c r="G1291" t="s">
        <v>12</v>
      </c>
    </row>
    <row r="1292" spans="1:7" ht="14.25" hidden="1">
      <c r="A1292" s="11">
        <v>43862</v>
      </c>
      <c r="B1292" s="10" t="s">
        <v>1692</v>
      </c>
      <c r="C1292" s="12">
        <v>0.75</v>
      </c>
      <c r="D1292" s="13">
        <v>43884</v>
      </c>
      <c r="E1292" s="7" t="s">
        <v>402</v>
      </c>
      <c r="F1292" s="14">
        <v>37.51</v>
      </c>
      <c r="G1292" t="s">
        <v>20</v>
      </c>
    </row>
    <row r="1293" spans="1:7" ht="14.25" hidden="1">
      <c r="A1293" s="11">
        <v>43862</v>
      </c>
      <c r="B1293" s="10" t="s">
        <v>1693</v>
      </c>
      <c r="C1293" s="12">
        <v>0.79166666666666663</v>
      </c>
      <c r="D1293" s="13">
        <v>43884</v>
      </c>
      <c r="E1293" s="7" t="s">
        <v>402</v>
      </c>
      <c r="F1293" s="14">
        <v>45.5</v>
      </c>
      <c r="G1293" t="s">
        <v>5</v>
      </c>
    </row>
    <row r="1294" spans="1:7" ht="14.25" hidden="1">
      <c r="A1294" s="11">
        <v>43862</v>
      </c>
      <c r="B1294" s="10" t="s">
        <v>1694</v>
      </c>
      <c r="C1294" s="12">
        <v>0.83333333333333337</v>
      </c>
      <c r="D1294" s="13">
        <v>43884</v>
      </c>
      <c r="E1294" s="7" t="s">
        <v>402</v>
      </c>
      <c r="F1294" s="14">
        <v>48.38</v>
      </c>
      <c r="G1294" t="s">
        <v>10</v>
      </c>
    </row>
    <row r="1295" spans="1:7" ht="14.25" hidden="1">
      <c r="A1295" s="11">
        <v>43862</v>
      </c>
      <c r="B1295" s="10" t="s">
        <v>1695</v>
      </c>
      <c r="C1295" s="12">
        <v>0.875</v>
      </c>
      <c r="D1295" s="13">
        <v>43884</v>
      </c>
      <c r="E1295" s="7" t="s">
        <v>402</v>
      </c>
      <c r="F1295" s="14">
        <v>48.36</v>
      </c>
      <c r="G1295" t="s">
        <v>6</v>
      </c>
    </row>
    <row r="1296" spans="1:7" ht="14.25" hidden="1">
      <c r="A1296" s="11">
        <v>43862</v>
      </c>
      <c r="B1296" s="10" t="s">
        <v>1696</v>
      </c>
      <c r="C1296" s="12">
        <v>0.91666666666666663</v>
      </c>
      <c r="D1296" s="13">
        <v>43884</v>
      </c>
      <c r="E1296" s="7" t="s">
        <v>402</v>
      </c>
      <c r="F1296" s="14">
        <v>47.01</v>
      </c>
      <c r="G1296" t="s">
        <v>6</v>
      </c>
    </row>
    <row r="1297" spans="1:7" ht="14.25" hidden="1">
      <c r="A1297" s="11">
        <v>43862</v>
      </c>
      <c r="B1297" s="10" t="s">
        <v>1697</v>
      </c>
      <c r="C1297" s="12">
        <v>0.95833333333333337</v>
      </c>
      <c r="D1297" s="13">
        <v>43884</v>
      </c>
      <c r="E1297" s="7" t="s">
        <v>402</v>
      </c>
      <c r="F1297" s="14">
        <v>42.8</v>
      </c>
      <c r="G1297" t="s">
        <v>5</v>
      </c>
    </row>
    <row r="1298" spans="1:7" ht="14.25">
      <c r="A1298" s="11">
        <v>43862</v>
      </c>
      <c r="B1298" s="10" t="s">
        <v>1698</v>
      </c>
      <c r="C1298" s="12">
        <v>0</v>
      </c>
      <c r="D1298" s="13">
        <v>43885</v>
      </c>
      <c r="E1298" s="7" t="s">
        <v>402</v>
      </c>
      <c r="F1298" s="14">
        <v>42.07</v>
      </c>
      <c r="G1298" t="s">
        <v>12</v>
      </c>
    </row>
    <row r="1299" spans="1:7" ht="14.25" hidden="1">
      <c r="A1299" s="11">
        <v>43862</v>
      </c>
      <c r="B1299" s="10" t="s">
        <v>1699</v>
      </c>
      <c r="C1299" s="12">
        <v>4.1666666666666664E-2</v>
      </c>
      <c r="D1299" s="13">
        <v>43885</v>
      </c>
      <c r="E1299" s="7" t="s">
        <v>402</v>
      </c>
      <c r="F1299" s="14">
        <v>40.51</v>
      </c>
      <c r="G1299" t="s">
        <v>5</v>
      </c>
    </row>
    <row r="1300" spans="1:7" ht="14.25" hidden="1">
      <c r="A1300" s="11">
        <v>43862</v>
      </c>
      <c r="B1300" s="10" t="s">
        <v>1700</v>
      </c>
      <c r="C1300" s="12">
        <v>8.3333333333333329E-2</v>
      </c>
      <c r="D1300" s="13">
        <v>43885</v>
      </c>
      <c r="E1300" s="7" t="s">
        <v>402</v>
      </c>
      <c r="F1300" s="14">
        <v>40.630000000000003</v>
      </c>
      <c r="G1300" t="s">
        <v>5</v>
      </c>
    </row>
    <row r="1301" spans="1:7" ht="14.25" hidden="1">
      <c r="A1301" s="11">
        <v>43862</v>
      </c>
      <c r="B1301" s="10" t="s">
        <v>1701</v>
      </c>
      <c r="C1301" s="12">
        <v>0.125</v>
      </c>
      <c r="D1301" s="13">
        <v>43885</v>
      </c>
      <c r="E1301" s="7" t="s">
        <v>402</v>
      </c>
      <c r="F1301" s="14">
        <v>39.880000000000003</v>
      </c>
      <c r="G1301" t="s">
        <v>5</v>
      </c>
    </row>
    <row r="1302" spans="1:7" ht="14.25" hidden="1">
      <c r="A1302" s="11">
        <v>43862</v>
      </c>
      <c r="B1302" s="10" t="s">
        <v>1702</v>
      </c>
      <c r="C1302" s="12">
        <v>0.16666666666666666</v>
      </c>
      <c r="D1302" s="13">
        <v>43885</v>
      </c>
      <c r="E1302" s="7" t="s">
        <v>402</v>
      </c>
      <c r="F1302" s="14">
        <v>39.46</v>
      </c>
      <c r="G1302" t="s">
        <v>5</v>
      </c>
    </row>
    <row r="1303" spans="1:7" ht="14.25" hidden="1">
      <c r="A1303" s="11">
        <v>43862</v>
      </c>
      <c r="B1303" s="10" t="s">
        <v>1703</v>
      </c>
      <c r="C1303" s="12">
        <v>0.20833333333333334</v>
      </c>
      <c r="D1303" s="13">
        <v>43885</v>
      </c>
      <c r="E1303" s="7" t="s">
        <v>402</v>
      </c>
      <c r="F1303" s="14">
        <v>39.380000000000003</v>
      </c>
      <c r="G1303" t="s">
        <v>5</v>
      </c>
    </row>
    <row r="1304" spans="1:7" ht="14.25" hidden="1">
      <c r="A1304" s="11">
        <v>43862</v>
      </c>
      <c r="B1304" s="10" t="s">
        <v>1704</v>
      </c>
      <c r="C1304" s="12">
        <v>0.25</v>
      </c>
      <c r="D1304" s="13">
        <v>43885</v>
      </c>
      <c r="E1304" s="7" t="s">
        <v>402</v>
      </c>
      <c r="F1304" s="14">
        <v>41.88</v>
      </c>
      <c r="G1304" t="s">
        <v>5</v>
      </c>
    </row>
    <row r="1305" spans="1:7" ht="14.25" hidden="1">
      <c r="A1305" s="11">
        <v>43862</v>
      </c>
      <c r="B1305" s="10" t="s">
        <v>1705</v>
      </c>
      <c r="C1305" s="12">
        <v>0.29166666666666669</v>
      </c>
      <c r="D1305" s="13">
        <v>43885</v>
      </c>
      <c r="E1305" s="7" t="s">
        <v>402</v>
      </c>
      <c r="F1305" s="14">
        <v>45.44</v>
      </c>
      <c r="G1305" t="s">
        <v>5</v>
      </c>
    </row>
    <row r="1306" spans="1:7" ht="14.25" hidden="1">
      <c r="A1306" s="11">
        <v>43862</v>
      </c>
      <c r="B1306" s="10" t="s">
        <v>1706</v>
      </c>
      <c r="C1306" s="12">
        <v>0.33333333333333331</v>
      </c>
      <c r="D1306" s="13">
        <v>43885</v>
      </c>
      <c r="E1306" s="7" t="s">
        <v>402</v>
      </c>
      <c r="F1306" s="14">
        <v>47.2</v>
      </c>
      <c r="G1306" t="s">
        <v>5</v>
      </c>
    </row>
    <row r="1307" spans="1:7" ht="14.25" hidden="1">
      <c r="A1307" s="11">
        <v>43862</v>
      </c>
      <c r="B1307" s="10" t="s">
        <v>1707</v>
      </c>
      <c r="C1307" s="12">
        <v>0.375</v>
      </c>
      <c r="D1307" s="13">
        <v>43885</v>
      </c>
      <c r="E1307" s="7" t="s">
        <v>402</v>
      </c>
      <c r="F1307" s="14">
        <v>46.02</v>
      </c>
      <c r="G1307" t="s">
        <v>5</v>
      </c>
    </row>
    <row r="1308" spans="1:7" ht="14.25" hidden="1">
      <c r="A1308" s="11">
        <v>43862</v>
      </c>
      <c r="B1308" s="10" t="s">
        <v>1708</v>
      </c>
      <c r="C1308" s="12">
        <v>0.41666666666666669</v>
      </c>
      <c r="D1308" s="13">
        <v>43885</v>
      </c>
      <c r="E1308" s="7" t="s">
        <v>402</v>
      </c>
      <c r="F1308" s="14">
        <v>43.53</v>
      </c>
      <c r="G1308" t="s">
        <v>10</v>
      </c>
    </row>
    <row r="1309" spans="1:7" ht="14.25" hidden="1">
      <c r="A1309" s="11">
        <v>43862</v>
      </c>
      <c r="B1309" s="10" t="s">
        <v>1709</v>
      </c>
      <c r="C1309" s="12">
        <v>0.45833333333333331</v>
      </c>
      <c r="D1309" s="13">
        <v>43885</v>
      </c>
      <c r="E1309" s="7" t="s">
        <v>402</v>
      </c>
      <c r="F1309" s="14">
        <v>42.11</v>
      </c>
      <c r="G1309" t="s">
        <v>12</v>
      </c>
    </row>
    <row r="1310" spans="1:7" ht="14.25" hidden="1">
      <c r="A1310" s="11">
        <v>43862</v>
      </c>
      <c r="B1310" s="10" t="s">
        <v>1710</v>
      </c>
      <c r="C1310" s="12">
        <v>0.5</v>
      </c>
      <c r="D1310" s="13">
        <v>43885</v>
      </c>
      <c r="E1310" s="7" t="s">
        <v>402</v>
      </c>
      <c r="F1310" s="14">
        <v>41.29</v>
      </c>
      <c r="G1310" t="s">
        <v>12</v>
      </c>
    </row>
    <row r="1311" spans="1:7" ht="14.25" hidden="1">
      <c r="A1311" s="11">
        <v>43862</v>
      </c>
      <c r="B1311" s="10" t="s">
        <v>1711</v>
      </c>
      <c r="C1311" s="12">
        <v>0.54166666666666663</v>
      </c>
      <c r="D1311" s="13">
        <v>43885</v>
      </c>
      <c r="E1311" s="7" t="s">
        <v>402</v>
      </c>
      <c r="F1311" s="14">
        <v>39.630000000000003</v>
      </c>
      <c r="G1311" t="s">
        <v>5</v>
      </c>
    </row>
    <row r="1312" spans="1:7" ht="14.25" hidden="1">
      <c r="A1312" s="11">
        <v>43862</v>
      </c>
      <c r="B1312" s="10" t="s">
        <v>1712</v>
      </c>
      <c r="C1312" s="12">
        <v>0.58333333333333337</v>
      </c>
      <c r="D1312" s="13">
        <v>43885</v>
      </c>
      <c r="E1312" s="7" t="s">
        <v>402</v>
      </c>
      <c r="F1312" s="14">
        <v>39.630000000000003</v>
      </c>
      <c r="G1312" t="s">
        <v>5</v>
      </c>
    </row>
    <row r="1313" spans="1:7" ht="14.25" hidden="1">
      <c r="A1313" s="11">
        <v>43862</v>
      </c>
      <c r="B1313" s="10" t="s">
        <v>1713</v>
      </c>
      <c r="C1313" s="12">
        <v>0.625</v>
      </c>
      <c r="D1313" s="13">
        <v>43885</v>
      </c>
      <c r="E1313" s="7" t="s">
        <v>402</v>
      </c>
      <c r="F1313" s="14">
        <v>37.72</v>
      </c>
      <c r="G1313" t="s">
        <v>12</v>
      </c>
    </row>
    <row r="1314" spans="1:7" ht="14.25" hidden="1">
      <c r="A1314" s="11">
        <v>43862</v>
      </c>
      <c r="B1314" s="10" t="s">
        <v>1714</v>
      </c>
      <c r="C1314" s="12">
        <v>0.66666666666666663</v>
      </c>
      <c r="D1314" s="13">
        <v>43885</v>
      </c>
      <c r="E1314" s="7" t="s">
        <v>402</v>
      </c>
      <c r="F1314" s="14">
        <v>39.33</v>
      </c>
      <c r="G1314" t="s">
        <v>5</v>
      </c>
    </row>
    <row r="1315" spans="1:7" ht="14.25" hidden="1">
      <c r="A1315" s="11">
        <v>43862</v>
      </c>
      <c r="B1315" s="10" t="s">
        <v>1715</v>
      </c>
      <c r="C1315" s="12">
        <v>0.70833333333333337</v>
      </c>
      <c r="D1315" s="13">
        <v>43885</v>
      </c>
      <c r="E1315" s="7" t="s">
        <v>402</v>
      </c>
      <c r="F1315" s="14">
        <v>40.630000000000003</v>
      </c>
      <c r="G1315" t="s">
        <v>5</v>
      </c>
    </row>
    <row r="1316" spans="1:7" ht="14.25" hidden="1">
      <c r="A1316" s="11">
        <v>43862</v>
      </c>
      <c r="B1316" s="10" t="s">
        <v>1716</v>
      </c>
      <c r="C1316" s="12">
        <v>0.75</v>
      </c>
      <c r="D1316" s="13">
        <v>43885</v>
      </c>
      <c r="E1316" s="7" t="s">
        <v>402</v>
      </c>
      <c r="F1316" s="14">
        <v>41.8</v>
      </c>
      <c r="G1316" t="s">
        <v>12</v>
      </c>
    </row>
    <row r="1317" spans="1:7" ht="14.25" hidden="1">
      <c r="A1317" s="11">
        <v>43862</v>
      </c>
      <c r="B1317" s="10" t="s">
        <v>1717</v>
      </c>
      <c r="C1317" s="12">
        <v>0.79166666666666663</v>
      </c>
      <c r="D1317" s="13">
        <v>43885</v>
      </c>
      <c r="E1317" s="7" t="s">
        <v>402</v>
      </c>
      <c r="F1317" s="14">
        <v>44.73</v>
      </c>
      <c r="G1317" t="s">
        <v>5</v>
      </c>
    </row>
    <row r="1318" spans="1:7" ht="14.25" hidden="1">
      <c r="A1318" s="11">
        <v>43862</v>
      </c>
      <c r="B1318" s="10" t="s">
        <v>1718</v>
      </c>
      <c r="C1318" s="12">
        <v>0.83333333333333337</v>
      </c>
      <c r="D1318" s="13">
        <v>43885</v>
      </c>
      <c r="E1318" s="7" t="s">
        <v>402</v>
      </c>
      <c r="F1318" s="14">
        <v>46.26</v>
      </c>
      <c r="G1318" t="s">
        <v>5</v>
      </c>
    </row>
    <row r="1319" spans="1:7" ht="14.25" hidden="1">
      <c r="A1319" s="11">
        <v>43862</v>
      </c>
      <c r="B1319" s="10" t="s">
        <v>1719</v>
      </c>
      <c r="C1319" s="12">
        <v>0.875</v>
      </c>
      <c r="D1319" s="13">
        <v>43885</v>
      </c>
      <c r="E1319" s="7" t="s">
        <v>402</v>
      </c>
      <c r="F1319" s="14">
        <v>44</v>
      </c>
      <c r="G1319" t="s">
        <v>10</v>
      </c>
    </row>
    <row r="1320" spans="1:7" ht="14.25" hidden="1">
      <c r="A1320" s="11">
        <v>43862</v>
      </c>
      <c r="B1320" s="10" t="s">
        <v>1720</v>
      </c>
      <c r="C1320" s="12">
        <v>0.91666666666666663</v>
      </c>
      <c r="D1320" s="13">
        <v>43885</v>
      </c>
      <c r="E1320" s="7" t="s">
        <v>402</v>
      </c>
      <c r="F1320" s="14">
        <v>40.630000000000003</v>
      </c>
      <c r="G1320" t="s">
        <v>5</v>
      </c>
    </row>
    <row r="1321" spans="1:7" ht="14.25" hidden="1">
      <c r="A1321" s="11">
        <v>43862</v>
      </c>
      <c r="B1321" s="10" t="s">
        <v>1721</v>
      </c>
      <c r="C1321" s="12">
        <v>0.95833333333333337</v>
      </c>
      <c r="D1321" s="13">
        <v>43885</v>
      </c>
      <c r="E1321" s="7" t="s">
        <v>402</v>
      </c>
      <c r="F1321" s="14">
        <v>35</v>
      </c>
      <c r="G1321" t="s">
        <v>7</v>
      </c>
    </row>
    <row r="1322" spans="1:7" ht="14.25">
      <c r="A1322" s="11">
        <v>43862</v>
      </c>
      <c r="B1322" s="10" t="s">
        <v>1722</v>
      </c>
      <c r="C1322" s="12">
        <v>0</v>
      </c>
      <c r="D1322" s="13">
        <v>43886</v>
      </c>
      <c r="E1322" s="7" t="s">
        <v>402</v>
      </c>
      <c r="F1322" s="14">
        <v>33.130000000000003</v>
      </c>
      <c r="G1322" t="s">
        <v>5</v>
      </c>
    </row>
    <row r="1323" spans="1:7" ht="14.25" hidden="1">
      <c r="A1323" s="11">
        <v>43862</v>
      </c>
      <c r="B1323" s="10" t="s">
        <v>1723</v>
      </c>
      <c r="C1323" s="12">
        <v>4.1666666666666664E-2</v>
      </c>
      <c r="D1323" s="13">
        <v>43886</v>
      </c>
      <c r="E1323" s="7" t="s">
        <v>402</v>
      </c>
      <c r="F1323" s="14">
        <v>31.75</v>
      </c>
      <c r="G1323" t="s">
        <v>12</v>
      </c>
    </row>
    <row r="1324" spans="1:7" ht="14.25" hidden="1">
      <c r="A1324" s="11">
        <v>43862</v>
      </c>
      <c r="B1324" s="10" t="s">
        <v>1724</v>
      </c>
      <c r="C1324" s="12">
        <v>8.3333333333333329E-2</v>
      </c>
      <c r="D1324" s="13">
        <v>43886</v>
      </c>
      <c r="E1324" s="7" t="s">
        <v>402</v>
      </c>
      <c r="F1324" s="14">
        <v>29.4</v>
      </c>
      <c r="G1324" t="s">
        <v>6</v>
      </c>
    </row>
    <row r="1325" spans="1:7" ht="14.25" hidden="1">
      <c r="A1325" s="11">
        <v>43862</v>
      </c>
      <c r="B1325" s="10" t="s">
        <v>1725</v>
      </c>
      <c r="C1325" s="12">
        <v>0.125</v>
      </c>
      <c r="D1325" s="13">
        <v>43886</v>
      </c>
      <c r="E1325" s="7" t="s">
        <v>402</v>
      </c>
      <c r="F1325" s="14">
        <v>28.03</v>
      </c>
      <c r="G1325" t="s">
        <v>5</v>
      </c>
    </row>
    <row r="1326" spans="1:7" ht="14.25" hidden="1">
      <c r="A1326" s="11">
        <v>43862</v>
      </c>
      <c r="B1326" s="10" t="s">
        <v>1726</v>
      </c>
      <c r="C1326" s="12">
        <v>0.16666666666666666</v>
      </c>
      <c r="D1326" s="13">
        <v>43886</v>
      </c>
      <c r="E1326" s="7" t="s">
        <v>402</v>
      </c>
      <c r="F1326" s="14">
        <v>25.97</v>
      </c>
      <c r="G1326" t="s">
        <v>6</v>
      </c>
    </row>
    <row r="1327" spans="1:7" ht="14.25" hidden="1">
      <c r="A1327" s="11">
        <v>43862</v>
      </c>
      <c r="B1327" s="10" t="s">
        <v>1727</v>
      </c>
      <c r="C1327" s="12">
        <v>0.20833333333333334</v>
      </c>
      <c r="D1327" s="13">
        <v>43886</v>
      </c>
      <c r="E1327" s="7" t="s">
        <v>402</v>
      </c>
      <c r="F1327" s="14">
        <v>26.47</v>
      </c>
      <c r="G1327" t="s">
        <v>13</v>
      </c>
    </row>
    <row r="1328" spans="1:7" ht="14.25" hidden="1">
      <c r="A1328" s="11">
        <v>43862</v>
      </c>
      <c r="B1328" s="10" t="s">
        <v>1728</v>
      </c>
      <c r="C1328" s="12">
        <v>0.25</v>
      </c>
      <c r="D1328" s="13">
        <v>43886</v>
      </c>
      <c r="E1328" s="7" t="s">
        <v>402</v>
      </c>
      <c r="F1328" s="14">
        <v>29.55</v>
      </c>
      <c r="G1328" t="s">
        <v>12</v>
      </c>
    </row>
    <row r="1329" spans="1:7" ht="14.25" hidden="1">
      <c r="A1329" s="11">
        <v>43862</v>
      </c>
      <c r="B1329" s="10" t="s">
        <v>1729</v>
      </c>
      <c r="C1329" s="12">
        <v>0.29166666666666669</v>
      </c>
      <c r="D1329" s="13">
        <v>43886</v>
      </c>
      <c r="E1329" s="7" t="s">
        <v>402</v>
      </c>
      <c r="F1329" s="14">
        <v>32.770000000000003</v>
      </c>
      <c r="G1329" t="s">
        <v>5</v>
      </c>
    </row>
    <row r="1330" spans="1:7" ht="14.25" hidden="1">
      <c r="A1330" s="11">
        <v>43862</v>
      </c>
      <c r="B1330" s="10" t="s">
        <v>1730</v>
      </c>
      <c r="C1330" s="12">
        <v>0.33333333333333331</v>
      </c>
      <c r="D1330" s="13">
        <v>43886</v>
      </c>
      <c r="E1330" s="7" t="s">
        <v>402</v>
      </c>
      <c r="F1330" s="14">
        <v>37</v>
      </c>
      <c r="G1330" t="s">
        <v>5</v>
      </c>
    </row>
    <row r="1331" spans="1:7" ht="14.25" hidden="1">
      <c r="A1331" s="11">
        <v>43862</v>
      </c>
      <c r="B1331" s="10" t="s">
        <v>1731</v>
      </c>
      <c r="C1331" s="12">
        <v>0.375</v>
      </c>
      <c r="D1331" s="13">
        <v>43886</v>
      </c>
      <c r="E1331" s="7" t="s">
        <v>402</v>
      </c>
      <c r="F1331" s="14">
        <v>38.1</v>
      </c>
      <c r="G1331" t="s">
        <v>6</v>
      </c>
    </row>
    <row r="1332" spans="1:7" ht="14.25" hidden="1">
      <c r="A1332" s="11">
        <v>43862</v>
      </c>
      <c r="B1332" s="10" t="s">
        <v>1732</v>
      </c>
      <c r="C1332" s="12">
        <v>0.41666666666666669</v>
      </c>
      <c r="D1332" s="13">
        <v>43886</v>
      </c>
      <c r="E1332" s="7" t="s">
        <v>402</v>
      </c>
      <c r="F1332" s="14">
        <v>33.770000000000003</v>
      </c>
      <c r="G1332" t="s">
        <v>5</v>
      </c>
    </row>
    <row r="1333" spans="1:7" ht="14.25" hidden="1">
      <c r="A1333" s="11">
        <v>43862</v>
      </c>
      <c r="B1333" s="10" t="s">
        <v>1733</v>
      </c>
      <c r="C1333" s="12">
        <v>0.45833333333333331</v>
      </c>
      <c r="D1333" s="13">
        <v>43886</v>
      </c>
      <c r="E1333" s="7" t="s">
        <v>402</v>
      </c>
      <c r="F1333" s="14">
        <v>34.630000000000003</v>
      </c>
      <c r="G1333" t="s">
        <v>5</v>
      </c>
    </row>
    <row r="1334" spans="1:7" ht="14.25" hidden="1">
      <c r="A1334" s="11">
        <v>43862</v>
      </c>
      <c r="B1334" s="10" t="s">
        <v>1734</v>
      </c>
      <c r="C1334" s="12">
        <v>0.5</v>
      </c>
      <c r="D1334" s="13">
        <v>43886</v>
      </c>
      <c r="E1334" s="7" t="s">
        <v>402</v>
      </c>
      <c r="F1334" s="14">
        <v>33.35</v>
      </c>
      <c r="G1334" t="s">
        <v>12</v>
      </c>
    </row>
    <row r="1335" spans="1:7" ht="14.25" hidden="1">
      <c r="A1335" s="11">
        <v>43862</v>
      </c>
      <c r="B1335" s="10" t="s">
        <v>1735</v>
      </c>
      <c r="C1335" s="12">
        <v>0.54166666666666663</v>
      </c>
      <c r="D1335" s="13">
        <v>43886</v>
      </c>
      <c r="E1335" s="7" t="s">
        <v>402</v>
      </c>
      <c r="F1335" s="14">
        <v>33.130000000000003</v>
      </c>
      <c r="G1335" t="s">
        <v>5</v>
      </c>
    </row>
    <row r="1336" spans="1:7" ht="14.25" hidden="1">
      <c r="A1336" s="11">
        <v>43862</v>
      </c>
      <c r="B1336" s="10" t="s">
        <v>1736</v>
      </c>
      <c r="C1336" s="12">
        <v>0.58333333333333337</v>
      </c>
      <c r="D1336" s="13">
        <v>43886</v>
      </c>
      <c r="E1336" s="7" t="s">
        <v>402</v>
      </c>
      <c r="F1336" s="14">
        <v>29.61</v>
      </c>
      <c r="G1336" t="s">
        <v>6</v>
      </c>
    </row>
    <row r="1337" spans="1:7" ht="14.25" hidden="1">
      <c r="A1337" s="11">
        <v>43862</v>
      </c>
      <c r="B1337" s="10" t="s">
        <v>1737</v>
      </c>
      <c r="C1337" s="12">
        <v>0.625</v>
      </c>
      <c r="D1337" s="13">
        <v>43886</v>
      </c>
      <c r="E1337" s="7" t="s">
        <v>402</v>
      </c>
      <c r="F1337" s="14">
        <v>28.3</v>
      </c>
      <c r="G1337" t="s">
        <v>6</v>
      </c>
    </row>
    <row r="1338" spans="1:7" ht="14.25" hidden="1">
      <c r="A1338" s="11">
        <v>43862</v>
      </c>
      <c r="B1338" s="10" t="s">
        <v>1738</v>
      </c>
      <c r="C1338" s="12">
        <v>0.66666666666666663</v>
      </c>
      <c r="D1338" s="13">
        <v>43886</v>
      </c>
      <c r="E1338" s="7" t="s">
        <v>402</v>
      </c>
      <c r="F1338" s="14">
        <v>27</v>
      </c>
      <c r="G1338" t="s">
        <v>6</v>
      </c>
    </row>
    <row r="1339" spans="1:7" ht="14.25" hidden="1">
      <c r="A1339" s="11">
        <v>43862</v>
      </c>
      <c r="B1339" s="10" t="s">
        <v>1739</v>
      </c>
      <c r="C1339" s="12">
        <v>0.70833333333333337</v>
      </c>
      <c r="D1339" s="13">
        <v>43886</v>
      </c>
      <c r="E1339" s="7" t="s">
        <v>402</v>
      </c>
      <c r="F1339" s="14">
        <v>29.71</v>
      </c>
      <c r="G1339" t="s">
        <v>13</v>
      </c>
    </row>
    <row r="1340" spans="1:7" ht="14.25" hidden="1">
      <c r="A1340" s="11">
        <v>43862</v>
      </c>
      <c r="B1340" s="10" t="s">
        <v>1740</v>
      </c>
      <c r="C1340" s="12">
        <v>0.75</v>
      </c>
      <c r="D1340" s="13">
        <v>43886</v>
      </c>
      <c r="E1340" s="7" t="s">
        <v>402</v>
      </c>
      <c r="F1340" s="14">
        <v>36.020000000000003</v>
      </c>
      <c r="G1340" t="s">
        <v>5</v>
      </c>
    </row>
    <row r="1341" spans="1:7" ht="14.25" hidden="1">
      <c r="A1341" s="11">
        <v>43862</v>
      </c>
      <c r="B1341" s="10" t="s">
        <v>1741</v>
      </c>
      <c r="C1341" s="12">
        <v>0.79166666666666663</v>
      </c>
      <c r="D1341" s="13">
        <v>43886</v>
      </c>
      <c r="E1341" s="7" t="s">
        <v>402</v>
      </c>
      <c r="F1341" s="14">
        <v>39.94</v>
      </c>
      <c r="G1341" t="s">
        <v>12</v>
      </c>
    </row>
    <row r="1342" spans="1:7" ht="14.25" hidden="1">
      <c r="A1342" s="11">
        <v>43862</v>
      </c>
      <c r="B1342" s="10" t="s">
        <v>1742</v>
      </c>
      <c r="C1342" s="12">
        <v>0.83333333333333337</v>
      </c>
      <c r="D1342" s="13">
        <v>43886</v>
      </c>
      <c r="E1342" s="7" t="s">
        <v>402</v>
      </c>
      <c r="F1342" s="14">
        <v>41.82</v>
      </c>
      <c r="G1342" t="s">
        <v>6</v>
      </c>
    </row>
    <row r="1343" spans="1:7" ht="14.25" hidden="1">
      <c r="A1343" s="11">
        <v>43862</v>
      </c>
      <c r="B1343" s="10" t="s">
        <v>1743</v>
      </c>
      <c r="C1343" s="12">
        <v>0.875</v>
      </c>
      <c r="D1343" s="13">
        <v>43886</v>
      </c>
      <c r="E1343" s="7" t="s">
        <v>402</v>
      </c>
      <c r="F1343" s="14">
        <v>40.68</v>
      </c>
      <c r="G1343" t="s">
        <v>12</v>
      </c>
    </row>
    <row r="1344" spans="1:7" ht="14.25" hidden="1">
      <c r="A1344" s="11">
        <v>43862</v>
      </c>
      <c r="B1344" s="10" t="s">
        <v>1744</v>
      </c>
      <c r="C1344" s="12">
        <v>0.91666666666666663</v>
      </c>
      <c r="D1344" s="13">
        <v>43886</v>
      </c>
      <c r="E1344" s="7" t="s">
        <v>402</v>
      </c>
      <c r="F1344" s="14">
        <v>33.68</v>
      </c>
      <c r="G1344" t="s">
        <v>5</v>
      </c>
    </row>
    <row r="1345" spans="1:7" ht="14.25" hidden="1">
      <c r="A1345" s="11">
        <v>43862</v>
      </c>
      <c r="B1345" s="10" t="s">
        <v>1745</v>
      </c>
      <c r="C1345" s="12">
        <v>0.95833333333333337</v>
      </c>
      <c r="D1345" s="13">
        <v>43886</v>
      </c>
      <c r="E1345" s="7" t="s">
        <v>402</v>
      </c>
      <c r="F1345" s="14">
        <v>33.01</v>
      </c>
      <c r="G1345" t="s">
        <v>5</v>
      </c>
    </row>
    <row r="1346" spans="1:7" ht="14.25">
      <c r="A1346" s="11">
        <v>43862</v>
      </c>
      <c r="B1346" s="10" t="s">
        <v>1746</v>
      </c>
      <c r="C1346" s="12">
        <v>0</v>
      </c>
      <c r="D1346" s="13">
        <v>43887</v>
      </c>
      <c r="E1346" s="7" t="s">
        <v>402</v>
      </c>
      <c r="F1346" s="14">
        <v>27.55</v>
      </c>
      <c r="G1346" t="s">
        <v>6</v>
      </c>
    </row>
    <row r="1347" spans="1:7" ht="14.25" hidden="1">
      <c r="A1347" s="11">
        <v>43862</v>
      </c>
      <c r="B1347" s="10" t="s">
        <v>1747</v>
      </c>
      <c r="C1347" s="12">
        <v>4.1666666666666664E-2</v>
      </c>
      <c r="D1347" s="13">
        <v>43887</v>
      </c>
      <c r="E1347" s="7" t="s">
        <v>402</v>
      </c>
      <c r="F1347" s="14">
        <v>25.9</v>
      </c>
      <c r="G1347" t="s">
        <v>12</v>
      </c>
    </row>
    <row r="1348" spans="1:7" ht="14.25" hidden="1">
      <c r="A1348" s="11">
        <v>43862</v>
      </c>
      <c r="B1348" s="10" t="s">
        <v>1748</v>
      </c>
      <c r="C1348" s="12">
        <v>8.3333333333333329E-2</v>
      </c>
      <c r="D1348" s="13">
        <v>43887</v>
      </c>
      <c r="E1348" s="7" t="s">
        <v>402</v>
      </c>
      <c r="F1348" s="14">
        <v>24.9</v>
      </c>
      <c r="G1348" t="s">
        <v>6</v>
      </c>
    </row>
    <row r="1349" spans="1:7" ht="14.25" hidden="1">
      <c r="A1349" s="11">
        <v>43862</v>
      </c>
      <c r="B1349" s="10" t="s">
        <v>1749</v>
      </c>
      <c r="C1349" s="12">
        <v>0.125</v>
      </c>
      <c r="D1349" s="13">
        <v>43887</v>
      </c>
      <c r="E1349" s="7" t="s">
        <v>402</v>
      </c>
      <c r="F1349" s="14">
        <v>24.48</v>
      </c>
      <c r="G1349" t="s">
        <v>6</v>
      </c>
    </row>
    <row r="1350" spans="1:7" ht="14.25" hidden="1">
      <c r="A1350" s="11">
        <v>43862</v>
      </c>
      <c r="B1350" s="10" t="s">
        <v>1750</v>
      </c>
      <c r="C1350" s="12">
        <v>0.16666666666666666</v>
      </c>
      <c r="D1350" s="13">
        <v>43887</v>
      </c>
      <c r="E1350" s="7" t="s">
        <v>402</v>
      </c>
      <c r="F1350" s="14">
        <v>24.48</v>
      </c>
      <c r="G1350" t="s">
        <v>6</v>
      </c>
    </row>
    <row r="1351" spans="1:7" ht="14.25" hidden="1">
      <c r="A1351" s="11">
        <v>43862</v>
      </c>
      <c r="B1351" s="10" t="s">
        <v>1751</v>
      </c>
      <c r="C1351" s="12">
        <v>0.20833333333333334</v>
      </c>
      <c r="D1351" s="13">
        <v>43887</v>
      </c>
      <c r="E1351" s="7" t="s">
        <v>402</v>
      </c>
      <c r="F1351" s="14">
        <v>25.01</v>
      </c>
      <c r="G1351" t="s">
        <v>5</v>
      </c>
    </row>
    <row r="1352" spans="1:7" ht="14.25" hidden="1">
      <c r="A1352" s="11">
        <v>43862</v>
      </c>
      <c r="B1352" s="10" t="s">
        <v>1752</v>
      </c>
      <c r="C1352" s="12">
        <v>0.25</v>
      </c>
      <c r="D1352" s="13">
        <v>43887</v>
      </c>
      <c r="E1352" s="7" t="s">
        <v>402</v>
      </c>
      <c r="F1352" s="14">
        <v>31.24</v>
      </c>
      <c r="G1352" t="s">
        <v>12</v>
      </c>
    </row>
    <row r="1353" spans="1:7" ht="14.25" hidden="1">
      <c r="A1353" s="11">
        <v>43862</v>
      </c>
      <c r="B1353" s="10" t="s">
        <v>1753</v>
      </c>
      <c r="C1353" s="12">
        <v>0.29166666666666669</v>
      </c>
      <c r="D1353" s="13">
        <v>43887</v>
      </c>
      <c r="E1353" s="7" t="s">
        <v>402</v>
      </c>
      <c r="F1353" s="14">
        <v>34.54</v>
      </c>
      <c r="G1353" t="s">
        <v>6</v>
      </c>
    </row>
    <row r="1354" spans="1:7" ht="14.25" hidden="1">
      <c r="A1354" s="11">
        <v>43862</v>
      </c>
      <c r="B1354" s="10" t="s">
        <v>1754</v>
      </c>
      <c r="C1354" s="12">
        <v>0.33333333333333331</v>
      </c>
      <c r="D1354" s="13">
        <v>43887</v>
      </c>
      <c r="E1354" s="7" t="s">
        <v>402</v>
      </c>
      <c r="F1354" s="14">
        <v>37.64</v>
      </c>
      <c r="G1354" t="s">
        <v>5</v>
      </c>
    </row>
    <row r="1355" spans="1:7" ht="14.25" hidden="1">
      <c r="A1355" s="11">
        <v>43862</v>
      </c>
      <c r="B1355" s="10" t="s">
        <v>1755</v>
      </c>
      <c r="C1355" s="12">
        <v>0.375</v>
      </c>
      <c r="D1355" s="13">
        <v>43887</v>
      </c>
      <c r="E1355" s="7" t="s">
        <v>402</v>
      </c>
      <c r="F1355" s="14">
        <v>37.01</v>
      </c>
      <c r="G1355" t="s">
        <v>5</v>
      </c>
    </row>
    <row r="1356" spans="1:7" ht="14.25" hidden="1">
      <c r="A1356" s="11">
        <v>43862</v>
      </c>
      <c r="B1356" s="10" t="s">
        <v>1756</v>
      </c>
      <c r="C1356" s="12">
        <v>0.41666666666666669</v>
      </c>
      <c r="D1356" s="13">
        <v>43887</v>
      </c>
      <c r="E1356" s="7" t="s">
        <v>402</v>
      </c>
      <c r="F1356" s="14">
        <v>34.020000000000003</v>
      </c>
      <c r="G1356" t="s">
        <v>5</v>
      </c>
    </row>
    <row r="1357" spans="1:7" ht="14.25" hidden="1">
      <c r="A1357" s="11">
        <v>43862</v>
      </c>
      <c r="B1357" s="10" t="s">
        <v>1757</v>
      </c>
      <c r="C1357" s="12">
        <v>0.45833333333333331</v>
      </c>
      <c r="D1357" s="13">
        <v>43887</v>
      </c>
      <c r="E1357" s="7" t="s">
        <v>402</v>
      </c>
      <c r="F1357" s="14">
        <v>33.130000000000003</v>
      </c>
      <c r="G1357" t="s">
        <v>5</v>
      </c>
    </row>
    <row r="1358" spans="1:7" ht="14.25" hidden="1">
      <c r="A1358" s="11">
        <v>43862</v>
      </c>
      <c r="B1358" s="10" t="s">
        <v>1758</v>
      </c>
      <c r="C1358" s="12">
        <v>0.5</v>
      </c>
      <c r="D1358" s="13">
        <v>43887</v>
      </c>
      <c r="E1358" s="7" t="s">
        <v>402</v>
      </c>
      <c r="F1358" s="14">
        <v>32.1</v>
      </c>
      <c r="G1358" t="s">
        <v>5</v>
      </c>
    </row>
    <row r="1359" spans="1:7" ht="14.25" hidden="1">
      <c r="A1359" s="11">
        <v>43862</v>
      </c>
      <c r="B1359" s="10" t="s">
        <v>1759</v>
      </c>
      <c r="C1359" s="12">
        <v>0.54166666666666663</v>
      </c>
      <c r="D1359" s="13">
        <v>43887</v>
      </c>
      <c r="E1359" s="7" t="s">
        <v>402</v>
      </c>
      <c r="F1359" s="14">
        <v>30.45</v>
      </c>
      <c r="G1359" t="s">
        <v>13</v>
      </c>
    </row>
    <row r="1360" spans="1:7" ht="14.25" hidden="1">
      <c r="A1360" s="11">
        <v>43862</v>
      </c>
      <c r="B1360" s="10" t="s">
        <v>1760</v>
      </c>
      <c r="C1360" s="12">
        <v>0.58333333333333337</v>
      </c>
      <c r="D1360" s="13">
        <v>43887</v>
      </c>
      <c r="E1360" s="7" t="s">
        <v>402</v>
      </c>
      <c r="F1360" s="14">
        <v>28.14</v>
      </c>
      <c r="G1360" t="s">
        <v>6</v>
      </c>
    </row>
    <row r="1361" spans="1:7" ht="14.25" hidden="1">
      <c r="A1361" s="11">
        <v>43862</v>
      </c>
      <c r="B1361" s="10" t="s">
        <v>1761</v>
      </c>
      <c r="C1361" s="12">
        <v>0.625</v>
      </c>
      <c r="D1361" s="13">
        <v>43887</v>
      </c>
      <c r="E1361" s="7" t="s">
        <v>402</v>
      </c>
      <c r="F1361" s="14">
        <v>27.61</v>
      </c>
      <c r="G1361" t="s">
        <v>6</v>
      </c>
    </row>
    <row r="1362" spans="1:7" ht="14.25" hidden="1">
      <c r="A1362" s="11">
        <v>43862</v>
      </c>
      <c r="B1362" s="10" t="s">
        <v>1762</v>
      </c>
      <c r="C1362" s="12">
        <v>0.66666666666666663</v>
      </c>
      <c r="D1362" s="13">
        <v>43887</v>
      </c>
      <c r="E1362" s="7" t="s">
        <v>402</v>
      </c>
      <c r="F1362" s="14">
        <v>28.21</v>
      </c>
      <c r="G1362" t="s">
        <v>6</v>
      </c>
    </row>
    <row r="1363" spans="1:7" ht="14.25" hidden="1">
      <c r="A1363" s="11">
        <v>43862</v>
      </c>
      <c r="B1363" s="10" t="s">
        <v>1763</v>
      </c>
      <c r="C1363" s="12">
        <v>0.70833333333333337</v>
      </c>
      <c r="D1363" s="13">
        <v>43887</v>
      </c>
      <c r="E1363" s="7" t="s">
        <v>402</v>
      </c>
      <c r="F1363" s="14">
        <v>30.82</v>
      </c>
      <c r="G1363" t="s">
        <v>13</v>
      </c>
    </row>
    <row r="1364" spans="1:7" ht="14.25" hidden="1">
      <c r="A1364" s="11">
        <v>43862</v>
      </c>
      <c r="B1364" s="10" t="s">
        <v>1764</v>
      </c>
      <c r="C1364" s="12">
        <v>0.75</v>
      </c>
      <c r="D1364" s="13">
        <v>43887</v>
      </c>
      <c r="E1364" s="7" t="s">
        <v>402</v>
      </c>
      <c r="F1364" s="14">
        <v>35.71</v>
      </c>
      <c r="G1364" t="s">
        <v>5</v>
      </c>
    </row>
    <row r="1365" spans="1:7" ht="14.25" hidden="1">
      <c r="A1365" s="11">
        <v>43862</v>
      </c>
      <c r="B1365" s="10" t="s">
        <v>1765</v>
      </c>
      <c r="C1365" s="12">
        <v>0.79166666666666663</v>
      </c>
      <c r="D1365" s="13">
        <v>43887</v>
      </c>
      <c r="E1365" s="7" t="s">
        <v>402</v>
      </c>
      <c r="F1365" s="14">
        <v>42.17</v>
      </c>
      <c r="G1365" t="s">
        <v>10</v>
      </c>
    </row>
    <row r="1366" spans="1:7" ht="14.25" hidden="1">
      <c r="A1366" s="11">
        <v>43862</v>
      </c>
      <c r="B1366" s="10" t="s">
        <v>1766</v>
      </c>
      <c r="C1366" s="12">
        <v>0.83333333333333337</v>
      </c>
      <c r="D1366" s="13">
        <v>43887</v>
      </c>
      <c r="E1366" s="7" t="s">
        <v>402</v>
      </c>
      <c r="F1366" s="14">
        <v>41.75</v>
      </c>
      <c r="G1366" t="s">
        <v>10</v>
      </c>
    </row>
    <row r="1367" spans="1:7" ht="14.25" hidden="1">
      <c r="A1367" s="11">
        <v>43862</v>
      </c>
      <c r="B1367" s="10" t="s">
        <v>1767</v>
      </c>
      <c r="C1367" s="12">
        <v>0.875</v>
      </c>
      <c r="D1367" s="13">
        <v>43887</v>
      </c>
      <c r="E1367" s="7" t="s">
        <v>402</v>
      </c>
      <c r="F1367" s="14">
        <v>41.31</v>
      </c>
      <c r="G1367" t="s">
        <v>5</v>
      </c>
    </row>
    <row r="1368" spans="1:7" ht="14.25" hidden="1">
      <c r="A1368" s="11">
        <v>43862</v>
      </c>
      <c r="B1368" s="10" t="s">
        <v>1768</v>
      </c>
      <c r="C1368" s="12">
        <v>0.91666666666666663</v>
      </c>
      <c r="D1368" s="13">
        <v>43887</v>
      </c>
      <c r="E1368" s="7" t="s">
        <v>402</v>
      </c>
      <c r="F1368" s="14">
        <v>35.51</v>
      </c>
      <c r="G1368" t="s">
        <v>5</v>
      </c>
    </row>
    <row r="1369" spans="1:7" ht="14.25" hidden="1">
      <c r="A1369" s="11">
        <v>43862</v>
      </c>
      <c r="B1369" s="10" t="s">
        <v>1769</v>
      </c>
      <c r="C1369" s="12">
        <v>0.95833333333333337</v>
      </c>
      <c r="D1369" s="13">
        <v>43887</v>
      </c>
      <c r="E1369" s="7" t="s">
        <v>402</v>
      </c>
      <c r="F1369" s="14">
        <v>33.68</v>
      </c>
      <c r="G1369" t="s">
        <v>5</v>
      </c>
    </row>
    <row r="1370" spans="1:7" ht="14.25">
      <c r="A1370" s="11">
        <v>43862</v>
      </c>
      <c r="B1370" s="10" t="s">
        <v>1770</v>
      </c>
      <c r="C1370" s="12">
        <v>0</v>
      </c>
      <c r="D1370" s="13">
        <v>43888</v>
      </c>
      <c r="E1370" s="7" t="s">
        <v>402</v>
      </c>
      <c r="F1370" s="14">
        <v>32.07</v>
      </c>
      <c r="G1370" t="s">
        <v>10</v>
      </c>
    </row>
    <row r="1371" spans="1:7" ht="14.25" hidden="1">
      <c r="A1371" s="11">
        <v>43862</v>
      </c>
      <c r="B1371" s="10" t="s">
        <v>1771</v>
      </c>
      <c r="C1371" s="12">
        <v>4.1666666666666664E-2</v>
      </c>
      <c r="D1371" s="13">
        <v>43888</v>
      </c>
      <c r="E1371" s="7" t="s">
        <v>402</v>
      </c>
      <c r="F1371" s="14">
        <v>28.54</v>
      </c>
      <c r="G1371" t="s">
        <v>6</v>
      </c>
    </row>
    <row r="1372" spans="1:7" ht="14.25" hidden="1">
      <c r="A1372" s="11">
        <v>43862</v>
      </c>
      <c r="B1372" s="10" t="s">
        <v>1772</v>
      </c>
      <c r="C1372" s="12">
        <v>8.3333333333333329E-2</v>
      </c>
      <c r="D1372" s="13">
        <v>43888</v>
      </c>
      <c r="E1372" s="7" t="s">
        <v>402</v>
      </c>
      <c r="F1372" s="14">
        <v>27.04</v>
      </c>
      <c r="G1372" t="s">
        <v>6</v>
      </c>
    </row>
    <row r="1373" spans="1:7" ht="14.25" hidden="1">
      <c r="A1373" s="11">
        <v>43862</v>
      </c>
      <c r="B1373" s="10" t="s">
        <v>1773</v>
      </c>
      <c r="C1373" s="12">
        <v>0.125</v>
      </c>
      <c r="D1373" s="13">
        <v>43888</v>
      </c>
      <c r="E1373" s="7" t="s">
        <v>402</v>
      </c>
      <c r="F1373" s="14">
        <v>25.17</v>
      </c>
      <c r="G1373" t="s">
        <v>28</v>
      </c>
    </row>
    <row r="1374" spans="1:7" ht="14.25" hidden="1">
      <c r="A1374" s="11">
        <v>43862</v>
      </c>
      <c r="B1374" s="10" t="s">
        <v>1774</v>
      </c>
      <c r="C1374" s="12">
        <v>0.16666666666666666</v>
      </c>
      <c r="D1374" s="13">
        <v>43888</v>
      </c>
      <c r="E1374" s="7" t="s">
        <v>402</v>
      </c>
      <c r="F1374" s="14">
        <v>25.45</v>
      </c>
      <c r="G1374" t="s">
        <v>5</v>
      </c>
    </row>
    <row r="1375" spans="1:7" ht="14.25" hidden="1">
      <c r="A1375" s="11">
        <v>43862</v>
      </c>
      <c r="B1375" s="10" t="s">
        <v>1775</v>
      </c>
      <c r="C1375" s="12">
        <v>0.20833333333333334</v>
      </c>
      <c r="D1375" s="13">
        <v>43888</v>
      </c>
      <c r="E1375" s="7" t="s">
        <v>402</v>
      </c>
      <c r="F1375" s="14">
        <v>28.81</v>
      </c>
      <c r="G1375" t="s">
        <v>6</v>
      </c>
    </row>
    <row r="1376" spans="1:7" ht="14.25" hidden="1">
      <c r="A1376" s="11">
        <v>43862</v>
      </c>
      <c r="B1376" s="10" t="s">
        <v>1776</v>
      </c>
      <c r="C1376" s="12">
        <v>0.25</v>
      </c>
      <c r="D1376" s="13">
        <v>43888</v>
      </c>
      <c r="E1376" s="7" t="s">
        <v>402</v>
      </c>
      <c r="F1376" s="14">
        <v>33</v>
      </c>
      <c r="G1376" t="s">
        <v>12</v>
      </c>
    </row>
    <row r="1377" spans="1:7" ht="14.25" hidden="1">
      <c r="A1377" s="11">
        <v>43862</v>
      </c>
      <c r="B1377" s="10" t="s">
        <v>1777</v>
      </c>
      <c r="C1377" s="12">
        <v>0.29166666666666669</v>
      </c>
      <c r="D1377" s="13">
        <v>43888</v>
      </c>
      <c r="E1377" s="7" t="s">
        <v>402</v>
      </c>
      <c r="F1377" s="14">
        <v>34.630000000000003</v>
      </c>
      <c r="G1377" t="s">
        <v>5</v>
      </c>
    </row>
    <row r="1378" spans="1:7" ht="14.25" hidden="1">
      <c r="A1378" s="11">
        <v>43862</v>
      </c>
      <c r="B1378" s="10" t="s">
        <v>1778</v>
      </c>
      <c r="C1378" s="12">
        <v>0.33333333333333331</v>
      </c>
      <c r="D1378" s="13">
        <v>43888</v>
      </c>
      <c r="E1378" s="7" t="s">
        <v>402</v>
      </c>
      <c r="F1378" s="14">
        <v>35.01</v>
      </c>
      <c r="G1378" t="s">
        <v>5</v>
      </c>
    </row>
    <row r="1379" spans="1:7" ht="14.25" hidden="1">
      <c r="A1379" s="11">
        <v>43862</v>
      </c>
      <c r="B1379" s="10" t="s">
        <v>1779</v>
      </c>
      <c r="C1379" s="12">
        <v>0.375</v>
      </c>
      <c r="D1379" s="13">
        <v>43888</v>
      </c>
      <c r="E1379" s="7" t="s">
        <v>402</v>
      </c>
      <c r="F1379" s="14">
        <v>34.67</v>
      </c>
      <c r="G1379" t="s">
        <v>10</v>
      </c>
    </row>
    <row r="1380" spans="1:7" ht="14.25" hidden="1">
      <c r="A1380" s="11">
        <v>43862</v>
      </c>
      <c r="B1380" s="10" t="s">
        <v>1780</v>
      </c>
      <c r="C1380" s="12">
        <v>0.41666666666666669</v>
      </c>
      <c r="D1380" s="13">
        <v>43888</v>
      </c>
      <c r="E1380" s="7" t="s">
        <v>402</v>
      </c>
      <c r="F1380" s="14">
        <v>33.369999999999997</v>
      </c>
      <c r="G1380" t="s">
        <v>8</v>
      </c>
    </row>
    <row r="1381" spans="1:7" ht="14.25" hidden="1">
      <c r="A1381" s="11">
        <v>43862</v>
      </c>
      <c r="B1381" s="10" t="s">
        <v>1781</v>
      </c>
      <c r="C1381" s="12">
        <v>0.45833333333333331</v>
      </c>
      <c r="D1381" s="13">
        <v>43888</v>
      </c>
      <c r="E1381" s="7" t="s">
        <v>402</v>
      </c>
      <c r="F1381" s="14">
        <v>32</v>
      </c>
      <c r="G1381" t="s">
        <v>5</v>
      </c>
    </row>
    <row r="1382" spans="1:7" ht="14.25" hidden="1">
      <c r="A1382" s="11">
        <v>43862</v>
      </c>
      <c r="B1382" s="10" t="s">
        <v>1782</v>
      </c>
      <c r="C1382" s="12">
        <v>0.5</v>
      </c>
      <c r="D1382" s="13">
        <v>43888</v>
      </c>
      <c r="E1382" s="7" t="s">
        <v>402</v>
      </c>
      <c r="F1382" s="14">
        <v>30</v>
      </c>
      <c r="G1382" t="s">
        <v>12</v>
      </c>
    </row>
    <row r="1383" spans="1:7" ht="14.25" hidden="1">
      <c r="A1383" s="11">
        <v>43862</v>
      </c>
      <c r="B1383" s="10" t="s">
        <v>1783</v>
      </c>
      <c r="C1383" s="12">
        <v>0.54166666666666663</v>
      </c>
      <c r="D1383" s="13">
        <v>43888</v>
      </c>
      <c r="E1383" s="7" t="s">
        <v>402</v>
      </c>
      <c r="F1383" s="14">
        <v>25.58</v>
      </c>
      <c r="G1383" t="s">
        <v>6</v>
      </c>
    </row>
    <row r="1384" spans="1:7" ht="14.25" hidden="1">
      <c r="A1384" s="11">
        <v>43862</v>
      </c>
      <c r="B1384" s="10" t="s">
        <v>1784</v>
      </c>
      <c r="C1384" s="12">
        <v>0.58333333333333337</v>
      </c>
      <c r="D1384" s="13">
        <v>43888</v>
      </c>
      <c r="E1384" s="7" t="s">
        <v>402</v>
      </c>
      <c r="F1384" s="14">
        <v>22</v>
      </c>
      <c r="G1384" t="s">
        <v>6</v>
      </c>
    </row>
    <row r="1385" spans="1:7" ht="14.25" hidden="1">
      <c r="A1385" s="11">
        <v>43862</v>
      </c>
      <c r="B1385" s="10" t="s">
        <v>1785</v>
      </c>
      <c r="C1385" s="12">
        <v>0.625</v>
      </c>
      <c r="D1385" s="13">
        <v>43888</v>
      </c>
      <c r="E1385" s="7" t="s">
        <v>402</v>
      </c>
      <c r="F1385" s="14">
        <v>20.87</v>
      </c>
      <c r="G1385" t="s">
        <v>6</v>
      </c>
    </row>
    <row r="1386" spans="1:7" ht="14.25" hidden="1">
      <c r="A1386" s="11">
        <v>43862</v>
      </c>
      <c r="B1386" s="10" t="s">
        <v>1786</v>
      </c>
      <c r="C1386" s="12">
        <v>0.66666666666666663</v>
      </c>
      <c r="D1386" s="13">
        <v>43888</v>
      </c>
      <c r="E1386" s="7" t="s">
        <v>402</v>
      </c>
      <c r="F1386" s="14">
        <v>23.07</v>
      </c>
      <c r="G1386" t="s">
        <v>12</v>
      </c>
    </row>
    <row r="1387" spans="1:7" ht="14.25" hidden="1">
      <c r="A1387" s="11">
        <v>43862</v>
      </c>
      <c r="B1387" s="10" t="s">
        <v>1787</v>
      </c>
      <c r="C1387" s="12">
        <v>0.70833333333333337</v>
      </c>
      <c r="D1387" s="13">
        <v>43888</v>
      </c>
      <c r="E1387" s="7" t="s">
        <v>402</v>
      </c>
      <c r="F1387" s="14">
        <v>28.88</v>
      </c>
      <c r="G1387" t="s">
        <v>6</v>
      </c>
    </row>
    <row r="1388" spans="1:7" ht="14.25" hidden="1">
      <c r="A1388" s="11">
        <v>43862</v>
      </c>
      <c r="B1388" s="10" t="s">
        <v>1788</v>
      </c>
      <c r="C1388" s="12">
        <v>0.75</v>
      </c>
      <c r="D1388" s="13">
        <v>43888</v>
      </c>
      <c r="E1388" s="7" t="s">
        <v>402</v>
      </c>
      <c r="F1388" s="14">
        <v>33.130000000000003</v>
      </c>
      <c r="G1388" t="s">
        <v>5</v>
      </c>
    </row>
    <row r="1389" spans="1:7" ht="14.25" hidden="1">
      <c r="A1389" s="11">
        <v>43862</v>
      </c>
      <c r="B1389" s="10" t="s">
        <v>1789</v>
      </c>
      <c r="C1389" s="12">
        <v>0.79166666666666663</v>
      </c>
      <c r="D1389" s="13">
        <v>43888</v>
      </c>
      <c r="E1389" s="7" t="s">
        <v>402</v>
      </c>
      <c r="F1389" s="14">
        <v>41.23</v>
      </c>
      <c r="G1389" t="s">
        <v>5</v>
      </c>
    </row>
    <row r="1390" spans="1:7" ht="14.25" hidden="1">
      <c r="A1390" s="11">
        <v>43862</v>
      </c>
      <c r="B1390" s="10" t="s">
        <v>1790</v>
      </c>
      <c r="C1390" s="12">
        <v>0.83333333333333337</v>
      </c>
      <c r="D1390" s="13">
        <v>43888</v>
      </c>
      <c r="E1390" s="7" t="s">
        <v>402</v>
      </c>
      <c r="F1390" s="14">
        <v>39.130000000000003</v>
      </c>
      <c r="G1390" t="s">
        <v>6</v>
      </c>
    </row>
    <row r="1391" spans="1:7" ht="14.25" hidden="1">
      <c r="A1391" s="11">
        <v>43862</v>
      </c>
      <c r="B1391" s="10" t="s">
        <v>1791</v>
      </c>
      <c r="C1391" s="12">
        <v>0.875</v>
      </c>
      <c r="D1391" s="13">
        <v>43888</v>
      </c>
      <c r="E1391" s="7" t="s">
        <v>402</v>
      </c>
      <c r="F1391" s="14">
        <v>35.68</v>
      </c>
      <c r="G1391" t="s">
        <v>5</v>
      </c>
    </row>
    <row r="1392" spans="1:7" ht="14.25" hidden="1">
      <c r="A1392" s="11">
        <v>43862</v>
      </c>
      <c r="B1392" s="10" t="s">
        <v>1792</v>
      </c>
      <c r="C1392" s="12">
        <v>0.91666666666666663</v>
      </c>
      <c r="D1392" s="13">
        <v>43888</v>
      </c>
      <c r="E1392" s="7" t="s">
        <v>402</v>
      </c>
      <c r="F1392" s="14">
        <v>33.770000000000003</v>
      </c>
      <c r="G1392" t="s">
        <v>5</v>
      </c>
    </row>
    <row r="1393" spans="1:7" ht="14.25" hidden="1">
      <c r="A1393" s="11">
        <v>43862</v>
      </c>
      <c r="B1393" s="10" t="s">
        <v>1793</v>
      </c>
      <c r="C1393" s="12">
        <v>0.95833333333333337</v>
      </c>
      <c r="D1393" s="13">
        <v>43888</v>
      </c>
      <c r="E1393" s="7" t="s">
        <v>402</v>
      </c>
      <c r="F1393" s="14">
        <v>31.77</v>
      </c>
      <c r="G1393" t="s">
        <v>5</v>
      </c>
    </row>
    <row r="1394" spans="1:7" ht="14.25">
      <c r="A1394" s="11">
        <v>43862</v>
      </c>
      <c r="B1394" s="10" t="s">
        <v>1794</v>
      </c>
      <c r="C1394" s="12">
        <v>0</v>
      </c>
      <c r="D1394" s="13">
        <v>43889</v>
      </c>
      <c r="E1394" s="7" t="s">
        <v>402</v>
      </c>
      <c r="F1394" s="14">
        <v>30</v>
      </c>
      <c r="G1394" t="s">
        <v>15</v>
      </c>
    </row>
    <row r="1395" spans="1:7" ht="14.25" hidden="1">
      <c r="A1395" s="11">
        <v>43862</v>
      </c>
      <c r="B1395" s="10" t="s">
        <v>1795</v>
      </c>
      <c r="C1395" s="12">
        <v>4.1666666666666664E-2</v>
      </c>
      <c r="D1395" s="13">
        <v>43889</v>
      </c>
      <c r="E1395" s="7" t="s">
        <v>402</v>
      </c>
      <c r="F1395" s="14">
        <v>30.88</v>
      </c>
      <c r="G1395" t="s">
        <v>5</v>
      </c>
    </row>
    <row r="1396" spans="1:7" ht="14.25" hidden="1">
      <c r="A1396" s="11">
        <v>43862</v>
      </c>
      <c r="B1396" s="10" t="s">
        <v>1796</v>
      </c>
      <c r="C1396" s="12">
        <v>8.3333333333333329E-2</v>
      </c>
      <c r="D1396" s="13">
        <v>43889</v>
      </c>
      <c r="E1396" s="7" t="s">
        <v>402</v>
      </c>
      <c r="F1396" s="14">
        <v>30.01</v>
      </c>
      <c r="G1396" t="s">
        <v>5</v>
      </c>
    </row>
    <row r="1397" spans="1:7" ht="14.25" hidden="1">
      <c r="A1397" s="11">
        <v>43862</v>
      </c>
      <c r="B1397" s="10" t="s">
        <v>1797</v>
      </c>
      <c r="C1397" s="12">
        <v>0.125</v>
      </c>
      <c r="D1397" s="13">
        <v>43889</v>
      </c>
      <c r="E1397" s="7" t="s">
        <v>402</v>
      </c>
      <c r="F1397" s="14">
        <v>30.88</v>
      </c>
      <c r="G1397" t="s">
        <v>5</v>
      </c>
    </row>
    <row r="1398" spans="1:7" ht="14.25" hidden="1">
      <c r="A1398" s="11">
        <v>43862</v>
      </c>
      <c r="B1398" s="10" t="s">
        <v>1798</v>
      </c>
      <c r="C1398" s="12">
        <v>0.16666666666666666</v>
      </c>
      <c r="D1398" s="13">
        <v>43889</v>
      </c>
      <c r="E1398" s="7" t="s">
        <v>402</v>
      </c>
      <c r="F1398" s="14">
        <v>32.44</v>
      </c>
      <c r="G1398" t="s">
        <v>6</v>
      </c>
    </row>
    <row r="1399" spans="1:7" ht="14.25" hidden="1">
      <c r="A1399" s="11">
        <v>43862</v>
      </c>
      <c r="B1399" s="10" t="s">
        <v>1799</v>
      </c>
      <c r="C1399" s="12">
        <v>0.20833333333333334</v>
      </c>
      <c r="D1399" s="13">
        <v>43889</v>
      </c>
      <c r="E1399" s="7" t="s">
        <v>402</v>
      </c>
      <c r="F1399" s="14">
        <v>32.14</v>
      </c>
      <c r="G1399" t="s">
        <v>5</v>
      </c>
    </row>
    <row r="1400" spans="1:7" ht="14.25" hidden="1">
      <c r="A1400" s="11">
        <v>43862</v>
      </c>
      <c r="B1400" s="10" t="s">
        <v>1800</v>
      </c>
      <c r="C1400" s="12">
        <v>0.25</v>
      </c>
      <c r="D1400" s="13">
        <v>43889</v>
      </c>
      <c r="E1400" s="7" t="s">
        <v>402</v>
      </c>
      <c r="F1400" s="14">
        <v>35.01</v>
      </c>
      <c r="G1400" t="s">
        <v>12</v>
      </c>
    </row>
    <row r="1401" spans="1:7" ht="14.25" hidden="1">
      <c r="A1401" s="11">
        <v>43862</v>
      </c>
      <c r="B1401" s="10" t="s">
        <v>1801</v>
      </c>
      <c r="C1401" s="12">
        <v>0.29166666666666669</v>
      </c>
      <c r="D1401" s="13">
        <v>43889</v>
      </c>
      <c r="E1401" s="7" t="s">
        <v>402</v>
      </c>
      <c r="F1401" s="14">
        <v>40.74</v>
      </c>
      <c r="G1401" t="s">
        <v>6</v>
      </c>
    </row>
    <row r="1402" spans="1:7" ht="14.25" hidden="1">
      <c r="A1402" s="11">
        <v>43862</v>
      </c>
      <c r="B1402" s="10" t="s">
        <v>1802</v>
      </c>
      <c r="C1402" s="12">
        <v>0.33333333333333331</v>
      </c>
      <c r="D1402" s="13">
        <v>43889</v>
      </c>
      <c r="E1402" s="7" t="s">
        <v>402</v>
      </c>
      <c r="F1402" s="14">
        <v>43.88</v>
      </c>
      <c r="G1402" t="s">
        <v>5</v>
      </c>
    </row>
    <row r="1403" spans="1:7" ht="14.25" hidden="1">
      <c r="A1403" s="11">
        <v>43862</v>
      </c>
      <c r="B1403" s="10" t="s">
        <v>1803</v>
      </c>
      <c r="C1403" s="12">
        <v>0.375</v>
      </c>
      <c r="D1403" s="13">
        <v>43889</v>
      </c>
      <c r="E1403" s="7" t="s">
        <v>402</v>
      </c>
      <c r="F1403" s="14">
        <v>40.119999999999997</v>
      </c>
      <c r="G1403" t="s">
        <v>5</v>
      </c>
    </row>
    <row r="1404" spans="1:7" ht="14.25" hidden="1">
      <c r="A1404" s="11">
        <v>43862</v>
      </c>
      <c r="B1404" s="10" t="s">
        <v>1804</v>
      </c>
      <c r="C1404" s="12">
        <v>0.41666666666666669</v>
      </c>
      <c r="D1404" s="13">
        <v>43889</v>
      </c>
      <c r="E1404" s="7" t="s">
        <v>402</v>
      </c>
      <c r="F1404" s="14">
        <v>37.81</v>
      </c>
      <c r="G1404" t="s">
        <v>10</v>
      </c>
    </row>
    <row r="1405" spans="1:7" ht="14.25" hidden="1">
      <c r="A1405" s="11">
        <v>43862</v>
      </c>
      <c r="B1405" s="10" t="s">
        <v>1805</v>
      </c>
      <c r="C1405" s="12">
        <v>0.45833333333333331</v>
      </c>
      <c r="D1405" s="13">
        <v>43889</v>
      </c>
      <c r="E1405" s="7" t="s">
        <v>402</v>
      </c>
      <c r="F1405" s="14">
        <v>37.200000000000003</v>
      </c>
      <c r="G1405" t="s">
        <v>10</v>
      </c>
    </row>
    <row r="1406" spans="1:7" ht="14.25" hidden="1">
      <c r="A1406" s="11">
        <v>43862</v>
      </c>
      <c r="B1406" s="10" t="s">
        <v>1806</v>
      </c>
      <c r="C1406" s="12">
        <v>0.5</v>
      </c>
      <c r="D1406" s="13">
        <v>43889</v>
      </c>
      <c r="E1406" s="7" t="s">
        <v>402</v>
      </c>
      <c r="F1406" s="14">
        <v>35.71</v>
      </c>
      <c r="G1406" t="s">
        <v>5</v>
      </c>
    </row>
    <row r="1407" spans="1:7" ht="14.25" hidden="1">
      <c r="A1407" s="11">
        <v>43862</v>
      </c>
      <c r="B1407" s="10" t="s">
        <v>1807</v>
      </c>
      <c r="C1407" s="12">
        <v>0.54166666666666663</v>
      </c>
      <c r="D1407" s="13">
        <v>43889</v>
      </c>
      <c r="E1407" s="7" t="s">
        <v>402</v>
      </c>
      <c r="F1407" s="14">
        <v>35.01</v>
      </c>
      <c r="G1407" t="s">
        <v>8</v>
      </c>
    </row>
    <row r="1408" spans="1:7" ht="14.25" hidden="1">
      <c r="A1408" s="11">
        <v>43862</v>
      </c>
      <c r="B1408" s="10" t="s">
        <v>1808</v>
      </c>
      <c r="C1408" s="12">
        <v>0.58333333333333337</v>
      </c>
      <c r="D1408" s="13">
        <v>43889</v>
      </c>
      <c r="E1408" s="7" t="s">
        <v>402</v>
      </c>
      <c r="F1408" s="14">
        <v>30.95</v>
      </c>
      <c r="G1408" t="s">
        <v>12</v>
      </c>
    </row>
    <row r="1409" spans="1:7" ht="14.25" hidden="1">
      <c r="A1409" s="11">
        <v>43862</v>
      </c>
      <c r="B1409" s="10" t="s">
        <v>1809</v>
      </c>
      <c r="C1409" s="12">
        <v>0.625</v>
      </c>
      <c r="D1409" s="13">
        <v>43889</v>
      </c>
      <c r="E1409" s="7" t="s">
        <v>402</v>
      </c>
      <c r="F1409" s="14">
        <v>31.03</v>
      </c>
      <c r="G1409" t="s">
        <v>5</v>
      </c>
    </row>
    <row r="1410" spans="1:7" ht="14.25" hidden="1">
      <c r="A1410" s="11">
        <v>43862</v>
      </c>
      <c r="B1410" s="10" t="s">
        <v>1810</v>
      </c>
      <c r="C1410" s="12">
        <v>0.66666666666666663</v>
      </c>
      <c r="D1410" s="13">
        <v>43889</v>
      </c>
      <c r="E1410" s="7" t="s">
        <v>402</v>
      </c>
      <c r="F1410" s="14">
        <v>31.51</v>
      </c>
      <c r="G1410" t="s">
        <v>20</v>
      </c>
    </row>
    <row r="1411" spans="1:7" ht="14.25" hidden="1">
      <c r="A1411" s="11">
        <v>43862</v>
      </c>
      <c r="B1411" s="10" t="s">
        <v>1811</v>
      </c>
      <c r="C1411" s="12">
        <v>0.70833333333333337</v>
      </c>
      <c r="D1411" s="13">
        <v>43889</v>
      </c>
      <c r="E1411" s="7" t="s">
        <v>402</v>
      </c>
      <c r="F1411" s="14">
        <v>33.380000000000003</v>
      </c>
      <c r="G1411" t="s">
        <v>5</v>
      </c>
    </row>
    <row r="1412" spans="1:7" ht="14.25" hidden="1">
      <c r="A1412" s="11">
        <v>43862</v>
      </c>
      <c r="B1412" s="10" t="s">
        <v>1812</v>
      </c>
      <c r="C1412" s="12">
        <v>0.75</v>
      </c>
      <c r="D1412" s="13">
        <v>43889</v>
      </c>
      <c r="E1412" s="7" t="s">
        <v>402</v>
      </c>
      <c r="F1412" s="14">
        <v>34.51</v>
      </c>
      <c r="G1412" t="s">
        <v>12</v>
      </c>
    </row>
    <row r="1413" spans="1:7" ht="14.25" hidden="1">
      <c r="A1413" s="11">
        <v>43862</v>
      </c>
      <c r="B1413" s="10" t="s">
        <v>1813</v>
      </c>
      <c r="C1413" s="12">
        <v>0.79166666666666663</v>
      </c>
      <c r="D1413" s="13">
        <v>43889</v>
      </c>
      <c r="E1413" s="7" t="s">
        <v>402</v>
      </c>
      <c r="F1413" s="14">
        <v>35.340000000000003</v>
      </c>
      <c r="G1413" t="s">
        <v>5</v>
      </c>
    </row>
    <row r="1414" spans="1:7" ht="14.25" hidden="1">
      <c r="A1414" s="11">
        <v>43862</v>
      </c>
      <c r="B1414" s="10" t="s">
        <v>1814</v>
      </c>
      <c r="C1414" s="12">
        <v>0.83333333333333337</v>
      </c>
      <c r="D1414" s="13">
        <v>43889</v>
      </c>
      <c r="E1414" s="7" t="s">
        <v>402</v>
      </c>
      <c r="F1414" s="14">
        <v>34.94</v>
      </c>
      <c r="G1414" t="s">
        <v>5</v>
      </c>
    </row>
    <row r="1415" spans="1:7" ht="14.25" hidden="1">
      <c r="A1415" s="11">
        <v>43862</v>
      </c>
      <c r="B1415" s="10" t="s">
        <v>1815</v>
      </c>
      <c r="C1415" s="12">
        <v>0.875</v>
      </c>
      <c r="D1415" s="13">
        <v>43889</v>
      </c>
      <c r="E1415" s="7" t="s">
        <v>402</v>
      </c>
      <c r="F1415" s="14">
        <v>34.97</v>
      </c>
      <c r="G1415" t="s">
        <v>12</v>
      </c>
    </row>
    <row r="1416" spans="1:7" ht="14.25" hidden="1">
      <c r="A1416" s="11">
        <v>43862</v>
      </c>
      <c r="B1416" s="10" t="s">
        <v>1816</v>
      </c>
      <c r="C1416" s="12">
        <v>0.91666666666666663</v>
      </c>
      <c r="D1416" s="13">
        <v>43889</v>
      </c>
      <c r="E1416" s="7" t="s">
        <v>402</v>
      </c>
      <c r="F1416" s="14">
        <v>29.01</v>
      </c>
      <c r="G1416" t="s">
        <v>5</v>
      </c>
    </row>
    <row r="1417" spans="1:7" ht="14.25" hidden="1">
      <c r="A1417" s="11">
        <v>43862</v>
      </c>
      <c r="B1417" s="10" t="s">
        <v>1817</v>
      </c>
      <c r="C1417" s="12">
        <v>0.95833333333333337</v>
      </c>
      <c r="D1417" s="13">
        <v>43889</v>
      </c>
      <c r="E1417" s="7" t="s">
        <v>402</v>
      </c>
      <c r="F1417" s="14">
        <v>26.5</v>
      </c>
      <c r="G1417" t="s">
        <v>5</v>
      </c>
    </row>
    <row r="1418" spans="1:7" ht="14.25">
      <c r="A1418" s="11">
        <v>43862</v>
      </c>
      <c r="B1418" s="10" t="s">
        <v>1818</v>
      </c>
      <c r="C1418" s="12">
        <v>0</v>
      </c>
      <c r="D1418" s="13">
        <v>43890</v>
      </c>
      <c r="E1418" s="7" t="s">
        <v>402</v>
      </c>
      <c r="F1418" s="14">
        <v>20.010000000000002</v>
      </c>
      <c r="G1418" t="s">
        <v>7</v>
      </c>
    </row>
    <row r="1419" spans="1:7" ht="14.25" hidden="1">
      <c r="A1419" s="11">
        <v>43862</v>
      </c>
      <c r="B1419" s="10" t="s">
        <v>1819</v>
      </c>
      <c r="C1419" s="12">
        <v>4.1666666666666664E-2</v>
      </c>
      <c r="D1419" s="13">
        <v>43890</v>
      </c>
      <c r="E1419" s="7" t="s">
        <v>402</v>
      </c>
      <c r="F1419" s="14">
        <v>16.75</v>
      </c>
      <c r="G1419" t="s">
        <v>6</v>
      </c>
    </row>
    <row r="1420" spans="1:7" ht="14.25" hidden="1">
      <c r="A1420" s="11">
        <v>43862</v>
      </c>
      <c r="B1420" s="10" t="s">
        <v>1820</v>
      </c>
      <c r="C1420" s="12">
        <v>8.3333333333333329E-2</v>
      </c>
      <c r="D1420" s="13">
        <v>43890</v>
      </c>
      <c r="E1420" s="7" t="s">
        <v>402</v>
      </c>
      <c r="F1420" s="14">
        <v>13.71</v>
      </c>
      <c r="G1420" t="s">
        <v>5</v>
      </c>
    </row>
    <row r="1421" spans="1:7" ht="14.25" hidden="1">
      <c r="A1421" s="11">
        <v>43862</v>
      </c>
      <c r="B1421" s="10" t="s">
        <v>1821</v>
      </c>
      <c r="C1421" s="12">
        <v>0.125</v>
      </c>
      <c r="D1421" s="13">
        <v>43890</v>
      </c>
      <c r="E1421" s="7" t="s">
        <v>402</v>
      </c>
      <c r="F1421" s="14">
        <v>12</v>
      </c>
      <c r="G1421" t="s">
        <v>5</v>
      </c>
    </row>
    <row r="1422" spans="1:7" ht="14.25" hidden="1">
      <c r="A1422" s="11">
        <v>43862</v>
      </c>
      <c r="B1422" s="10" t="s">
        <v>1822</v>
      </c>
      <c r="C1422" s="12">
        <v>0.16666666666666666</v>
      </c>
      <c r="D1422" s="13">
        <v>43890</v>
      </c>
      <c r="E1422" s="7" t="s">
        <v>402</v>
      </c>
      <c r="F1422" s="14">
        <v>9.6</v>
      </c>
      <c r="G1422" t="s">
        <v>6</v>
      </c>
    </row>
    <row r="1423" spans="1:7" ht="14.25" hidden="1">
      <c r="A1423" s="11">
        <v>43862</v>
      </c>
      <c r="B1423" s="10" t="s">
        <v>1823</v>
      </c>
      <c r="C1423" s="12">
        <v>0.20833333333333334</v>
      </c>
      <c r="D1423" s="13">
        <v>43890</v>
      </c>
      <c r="E1423" s="7" t="s">
        <v>402</v>
      </c>
      <c r="F1423" s="14">
        <v>9.0399999999999991</v>
      </c>
      <c r="G1423" t="s">
        <v>6</v>
      </c>
    </row>
    <row r="1424" spans="1:7" ht="14.25" hidden="1">
      <c r="A1424" s="11">
        <v>43862</v>
      </c>
      <c r="B1424" s="10" t="s">
        <v>1824</v>
      </c>
      <c r="C1424" s="12">
        <v>0.25</v>
      </c>
      <c r="D1424" s="13">
        <v>43890</v>
      </c>
      <c r="E1424" s="7" t="s">
        <v>402</v>
      </c>
      <c r="F1424" s="14">
        <v>10.6</v>
      </c>
      <c r="G1424" t="s">
        <v>6</v>
      </c>
    </row>
    <row r="1425" spans="1:7" ht="14.25" hidden="1">
      <c r="A1425" s="11">
        <v>43862</v>
      </c>
      <c r="B1425" s="10" t="s">
        <v>1825</v>
      </c>
      <c r="C1425" s="12">
        <v>0.29166666666666669</v>
      </c>
      <c r="D1425" s="13">
        <v>43890</v>
      </c>
      <c r="E1425" s="7" t="s">
        <v>402</v>
      </c>
      <c r="F1425" s="14">
        <v>14.21</v>
      </c>
      <c r="G1425" t="s">
        <v>6</v>
      </c>
    </row>
    <row r="1426" spans="1:7" ht="14.25" hidden="1">
      <c r="A1426" s="11">
        <v>43862</v>
      </c>
      <c r="B1426" s="10" t="s">
        <v>1826</v>
      </c>
      <c r="C1426" s="12">
        <v>0.33333333333333331</v>
      </c>
      <c r="D1426" s="13">
        <v>43890</v>
      </c>
      <c r="E1426" s="7" t="s">
        <v>402</v>
      </c>
      <c r="F1426" s="14">
        <v>14.91</v>
      </c>
      <c r="G1426" t="s">
        <v>6</v>
      </c>
    </row>
    <row r="1427" spans="1:7" ht="14.25" hidden="1">
      <c r="A1427" s="11">
        <v>43862</v>
      </c>
      <c r="B1427" s="10" t="s">
        <v>1827</v>
      </c>
      <c r="C1427" s="12">
        <v>0.375</v>
      </c>
      <c r="D1427" s="13">
        <v>43890</v>
      </c>
      <c r="E1427" s="7" t="s">
        <v>402</v>
      </c>
      <c r="F1427" s="14">
        <v>17</v>
      </c>
      <c r="G1427" t="s">
        <v>6</v>
      </c>
    </row>
    <row r="1428" spans="1:7" ht="14.25" hidden="1">
      <c r="A1428" s="11">
        <v>43862</v>
      </c>
      <c r="B1428" s="10" t="s">
        <v>1828</v>
      </c>
      <c r="C1428" s="12">
        <v>0.41666666666666669</v>
      </c>
      <c r="D1428" s="13">
        <v>43890</v>
      </c>
      <c r="E1428" s="7" t="s">
        <v>402</v>
      </c>
      <c r="F1428" s="14">
        <v>16.75</v>
      </c>
      <c r="G1428" t="s">
        <v>6</v>
      </c>
    </row>
    <row r="1429" spans="1:7" ht="14.25" hidden="1">
      <c r="A1429" s="11">
        <v>43862</v>
      </c>
      <c r="B1429" s="10" t="s">
        <v>1829</v>
      </c>
      <c r="C1429" s="12">
        <v>0.45833333333333331</v>
      </c>
      <c r="D1429" s="13">
        <v>43890</v>
      </c>
      <c r="E1429" s="7" t="s">
        <v>402</v>
      </c>
      <c r="F1429" s="14">
        <v>16.5</v>
      </c>
      <c r="G1429" t="s">
        <v>6</v>
      </c>
    </row>
    <row r="1430" spans="1:7" ht="14.25" hidden="1">
      <c r="A1430" s="11">
        <v>43862</v>
      </c>
      <c r="B1430" s="10" t="s">
        <v>1830</v>
      </c>
      <c r="C1430" s="12">
        <v>0.5</v>
      </c>
      <c r="D1430" s="13">
        <v>43890</v>
      </c>
      <c r="E1430" s="7" t="s">
        <v>402</v>
      </c>
      <c r="F1430" s="14">
        <v>16.75</v>
      </c>
      <c r="G1430" t="s">
        <v>6</v>
      </c>
    </row>
    <row r="1431" spans="1:7" ht="14.25" hidden="1">
      <c r="A1431" s="11">
        <v>43862</v>
      </c>
      <c r="B1431" s="10" t="s">
        <v>1831</v>
      </c>
      <c r="C1431" s="12">
        <v>0.54166666666666663</v>
      </c>
      <c r="D1431" s="13">
        <v>43890</v>
      </c>
      <c r="E1431" s="7" t="s">
        <v>402</v>
      </c>
      <c r="F1431" s="14">
        <v>15.99</v>
      </c>
      <c r="G1431" t="s">
        <v>6</v>
      </c>
    </row>
    <row r="1432" spans="1:7" ht="14.25" hidden="1">
      <c r="A1432" s="11">
        <v>43862</v>
      </c>
      <c r="B1432" s="10" t="s">
        <v>1832</v>
      </c>
      <c r="C1432" s="12">
        <v>0.58333333333333337</v>
      </c>
      <c r="D1432" s="13">
        <v>43890</v>
      </c>
      <c r="E1432" s="7" t="s">
        <v>402</v>
      </c>
      <c r="F1432" s="14">
        <v>15</v>
      </c>
      <c r="G1432" t="s">
        <v>6</v>
      </c>
    </row>
    <row r="1433" spans="1:7" ht="14.25" hidden="1">
      <c r="A1433" s="11">
        <v>43862</v>
      </c>
      <c r="B1433" s="10" t="s">
        <v>1833</v>
      </c>
      <c r="C1433" s="12">
        <v>0.625</v>
      </c>
      <c r="D1433" s="13">
        <v>43890</v>
      </c>
      <c r="E1433" s="7" t="s">
        <v>402</v>
      </c>
      <c r="F1433" s="14">
        <v>14.75</v>
      </c>
      <c r="G1433" t="s">
        <v>6</v>
      </c>
    </row>
    <row r="1434" spans="1:7" ht="14.25" hidden="1">
      <c r="A1434" s="11">
        <v>43862</v>
      </c>
      <c r="B1434" s="10" t="s">
        <v>1834</v>
      </c>
      <c r="C1434" s="12">
        <v>0.66666666666666663</v>
      </c>
      <c r="D1434" s="13">
        <v>43890</v>
      </c>
      <c r="E1434" s="7" t="s">
        <v>402</v>
      </c>
      <c r="F1434" s="14">
        <v>15</v>
      </c>
      <c r="G1434" t="s">
        <v>6</v>
      </c>
    </row>
    <row r="1435" spans="1:7" ht="14.25" hidden="1">
      <c r="A1435" s="11">
        <v>43862</v>
      </c>
      <c r="B1435" s="10" t="s">
        <v>1835</v>
      </c>
      <c r="C1435" s="12">
        <v>0.70833333333333337</v>
      </c>
      <c r="D1435" s="13">
        <v>43890</v>
      </c>
      <c r="E1435" s="7" t="s">
        <v>402</v>
      </c>
      <c r="F1435" s="14">
        <v>19.36</v>
      </c>
      <c r="G1435" t="s">
        <v>5</v>
      </c>
    </row>
    <row r="1436" spans="1:7" ht="14.25" hidden="1">
      <c r="A1436" s="11">
        <v>43862</v>
      </c>
      <c r="B1436" s="10" t="s">
        <v>1836</v>
      </c>
      <c r="C1436" s="12">
        <v>0.75</v>
      </c>
      <c r="D1436" s="13">
        <v>43890</v>
      </c>
      <c r="E1436" s="7" t="s">
        <v>402</v>
      </c>
      <c r="F1436" s="14">
        <v>20.81</v>
      </c>
      <c r="G1436" t="s">
        <v>5</v>
      </c>
    </row>
    <row r="1437" spans="1:7" ht="14.25" hidden="1">
      <c r="A1437" s="11">
        <v>43862</v>
      </c>
      <c r="B1437" s="10" t="s">
        <v>1837</v>
      </c>
      <c r="C1437" s="12">
        <v>0.79166666666666663</v>
      </c>
      <c r="D1437" s="13">
        <v>43890</v>
      </c>
      <c r="E1437" s="7" t="s">
        <v>402</v>
      </c>
      <c r="F1437" s="14">
        <v>24.03</v>
      </c>
      <c r="G1437" t="s">
        <v>5</v>
      </c>
    </row>
    <row r="1438" spans="1:7" ht="14.25" hidden="1">
      <c r="A1438" s="11">
        <v>43862</v>
      </c>
      <c r="B1438" s="10" t="s">
        <v>1838</v>
      </c>
      <c r="C1438" s="12">
        <v>0.83333333333333337</v>
      </c>
      <c r="D1438" s="13">
        <v>43890</v>
      </c>
      <c r="E1438" s="7" t="s">
        <v>402</v>
      </c>
      <c r="F1438" s="14">
        <v>22.35</v>
      </c>
      <c r="G1438" t="s">
        <v>5</v>
      </c>
    </row>
    <row r="1439" spans="1:7" ht="14.25" hidden="1">
      <c r="A1439" s="11">
        <v>43862</v>
      </c>
      <c r="B1439" s="10" t="s">
        <v>1839</v>
      </c>
      <c r="C1439" s="12">
        <v>0.875</v>
      </c>
      <c r="D1439" s="13">
        <v>43890</v>
      </c>
      <c r="E1439" s="7" t="s">
        <v>402</v>
      </c>
      <c r="F1439" s="14">
        <v>21.86</v>
      </c>
      <c r="G1439" t="s">
        <v>5</v>
      </c>
    </row>
    <row r="1440" spans="1:7" ht="14.25" hidden="1">
      <c r="A1440" s="11">
        <v>43862</v>
      </c>
      <c r="B1440" s="10" t="s">
        <v>1840</v>
      </c>
      <c r="C1440" s="12">
        <v>0.91666666666666663</v>
      </c>
      <c r="D1440" s="13">
        <v>43890</v>
      </c>
      <c r="E1440" s="7" t="s">
        <v>402</v>
      </c>
      <c r="F1440" s="14">
        <v>21</v>
      </c>
      <c r="G1440" t="s">
        <v>5</v>
      </c>
    </row>
    <row r="1441" spans="1:7" ht="14.25" hidden="1">
      <c r="A1441" s="11">
        <v>43891</v>
      </c>
      <c r="B1441" s="10" t="s">
        <v>1842</v>
      </c>
      <c r="C1441" s="12">
        <v>4.1666666666666664E-2</v>
      </c>
      <c r="D1441" s="13">
        <v>43891</v>
      </c>
      <c r="E1441" s="7" t="s">
        <v>402</v>
      </c>
      <c r="F1441" s="14">
        <v>13.8</v>
      </c>
      <c r="G1441" t="s">
        <v>5</v>
      </c>
    </row>
    <row r="1442" spans="1:7" ht="14.25" hidden="1">
      <c r="A1442" s="11">
        <v>43891</v>
      </c>
      <c r="B1442" s="10" t="s">
        <v>1843</v>
      </c>
      <c r="C1442" s="12">
        <v>8.3333333333333329E-2</v>
      </c>
      <c r="D1442" s="13">
        <v>43891</v>
      </c>
      <c r="E1442" s="7" t="s">
        <v>402</v>
      </c>
      <c r="F1442" s="14">
        <v>13.53</v>
      </c>
      <c r="G1442" t="s">
        <v>6</v>
      </c>
    </row>
    <row r="1443" spans="1:7" ht="14.25" hidden="1">
      <c r="A1443" s="11">
        <v>43891</v>
      </c>
      <c r="B1443" s="10" t="s">
        <v>1844</v>
      </c>
      <c r="C1443" s="12">
        <v>0.125</v>
      </c>
      <c r="D1443" s="13">
        <v>43891</v>
      </c>
      <c r="E1443" s="7" t="s">
        <v>402</v>
      </c>
      <c r="F1443" s="14">
        <v>7.7</v>
      </c>
      <c r="G1443" t="s">
        <v>6</v>
      </c>
    </row>
    <row r="1444" spans="1:7" ht="14.25" hidden="1">
      <c r="A1444" s="11">
        <v>43891</v>
      </c>
      <c r="B1444" s="10" t="s">
        <v>1845</v>
      </c>
      <c r="C1444" s="12">
        <v>0.16666666666666666</v>
      </c>
      <c r="D1444" s="13">
        <v>43891</v>
      </c>
      <c r="E1444" s="7" t="s">
        <v>402</v>
      </c>
      <c r="F1444" s="14">
        <v>5.64</v>
      </c>
      <c r="G1444" t="s">
        <v>6</v>
      </c>
    </row>
    <row r="1445" spans="1:7" ht="14.25" hidden="1">
      <c r="A1445" s="11">
        <v>43891</v>
      </c>
      <c r="B1445" s="10" t="s">
        <v>1846</v>
      </c>
      <c r="C1445" s="12">
        <v>0.20833333333333334</v>
      </c>
      <c r="D1445" s="13">
        <v>43891</v>
      </c>
      <c r="E1445" s="7" t="s">
        <v>402</v>
      </c>
      <c r="F1445" s="14">
        <v>5.67</v>
      </c>
      <c r="G1445" t="s">
        <v>6</v>
      </c>
    </row>
    <row r="1446" spans="1:7" ht="14.25" hidden="1">
      <c r="A1446" s="11">
        <v>43891</v>
      </c>
      <c r="B1446" s="10" t="s">
        <v>1847</v>
      </c>
      <c r="C1446" s="12">
        <v>0.25</v>
      </c>
      <c r="D1446" s="13">
        <v>43891</v>
      </c>
      <c r="E1446" s="7" t="s">
        <v>402</v>
      </c>
      <c r="F1446" s="14">
        <v>9.2899999999999991</v>
      </c>
      <c r="G1446" t="s">
        <v>6</v>
      </c>
    </row>
    <row r="1447" spans="1:7" ht="14.25" hidden="1">
      <c r="A1447" s="11">
        <v>43891</v>
      </c>
      <c r="B1447" s="10" t="s">
        <v>1848</v>
      </c>
      <c r="C1447" s="12">
        <v>0.29166666666666669</v>
      </c>
      <c r="D1447" s="13">
        <v>43891</v>
      </c>
      <c r="E1447" s="7" t="s">
        <v>402</v>
      </c>
      <c r="F1447" s="14">
        <v>10.25</v>
      </c>
      <c r="G1447" t="s">
        <v>6</v>
      </c>
    </row>
    <row r="1448" spans="1:7" ht="14.25" hidden="1">
      <c r="A1448" s="11">
        <v>43891</v>
      </c>
      <c r="B1448" s="10" t="s">
        <v>1849</v>
      </c>
      <c r="C1448" s="12">
        <v>0.33333333333333331</v>
      </c>
      <c r="D1448" s="13">
        <v>43891</v>
      </c>
      <c r="E1448" s="7" t="s">
        <v>402</v>
      </c>
      <c r="F1448" s="14">
        <v>10.16</v>
      </c>
      <c r="G1448" t="s">
        <v>6</v>
      </c>
    </row>
    <row r="1449" spans="1:7" ht="14.25" hidden="1">
      <c r="A1449" s="11">
        <v>43891</v>
      </c>
      <c r="B1449" s="10" t="s">
        <v>1850</v>
      </c>
      <c r="C1449" s="12">
        <v>0.375</v>
      </c>
      <c r="D1449" s="13">
        <v>43891</v>
      </c>
      <c r="E1449" s="7" t="s">
        <v>402</v>
      </c>
      <c r="F1449" s="14">
        <v>12.57</v>
      </c>
      <c r="G1449" t="s">
        <v>6</v>
      </c>
    </row>
    <row r="1450" spans="1:7" ht="14.25" hidden="1">
      <c r="A1450" s="11">
        <v>43891</v>
      </c>
      <c r="B1450" s="10" t="s">
        <v>1851</v>
      </c>
      <c r="C1450" s="12">
        <v>0.41666666666666669</v>
      </c>
      <c r="D1450" s="13">
        <v>43891</v>
      </c>
      <c r="E1450" s="7" t="s">
        <v>402</v>
      </c>
      <c r="F1450" s="14">
        <v>13.8</v>
      </c>
      <c r="G1450" t="s">
        <v>6</v>
      </c>
    </row>
    <row r="1451" spans="1:7" ht="14.25" hidden="1">
      <c r="A1451" s="11">
        <v>43891</v>
      </c>
      <c r="B1451" s="10" t="s">
        <v>1852</v>
      </c>
      <c r="C1451" s="12">
        <v>0.45833333333333331</v>
      </c>
      <c r="D1451" s="13">
        <v>43891</v>
      </c>
      <c r="E1451" s="7" t="s">
        <v>402</v>
      </c>
      <c r="F1451" s="14">
        <v>13.3</v>
      </c>
      <c r="G1451" t="s">
        <v>6</v>
      </c>
    </row>
    <row r="1452" spans="1:7" ht="14.25" hidden="1">
      <c r="A1452" s="11">
        <v>43891</v>
      </c>
      <c r="B1452" s="10" t="s">
        <v>1853</v>
      </c>
      <c r="C1452" s="12">
        <v>0.5</v>
      </c>
      <c r="D1452" s="13">
        <v>43891</v>
      </c>
      <c r="E1452" s="7" t="s">
        <v>402</v>
      </c>
      <c r="F1452" s="14">
        <v>14</v>
      </c>
      <c r="G1452" t="s">
        <v>5</v>
      </c>
    </row>
    <row r="1453" spans="1:7" ht="14.25" hidden="1">
      <c r="A1453" s="11">
        <v>43891</v>
      </c>
      <c r="B1453" s="10" t="s">
        <v>1854</v>
      </c>
      <c r="C1453" s="12">
        <v>0.54166666666666663</v>
      </c>
      <c r="D1453" s="13">
        <v>43891</v>
      </c>
      <c r="E1453" s="7" t="s">
        <v>402</v>
      </c>
      <c r="F1453" s="14">
        <v>11</v>
      </c>
      <c r="G1453" t="s">
        <v>6</v>
      </c>
    </row>
    <row r="1454" spans="1:7" ht="14.25" hidden="1">
      <c r="A1454" s="11">
        <v>43891</v>
      </c>
      <c r="B1454" s="10" t="s">
        <v>1855</v>
      </c>
      <c r="C1454" s="12">
        <v>0.58333333333333337</v>
      </c>
      <c r="D1454" s="13">
        <v>43891</v>
      </c>
      <c r="E1454" s="7" t="s">
        <v>402</v>
      </c>
      <c r="F1454" s="14">
        <v>9.9700000000000006</v>
      </c>
      <c r="G1454" t="s">
        <v>6</v>
      </c>
    </row>
    <row r="1455" spans="1:7" ht="14.25" hidden="1">
      <c r="A1455" s="11">
        <v>43891</v>
      </c>
      <c r="B1455" s="10" t="s">
        <v>1856</v>
      </c>
      <c r="C1455" s="12">
        <v>0.625</v>
      </c>
      <c r="D1455" s="13">
        <v>43891</v>
      </c>
      <c r="E1455" s="7" t="s">
        <v>402</v>
      </c>
      <c r="F1455" s="14">
        <v>9.07</v>
      </c>
      <c r="G1455" t="s">
        <v>6</v>
      </c>
    </row>
    <row r="1456" spans="1:7" ht="14.25" hidden="1">
      <c r="A1456" s="11">
        <v>43891</v>
      </c>
      <c r="B1456" s="10" t="s">
        <v>1857</v>
      </c>
      <c r="C1456" s="12">
        <v>0.66666666666666663</v>
      </c>
      <c r="D1456" s="13">
        <v>43891</v>
      </c>
      <c r="E1456" s="7" t="s">
        <v>402</v>
      </c>
      <c r="F1456" s="14">
        <v>12</v>
      </c>
      <c r="G1456" t="s">
        <v>6</v>
      </c>
    </row>
    <row r="1457" spans="1:7" ht="14.25" hidden="1">
      <c r="A1457" s="11">
        <v>43891</v>
      </c>
      <c r="B1457" s="10" t="s">
        <v>1858</v>
      </c>
      <c r="C1457" s="12">
        <v>0.70833333333333337</v>
      </c>
      <c r="D1457" s="13">
        <v>43891</v>
      </c>
      <c r="E1457" s="7" t="s">
        <v>402</v>
      </c>
      <c r="F1457" s="14">
        <v>14</v>
      </c>
      <c r="G1457" t="s">
        <v>6</v>
      </c>
    </row>
    <row r="1458" spans="1:7" ht="14.25" hidden="1">
      <c r="A1458" s="11">
        <v>43891</v>
      </c>
      <c r="B1458" s="10" t="s">
        <v>1859</v>
      </c>
      <c r="C1458" s="12">
        <v>0.75</v>
      </c>
      <c r="D1458" s="13">
        <v>43891</v>
      </c>
      <c r="E1458" s="7" t="s">
        <v>402</v>
      </c>
      <c r="F1458" s="14">
        <v>18.149999999999999</v>
      </c>
      <c r="G1458" t="s">
        <v>6</v>
      </c>
    </row>
    <row r="1459" spans="1:7" ht="14.25" hidden="1">
      <c r="A1459" s="11">
        <v>43891</v>
      </c>
      <c r="B1459" s="10" t="s">
        <v>1860</v>
      </c>
      <c r="C1459" s="12">
        <v>0.79166666666666663</v>
      </c>
      <c r="D1459" s="13">
        <v>43891</v>
      </c>
      <c r="E1459" s="7" t="s">
        <v>402</v>
      </c>
      <c r="F1459" s="14">
        <v>22.48</v>
      </c>
      <c r="G1459" t="s">
        <v>5</v>
      </c>
    </row>
    <row r="1460" spans="1:7" ht="14.25" hidden="1">
      <c r="A1460" s="11">
        <v>43891</v>
      </c>
      <c r="B1460" s="10" t="s">
        <v>1861</v>
      </c>
      <c r="C1460" s="12">
        <v>0.83333333333333337</v>
      </c>
      <c r="D1460" s="13">
        <v>43891</v>
      </c>
      <c r="E1460" s="7" t="s">
        <v>402</v>
      </c>
      <c r="F1460" s="14">
        <v>28</v>
      </c>
      <c r="G1460" t="s">
        <v>6</v>
      </c>
    </row>
    <row r="1461" spans="1:7" ht="14.25" hidden="1">
      <c r="A1461" s="11">
        <v>43891</v>
      </c>
      <c r="B1461" s="10" t="s">
        <v>1862</v>
      </c>
      <c r="C1461" s="12">
        <v>0.875</v>
      </c>
      <c r="D1461" s="13">
        <v>43891</v>
      </c>
      <c r="E1461" s="7" t="s">
        <v>402</v>
      </c>
      <c r="F1461" s="14">
        <v>26.1</v>
      </c>
      <c r="G1461" t="s">
        <v>6</v>
      </c>
    </row>
    <row r="1462" spans="1:7" ht="14.25" hidden="1">
      <c r="A1462" s="11">
        <v>43891</v>
      </c>
      <c r="B1462" s="10" t="s">
        <v>1863</v>
      </c>
      <c r="C1462" s="12">
        <v>0.91666666666666663</v>
      </c>
      <c r="D1462" s="13">
        <v>43891</v>
      </c>
      <c r="E1462" s="7" t="s">
        <v>402</v>
      </c>
      <c r="F1462" s="14">
        <v>23.49</v>
      </c>
      <c r="G1462" t="s">
        <v>6</v>
      </c>
    </row>
    <row r="1463" spans="1:7" ht="14.25" hidden="1">
      <c r="A1463" s="11">
        <v>43891</v>
      </c>
      <c r="B1463" s="10" t="s">
        <v>1841</v>
      </c>
      <c r="C1463" s="12">
        <v>0.95833333333333337</v>
      </c>
      <c r="D1463" s="13">
        <v>43891</v>
      </c>
      <c r="E1463" s="7" t="s">
        <v>402</v>
      </c>
      <c r="F1463" s="14">
        <v>20.3</v>
      </c>
      <c r="G1463" t="s">
        <v>5</v>
      </c>
    </row>
    <row r="1464" spans="1:7" ht="14.25" hidden="1">
      <c r="A1464" s="11">
        <v>43891</v>
      </c>
      <c r="B1464" s="10" t="s">
        <v>1841</v>
      </c>
      <c r="C1464" s="12">
        <v>0.95833333333333337</v>
      </c>
      <c r="D1464" s="13">
        <v>43891</v>
      </c>
      <c r="E1464" s="7" t="s">
        <v>402</v>
      </c>
      <c r="F1464" s="14">
        <v>20.3</v>
      </c>
      <c r="G1464" t="s">
        <v>13</v>
      </c>
    </row>
    <row r="1465" spans="1:7" ht="14.25">
      <c r="A1465" s="11">
        <v>43891</v>
      </c>
      <c r="B1465" s="10" t="s">
        <v>1864</v>
      </c>
      <c r="C1465" s="12">
        <v>0</v>
      </c>
      <c r="D1465" s="13">
        <v>43892</v>
      </c>
      <c r="E1465" s="7" t="s">
        <v>402</v>
      </c>
      <c r="F1465" s="14">
        <v>20</v>
      </c>
      <c r="G1465" t="s">
        <v>13</v>
      </c>
    </row>
    <row r="1466" spans="1:7" ht="14.25" hidden="1">
      <c r="A1466" s="11">
        <v>43891</v>
      </c>
      <c r="B1466" s="10" t="s">
        <v>1865</v>
      </c>
      <c r="C1466" s="12">
        <v>4.1666666666666664E-2</v>
      </c>
      <c r="D1466" s="13">
        <v>43892</v>
      </c>
      <c r="E1466" s="7" t="s">
        <v>402</v>
      </c>
      <c r="F1466" s="14">
        <v>16</v>
      </c>
      <c r="G1466" t="s">
        <v>13</v>
      </c>
    </row>
    <row r="1467" spans="1:7" ht="14.25" hidden="1">
      <c r="A1467" s="11">
        <v>43891</v>
      </c>
      <c r="B1467" s="10" t="s">
        <v>1866</v>
      </c>
      <c r="C1467" s="12">
        <v>8.3333333333333329E-2</v>
      </c>
      <c r="D1467" s="13">
        <v>43892</v>
      </c>
      <c r="E1467" s="7" t="s">
        <v>402</v>
      </c>
      <c r="F1467" s="14">
        <v>10.15</v>
      </c>
      <c r="G1467" t="s">
        <v>5</v>
      </c>
    </row>
    <row r="1468" spans="1:7" ht="14.25" hidden="1">
      <c r="A1468" s="11">
        <v>43891</v>
      </c>
      <c r="B1468" s="10" t="s">
        <v>1867</v>
      </c>
      <c r="C1468" s="12">
        <v>0.125</v>
      </c>
      <c r="D1468" s="13">
        <v>43892</v>
      </c>
      <c r="E1468" s="7" t="s">
        <v>402</v>
      </c>
      <c r="F1468" s="14">
        <v>9.68</v>
      </c>
      <c r="G1468" t="s">
        <v>6</v>
      </c>
    </row>
    <row r="1469" spans="1:7" ht="14.25" hidden="1">
      <c r="A1469" s="11">
        <v>43891</v>
      </c>
      <c r="B1469" s="10" t="s">
        <v>1868</v>
      </c>
      <c r="C1469" s="12">
        <v>0.16666666666666666</v>
      </c>
      <c r="D1469" s="13">
        <v>43892</v>
      </c>
      <c r="E1469" s="7" t="s">
        <v>402</v>
      </c>
      <c r="F1469" s="14">
        <v>9.25</v>
      </c>
      <c r="G1469" t="s">
        <v>6</v>
      </c>
    </row>
    <row r="1470" spans="1:7" ht="14.25" hidden="1">
      <c r="A1470" s="11">
        <v>43891</v>
      </c>
      <c r="B1470" s="10" t="s">
        <v>1869</v>
      </c>
      <c r="C1470" s="12">
        <v>0.20833333333333334</v>
      </c>
      <c r="D1470" s="13">
        <v>43892</v>
      </c>
      <c r="E1470" s="7" t="s">
        <v>402</v>
      </c>
      <c r="F1470" s="14">
        <v>9.98</v>
      </c>
      <c r="G1470" t="s">
        <v>6</v>
      </c>
    </row>
    <row r="1471" spans="1:7" ht="14.25" hidden="1">
      <c r="A1471" s="11">
        <v>43891</v>
      </c>
      <c r="B1471" s="10" t="s">
        <v>1870</v>
      </c>
      <c r="C1471" s="12">
        <v>0.25</v>
      </c>
      <c r="D1471" s="13">
        <v>43892</v>
      </c>
      <c r="E1471" s="7" t="s">
        <v>402</v>
      </c>
      <c r="F1471" s="14">
        <v>17.5</v>
      </c>
      <c r="G1471" t="s">
        <v>6</v>
      </c>
    </row>
    <row r="1472" spans="1:7" ht="14.25" hidden="1">
      <c r="A1472" s="11">
        <v>43891</v>
      </c>
      <c r="B1472" s="10" t="s">
        <v>1871</v>
      </c>
      <c r="C1472" s="12">
        <v>0.29166666666666669</v>
      </c>
      <c r="D1472" s="13">
        <v>43892</v>
      </c>
      <c r="E1472" s="7" t="s">
        <v>402</v>
      </c>
      <c r="F1472" s="14">
        <v>23</v>
      </c>
      <c r="G1472" t="s">
        <v>5</v>
      </c>
    </row>
    <row r="1473" spans="1:7" ht="14.25" hidden="1">
      <c r="A1473" s="11">
        <v>43891</v>
      </c>
      <c r="B1473" s="10" t="s">
        <v>1872</v>
      </c>
      <c r="C1473" s="12">
        <v>0.33333333333333331</v>
      </c>
      <c r="D1473" s="13">
        <v>43892</v>
      </c>
      <c r="E1473" s="7" t="s">
        <v>402</v>
      </c>
      <c r="F1473" s="14">
        <v>24.49</v>
      </c>
      <c r="G1473" t="s">
        <v>17</v>
      </c>
    </row>
    <row r="1474" spans="1:7" ht="14.25" hidden="1">
      <c r="A1474" s="11">
        <v>43891</v>
      </c>
      <c r="B1474" s="10" t="s">
        <v>1873</v>
      </c>
      <c r="C1474" s="12">
        <v>0.375</v>
      </c>
      <c r="D1474" s="13">
        <v>43892</v>
      </c>
      <c r="E1474" s="7" t="s">
        <v>402</v>
      </c>
      <c r="F1474" s="14">
        <v>25</v>
      </c>
      <c r="G1474" t="s">
        <v>6</v>
      </c>
    </row>
    <row r="1475" spans="1:7" ht="14.25" hidden="1">
      <c r="A1475" s="11">
        <v>43891</v>
      </c>
      <c r="B1475" s="10" t="s">
        <v>1874</v>
      </c>
      <c r="C1475" s="12">
        <v>0.41666666666666669</v>
      </c>
      <c r="D1475" s="13">
        <v>43892</v>
      </c>
      <c r="E1475" s="7" t="s">
        <v>402</v>
      </c>
      <c r="F1475" s="14">
        <v>24</v>
      </c>
      <c r="G1475" t="s">
        <v>5</v>
      </c>
    </row>
    <row r="1476" spans="1:7" ht="14.25" hidden="1">
      <c r="A1476" s="11">
        <v>43891</v>
      </c>
      <c r="B1476" s="10" t="s">
        <v>1875</v>
      </c>
      <c r="C1476" s="12">
        <v>0.45833333333333331</v>
      </c>
      <c r="D1476" s="13">
        <v>43892</v>
      </c>
      <c r="E1476" s="7" t="s">
        <v>402</v>
      </c>
      <c r="F1476" s="14">
        <v>23</v>
      </c>
      <c r="G1476" t="s">
        <v>10</v>
      </c>
    </row>
    <row r="1477" spans="1:7" ht="14.25" hidden="1">
      <c r="A1477" s="11">
        <v>43891</v>
      </c>
      <c r="B1477" s="10" t="s">
        <v>1876</v>
      </c>
      <c r="C1477" s="12">
        <v>0.5</v>
      </c>
      <c r="D1477" s="13">
        <v>43892</v>
      </c>
      <c r="E1477" s="7" t="s">
        <v>402</v>
      </c>
      <c r="F1477" s="14">
        <v>22.98</v>
      </c>
      <c r="G1477" t="s">
        <v>17</v>
      </c>
    </row>
    <row r="1478" spans="1:7" ht="14.25" hidden="1">
      <c r="A1478" s="11">
        <v>43891</v>
      </c>
      <c r="B1478" s="10" t="s">
        <v>1877</v>
      </c>
      <c r="C1478" s="12">
        <v>0.54166666666666663</v>
      </c>
      <c r="D1478" s="13">
        <v>43892</v>
      </c>
      <c r="E1478" s="7" t="s">
        <v>402</v>
      </c>
      <c r="F1478" s="14">
        <v>21.26</v>
      </c>
      <c r="G1478" t="s">
        <v>5</v>
      </c>
    </row>
    <row r="1479" spans="1:7" ht="14.25" hidden="1">
      <c r="A1479" s="11">
        <v>43891</v>
      </c>
      <c r="B1479" s="10" t="s">
        <v>1878</v>
      </c>
      <c r="C1479" s="12">
        <v>0.58333333333333337</v>
      </c>
      <c r="D1479" s="13">
        <v>43892</v>
      </c>
      <c r="E1479" s="7" t="s">
        <v>402</v>
      </c>
      <c r="F1479" s="14">
        <v>18.149999999999999</v>
      </c>
      <c r="G1479" t="s">
        <v>10</v>
      </c>
    </row>
    <row r="1480" spans="1:7" ht="14.25" hidden="1">
      <c r="A1480" s="11">
        <v>43891</v>
      </c>
      <c r="B1480" s="10" t="s">
        <v>1879</v>
      </c>
      <c r="C1480" s="12">
        <v>0.625</v>
      </c>
      <c r="D1480" s="13">
        <v>43892</v>
      </c>
      <c r="E1480" s="7" t="s">
        <v>402</v>
      </c>
      <c r="F1480" s="14">
        <v>17.39</v>
      </c>
      <c r="G1480" t="s">
        <v>6</v>
      </c>
    </row>
    <row r="1481" spans="1:7" ht="14.25" hidden="1">
      <c r="A1481" s="11">
        <v>43891</v>
      </c>
      <c r="B1481" s="10" t="s">
        <v>1880</v>
      </c>
      <c r="C1481" s="12">
        <v>0.66666666666666663</v>
      </c>
      <c r="D1481" s="13">
        <v>43892</v>
      </c>
      <c r="E1481" s="7" t="s">
        <v>402</v>
      </c>
      <c r="F1481" s="14">
        <v>17.5</v>
      </c>
      <c r="G1481" t="s">
        <v>5</v>
      </c>
    </row>
    <row r="1482" spans="1:7" ht="14.25" hidden="1">
      <c r="A1482" s="11">
        <v>43891</v>
      </c>
      <c r="B1482" s="10" t="s">
        <v>1881</v>
      </c>
      <c r="C1482" s="12">
        <v>0.70833333333333337</v>
      </c>
      <c r="D1482" s="13">
        <v>43892</v>
      </c>
      <c r="E1482" s="7" t="s">
        <v>402</v>
      </c>
      <c r="F1482" s="14">
        <v>22.98</v>
      </c>
      <c r="G1482" t="s">
        <v>5</v>
      </c>
    </row>
    <row r="1483" spans="1:7" ht="14.25" hidden="1">
      <c r="A1483" s="11">
        <v>43891</v>
      </c>
      <c r="B1483" s="10" t="s">
        <v>1882</v>
      </c>
      <c r="C1483" s="12">
        <v>0.75</v>
      </c>
      <c r="D1483" s="13">
        <v>43892</v>
      </c>
      <c r="E1483" s="7" t="s">
        <v>402</v>
      </c>
      <c r="F1483" s="14">
        <v>24.49</v>
      </c>
      <c r="G1483" t="s">
        <v>5</v>
      </c>
    </row>
    <row r="1484" spans="1:7" ht="14.25" hidden="1">
      <c r="A1484" s="11">
        <v>43891</v>
      </c>
      <c r="B1484" s="10" t="s">
        <v>1883</v>
      </c>
      <c r="C1484" s="12">
        <v>0.79166666666666663</v>
      </c>
      <c r="D1484" s="13">
        <v>43892</v>
      </c>
      <c r="E1484" s="7" t="s">
        <v>402</v>
      </c>
      <c r="F1484" s="14">
        <v>36.01</v>
      </c>
      <c r="G1484" t="s">
        <v>6</v>
      </c>
    </row>
    <row r="1485" spans="1:7" ht="14.25" hidden="1">
      <c r="A1485" s="11">
        <v>43891</v>
      </c>
      <c r="B1485" s="10" t="s">
        <v>1884</v>
      </c>
      <c r="C1485" s="12">
        <v>0.83333333333333337</v>
      </c>
      <c r="D1485" s="13">
        <v>43892</v>
      </c>
      <c r="E1485" s="7" t="s">
        <v>402</v>
      </c>
      <c r="F1485" s="14">
        <v>37.75</v>
      </c>
      <c r="G1485" t="s">
        <v>5</v>
      </c>
    </row>
    <row r="1486" spans="1:7" ht="14.25" hidden="1">
      <c r="A1486" s="11">
        <v>43891</v>
      </c>
      <c r="B1486" s="10" t="s">
        <v>1885</v>
      </c>
      <c r="C1486" s="12">
        <v>0.875</v>
      </c>
      <c r="D1486" s="13">
        <v>43892</v>
      </c>
      <c r="E1486" s="7" t="s">
        <v>402</v>
      </c>
      <c r="F1486" s="14">
        <v>35.04</v>
      </c>
      <c r="G1486" t="s">
        <v>5</v>
      </c>
    </row>
    <row r="1487" spans="1:7" ht="14.25" hidden="1">
      <c r="A1487" s="11">
        <v>43891</v>
      </c>
      <c r="B1487" s="10" t="s">
        <v>1886</v>
      </c>
      <c r="C1487" s="12">
        <v>0.91666666666666663</v>
      </c>
      <c r="D1487" s="13">
        <v>43892</v>
      </c>
      <c r="E1487" s="7" t="s">
        <v>402</v>
      </c>
      <c r="F1487" s="14">
        <v>30.88</v>
      </c>
      <c r="G1487" t="s">
        <v>5</v>
      </c>
    </row>
    <row r="1488" spans="1:7" ht="14.25" hidden="1">
      <c r="A1488" s="11">
        <v>43891</v>
      </c>
      <c r="B1488" s="10" t="s">
        <v>1887</v>
      </c>
      <c r="C1488" s="12">
        <v>0.95833333333333337</v>
      </c>
      <c r="D1488" s="13">
        <v>43892</v>
      </c>
      <c r="E1488" s="7" t="s">
        <v>402</v>
      </c>
      <c r="F1488" s="14">
        <v>28.97</v>
      </c>
      <c r="G1488" t="s">
        <v>5</v>
      </c>
    </row>
    <row r="1489" spans="1:7" ht="14.25">
      <c r="A1489" s="11">
        <v>43891</v>
      </c>
      <c r="B1489" s="10" t="s">
        <v>1888</v>
      </c>
      <c r="C1489" s="12">
        <v>0</v>
      </c>
      <c r="D1489" s="13">
        <v>43893</v>
      </c>
      <c r="E1489" s="7" t="s">
        <v>402</v>
      </c>
      <c r="F1489" s="14">
        <v>25.35</v>
      </c>
      <c r="G1489" t="s">
        <v>6</v>
      </c>
    </row>
    <row r="1490" spans="1:7" ht="14.25" hidden="1">
      <c r="A1490" s="11">
        <v>43891</v>
      </c>
      <c r="B1490" s="10" t="s">
        <v>1889</v>
      </c>
      <c r="C1490" s="12">
        <v>4.1666666666666664E-2</v>
      </c>
      <c r="D1490" s="13">
        <v>43893</v>
      </c>
      <c r="E1490" s="7" t="s">
        <v>402</v>
      </c>
      <c r="F1490" s="14">
        <v>23.5</v>
      </c>
      <c r="G1490" t="s">
        <v>5</v>
      </c>
    </row>
    <row r="1491" spans="1:7" ht="14.25" hidden="1">
      <c r="A1491" s="11">
        <v>43891</v>
      </c>
      <c r="B1491" s="10" t="s">
        <v>1890</v>
      </c>
      <c r="C1491" s="12">
        <v>8.3333333333333329E-2</v>
      </c>
      <c r="D1491" s="13">
        <v>43893</v>
      </c>
      <c r="E1491" s="7" t="s">
        <v>402</v>
      </c>
      <c r="F1491" s="14">
        <v>21</v>
      </c>
      <c r="G1491" t="s">
        <v>5</v>
      </c>
    </row>
    <row r="1492" spans="1:7" ht="14.25" hidden="1">
      <c r="A1492" s="11">
        <v>43891</v>
      </c>
      <c r="B1492" s="10" t="s">
        <v>1891</v>
      </c>
      <c r="C1492" s="12">
        <v>0.125</v>
      </c>
      <c r="D1492" s="13">
        <v>43893</v>
      </c>
      <c r="E1492" s="7" t="s">
        <v>402</v>
      </c>
      <c r="F1492" s="14">
        <v>19.96</v>
      </c>
      <c r="G1492" t="s">
        <v>6</v>
      </c>
    </row>
    <row r="1493" spans="1:7" ht="14.25" hidden="1">
      <c r="A1493" s="11">
        <v>43891</v>
      </c>
      <c r="B1493" s="10" t="s">
        <v>1892</v>
      </c>
      <c r="C1493" s="12">
        <v>0.16666666666666666</v>
      </c>
      <c r="D1493" s="13">
        <v>43893</v>
      </c>
      <c r="E1493" s="7" t="s">
        <v>402</v>
      </c>
      <c r="F1493" s="14">
        <v>18.96</v>
      </c>
      <c r="G1493" t="s">
        <v>6</v>
      </c>
    </row>
    <row r="1494" spans="1:7" ht="14.25" hidden="1">
      <c r="A1494" s="11">
        <v>43891</v>
      </c>
      <c r="B1494" s="10" t="s">
        <v>1893</v>
      </c>
      <c r="C1494" s="12">
        <v>0.20833333333333334</v>
      </c>
      <c r="D1494" s="13">
        <v>43893</v>
      </c>
      <c r="E1494" s="7" t="s">
        <v>402</v>
      </c>
      <c r="F1494" s="14">
        <v>19.96</v>
      </c>
      <c r="G1494" t="s">
        <v>6</v>
      </c>
    </row>
    <row r="1495" spans="1:7" ht="14.25" hidden="1">
      <c r="A1495" s="11">
        <v>43891</v>
      </c>
      <c r="B1495" s="10" t="s">
        <v>1894</v>
      </c>
      <c r="C1495" s="12">
        <v>0.25</v>
      </c>
      <c r="D1495" s="13">
        <v>43893</v>
      </c>
      <c r="E1495" s="7" t="s">
        <v>402</v>
      </c>
      <c r="F1495" s="14">
        <v>23.5</v>
      </c>
      <c r="G1495" t="s">
        <v>6</v>
      </c>
    </row>
    <row r="1496" spans="1:7" ht="14.25" hidden="1">
      <c r="A1496" s="11">
        <v>43891</v>
      </c>
      <c r="B1496" s="10" t="s">
        <v>1895</v>
      </c>
      <c r="C1496" s="12">
        <v>0.29166666666666669</v>
      </c>
      <c r="D1496" s="13">
        <v>43893</v>
      </c>
      <c r="E1496" s="7" t="s">
        <v>402</v>
      </c>
      <c r="F1496" s="14">
        <v>26.9</v>
      </c>
      <c r="G1496" t="s">
        <v>5</v>
      </c>
    </row>
    <row r="1497" spans="1:7" ht="14.25" hidden="1">
      <c r="A1497" s="11">
        <v>43891</v>
      </c>
      <c r="B1497" s="10" t="s">
        <v>1896</v>
      </c>
      <c r="C1497" s="12">
        <v>0.33333333333333331</v>
      </c>
      <c r="D1497" s="13">
        <v>43893</v>
      </c>
      <c r="E1497" s="7" t="s">
        <v>402</v>
      </c>
      <c r="F1497" s="14">
        <v>27.9</v>
      </c>
      <c r="G1497" t="s">
        <v>5</v>
      </c>
    </row>
    <row r="1498" spans="1:7" ht="14.25" hidden="1">
      <c r="A1498" s="11">
        <v>43891</v>
      </c>
      <c r="B1498" s="10" t="s">
        <v>1897</v>
      </c>
      <c r="C1498" s="12">
        <v>0.375</v>
      </c>
      <c r="D1498" s="13">
        <v>43893</v>
      </c>
      <c r="E1498" s="7" t="s">
        <v>402</v>
      </c>
      <c r="F1498" s="14">
        <v>28.6</v>
      </c>
      <c r="G1498" t="s">
        <v>5</v>
      </c>
    </row>
    <row r="1499" spans="1:7" ht="14.25" hidden="1">
      <c r="A1499" s="11">
        <v>43891</v>
      </c>
      <c r="B1499" s="10" t="s">
        <v>1898</v>
      </c>
      <c r="C1499" s="12">
        <v>0.41666666666666669</v>
      </c>
      <c r="D1499" s="13">
        <v>43893</v>
      </c>
      <c r="E1499" s="7" t="s">
        <v>402</v>
      </c>
      <c r="F1499" s="14">
        <v>26.9</v>
      </c>
      <c r="G1499" t="s">
        <v>5</v>
      </c>
    </row>
    <row r="1500" spans="1:7" ht="14.25" hidden="1">
      <c r="A1500" s="11">
        <v>43891</v>
      </c>
      <c r="B1500" s="10" t="s">
        <v>1899</v>
      </c>
      <c r="C1500" s="12">
        <v>0.45833333333333331</v>
      </c>
      <c r="D1500" s="13">
        <v>43893</v>
      </c>
      <c r="E1500" s="7" t="s">
        <v>402</v>
      </c>
      <c r="F1500" s="14">
        <v>25.48</v>
      </c>
      <c r="G1500" t="s">
        <v>5</v>
      </c>
    </row>
    <row r="1501" spans="1:7" ht="14.25" hidden="1">
      <c r="A1501" s="11">
        <v>43891</v>
      </c>
      <c r="B1501" s="10" t="s">
        <v>1900</v>
      </c>
      <c r="C1501" s="12">
        <v>0.5</v>
      </c>
      <c r="D1501" s="13">
        <v>43893</v>
      </c>
      <c r="E1501" s="7" t="s">
        <v>402</v>
      </c>
      <c r="F1501" s="14">
        <v>25</v>
      </c>
      <c r="G1501" t="s">
        <v>5</v>
      </c>
    </row>
    <row r="1502" spans="1:7" ht="14.25" hidden="1">
      <c r="A1502" s="11">
        <v>43891</v>
      </c>
      <c r="B1502" s="10" t="s">
        <v>1901</v>
      </c>
      <c r="C1502" s="12">
        <v>0.54166666666666663</v>
      </c>
      <c r="D1502" s="13">
        <v>43893</v>
      </c>
      <c r="E1502" s="7" t="s">
        <v>402</v>
      </c>
      <c r="F1502" s="14">
        <v>24.13</v>
      </c>
      <c r="G1502" t="s">
        <v>5</v>
      </c>
    </row>
    <row r="1503" spans="1:7" ht="14.25" hidden="1">
      <c r="A1503" s="11">
        <v>43891</v>
      </c>
      <c r="B1503" s="10" t="s">
        <v>1902</v>
      </c>
      <c r="C1503" s="12">
        <v>0.58333333333333337</v>
      </c>
      <c r="D1503" s="13">
        <v>43893</v>
      </c>
      <c r="E1503" s="7" t="s">
        <v>402</v>
      </c>
      <c r="F1503" s="14">
        <v>23</v>
      </c>
      <c r="G1503" t="s">
        <v>5</v>
      </c>
    </row>
    <row r="1504" spans="1:7" ht="14.25" hidden="1">
      <c r="A1504" s="11">
        <v>43891</v>
      </c>
      <c r="B1504" s="10" t="s">
        <v>1903</v>
      </c>
      <c r="C1504" s="12">
        <v>0.625</v>
      </c>
      <c r="D1504" s="13">
        <v>43893</v>
      </c>
      <c r="E1504" s="7" t="s">
        <v>402</v>
      </c>
      <c r="F1504" s="14">
        <v>22.98</v>
      </c>
      <c r="G1504" t="s">
        <v>5</v>
      </c>
    </row>
    <row r="1505" spans="1:7" ht="14.25" hidden="1">
      <c r="A1505" s="11">
        <v>43891</v>
      </c>
      <c r="B1505" s="10" t="s">
        <v>1904</v>
      </c>
      <c r="C1505" s="12">
        <v>0.66666666666666663</v>
      </c>
      <c r="D1505" s="13">
        <v>43893</v>
      </c>
      <c r="E1505" s="7" t="s">
        <v>402</v>
      </c>
      <c r="F1505" s="14">
        <v>23.03</v>
      </c>
      <c r="G1505" t="s">
        <v>6</v>
      </c>
    </row>
    <row r="1506" spans="1:7" ht="14.25" hidden="1">
      <c r="A1506" s="11">
        <v>43891</v>
      </c>
      <c r="B1506" s="10" t="s">
        <v>1905</v>
      </c>
      <c r="C1506" s="12">
        <v>0.70833333333333337</v>
      </c>
      <c r="D1506" s="13">
        <v>43893</v>
      </c>
      <c r="E1506" s="7" t="s">
        <v>402</v>
      </c>
      <c r="F1506" s="14">
        <v>24.15</v>
      </c>
      <c r="G1506" t="s">
        <v>20</v>
      </c>
    </row>
    <row r="1507" spans="1:7" ht="14.25" hidden="1">
      <c r="A1507" s="11">
        <v>43891</v>
      </c>
      <c r="B1507" s="10" t="s">
        <v>1906</v>
      </c>
      <c r="C1507" s="12">
        <v>0.75</v>
      </c>
      <c r="D1507" s="13">
        <v>43893</v>
      </c>
      <c r="E1507" s="7" t="s">
        <v>402</v>
      </c>
      <c r="F1507" s="14">
        <v>26</v>
      </c>
      <c r="G1507" t="s">
        <v>5</v>
      </c>
    </row>
    <row r="1508" spans="1:7" ht="14.25" hidden="1">
      <c r="A1508" s="11">
        <v>43891</v>
      </c>
      <c r="B1508" s="10" t="s">
        <v>1907</v>
      </c>
      <c r="C1508" s="12">
        <v>0.79166666666666663</v>
      </c>
      <c r="D1508" s="13">
        <v>43893</v>
      </c>
      <c r="E1508" s="7" t="s">
        <v>402</v>
      </c>
      <c r="F1508" s="14">
        <v>35.53</v>
      </c>
      <c r="G1508" t="s">
        <v>6</v>
      </c>
    </row>
    <row r="1509" spans="1:7" ht="14.25" hidden="1">
      <c r="A1509" s="11">
        <v>43891</v>
      </c>
      <c r="B1509" s="10" t="s">
        <v>1908</v>
      </c>
      <c r="C1509" s="12">
        <v>0.83333333333333337</v>
      </c>
      <c r="D1509" s="13">
        <v>43893</v>
      </c>
      <c r="E1509" s="7" t="s">
        <v>402</v>
      </c>
      <c r="F1509" s="14">
        <v>40.200000000000003</v>
      </c>
      <c r="G1509" t="s">
        <v>5</v>
      </c>
    </row>
    <row r="1510" spans="1:7" ht="14.25" hidden="1">
      <c r="A1510" s="11">
        <v>43891</v>
      </c>
      <c r="B1510" s="10" t="s">
        <v>1909</v>
      </c>
      <c r="C1510" s="12">
        <v>0.875</v>
      </c>
      <c r="D1510" s="13">
        <v>43893</v>
      </c>
      <c r="E1510" s="7" t="s">
        <v>402</v>
      </c>
      <c r="F1510" s="14">
        <v>38.19</v>
      </c>
      <c r="G1510" t="s">
        <v>5</v>
      </c>
    </row>
    <row r="1511" spans="1:7" ht="14.25" hidden="1">
      <c r="A1511" s="11">
        <v>43891</v>
      </c>
      <c r="B1511" s="10" t="s">
        <v>1910</v>
      </c>
      <c r="C1511" s="12">
        <v>0.91666666666666663</v>
      </c>
      <c r="D1511" s="13">
        <v>43893</v>
      </c>
      <c r="E1511" s="7" t="s">
        <v>402</v>
      </c>
      <c r="F1511" s="14">
        <v>30.05</v>
      </c>
      <c r="G1511" t="s">
        <v>10</v>
      </c>
    </row>
    <row r="1512" spans="1:7" ht="14.25" hidden="1">
      <c r="A1512" s="11">
        <v>43891</v>
      </c>
      <c r="B1512" s="10" t="s">
        <v>1911</v>
      </c>
      <c r="C1512" s="12">
        <v>0.95833333333333337</v>
      </c>
      <c r="D1512" s="13">
        <v>43893</v>
      </c>
      <c r="E1512" s="7" t="s">
        <v>402</v>
      </c>
      <c r="F1512" s="14">
        <v>27.15</v>
      </c>
      <c r="G1512" t="s">
        <v>5</v>
      </c>
    </row>
    <row r="1513" spans="1:7" ht="14.25">
      <c r="A1513" s="11">
        <v>43891</v>
      </c>
      <c r="B1513" s="10" t="s">
        <v>1912</v>
      </c>
      <c r="C1513" s="12">
        <v>0</v>
      </c>
      <c r="D1513" s="13">
        <v>43894</v>
      </c>
      <c r="E1513" s="7" t="s">
        <v>402</v>
      </c>
      <c r="F1513" s="14">
        <v>30.1</v>
      </c>
      <c r="G1513" t="s">
        <v>5</v>
      </c>
    </row>
    <row r="1514" spans="1:7" ht="14.25" hidden="1">
      <c r="A1514" s="11">
        <v>43891</v>
      </c>
      <c r="B1514" s="10" t="s">
        <v>1913</v>
      </c>
      <c r="C1514" s="12">
        <v>4.1666666666666664E-2</v>
      </c>
      <c r="D1514" s="13">
        <v>43894</v>
      </c>
      <c r="E1514" s="7" t="s">
        <v>402</v>
      </c>
      <c r="F1514" s="14">
        <v>26.07</v>
      </c>
      <c r="G1514" t="s">
        <v>5</v>
      </c>
    </row>
    <row r="1515" spans="1:7" ht="14.25" hidden="1">
      <c r="A1515" s="11">
        <v>43891</v>
      </c>
      <c r="B1515" s="10" t="s">
        <v>1914</v>
      </c>
      <c r="C1515" s="12">
        <v>8.3333333333333329E-2</v>
      </c>
      <c r="D1515" s="13">
        <v>43894</v>
      </c>
      <c r="E1515" s="7" t="s">
        <v>402</v>
      </c>
      <c r="F1515" s="14">
        <v>24.57</v>
      </c>
      <c r="G1515" t="s">
        <v>6</v>
      </c>
    </row>
    <row r="1516" spans="1:7" ht="14.25" hidden="1">
      <c r="A1516" s="11">
        <v>43891</v>
      </c>
      <c r="B1516" s="10" t="s">
        <v>1915</v>
      </c>
      <c r="C1516" s="12">
        <v>0.125</v>
      </c>
      <c r="D1516" s="13">
        <v>43894</v>
      </c>
      <c r="E1516" s="7" t="s">
        <v>402</v>
      </c>
      <c r="F1516" s="14">
        <v>23.57</v>
      </c>
      <c r="G1516" t="s">
        <v>5</v>
      </c>
    </row>
    <row r="1517" spans="1:7" ht="14.25" hidden="1">
      <c r="A1517" s="11">
        <v>43891</v>
      </c>
      <c r="B1517" s="10" t="s">
        <v>1916</v>
      </c>
      <c r="C1517" s="12">
        <v>0.16666666666666666</v>
      </c>
      <c r="D1517" s="13">
        <v>43894</v>
      </c>
      <c r="E1517" s="7" t="s">
        <v>402</v>
      </c>
      <c r="F1517" s="14">
        <v>23.57</v>
      </c>
      <c r="G1517" t="s">
        <v>6</v>
      </c>
    </row>
    <row r="1518" spans="1:7" ht="14.25" hidden="1">
      <c r="A1518" s="11">
        <v>43891</v>
      </c>
      <c r="B1518" s="10" t="s">
        <v>1917</v>
      </c>
      <c r="C1518" s="12">
        <v>0.20833333333333334</v>
      </c>
      <c r="D1518" s="13">
        <v>43894</v>
      </c>
      <c r="E1518" s="7" t="s">
        <v>402</v>
      </c>
      <c r="F1518" s="14">
        <v>25</v>
      </c>
      <c r="G1518" t="s">
        <v>6</v>
      </c>
    </row>
    <row r="1519" spans="1:7" ht="14.25" hidden="1">
      <c r="A1519" s="11">
        <v>43891</v>
      </c>
      <c r="B1519" s="10" t="s">
        <v>1918</v>
      </c>
      <c r="C1519" s="12">
        <v>0.25</v>
      </c>
      <c r="D1519" s="13">
        <v>43894</v>
      </c>
      <c r="E1519" s="7" t="s">
        <v>402</v>
      </c>
      <c r="F1519" s="14">
        <v>30.85</v>
      </c>
      <c r="G1519" t="s">
        <v>28</v>
      </c>
    </row>
    <row r="1520" spans="1:7" ht="14.25" hidden="1">
      <c r="A1520" s="11">
        <v>43891</v>
      </c>
      <c r="B1520" s="10" t="s">
        <v>1919</v>
      </c>
      <c r="C1520" s="12">
        <v>0.29166666666666669</v>
      </c>
      <c r="D1520" s="13">
        <v>43894</v>
      </c>
      <c r="E1520" s="7" t="s">
        <v>402</v>
      </c>
      <c r="F1520" s="14">
        <v>35.1</v>
      </c>
      <c r="G1520" t="s">
        <v>20</v>
      </c>
    </row>
    <row r="1521" spans="1:7" ht="14.25" hidden="1">
      <c r="A1521" s="11">
        <v>43891</v>
      </c>
      <c r="B1521" s="10" t="s">
        <v>1920</v>
      </c>
      <c r="C1521" s="12">
        <v>0.33333333333333331</v>
      </c>
      <c r="D1521" s="13">
        <v>43894</v>
      </c>
      <c r="E1521" s="7" t="s">
        <v>402</v>
      </c>
      <c r="F1521" s="14">
        <v>36.07</v>
      </c>
      <c r="G1521" t="s">
        <v>5</v>
      </c>
    </row>
    <row r="1522" spans="1:7" ht="14.25" hidden="1">
      <c r="A1522" s="11">
        <v>43891</v>
      </c>
      <c r="B1522" s="10" t="s">
        <v>1921</v>
      </c>
      <c r="C1522" s="12">
        <v>0.375</v>
      </c>
      <c r="D1522" s="13">
        <v>43894</v>
      </c>
      <c r="E1522" s="7" t="s">
        <v>402</v>
      </c>
      <c r="F1522" s="14">
        <v>37.64</v>
      </c>
      <c r="G1522" t="s">
        <v>12</v>
      </c>
    </row>
    <row r="1523" spans="1:7" ht="14.25" hidden="1">
      <c r="A1523" s="11">
        <v>43891</v>
      </c>
      <c r="B1523" s="10" t="s">
        <v>1922</v>
      </c>
      <c r="C1523" s="12">
        <v>0.41666666666666669</v>
      </c>
      <c r="D1523" s="13">
        <v>43894</v>
      </c>
      <c r="E1523" s="7" t="s">
        <v>402</v>
      </c>
      <c r="F1523" s="14">
        <v>36.72</v>
      </c>
      <c r="G1523" t="s">
        <v>5</v>
      </c>
    </row>
    <row r="1524" spans="1:7" ht="14.25" hidden="1">
      <c r="A1524" s="11">
        <v>43891</v>
      </c>
      <c r="B1524" s="10" t="s">
        <v>1923</v>
      </c>
      <c r="C1524" s="12">
        <v>0.45833333333333331</v>
      </c>
      <c r="D1524" s="13">
        <v>43894</v>
      </c>
      <c r="E1524" s="7" t="s">
        <v>402</v>
      </c>
      <c r="F1524" s="14">
        <v>34.950000000000003</v>
      </c>
      <c r="G1524" t="s">
        <v>12</v>
      </c>
    </row>
    <row r="1525" spans="1:7" ht="14.25" hidden="1">
      <c r="A1525" s="11">
        <v>43891</v>
      </c>
      <c r="B1525" s="10" t="s">
        <v>1924</v>
      </c>
      <c r="C1525" s="12">
        <v>0.5</v>
      </c>
      <c r="D1525" s="13">
        <v>43894</v>
      </c>
      <c r="E1525" s="7" t="s">
        <v>402</v>
      </c>
      <c r="F1525" s="14">
        <v>34.92</v>
      </c>
      <c r="G1525" t="s">
        <v>5</v>
      </c>
    </row>
    <row r="1526" spans="1:7" ht="14.25" hidden="1">
      <c r="A1526" s="11">
        <v>43891</v>
      </c>
      <c r="B1526" s="10" t="s">
        <v>1925</v>
      </c>
      <c r="C1526" s="12">
        <v>0.54166666666666663</v>
      </c>
      <c r="D1526" s="13">
        <v>43894</v>
      </c>
      <c r="E1526" s="7" t="s">
        <v>402</v>
      </c>
      <c r="F1526" s="14">
        <v>34.049999999999997</v>
      </c>
      <c r="G1526" t="s">
        <v>12</v>
      </c>
    </row>
    <row r="1527" spans="1:7" ht="14.25" hidden="1">
      <c r="A1527" s="11">
        <v>43891</v>
      </c>
      <c r="B1527" s="10" t="s">
        <v>1926</v>
      </c>
      <c r="C1527" s="12">
        <v>0.58333333333333337</v>
      </c>
      <c r="D1527" s="13">
        <v>43894</v>
      </c>
      <c r="E1527" s="7" t="s">
        <v>402</v>
      </c>
      <c r="F1527" s="14">
        <v>32.07</v>
      </c>
      <c r="G1527" t="s">
        <v>7</v>
      </c>
    </row>
    <row r="1528" spans="1:7" ht="14.25" hidden="1">
      <c r="A1528" s="11">
        <v>43891</v>
      </c>
      <c r="B1528" s="10" t="s">
        <v>1927</v>
      </c>
      <c r="C1528" s="12">
        <v>0.625</v>
      </c>
      <c r="D1528" s="13">
        <v>43894</v>
      </c>
      <c r="E1528" s="7" t="s">
        <v>402</v>
      </c>
      <c r="F1528" s="14">
        <v>31.1</v>
      </c>
      <c r="G1528" t="s">
        <v>12</v>
      </c>
    </row>
    <row r="1529" spans="1:7" ht="14.25" hidden="1">
      <c r="A1529" s="11">
        <v>43891</v>
      </c>
      <c r="B1529" s="10" t="s">
        <v>1928</v>
      </c>
      <c r="C1529" s="12">
        <v>0.66666666666666663</v>
      </c>
      <c r="D1529" s="13">
        <v>43894</v>
      </c>
      <c r="E1529" s="7" t="s">
        <v>402</v>
      </c>
      <c r="F1529" s="14">
        <v>32.07</v>
      </c>
      <c r="G1529" t="s">
        <v>5</v>
      </c>
    </row>
    <row r="1530" spans="1:7" ht="14.25" hidden="1">
      <c r="A1530" s="11">
        <v>43891</v>
      </c>
      <c r="B1530" s="10" t="s">
        <v>1929</v>
      </c>
      <c r="C1530" s="12">
        <v>0.70833333333333337</v>
      </c>
      <c r="D1530" s="13">
        <v>43894</v>
      </c>
      <c r="E1530" s="7" t="s">
        <v>402</v>
      </c>
      <c r="F1530" s="14">
        <v>33.049999999999997</v>
      </c>
      <c r="G1530" t="s">
        <v>12</v>
      </c>
    </row>
    <row r="1531" spans="1:7" ht="14.25" hidden="1">
      <c r="A1531" s="11">
        <v>43891</v>
      </c>
      <c r="B1531" s="10" t="s">
        <v>1930</v>
      </c>
      <c r="C1531" s="12">
        <v>0.75</v>
      </c>
      <c r="D1531" s="13">
        <v>43894</v>
      </c>
      <c r="E1531" s="7" t="s">
        <v>402</v>
      </c>
      <c r="F1531" s="14">
        <v>33.200000000000003</v>
      </c>
      <c r="G1531" t="s">
        <v>20</v>
      </c>
    </row>
    <row r="1532" spans="1:7" ht="14.25" hidden="1">
      <c r="A1532" s="11">
        <v>43891</v>
      </c>
      <c r="B1532" s="10" t="s">
        <v>1931</v>
      </c>
      <c r="C1532" s="12">
        <v>0.79166666666666663</v>
      </c>
      <c r="D1532" s="13">
        <v>43894</v>
      </c>
      <c r="E1532" s="7" t="s">
        <v>402</v>
      </c>
      <c r="F1532" s="14">
        <v>41.02</v>
      </c>
      <c r="G1532" t="s">
        <v>12</v>
      </c>
    </row>
    <row r="1533" spans="1:7" ht="14.25" hidden="1">
      <c r="A1533" s="11">
        <v>43891</v>
      </c>
      <c r="B1533" s="10" t="s">
        <v>1932</v>
      </c>
      <c r="C1533" s="12">
        <v>0.83333333333333337</v>
      </c>
      <c r="D1533" s="13">
        <v>43894</v>
      </c>
      <c r="E1533" s="7" t="s">
        <v>402</v>
      </c>
      <c r="F1533" s="14">
        <v>43.58</v>
      </c>
      <c r="G1533" t="s">
        <v>6</v>
      </c>
    </row>
    <row r="1534" spans="1:7" ht="14.25" hidden="1">
      <c r="A1534" s="11">
        <v>43891</v>
      </c>
      <c r="B1534" s="10" t="s">
        <v>1933</v>
      </c>
      <c r="C1534" s="12">
        <v>0.875</v>
      </c>
      <c r="D1534" s="13">
        <v>43894</v>
      </c>
      <c r="E1534" s="7" t="s">
        <v>402</v>
      </c>
      <c r="F1534" s="14">
        <v>37.53</v>
      </c>
      <c r="G1534" t="s">
        <v>10</v>
      </c>
    </row>
    <row r="1535" spans="1:7" ht="14.25" hidden="1">
      <c r="A1535" s="11">
        <v>43891</v>
      </c>
      <c r="B1535" s="10" t="s">
        <v>1934</v>
      </c>
      <c r="C1535" s="12">
        <v>0.91666666666666663</v>
      </c>
      <c r="D1535" s="13">
        <v>43894</v>
      </c>
      <c r="E1535" s="7" t="s">
        <v>402</v>
      </c>
      <c r="F1535" s="14">
        <v>33.78</v>
      </c>
      <c r="G1535" t="s">
        <v>5</v>
      </c>
    </row>
    <row r="1536" spans="1:7" ht="14.25" hidden="1">
      <c r="A1536" s="11">
        <v>43891</v>
      </c>
      <c r="B1536" s="10" t="s">
        <v>1935</v>
      </c>
      <c r="C1536" s="12">
        <v>0.95833333333333337</v>
      </c>
      <c r="D1536" s="13">
        <v>43894</v>
      </c>
      <c r="E1536" s="7" t="s">
        <v>402</v>
      </c>
      <c r="F1536" s="14">
        <v>31.82</v>
      </c>
      <c r="G1536" t="s">
        <v>6</v>
      </c>
    </row>
    <row r="1537" spans="1:7" ht="14.25">
      <c r="A1537" s="11">
        <v>43891</v>
      </c>
      <c r="B1537" s="10" t="s">
        <v>1936</v>
      </c>
      <c r="C1537" s="12">
        <v>0</v>
      </c>
      <c r="D1537" s="13">
        <v>43895</v>
      </c>
      <c r="E1537" s="7" t="s">
        <v>402</v>
      </c>
      <c r="F1537" s="14">
        <v>27.85</v>
      </c>
      <c r="G1537" t="s">
        <v>5</v>
      </c>
    </row>
    <row r="1538" spans="1:7" ht="14.25" hidden="1">
      <c r="A1538" s="11">
        <v>43891</v>
      </c>
      <c r="B1538" s="10" t="s">
        <v>1937</v>
      </c>
      <c r="C1538" s="12">
        <v>4.1666666666666664E-2</v>
      </c>
      <c r="D1538" s="13">
        <v>43895</v>
      </c>
      <c r="E1538" s="7" t="s">
        <v>402</v>
      </c>
      <c r="F1538" s="14">
        <v>24.8</v>
      </c>
      <c r="G1538" t="s">
        <v>5</v>
      </c>
    </row>
    <row r="1539" spans="1:7" ht="14.25" hidden="1">
      <c r="A1539" s="11">
        <v>43891</v>
      </c>
      <c r="B1539" s="10" t="s">
        <v>1938</v>
      </c>
      <c r="C1539" s="12">
        <v>8.3333333333333329E-2</v>
      </c>
      <c r="D1539" s="13">
        <v>43895</v>
      </c>
      <c r="E1539" s="7" t="s">
        <v>402</v>
      </c>
      <c r="F1539" s="14">
        <v>22.05</v>
      </c>
      <c r="G1539" t="s">
        <v>6</v>
      </c>
    </row>
    <row r="1540" spans="1:7" ht="14.25" hidden="1">
      <c r="A1540" s="11">
        <v>43891</v>
      </c>
      <c r="B1540" s="10" t="s">
        <v>1939</v>
      </c>
      <c r="C1540" s="12">
        <v>0.125</v>
      </c>
      <c r="D1540" s="13">
        <v>43895</v>
      </c>
      <c r="E1540" s="7" t="s">
        <v>402</v>
      </c>
      <c r="F1540" s="14">
        <v>22.05</v>
      </c>
      <c r="G1540" t="s">
        <v>6</v>
      </c>
    </row>
    <row r="1541" spans="1:7" ht="14.25" hidden="1">
      <c r="A1541" s="11">
        <v>43891</v>
      </c>
      <c r="B1541" s="10" t="s">
        <v>1940</v>
      </c>
      <c r="C1541" s="12">
        <v>0.16666666666666666</v>
      </c>
      <c r="D1541" s="13">
        <v>43895</v>
      </c>
      <c r="E1541" s="7" t="s">
        <v>402</v>
      </c>
      <c r="F1541" s="14">
        <v>21.41</v>
      </c>
      <c r="G1541" t="s">
        <v>5</v>
      </c>
    </row>
    <row r="1542" spans="1:7" ht="14.25" hidden="1">
      <c r="A1542" s="11">
        <v>43891</v>
      </c>
      <c r="B1542" s="10" t="s">
        <v>1941</v>
      </c>
      <c r="C1542" s="12">
        <v>0.20833333333333334</v>
      </c>
      <c r="D1542" s="13">
        <v>43895</v>
      </c>
      <c r="E1542" s="7" t="s">
        <v>402</v>
      </c>
      <c r="F1542" s="14">
        <v>22</v>
      </c>
      <c r="G1542" t="s">
        <v>6</v>
      </c>
    </row>
    <row r="1543" spans="1:7" ht="14.25" hidden="1">
      <c r="A1543" s="11">
        <v>43891</v>
      </c>
      <c r="B1543" s="10" t="s">
        <v>1942</v>
      </c>
      <c r="C1543" s="12">
        <v>0.25</v>
      </c>
      <c r="D1543" s="13">
        <v>43895</v>
      </c>
      <c r="E1543" s="7" t="s">
        <v>402</v>
      </c>
      <c r="F1543" s="14">
        <v>23.8</v>
      </c>
      <c r="G1543" t="s">
        <v>6</v>
      </c>
    </row>
    <row r="1544" spans="1:7" ht="14.25" hidden="1">
      <c r="A1544" s="11">
        <v>43891</v>
      </c>
      <c r="B1544" s="10" t="s">
        <v>1943</v>
      </c>
      <c r="C1544" s="12">
        <v>0.29166666666666669</v>
      </c>
      <c r="D1544" s="13">
        <v>43895</v>
      </c>
      <c r="E1544" s="7" t="s">
        <v>402</v>
      </c>
      <c r="F1544" s="14">
        <v>26.3</v>
      </c>
      <c r="G1544" t="s">
        <v>6</v>
      </c>
    </row>
    <row r="1545" spans="1:7" ht="14.25" hidden="1">
      <c r="A1545" s="11">
        <v>43891</v>
      </c>
      <c r="B1545" s="10" t="s">
        <v>1944</v>
      </c>
      <c r="C1545" s="12">
        <v>0.33333333333333331</v>
      </c>
      <c r="D1545" s="13">
        <v>43895</v>
      </c>
      <c r="E1545" s="7" t="s">
        <v>402</v>
      </c>
      <c r="F1545" s="14">
        <v>28.51</v>
      </c>
      <c r="G1545" t="s">
        <v>12</v>
      </c>
    </row>
    <row r="1546" spans="1:7" ht="14.25" hidden="1">
      <c r="A1546" s="11">
        <v>43891</v>
      </c>
      <c r="B1546" s="10" t="s">
        <v>1945</v>
      </c>
      <c r="C1546" s="12">
        <v>0.375</v>
      </c>
      <c r="D1546" s="13">
        <v>43895</v>
      </c>
      <c r="E1546" s="7" t="s">
        <v>402</v>
      </c>
      <c r="F1546" s="14">
        <v>28.95</v>
      </c>
      <c r="G1546" t="s">
        <v>5</v>
      </c>
    </row>
    <row r="1547" spans="1:7" ht="14.25" hidden="1">
      <c r="A1547" s="11">
        <v>43891</v>
      </c>
      <c r="B1547" s="10" t="s">
        <v>1946</v>
      </c>
      <c r="C1547" s="12">
        <v>0.41666666666666669</v>
      </c>
      <c r="D1547" s="13">
        <v>43895</v>
      </c>
      <c r="E1547" s="7" t="s">
        <v>402</v>
      </c>
      <c r="F1547" s="14">
        <v>28.35</v>
      </c>
      <c r="G1547" t="s">
        <v>5</v>
      </c>
    </row>
    <row r="1548" spans="1:7" ht="14.25" hidden="1">
      <c r="A1548" s="11">
        <v>43891</v>
      </c>
      <c r="B1548" s="10" t="s">
        <v>1947</v>
      </c>
      <c r="C1548" s="12">
        <v>0.45833333333333331</v>
      </c>
      <c r="D1548" s="13">
        <v>43895</v>
      </c>
      <c r="E1548" s="7" t="s">
        <v>402</v>
      </c>
      <c r="F1548" s="14">
        <v>26</v>
      </c>
      <c r="G1548" t="s">
        <v>5</v>
      </c>
    </row>
    <row r="1549" spans="1:7" ht="14.25" hidden="1">
      <c r="A1549" s="11">
        <v>43891</v>
      </c>
      <c r="B1549" s="10" t="s">
        <v>1948</v>
      </c>
      <c r="C1549" s="12">
        <v>0.5</v>
      </c>
      <c r="D1549" s="13">
        <v>43895</v>
      </c>
      <c r="E1549" s="7" t="s">
        <v>402</v>
      </c>
      <c r="F1549" s="14">
        <v>25.3</v>
      </c>
      <c r="G1549" t="s">
        <v>12</v>
      </c>
    </row>
    <row r="1550" spans="1:7" ht="14.25" hidden="1">
      <c r="A1550" s="11">
        <v>43891</v>
      </c>
      <c r="B1550" s="10" t="s">
        <v>1949</v>
      </c>
      <c r="C1550" s="12">
        <v>0.54166666666666663</v>
      </c>
      <c r="D1550" s="13">
        <v>43895</v>
      </c>
      <c r="E1550" s="7" t="s">
        <v>402</v>
      </c>
      <c r="F1550" s="14">
        <v>24.3</v>
      </c>
      <c r="G1550" t="s">
        <v>6</v>
      </c>
    </row>
    <row r="1551" spans="1:7" ht="14.25" hidden="1">
      <c r="A1551" s="11">
        <v>43891</v>
      </c>
      <c r="B1551" s="10" t="s">
        <v>1950</v>
      </c>
      <c r="C1551" s="12">
        <v>0.58333333333333337</v>
      </c>
      <c r="D1551" s="13">
        <v>43895</v>
      </c>
      <c r="E1551" s="7" t="s">
        <v>402</v>
      </c>
      <c r="F1551" s="14">
        <v>22.05</v>
      </c>
      <c r="G1551" t="s">
        <v>5</v>
      </c>
    </row>
    <row r="1552" spans="1:7" ht="14.25" hidden="1">
      <c r="A1552" s="11">
        <v>43891</v>
      </c>
      <c r="B1552" s="10" t="s">
        <v>1951</v>
      </c>
      <c r="C1552" s="12">
        <v>0.625</v>
      </c>
      <c r="D1552" s="13">
        <v>43895</v>
      </c>
      <c r="E1552" s="7" t="s">
        <v>402</v>
      </c>
      <c r="F1552" s="14">
        <v>21.99</v>
      </c>
      <c r="G1552" t="s">
        <v>5</v>
      </c>
    </row>
    <row r="1553" spans="1:7" ht="14.25" hidden="1">
      <c r="A1553" s="11">
        <v>43891</v>
      </c>
      <c r="B1553" s="10" t="s">
        <v>1952</v>
      </c>
      <c r="C1553" s="12">
        <v>0.66666666666666663</v>
      </c>
      <c r="D1553" s="13">
        <v>43895</v>
      </c>
      <c r="E1553" s="7" t="s">
        <v>402</v>
      </c>
      <c r="F1553" s="14">
        <v>21.9</v>
      </c>
      <c r="G1553" t="s">
        <v>6</v>
      </c>
    </row>
    <row r="1554" spans="1:7" ht="14.25" hidden="1">
      <c r="A1554" s="11">
        <v>43891</v>
      </c>
      <c r="B1554" s="10" t="s">
        <v>1953</v>
      </c>
      <c r="C1554" s="12">
        <v>0.70833333333333337</v>
      </c>
      <c r="D1554" s="13">
        <v>43895</v>
      </c>
      <c r="E1554" s="7" t="s">
        <v>402</v>
      </c>
      <c r="F1554" s="14">
        <v>23.03</v>
      </c>
      <c r="G1554" t="s">
        <v>6</v>
      </c>
    </row>
    <row r="1555" spans="1:7" ht="14.25" hidden="1">
      <c r="A1555" s="11">
        <v>43891</v>
      </c>
      <c r="B1555" s="10" t="s">
        <v>1954</v>
      </c>
      <c r="C1555" s="12">
        <v>0.75</v>
      </c>
      <c r="D1555" s="13">
        <v>43895</v>
      </c>
      <c r="E1555" s="7" t="s">
        <v>402</v>
      </c>
      <c r="F1555" s="14">
        <v>24.35</v>
      </c>
      <c r="G1555" t="s">
        <v>5</v>
      </c>
    </row>
    <row r="1556" spans="1:7" ht="14.25" hidden="1">
      <c r="A1556" s="11">
        <v>43891</v>
      </c>
      <c r="B1556" s="10" t="s">
        <v>1955</v>
      </c>
      <c r="C1556" s="12">
        <v>0.79166666666666663</v>
      </c>
      <c r="D1556" s="13">
        <v>43895</v>
      </c>
      <c r="E1556" s="7" t="s">
        <v>402</v>
      </c>
      <c r="F1556" s="14">
        <v>28.35</v>
      </c>
      <c r="G1556" t="s">
        <v>5</v>
      </c>
    </row>
    <row r="1557" spans="1:7" ht="14.25" hidden="1">
      <c r="A1557" s="11">
        <v>43891</v>
      </c>
      <c r="B1557" s="10" t="s">
        <v>1956</v>
      </c>
      <c r="C1557" s="12">
        <v>0.83333333333333337</v>
      </c>
      <c r="D1557" s="13">
        <v>43895</v>
      </c>
      <c r="E1557" s="7" t="s">
        <v>402</v>
      </c>
      <c r="F1557" s="14">
        <v>30.24</v>
      </c>
      <c r="G1557" t="s">
        <v>5</v>
      </c>
    </row>
    <row r="1558" spans="1:7" ht="14.25" hidden="1">
      <c r="A1558" s="11">
        <v>43891</v>
      </c>
      <c r="B1558" s="10" t="s">
        <v>1957</v>
      </c>
      <c r="C1558" s="12">
        <v>0.875</v>
      </c>
      <c r="D1558" s="13">
        <v>43895</v>
      </c>
      <c r="E1558" s="7" t="s">
        <v>402</v>
      </c>
      <c r="F1558" s="14">
        <v>27.85</v>
      </c>
      <c r="G1558" t="s">
        <v>5</v>
      </c>
    </row>
    <row r="1559" spans="1:7" ht="14.25" hidden="1">
      <c r="A1559" s="11">
        <v>43891</v>
      </c>
      <c r="B1559" s="10" t="s">
        <v>1958</v>
      </c>
      <c r="C1559" s="12">
        <v>0.91666666666666663</v>
      </c>
      <c r="D1559" s="13">
        <v>43895</v>
      </c>
      <c r="E1559" s="7" t="s">
        <v>402</v>
      </c>
      <c r="F1559" s="14">
        <v>26.9</v>
      </c>
      <c r="G1559" t="s">
        <v>5</v>
      </c>
    </row>
    <row r="1560" spans="1:7" ht="14.25" hidden="1">
      <c r="A1560" s="11">
        <v>43891</v>
      </c>
      <c r="B1560" s="10" t="s">
        <v>1959</v>
      </c>
      <c r="C1560" s="12">
        <v>0.95833333333333337</v>
      </c>
      <c r="D1560" s="13">
        <v>43895</v>
      </c>
      <c r="E1560" s="7" t="s">
        <v>402</v>
      </c>
      <c r="F1560" s="14">
        <v>25.3</v>
      </c>
      <c r="G1560" t="s">
        <v>12</v>
      </c>
    </row>
    <row r="1561" spans="1:7" ht="14.25">
      <c r="A1561" s="11">
        <v>43891</v>
      </c>
      <c r="B1561" s="10" t="s">
        <v>1960</v>
      </c>
      <c r="C1561" s="12">
        <v>0</v>
      </c>
      <c r="D1561" s="13">
        <v>43896</v>
      </c>
      <c r="E1561" s="7" t="s">
        <v>402</v>
      </c>
      <c r="F1561" s="14">
        <v>21.7</v>
      </c>
      <c r="G1561" t="s">
        <v>6</v>
      </c>
    </row>
    <row r="1562" spans="1:7" ht="14.25" hidden="1">
      <c r="A1562" s="11">
        <v>43891</v>
      </c>
      <c r="B1562" s="10" t="s">
        <v>1961</v>
      </c>
      <c r="C1562" s="12">
        <v>4.1666666666666664E-2</v>
      </c>
      <c r="D1562" s="13">
        <v>43896</v>
      </c>
      <c r="E1562" s="7" t="s">
        <v>402</v>
      </c>
      <c r="F1562" s="14">
        <v>20</v>
      </c>
      <c r="G1562" t="s">
        <v>12</v>
      </c>
    </row>
    <row r="1563" spans="1:7" ht="14.25" hidden="1">
      <c r="A1563" s="11">
        <v>43891</v>
      </c>
      <c r="B1563" s="10" t="s">
        <v>1962</v>
      </c>
      <c r="C1563" s="12">
        <v>8.3333333333333329E-2</v>
      </c>
      <c r="D1563" s="13">
        <v>43896</v>
      </c>
      <c r="E1563" s="7" t="s">
        <v>402</v>
      </c>
      <c r="F1563" s="14">
        <v>17.079999999999998</v>
      </c>
      <c r="G1563" t="s">
        <v>5</v>
      </c>
    </row>
    <row r="1564" spans="1:7" ht="14.25" hidden="1">
      <c r="A1564" s="11">
        <v>43891</v>
      </c>
      <c r="B1564" s="10" t="s">
        <v>1963</v>
      </c>
      <c r="C1564" s="12">
        <v>0.125</v>
      </c>
      <c r="D1564" s="13">
        <v>43896</v>
      </c>
      <c r="E1564" s="7" t="s">
        <v>402</v>
      </c>
      <c r="F1564" s="14">
        <v>16</v>
      </c>
      <c r="G1564" t="s">
        <v>6</v>
      </c>
    </row>
    <row r="1565" spans="1:7" ht="14.25" hidden="1">
      <c r="A1565" s="11">
        <v>43891</v>
      </c>
      <c r="B1565" s="10" t="s">
        <v>1964</v>
      </c>
      <c r="C1565" s="12">
        <v>0.16666666666666666</v>
      </c>
      <c r="D1565" s="13">
        <v>43896</v>
      </c>
      <c r="E1565" s="7" t="s">
        <v>402</v>
      </c>
      <c r="F1565" s="14">
        <v>15</v>
      </c>
      <c r="G1565" t="s">
        <v>5</v>
      </c>
    </row>
    <row r="1566" spans="1:7" ht="14.25" hidden="1">
      <c r="A1566" s="11">
        <v>43891</v>
      </c>
      <c r="B1566" s="10" t="s">
        <v>1965</v>
      </c>
      <c r="C1566" s="12">
        <v>0.20833333333333334</v>
      </c>
      <c r="D1566" s="13">
        <v>43896</v>
      </c>
      <c r="E1566" s="7" t="s">
        <v>402</v>
      </c>
      <c r="F1566" s="14">
        <v>18</v>
      </c>
      <c r="G1566" t="s">
        <v>5</v>
      </c>
    </row>
    <row r="1567" spans="1:7" ht="14.25" hidden="1">
      <c r="A1567" s="11">
        <v>43891</v>
      </c>
      <c r="B1567" s="10" t="s">
        <v>1966</v>
      </c>
      <c r="C1567" s="12">
        <v>0.25</v>
      </c>
      <c r="D1567" s="13">
        <v>43896</v>
      </c>
      <c r="E1567" s="7" t="s">
        <v>402</v>
      </c>
      <c r="F1567" s="14">
        <v>21.7</v>
      </c>
      <c r="G1567" t="s">
        <v>6</v>
      </c>
    </row>
    <row r="1568" spans="1:7" ht="14.25" hidden="1">
      <c r="A1568" s="11">
        <v>43891</v>
      </c>
      <c r="B1568" s="10" t="s">
        <v>1967</v>
      </c>
      <c r="C1568" s="12">
        <v>0.29166666666666669</v>
      </c>
      <c r="D1568" s="13">
        <v>43896</v>
      </c>
      <c r="E1568" s="7" t="s">
        <v>402</v>
      </c>
      <c r="F1568" s="14">
        <v>25</v>
      </c>
      <c r="G1568" t="s">
        <v>6</v>
      </c>
    </row>
    <row r="1569" spans="1:7" ht="14.25" hidden="1">
      <c r="A1569" s="11">
        <v>43891</v>
      </c>
      <c r="B1569" s="10" t="s">
        <v>1968</v>
      </c>
      <c r="C1569" s="12">
        <v>0.33333333333333331</v>
      </c>
      <c r="D1569" s="13">
        <v>43896</v>
      </c>
      <c r="E1569" s="7" t="s">
        <v>402</v>
      </c>
      <c r="F1569" s="14">
        <v>25.8</v>
      </c>
      <c r="G1569" t="s">
        <v>20</v>
      </c>
    </row>
    <row r="1570" spans="1:7" ht="14.25" hidden="1">
      <c r="A1570" s="11">
        <v>43891</v>
      </c>
      <c r="B1570" s="10" t="s">
        <v>1969</v>
      </c>
      <c r="C1570" s="12">
        <v>0.375</v>
      </c>
      <c r="D1570" s="13">
        <v>43896</v>
      </c>
      <c r="E1570" s="7" t="s">
        <v>402</v>
      </c>
      <c r="F1570" s="14">
        <v>25.27</v>
      </c>
      <c r="G1570" t="s">
        <v>5</v>
      </c>
    </row>
    <row r="1571" spans="1:7" ht="14.25" hidden="1">
      <c r="A1571" s="11">
        <v>43891</v>
      </c>
      <c r="B1571" s="10" t="s">
        <v>1970</v>
      </c>
      <c r="C1571" s="12">
        <v>0.41666666666666669</v>
      </c>
      <c r="D1571" s="13">
        <v>43896</v>
      </c>
      <c r="E1571" s="7" t="s">
        <v>402</v>
      </c>
      <c r="F1571" s="14">
        <v>22.32</v>
      </c>
      <c r="G1571" t="s">
        <v>12</v>
      </c>
    </row>
    <row r="1572" spans="1:7" ht="14.25" hidden="1">
      <c r="A1572" s="11">
        <v>43891</v>
      </c>
      <c r="B1572" s="10" t="s">
        <v>1971</v>
      </c>
      <c r="C1572" s="12">
        <v>0.45833333333333331</v>
      </c>
      <c r="D1572" s="13">
        <v>43896</v>
      </c>
      <c r="E1572" s="7" t="s">
        <v>402</v>
      </c>
      <c r="F1572" s="14">
        <v>19.989999999999998</v>
      </c>
      <c r="G1572" t="s">
        <v>10</v>
      </c>
    </row>
    <row r="1573" spans="1:7" ht="14.25" hidden="1">
      <c r="A1573" s="11">
        <v>43891</v>
      </c>
      <c r="B1573" s="10" t="s">
        <v>1972</v>
      </c>
      <c r="C1573" s="12">
        <v>0.5</v>
      </c>
      <c r="D1573" s="13">
        <v>43896</v>
      </c>
      <c r="E1573" s="7" t="s">
        <v>402</v>
      </c>
      <c r="F1573" s="14">
        <v>17</v>
      </c>
      <c r="G1573" t="s">
        <v>10</v>
      </c>
    </row>
    <row r="1574" spans="1:7" ht="14.25" hidden="1">
      <c r="A1574" s="11">
        <v>43891</v>
      </c>
      <c r="B1574" s="10" t="s">
        <v>1973</v>
      </c>
      <c r="C1574" s="12">
        <v>0.54166666666666663</v>
      </c>
      <c r="D1574" s="13">
        <v>43896</v>
      </c>
      <c r="E1574" s="7" t="s">
        <v>402</v>
      </c>
      <c r="F1574" s="14">
        <v>16.3</v>
      </c>
      <c r="G1574" t="s">
        <v>10</v>
      </c>
    </row>
    <row r="1575" spans="1:7" ht="14.25" hidden="1">
      <c r="A1575" s="11">
        <v>43891</v>
      </c>
      <c r="B1575" s="10" t="s">
        <v>1974</v>
      </c>
      <c r="C1575" s="12">
        <v>0.58333333333333337</v>
      </c>
      <c r="D1575" s="13">
        <v>43896</v>
      </c>
      <c r="E1575" s="7" t="s">
        <v>402</v>
      </c>
      <c r="F1575" s="14">
        <v>12.61</v>
      </c>
      <c r="G1575" t="s">
        <v>10</v>
      </c>
    </row>
    <row r="1576" spans="1:7" ht="14.25" hidden="1">
      <c r="A1576" s="11">
        <v>43891</v>
      </c>
      <c r="B1576" s="10" t="s">
        <v>1975</v>
      </c>
      <c r="C1576" s="12">
        <v>0.625</v>
      </c>
      <c r="D1576" s="13">
        <v>43896</v>
      </c>
      <c r="E1576" s="7" t="s">
        <v>402</v>
      </c>
      <c r="F1576" s="14">
        <v>9.56</v>
      </c>
      <c r="G1576" t="s">
        <v>12</v>
      </c>
    </row>
    <row r="1577" spans="1:7" ht="14.25" hidden="1">
      <c r="A1577" s="11">
        <v>43891</v>
      </c>
      <c r="B1577" s="10" t="s">
        <v>1976</v>
      </c>
      <c r="C1577" s="12">
        <v>0.66666666666666663</v>
      </c>
      <c r="D1577" s="13">
        <v>43896</v>
      </c>
      <c r="E1577" s="7" t="s">
        <v>402</v>
      </c>
      <c r="F1577" s="14">
        <v>13.74</v>
      </c>
      <c r="G1577" t="s">
        <v>12</v>
      </c>
    </row>
    <row r="1578" spans="1:7" ht="14.25" hidden="1">
      <c r="A1578" s="11">
        <v>43891</v>
      </c>
      <c r="B1578" s="10" t="s">
        <v>1977</v>
      </c>
      <c r="C1578" s="12">
        <v>0.70833333333333337</v>
      </c>
      <c r="D1578" s="13">
        <v>43896</v>
      </c>
      <c r="E1578" s="7" t="s">
        <v>402</v>
      </c>
      <c r="F1578" s="14">
        <v>18.5</v>
      </c>
      <c r="G1578" t="s">
        <v>6</v>
      </c>
    </row>
    <row r="1579" spans="1:7" ht="14.25" hidden="1">
      <c r="A1579" s="11">
        <v>43891</v>
      </c>
      <c r="B1579" s="10" t="s">
        <v>1978</v>
      </c>
      <c r="C1579" s="12">
        <v>0.75</v>
      </c>
      <c r="D1579" s="13">
        <v>43896</v>
      </c>
      <c r="E1579" s="7" t="s">
        <v>402</v>
      </c>
      <c r="F1579" s="14">
        <v>23.03</v>
      </c>
      <c r="G1579" t="s">
        <v>10</v>
      </c>
    </row>
    <row r="1580" spans="1:7" ht="14.25" hidden="1">
      <c r="A1580" s="11">
        <v>43891</v>
      </c>
      <c r="B1580" s="10" t="s">
        <v>1979</v>
      </c>
      <c r="C1580" s="12">
        <v>0.79166666666666663</v>
      </c>
      <c r="D1580" s="13">
        <v>43896</v>
      </c>
      <c r="E1580" s="7" t="s">
        <v>402</v>
      </c>
      <c r="F1580" s="14">
        <v>29.49</v>
      </c>
      <c r="G1580" t="s">
        <v>20</v>
      </c>
    </row>
    <row r="1581" spans="1:7" ht="14.25" hidden="1">
      <c r="A1581" s="11">
        <v>43891</v>
      </c>
      <c r="B1581" s="10" t="s">
        <v>1980</v>
      </c>
      <c r="C1581" s="12">
        <v>0.83333333333333337</v>
      </c>
      <c r="D1581" s="13">
        <v>43896</v>
      </c>
      <c r="E1581" s="7" t="s">
        <v>402</v>
      </c>
      <c r="F1581" s="14">
        <v>35.46</v>
      </c>
      <c r="G1581" t="s">
        <v>6</v>
      </c>
    </row>
    <row r="1582" spans="1:7" ht="14.25" hidden="1">
      <c r="A1582" s="11">
        <v>43891</v>
      </c>
      <c r="B1582" s="10" t="s">
        <v>1981</v>
      </c>
      <c r="C1582" s="12">
        <v>0.875</v>
      </c>
      <c r="D1582" s="13">
        <v>43896</v>
      </c>
      <c r="E1582" s="7" t="s">
        <v>402</v>
      </c>
      <c r="F1582" s="14">
        <v>31.71</v>
      </c>
      <c r="G1582" t="s">
        <v>12</v>
      </c>
    </row>
    <row r="1583" spans="1:7" ht="14.25" hidden="1">
      <c r="A1583" s="11">
        <v>43891</v>
      </c>
      <c r="B1583" s="10" t="s">
        <v>1982</v>
      </c>
      <c r="C1583" s="12">
        <v>0.91666666666666663</v>
      </c>
      <c r="D1583" s="13">
        <v>43896</v>
      </c>
      <c r="E1583" s="7" t="s">
        <v>402</v>
      </c>
      <c r="F1583" s="14">
        <v>30.5</v>
      </c>
      <c r="G1583" t="s">
        <v>5</v>
      </c>
    </row>
    <row r="1584" spans="1:7" ht="14.25" hidden="1">
      <c r="A1584" s="11">
        <v>43891</v>
      </c>
      <c r="B1584" s="10" t="s">
        <v>1983</v>
      </c>
      <c r="C1584" s="12">
        <v>0.95833333333333337</v>
      </c>
      <c r="D1584" s="13">
        <v>43896</v>
      </c>
      <c r="E1584" s="7" t="s">
        <v>402</v>
      </c>
      <c r="F1584" s="14">
        <v>28.51</v>
      </c>
      <c r="G1584" t="s">
        <v>5</v>
      </c>
    </row>
    <row r="1585" spans="1:7" ht="14.25">
      <c r="A1585" s="11">
        <v>43891</v>
      </c>
      <c r="B1585" s="10" t="s">
        <v>1984</v>
      </c>
      <c r="C1585" s="12">
        <v>0</v>
      </c>
      <c r="D1585" s="13">
        <v>43897</v>
      </c>
      <c r="E1585" s="7" t="s">
        <v>402</v>
      </c>
      <c r="F1585" s="14">
        <v>29.1</v>
      </c>
      <c r="G1585" t="s">
        <v>5</v>
      </c>
    </row>
    <row r="1586" spans="1:7" ht="14.25" hidden="1">
      <c r="A1586" s="11">
        <v>43891</v>
      </c>
      <c r="B1586" s="10" t="s">
        <v>1985</v>
      </c>
      <c r="C1586" s="12">
        <v>4.1666666666666664E-2</v>
      </c>
      <c r="D1586" s="13">
        <v>43897</v>
      </c>
      <c r="E1586" s="7" t="s">
        <v>402</v>
      </c>
      <c r="F1586" s="14">
        <v>25.5</v>
      </c>
      <c r="G1586" t="s">
        <v>6</v>
      </c>
    </row>
    <row r="1587" spans="1:7" ht="14.25" hidden="1">
      <c r="A1587" s="11">
        <v>43891</v>
      </c>
      <c r="B1587" s="10" t="s">
        <v>1986</v>
      </c>
      <c r="C1587" s="12">
        <v>8.3333333333333329E-2</v>
      </c>
      <c r="D1587" s="13">
        <v>43897</v>
      </c>
      <c r="E1587" s="7" t="s">
        <v>402</v>
      </c>
      <c r="F1587" s="14">
        <v>24.51</v>
      </c>
      <c r="G1587" t="s">
        <v>6</v>
      </c>
    </row>
    <row r="1588" spans="1:7" ht="14.25" hidden="1">
      <c r="A1588" s="11">
        <v>43891</v>
      </c>
      <c r="B1588" s="10" t="s">
        <v>1987</v>
      </c>
      <c r="C1588" s="12">
        <v>0.125</v>
      </c>
      <c r="D1588" s="13">
        <v>43897</v>
      </c>
      <c r="E1588" s="7" t="s">
        <v>402</v>
      </c>
      <c r="F1588" s="14">
        <v>24.03</v>
      </c>
      <c r="G1588" t="s">
        <v>5</v>
      </c>
    </row>
    <row r="1589" spans="1:7" ht="14.25" hidden="1">
      <c r="A1589" s="11">
        <v>43891</v>
      </c>
      <c r="B1589" s="10" t="s">
        <v>1988</v>
      </c>
      <c r="C1589" s="12">
        <v>0.16666666666666666</v>
      </c>
      <c r="D1589" s="13">
        <v>43897</v>
      </c>
      <c r="E1589" s="7" t="s">
        <v>402</v>
      </c>
      <c r="F1589" s="14">
        <v>24</v>
      </c>
      <c r="G1589" t="s">
        <v>5</v>
      </c>
    </row>
    <row r="1590" spans="1:7" ht="14.25" hidden="1">
      <c r="A1590" s="11">
        <v>43891</v>
      </c>
      <c r="B1590" s="10" t="s">
        <v>1989</v>
      </c>
      <c r="C1590" s="12">
        <v>0.20833333333333334</v>
      </c>
      <c r="D1590" s="13">
        <v>43897</v>
      </c>
      <c r="E1590" s="7" t="s">
        <v>402</v>
      </c>
      <c r="F1590" s="14">
        <v>24.03</v>
      </c>
      <c r="G1590" t="s">
        <v>6</v>
      </c>
    </row>
    <row r="1591" spans="1:7" ht="14.25" hidden="1">
      <c r="A1591" s="11">
        <v>43891</v>
      </c>
      <c r="B1591" s="10" t="s">
        <v>1990</v>
      </c>
      <c r="C1591" s="12">
        <v>0.25</v>
      </c>
      <c r="D1591" s="13">
        <v>43897</v>
      </c>
      <c r="E1591" s="7" t="s">
        <v>402</v>
      </c>
      <c r="F1591" s="14">
        <v>25.3</v>
      </c>
      <c r="G1591" t="s">
        <v>5</v>
      </c>
    </row>
    <row r="1592" spans="1:7" ht="14.25" hidden="1">
      <c r="A1592" s="11">
        <v>43891</v>
      </c>
      <c r="B1592" s="10" t="s">
        <v>1991</v>
      </c>
      <c r="C1592" s="12">
        <v>0.29166666666666669</v>
      </c>
      <c r="D1592" s="13">
        <v>43897</v>
      </c>
      <c r="E1592" s="7" t="s">
        <v>402</v>
      </c>
      <c r="F1592" s="14">
        <v>25.8</v>
      </c>
      <c r="G1592" t="s">
        <v>6</v>
      </c>
    </row>
    <row r="1593" spans="1:7" ht="14.25" hidden="1">
      <c r="A1593" s="11">
        <v>43891</v>
      </c>
      <c r="B1593" s="10" t="s">
        <v>1992</v>
      </c>
      <c r="C1593" s="12">
        <v>0.33333333333333331</v>
      </c>
      <c r="D1593" s="13">
        <v>43897</v>
      </c>
      <c r="E1593" s="7" t="s">
        <v>402</v>
      </c>
      <c r="F1593" s="14">
        <v>26</v>
      </c>
      <c r="G1593" t="s">
        <v>12</v>
      </c>
    </row>
    <row r="1594" spans="1:7" ht="14.25" hidden="1">
      <c r="A1594" s="11">
        <v>43891</v>
      </c>
      <c r="B1594" s="10" t="s">
        <v>1993</v>
      </c>
      <c r="C1594" s="12">
        <v>0.375</v>
      </c>
      <c r="D1594" s="13">
        <v>43897</v>
      </c>
      <c r="E1594" s="7" t="s">
        <v>402</v>
      </c>
      <c r="F1594" s="14">
        <v>28.06</v>
      </c>
      <c r="G1594" t="s">
        <v>12</v>
      </c>
    </row>
    <row r="1595" spans="1:7" ht="14.25" hidden="1">
      <c r="A1595" s="11">
        <v>43891</v>
      </c>
      <c r="B1595" s="10" t="s">
        <v>1994</v>
      </c>
      <c r="C1595" s="12">
        <v>0.41666666666666669</v>
      </c>
      <c r="D1595" s="13">
        <v>43897</v>
      </c>
      <c r="E1595" s="7" t="s">
        <v>402</v>
      </c>
      <c r="F1595" s="14">
        <v>28.25</v>
      </c>
      <c r="G1595" t="s">
        <v>5</v>
      </c>
    </row>
    <row r="1596" spans="1:7" ht="14.25" hidden="1">
      <c r="A1596" s="11">
        <v>43891</v>
      </c>
      <c r="B1596" s="10" t="s">
        <v>1995</v>
      </c>
      <c r="C1596" s="12">
        <v>0.45833333333333331</v>
      </c>
      <c r="D1596" s="13">
        <v>43897</v>
      </c>
      <c r="E1596" s="7" t="s">
        <v>402</v>
      </c>
      <c r="F1596" s="14">
        <v>26</v>
      </c>
      <c r="G1596" t="s">
        <v>5</v>
      </c>
    </row>
    <row r="1597" spans="1:7" ht="14.25" hidden="1">
      <c r="A1597" s="11">
        <v>43891</v>
      </c>
      <c r="B1597" s="10" t="s">
        <v>1996</v>
      </c>
      <c r="C1597" s="12">
        <v>0.5</v>
      </c>
      <c r="D1597" s="13">
        <v>43897</v>
      </c>
      <c r="E1597" s="7" t="s">
        <v>402</v>
      </c>
      <c r="F1597" s="14">
        <v>25.3</v>
      </c>
      <c r="G1597" t="s">
        <v>12</v>
      </c>
    </row>
    <row r="1598" spans="1:7" ht="14.25" hidden="1">
      <c r="A1598" s="11">
        <v>43891</v>
      </c>
      <c r="B1598" s="10" t="s">
        <v>1997</v>
      </c>
      <c r="C1598" s="12">
        <v>0.54166666666666663</v>
      </c>
      <c r="D1598" s="13">
        <v>43897</v>
      </c>
      <c r="E1598" s="7" t="s">
        <v>402</v>
      </c>
      <c r="F1598" s="14">
        <v>25.06</v>
      </c>
      <c r="G1598" t="s">
        <v>6</v>
      </c>
    </row>
    <row r="1599" spans="1:7" ht="14.25" hidden="1">
      <c r="A1599" s="11">
        <v>43891</v>
      </c>
      <c r="B1599" s="10" t="s">
        <v>1998</v>
      </c>
      <c r="C1599" s="12">
        <v>0.58333333333333337</v>
      </c>
      <c r="D1599" s="13">
        <v>43897</v>
      </c>
      <c r="E1599" s="7" t="s">
        <v>402</v>
      </c>
      <c r="F1599" s="14">
        <v>24.94</v>
      </c>
      <c r="G1599" t="s">
        <v>5</v>
      </c>
    </row>
    <row r="1600" spans="1:7" ht="14.25" hidden="1">
      <c r="A1600" s="11">
        <v>43891</v>
      </c>
      <c r="B1600" s="10" t="s">
        <v>1999</v>
      </c>
      <c r="C1600" s="12">
        <v>0.625</v>
      </c>
      <c r="D1600" s="13">
        <v>43897</v>
      </c>
      <c r="E1600" s="7" t="s">
        <v>402</v>
      </c>
      <c r="F1600" s="14">
        <v>25</v>
      </c>
      <c r="G1600" t="s">
        <v>6</v>
      </c>
    </row>
    <row r="1601" spans="1:7" ht="14.25" hidden="1">
      <c r="A1601" s="11">
        <v>43891</v>
      </c>
      <c r="B1601" s="10" t="s">
        <v>2000</v>
      </c>
      <c r="C1601" s="12">
        <v>0.66666666666666663</v>
      </c>
      <c r="D1601" s="13">
        <v>43897</v>
      </c>
      <c r="E1601" s="7" t="s">
        <v>402</v>
      </c>
      <c r="F1601" s="14">
        <v>25.03</v>
      </c>
      <c r="G1601" t="s">
        <v>5</v>
      </c>
    </row>
    <row r="1602" spans="1:7" ht="14.25" hidden="1">
      <c r="A1602" s="11">
        <v>43891</v>
      </c>
      <c r="B1602" s="10" t="s">
        <v>2001</v>
      </c>
      <c r="C1602" s="12">
        <v>0.70833333333333337</v>
      </c>
      <c r="D1602" s="13">
        <v>43897</v>
      </c>
      <c r="E1602" s="7" t="s">
        <v>402</v>
      </c>
      <c r="F1602" s="14">
        <v>27.02</v>
      </c>
      <c r="G1602" t="s">
        <v>5</v>
      </c>
    </row>
    <row r="1603" spans="1:7" ht="14.25" hidden="1">
      <c r="A1603" s="11">
        <v>43891</v>
      </c>
      <c r="B1603" s="10" t="s">
        <v>2002</v>
      </c>
      <c r="C1603" s="12">
        <v>0.75</v>
      </c>
      <c r="D1603" s="13">
        <v>43897</v>
      </c>
      <c r="E1603" s="7" t="s">
        <v>402</v>
      </c>
      <c r="F1603" s="14">
        <v>31.01</v>
      </c>
      <c r="G1603" t="s">
        <v>12</v>
      </c>
    </row>
    <row r="1604" spans="1:7" ht="14.25" hidden="1">
      <c r="A1604" s="11">
        <v>43891</v>
      </c>
      <c r="B1604" s="10" t="s">
        <v>2003</v>
      </c>
      <c r="C1604" s="12">
        <v>0.79166666666666663</v>
      </c>
      <c r="D1604" s="13">
        <v>43897</v>
      </c>
      <c r="E1604" s="7" t="s">
        <v>402</v>
      </c>
      <c r="F1604" s="14">
        <v>37.61</v>
      </c>
      <c r="G1604" t="s">
        <v>5</v>
      </c>
    </row>
    <row r="1605" spans="1:7" ht="14.25" hidden="1">
      <c r="A1605" s="11">
        <v>43891</v>
      </c>
      <c r="B1605" s="10" t="s">
        <v>2004</v>
      </c>
      <c r="C1605" s="12">
        <v>0.83333333333333337</v>
      </c>
      <c r="D1605" s="13">
        <v>43897</v>
      </c>
      <c r="E1605" s="7" t="s">
        <v>402</v>
      </c>
      <c r="F1605" s="14">
        <v>35</v>
      </c>
      <c r="G1605" t="s">
        <v>6</v>
      </c>
    </row>
    <row r="1606" spans="1:7" ht="14.25" hidden="1">
      <c r="A1606" s="11">
        <v>43891</v>
      </c>
      <c r="B1606" s="10" t="s">
        <v>2005</v>
      </c>
      <c r="C1606" s="12">
        <v>0.875</v>
      </c>
      <c r="D1606" s="13">
        <v>43897</v>
      </c>
      <c r="E1606" s="7" t="s">
        <v>402</v>
      </c>
      <c r="F1606" s="14">
        <v>34.700000000000003</v>
      </c>
      <c r="G1606" t="s">
        <v>20</v>
      </c>
    </row>
    <row r="1607" spans="1:7" ht="14.25" hidden="1">
      <c r="A1607" s="11">
        <v>43891</v>
      </c>
      <c r="B1607" s="10" t="s">
        <v>2006</v>
      </c>
      <c r="C1607" s="12">
        <v>0.91666666666666663</v>
      </c>
      <c r="D1607" s="13">
        <v>43897</v>
      </c>
      <c r="E1607" s="7" t="s">
        <v>402</v>
      </c>
      <c r="F1607" s="14">
        <v>33.53</v>
      </c>
      <c r="G1607" t="s">
        <v>10</v>
      </c>
    </row>
    <row r="1608" spans="1:7" ht="14.25" hidden="1">
      <c r="A1608" s="11">
        <v>43891</v>
      </c>
      <c r="B1608" s="10" t="s">
        <v>2007</v>
      </c>
      <c r="C1608" s="12">
        <v>0.95833333333333337</v>
      </c>
      <c r="D1608" s="13">
        <v>43897</v>
      </c>
      <c r="E1608" s="7" t="s">
        <v>402</v>
      </c>
      <c r="F1608" s="14">
        <v>30.79</v>
      </c>
      <c r="G1608" t="s">
        <v>5</v>
      </c>
    </row>
    <row r="1609" spans="1:7" ht="14.25">
      <c r="A1609" s="11">
        <v>43891</v>
      </c>
      <c r="B1609" s="10" t="s">
        <v>2008</v>
      </c>
      <c r="C1609" s="12">
        <v>0</v>
      </c>
      <c r="D1609" s="13">
        <v>43898</v>
      </c>
      <c r="E1609" s="7" t="s">
        <v>402</v>
      </c>
      <c r="F1609" s="14">
        <v>31.5</v>
      </c>
      <c r="G1609" t="s">
        <v>5</v>
      </c>
    </row>
    <row r="1610" spans="1:7" ht="14.25" hidden="1">
      <c r="A1610" s="11">
        <v>43891</v>
      </c>
      <c r="B1610" s="10" t="s">
        <v>2009</v>
      </c>
      <c r="C1610" s="12">
        <v>4.1666666666666664E-2</v>
      </c>
      <c r="D1610" s="13">
        <v>43898</v>
      </c>
      <c r="E1610" s="7" t="s">
        <v>402</v>
      </c>
      <c r="F1610" s="14">
        <v>25.5</v>
      </c>
      <c r="G1610" t="s">
        <v>5</v>
      </c>
    </row>
    <row r="1611" spans="1:7" ht="14.25" hidden="1">
      <c r="A1611" s="11">
        <v>43891</v>
      </c>
      <c r="B1611" s="10" t="s">
        <v>2010</v>
      </c>
      <c r="C1611" s="12">
        <v>8.3333333333333329E-2</v>
      </c>
      <c r="D1611" s="13">
        <v>43898</v>
      </c>
      <c r="E1611" s="7" t="s">
        <v>402</v>
      </c>
      <c r="F1611" s="14">
        <v>25</v>
      </c>
      <c r="G1611" t="s">
        <v>6</v>
      </c>
    </row>
    <row r="1612" spans="1:7" ht="14.25" hidden="1">
      <c r="A1612" s="11">
        <v>43891</v>
      </c>
      <c r="B1612" s="10" t="s">
        <v>2011</v>
      </c>
      <c r="C1612" s="12">
        <v>0.125</v>
      </c>
      <c r="D1612" s="13">
        <v>43898</v>
      </c>
      <c r="E1612" s="7" t="s">
        <v>402</v>
      </c>
      <c r="F1612" s="14">
        <v>24.4</v>
      </c>
      <c r="G1612" t="s">
        <v>5</v>
      </c>
    </row>
    <row r="1613" spans="1:7" ht="14.25" hidden="1">
      <c r="A1613" s="11">
        <v>43891</v>
      </c>
      <c r="B1613" s="10" t="s">
        <v>2012</v>
      </c>
      <c r="C1613" s="12">
        <v>0.16666666666666666</v>
      </c>
      <c r="D1613" s="13">
        <v>43898</v>
      </c>
      <c r="E1613" s="7" t="s">
        <v>402</v>
      </c>
      <c r="F1613" s="14">
        <v>24.4</v>
      </c>
      <c r="G1613" t="s">
        <v>6</v>
      </c>
    </row>
    <row r="1614" spans="1:7" ht="14.25" hidden="1">
      <c r="A1614" s="11">
        <v>43891</v>
      </c>
      <c r="B1614" s="10" t="s">
        <v>2013</v>
      </c>
      <c r="C1614" s="12">
        <v>0.20833333333333334</v>
      </c>
      <c r="D1614" s="13">
        <v>43898</v>
      </c>
      <c r="E1614" s="7" t="s">
        <v>402</v>
      </c>
      <c r="F1614" s="14">
        <v>24.4</v>
      </c>
      <c r="G1614" t="s">
        <v>6</v>
      </c>
    </row>
    <row r="1615" spans="1:7" ht="14.25" hidden="1">
      <c r="A1615" s="11">
        <v>43891</v>
      </c>
      <c r="B1615" s="10" t="s">
        <v>2014</v>
      </c>
      <c r="C1615" s="12">
        <v>0.25</v>
      </c>
      <c r="D1615" s="13">
        <v>43898</v>
      </c>
      <c r="E1615" s="7" t="s">
        <v>402</v>
      </c>
      <c r="F1615" s="14">
        <v>25</v>
      </c>
      <c r="G1615" t="s">
        <v>6</v>
      </c>
    </row>
    <row r="1616" spans="1:7" ht="14.25" hidden="1">
      <c r="A1616" s="11">
        <v>43891</v>
      </c>
      <c r="B1616" s="10" t="s">
        <v>2015</v>
      </c>
      <c r="C1616" s="12">
        <v>0.29166666666666669</v>
      </c>
      <c r="D1616" s="13">
        <v>43898</v>
      </c>
      <c r="E1616" s="7" t="s">
        <v>402</v>
      </c>
      <c r="F1616" s="14">
        <v>24.84</v>
      </c>
      <c r="G1616" t="s">
        <v>5</v>
      </c>
    </row>
    <row r="1617" spans="1:7" ht="14.25" hidden="1">
      <c r="A1617" s="11">
        <v>43891</v>
      </c>
      <c r="B1617" s="10" t="s">
        <v>2016</v>
      </c>
      <c r="C1617" s="12">
        <v>0.33333333333333331</v>
      </c>
      <c r="D1617" s="13">
        <v>43898</v>
      </c>
      <c r="E1617" s="7" t="s">
        <v>402</v>
      </c>
      <c r="F1617" s="14">
        <v>24.59</v>
      </c>
      <c r="G1617" t="s">
        <v>6</v>
      </c>
    </row>
    <row r="1618" spans="1:7" ht="14.25" hidden="1">
      <c r="A1618" s="11">
        <v>43891</v>
      </c>
      <c r="B1618" s="10" t="s">
        <v>2017</v>
      </c>
      <c r="C1618" s="12">
        <v>0.375</v>
      </c>
      <c r="D1618" s="13">
        <v>43898</v>
      </c>
      <c r="E1618" s="7" t="s">
        <v>402</v>
      </c>
      <c r="F1618" s="14">
        <v>25</v>
      </c>
      <c r="G1618" t="s">
        <v>12</v>
      </c>
    </row>
    <row r="1619" spans="1:7" ht="14.25" hidden="1">
      <c r="A1619" s="11">
        <v>43891</v>
      </c>
      <c r="B1619" s="10" t="s">
        <v>2018</v>
      </c>
      <c r="C1619" s="12">
        <v>0.41666666666666669</v>
      </c>
      <c r="D1619" s="13">
        <v>43898</v>
      </c>
      <c r="E1619" s="7" t="s">
        <v>402</v>
      </c>
      <c r="F1619" s="14">
        <v>25</v>
      </c>
      <c r="G1619" t="s">
        <v>20</v>
      </c>
    </row>
    <row r="1620" spans="1:7" ht="14.25" hidden="1">
      <c r="A1620" s="11">
        <v>43891</v>
      </c>
      <c r="B1620" s="10" t="s">
        <v>2019</v>
      </c>
      <c r="C1620" s="12">
        <v>0.45833333333333331</v>
      </c>
      <c r="D1620" s="13">
        <v>43898</v>
      </c>
      <c r="E1620" s="7" t="s">
        <v>402</v>
      </c>
      <c r="F1620" s="14">
        <v>25</v>
      </c>
      <c r="G1620" t="s">
        <v>20</v>
      </c>
    </row>
    <row r="1621" spans="1:7" ht="14.25" hidden="1">
      <c r="A1621" s="11">
        <v>43891</v>
      </c>
      <c r="B1621" s="10" t="s">
        <v>2020</v>
      </c>
      <c r="C1621" s="12">
        <v>0.5</v>
      </c>
      <c r="D1621" s="13">
        <v>43898</v>
      </c>
      <c r="E1621" s="7" t="s">
        <v>402</v>
      </c>
      <c r="F1621" s="14">
        <v>24</v>
      </c>
      <c r="G1621" t="s">
        <v>20</v>
      </c>
    </row>
    <row r="1622" spans="1:7" ht="14.25" hidden="1">
      <c r="A1622" s="11">
        <v>43891</v>
      </c>
      <c r="B1622" s="10" t="s">
        <v>2021</v>
      </c>
      <c r="C1622" s="12">
        <v>0.54166666666666663</v>
      </c>
      <c r="D1622" s="13">
        <v>43898</v>
      </c>
      <c r="E1622" s="7" t="s">
        <v>402</v>
      </c>
      <c r="F1622" s="14">
        <v>24</v>
      </c>
      <c r="G1622" t="s">
        <v>6</v>
      </c>
    </row>
    <row r="1623" spans="1:7" ht="14.25" hidden="1">
      <c r="A1623" s="11">
        <v>43891</v>
      </c>
      <c r="B1623" s="10" t="s">
        <v>2022</v>
      </c>
      <c r="C1623" s="12">
        <v>0.58333333333333337</v>
      </c>
      <c r="D1623" s="13">
        <v>43898</v>
      </c>
      <c r="E1623" s="7" t="s">
        <v>402</v>
      </c>
      <c r="F1623" s="14">
        <v>24.4</v>
      </c>
      <c r="G1623" t="s">
        <v>6</v>
      </c>
    </row>
    <row r="1624" spans="1:7" ht="14.25" hidden="1">
      <c r="A1624" s="11">
        <v>43891</v>
      </c>
      <c r="B1624" s="10" t="s">
        <v>2023</v>
      </c>
      <c r="C1624" s="12">
        <v>0.625</v>
      </c>
      <c r="D1624" s="13">
        <v>43898</v>
      </c>
      <c r="E1624" s="7" t="s">
        <v>402</v>
      </c>
      <c r="F1624" s="14">
        <v>23</v>
      </c>
      <c r="G1624" t="s">
        <v>6</v>
      </c>
    </row>
    <row r="1625" spans="1:7" ht="14.25" hidden="1">
      <c r="A1625" s="11">
        <v>43891</v>
      </c>
      <c r="B1625" s="10" t="s">
        <v>2024</v>
      </c>
      <c r="C1625" s="12">
        <v>0.66666666666666663</v>
      </c>
      <c r="D1625" s="13">
        <v>43898</v>
      </c>
      <c r="E1625" s="7" t="s">
        <v>402</v>
      </c>
      <c r="F1625" s="14">
        <v>22.9</v>
      </c>
      <c r="G1625" t="s">
        <v>6</v>
      </c>
    </row>
    <row r="1626" spans="1:7" ht="14.25" hidden="1">
      <c r="A1626" s="11">
        <v>43891</v>
      </c>
      <c r="B1626" s="10" t="s">
        <v>2025</v>
      </c>
      <c r="C1626" s="12">
        <v>0.70833333333333337</v>
      </c>
      <c r="D1626" s="13">
        <v>43898</v>
      </c>
      <c r="E1626" s="7" t="s">
        <v>402</v>
      </c>
      <c r="F1626" s="14">
        <v>25.71</v>
      </c>
      <c r="G1626" t="s">
        <v>6</v>
      </c>
    </row>
    <row r="1627" spans="1:7" ht="14.25" hidden="1">
      <c r="A1627" s="11">
        <v>43891</v>
      </c>
      <c r="B1627" s="10" t="s">
        <v>2026</v>
      </c>
      <c r="C1627" s="12">
        <v>0.75</v>
      </c>
      <c r="D1627" s="13">
        <v>43898</v>
      </c>
      <c r="E1627" s="7" t="s">
        <v>402</v>
      </c>
      <c r="F1627" s="14">
        <v>31.97</v>
      </c>
      <c r="G1627" t="s">
        <v>5</v>
      </c>
    </row>
    <row r="1628" spans="1:7" ht="14.25" hidden="1">
      <c r="A1628" s="11">
        <v>43891</v>
      </c>
      <c r="B1628" s="10" t="s">
        <v>2027</v>
      </c>
      <c r="C1628" s="12">
        <v>0.79166666666666663</v>
      </c>
      <c r="D1628" s="13">
        <v>43898</v>
      </c>
      <c r="E1628" s="7" t="s">
        <v>402</v>
      </c>
      <c r="F1628" s="14">
        <v>34.86</v>
      </c>
      <c r="G1628" t="s">
        <v>5</v>
      </c>
    </row>
    <row r="1629" spans="1:7" ht="14.25" hidden="1">
      <c r="A1629" s="11">
        <v>43891</v>
      </c>
      <c r="B1629" s="10" t="s">
        <v>2028</v>
      </c>
      <c r="C1629" s="12">
        <v>0.83333333333333337</v>
      </c>
      <c r="D1629" s="13">
        <v>43898</v>
      </c>
      <c r="E1629" s="7" t="s">
        <v>402</v>
      </c>
      <c r="F1629" s="14">
        <v>34.020000000000003</v>
      </c>
      <c r="G1629" t="s">
        <v>10</v>
      </c>
    </row>
    <row r="1630" spans="1:7" ht="14.25" hidden="1">
      <c r="A1630" s="11">
        <v>43891</v>
      </c>
      <c r="B1630" s="10" t="s">
        <v>2029</v>
      </c>
      <c r="C1630" s="12">
        <v>0.875</v>
      </c>
      <c r="D1630" s="13">
        <v>43898</v>
      </c>
      <c r="E1630" s="7" t="s">
        <v>402</v>
      </c>
      <c r="F1630" s="14">
        <v>33.17</v>
      </c>
      <c r="G1630" t="s">
        <v>5</v>
      </c>
    </row>
    <row r="1631" spans="1:7" ht="14.25" hidden="1">
      <c r="A1631" s="11">
        <v>43891</v>
      </c>
      <c r="B1631" s="10" t="s">
        <v>2030</v>
      </c>
      <c r="C1631" s="12">
        <v>0.91666666666666663</v>
      </c>
      <c r="D1631" s="13">
        <v>43898</v>
      </c>
      <c r="E1631" s="7" t="s">
        <v>402</v>
      </c>
      <c r="F1631" s="14">
        <v>31.99</v>
      </c>
      <c r="G1631" t="s">
        <v>5</v>
      </c>
    </row>
    <row r="1632" spans="1:7" ht="14.25" hidden="1">
      <c r="A1632" s="11">
        <v>43891</v>
      </c>
      <c r="B1632" s="10" t="s">
        <v>2031</v>
      </c>
      <c r="C1632" s="12">
        <v>0.95833333333333337</v>
      </c>
      <c r="D1632" s="13">
        <v>43898</v>
      </c>
      <c r="E1632" s="7" t="s">
        <v>402</v>
      </c>
      <c r="F1632" s="14">
        <v>30.41</v>
      </c>
      <c r="G1632" t="s">
        <v>5</v>
      </c>
    </row>
    <row r="1633" spans="1:7" ht="14.25">
      <c r="A1633" s="11">
        <v>43891</v>
      </c>
      <c r="B1633" s="10" t="s">
        <v>2032</v>
      </c>
      <c r="C1633" s="12">
        <v>0</v>
      </c>
      <c r="D1633" s="13">
        <v>43899</v>
      </c>
      <c r="E1633" s="7" t="s">
        <v>402</v>
      </c>
      <c r="F1633" s="14">
        <v>25.8</v>
      </c>
      <c r="G1633" t="s">
        <v>10</v>
      </c>
    </row>
    <row r="1634" spans="1:7" ht="14.25" hidden="1">
      <c r="A1634" s="11">
        <v>43891</v>
      </c>
      <c r="B1634" s="10" t="s">
        <v>2033</v>
      </c>
      <c r="C1634" s="12">
        <v>4.1666666666666664E-2</v>
      </c>
      <c r="D1634" s="13">
        <v>43899</v>
      </c>
      <c r="E1634" s="7" t="s">
        <v>402</v>
      </c>
      <c r="F1634" s="14">
        <v>25</v>
      </c>
      <c r="G1634" t="s">
        <v>5</v>
      </c>
    </row>
    <row r="1635" spans="1:7" ht="14.25" hidden="1">
      <c r="A1635" s="11">
        <v>43891</v>
      </c>
      <c r="B1635" s="10" t="s">
        <v>2034</v>
      </c>
      <c r="C1635" s="12">
        <v>8.3333333333333329E-2</v>
      </c>
      <c r="D1635" s="13">
        <v>43899</v>
      </c>
      <c r="E1635" s="7" t="s">
        <v>402</v>
      </c>
      <c r="F1635" s="14">
        <v>25.09</v>
      </c>
      <c r="G1635" t="s">
        <v>5</v>
      </c>
    </row>
    <row r="1636" spans="1:7" ht="14.25" hidden="1">
      <c r="A1636" s="11">
        <v>43891</v>
      </c>
      <c r="B1636" s="10" t="s">
        <v>2035</v>
      </c>
      <c r="C1636" s="12">
        <v>0.125</v>
      </c>
      <c r="D1636" s="13">
        <v>43899</v>
      </c>
      <c r="E1636" s="7" t="s">
        <v>402</v>
      </c>
      <c r="F1636" s="14">
        <v>24.77</v>
      </c>
      <c r="G1636" t="s">
        <v>5</v>
      </c>
    </row>
    <row r="1637" spans="1:7" ht="14.25" hidden="1">
      <c r="A1637" s="11">
        <v>43891</v>
      </c>
      <c r="B1637" s="10" t="s">
        <v>2036</v>
      </c>
      <c r="C1637" s="12">
        <v>0.16666666666666666</v>
      </c>
      <c r="D1637" s="13">
        <v>43899</v>
      </c>
      <c r="E1637" s="7" t="s">
        <v>402</v>
      </c>
      <c r="F1637" s="14">
        <v>24.47</v>
      </c>
      <c r="G1637" t="s">
        <v>6</v>
      </c>
    </row>
    <row r="1638" spans="1:7" ht="14.25" hidden="1">
      <c r="A1638" s="11">
        <v>43891</v>
      </c>
      <c r="B1638" s="10" t="s">
        <v>2037</v>
      </c>
      <c r="C1638" s="12">
        <v>0.20833333333333334</v>
      </c>
      <c r="D1638" s="13">
        <v>43899</v>
      </c>
      <c r="E1638" s="7" t="s">
        <v>402</v>
      </c>
      <c r="F1638" s="14">
        <v>25.3</v>
      </c>
      <c r="G1638" t="s">
        <v>6</v>
      </c>
    </row>
    <row r="1639" spans="1:7" ht="14.25" hidden="1">
      <c r="A1639" s="11">
        <v>43891</v>
      </c>
      <c r="B1639" s="10" t="s">
        <v>2038</v>
      </c>
      <c r="C1639" s="12">
        <v>0.25</v>
      </c>
      <c r="D1639" s="13">
        <v>43899</v>
      </c>
      <c r="E1639" s="7" t="s">
        <v>402</v>
      </c>
      <c r="F1639" s="14">
        <v>28.01</v>
      </c>
      <c r="G1639" t="s">
        <v>6</v>
      </c>
    </row>
    <row r="1640" spans="1:7" ht="14.25" hidden="1">
      <c r="A1640" s="11">
        <v>43891</v>
      </c>
      <c r="B1640" s="10" t="s">
        <v>2039</v>
      </c>
      <c r="C1640" s="12">
        <v>0.29166666666666669</v>
      </c>
      <c r="D1640" s="13">
        <v>43899</v>
      </c>
      <c r="E1640" s="7" t="s">
        <v>402</v>
      </c>
      <c r="F1640" s="14">
        <v>35.5</v>
      </c>
      <c r="G1640" t="s">
        <v>6</v>
      </c>
    </row>
    <row r="1641" spans="1:7" ht="14.25" hidden="1">
      <c r="A1641" s="11">
        <v>43891</v>
      </c>
      <c r="B1641" s="10" t="s">
        <v>2040</v>
      </c>
      <c r="C1641" s="12">
        <v>0.33333333333333331</v>
      </c>
      <c r="D1641" s="13">
        <v>43899</v>
      </c>
      <c r="E1641" s="7" t="s">
        <v>402</v>
      </c>
      <c r="F1641" s="14">
        <v>37.68</v>
      </c>
      <c r="G1641" t="s">
        <v>8</v>
      </c>
    </row>
    <row r="1642" spans="1:7" ht="14.25" hidden="1">
      <c r="A1642" s="11">
        <v>43891</v>
      </c>
      <c r="B1642" s="10" t="s">
        <v>2041</v>
      </c>
      <c r="C1642" s="12">
        <v>0.375</v>
      </c>
      <c r="D1642" s="13">
        <v>43899</v>
      </c>
      <c r="E1642" s="7" t="s">
        <v>402</v>
      </c>
      <c r="F1642" s="14">
        <v>37.64</v>
      </c>
      <c r="G1642" t="s">
        <v>6</v>
      </c>
    </row>
    <row r="1643" spans="1:7" ht="14.25" hidden="1">
      <c r="A1643" s="11">
        <v>43891</v>
      </c>
      <c r="B1643" s="10" t="s">
        <v>2042</v>
      </c>
      <c r="C1643" s="12">
        <v>0.41666666666666669</v>
      </c>
      <c r="D1643" s="13">
        <v>43899</v>
      </c>
      <c r="E1643" s="7" t="s">
        <v>402</v>
      </c>
      <c r="F1643" s="14">
        <v>35.5</v>
      </c>
      <c r="G1643" t="s">
        <v>5</v>
      </c>
    </row>
    <row r="1644" spans="1:7" ht="14.25" hidden="1">
      <c r="A1644" s="11">
        <v>43891</v>
      </c>
      <c r="B1644" s="10" t="s">
        <v>2043</v>
      </c>
      <c r="C1644" s="12">
        <v>0.45833333333333331</v>
      </c>
      <c r="D1644" s="13">
        <v>43899</v>
      </c>
      <c r="E1644" s="7" t="s">
        <v>402</v>
      </c>
      <c r="F1644" s="14">
        <v>34.54</v>
      </c>
      <c r="G1644" t="s">
        <v>8</v>
      </c>
    </row>
    <row r="1645" spans="1:7" ht="14.25" hidden="1">
      <c r="A1645" s="11">
        <v>43891</v>
      </c>
      <c r="B1645" s="10" t="s">
        <v>2044</v>
      </c>
      <c r="C1645" s="12">
        <v>0.5</v>
      </c>
      <c r="D1645" s="13">
        <v>43899</v>
      </c>
      <c r="E1645" s="7" t="s">
        <v>402</v>
      </c>
      <c r="F1645" s="14">
        <v>33.479999999999997</v>
      </c>
      <c r="G1645" t="s">
        <v>6</v>
      </c>
    </row>
    <row r="1646" spans="1:7" ht="14.25" hidden="1">
      <c r="A1646" s="11">
        <v>43891</v>
      </c>
      <c r="B1646" s="10" t="s">
        <v>2045</v>
      </c>
      <c r="C1646" s="12">
        <v>0.54166666666666663</v>
      </c>
      <c r="D1646" s="13">
        <v>43899</v>
      </c>
      <c r="E1646" s="7" t="s">
        <v>402</v>
      </c>
      <c r="F1646" s="14">
        <v>35.04</v>
      </c>
      <c r="G1646" t="s">
        <v>13</v>
      </c>
    </row>
    <row r="1647" spans="1:7" ht="14.25" hidden="1">
      <c r="A1647" s="11">
        <v>43891</v>
      </c>
      <c r="B1647" s="10" t="s">
        <v>2046</v>
      </c>
      <c r="C1647" s="12">
        <v>0.58333333333333337</v>
      </c>
      <c r="D1647" s="13">
        <v>43899</v>
      </c>
      <c r="E1647" s="7" t="s">
        <v>402</v>
      </c>
      <c r="F1647" s="14">
        <v>33.53</v>
      </c>
      <c r="G1647" t="s">
        <v>5</v>
      </c>
    </row>
    <row r="1648" spans="1:7" ht="14.25" hidden="1">
      <c r="A1648" s="11">
        <v>43891</v>
      </c>
      <c r="B1648" s="10" t="s">
        <v>2047</v>
      </c>
      <c r="C1648" s="12">
        <v>0.625</v>
      </c>
      <c r="D1648" s="13">
        <v>43899</v>
      </c>
      <c r="E1648" s="7" t="s">
        <v>402</v>
      </c>
      <c r="F1648" s="14">
        <v>32.020000000000003</v>
      </c>
      <c r="G1648" t="s">
        <v>5</v>
      </c>
    </row>
    <row r="1649" spans="1:7" ht="14.25" hidden="1">
      <c r="A1649" s="11">
        <v>43891</v>
      </c>
      <c r="B1649" s="10" t="s">
        <v>2048</v>
      </c>
      <c r="C1649" s="12">
        <v>0.66666666666666663</v>
      </c>
      <c r="D1649" s="13">
        <v>43899</v>
      </c>
      <c r="E1649" s="7" t="s">
        <v>402</v>
      </c>
      <c r="F1649" s="14">
        <v>32.090000000000003</v>
      </c>
      <c r="G1649" t="s">
        <v>5</v>
      </c>
    </row>
    <row r="1650" spans="1:7" ht="14.25" hidden="1">
      <c r="A1650" s="11">
        <v>43891</v>
      </c>
      <c r="B1650" s="10" t="s">
        <v>2049</v>
      </c>
      <c r="C1650" s="12">
        <v>0.70833333333333337</v>
      </c>
      <c r="D1650" s="13">
        <v>43899</v>
      </c>
      <c r="E1650" s="7" t="s">
        <v>402</v>
      </c>
      <c r="F1650" s="14">
        <v>33.64</v>
      </c>
      <c r="G1650" t="s">
        <v>5</v>
      </c>
    </row>
    <row r="1651" spans="1:7" ht="14.25" hidden="1">
      <c r="A1651" s="11">
        <v>43891</v>
      </c>
      <c r="B1651" s="10" t="s">
        <v>2050</v>
      </c>
      <c r="C1651" s="12">
        <v>0.75</v>
      </c>
      <c r="D1651" s="13">
        <v>43899</v>
      </c>
      <c r="E1651" s="7" t="s">
        <v>402</v>
      </c>
      <c r="F1651" s="14">
        <v>35.17</v>
      </c>
      <c r="G1651" t="s">
        <v>5</v>
      </c>
    </row>
    <row r="1652" spans="1:7" ht="14.25" hidden="1">
      <c r="A1652" s="11">
        <v>43891</v>
      </c>
      <c r="B1652" s="10" t="s">
        <v>2051</v>
      </c>
      <c r="C1652" s="12">
        <v>0.79166666666666663</v>
      </c>
      <c r="D1652" s="13">
        <v>43899</v>
      </c>
      <c r="E1652" s="7" t="s">
        <v>402</v>
      </c>
      <c r="F1652" s="14">
        <v>39.090000000000003</v>
      </c>
      <c r="G1652" t="s">
        <v>5</v>
      </c>
    </row>
    <row r="1653" spans="1:7" ht="14.25" hidden="1">
      <c r="A1653" s="11">
        <v>43891</v>
      </c>
      <c r="B1653" s="10" t="s">
        <v>2052</v>
      </c>
      <c r="C1653" s="12">
        <v>0.83333333333333337</v>
      </c>
      <c r="D1653" s="13">
        <v>43899</v>
      </c>
      <c r="E1653" s="7" t="s">
        <v>402</v>
      </c>
      <c r="F1653" s="14">
        <v>40.5</v>
      </c>
      <c r="G1653" t="s">
        <v>20</v>
      </c>
    </row>
    <row r="1654" spans="1:7" ht="14.25" hidden="1">
      <c r="A1654" s="11">
        <v>43891</v>
      </c>
      <c r="B1654" s="10" t="s">
        <v>2053</v>
      </c>
      <c r="C1654" s="12">
        <v>0.875</v>
      </c>
      <c r="D1654" s="13">
        <v>43899</v>
      </c>
      <c r="E1654" s="7" t="s">
        <v>402</v>
      </c>
      <c r="F1654" s="14">
        <v>37.64</v>
      </c>
      <c r="G1654" t="s">
        <v>10</v>
      </c>
    </row>
    <row r="1655" spans="1:7" ht="14.25" hidden="1">
      <c r="A1655" s="11">
        <v>43891</v>
      </c>
      <c r="B1655" s="10" t="s">
        <v>2054</v>
      </c>
      <c r="C1655" s="12">
        <v>0.91666666666666663</v>
      </c>
      <c r="D1655" s="13">
        <v>43899</v>
      </c>
      <c r="E1655" s="7" t="s">
        <v>402</v>
      </c>
      <c r="F1655" s="14">
        <v>35.04</v>
      </c>
      <c r="G1655" t="s">
        <v>5</v>
      </c>
    </row>
    <row r="1656" spans="1:7" ht="14.25" hidden="1">
      <c r="A1656" s="11">
        <v>43891</v>
      </c>
      <c r="B1656" s="10" t="s">
        <v>2055</v>
      </c>
      <c r="C1656" s="12">
        <v>0.95833333333333337</v>
      </c>
      <c r="D1656" s="13">
        <v>43899</v>
      </c>
      <c r="E1656" s="7" t="s">
        <v>402</v>
      </c>
      <c r="F1656" s="14">
        <v>33.99</v>
      </c>
      <c r="G1656" t="s">
        <v>5</v>
      </c>
    </row>
    <row r="1657" spans="1:7" ht="14.25">
      <c r="A1657" s="11">
        <v>43891</v>
      </c>
      <c r="B1657" s="10" t="s">
        <v>2056</v>
      </c>
      <c r="C1657" s="12">
        <v>0</v>
      </c>
      <c r="D1657" s="13">
        <v>43900</v>
      </c>
      <c r="E1657" s="7" t="s">
        <v>402</v>
      </c>
      <c r="F1657" s="14">
        <v>28.6</v>
      </c>
      <c r="G1657" t="s">
        <v>5</v>
      </c>
    </row>
    <row r="1658" spans="1:7" ht="14.25" hidden="1">
      <c r="A1658" s="11">
        <v>43891</v>
      </c>
      <c r="B1658" s="10" t="s">
        <v>2057</v>
      </c>
      <c r="C1658" s="12">
        <v>4.1666666666666664E-2</v>
      </c>
      <c r="D1658" s="13">
        <v>43900</v>
      </c>
      <c r="E1658" s="7" t="s">
        <v>402</v>
      </c>
      <c r="F1658" s="14">
        <v>28.1</v>
      </c>
      <c r="G1658" t="s">
        <v>5</v>
      </c>
    </row>
    <row r="1659" spans="1:7" ht="14.25" hidden="1">
      <c r="A1659" s="11">
        <v>43891</v>
      </c>
      <c r="B1659" s="10" t="s">
        <v>2058</v>
      </c>
      <c r="C1659" s="12">
        <v>8.3333333333333329E-2</v>
      </c>
      <c r="D1659" s="13">
        <v>43900</v>
      </c>
      <c r="E1659" s="7" t="s">
        <v>402</v>
      </c>
      <c r="F1659" s="14">
        <v>25.8</v>
      </c>
      <c r="G1659" t="s">
        <v>6</v>
      </c>
    </row>
    <row r="1660" spans="1:7" ht="14.25" hidden="1">
      <c r="A1660" s="11">
        <v>43891</v>
      </c>
      <c r="B1660" s="10" t="s">
        <v>2059</v>
      </c>
      <c r="C1660" s="12">
        <v>0.125</v>
      </c>
      <c r="D1660" s="13">
        <v>43900</v>
      </c>
      <c r="E1660" s="7" t="s">
        <v>402</v>
      </c>
      <c r="F1660" s="14">
        <v>25.5</v>
      </c>
      <c r="G1660" t="s">
        <v>12</v>
      </c>
    </row>
    <row r="1661" spans="1:7" ht="14.25" hidden="1">
      <c r="A1661" s="11">
        <v>43891</v>
      </c>
      <c r="B1661" s="10" t="s">
        <v>2060</v>
      </c>
      <c r="C1661" s="12">
        <v>0.16666666666666666</v>
      </c>
      <c r="D1661" s="13">
        <v>43900</v>
      </c>
      <c r="E1661" s="7" t="s">
        <v>402</v>
      </c>
      <c r="F1661" s="14">
        <v>25.5</v>
      </c>
      <c r="G1661" t="s">
        <v>12</v>
      </c>
    </row>
    <row r="1662" spans="1:7" ht="14.25" hidden="1">
      <c r="A1662" s="11">
        <v>43891</v>
      </c>
      <c r="B1662" s="10" t="s">
        <v>2061</v>
      </c>
      <c r="C1662" s="12">
        <v>0.20833333333333334</v>
      </c>
      <c r="D1662" s="13">
        <v>43900</v>
      </c>
      <c r="E1662" s="7" t="s">
        <v>402</v>
      </c>
      <c r="F1662" s="14">
        <v>27.55</v>
      </c>
      <c r="G1662" t="s">
        <v>7</v>
      </c>
    </row>
    <row r="1663" spans="1:7" ht="14.25" hidden="1">
      <c r="A1663" s="11">
        <v>43891</v>
      </c>
      <c r="B1663" s="10" t="s">
        <v>2062</v>
      </c>
      <c r="C1663" s="12">
        <v>0.25</v>
      </c>
      <c r="D1663" s="13">
        <v>43900</v>
      </c>
      <c r="E1663" s="7" t="s">
        <v>402</v>
      </c>
      <c r="F1663" s="14">
        <v>29.5</v>
      </c>
      <c r="G1663" t="s">
        <v>12</v>
      </c>
    </row>
    <row r="1664" spans="1:7" ht="14.25" hidden="1">
      <c r="A1664" s="11">
        <v>43891</v>
      </c>
      <c r="B1664" s="10" t="s">
        <v>2063</v>
      </c>
      <c r="C1664" s="12">
        <v>0.29166666666666669</v>
      </c>
      <c r="D1664" s="13">
        <v>43900</v>
      </c>
      <c r="E1664" s="7" t="s">
        <v>402</v>
      </c>
      <c r="F1664" s="14">
        <v>35.68</v>
      </c>
      <c r="G1664" t="s">
        <v>12</v>
      </c>
    </row>
    <row r="1665" spans="1:7" ht="14.25" hidden="1">
      <c r="A1665" s="11">
        <v>43891</v>
      </c>
      <c r="B1665" s="10" t="s">
        <v>2064</v>
      </c>
      <c r="C1665" s="12">
        <v>0.33333333333333331</v>
      </c>
      <c r="D1665" s="13">
        <v>43900</v>
      </c>
      <c r="E1665" s="7" t="s">
        <v>402</v>
      </c>
      <c r="F1665" s="14">
        <v>37.840000000000003</v>
      </c>
      <c r="G1665" t="s">
        <v>12</v>
      </c>
    </row>
    <row r="1666" spans="1:7" ht="14.25" hidden="1">
      <c r="A1666" s="11">
        <v>43891</v>
      </c>
      <c r="B1666" s="10" t="s">
        <v>2065</v>
      </c>
      <c r="C1666" s="12">
        <v>0.375</v>
      </c>
      <c r="D1666" s="13">
        <v>43900</v>
      </c>
      <c r="E1666" s="7" t="s">
        <v>402</v>
      </c>
      <c r="F1666" s="14">
        <v>38.51</v>
      </c>
      <c r="G1666" t="s">
        <v>5</v>
      </c>
    </row>
    <row r="1667" spans="1:7" ht="14.25" hidden="1">
      <c r="A1667" s="11">
        <v>43891</v>
      </c>
      <c r="B1667" s="10" t="s">
        <v>2066</v>
      </c>
      <c r="C1667" s="12">
        <v>0.41666666666666669</v>
      </c>
      <c r="D1667" s="13">
        <v>43900</v>
      </c>
      <c r="E1667" s="7" t="s">
        <v>402</v>
      </c>
      <c r="F1667" s="14">
        <v>37.270000000000003</v>
      </c>
      <c r="G1667" t="s">
        <v>5</v>
      </c>
    </row>
    <row r="1668" spans="1:7" ht="14.25" hidden="1">
      <c r="A1668" s="11">
        <v>43891</v>
      </c>
      <c r="B1668" s="10" t="s">
        <v>2067</v>
      </c>
      <c r="C1668" s="12">
        <v>0.45833333333333331</v>
      </c>
      <c r="D1668" s="13">
        <v>43900</v>
      </c>
      <c r="E1668" s="7" t="s">
        <v>402</v>
      </c>
      <c r="F1668" s="14">
        <v>36.840000000000003</v>
      </c>
      <c r="G1668" t="s">
        <v>5</v>
      </c>
    </row>
    <row r="1669" spans="1:7" ht="14.25" hidden="1">
      <c r="A1669" s="11">
        <v>43891</v>
      </c>
      <c r="B1669" s="10" t="s">
        <v>2068</v>
      </c>
      <c r="C1669" s="12">
        <v>0.5</v>
      </c>
      <c r="D1669" s="13">
        <v>43900</v>
      </c>
      <c r="E1669" s="7" t="s">
        <v>402</v>
      </c>
      <c r="F1669" s="14">
        <v>37.1</v>
      </c>
      <c r="G1669" t="s">
        <v>5</v>
      </c>
    </row>
    <row r="1670" spans="1:7" ht="14.25" hidden="1">
      <c r="A1670" s="11">
        <v>43891</v>
      </c>
      <c r="B1670" s="10" t="s">
        <v>2069</v>
      </c>
      <c r="C1670" s="12">
        <v>0.54166666666666663</v>
      </c>
      <c r="D1670" s="13">
        <v>43900</v>
      </c>
      <c r="E1670" s="7" t="s">
        <v>402</v>
      </c>
      <c r="F1670" s="14">
        <v>36.840000000000003</v>
      </c>
      <c r="G1670" t="s">
        <v>10</v>
      </c>
    </row>
    <row r="1671" spans="1:7" ht="14.25" hidden="1">
      <c r="A1671" s="11">
        <v>43891</v>
      </c>
      <c r="B1671" s="10" t="s">
        <v>2070</v>
      </c>
      <c r="C1671" s="12">
        <v>0.58333333333333337</v>
      </c>
      <c r="D1671" s="13">
        <v>43900</v>
      </c>
      <c r="E1671" s="7" t="s">
        <v>402</v>
      </c>
      <c r="F1671" s="14">
        <v>35.020000000000003</v>
      </c>
      <c r="G1671" t="s">
        <v>5</v>
      </c>
    </row>
    <row r="1672" spans="1:7" ht="14.25" hidden="1">
      <c r="A1672" s="11">
        <v>43891</v>
      </c>
      <c r="B1672" s="10" t="s">
        <v>2071</v>
      </c>
      <c r="C1672" s="12">
        <v>0.625</v>
      </c>
      <c r="D1672" s="13">
        <v>43900</v>
      </c>
      <c r="E1672" s="7" t="s">
        <v>402</v>
      </c>
      <c r="F1672" s="14">
        <v>35.01</v>
      </c>
      <c r="G1672" t="s">
        <v>5</v>
      </c>
    </row>
    <row r="1673" spans="1:7" ht="14.25" hidden="1">
      <c r="A1673" s="11">
        <v>43891</v>
      </c>
      <c r="B1673" s="10" t="s">
        <v>2072</v>
      </c>
      <c r="C1673" s="12">
        <v>0.66666666666666663</v>
      </c>
      <c r="D1673" s="13">
        <v>43900</v>
      </c>
      <c r="E1673" s="7" t="s">
        <v>402</v>
      </c>
      <c r="F1673" s="14">
        <v>35</v>
      </c>
      <c r="G1673" t="s">
        <v>5</v>
      </c>
    </row>
    <row r="1674" spans="1:7" ht="14.25" hidden="1">
      <c r="A1674" s="11">
        <v>43891</v>
      </c>
      <c r="B1674" s="10" t="s">
        <v>2073</v>
      </c>
      <c r="C1674" s="12">
        <v>0.70833333333333337</v>
      </c>
      <c r="D1674" s="13">
        <v>43900</v>
      </c>
      <c r="E1674" s="7" t="s">
        <v>402</v>
      </c>
      <c r="F1674" s="14">
        <v>36.56</v>
      </c>
      <c r="G1674" t="s">
        <v>5</v>
      </c>
    </row>
    <row r="1675" spans="1:7" ht="14.25" hidden="1">
      <c r="A1675" s="11">
        <v>43891</v>
      </c>
      <c r="B1675" s="10" t="s">
        <v>2074</v>
      </c>
      <c r="C1675" s="12">
        <v>0.75</v>
      </c>
      <c r="D1675" s="13">
        <v>43900</v>
      </c>
      <c r="E1675" s="7" t="s">
        <v>402</v>
      </c>
      <c r="F1675" s="14">
        <v>37.049999999999997</v>
      </c>
      <c r="G1675" t="s">
        <v>5</v>
      </c>
    </row>
    <row r="1676" spans="1:7" ht="14.25" hidden="1">
      <c r="A1676" s="11">
        <v>43891</v>
      </c>
      <c r="B1676" s="10" t="s">
        <v>2075</v>
      </c>
      <c r="C1676" s="12">
        <v>0.79166666666666663</v>
      </c>
      <c r="D1676" s="13">
        <v>43900</v>
      </c>
      <c r="E1676" s="7" t="s">
        <v>402</v>
      </c>
      <c r="F1676" s="14">
        <v>40.340000000000003</v>
      </c>
      <c r="G1676" t="s">
        <v>5</v>
      </c>
    </row>
    <row r="1677" spans="1:7" ht="14.25" hidden="1">
      <c r="A1677" s="11">
        <v>43891</v>
      </c>
      <c r="B1677" s="10" t="s">
        <v>2076</v>
      </c>
      <c r="C1677" s="12">
        <v>0.83333333333333337</v>
      </c>
      <c r="D1677" s="13">
        <v>43900</v>
      </c>
      <c r="E1677" s="7" t="s">
        <v>402</v>
      </c>
      <c r="F1677" s="14">
        <v>44.5</v>
      </c>
      <c r="G1677" t="s">
        <v>5</v>
      </c>
    </row>
    <row r="1678" spans="1:7" ht="14.25" hidden="1">
      <c r="A1678" s="11">
        <v>43891</v>
      </c>
      <c r="B1678" s="10" t="s">
        <v>2077</v>
      </c>
      <c r="C1678" s="12">
        <v>0.875</v>
      </c>
      <c r="D1678" s="13">
        <v>43900</v>
      </c>
      <c r="E1678" s="7" t="s">
        <v>402</v>
      </c>
      <c r="F1678" s="14">
        <v>40.6</v>
      </c>
      <c r="G1678" t="s">
        <v>10</v>
      </c>
    </row>
    <row r="1679" spans="1:7" ht="14.25" hidden="1">
      <c r="A1679" s="11">
        <v>43891</v>
      </c>
      <c r="B1679" s="10" t="s">
        <v>2078</v>
      </c>
      <c r="C1679" s="12">
        <v>0.91666666666666663</v>
      </c>
      <c r="D1679" s="13">
        <v>43900</v>
      </c>
      <c r="E1679" s="7" t="s">
        <v>402</v>
      </c>
      <c r="F1679" s="14">
        <v>38.15</v>
      </c>
      <c r="G1679" t="s">
        <v>12</v>
      </c>
    </row>
    <row r="1680" spans="1:7" ht="14.25" hidden="1">
      <c r="A1680" s="11">
        <v>43891</v>
      </c>
      <c r="B1680" s="10" t="s">
        <v>2079</v>
      </c>
      <c r="C1680" s="12">
        <v>0.95833333333333337</v>
      </c>
      <c r="D1680" s="13">
        <v>43900</v>
      </c>
      <c r="E1680" s="7" t="s">
        <v>402</v>
      </c>
      <c r="F1680" s="14">
        <v>36.159999999999997</v>
      </c>
      <c r="G1680" t="s">
        <v>6</v>
      </c>
    </row>
    <row r="1681" spans="1:7" ht="14.25">
      <c r="A1681" s="11">
        <v>43891</v>
      </c>
      <c r="B1681" s="10" t="s">
        <v>2080</v>
      </c>
      <c r="C1681" s="12">
        <v>0</v>
      </c>
      <c r="D1681" s="13">
        <v>43901</v>
      </c>
      <c r="E1681" s="7" t="s">
        <v>402</v>
      </c>
      <c r="F1681" s="14">
        <v>37.549999999999997</v>
      </c>
      <c r="G1681" t="s">
        <v>12</v>
      </c>
    </row>
    <row r="1682" spans="1:7" ht="14.25" hidden="1">
      <c r="A1682" s="11">
        <v>43891</v>
      </c>
      <c r="B1682" s="10" t="s">
        <v>2081</v>
      </c>
      <c r="C1682" s="12">
        <v>4.1666666666666664E-2</v>
      </c>
      <c r="D1682" s="13">
        <v>43901</v>
      </c>
      <c r="E1682" s="7" t="s">
        <v>402</v>
      </c>
      <c r="F1682" s="14">
        <v>37.21</v>
      </c>
      <c r="G1682" t="s">
        <v>5</v>
      </c>
    </row>
    <row r="1683" spans="1:7" ht="14.25" hidden="1">
      <c r="A1683" s="11">
        <v>43891</v>
      </c>
      <c r="B1683" s="10" t="s">
        <v>2082</v>
      </c>
      <c r="C1683" s="12">
        <v>8.3333333333333329E-2</v>
      </c>
      <c r="D1683" s="13">
        <v>43901</v>
      </c>
      <c r="E1683" s="7" t="s">
        <v>402</v>
      </c>
      <c r="F1683" s="14">
        <v>36.840000000000003</v>
      </c>
      <c r="G1683" t="s">
        <v>5</v>
      </c>
    </row>
    <row r="1684" spans="1:7" ht="14.25" hidden="1">
      <c r="A1684" s="11">
        <v>43891</v>
      </c>
      <c r="B1684" s="10" t="s">
        <v>2083</v>
      </c>
      <c r="C1684" s="12">
        <v>0.125</v>
      </c>
      <c r="D1684" s="13">
        <v>43901</v>
      </c>
      <c r="E1684" s="7" t="s">
        <v>402</v>
      </c>
      <c r="F1684" s="14">
        <v>36.840000000000003</v>
      </c>
      <c r="G1684" t="s">
        <v>5</v>
      </c>
    </row>
    <row r="1685" spans="1:7" ht="14.25" hidden="1">
      <c r="A1685" s="11">
        <v>43891</v>
      </c>
      <c r="B1685" s="10" t="s">
        <v>2084</v>
      </c>
      <c r="C1685" s="12">
        <v>0.16666666666666666</v>
      </c>
      <c r="D1685" s="13">
        <v>43901</v>
      </c>
      <c r="E1685" s="7" t="s">
        <v>402</v>
      </c>
      <c r="F1685" s="14">
        <v>36.840000000000003</v>
      </c>
      <c r="G1685" t="s">
        <v>5</v>
      </c>
    </row>
    <row r="1686" spans="1:7" ht="14.25" hidden="1">
      <c r="A1686" s="11">
        <v>43891</v>
      </c>
      <c r="B1686" s="10" t="s">
        <v>2085</v>
      </c>
      <c r="C1686" s="12">
        <v>0.20833333333333334</v>
      </c>
      <c r="D1686" s="13">
        <v>43901</v>
      </c>
      <c r="E1686" s="7" t="s">
        <v>402</v>
      </c>
      <c r="F1686" s="14">
        <v>37.520000000000003</v>
      </c>
      <c r="G1686" t="s">
        <v>5</v>
      </c>
    </row>
    <row r="1687" spans="1:7" ht="14.25" hidden="1">
      <c r="A1687" s="11">
        <v>43891</v>
      </c>
      <c r="B1687" s="10" t="s">
        <v>2086</v>
      </c>
      <c r="C1687" s="12">
        <v>0.25</v>
      </c>
      <c r="D1687" s="13">
        <v>43901</v>
      </c>
      <c r="E1687" s="7" t="s">
        <v>402</v>
      </c>
      <c r="F1687" s="14">
        <v>38.369999999999997</v>
      </c>
      <c r="G1687" t="s">
        <v>28</v>
      </c>
    </row>
    <row r="1688" spans="1:7" ht="14.25" hidden="1">
      <c r="A1688" s="11">
        <v>43891</v>
      </c>
      <c r="B1688" s="10" t="s">
        <v>2087</v>
      </c>
      <c r="C1688" s="12">
        <v>0.29166666666666669</v>
      </c>
      <c r="D1688" s="13">
        <v>43901</v>
      </c>
      <c r="E1688" s="7" t="s">
        <v>402</v>
      </c>
      <c r="F1688" s="14">
        <v>40.049999999999997</v>
      </c>
      <c r="G1688" t="s">
        <v>5</v>
      </c>
    </row>
    <row r="1689" spans="1:7" ht="14.25" hidden="1">
      <c r="A1689" s="11">
        <v>43891</v>
      </c>
      <c r="B1689" s="10" t="s">
        <v>2088</v>
      </c>
      <c r="C1689" s="12">
        <v>0.33333333333333331</v>
      </c>
      <c r="D1689" s="13">
        <v>43901</v>
      </c>
      <c r="E1689" s="7" t="s">
        <v>402</v>
      </c>
      <c r="F1689" s="14">
        <v>39.46</v>
      </c>
      <c r="G1689" t="s">
        <v>5</v>
      </c>
    </row>
    <row r="1690" spans="1:7" ht="14.25" hidden="1">
      <c r="A1690" s="11">
        <v>43891</v>
      </c>
      <c r="B1690" s="10" t="s">
        <v>2089</v>
      </c>
      <c r="C1690" s="12">
        <v>0.375</v>
      </c>
      <c r="D1690" s="13">
        <v>43901</v>
      </c>
      <c r="E1690" s="7" t="s">
        <v>402</v>
      </c>
      <c r="F1690" s="14">
        <v>39</v>
      </c>
      <c r="G1690" t="s">
        <v>5</v>
      </c>
    </row>
    <row r="1691" spans="1:7" ht="14.25" hidden="1">
      <c r="A1691" s="11">
        <v>43891</v>
      </c>
      <c r="B1691" s="10" t="s">
        <v>2090</v>
      </c>
      <c r="C1691" s="12">
        <v>0.41666666666666669</v>
      </c>
      <c r="D1691" s="13">
        <v>43901</v>
      </c>
      <c r="E1691" s="7" t="s">
        <v>402</v>
      </c>
      <c r="F1691" s="14">
        <v>37.840000000000003</v>
      </c>
      <c r="G1691" t="s">
        <v>20</v>
      </c>
    </row>
    <row r="1692" spans="1:7" ht="14.25" hidden="1">
      <c r="A1692" s="11">
        <v>43891</v>
      </c>
      <c r="B1692" s="10" t="s">
        <v>2091</v>
      </c>
      <c r="C1692" s="12">
        <v>0.45833333333333331</v>
      </c>
      <c r="D1692" s="13">
        <v>43901</v>
      </c>
      <c r="E1692" s="7" t="s">
        <v>402</v>
      </c>
      <c r="F1692" s="14">
        <v>37.549999999999997</v>
      </c>
      <c r="G1692" t="s">
        <v>5</v>
      </c>
    </row>
    <row r="1693" spans="1:7" ht="14.25" hidden="1">
      <c r="A1693" s="11">
        <v>43891</v>
      </c>
      <c r="B1693" s="10" t="s">
        <v>2092</v>
      </c>
      <c r="C1693" s="12">
        <v>0.5</v>
      </c>
      <c r="D1693" s="13">
        <v>43901</v>
      </c>
      <c r="E1693" s="7" t="s">
        <v>402</v>
      </c>
      <c r="F1693" s="14">
        <v>37.520000000000003</v>
      </c>
      <c r="G1693" t="s">
        <v>5</v>
      </c>
    </row>
    <row r="1694" spans="1:7" ht="14.25" hidden="1">
      <c r="A1694" s="11">
        <v>43891</v>
      </c>
      <c r="B1694" s="10" t="s">
        <v>2093</v>
      </c>
      <c r="C1694" s="12">
        <v>0.54166666666666663</v>
      </c>
      <c r="D1694" s="13">
        <v>43901</v>
      </c>
      <c r="E1694" s="7" t="s">
        <v>402</v>
      </c>
      <c r="F1694" s="14">
        <v>36.840000000000003</v>
      </c>
      <c r="G1694" t="s">
        <v>28</v>
      </c>
    </row>
    <row r="1695" spans="1:7" ht="14.25" hidden="1">
      <c r="A1695" s="11">
        <v>43891</v>
      </c>
      <c r="B1695" s="10" t="s">
        <v>2094</v>
      </c>
      <c r="C1695" s="12">
        <v>0.58333333333333337</v>
      </c>
      <c r="D1695" s="13">
        <v>43901</v>
      </c>
      <c r="E1695" s="7" t="s">
        <v>402</v>
      </c>
      <c r="F1695" s="14">
        <v>36.19</v>
      </c>
      <c r="G1695" t="s">
        <v>5</v>
      </c>
    </row>
    <row r="1696" spans="1:7" ht="14.25" hidden="1">
      <c r="A1696" s="11">
        <v>43891</v>
      </c>
      <c r="B1696" s="10" t="s">
        <v>2095</v>
      </c>
      <c r="C1696" s="12">
        <v>0.625</v>
      </c>
      <c r="D1696" s="13">
        <v>43901</v>
      </c>
      <c r="E1696" s="7" t="s">
        <v>402</v>
      </c>
      <c r="F1696" s="14">
        <v>36.21</v>
      </c>
      <c r="G1696" t="s">
        <v>5</v>
      </c>
    </row>
    <row r="1697" spans="1:7" ht="14.25" hidden="1">
      <c r="A1697" s="11">
        <v>43891</v>
      </c>
      <c r="B1697" s="10" t="s">
        <v>2096</v>
      </c>
      <c r="C1697" s="12">
        <v>0.66666666666666663</v>
      </c>
      <c r="D1697" s="13">
        <v>43901</v>
      </c>
      <c r="E1697" s="7" t="s">
        <v>402</v>
      </c>
      <c r="F1697" s="14">
        <v>36.39</v>
      </c>
      <c r="G1697" t="s">
        <v>5</v>
      </c>
    </row>
    <row r="1698" spans="1:7" ht="14.25" hidden="1">
      <c r="A1698" s="11">
        <v>43891</v>
      </c>
      <c r="B1698" s="10" t="s">
        <v>2097</v>
      </c>
      <c r="C1698" s="12">
        <v>0.70833333333333337</v>
      </c>
      <c r="D1698" s="13">
        <v>43901</v>
      </c>
      <c r="E1698" s="7" t="s">
        <v>402</v>
      </c>
      <c r="F1698" s="14">
        <v>37.21</v>
      </c>
      <c r="G1698" t="s">
        <v>5</v>
      </c>
    </row>
    <row r="1699" spans="1:7" ht="14.25" hidden="1">
      <c r="A1699" s="11">
        <v>43891</v>
      </c>
      <c r="B1699" s="10" t="s">
        <v>2098</v>
      </c>
      <c r="C1699" s="12">
        <v>0.75</v>
      </c>
      <c r="D1699" s="13">
        <v>43901</v>
      </c>
      <c r="E1699" s="7" t="s">
        <v>402</v>
      </c>
      <c r="F1699" s="14">
        <v>37.869999999999997</v>
      </c>
      <c r="G1699" t="s">
        <v>5</v>
      </c>
    </row>
    <row r="1700" spans="1:7" ht="14.25" hidden="1">
      <c r="A1700" s="11">
        <v>43891</v>
      </c>
      <c r="B1700" s="10" t="s">
        <v>2099</v>
      </c>
      <c r="C1700" s="12">
        <v>0.79166666666666663</v>
      </c>
      <c r="D1700" s="13">
        <v>43901</v>
      </c>
      <c r="E1700" s="7" t="s">
        <v>402</v>
      </c>
      <c r="F1700" s="14">
        <v>43.05</v>
      </c>
      <c r="G1700" t="s">
        <v>5</v>
      </c>
    </row>
    <row r="1701" spans="1:7" ht="14.25" hidden="1">
      <c r="A1701" s="11">
        <v>43891</v>
      </c>
      <c r="B1701" s="10" t="s">
        <v>2100</v>
      </c>
      <c r="C1701" s="12">
        <v>0.83333333333333337</v>
      </c>
      <c r="D1701" s="13">
        <v>43901</v>
      </c>
      <c r="E1701" s="7" t="s">
        <v>402</v>
      </c>
      <c r="F1701" s="14">
        <v>48.28</v>
      </c>
      <c r="G1701" t="s">
        <v>5</v>
      </c>
    </row>
    <row r="1702" spans="1:7" ht="14.25" hidden="1">
      <c r="A1702" s="11">
        <v>43891</v>
      </c>
      <c r="B1702" s="10" t="s">
        <v>2101</v>
      </c>
      <c r="C1702" s="12">
        <v>0.875</v>
      </c>
      <c r="D1702" s="13">
        <v>43901</v>
      </c>
      <c r="E1702" s="7" t="s">
        <v>402</v>
      </c>
      <c r="F1702" s="14">
        <v>45</v>
      </c>
      <c r="G1702" t="s">
        <v>10</v>
      </c>
    </row>
    <row r="1703" spans="1:7" ht="14.25" hidden="1">
      <c r="A1703" s="11">
        <v>43891</v>
      </c>
      <c r="B1703" s="10" t="s">
        <v>2102</v>
      </c>
      <c r="C1703" s="12">
        <v>0.91666666666666663</v>
      </c>
      <c r="D1703" s="13">
        <v>43901</v>
      </c>
      <c r="E1703" s="7" t="s">
        <v>402</v>
      </c>
      <c r="F1703" s="14">
        <v>38.869999999999997</v>
      </c>
      <c r="G1703" t="s">
        <v>20</v>
      </c>
    </row>
    <row r="1704" spans="1:7" ht="14.25" hidden="1">
      <c r="A1704" s="11">
        <v>43891</v>
      </c>
      <c r="B1704" s="10" t="s">
        <v>2103</v>
      </c>
      <c r="C1704" s="12">
        <v>0.95833333333333337</v>
      </c>
      <c r="D1704" s="13">
        <v>43901</v>
      </c>
      <c r="E1704" s="7" t="s">
        <v>402</v>
      </c>
      <c r="F1704" s="14">
        <v>38.71</v>
      </c>
      <c r="G1704" t="s">
        <v>5</v>
      </c>
    </row>
    <row r="1705" spans="1:7" ht="14.25">
      <c r="A1705" s="11">
        <v>43891</v>
      </c>
      <c r="B1705" s="10" t="s">
        <v>2104</v>
      </c>
      <c r="C1705" s="12">
        <v>0</v>
      </c>
      <c r="D1705" s="13">
        <v>43902</v>
      </c>
      <c r="E1705" s="7" t="s">
        <v>402</v>
      </c>
      <c r="F1705" s="14">
        <v>38.880000000000003</v>
      </c>
      <c r="G1705" t="s">
        <v>5</v>
      </c>
    </row>
    <row r="1706" spans="1:7" ht="14.25" hidden="1">
      <c r="A1706" s="11">
        <v>43891</v>
      </c>
      <c r="B1706" s="10" t="s">
        <v>2105</v>
      </c>
      <c r="C1706" s="12">
        <v>4.1666666666666664E-2</v>
      </c>
      <c r="D1706" s="13">
        <v>43902</v>
      </c>
      <c r="E1706" s="7" t="s">
        <v>402</v>
      </c>
      <c r="F1706" s="14">
        <v>38.17</v>
      </c>
      <c r="G1706" t="s">
        <v>5</v>
      </c>
    </row>
    <row r="1707" spans="1:7" ht="14.25" hidden="1">
      <c r="A1707" s="11">
        <v>43891</v>
      </c>
      <c r="B1707" s="10" t="s">
        <v>2106</v>
      </c>
      <c r="C1707" s="12">
        <v>8.3333333333333329E-2</v>
      </c>
      <c r="D1707" s="13">
        <v>43902</v>
      </c>
      <c r="E1707" s="7" t="s">
        <v>402</v>
      </c>
      <c r="F1707" s="14">
        <v>37.770000000000003</v>
      </c>
      <c r="G1707" t="s">
        <v>5</v>
      </c>
    </row>
    <row r="1708" spans="1:7" ht="14.25" hidden="1">
      <c r="A1708" s="11">
        <v>43891</v>
      </c>
      <c r="B1708" s="10" t="s">
        <v>2107</v>
      </c>
      <c r="C1708" s="12">
        <v>0.125</v>
      </c>
      <c r="D1708" s="13">
        <v>43902</v>
      </c>
      <c r="E1708" s="7" t="s">
        <v>402</v>
      </c>
      <c r="F1708" s="14">
        <v>37.54</v>
      </c>
      <c r="G1708" t="s">
        <v>5</v>
      </c>
    </row>
    <row r="1709" spans="1:7" ht="14.25" hidden="1">
      <c r="A1709" s="11">
        <v>43891</v>
      </c>
      <c r="B1709" s="10" t="s">
        <v>2108</v>
      </c>
      <c r="C1709" s="12">
        <v>0.16666666666666666</v>
      </c>
      <c r="D1709" s="13">
        <v>43902</v>
      </c>
      <c r="E1709" s="7" t="s">
        <v>402</v>
      </c>
      <c r="F1709" s="14">
        <v>37.54</v>
      </c>
      <c r="G1709" t="s">
        <v>5</v>
      </c>
    </row>
    <row r="1710" spans="1:7" ht="14.25" hidden="1">
      <c r="A1710" s="11">
        <v>43891</v>
      </c>
      <c r="B1710" s="10" t="s">
        <v>2109</v>
      </c>
      <c r="C1710" s="12">
        <v>0.20833333333333334</v>
      </c>
      <c r="D1710" s="13">
        <v>43902</v>
      </c>
      <c r="E1710" s="7" t="s">
        <v>402</v>
      </c>
      <c r="F1710" s="14">
        <v>37.770000000000003</v>
      </c>
      <c r="G1710" t="s">
        <v>5</v>
      </c>
    </row>
    <row r="1711" spans="1:7" ht="14.25" hidden="1">
      <c r="A1711" s="11">
        <v>43891</v>
      </c>
      <c r="B1711" s="10" t="s">
        <v>2110</v>
      </c>
      <c r="C1711" s="12">
        <v>0.25</v>
      </c>
      <c r="D1711" s="13">
        <v>43902</v>
      </c>
      <c r="E1711" s="7" t="s">
        <v>402</v>
      </c>
      <c r="F1711" s="14">
        <v>38.42</v>
      </c>
      <c r="G1711" t="s">
        <v>5</v>
      </c>
    </row>
    <row r="1712" spans="1:7" ht="14.25" hidden="1">
      <c r="A1712" s="11">
        <v>43891</v>
      </c>
      <c r="B1712" s="10" t="s">
        <v>2111</v>
      </c>
      <c r="C1712" s="12">
        <v>0.29166666666666669</v>
      </c>
      <c r="D1712" s="13">
        <v>43902</v>
      </c>
      <c r="E1712" s="7" t="s">
        <v>402</v>
      </c>
      <c r="F1712" s="14">
        <v>41.18</v>
      </c>
      <c r="G1712" t="s">
        <v>5</v>
      </c>
    </row>
    <row r="1713" spans="1:7" ht="14.25" hidden="1">
      <c r="A1713" s="11">
        <v>43891</v>
      </c>
      <c r="B1713" s="10" t="s">
        <v>2112</v>
      </c>
      <c r="C1713" s="12">
        <v>0.33333333333333331</v>
      </c>
      <c r="D1713" s="13">
        <v>43902</v>
      </c>
      <c r="E1713" s="7" t="s">
        <v>402</v>
      </c>
      <c r="F1713" s="14">
        <v>41.58</v>
      </c>
      <c r="G1713" t="s">
        <v>5</v>
      </c>
    </row>
    <row r="1714" spans="1:7" ht="14.25" hidden="1">
      <c r="A1714" s="11">
        <v>43891</v>
      </c>
      <c r="B1714" s="10" t="s">
        <v>2113</v>
      </c>
      <c r="C1714" s="12">
        <v>0.375</v>
      </c>
      <c r="D1714" s="13">
        <v>43902</v>
      </c>
      <c r="E1714" s="7" t="s">
        <v>402</v>
      </c>
      <c r="F1714" s="14">
        <v>41.52</v>
      </c>
      <c r="G1714" t="s">
        <v>5</v>
      </c>
    </row>
    <row r="1715" spans="1:7" ht="14.25" hidden="1">
      <c r="A1715" s="11">
        <v>43891</v>
      </c>
      <c r="B1715" s="10" t="s">
        <v>2114</v>
      </c>
      <c r="C1715" s="12">
        <v>0.41666666666666669</v>
      </c>
      <c r="D1715" s="13">
        <v>43902</v>
      </c>
      <c r="E1715" s="7" t="s">
        <v>402</v>
      </c>
      <c r="F1715" s="14">
        <v>40.51</v>
      </c>
      <c r="G1715" t="s">
        <v>5</v>
      </c>
    </row>
    <row r="1716" spans="1:7" ht="14.25" hidden="1">
      <c r="A1716" s="11">
        <v>43891</v>
      </c>
      <c r="B1716" s="10" t="s">
        <v>2115</v>
      </c>
      <c r="C1716" s="12">
        <v>0.45833333333333331</v>
      </c>
      <c r="D1716" s="13">
        <v>43902</v>
      </c>
      <c r="E1716" s="7" t="s">
        <v>402</v>
      </c>
      <c r="F1716" s="14">
        <v>39.51</v>
      </c>
      <c r="G1716" t="s">
        <v>5</v>
      </c>
    </row>
    <row r="1717" spans="1:7" ht="14.25" hidden="1">
      <c r="A1717" s="11">
        <v>43891</v>
      </c>
      <c r="B1717" s="10" t="s">
        <v>2116</v>
      </c>
      <c r="C1717" s="12">
        <v>0.5</v>
      </c>
      <c r="D1717" s="13">
        <v>43902</v>
      </c>
      <c r="E1717" s="7" t="s">
        <v>402</v>
      </c>
      <c r="F1717" s="14">
        <v>39.51</v>
      </c>
      <c r="G1717" t="s">
        <v>12</v>
      </c>
    </row>
    <row r="1718" spans="1:7" ht="14.25" hidden="1">
      <c r="A1718" s="11">
        <v>43891</v>
      </c>
      <c r="B1718" s="10" t="s">
        <v>2117</v>
      </c>
      <c r="C1718" s="12">
        <v>0.54166666666666663</v>
      </c>
      <c r="D1718" s="13">
        <v>43902</v>
      </c>
      <c r="E1718" s="7" t="s">
        <v>402</v>
      </c>
      <c r="F1718" s="14">
        <v>39.01</v>
      </c>
      <c r="G1718" t="s">
        <v>12</v>
      </c>
    </row>
    <row r="1719" spans="1:7" ht="14.25" hidden="1">
      <c r="A1719" s="11">
        <v>43891</v>
      </c>
      <c r="B1719" s="10" t="s">
        <v>2118</v>
      </c>
      <c r="C1719" s="12">
        <v>0.58333333333333337</v>
      </c>
      <c r="D1719" s="13">
        <v>43902</v>
      </c>
      <c r="E1719" s="7" t="s">
        <v>402</v>
      </c>
      <c r="F1719" s="14">
        <v>38.17</v>
      </c>
      <c r="G1719" t="s">
        <v>5</v>
      </c>
    </row>
    <row r="1720" spans="1:7" ht="14.25" hidden="1">
      <c r="A1720" s="11">
        <v>43891</v>
      </c>
      <c r="B1720" s="10" t="s">
        <v>2119</v>
      </c>
      <c r="C1720" s="12">
        <v>0.625</v>
      </c>
      <c r="D1720" s="13">
        <v>43902</v>
      </c>
      <c r="E1720" s="7" t="s">
        <v>402</v>
      </c>
      <c r="F1720" s="14">
        <v>38.07</v>
      </c>
      <c r="G1720" t="s">
        <v>5</v>
      </c>
    </row>
    <row r="1721" spans="1:7" ht="14.25" hidden="1">
      <c r="A1721" s="11">
        <v>43891</v>
      </c>
      <c r="B1721" s="10" t="s">
        <v>2120</v>
      </c>
      <c r="C1721" s="12">
        <v>0.66666666666666663</v>
      </c>
      <c r="D1721" s="13">
        <v>43902</v>
      </c>
      <c r="E1721" s="7" t="s">
        <v>402</v>
      </c>
      <c r="F1721" s="14">
        <v>37.69</v>
      </c>
      <c r="G1721" t="s">
        <v>5</v>
      </c>
    </row>
    <row r="1722" spans="1:7" ht="14.25" hidden="1">
      <c r="A1722" s="11">
        <v>43891</v>
      </c>
      <c r="B1722" s="10" t="s">
        <v>2121</v>
      </c>
      <c r="C1722" s="12">
        <v>0.70833333333333337</v>
      </c>
      <c r="D1722" s="13">
        <v>43902</v>
      </c>
      <c r="E1722" s="7" t="s">
        <v>402</v>
      </c>
      <c r="F1722" s="14">
        <v>37.69</v>
      </c>
      <c r="G1722" t="s">
        <v>12</v>
      </c>
    </row>
    <row r="1723" spans="1:7" ht="14.25" hidden="1">
      <c r="A1723" s="11">
        <v>43891</v>
      </c>
      <c r="B1723" s="10" t="s">
        <v>2122</v>
      </c>
      <c r="C1723" s="12">
        <v>0.75</v>
      </c>
      <c r="D1723" s="13">
        <v>43902</v>
      </c>
      <c r="E1723" s="7" t="s">
        <v>402</v>
      </c>
      <c r="F1723" s="14">
        <v>37.69</v>
      </c>
      <c r="G1723" t="s">
        <v>12</v>
      </c>
    </row>
    <row r="1724" spans="1:7" ht="14.25" hidden="1">
      <c r="A1724" s="11">
        <v>43891</v>
      </c>
      <c r="B1724" s="10" t="s">
        <v>2123</v>
      </c>
      <c r="C1724" s="12">
        <v>0.79166666666666663</v>
      </c>
      <c r="D1724" s="13">
        <v>43902</v>
      </c>
      <c r="E1724" s="7" t="s">
        <v>402</v>
      </c>
      <c r="F1724" s="14">
        <v>39.630000000000003</v>
      </c>
      <c r="G1724" t="s">
        <v>12</v>
      </c>
    </row>
    <row r="1725" spans="1:7" ht="14.25" hidden="1">
      <c r="A1725" s="11">
        <v>43891</v>
      </c>
      <c r="B1725" s="10" t="s">
        <v>2124</v>
      </c>
      <c r="C1725" s="12">
        <v>0.83333333333333337</v>
      </c>
      <c r="D1725" s="13">
        <v>43902</v>
      </c>
      <c r="E1725" s="7" t="s">
        <v>402</v>
      </c>
      <c r="F1725" s="14">
        <v>40.01</v>
      </c>
      <c r="G1725" t="s">
        <v>5</v>
      </c>
    </row>
    <row r="1726" spans="1:7" ht="14.25" hidden="1">
      <c r="A1726" s="11">
        <v>43891</v>
      </c>
      <c r="B1726" s="10" t="s">
        <v>2125</v>
      </c>
      <c r="C1726" s="12">
        <v>0.875</v>
      </c>
      <c r="D1726" s="13">
        <v>43902</v>
      </c>
      <c r="E1726" s="7" t="s">
        <v>402</v>
      </c>
      <c r="F1726" s="14">
        <v>38.880000000000003</v>
      </c>
      <c r="G1726" t="s">
        <v>6</v>
      </c>
    </row>
    <row r="1727" spans="1:7" ht="14.25" hidden="1">
      <c r="A1727" s="11">
        <v>43891</v>
      </c>
      <c r="B1727" s="10" t="s">
        <v>2126</v>
      </c>
      <c r="C1727" s="12">
        <v>0.91666666666666663</v>
      </c>
      <c r="D1727" s="13">
        <v>43902</v>
      </c>
      <c r="E1727" s="7" t="s">
        <v>402</v>
      </c>
      <c r="F1727" s="14">
        <v>37.69</v>
      </c>
      <c r="G1727" t="s">
        <v>5</v>
      </c>
    </row>
    <row r="1728" spans="1:7" ht="14.25" hidden="1">
      <c r="A1728" s="11">
        <v>43891</v>
      </c>
      <c r="B1728" s="10" t="s">
        <v>2127</v>
      </c>
      <c r="C1728" s="12">
        <v>0.95833333333333337</v>
      </c>
      <c r="D1728" s="13">
        <v>43902</v>
      </c>
      <c r="E1728" s="7" t="s">
        <v>402</v>
      </c>
      <c r="F1728" s="14">
        <v>36.380000000000003</v>
      </c>
      <c r="G1728" t="s">
        <v>12</v>
      </c>
    </row>
    <row r="1729" spans="1:7" ht="14.25">
      <c r="A1729" s="11">
        <v>43891</v>
      </c>
      <c r="B1729" s="10" t="s">
        <v>2128</v>
      </c>
      <c r="C1729" s="12">
        <v>0</v>
      </c>
      <c r="D1729" s="13">
        <v>43903</v>
      </c>
      <c r="E1729" s="7" t="s">
        <v>402</v>
      </c>
      <c r="F1729" s="14">
        <v>26.3</v>
      </c>
      <c r="G1729" t="s">
        <v>5</v>
      </c>
    </row>
    <row r="1730" spans="1:7" ht="14.25" hidden="1">
      <c r="A1730" s="11">
        <v>43891</v>
      </c>
      <c r="B1730" s="10" t="s">
        <v>2129</v>
      </c>
      <c r="C1730" s="12">
        <v>4.1666666666666664E-2</v>
      </c>
      <c r="D1730" s="13">
        <v>43903</v>
      </c>
      <c r="E1730" s="7" t="s">
        <v>402</v>
      </c>
      <c r="F1730" s="14">
        <v>22.81</v>
      </c>
      <c r="G1730" t="s">
        <v>12</v>
      </c>
    </row>
    <row r="1731" spans="1:7" ht="14.25" hidden="1">
      <c r="A1731" s="11">
        <v>43891</v>
      </c>
      <c r="B1731" s="10" t="s">
        <v>2130</v>
      </c>
      <c r="C1731" s="12">
        <v>8.3333333333333329E-2</v>
      </c>
      <c r="D1731" s="13">
        <v>43903</v>
      </c>
      <c r="E1731" s="7" t="s">
        <v>402</v>
      </c>
      <c r="F1731" s="14">
        <v>22.89</v>
      </c>
      <c r="G1731" t="s">
        <v>6</v>
      </c>
    </row>
    <row r="1732" spans="1:7" ht="14.25" hidden="1">
      <c r="A1732" s="11">
        <v>43891</v>
      </c>
      <c r="B1732" s="10" t="s">
        <v>2131</v>
      </c>
      <c r="C1732" s="12">
        <v>0.125</v>
      </c>
      <c r="D1732" s="13">
        <v>43903</v>
      </c>
      <c r="E1732" s="7" t="s">
        <v>402</v>
      </c>
      <c r="F1732" s="14">
        <v>24.09</v>
      </c>
      <c r="G1732" t="s">
        <v>6</v>
      </c>
    </row>
    <row r="1733" spans="1:7" ht="14.25" hidden="1">
      <c r="A1733" s="11">
        <v>43891</v>
      </c>
      <c r="B1733" s="10" t="s">
        <v>2132</v>
      </c>
      <c r="C1733" s="12">
        <v>0.16666666666666666</v>
      </c>
      <c r="D1733" s="13">
        <v>43903</v>
      </c>
      <c r="E1733" s="7" t="s">
        <v>402</v>
      </c>
      <c r="F1733" s="14">
        <v>24.06</v>
      </c>
      <c r="G1733" t="s">
        <v>6</v>
      </c>
    </row>
    <row r="1734" spans="1:7" ht="14.25" hidden="1">
      <c r="A1734" s="11">
        <v>43891</v>
      </c>
      <c r="B1734" s="10" t="s">
        <v>2133</v>
      </c>
      <c r="C1734" s="12">
        <v>0.20833333333333334</v>
      </c>
      <c r="D1734" s="13">
        <v>43903</v>
      </c>
      <c r="E1734" s="7" t="s">
        <v>402</v>
      </c>
      <c r="F1734" s="14">
        <v>25</v>
      </c>
      <c r="G1734" t="s">
        <v>6</v>
      </c>
    </row>
    <row r="1735" spans="1:7" ht="14.25" hidden="1">
      <c r="A1735" s="11">
        <v>43891</v>
      </c>
      <c r="B1735" s="10" t="s">
        <v>2134</v>
      </c>
      <c r="C1735" s="12">
        <v>0.25</v>
      </c>
      <c r="D1735" s="13">
        <v>43903</v>
      </c>
      <c r="E1735" s="7" t="s">
        <v>402</v>
      </c>
      <c r="F1735" s="14">
        <v>29.62</v>
      </c>
      <c r="G1735" t="s">
        <v>20</v>
      </c>
    </row>
    <row r="1736" spans="1:7" ht="14.25" hidden="1">
      <c r="A1736" s="11">
        <v>43891</v>
      </c>
      <c r="B1736" s="10" t="s">
        <v>2135</v>
      </c>
      <c r="C1736" s="12">
        <v>0.29166666666666669</v>
      </c>
      <c r="D1736" s="13">
        <v>43903</v>
      </c>
      <c r="E1736" s="7" t="s">
        <v>402</v>
      </c>
      <c r="F1736" s="14">
        <v>32.07</v>
      </c>
      <c r="G1736" t="s">
        <v>12</v>
      </c>
    </row>
    <row r="1737" spans="1:7" ht="14.25" hidden="1">
      <c r="A1737" s="11">
        <v>43891</v>
      </c>
      <c r="B1737" s="10" t="s">
        <v>2136</v>
      </c>
      <c r="C1737" s="12">
        <v>0.33333333333333331</v>
      </c>
      <c r="D1737" s="13">
        <v>43903</v>
      </c>
      <c r="E1737" s="7" t="s">
        <v>402</v>
      </c>
      <c r="F1737" s="14">
        <v>34.880000000000003</v>
      </c>
      <c r="G1737" t="s">
        <v>12</v>
      </c>
    </row>
    <row r="1738" spans="1:7" ht="14.25" hidden="1">
      <c r="A1738" s="11">
        <v>43891</v>
      </c>
      <c r="B1738" s="10" t="s">
        <v>2137</v>
      </c>
      <c r="C1738" s="12">
        <v>0.375</v>
      </c>
      <c r="D1738" s="13">
        <v>43903</v>
      </c>
      <c r="E1738" s="7" t="s">
        <v>402</v>
      </c>
      <c r="F1738" s="14">
        <v>36.119999999999997</v>
      </c>
      <c r="G1738" t="s">
        <v>12</v>
      </c>
    </row>
    <row r="1739" spans="1:7" ht="14.25" hidden="1">
      <c r="A1739" s="11">
        <v>43891</v>
      </c>
      <c r="B1739" s="10" t="s">
        <v>2138</v>
      </c>
      <c r="C1739" s="12">
        <v>0.41666666666666669</v>
      </c>
      <c r="D1739" s="13">
        <v>43903</v>
      </c>
      <c r="E1739" s="7" t="s">
        <v>402</v>
      </c>
      <c r="F1739" s="14">
        <v>37.11</v>
      </c>
      <c r="G1739" t="s">
        <v>5</v>
      </c>
    </row>
    <row r="1740" spans="1:7" ht="14.25" hidden="1">
      <c r="A1740" s="11">
        <v>43891</v>
      </c>
      <c r="B1740" s="10" t="s">
        <v>2139</v>
      </c>
      <c r="C1740" s="12">
        <v>0.45833333333333331</v>
      </c>
      <c r="D1740" s="13">
        <v>43903</v>
      </c>
      <c r="E1740" s="7" t="s">
        <v>402</v>
      </c>
      <c r="F1740" s="14">
        <v>37.17</v>
      </c>
      <c r="G1740" t="s">
        <v>5</v>
      </c>
    </row>
    <row r="1741" spans="1:7" ht="14.25" hidden="1">
      <c r="A1741" s="11">
        <v>43891</v>
      </c>
      <c r="B1741" s="10" t="s">
        <v>2140</v>
      </c>
      <c r="C1741" s="12">
        <v>0.5</v>
      </c>
      <c r="D1741" s="13">
        <v>43903</v>
      </c>
      <c r="E1741" s="7" t="s">
        <v>402</v>
      </c>
      <c r="F1741" s="14">
        <v>37.53</v>
      </c>
      <c r="G1741" t="s">
        <v>5</v>
      </c>
    </row>
    <row r="1742" spans="1:7" ht="14.25" hidden="1">
      <c r="A1742" s="11">
        <v>43891</v>
      </c>
      <c r="B1742" s="10" t="s">
        <v>2141</v>
      </c>
      <c r="C1742" s="12">
        <v>0.54166666666666663</v>
      </c>
      <c r="D1742" s="13">
        <v>43903</v>
      </c>
      <c r="E1742" s="7" t="s">
        <v>402</v>
      </c>
      <c r="F1742" s="14">
        <v>37.58</v>
      </c>
      <c r="G1742" t="s">
        <v>7</v>
      </c>
    </row>
    <row r="1743" spans="1:7" ht="14.25" hidden="1">
      <c r="A1743" s="11">
        <v>43891</v>
      </c>
      <c r="B1743" s="10" t="s">
        <v>2142</v>
      </c>
      <c r="C1743" s="12">
        <v>0.58333333333333337</v>
      </c>
      <c r="D1743" s="13">
        <v>43903</v>
      </c>
      <c r="E1743" s="7" t="s">
        <v>402</v>
      </c>
      <c r="F1743" s="14">
        <v>37.17</v>
      </c>
      <c r="G1743" t="s">
        <v>5</v>
      </c>
    </row>
    <row r="1744" spans="1:7" ht="14.25" hidden="1">
      <c r="A1744" s="11">
        <v>43891</v>
      </c>
      <c r="B1744" s="10" t="s">
        <v>2143</v>
      </c>
      <c r="C1744" s="12">
        <v>0.625</v>
      </c>
      <c r="D1744" s="13">
        <v>43903</v>
      </c>
      <c r="E1744" s="7" t="s">
        <v>402</v>
      </c>
      <c r="F1744" s="14">
        <v>37.17</v>
      </c>
      <c r="G1744" t="s">
        <v>5</v>
      </c>
    </row>
    <row r="1745" spans="1:7" ht="14.25" hidden="1">
      <c r="A1745" s="11">
        <v>43891</v>
      </c>
      <c r="B1745" s="10" t="s">
        <v>2144</v>
      </c>
      <c r="C1745" s="12">
        <v>0.66666666666666663</v>
      </c>
      <c r="D1745" s="13">
        <v>43903</v>
      </c>
      <c r="E1745" s="7" t="s">
        <v>402</v>
      </c>
      <c r="F1745" s="14">
        <v>37.17</v>
      </c>
      <c r="G1745" t="s">
        <v>5</v>
      </c>
    </row>
    <row r="1746" spans="1:7" ht="14.25" hidden="1">
      <c r="A1746" s="11">
        <v>43891</v>
      </c>
      <c r="B1746" s="10" t="s">
        <v>2145</v>
      </c>
      <c r="C1746" s="12">
        <v>0.70833333333333337</v>
      </c>
      <c r="D1746" s="13">
        <v>43903</v>
      </c>
      <c r="E1746" s="7" t="s">
        <v>402</v>
      </c>
      <c r="F1746" s="14">
        <v>37.58</v>
      </c>
      <c r="G1746" t="s">
        <v>5</v>
      </c>
    </row>
    <row r="1747" spans="1:7" ht="14.25" hidden="1">
      <c r="A1747" s="11">
        <v>43891</v>
      </c>
      <c r="B1747" s="10" t="s">
        <v>2146</v>
      </c>
      <c r="C1747" s="12">
        <v>0.75</v>
      </c>
      <c r="D1747" s="13">
        <v>43903</v>
      </c>
      <c r="E1747" s="7" t="s">
        <v>402</v>
      </c>
      <c r="F1747" s="14">
        <v>38.17</v>
      </c>
      <c r="G1747" t="s">
        <v>5</v>
      </c>
    </row>
    <row r="1748" spans="1:7" ht="14.25" hidden="1">
      <c r="A1748" s="11">
        <v>43891</v>
      </c>
      <c r="B1748" s="10" t="s">
        <v>2147</v>
      </c>
      <c r="C1748" s="12">
        <v>0.79166666666666663</v>
      </c>
      <c r="D1748" s="13">
        <v>43903</v>
      </c>
      <c r="E1748" s="7" t="s">
        <v>402</v>
      </c>
      <c r="F1748" s="14">
        <v>42.5</v>
      </c>
      <c r="G1748" t="s">
        <v>5</v>
      </c>
    </row>
    <row r="1749" spans="1:7" ht="14.25" hidden="1">
      <c r="A1749" s="11">
        <v>43891</v>
      </c>
      <c r="B1749" s="10" t="s">
        <v>2148</v>
      </c>
      <c r="C1749" s="12">
        <v>0.83333333333333337</v>
      </c>
      <c r="D1749" s="13">
        <v>43903</v>
      </c>
      <c r="E1749" s="7" t="s">
        <v>402</v>
      </c>
      <c r="F1749" s="14">
        <v>41.53</v>
      </c>
      <c r="G1749" t="s">
        <v>10</v>
      </c>
    </row>
    <row r="1750" spans="1:7" ht="14.25" hidden="1">
      <c r="A1750" s="11">
        <v>43891</v>
      </c>
      <c r="B1750" s="10" t="s">
        <v>2149</v>
      </c>
      <c r="C1750" s="12">
        <v>0.875</v>
      </c>
      <c r="D1750" s="13">
        <v>43903</v>
      </c>
      <c r="E1750" s="7" t="s">
        <v>402</v>
      </c>
      <c r="F1750" s="14">
        <v>40.07</v>
      </c>
      <c r="G1750" t="s">
        <v>5</v>
      </c>
    </row>
    <row r="1751" spans="1:7" ht="14.25" hidden="1">
      <c r="A1751" s="11">
        <v>43891</v>
      </c>
      <c r="B1751" s="10" t="s">
        <v>2150</v>
      </c>
      <c r="C1751" s="12">
        <v>0.91666666666666663</v>
      </c>
      <c r="D1751" s="13">
        <v>43903</v>
      </c>
      <c r="E1751" s="7" t="s">
        <v>402</v>
      </c>
      <c r="F1751" s="14">
        <v>39.01</v>
      </c>
      <c r="G1751" t="s">
        <v>12</v>
      </c>
    </row>
    <row r="1752" spans="1:7" ht="14.25" hidden="1">
      <c r="A1752" s="11">
        <v>43891</v>
      </c>
      <c r="B1752" s="10" t="s">
        <v>2151</v>
      </c>
      <c r="C1752" s="12">
        <v>0.95833333333333337</v>
      </c>
      <c r="D1752" s="13">
        <v>43903</v>
      </c>
      <c r="E1752" s="7" t="s">
        <v>402</v>
      </c>
      <c r="F1752" s="14">
        <v>38.1</v>
      </c>
      <c r="G1752" t="s">
        <v>5</v>
      </c>
    </row>
    <row r="1753" spans="1:7" ht="14.25">
      <c r="A1753" s="11">
        <v>43891</v>
      </c>
      <c r="B1753" s="10" t="s">
        <v>2152</v>
      </c>
      <c r="C1753" s="12">
        <v>0</v>
      </c>
      <c r="D1753" s="13">
        <v>43904</v>
      </c>
      <c r="E1753" s="7" t="s">
        <v>402</v>
      </c>
      <c r="F1753" s="14">
        <v>37.33</v>
      </c>
      <c r="G1753" t="s">
        <v>5</v>
      </c>
    </row>
    <row r="1754" spans="1:7" ht="14.25" hidden="1">
      <c r="A1754" s="11">
        <v>43891</v>
      </c>
      <c r="B1754" s="10" t="s">
        <v>2153</v>
      </c>
      <c r="C1754" s="12">
        <v>4.1666666666666664E-2</v>
      </c>
      <c r="D1754" s="13">
        <v>43904</v>
      </c>
      <c r="E1754" s="7" t="s">
        <v>402</v>
      </c>
      <c r="F1754" s="14">
        <v>37.17</v>
      </c>
      <c r="G1754" t="s">
        <v>5</v>
      </c>
    </row>
    <row r="1755" spans="1:7" ht="14.25" hidden="1">
      <c r="A1755" s="11">
        <v>43891</v>
      </c>
      <c r="B1755" s="10" t="s">
        <v>2154</v>
      </c>
      <c r="C1755" s="12">
        <v>8.3333333333333329E-2</v>
      </c>
      <c r="D1755" s="13">
        <v>43904</v>
      </c>
      <c r="E1755" s="7" t="s">
        <v>402</v>
      </c>
      <c r="F1755" s="14">
        <v>36.090000000000003</v>
      </c>
      <c r="G1755" t="s">
        <v>5</v>
      </c>
    </row>
    <row r="1756" spans="1:7" ht="14.25" hidden="1">
      <c r="A1756" s="11">
        <v>43891</v>
      </c>
      <c r="B1756" s="10" t="s">
        <v>2155</v>
      </c>
      <c r="C1756" s="12">
        <v>0.125</v>
      </c>
      <c r="D1756" s="13">
        <v>43904</v>
      </c>
      <c r="E1756" s="7" t="s">
        <v>402</v>
      </c>
      <c r="F1756" s="14">
        <v>35.24</v>
      </c>
      <c r="G1756" t="s">
        <v>5</v>
      </c>
    </row>
    <row r="1757" spans="1:7" ht="14.25" hidden="1">
      <c r="A1757" s="11">
        <v>43891</v>
      </c>
      <c r="B1757" s="10" t="s">
        <v>2156</v>
      </c>
      <c r="C1757" s="12">
        <v>0.16666666666666666</v>
      </c>
      <c r="D1757" s="13">
        <v>43904</v>
      </c>
      <c r="E1757" s="7" t="s">
        <v>402</v>
      </c>
      <c r="F1757" s="14">
        <v>35.020000000000003</v>
      </c>
      <c r="G1757" t="s">
        <v>5</v>
      </c>
    </row>
    <row r="1758" spans="1:7" ht="14.25" hidden="1">
      <c r="A1758" s="11">
        <v>43891</v>
      </c>
      <c r="B1758" s="10" t="s">
        <v>2157</v>
      </c>
      <c r="C1758" s="12">
        <v>0.20833333333333334</v>
      </c>
      <c r="D1758" s="13">
        <v>43904</v>
      </c>
      <c r="E1758" s="7" t="s">
        <v>402</v>
      </c>
      <c r="F1758" s="14">
        <v>34.99</v>
      </c>
      <c r="G1758" t="s">
        <v>5</v>
      </c>
    </row>
    <row r="1759" spans="1:7" ht="14.25" hidden="1">
      <c r="A1759" s="11">
        <v>43891</v>
      </c>
      <c r="B1759" s="10" t="s">
        <v>2158</v>
      </c>
      <c r="C1759" s="12">
        <v>0.25</v>
      </c>
      <c r="D1759" s="13">
        <v>43904</v>
      </c>
      <c r="E1759" s="7" t="s">
        <v>402</v>
      </c>
      <c r="F1759" s="14">
        <v>34.409999999999997</v>
      </c>
      <c r="G1759" t="s">
        <v>6</v>
      </c>
    </row>
    <row r="1760" spans="1:7" ht="14.25" hidden="1">
      <c r="A1760" s="11">
        <v>43891</v>
      </c>
      <c r="B1760" s="10" t="s">
        <v>2159</v>
      </c>
      <c r="C1760" s="12">
        <v>0.29166666666666669</v>
      </c>
      <c r="D1760" s="13">
        <v>43904</v>
      </c>
      <c r="E1760" s="7" t="s">
        <v>402</v>
      </c>
      <c r="F1760" s="14">
        <v>33.56</v>
      </c>
      <c r="G1760" t="s">
        <v>12</v>
      </c>
    </row>
    <row r="1761" spans="1:7" ht="14.25" hidden="1">
      <c r="A1761" s="11">
        <v>43891</v>
      </c>
      <c r="B1761" s="10" t="s">
        <v>2160</v>
      </c>
      <c r="C1761" s="12">
        <v>0.33333333333333331</v>
      </c>
      <c r="D1761" s="13">
        <v>43904</v>
      </c>
      <c r="E1761" s="7" t="s">
        <v>402</v>
      </c>
      <c r="F1761" s="14">
        <v>34.83</v>
      </c>
      <c r="G1761" t="s">
        <v>12</v>
      </c>
    </row>
    <row r="1762" spans="1:7" ht="14.25" hidden="1">
      <c r="A1762" s="11">
        <v>43891</v>
      </c>
      <c r="B1762" s="10" t="s">
        <v>2161</v>
      </c>
      <c r="C1762" s="12">
        <v>0.375</v>
      </c>
      <c r="D1762" s="13">
        <v>43904</v>
      </c>
      <c r="E1762" s="7" t="s">
        <v>402</v>
      </c>
      <c r="F1762" s="14">
        <v>34.94</v>
      </c>
      <c r="G1762" t="s">
        <v>12</v>
      </c>
    </row>
    <row r="1763" spans="1:7" ht="14.25" hidden="1">
      <c r="A1763" s="11">
        <v>43891</v>
      </c>
      <c r="B1763" s="10" t="s">
        <v>2162</v>
      </c>
      <c r="C1763" s="12">
        <v>0.41666666666666669</v>
      </c>
      <c r="D1763" s="13">
        <v>43904</v>
      </c>
      <c r="E1763" s="7" t="s">
        <v>402</v>
      </c>
      <c r="F1763" s="14">
        <v>35.01</v>
      </c>
      <c r="G1763" t="s">
        <v>6</v>
      </c>
    </row>
    <row r="1764" spans="1:7" ht="14.25" hidden="1">
      <c r="A1764" s="11">
        <v>43891</v>
      </c>
      <c r="B1764" s="10" t="s">
        <v>2163</v>
      </c>
      <c r="C1764" s="12">
        <v>0.45833333333333331</v>
      </c>
      <c r="D1764" s="13">
        <v>43904</v>
      </c>
      <c r="E1764" s="7" t="s">
        <v>402</v>
      </c>
      <c r="F1764" s="14">
        <v>34.83</v>
      </c>
      <c r="G1764" t="s">
        <v>6</v>
      </c>
    </row>
    <row r="1765" spans="1:7" ht="14.25" hidden="1">
      <c r="A1765" s="11">
        <v>43891</v>
      </c>
      <c r="B1765" s="10" t="s">
        <v>2164</v>
      </c>
      <c r="C1765" s="12">
        <v>0.5</v>
      </c>
      <c r="D1765" s="13">
        <v>43904</v>
      </c>
      <c r="E1765" s="7" t="s">
        <v>402</v>
      </c>
      <c r="F1765" s="14">
        <v>34.409999999999997</v>
      </c>
      <c r="G1765" t="s">
        <v>5</v>
      </c>
    </row>
    <row r="1766" spans="1:7" ht="14.25" hidden="1">
      <c r="A1766" s="11">
        <v>43891</v>
      </c>
      <c r="B1766" s="10" t="s">
        <v>2165</v>
      </c>
      <c r="C1766" s="12">
        <v>0.54166666666666663</v>
      </c>
      <c r="D1766" s="13">
        <v>43904</v>
      </c>
      <c r="E1766" s="7" t="s">
        <v>402</v>
      </c>
      <c r="F1766" s="14">
        <v>34.83</v>
      </c>
      <c r="G1766" t="s">
        <v>5</v>
      </c>
    </row>
    <row r="1767" spans="1:7" ht="14.25" hidden="1">
      <c r="A1767" s="11">
        <v>43891</v>
      </c>
      <c r="B1767" s="10" t="s">
        <v>2166</v>
      </c>
      <c r="C1767" s="12">
        <v>0.58333333333333337</v>
      </c>
      <c r="D1767" s="13">
        <v>43904</v>
      </c>
      <c r="E1767" s="7" t="s">
        <v>402</v>
      </c>
      <c r="F1767" s="14">
        <v>34.409999999999997</v>
      </c>
      <c r="G1767" t="s">
        <v>5</v>
      </c>
    </row>
    <row r="1768" spans="1:7" ht="14.25" hidden="1">
      <c r="A1768" s="11">
        <v>43891</v>
      </c>
      <c r="B1768" s="10" t="s">
        <v>2167</v>
      </c>
      <c r="C1768" s="12">
        <v>0.625</v>
      </c>
      <c r="D1768" s="13">
        <v>43904</v>
      </c>
      <c r="E1768" s="7" t="s">
        <v>402</v>
      </c>
      <c r="F1768" s="14">
        <v>31.51</v>
      </c>
      <c r="G1768" t="s">
        <v>5</v>
      </c>
    </row>
    <row r="1769" spans="1:7" ht="14.25" hidden="1">
      <c r="A1769" s="11">
        <v>43891</v>
      </c>
      <c r="B1769" s="10" t="s">
        <v>2168</v>
      </c>
      <c r="C1769" s="12">
        <v>0.66666666666666663</v>
      </c>
      <c r="D1769" s="13">
        <v>43904</v>
      </c>
      <c r="E1769" s="7" t="s">
        <v>402</v>
      </c>
      <c r="F1769" s="14">
        <v>30.07</v>
      </c>
      <c r="G1769" t="s">
        <v>5</v>
      </c>
    </row>
    <row r="1770" spans="1:7" ht="14.25" hidden="1">
      <c r="A1770" s="11">
        <v>43891</v>
      </c>
      <c r="B1770" s="10" t="s">
        <v>2169</v>
      </c>
      <c r="C1770" s="12">
        <v>0.70833333333333337</v>
      </c>
      <c r="D1770" s="13">
        <v>43904</v>
      </c>
      <c r="E1770" s="7" t="s">
        <v>402</v>
      </c>
      <c r="F1770" s="14">
        <v>31.34</v>
      </c>
      <c r="G1770" t="s">
        <v>12</v>
      </c>
    </row>
    <row r="1771" spans="1:7" ht="14.25" hidden="1">
      <c r="A1771" s="11">
        <v>43891</v>
      </c>
      <c r="B1771" s="10" t="s">
        <v>2170</v>
      </c>
      <c r="C1771" s="12">
        <v>0.75</v>
      </c>
      <c r="D1771" s="13">
        <v>43904</v>
      </c>
      <c r="E1771" s="7" t="s">
        <v>402</v>
      </c>
      <c r="F1771" s="14">
        <v>37.17</v>
      </c>
      <c r="G1771" t="s">
        <v>12</v>
      </c>
    </row>
    <row r="1772" spans="1:7" ht="14.25" hidden="1">
      <c r="A1772" s="11">
        <v>43891</v>
      </c>
      <c r="B1772" s="10" t="s">
        <v>2171</v>
      </c>
      <c r="C1772" s="12">
        <v>0.79166666666666663</v>
      </c>
      <c r="D1772" s="13">
        <v>43904</v>
      </c>
      <c r="E1772" s="7" t="s">
        <v>402</v>
      </c>
      <c r="F1772" s="14">
        <v>38.53</v>
      </c>
      <c r="G1772" t="s">
        <v>5</v>
      </c>
    </row>
    <row r="1773" spans="1:7" ht="14.25" hidden="1">
      <c r="A1773" s="11">
        <v>43891</v>
      </c>
      <c r="B1773" s="10" t="s">
        <v>2172</v>
      </c>
      <c r="C1773" s="12">
        <v>0.83333333333333337</v>
      </c>
      <c r="D1773" s="13">
        <v>43904</v>
      </c>
      <c r="E1773" s="7" t="s">
        <v>402</v>
      </c>
      <c r="F1773" s="14">
        <v>40.61</v>
      </c>
      <c r="G1773" t="s">
        <v>5</v>
      </c>
    </row>
    <row r="1774" spans="1:7" ht="14.25" hidden="1">
      <c r="A1774" s="11">
        <v>43891</v>
      </c>
      <c r="B1774" s="10" t="s">
        <v>2173</v>
      </c>
      <c r="C1774" s="12">
        <v>0.875</v>
      </c>
      <c r="D1774" s="13">
        <v>43904</v>
      </c>
      <c r="E1774" s="7" t="s">
        <v>402</v>
      </c>
      <c r="F1774" s="14">
        <v>40.67</v>
      </c>
      <c r="G1774" t="s">
        <v>5</v>
      </c>
    </row>
    <row r="1775" spans="1:7" ht="14.25" hidden="1">
      <c r="A1775" s="11">
        <v>43891</v>
      </c>
      <c r="B1775" s="10" t="s">
        <v>2174</v>
      </c>
      <c r="C1775" s="12">
        <v>0.91666666666666663</v>
      </c>
      <c r="D1775" s="13">
        <v>43904</v>
      </c>
      <c r="E1775" s="7" t="s">
        <v>402</v>
      </c>
      <c r="F1775" s="14">
        <v>38.909999999999997</v>
      </c>
      <c r="G1775" t="s">
        <v>5</v>
      </c>
    </row>
    <row r="1776" spans="1:7" ht="14.25" hidden="1">
      <c r="A1776" s="11">
        <v>43891</v>
      </c>
      <c r="B1776" s="10" t="s">
        <v>2175</v>
      </c>
      <c r="C1776" s="12">
        <v>0.95833333333333337</v>
      </c>
      <c r="D1776" s="13">
        <v>43904</v>
      </c>
      <c r="E1776" s="7" t="s">
        <v>402</v>
      </c>
      <c r="F1776" s="14">
        <v>38.31</v>
      </c>
      <c r="G1776" t="s">
        <v>10</v>
      </c>
    </row>
    <row r="1777" spans="1:7" ht="14.25">
      <c r="A1777" s="11">
        <v>43891</v>
      </c>
      <c r="B1777" s="10" t="s">
        <v>2176</v>
      </c>
      <c r="C1777" s="12">
        <v>0</v>
      </c>
      <c r="D1777" s="13">
        <v>43905</v>
      </c>
      <c r="E1777" s="7" t="s">
        <v>402</v>
      </c>
      <c r="F1777" s="14">
        <v>37.68</v>
      </c>
      <c r="G1777" t="s">
        <v>5</v>
      </c>
    </row>
    <row r="1778" spans="1:7" ht="14.25" hidden="1">
      <c r="A1778" s="11">
        <v>43891</v>
      </c>
      <c r="B1778" s="10" t="s">
        <v>2177</v>
      </c>
      <c r="C1778" s="12">
        <v>4.1666666666666664E-2</v>
      </c>
      <c r="D1778" s="13">
        <v>43905</v>
      </c>
      <c r="E1778" s="7" t="s">
        <v>402</v>
      </c>
      <c r="F1778" s="14">
        <v>35.01</v>
      </c>
      <c r="G1778" t="s">
        <v>5</v>
      </c>
    </row>
    <row r="1779" spans="1:7" ht="14.25" hidden="1">
      <c r="A1779" s="11">
        <v>43891</v>
      </c>
      <c r="B1779" s="10" t="s">
        <v>2178</v>
      </c>
      <c r="C1779" s="12">
        <v>8.3333333333333329E-2</v>
      </c>
      <c r="D1779" s="13">
        <v>43905</v>
      </c>
      <c r="E1779" s="7" t="s">
        <v>402</v>
      </c>
      <c r="F1779" s="14">
        <v>30.01</v>
      </c>
      <c r="G1779" t="s">
        <v>8</v>
      </c>
    </row>
    <row r="1780" spans="1:7" ht="14.25" hidden="1">
      <c r="A1780" s="11">
        <v>43891</v>
      </c>
      <c r="B1780" s="10" t="s">
        <v>2179</v>
      </c>
      <c r="C1780" s="12">
        <v>0.125</v>
      </c>
      <c r="D1780" s="13">
        <v>43905</v>
      </c>
      <c r="E1780" s="7" t="s">
        <v>402</v>
      </c>
      <c r="F1780" s="14">
        <v>27.8</v>
      </c>
      <c r="G1780" t="s">
        <v>28</v>
      </c>
    </row>
    <row r="1781" spans="1:7" ht="14.25" hidden="1">
      <c r="A1781" s="11">
        <v>43891</v>
      </c>
      <c r="B1781" s="10" t="s">
        <v>2180</v>
      </c>
      <c r="C1781" s="12">
        <v>0.16666666666666666</v>
      </c>
      <c r="D1781" s="13">
        <v>43905</v>
      </c>
      <c r="E1781" s="7" t="s">
        <v>402</v>
      </c>
      <c r="F1781" s="14">
        <v>27.8</v>
      </c>
      <c r="G1781" t="s">
        <v>6</v>
      </c>
    </row>
    <row r="1782" spans="1:7" ht="14.25" hidden="1">
      <c r="A1782" s="11">
        <v>43891</v>
      </c>
      <c r="B1782" s="10" t="s">
        <v>2181</v>
      </c>
      <c r="C1782" s="12">
        <v>0.20833333333333334</v>
      </c>
      <c r="D1782" s="13">
        <v>43905</v>
      </c>
      <c r="E1782" s="7" t="s">
        <v>402</v>
      </c>
      <c r="F1782" s="14">
        <v>27.4</v>
      </c>
      <c r="G1782" t="s">
        <v>20</v>
      </c>
    </row>
    <row r="1783" spans="1:7" ht="14.25" hidden="1">
      <c r="A1783" s="11">
        <v>43891</v>
      </c>
      <c r="B1783" s="10" t="s">
        <v>2182</v>
      </c>
      <c r="C1783" s="12">
        <v>0.25</v>
      </c>
      <c r="D1783" s="13">
        <v>43905</v>
      </c>
      <c r="E1783" s="7" t="s">
        <v>402</v>
      </c>
      <c r="F1783" s="14">
        <v>27.5</v>
      </c>
      <c r="G1783" t="s">
        <v>12</v>
      </c>
    </row>
    <row r="1784" spans="1:7" ht="14.25" hidden="1">
      <c r="A1784" s="11">
        <v>43891</v>
      </c>
      <c r="B1784" s="10" t="s">
        <v>2183</v>
      </c>
      <c r="C1784" s="12">
        <v>0.29166666666666669</v>
      </c>
      <c r="D1784" s="13">
        <v>43905</v>
      </c>
      <c r="E1784" s="7" t="s">
        <v>402</v>
      </c>
      <c r="F1784" s="14">
        <v>27.1</v>
      </c>
      <c r="G1784" t="s">
        <v>5</v>
      </c>
    </row>
    <row r="1785" spans="1:7" ht="14.25" hidden="1">
      <c r="A1785" s="11">
        <v>43891</v>
      </c>
      <c r="B1785" s="10" t="s">
        <v>2184</v>
      </c>
      <c r="C1785" s="12">
        <v>0.33333333333333331</v>
      </c>
      <c r="D1785" s="13">
        <v>43905</v>
      </c>
      <c r="E1785" s="7" t="s">
        <v>402</v>
      </c>
      <c r="F1785" s="14">
        <v>25.89</v>
      </c>
      <c r="G1785" t="s">
        <v>6</v>
      </c>
    </row>
    <row r="1786" spans="1:7" ht="14.25" hidden="1">
      <c r="A1786" s="11">
        <v>43891</v>
      </c>
      <c r="B1786" s="10" t="s">
        <v>2185</v>
      </c>
      <c r="C1786" s="12">
        <v>0.375</v>
      </c>
      <c r="D1786" s="13">
        <v>43905</v>
      </c>
      <c r="E1786" s="7" t="s">
        <v>402</v>
      </c>
      <c r="F1786" s="14">
        <v>26.87</v>
      </c>
      <c r="G1786" t="s">
        <v>6</v>
      </c>
    </row>
    <row r="1787" spans="1:7" ht="14.25" hidden="1">
      <c r="A1787" s="11">
        <v>43891</v>
      </c>
      <c r="B1787" s="10" t="s">
        <v>2186</v>
      </c>
      <c r="C1787" s="12">
        <v>0.41666666666666669</v>
      </c>
      <c r="D1787" s="13">
        <v>43905</v>
      </c>
      <c r="E1787" s="7" t="s">
        <v>402</v>
      </c>
      <c r="F1787" s="14">
        <v>27.1</v>
      </c>
      <c r="G1787" t="s">
        <v>6</v>
      </c>
    </row>
    <row r="1788" spans="1:7" ht="14.25" hidden="1">
      <c r="A1788" s="11">
        <v>43891</v>
      </c>
      <c r="B1788" s="10" t="s">
        <v>2187</v>
      </c>
      <c r="C1788" s="12">
        <v>0.45833333333333331</v>
      </c>
      <c r="D1788" s="13">
        <v>43905</v>
      </c>
      <c r="E1788" s="7" t="s">
        <v>402</v>
      </c>
      <c r="F1788" s="14">
        <v>25.78</v>
      </c>
      <c r="G1788" t="s">
        <v>6</v>
      </c>
    </row>
    <row r="1789" spans="1:7" ht="14.25" hidden="1">
      <c r="A1789" s="11">
        <v>43891</v>
      </c>
      <c r="B1789" s="10" t="s">
        <v>2188</v>
      </c>
      <c r="C1789" s="12">
        <v>0.5</v>
      </c>
      <c r="D1789" s="13">
        <v>43905</v>
      </c>
      <c r="E1789" s="7" t="s">
        <v>402</v>
      </c>
      <c r="F1789" s="14">
        <v>24.43</v>
      </c>
      <c r="G1789" t="s">
        <v>6</v>
      </c>
    </row>
    <row r="1790" spans="1:7" ht="14.25" hidden="1">
      <c r="A1790" s="11">
        <v>43891</v>
      </c>
      <c r="B1790" s="10" t="s">
        <v>2189</v>
      </c>
      <c r="C1790" s="12">
        <v>0.54166666666666663</v>
      </c>
      <c r="D1790" s="13">
        <v>43905</v>
      </c>
      <c r="E1790" s="7" t="s">
        <v>402</v>
      </c>
      <c r="F1790" s="14">
        <v>23</v>
      </c>
      <c r="G1790" t="s">
        <v>6</v>
      </c>
    </row>
    <row r="1791" spans="1:7" ht="14.25" hidden="1">
      <c r="A1791" s="11">
        <v>43891</v>
      </c>
      <c r="B1791" s="10" t="s">
        <v>2190</v>
      </c>
      <c r="C1791" s="12">
        <v>0.58333333333333337</v>
      </c>
      <c r="D1791" s="13">
        <v>43905</v>
      </c>
      <c r="E1791" s="7" t="s">
        <v>402</v>
      </c>
      <c r="F1791" s="14">
        <v>20.9</v>
      </c>
      <c r="G1791" t="s">
        <v>5</v>
      </c>
    </row>
    <row r="1792" spans="1:7" ht="14.25" hidden="1">
      <c r="A1792" s="11">
        <v>43891</v>
      </c>
      <c r="B1792" s="10" t="s">
        <v>2191</v>
      </c>
      <c r="C1792" s="12">
        <v>0.625</v>
      </c>
      <c r="D1792" s="13">
        <v>43905</v>
      </c>
      <c r="E1792" s="7" t="s">
        <v>402</v>
      </c>
      <c r="F1792" s="14">
        <v>14</v>
      </c>
      <c r="G1792" t="s">
        <v>6</v>
      </c>
    </row>
    <row r="1793" spans="1:7" ht="14.25" hidden="1">
      <c r="A1793" s="11">
        <v>43891</v>
      </c>
      <c r="B1793" s="10" t="s">
        <v>2192</v>
      </c>
      <c r="C1793" s="12">
        <v>0.66666666666666663</v>
      </c>
      <c r="D1793" s="13">
        <v>43905</v>
      </c>
      <c r="E1793" s="7" t="s">
        <v>402</v>
      </c>
      <c r="F1793" s="14">
        <v>14</v>
      </c>
      <c r="G1793" t="s">
        <v>6</v>
      </c>
    </row>
    <row r="1794" spans="1:7" ht="14.25" hidden="1">
      <c r="A1794" s="11">
        <v>43891</v>
      </c>
      <c r="B1794" s="10" t="s">
        <v>2193</v>
      </c>
      <c r="C1794" s="12">
        <v>0.70833333333333337</v>
      </c>
      <c r="D1794" s="13">
        <v>43905</v>
      </c>
      <c r="E1794" s="7" t="s">
        <v>402</v>
      </c>
      <c r="F1794" s="14">
        <v>19.5</v>
      </c>
      <c r="G1794" t="s">
        <v>6</v>
      </c>
    </row>
    <row r="1795" spans="1:7" ht="14.25" hidden="1">
      <c r="A1795" s="11">
        <v>43891</v>
      </c>
      <c r="B1795" s="10" t="s">
        <v>2194</v>
      </c>
      <c r="C1795" s="12">
        <v>0.75</v>
      </c>
      <c r="D1795" s="13">
        <v>43905</v>
      </c>
      <c r="E1795" s="7" t="s">
        <v>402</v>
      </c>
      <c r="F1795" s="14">
        <v>26</v>
      </c>
      <c r="G1795" t="s">
        <v>5</v>
      </c>
    </row>
    <row r="1796" spans="1:7" ht="14.25" hidden="1">
      <c r="A1796" s="11">
        <v>43891</v>
      </c>
      <c r="B1796" s="10" t="s">
        <v>2195</v>
      </c>
      <c r="C1796" s="12">
        <v>0.79166666666666663</v>
      </c>
      <c r="D1796" s="13">
        <v>43905</v>
      </c>
      <c r="E1796" s="7" t="s">
        <v>402</v>
      </c>
      <c r="F1796" s="14">
        <v>32.08</v>
      </c>
      <c r="G1796" t="s">
        <v>20</v>
      </c>
    </row>
    <row r="1797" spans="1:7" ht="14.25" hidden="1">
      <c r="A1797" s="11">
        <v>43891</v>
      </c>
      <c r="B1797" s="10" t="s">
        <v>2196</v>
      </c>
      <c r="C1797" s="12">
        <v>0.83333333333333337</v>
      </c>
      <c r="D1797" s="13">
        <v>43905</v>
      </c>
      <c r="E1797" s="7" t="s">
        <v>402</v>
      </c>
      <c r="F1797" s="14">
        <v>33.01</v>
      </c>
      <c r="G1797" t="s">
        <v>10</v>
      </c>
    </row>
    <row r="1798" spans="1:7" ht="14.25" hidden="1">
      <c r="A1798" s="11">
        <v>43891</v>
      </c>
      <c r="B1798" s="10" t="s">
        <v>2197</v>
      </c>
      <c r="C1798" s="12">
        <v>0.875</v>
      </c>
      <c r="D1798" s="13">
        <v>43905</v>
      </c>
      <c r="E1798" s="7" t="s">
        <v>402</v>
      </c>
      <c r="F1798" s="14">
        <v>33.01</v>
      </c>
      <c r="G1798" t="s">
        <v>42</v>
      </c>
    </row>
    <row r="1799" spans="1:7" ht="14.25" hidden="1">
      <c r="A1799" s="11">
        <v>43891</v>
      </c>
      <c r="B1799" s="10" t="s">
        <v>2198</v>
      </c>
      <c r="C1799" s="12">
        <v>0.91666666666666663</v>
      </c>
      <c r="D1799" s="13">
        <v>43905</v>
      </c>
      <c r="E1799" s="7" t="s">
        <v>402</v>
      </c>
      <c r="F1799" s="14">
        <v>30.18</v>
      </c>
      <c r="G1799" t="s">
        <v>21</v>
      </c>
    </row>
    <row r="1800" spans="1:7" ht="14.25" hidden="1">
      <c r="A1800" s="11">
        <v>43891</v>
      </c>
      <c r="B1800" s="10" t="s">
        <v>2199</v>
      </c>
      <c r="C1800" s="12">
        <v>0.95833333333333337</v>
      </c>
      <c r="D1800" s="13">
        <v>43905</v>
      </c>
      <c r="E1800" s="7" t="s">
        <v>402</v>
      </c>
      <c r="F1800" s="14">
        <v>27.19</v>
      </c>
      <c r="G1800" t="s">
        <v>28</v>
      </c>
    </row>
    <row r="1801" spans="1:7" ht="14.25">
      <c r="A1801" s="11">
        <v>43891</v>
      </c>
      <c r="B1801" s="10" t="s">
        <v>2200</v>
      </c>
      <c r="C1801" s="12">
        <v>0</v>
      </c>
      <c r="D1801" s="13">
        <v>43906</v>
      </c>
      <c r="E1801" s="7" t="s">
        <v>402</v>
      </c>
      <c r="F1801" s="14">
        <v>22.9</v>
      </c>
      <c r="G1801" t="s">
        <v>12</v>
      </c>
    </row>
    <row r="1802" spans="1:7" ht="14.25" hidden="1">
      <c r="A1802" s="11">
        <v>43891</v>
      </c>
      <c r="B1802" s="10" t="s">
        <v>2201</v>
      </c>
      <c r="C1802" s="12">
        <v>4.1666666666666664E-2</v>
      </c>
      <c r="D1802" s="13">
        <v>43906</v>
      </c>
      <c r="E1802" s="7" t="s">
        <v>402</v>
      </c>
      <c r="F1802" s="14">
        <v>20.23</v>
      </c>
      <c r="G1802" t="s">
        <v>12</v>
      </c>
    </row>
    <row r="1803" spans="1:7" ht="14.25" hidden="1">
      <c r="A1803" s="11">
        <v>43891</v>
      </c>
      <c r="B1803" s="10" t="s">
        <v>2202</v>
      </c>
      <c r="C1803" s="12">
        <v>8.3333333333333329E-2</v>
      </c>
      <c r="D1803" s="13">
        <v>43906</v>
      </c>
      <c r="E1803" s="7" t="s">
        <v>402</v>
      </c>
      <c r="F1803" s="14">
        <v>20.170000000000002</v>
      </c>
      <c r="G1803" t="s">
        <v>6</v>
      </c>
    </row>
    <row r="1804" spans="1:7" ht="14.25" hidden="1">
      <c r="A1804" s="11">
        <v>43891</v>
      </c>
      <c r="B1804" s="10" t="s">
        <v>2203</v>
      </c>
      <c r="C1804" s="12">
        <v>0.125</v>
      </c>
      <c r="D1804" s="13">
        <v>43906</v>
      </c>
      <c r="E1804" s="7" t="s">
        <v>402</v>
      </c>
      <c r="F1804" s="14">
        <v>20</v>
      </c>
      <c r="G1804" t="s">
        <v>6</v>
      </c>
    </row>
    <row r="1805" spans="1:7" ht="14.25" hidden="1">
      <c r="A1805" s="11">
        <v>43891</v>
      </c>
      <c r="B1805" s="10" t="s">
        <v>2204</v>
      </c>
      <c r="C1805" s="12">
        <v>0.16666666666666666</v>
      </c>
      <c r="D1805" s="13">
        <v>43906</v>
      </c>
      <c r="E1805" s="7" t="s">
        <v>402</v>
      </c>
      <c r="F1805" s="14">
        <v>19.920000000000002</v>
      </c>
      <c r="G1805" t="s">
        <v>6</v>
      </c>
    </row>
    <row r="1806" spans="1:7" ht="14.25" hidden="1">
      <c r="A1806" s="11">
        <v>43891</v>
      </c>
      <c r="B1806" s="10" t="s">
        <v>2205</v>
      </c>
      <c r="C1806" s="12">
        <v>0.20833333333333334</v>
      </c>
      <c r="D1806" s="13">
        <v>43906</v>
      </c>
      <c r="E1806" s="7" t="s">
        <v>402</v>
      </c>
      <c r="F1806" s="14">
        <v>22.4</v>
      </c>
      <c r="G1806" t="s">
        <v>6</v>
      </c>
    </row>
    <row r="1807" spans="1:7" ht="14.25" hidden="1">
      <c r="A1807" s="11">
        <v>43891</v>
      </c>
      <c r="B1807" s="10" t="s">
        <v>2206</v>
      </c>
      <c r="C1807" s="12">
        <v>0.25</v>
      </c>
      <c r="D1807" s="13">
        <v>43906</v>
      </c>
      <c r="E1807" s="7" t="s">
        <v>402</v>
      </c>
      <c r="F1807" s="14">
        <v>25.88</v>
      </c>
      <c r="G1807" t="s">
        <v>6</v>
      </c>
    </row>
    <row r="1808" spans="1:7" ht="14.25" hidden="1">
      <c r="A1808" s="11">
        <v>43891</v>
      </c>
      <c r="B1808" s="10" t="s">
        <v>2207</v>
      </c>
      <c r="C1808" s="12">
        <v>0.29166666666666669</v>
      </c>
      <c r="D1808" s="13">
        <v>43906</v>
      </c>
      <c r="E1808" s="7" t="s">
        <v>402</v>
      </c>
      <c r="F1808" s="14">
        <v>32.17</v>
      </c>
      <c r="G1808" t="s">
        <v>6</v>
      </c>
    </row>
    <row r="1809" spans="1:7" ht="14.25" hidden="1">
      <c r="A1809" s="11">
        <v>43891</v>
      </c>
      <c r="B1809" s="10" t="s">
        <v>2208</v>
      </c>
      <c r="C1809" s="12">
        <v>0.33333333333333331</v>
      </c>
      <c r="D1809" s="13">
        <v>43906</v>
      </c>
      <c r="E1809" s="7" t="s">
        <v>402</v>
      </c>
      <c r="F1809" s="14">
        <v>32.69</v>
      </c>
      <c r="G1809" t="s">
        <v>5</v>
      </c>
    </row>
    <row r="1810" spans="1:7" ht="14.25" hidden="1">
      <c r="A1810" s="11">
        <v>43891</v>
      </c>
      <c r="B1810" s="10" t="s">
        <v>2209</v>
      </c>
      <c r="C1810" s="12">
        <v>0.375</v>
      </c>
      <c r="D1810" s="13">
        <v>43906</v>
      </c>
      <c r="E1810" s="7" t="s">
        <v>402</v>
      </c>
      <c r="F1810" s="14">
        <v>32.17</v>
      </c>
      <c r="G1810" t="s">
        <v>5</v>
      </c>
    </row>
    <row r="1811" spans="1:7" ht="14.25" hidden="1">
      <c r="A1811" s="11">
        <v>43891</v>
      </c>
      <c r="B1811" s="10" t="s">
        <v>2210</v>
      </c>
      <c r="C1811" s="12">
        <v>0.41666666666666669</v>
      </c>
      <c r="D1811" s="13">
        <v>43906</v>
      </c>
      <c r="E1811" s="7" t="s">
        <v>402</v>
      </c>
      <c r="F1811" s="14">
        <v>28</v>
      </c>
      <c r="G1811" t="s">
        <v>5</v>
      </c>
    </row>
    <row r="1812" spans="1:7" ht="14.25" hidden="1">
      <c r="A1812" s="11">
        <v>43891</v>
      </c>
      <c r="B1812" s="10" t="s">
        <v>2211</v>
      </c>
      <c r="C1812" s="12">
        <v>0.45833333333333331</v>
      </c>
      <c r="D1812" s="13">
        <v>43906</v>
      </c>
      <c r="E1812" s="7" t="s">
        <v>402</v>
      </c>
      <c r="F1812" s="14">
        <v>25.88</v>
      </c>
      <c r="G1812" t="s">
        <v>6</v>
      </c>
    </row>
    <row r="1813" spans="1:7" ht="14.25" hidden="1">
      <c r="A1813" s="11">
        <v>43891</v>
      </c>
      <c r="B1813" s="10" t="s">
        <v>2212</v>
      </c>
      <c r="C1813" s="12">
        <v>0.5</v>
      </c>
      <c r="D1813" s="13">
        <v>43906</v>
      </c>
      <c r="E1813" s="7" t="s">
        <v>402</v>
      </c>
      <c r="F1813" s="14">
        <v>24.83</v>
      </c>
      <c r="G1813" t="s">
        <v>6</v>
      </c>
    </row>
    <row r="1814" spans="1:7" ht="14.25" hidden="1">
      <c r="A1814" s="11">
        <v>43891</v>
      </c>
      <c r="B1814" s="10" t="s">
        <v>2213</v>
      </c>
      <c r="C1814" s="12">
        <v>0.54166666666666663</v>
      </c>
      <c r="D1814" s="13">
        <v>43906</v>
      </c>
      <c r="E1814" s="7" t="s">
        <v>402</v>
      </c>
      <c r="F1814" s="14">
        <v>25</v>
      </c>
      <c r="G1814" t="s">
        <v>6</v>
      </c>
    </row>
    <row r="1815" spans="1:7" ht="14.25" hidden="1">
      <c r="A1815" s="11">
        <v>43891</v>
      </c>
      <c r="B1815" s="10" t="s">
        <v>2214</v>
      </c>
      <c r="C1815" s="12">
        <v>0.58333333333333337</v>
      </c>
      <c r="D1815" s="13">
        <v>43906</v>
      </c>
      <c r="E1815" s="7" t="s">
        <v>402</v>
      </c>
      <c r="F1815" s="14">
        <v>25.23</v>
      </c>
      <c r="G1815" t="s">
        <v>20</v>
      </c>
    </row>
    <row r="1816" spans="1:7" ht="14.25" hidden="1">
      <c r="A1816" s="11">
        <v>43891</v>
      </c>
      <c r="B1816" s="10" t="s">
        <v>2215</v>
      </c>
      <c r="C1816" s="12">
        <v>0.625</v>
      </c>
      <c r="D1816" s="13">
        <v>43906</v>
      </c>
      <c r="E1816" s="7" t="s">
        <v>402</v>
      </c>
      <c r="F1816" s="14">
        <v>25.5</v>
      </c>
      <c r="G1816" t="s">
        <v>6</v>
      </c>
    </row>
    <row r="1817" spans="1:7" ht="14.25" hidden="1">
      <c r="A1817" s="11">
        <v>43891</v>
      </c>
      <c r="B1817" s="10" t="s">
        <v>2216</v>
      </c>
      <c r="C1817" s="12">
        <v>0.66666666666666663</v>
      </c>
      <c r="D1817" s="13">
        <v>43906</v>
      </c>
      <c r="E1817" s="7" t="s">
        <v>402</v>
      </c>
      <c r="F1817" s="14">
        <v>25</v>
      </c>
      <c r="G1817" t="s">
        <v>6</v>
      </c>
    </row>
    <row r="1818" spans="1:7" ht="14.25" hidden="1">
      <c r="A1818" s="11">
        <v>43891</v>
      </c>
      <c r="B1818" s="10" t="s">
        <v>2217</v>
      </c>
      <c r="C1818" s="12">
        <v>0.70833333333333337</v>
      </c>
      <c r="D1818" s="13">
        <v>43906</v>
      </c>
      <c r="E1818" s="7" t="s">
        <v>402</v>
      </c>
      <c r="F1818" s="14">
        <v>25.5</v>
      </c>
      <c r="G1818" t="s">
        <v>35</v>
      </c>
    </row>
    <row r="1819" spans="1:7" ht="14.25" hidden="1">
      <c r="A1819" s="11">
        <v>43891</v>
      </c>
      <c r="B1819" s="10" t="s">
        <v>2218</v>
      </c>
      <c r="C1819" s="12">
        <v>0.75</v>
      </c>
      <c r="D1819" s="13">
        <v>43906</v>
      </c>
      <c r="E1819" s="7" t="s">
        <v>402</v>
      </c>
      <c r="F1819" s="14">
        <v>25.91</v>
      </c>
      <c r="G1819" t="s">
        <v>7</v>
      </c>
    </row>
    <row r="1820" spans="1:7" ht="14.25" hidden="1">
      <c r="A1820" s="11">
        <v>43891</v>
      </c>
      <c r="B1820" s="10" t="s">
        <v>2219</v>
      </c>
      <c r="C1820" s="12">
        <v>0.79166666666666663</v>
      </c>
      <c r="D1820" s="13">
        <v>43906</v>
      </c>
      <c r="E1820" s="7" t="s">
        <v>402</v>
      </c>
      <c r="F1820" s="14">
        <v>33.31</v>
      </c>
      <c r="G1820" t="s">
        <v>6</v>
      </c>
    </row>
    <row r="1821" spans="1:7" ht="14.25" hidden="1">
      <c r="A1821" s="11">
        <v>43891</v>
      </c>
      <c r="B1821" s="10" t="s">
        <v>2220</v>
      </c>
      <c r="C1821" s="12">
        <v>0.83333333333333337</v>
      </c>
      <c r="D1821" s="13">
        <v>43906</v>
      </c>
      <c r="E1821" s="7" t="s">
        <v>402</v>
      </c>
      <c r="F1821" s="14">
        <v>37.03</v>
      </c>
      <c r="G1821" t="s">
        <v>5</v>
      </c>
    </row>
    <row r="1822" spans="1:7" ht="14.25" hidden="1">
      <c r="A1822" s="11">
        <v>43891</v>
      </c>
      <c r="B1822" s="10" t="s">
        <v>2221</v>
      </c>
      <c r="C1822" s="12">
        <v>0.875</v>
      </c>
      <c r="D1822" s="13">
        <v>43906</v>
      </c>
      <c r="E1822" s="7" t="s">
        <v>402</v>
      </c>
      <c r="F1822" s="14">
        <v>35</v>
      </c>
      <c r="G1822" t="s">
        <v>20</v>
      </c>
    </row>
    <row r="1823" spans="1:7" ht="14.25" hidden="1">
      <c r="A1823" s="11">
        <v>43891</v>
      </c>
      <c r="B1823" s="10" t="s">
        <v>2222</v>
      </c>
      <c r="C1823" s="12">
        <v>0.91666666666666663</v>
      </c>
      <c r="D1823" s="13">
        <v>43906</v>
      </c>
      <c r="E1823" s="7" t="s">
        <v>402</v>
      </c>
      <c r="F1823" s="14">
        <v>33.51</v>
      </c>
      <c r="G1823" t="s">
        <v>8</v>
      </c>
    </row>
    <row r="1824" spans="1:7" ht="14.25" hidden="1">
      <c r="A1824" s="11">
        <v>43891</v>
      </c>
      <c r="B1824" s="10" t="s">
        <v>2223</v>
      </c>
      <c r="C1824" s="12">
        <v>0.95833333333333337</v>
      </c>
      <c r="D1824" s="13">
        <v>43906</v>
      </c>
      <c r="E1824" s="7" t="s">
        <v>402</v>
      </c>
      <c r="F1824" s="14">
        <v>30.24</v>
      </c>
      <c r="G1824" t="s">
        <v>5</v>
      </c>
    </row>
    <row r="1825" spans="1:7" ht="14.25">
      <c r="A1825" s="11">
        <v>43891</v>
      </c>
      <c r="B1825" s="10" t="s">
        <v>2224</v>
      </c>
      <c r="C1825" s="12">
        <v>0</v>
      </c>
      <c r="D1825" s="13">
        <v>43907</v>
      </c>
      <c r="E1825" s="7" t="s">
        <v>402</v>
      </c>
      <c r="F1825" s="14">
        <v>24.2</v>
      </c>
      <c r="G1825" t="s">
        <v>5</v>
      </c>
    </row>
    <row r="1826" spans="1:7" ht="14.25" hidden="1">
      <c r="A1826" s="11">
        <v>43891</v>
      </c>
      <c r="B1826" s="10" t="s">
        <v>2225</v>
      </c>
      <c r="C1826" s="12">
        <v>4.1666666666666664E-2</v>
      </c>
      <c r="D1826" s="13">
        <v>43907</v>
      </c>
      <c r="E1826" s="7" t="s">
        <v>402</v>
      </c>
      <c r="F1826" s="14">
        <v>22.99</v>
      </c>
      <c r="G1826" t="s">
        <v>6</v>
      </c>
    </row>
    <row r="1827" spans="1:7" ht="14.25" hidden="1">
      <c r="A1827" s="11">
        <v>43891</v>
      </c>
      <c r="B1827" s="10" t="s">
        <v>2226</v>
      </c>
      <c r="C1827" s="12">
        <v>8.3333333333333329E-2</v>
      </c>
      <c r="D1827" s="13">
        <v>43907</v>
      </c>
      <c r="E1827" s="7" t="s">
        <v>402</v>
      </c>
      <c r="F1827" s="14">
        <v>22.16</v>
      </c>
      <c r="G1827" t="s">
        <v>6</v>
      </c>
    </row>
    <row r="1828" spans="1:7" ht="14.25" hidden="1">
      <c r="A1828" s="11">
        <v>43891</v>
      </c>
      <c r="B1828" s="10" t="s">
        <v>2227</v>
      </c>
      <c r="C1828" s="12">
        <v>0.125</v>
      </c>
      <c r="D1828" s="13">
        <v>43907</v>
      </c>
      <c r="E1828" s="7" t="s">
        <v>402</v>
      </c>
      <c r="F1828" s="14">
        <v>21.8</v>
      </c>
      <c r="G1828" t="s">
        <v>6</v>
      </c>
    </row>
    <row r="1829" spans="1:7" ht="14.25" hidden="1">
      <c r="A1829" s="11">
        <v>43891</v>
      </c>
      <c r="B1829" s="10" t="s">
        <v>2228</v>
      </c>
      <c r="C1829" s="12">
        <v>0.16666666666666666</v>
      </c>
      <c r="D1829" s="13">
        <v>43907</v>
      </c>
      <c r="E1829" s="7" t="s">
        <v>402</v>
      </c>
      <c r="F1829" s="14">
        <v>21.8</v>
      </c>
      <c r="G1829" t="s">
        <v>6</v>
      </c>
    </row>
    <row r="1830" spans="1:7" ht="14.25" hidden="1">
      <c r="A1830" s="11">
        <v>43891</v>
      </c>
      <c r="B1830" s="10" t="s">
        <v>2229</v>
      </c>
      <c r="C1830" s="12">
        <v>0.20833333333333334</v>
      </c>
      <c r="D1830" s="13">
        <v>43907</v>
      </c>
      <c r="E1830" s="7" t="s">
        <v>402</v>
      </c>
      <c r="F1830" s="14">
        <v>22.94</v>
      </c>
      <c r="G1830" t="s">
        <v>6</v>
      </c>
    </row>
    <row r="1831" spans="1:7" ht="14.25" hidden="1">
      <c r="A1831" s="11">
        <v>43891</v>
      </c>
      <c r="B1831" s="10" t="s">
        <v>2230</v>
      </c>
      <c r="C1831" s="12">
        <v>0.25</v>
      </c>
      <c r="D1831" s="13">
        <v>43907</v>
      </c>
      <c r="E1831" s="7" t="s">
        <v>402</v>
      </c>
      <c r="F1831" s="14">
        <v>24.2</v>
      </c>
      <c r="G1831" t="s">
        <v>6</v>
      </c>
    </row>
    <row r="1832" spans="1:7" ht="14.25" hidden="1">
      <c r="A1832" s="11">
        <v>43891</v>
      </c>
      <c r="B1832" s="10" t="s">
        <v>2231</v>
      </c>
      <c r="C1832" s="12">
        <v>0.29166666666666669</v>
      </c>
      <c r="D1832" s="13">
        <v>43907</v>
      </c>
      <c r="E1832" s="7" t="s">
        <v>402</v>
      </c>
      <c r="F1832" s="14">
        <v>30.01</v>
      </c>
      <c r="G1832" t="s">
        <v>6</v>
      </c>
    </row>
    <row r="1833" spans="1:7" ht="14.25" hidden="1">
      <c r="A1833" s="11">
        <v>43891</v>
      </c>
      <c r="B1833" s="10" t="s">
        <v>2232</v>
      </c>
      <c r="C1833" s="12">
        <v>0.33333333333333331</v>
      </c>
      <c r="D1833" s="13">
        <v>43907</v>
      </c>
      <c r="E1833" s="7" t="s">
        <v>402</v>
      </c>
      <c r="F1833" s="14">
        <v>32.33</v>
      </c>
      <c r="G1833" t="s">
        <v>5</v>
      </c>
    </row>
    <row r="1834" spans="1:7" ht="14.25" hidden="1">
      <c r="A1834" s="11">
        <v>43891</v>
      </c>
      <c r="B1834" s="10" t="s">
        <v>2233</v>
      </c>
      <c r="C1834" s="12">
        <v>0.375</v>
      </c>
      <c r="D1834" s="13">
        <v>43907</v>
      </c>
      <c r="E1834" s="7" t="s">
        <v>402</v>
      </c>
      <c r="F1834" s="14">
        <v>31.37</v>
      </c>
      <c r="G1834" t="s">
        <v>10</v>
      </c>
    </row>
    <row r="1835" spans="1:7" ht="14.25" hidden="1">
      <c r="A1835" s="11">
        <v>43891</v>
      </c>
      <c r="B1835" s="10" t="s">
        <v>2234</v>
      </c>
      <c r="C1835" s="12">
        <v>0.41666666666666669</v>
      </c>
      <c r="D1835" s="13">
        <v>43907</v>
      </c>
      <c r="E1835" s="7" t="s">
        <v>402</v>
      </c>
      <c r="F1835" s="14">
        <v>29.32</v>
      </c>
      <c r="G1835" t="s">
        <v>20</v>
      </c>
    </row>
    <row r="1836" spans="1:7" ht="14.25" hidden="1">
      <c r="A1836" s="11">
        <v>43891</v>
      </c>
      <c r="B1836" s="10" t="s">
        <v>2235</v>
      </c>
      <c r="C1836" s="12">
        <v>0.45833333333333331</v>
      </c>
      <c r="D1836" s="13">
        <v>43907</v>
      </c>
      <c r="E1836" s="7" t="s">
        <v>402</v>
      </c>
      <c r="F1836" s="14">
        <v>28.48</v>
      </c>
      <c r="G1836" t="s">
        <v>5</v>
      </c>
    </row>
    <row r="1837" spans="1:7" ht="14.25" hidden="1">
      <c r="A1837" s="11">
        <v>43891</v>
      </c>
      <c r="B1837" s="10" t="s">
        <v>2236</v>
      </c>
      <c r="C1837" s="12">
        <v>0.5</v>
      </c>
      <c r="D1837" s="13">
        <v>43907</v>
      </c>
      <c r="E1837" s="7" t="s">
        <v>402</v>
      </c>
      <c r="F1837" s="14">
        <v>25.59</v>
      </c>
      <c r="G1837" t="s">
        <v>6</v>
      </c>
    </row>
    <row r="1838" spans="1:7" ht="14.25" hidden="1">
      <c r="A1838" s="11">
        <v>43891</v>
      </c>
      <c r="B1838" s="10" t="s">
        <v>2237</v>
      </c>
      <c r="C1838" s="12">
        <v>0.54166666666666663</v>
      </c>
      <c r="D1838" s="13">
        <v>43907</v>
      </c>
      <c r="E1838" s="7" t="s">
        <v>402</v>
      </c>
      <c r="F1838" s="14">
        <v>25</v>
      </c>
      <c r="G1838" t="s">
        <v>20</v>
      </c>
    </row>
    <row r="1839" spans="1:7" ht="14.25" hidden="1">
      <c r="A1839" s="11">
        <v>43891</v>
      </c>
      <c r="B1839" s="10" t="s">
        <v>2238</v>
      </c>
      <c r="C1839" s="12">
        <v>0.58333333333333337</v>
      </c>
      <c r="D1839" s="13">
        <v>43907</v>
      </c>
      <c r="E1839" s="7" t="s">
        <v>402</v>
      </c>
      <c r="F1839" s="14">
        <v>24.51</v>
      </c>
      <c r="G1839" t="s">
        <v>20</v>
      </c>
    </row>
    <row r="1840" spans="1:7" ht="14.25" hidden="1">
      <c r="A1840" s="11">
        <v>43891</v>
      </c>
      <c r="B1840" s="10" t="s">
        <v>2239</v>
      </c>
      <c r="C1840" s="12">
        <v>0.625</v>
      </c>
      <c r="D1840" s="13">
        <v>43907</v>
      </c>
      <c r="E1840" s="7" t="s">
        <v>402</v>
      </c>
      <c r="F1840" s="14">
        <v>24.02</v>
      </c>
      <c r="G1840" t="s">
        <v>12</v>
      </c>
    </row>
    <row r="1841" spans="1:7" ht="14.25" hidden="1">
      <c r="A1841" s="11">
        <v>43891</v>
      </c>
      <c r="B1841" s="10" t="s">
        <v>2240</v>
      </c>
      <c r="C1841" s="12">
        <v>0.66666666666666663</v>
      </c>
      <c r="D1841" s="13">
        <v>43907</v>
      </c>
      <c r="E1841" s="7" t="s">
        <v>402</v>
      </c>
      <c r="F1841" s="14">
        <v>26.09</v>
      </c>
      <c r="G1841" t="s">
        <v>6</v>
      </c>
    </row>
    <row r="1842" spans="1:7" ht="14.25" hidden="1">
      <c r="A1842" s="11">
        <v>43891</v>
      </c>
      <c r="B1842" s="10" t="s">
        <v>2241</v>
      </c>
      <c r="C1842" s="12">
        <v>0.70833333333333337</v>
      </c>
      <c r="D1842" s="13">
        <v>43907</v>
      </c>
      <c r="E1842" s="7" t="s">
        <v>402</v>
      </c>
      <c r="F1842" s="14">
        <v>30.04</v>
      </c>
      <c r="G1842" t="s">
        <v>20</v>
      </c>
    </row>
    <row r="1843" spans="1:7" ht="14.25" hidden="1">
      <c r="A1843" s="11">
        <v>43891</v>
      </c>
      <c r="B1843" s="10" t="s">
        <v>2242</v>
      </c>
      <c r="C1843" s="12">
        <v>0.75</v>
      </c>
      <c r="D1843" s="13">
        <v>43907</v>
      </c>
      <c r="E1843" s="7" t="s">
        <v>402</v>
      </c>
      <c r="F1843" s="14">
        <v>32.94</v>
      </c>
      <c r="G1843" t="s">
        <v>5</v>
      </c>
    </row>
    <row r="1844" spans="1:7" ht="14.25" hidden="1">
      <c r="A1844" s="11">
        <v>43891</v>
      </c>
      <c r="B1844" s="10" t="s">
        <v>2243</v>
      </c>
      <c r="C1844" s="12">
        <v>0.79166666666666663</v>
      </c>
      <c r="D1844" s="13">
        <v>43907</v>
      </c>
      <c r="E1844" s="7" t="s">
        <v>402</v>
      </c>
      <c r="F1844" s="14">
        <v>38.229999999999997</v>
      </c>
      <c r="G1844" t="s">
        <v>5</v>
      </c>
    </row>
    <row r="1845" spans="1:7" ht="14.25" hidden="1">
      <c r="A1845" s="11">
        <v>43891</v>
      </c>
      <c r="B1845" s="10" t="s">
        <v>2244</v>
      </c>
      <c r="C1845" s="12">
        <v>0.83333333333333337</v>
      </c>
      <c r="D1845" s="13">
        <v>43907</v>
      </c>
      <c r="E1845" s="7" t="s">
        <v>402</v>
      </c>
      <c r="F1845" s="14">
        <v>39.43</v>
      </c>
      <c r="G1845" t="s">
        <v>5</v>
      </c>
    </row>
    <row r="1846" spans="1:7" ht="14.25" hidden="1">
      <c r="A1846" s="11">
        <v>43891</v>
      </c>
      <c r="B1846" s="10" t="s">
        <v>2245</v>
      </c>
      <c r="C1846" s="12">
        <v>0.875</v>
      </c>
      <c r="D1846" s="13">
        <v>43907</v>
      </c>
      <c r="E1846" s="7" t="s">
        <v>402</v>
      </c>
      <c r="F1846" s="14">
        <v>37.31</v>
      </c>
      <c r="G1846" t="s">
        <v>6</v>
      </c>
    </row>
    <row r="1847" spans="1:7" ht="14.25" hidden="1">
      <c r="A1847" s="11">
        <v>43891</v>
      </c>
      <c r="B1847" s="10" t="s">
        <v>2246</v>
      </c>
      <c r="C1847" s="12">
        <v>0.91666666666666663</v>
      </c>
      <c r="D1847" s="13">
        <v>43907</v>
      </c>
      <c r="E1847" s="7" t="s">
        <v>402</v>
      </c>
      <c r="F1847" s="14">
        <v>35</v>
      </c>
      <c r="G1847" t="s">
        <v>5</v>
      </c>
    </row>
    <row r="1848" spans="1:7" ht="14.25" hidden="1">
      <c r="A1848" s="11">
        <v>43891</v>
      </c>
      <c r="B1848" s="10" t="s">
        <v>2247</v>
      </c>
      <c r="C1848" s="12">
        <v>0.95833333333333337</v>
      </c>
      <c r="D1848" s="13">
        <v>43907</v>
      </c>
      <c r="E1848" s="7" t="s">
        <v>402</v>
      </c>
      <c r="F1848" s="14">
        <v>32.5</v>
      </c>
      <c r="G1848" t="s">
        <v>8</v>
      </c>
    </row>
    <row r="1849" spans="1:7" ht="14.25">
      <c r="A1849" s="11">
        <v>43891</v>
      </c>
      <c r="B1849" s="10" t="s">
        <v>2248</v>
      </c>
      <c r="C1849" s="12">
        <v>0</v>
      </c>
      <c r="D1849" s="13">
        <v>43908</v>
      </c>
      <c r="E1849" s="7" t="s">
        <v>402</v>
      </c>
      <c r="F1849" s="14">
        <v>30.87</v>
      </c>
      <c r="G1849" t="s">
        <v>8</v>
      </c>
    </row>
    <row r="1850" spans="1:7" ht="14.25" hidden="1">
      <c r="A1850" s="11">
        <v>43891</v>
      </c>
      <c r="B1850" s="10" t="s">
        <v>2249</v>
      </c>
      <c r="C1850" s="12">
        <v>4.1666666666666664E-2</v>
      </c>
      <c r="D1850" s="13">
        <v>43908</v>
      </c>
      <c r="E1850" s="7" t="s">
        <v>402</v>
      </c>
      <c r="F1850" s="14">
        <v>24</v>
      </c>
      <c r="G1850" t="s">
        <v>5</v>
      </c>
    </row>
    <row r="1851" spans="1:7" ht="14.25" hidden="1">
      <c r="A1851" s="11">
        <v>43891</v>
      </c>
      <c r="B1851" s="10" t="s">
        <v>2250</v>
      </c>
      <c r="C1851" s="12">
        <v>8.3333333333333329E-2</v>
      </c>
      <c r="D1851" s="13">
        <v>43908</v>
      </c>
      <c r="E1851" s="7" t="s">
        <v>402</v>
      </c>
      <c r="F1851" s="14">
        <v>23.69</v>
      </c>
      <c r="G1851" t="s">
        <v>6</v>
      </c>
    </row>
    <row r="1852" spans="1:7" ht="14.25" hidden="1">
      <c r="A1852" s="11">
        <v>43891</v>
      </c>
      <c r="B1852" s="10" t="s">
        <v>2251</v>
      </c>
      <c r="C1852" s="12">
        <v>0.125</v>
      </c>
      <c r="D1852" s="13">
        <v>43908</v>
      </c>
      <c r="E1852" s="7" t="s">
        <v>402</v>
      </c>
      <c r="F1852" s="14">
        <v>23.69</v>
      </c>
      <c r="G1852" t="s">
        <v>12</v>
      </c>
    </row>
    <row r="1853" spans="1:7" ht="14.25" hidden="1">
      <c r="A1853" s="11">
        <v>43891</v>
      </c>
      <c r="B1853" s="10" t="s">
        <v>2252</v>
      </c>
      <c r="C1853" s="12">
        <v>0.16666666666666666</v>
      </c>
      <c r="D1853" s="13">
        <v>43908</v>
      </c>
      <c r="E1853" s="7" t="s">
        <v>402</v>
      </c>
      <c r="F1853" s="14">
        <v>23.69</v>
      </c>
      <c r="G1853" t="s">
        <v>7</v>
      </c>
    </row>
    <row r="1854" spans="1:7" ht="14.25" hidden="1">
      <c r="A1854" s="11">
        <v>43891</v>
      </c>
      <c r="B1854" s="10" t="s">
        <v>2253</v>
      </c>
      <c r="C1854" s="12">
        <v>0.20833333333333334</v>
      </c>
      <c r="D1854" s="13">
        <v>43908</v>
      </c>
      <c r="E1854" s="7" t="s">
        <v>402</v>
      </c>
      <c r="F1854" s="14">
        <v>23.9</v>
      </c>
      <c r="G1854" t="s">
        <v>12</v>
      </c>
    </row>
    <row r="1855" spans="1:7" ht="14.25" hidden="1">
      <c r="A1855" s="11">
        <v>43891</v>
      </c>
      <c r="B1855" s="10" t="s">
        <v>2254</v>
      </c>
      <c r="C1855" s="12">
        <v>0.25</v>
      </c>
      <c r="D1855" s="13">
        <v>43908</v>
      </c>
      <c r="E1855" s="7" t="s">
        <v>402</v>
      </c>
      <c r="F1855" s="14">
        <v>24.69</v>
      </c>
      <c r="G1855" t="s">
        <v>6</v>
      </c>
    </row>
    <row r="1856" spans="1:7" ht="14.25" hidden="1">
      <c r="A1856" s="11">
        <v>43891</v>
      </c>
      <c r="B1856" s="10" t="s">
        <v>2255</v>
      </c>
      <c r="C1856" s="12">
        <v>0.29166666666666669</v>
      </c>
      <c r="D1856" s="13">
        <v>43908</v>
      </c>
      <c r="E1856" s="7" t="s">
        <v>402</v>
      </c>
      <c r="F1856" s="14">
        <v>30.59</v>
      </c>
      <c r="G1856" t="s">
        <v>12</v>
      </c>
    </row>
    <row r="1857" spans="1:7" ht="14.25" hidden="1">
      <c r="A1857" s="11">
        <v>43891</v>
      </c>
      <c r="B1857" s="10" t="s">
        <v>2256</v>
      </c>
      <c r="C1857" s="12">
        <v>0.33333333333333331</v>
      </c>
      <c r="D1857" s="13">
        <v>43908</v>
      </c>
      <c r="E1857" s="7" t="s">
        <v>402</v>
      </c>
      <c r="F1857" s="14">
        <v>31.48</v>
      </c>
      <c r="G1857" t="s">
        <v>6</v>
      </c>
    </row>
    <row r="1858" spans="1:7" ht="14.25" hidden="1">
      <c r="A1858" s="11">
        <v>43891</v>
      </c>
      <c r="B1858" s="10" t="s">
        <v>2257</v>
      </c>
      <c r="C1858" s="12">
        <v>0.375</v>
      </c>
      <c r="D1858" s="13">
        <v>43908</v>
      </c>
      <c r="E1858" s="7" t="s">
        <v>402</v>
      </c>
      <c r="F1858" s="14">
        <v>31.48</v>
      </c>
      <c r="G1858" t="s">
        <v>5</v>
      </c>
    </row>
    <row r="1859" spans="1:7" ht="14.25" hidden="1">
      <c r="A1859" s="11">
        <v>43891</v>
      </c>
      <c r="B1859" s="10" t="s">
        <v>2258</v>
      </c>
      <c r="C1859" s="12">
        <v>0.41666666666666669</v>
      </c>
      <c r="D1859" s="13">
        <v>43908</v>
      </c>
      <c r="E1859" s="7" t="s">
        <v>402</v>
      </c>
      <c r="F1859" s="14">
        <v>31.24</v>
      </c>
      <c r="G1859" t="s">
        <v>5</v>
      </c>
    </row>
    <row r="1860" spans="1:7" ht="14.25" hidden="1">
      <c r="A1860" s="11">
        <v>43891</v>
      </c>
      <c r="B1860" s="10" t="s">
        <v>2259</v>
      </c>
      <c r="C1860" s="12">
        <v>0.45833333333333331</v>
      </c>
      <c r="D1860" s="13">
        <v>43908</v>
      </c>
      <c r="E1860" s="7" t="s">
        <v>402</v>
      </c>
      <c r="F1860" s="14">
        <v>31.27</v>
      </c>
      <c r="G1860" t="s">
        <v>12</v>
      </c>
    </row>
    <row r="1861" spans="1:7" ht="14.25" hidden="1">
      <c r="A1861" s="11">
        <v>43891</v>
      </c>
      <c r="B1861" s="10" t="s">
        <v>2260</v>
      </c>
      <c r="C1861" s="12">
        <v>0.5</v>
      </c>
      <c r="D1861" s="13">
        <v>43908</v>
      </c>
      <c r="E1861" s="7" t="s">
        <v>402</v>
      </c>
      <c r="F1861" s="14">
        <v>31.48</v>
      </c>
      <c r="G1861" t="s">
        <v>12</v>
      </c>
    </row>
    <row r="1862" spans="1:7" ht="14.25" hidden="1">
      <c r="A1862" s="11">
        <v>43891</v>
      </c>
      <c r="B1862" s="10" t="s">
        <v>2261</v>
      </c>
      <c r="C1862" s="12">
        <v>0.54166666666666663</v>
      </c>
      <c r="D1862" s="13">
        <v>43908</v>
      </c>
      <c r="E1862" s="7" t="s">
        <v>402</v>
      </c>
      <c r="F1862" s="14">
        <v>31.48</v>
      </c>
      <c r="G1862" t="s">
        <v>5</v>
      </c>
    </row>
    <row r="1863" spans="1:7" ht="14.25" hidden="1">
      <c r="A1863" s="11">
        <v>43891</v>
      </c>
      <c r="B1863" s="10" t="s">
        <v>2262</v>
      </c>
      <c r="C1863" s="12">
        <v>0.58333333333333337</v>
      </c>
      <c r="D1863" s="13">
        <v>43908</v>
      </c>
      <c r="E1863" s="7" t="s">
        <v>402</v>
      </c>
      <c r="F1863" s="14">
        <v>31.3</v>
      </c>
      <c r="G1863" t="s">
        <v>5</v>
      </c>
    </row>
    <row r="1864" spans="1:7" ht="14.25" hidden="1">
      <c r="A1864" s="11">
        <v>43891</v>
      </c>
      <c r="B1864" s="10" t="s">
        <v>2263</v>
      </c>
      <c r="C1864" s="12">
        <v>0.625</v>
      </c>
      <c r="D1864" s="13">
        <v>43908</v>
      </c>
      <c r="E1864" s="7" t="s">
        <v>402</v>
      </c>
      <c r="F1864" s="14">
        <v>31</v>
      </c>
      <c r="G1864" t="s">
        <v>12</v>
      </c>
    </row>
    <row r="1865" spans="1:7" ht="14.25" hidden="1">
      <c r="A1865" s="11">
        <v>43891</v>
      </c>
      <c r="B1865" s="10" t="s">
        <v>2264</v>
      </c>
      <c r="C1865" s="12">
        <v>0.66666666666666663</v>
      </c>
      <c r="D1865" s="13">
        <v>43908</v>
      </c>
      <c r="E1865" s="7" t="s">
        <v>402</v>
      </c>
      <c r="F1865" s="14">
        <v>30.87</v>
      </c>
      <c r="G1865" t="s">
        <v>5</v>
      </c>
    </row>
    <row r="1866" spans="1:7" ht="14.25" hidden="1">
      <c r="A1866" s="11">
        <v>43891</v>
      </c>
      <c r="B1866" s="10" t="s">
        <v>2265</v>
      </c>
      <c r="C1866" s="12">
        <v>0.70833333333333337</v>
      </c>
      <c r="D1866" s="13">
        <v>43908</v>
      </c>
      <c r="E1866" s="7" t="s">
        <v>402</v>
      </c>
      <c r="F1866" s="14">
        <v>31.27</v>
      </c>
      <c r="G1866" t="s">
        <v>5</v>
      </c>
    </row>
    <row r="1867" spans="1:7" ht="14.25" hidden="1">
      <c r="A1867" s="11">
        <v>43891</v>
      </c>
      <c r="B1867" s="10" t="s">
        <v>2266</v>
      </c>
      <c r="C1867" s="12">
        <v>0.75</v>
      </c>
      <c r="D1867" s="13">
        <v>43908</v>
      </c>
      <c r="E1867" s="7" t="s">
        <v>402</v>
      </c>
      <c r="F1867" s="14">
        <v>32.94</v>
      </c>
      <c r="G1867" t="s">
        <v>12</v>
      </c>
    </row>
    <row r="1868" spans="1:7" ht="14.25" hidden="1">
      <c r="A1868" s="11">
        <v>43891</v>
      </c>
      <c r="B1868" s="10" t="s">
        <v>2267</v>
      </c>
      <c r="C1868" s="12">
        <v>0.79166666666666663</v>
      </c>
      <c r="D1868" s="13">
        <v>43908</v>
      </c>
      <c r="E1868" s="7" t="s">
        <v>402</v>
      </c>
      <c r="F1868" s="14">
        <v>40.380000000000003</v>
      </c>
      <c r="G1868" t="s">
        <v>5</v>
      </c>
    </row>
    <row r="1869" spans="1:7" ht="14.25" hidden="1">
      <c r="A1869" s="11">
        <v>43891</v>
      </c>
      <c r="B1869" s="10" t="s">
        <v>2268</v>
      </c>
      <c r="C1869" s="12">
        <v>0.83333333333333337</v>
      </c>
      <c r="D1869" s="13">
        <v>43908</v>
      </c>
      <c r="E1869" s="7" t="s">
        <v>402</v>
      </c>
      <c r="F1869" s="14">
        <v>40.01</v>
      </c>
      <c r="G1869" t="s">
        <v>10</v>
      </c>
    </row>
    <row r="1870" spans="1:7" ht="14.25" hidden="1">
      <c r="A1870" s="11">
        <v>43891</v>
      </c>
      <c r="B1870" s="10" t="s">
        <v>2269</v>
      </c>
      <c r="C1870" s="12">
        <v>0.875</v>
      </c>
      <c r="D1870" s="13">
        <v>43908</v>
      </c>
      <c r="E1870" s="7" t="s">
        <v>402</v>
      </c>
      <c r="F1870" s="14">
        <v>37.71</v>
      </c>
      <c r="G1870" t="s">
        <v>8</v>
      </c>
    </row>
    <row r="1871" spans="1:7" ht="14.25" hidden="1">
      <c r="A1871" s="11">
        <v>43891</v>
      </c>
      <c r="B1871" s="10" t="s">
        <v>2270</v>
      </c>
      <c r="C1871" s="12">
        <v>0.91666666666666663</v>
      </c>
      <c r="D1871" s="13">
        <v>43908</v>
      </c>
      <c r="E1871" s="7" t="s">
        <v>402</v>
      </c>
      <c r="F1871" s="14">
        <v>35.119999999999997</v>
      </c>
      <c r="G1871" t="s">
        <v>6</v>
      </c>
    </row>
    <row r="1872" spans="1:7" ht="14.25" hidden="1">
      <c r="A1872" s="11">
        <v>43891</v>
      </c>
      <c r="B1872" s="10" t="s">
        <v>2271</v>
      </c>
      <c r="C1872" s="12">
        <v>0.95833333333333337</v>
      </c>
      <c r="D1872" s="13">
        <v>43908</v>
      </c>
      <c r="E1872" s="7" t="s">
        <v>402</v>
      </c>
      <c r="F1872" s="14">
        <v>32.479999999999997</v>
      </c>
      <c r="G1872" t="s">
        <v>5</v>
      </c>
    </row>
    <row r="1873" spans="1:7" ht="14.25">
      <c r="A1873" s="11">
        <v>43891</v>
      </c>
      <c r="B1873" s="10" t="s">
        <v>2272</v>
      </c>
      <c r="C1873" s="12">
        <v>0</v>
      </c>
      <c r="D1873" s="13">
        <v>43909</v>
      </c>
      <c r="E1873" s="7" t="s">
        <v>402</v>
      </c>
      <c r="F1873" s="14">
        <v>29.22</v>
      </c>
      <c r="G1873" t="s">
        <v>5</v>
      </c>
    </row>
    <row r="1874" spans="1:7" ht="14.25" hidden="1">
      <c r="A1874" s="11">
        <v>43891</v>
      </c>
      <c r="B1874" s="10" t="s">
        <v>2273</v>
      </c>
      <c r="C1874" s="12">
        <v>4.1666666666666664E-2</v>
      </c>
      <c r="D1874" s="13">
        <v>43909</v>
      </c>
      <c r="E1874" s="7" t="s">
        <v>402</v>
      </c>
      <c r="F1874" s="14">
        <v>28.29</v>
      </c>
      <c r="G1874" t="s">
        <v>12</v>
      </c>
    </row>
    <row r="1875" spans="1:7" ht="14.25" hidden="1">
      <c r="A1875" s="11">
        <v>43891</v>
      </c>
      <c r="B1875" s="10" t="s">
        <v>2274</v>
      </c>
      <c r="C1875" s="12">
        <v>8.3333333333333329E-2</v>
      </c>
      <c r="D1875" s="13">
        <v>43909</v>
      </c>
      <c r="E1875" s="7" t="s">
        <v>402</v>
      </c>
      <c r="F1875" s="14">
        <v>28.87</v>
      </c>
      <c r="G1875" t="s">
        <v>5</v>
      </c>
    </row>
    <row r="1876" spans="1:7" ht="14.25" hidden="1">
      <c r="A1876" s="11">
        <v>43891</v>
      </c>
      <c r="B1876" s="10" t="s">
        <v>2275</v>
      </c>
      <c r="C1876" s="12">
        <v>0.125</v>
      </c>
      <c r="D1876" s="13">
        <v>43909</v>
      </c>
      <c r="E1876" s="7" t="s">
        <v>402</v>
      </c>
      <c r="F1876" s="14">
        <v>28.79</v>
      </c>
      <c r="G1876" t="s">
        <v>5</v>
      </c>
    </row>
    <row r="1877" spans="1:7" ht="14.25" hidden="1">
      <c r="A1877" s="11">
        <v>43891</v>
      </c>
      <c r="B1877" s="10" t="s">
        <v>2276</v>
      </c>
      <c r="C1877" s="12">
        <v>0.16666666666666666</v>
      </c>
      <c r="D1877" s="13">
        <v>43909</v>
      </c>
      <c r="E1877" s="7" t="s">
        <v>402</v>
      </c>
      <c r="F1877" s="14">
        <v>28.51</v>
      </c>
      <c r="G1877" t="s">
        <v>5</v>
      </c>
    </row>
    <row r="1878" spans="1:7" ht="14.25" hidden="1">
      <c r="A1878" s="11">
        <v>43891</v>
      </c>
      <c r="B1878" s="10" t="s">
        <v>2277</v>
      </c>
      <c r="C1878" s="12">
        <v>0.20833333333333334</v>
      </c>
      <c r="D1878" s="13">
        <v>43909</v>
      </c>
      <c r="E1878" s="7" t="s">
        <v>402</v>
      </c>
      <c r="F1878" s="14">
        <v>29.29</v>
      </c>
      <c r="G1878" t="s">
        <v>5</v>
      </c>
    </row>
    <row r="1879" spans="1:7" ht="14.25" hidden="1">
      <c r="A1879" s="11">
        <v>43891</v>
      </c>
      <c r="B1879" s="10" t="s">
        <v>2278</v>
      </c>
      <c r="C1879" s="12">
        <v>0.25</v>
      </c>
      <c r="D1879" s="13">
        <v>43909</v>
      </c>
      <c r="E1879" s="7" t="s">
        <v>402</v>
      </c>
      <c r="F1879" s="14">
        <v>30.25</v>
      </c>
      <c r="G1879" t="s">
        <v>5</v>
      </c>
    </row>
    <row r="1880" spans="1:7" ht="14.25" hidden="1">
      <c r="A1880" s="11">
        <v>43891</v>
      </c>
      <c r="B1880" s="10" t="s">
        <v>2279</v>
      </c>
      <c r="C1880" s="12">
        <v>0.29166666666666669</v>
      </c>
      <c r="D1880" s="13">
        <v>43909</v>
      </c>
      <c r="E1880" s="7" t="s">
        <v>402</v>
      </c>
      <c r="F1880" s="14">
        <v>31.57</v>
      </c>
      <c r="G1880" t="s">
        <v>5</v>
      </c>
    </row>
    <row r="1881" spans="1:7" ht="14.25" hidden="1">
      <c r="A1881" s="11">
        <v>43891</v>
      </c>
      <c r="B1881" s="10" t="s">
        <v>2280</v>
      </c>
      <c r="C1881" s="12">
        <v>0.33333333333333331</v>
      </c>
      <c r="D1881" s="13">
        <v>43909</v>
      </c>
      <c r="E1881" s="7" t="s">
        <v>402</v>
      </c>
      <c r="F1881" s="14">
        <v>32.06</v>
      </c>
      <c r="G1881" t="s">
        <v>5</v>
      </c>
    </row>
    <row r="1882" spans="1:7" ht="14.25" hidden="1">
      <c r="A1882" s="11">
        <v>43891</v>
      </c>
      <c r="B1882" s="10" t="s">
        <v>2281</v>
      </c>
      <c r="C1882" s="12">
        <v>0.375</v>
      </c>
      <c r="D1882" s="13">
        <v>43909</v>
      </c>
      <c r="E1882" s="7" t="s">
        <v>402</v>
      </c>
      <c r="F1882" s="14">
        <v>29.75</v>
      </c>
      <c r="G1882" t="s">
        <v>5</v>
      </c>
    </row>
    <row r="1883" spans="1:7" ht="14.25" hidden="1">
      <c r="A1883" s="11">
        <v>43891</v>
      </c>
      <c r="B1883" s="10" t="s">
        <v>2282</v>
      </c>
      <c r="C1883" s="12">
        <v>0.41666666666666669</v>
      </c>
      <c r="D1883" s="13">
        <v>43909</v>
      </c>
      <c r="E1883" s="7" t="s">
        <v>402</v>
      </c>
      <c r="F1883" s="14">
        <v>29.01</v>
      </c>
      <c r="G1883" t="s">
        <v>5</v>
      </c>
    </row>
    <row r="1884" spans="1:7" ht="14.25" hidden="1">
      <c r="A1884" s="11">
        <v>43891</v>
      </c>
      <c r="B1884" s="10" t="s">
        <v>2283</v>
      </c>
      <c r="C1884" s="12">
        <v>0.45833333333333331</v>
      </c>
      <c r="D1884" s="13">
        <v>43909</v>
      </c>
      <c r="E1884" s="7" t="s">
        <v>402</v>
      </c>
      <c r="F1884" s="14">
        <v>29.65</v>
      </c>
      <c r="G1884" t="s">
        <v>5</v>
      </c>
    </row>
    <row r="1885" spans="1:7" ht="14.25" hidden="1">
      <c r="A1885" s="11">
        <v>43891</v>
      </c>
      <c r="B1885" s="10" t="s">
        <v>2284</v>
      </c>
      <c r="C1885" s="12">
        <v>0.5</v>
      </c>
      <c r="D1885" s="13">
        <v>43909</v>
      </c>
      <c r="E1885" s="7" t="s">
        <v>402</v>
      </c>
      <c r="F1885" s="14">
        <v>29.75</v>
      </c>
      <c r="G1885" t="s">
        <v>5</v>
      </c>
    </row>
    <row r="1886" spans="1:7" ht="14.25" hidden="1">
      <c r="A1886" s="11">
        <v>43891</v>
      </c>
      <c r="B1886" s="10" t="s">
        <v>2285</v>
      </c>
      <c r="C1886" s="12">
        <v>0.54166666666666663</v>
      </c>
      <c r="D1886" s="13">
        <v>43909</v>
      </c>
      <c r="E1886" s="7" t="s">
        <v>402</v>
      </c>
      <c r="F1886" s="14">
        <v>29.79</v>
      </c>
      <c r="G1886" t="s">
        <v>5</v>
      </c>
    </row>
    <row r="1887" spans="1:7" ht="14.25" hidden="1">
      <c r="A1887" s="11">
        <v>43891</v>
      </c>
      <c r="B1887" s="10" t="s">
        <v>2286</v>
      </c>
      <c r="C1887" s="12">
        <v>0.58333333333333337</v>
      </c>
      <c r="D1887" s="13">
        <v>43909</v>
      </c>
      <c r="E1887" s="7" t="s">
        <v>402</v>
      </c>
      <c r="F1887" s="14">
        <v>29.79</v>
      </c>
      <c r="G1887" t="s">
        <v>5</v>
      </c>
    </row>
    <row r="1888" spans="1:7" ht="14.25" hidden="1">
      <c r="A1888" s="11">
        <v>43891</v>
      </c>
      <c r="B1888" s="10" t="s">
        <v>2287</v>
      </c>
      <c r="C1888" s="12">
        <v>0.625</v>
      </c>
      <c r="D1888" s="13">
        <v>43909</v>
      </c>
      <c r="E1888" s="7" t="s">
        <v>402</v>
      </c>
      <c r="F1888" s="14">
        <v>30</v>
      </c>
      <c r="G1888" t="s">
        <v>5</v>
      </c>
    </row>
    <row r="1889" spans="1:7" ht="14.25" hidden="1">
      <c r="A1889" s="11">
        <v>43891</v>
      </c>
      <c r="B1889" s="10" t="s">
        <v>2288</v>
      </c>
      <c r="C1889" s="12">
        <v>0.66666666666666663</v>
      </c>
      <c r="D1889" s="13">
        <v>43909</v>
      </c>
      <c r="E1889" s="7" t="s">
        <v>402</v>
      </c>
      <c r="F1889" s="14">
        <v>29.75</v>
      </c>
      <c r="G1889" t="s">
        <v>21</v>
      </c>
    </row>
    <row r="1890" spans="1:7" ht="14.25" hidden="1">
      <c r="A1890" s="11">
        <v>43891</v>
      </c>
      <c r="B1890" s="10" t="s">
        <v>2289</v>
      </c>
      <c r="C1890" s="12">
        <v>0.70833333333333337</v>
      </c>
      <c r="D1890" s="13">
        <v>43909</v>
      </c>
      <c r="E1890" s="7" t="s">
        <v>402</v>
      </c>
      <c r="F1890" s="14">
        <v>30</v>
      </c>
      <c r="G1890" t="s">
        <v>5</v>
      </c>
    </row>
    <row r="1891" spans="1:7" ht="14.25" hidden="1">
      <c r="A1891" s="11">
        <v>43891</v>
      </c>
      <c r="B1891" s="10" t="s">
        <v>2290</v>
      </c>
      <c r="C1891" s="12">
        <v>0.75</v>
      </c>
      <c r="D1891" s="13">
        <v>43909</v>
      </c>
      <c r="E1891" s="7" t="s">
        <v>402</v>
      </c>
      <c r="F1891" s="14">
        <v>29.75</v>
      </c>
      <c r="G1891" t="s">
        <v>21</v>
      </c>
    </row>
    <row r="1892" spans="1:7" ht="14.25" hidden="1">
      <c r="A1892" s="11">
        <v>43891</v>
      </c>
      <c r="B1892" s="10" t="s">
        <v>2291</v>
      </c>
      <c r="C1892" s="12">
        <v>0.79166666666666663</v>
      </c>
      <c r="D1892" s="13">
        <v>43909</v>
      </c>
      <c r="E1892" s="7" t="s">
        <v>402</v>
      </c>
      <c r="F1892" s="14">
        <v>33.64</v>
      </c>
      <c r="G1892" t="s">
        <v>5</v>
      </c>
    </row>
    <row r="1893" spans="1:7" ht="14.25" hidden="1">
      <c r="A1893" s="11">
        <v>43891</v>
      </c>
      <c r="B1893" s="10" t="s">
        <v>2292</v>
      </c>
      <c r="C1893" s="12">
        <v>0.83333333333333337</v>
      </c>
      <c r="D1893" s="13">
        <v>43909</v>
      </c>
      <c r="E1893" s="7" t="s">
        <v>402</v>
      </c>
      <c r="F1893" s="14">
        <v>36.42</v>
      </c>
      <c r="G1893" t="s">
        <v>12</v>
      </c>
    </row>
    <row r="1894" spans="1:7" ht="14.25" hidden="1">
      <c r="A1894" s="11">
        <v>43891</v>
      </c>
      <c r="B1894" s="10" t="s">
        <v>2293</v>
      </c>
      <c r="C1894" s="12">
        <v>0.875</v>
      </c>
      <c r="D1894" s="13">
        <v>43909</v>
      </c>
      <c r="E1894" s="7" t="s">
        <v>402</v>
      </c>
      <c r="F1894" s="14">
        <v>35.159999999999997</v>
      </c>
      <c r="G1894" t="s">
        <v>10</v>
      </c>
    </row>
    <row r="1895" spans="1:7" ht="14.25" hidden="1">
      <c r="A1895" s="11">
        <v>43891</v>
      </c>
      <c r="B1895" s="10" t="s">
        <v>2294</v>
      </c>
      <c r="C1895" s="12">
        <v>0.91666666666666663</v>
      </c>
      <c r="D1895" s="13">
        <v>43909</v>
      </c>
      <c r="E1895" s="7" t="s">
        <v>402</v>
      </c>
      <c r="F1895" s="14">
        <v>32.11</v>
      </c>
      <c r="G1895" t="s">
        <v>5</v>
      </c>
    </row>
    <row r="1896" spans="1:7" ht="14.25" hidden="1">
      <c r="A1896" s="11">
        <v>43891</v>
      </c>
      <c r="B1896" s="10" t="s">
        <v>2295</v>
      </c>
      <c r="C1896" s="12">
        <v>0.95833333333333337</v>
      </c>
      <c r="D1896" s="13">
        <v>43909</v>
      </c>
      <c r="E1896" s="7" t="s">
        <v>402</v>
      </c>
      <c r="F1896" s="14">
        <v>28.79</v>
      </c>
      <c r="G1896" t="s">
        <v>5</v>
      </c>
    </row>
    <row r="1897" spans="1:7" ht="14.25">
      <c r="A1897" s="11">
        <v>43891</v>
      </c>
      <c r="B1897" s="10" t="s">
        <v>2296</v>
      </c>
      <c r="C1897" s="12">
        <v>0</v>
      </c>
      <c r="D1897" s="13">
        <v>43910</v>
      </c>
      <c r="E1897" s="7" t="s">
        <v>402</v>
      </c>
      <c r="F1897" s="14">
        <v>28.12</v>
      </c>
      <c r="G1897" t="s">
        <v>5</v>
      </c>
    </row>
    <row r="1898" spans="1:7" ht="14.25" hidden="1">
      <c r="A1898" s="11">
        <v>43891</v>
      </c>
      <c r="B1898" s="10" t="s">
        <v>2297</v>
      </c>
      <c r="C1898" s="12">
        <v>4.1666666666666664E-2</v>
      </c>
      <c r="D1898" s="13">
        <v>43910</v>
      </c>
      <c r="E1898" s="7" t="s">
        <v>402</v>
      </c>
      <c r="F1898" s="14">
        <v>25</v>
      </c>
      <c r="G1898" t="s">
        <v>12</v>
      </c>
    </row>
    <row r="1899" spans="1:7" ht="14.25" hidden="1">
      <c r="A1899" s="11">
        <v>43891</v>
      </c>
      <c r="B1899" s="10" t="s">
        <v>2298</v>
      </c>
      <c r="C1899" s="12">
        <v>8.3333333333333329E-2</v>
      </c>
      <c r="D1899" s="13">
        <v>43910</v>
      </c>
      <c r="E1899" s="7" t="s">
        <v>402</v>
      </c>
      <c r="F1899" s="14">
        <v>24.19</v>
      </c>
      <c r="G1899" t="s">
        <v>42</v>
      </c>
    </row>
    <row r="1900" spans="1:7" ht="14.25" hidden="1">
      <c r="A1900" s="11">
        <v>43891</v>
      </c>
      <c r="B1900" s="10" t="s">
        <v>2299</v>
      </c>
      <c r="C1900" s="12">
        <v>0.125</v>
      </c>
      <c r="D1900" s="13">
        <v>43910</v>
      </c>
      <c r="E1900" s="7" t="s">
        <v>402</v>
      </c>
      <c r="F1900" s="14">
        <v>24.09</v>
      </c>
      <c r="G1900" t="s">
        <v>5</v>
      </c>
    </row>
    <row r="1901" spans="1:7" ht="14.25" hidden="1">
      <c r="A1901" s="11">
        <v>43891</v>
      </c>
      <c r="B1901" s="10" t="s">
        <v>2300</v>
      </c>
      <c r="C1901" s="12">
        <v>0.16666666666666666</v>
      </c>
      <c r="D1901" s="13">
        <v>43910</v>
      </c>
      <c r="E1901" s="7" t="s">
        <v>402</v>
      </c>
      <c r="F1901" s="14">
        <v>24.19</v>
      </c>
      <c r="G1901" t="s">
        <v>5</v>
      </c>
    </row>
    <row r="1902" spans="1:7" ht="14.25" hidden="1">
      <c r="A1902" s="11">
        <v>43891</v>
      </c>
      <c r="B1902" s="10" t="s">
        <v>2301</v>
      </c>
      <c r="C1902" s="12">
        <v>0.20833333333333334</v>
      </c>
      <c r="D1902" s="13">
        <v>43910</v>
      </c>
      <c r="E1902" s="7" t="s">
        <v>402</v>
      </c>
      <c r="F1902" s="14">
        <v>24.2</v>
      </c>
      <c r="G1902" t="s">
        <v>5</v>
      </c>
    </row>
    <row r="1903" spans="1:7" ht="14.25" hidden="1">
      <c r="A1903" s="11">
        <v>43891</v>
      </c>
      <c r="B1903" s="10" t="s">
        <v>2302</v>
      </c>
      <c r="C1903" s="12">
        <v>0.25</v>
      </c>
      <c r="D1903" s="13">
        <v>43910</v>
      </c>
      <c r="E1903" s="7" t="s">
        <v>402</v>
      </c>
      <c r="F1903" s="14">
        <v>24.09</v>
      </c>
      <c r="G1903" t="s">
        <v>6</v>
      </c>
    </row>
    <row r="1904" spans="1:7" ht="14.25" hidden="1">
      <c r="A1904" s="11">
        <v>43891</v>
      </c>
      <c r="B1904" s="10" t="s">
        <v>2303</v>
      </c>
      <c r="C1904" s="12">
        <v>0.29166666666666669</v>
      </c>
      <c r="D1904" s="13">
        <v>43910</v>
      </c>
      <c r="E1904" s="7" t="s">
        <v>402</v>
      </c>
      <c r="F1904" s="14">
        <v>24.19</v>
      </c>
      <c r="G1904" t="s">
        <v>5</v>
      </c>
    </row>
    <row r="1905" spans="1:7" ht="14.25" hidden="1">
      <c r="A1905" s="11">
        <v>43891</v>
      </c>
      <c r="B1905" s="10" t="s">
        <v>2304</v>
      </c>
      <c r="C1905" s="12">
        <v>0.33333333333333331</v>
      </c>
      <c r="D1905" s="13">
        <v>43910</v>
      </c>
      <c r="E1905" s="7" t="s">
        <v>402</v>
      </c>
      <c r="F1905" s="14">
        <v>28.01</v>
      </c>
      <c r="G1905" t="s">
        <v>5</v>
      </c>
    </row>
    <row r="1906" spans="1:7" ht="14.25" hidden="1">
      <c r="A1906" s="11">
        <v>43891</v>
      </c>
      <c r="B1906" s="10" t="s">
        <v>2305</v>
      </c>
      <c r="C1906" s="12">
        <v>0.375</v>
      </c>
      <c r="D1906" s="13">
        <v>43910</v>
      </c>
      <c r="E1906" s="7" t="s">
        <v>402</v>
      </c>
      <c r="F1906" s="14">
        <v>29.04</v>
      </c>
      <c r="G1906" t="s">
        <v>5</v>
      </c>
    </row>
    <row r="1907" spans="1:7" ht="14.25" hidden="1">
      <c r="A1907" s="11">
        <v>43891</v>
      </c>
      <c r="B1907" s="10" t="s">
        <v>2306</v>
      </c>
      <c r="C1907" s="12">
        <v>0.41666666666666669</v>
      </c>
      <c r="D1907" s="13">
        <v>43910</v>
      </c>
      <c r="E1907" s="7" t="s">
        <v>402</v>
      </c>
      <c r="F1907" s="14">
        <v>29.04</v>
      </c>
      <c r="G1907" t="s">
        <v>5</v>
      </c>
    </row>
    <row r="1908" spans="1:7" ht="14.25" hidden="1">
      <c r="A1908" s="11">
        <v>43891</v>
      </c>
      <c r="B1908" s="10" t="s">
        <v>2307</v>
      </c>
      <c r="C1908" s="12">
        <v>0.45833333333333331</v>
      </c>
      <c r="D1908" s="13">
        <v>43910</v>
      </c>
      <c r="E1908" s="7" t="s">
        <v>402</v>
      </c>
      <c r="F1908" s="14">
        <v>29.77</v>
      </c>
      <c r="G1908" t="s">
        <v>5</v>
      </c>
    </row>
    <row r="1909" spans="1:7" ht="14.25" hidden="1">
      <c r="A1909" s="11">
        <v>43891</v>
      </c>
      <c r="B1909" s="10" t="s">
        <v>2308</v>
      </c>
      <c r="C1909" s="12">
        <v>0.5</v>
      </c>
      <c r="D1909" s="13">
        <v>43910</v>
      </c>
      <c r="E1909" s="7" t="s">
        <v>402</v>
      </c>
      <c r="F1909" s="14">
        <v>30.54</v>
      </c>
      <c r="G1909" t="s">
        <v>5</v>
      </c>
    </row>
    <row r="1910" spans="1:7" ht="14.25" hidden="1">
      <c r="A1910" s="11">
        <v>43891</v>
      </c>
      <c r="B1910" s="10" t="s">
        <v>2309</v>
      </c>
      <c r="C1910" s="12">
        <v>0.54166666666666663</v>
      </c>
      <c r="D1910" s="13">
        <v>43910</v>
      </c>
      <c r="E1910" s="7" t="s">
        <v>402</v>
      </c>
      <c r="F1910" s="14">
        <v>30.79</v>
      </c>
      <c r="G1910" t="s">
        <v>5</v>
      </c>
    </row>
    <row r="1911" spans="1:7" ht="14.25" hidden="1">
      <c r="A1911" s="11">
        <v>43891</v>
      </c>
      <c r="B1911" s="10" t="s">
        <v>2310</v>
      </c>
      <c r="C1911" s="12">
        <v>0.58333333333333337</v>
      </c>
      <c r="D1911" s="13">
        <v>43910</v>
      </c>
      <c r="E1911" s="7" t="s">
        <v>402</v>
      </c>
      <c r="F1911" s="14">
        <v>29.78</v>
      </c>
      <c r="G1911" t="s">
        <v>5</v>
      </c>
    </row>
    <row r="1912" spans="1:7" ht="14.25" hidden="1">
      <c r="A1912" s="11">
        <v>43891</v>
      </c>
      <c r="B1912" s="10" t="s">
        <v>2311</v>
      </c>
      <c r="C1912" s="12">
        <v>0.625</v>
      </c>
      <c r="D1912" s="13">
        <v>43910</v>
      </c>
      <c r="E1912" s="7" t="s">
        <v>402</v>
      </c>
      <c r="F1912" s="14">
        <v>29.01</v>
      </c>
      <c r="G1912" t="s">
        <v>12</v>
      </c>
    </row>
    <row r="1913" spans="1:7" ht="14.25" hidden="1">
      <c r="A1913" s="11">
        <v>43891</v>
      </c>
      <c r="B1913" s="10" t="s">
        <v>2312</v>
      </c>
      <c r="C1913" s="12">
        <v>0.66666666666666663</v>
      </c>
      <c r="D1913" s="13">
        <v>43910</v>
      </c>
      <c r="E1913" s="7" t="s">
        <v>402</v>
      </c>
      <c r="F1913" s="14">
        <v>28.51</v>
      </c>
      <c r="G1913" t="s">
        <v>5</v>
      </c>
    </row>
    <row r="1914" spans="1:7" ht="14.25" hidden="1">
      <c r="A1914" s="11">
        <v>43891</v>
      </c>
      <c r="B1914" s="10" t="s">
        <v>2313</v>
      </c>
      <c r="C1914" s="12">
        <v>0.70833333333333337</v>
      </c>
      <c r="D1914" s="13">
        <v>43910</v>
      </c>
      <c r="E1914" s="7" t="s">
        <v>402</v>
      </c>
      <c r="F1914" s="14">
        <v>28.01</v>
      </c>
      <c r="G1914" t="s">
        <v>5</v>
      </c>
    </row>
    <row r="1915" spans="1:7" ht="14.25" hidden="1">
      <c r="A1915" s="11">
        <v>43891</v>
      </c>
      <c r="B1915" s="10" t="s">
        <v>2314</v>
      </c>
      <c r="C1915" s="12">
        <v>0.75</v>
      </c>
      <c r="D1915" s="13">
        <v>43910</v>
      </c>
      <c r="E1915" s="7" t="s">
        <v>402</v>
      </c>
      <c r="F1915" s="14">
        <v>29.01</v>
      </c>
      <c r="G1915" t="s">
        <v>5</v>
      </c>
    </row>
    <row r="1916" spans="1:7" ht="14.25" hidden="1">
      <c r="A1916" s="11">
        <v>43891</v>
      </c>
      <c r="B1916" s="10" t="s">
        <v>2315</v>
      </c>
      <c r="C1916" s="12">
        <v>0.79166666666666663</v>
      </c>
      <c r="D1916" s="13">
        <v>43910</v>
      </c>
      <c r="E1916" s="7" t="s">
        <v>402</v>
      </c>
      <c r="F1916" s="14">
        <v>30.54</v>
      </c>
      <c r="G1916" t="s">
        <v>5</v>
      </c>
    </row>
    <row r="1917" spans="1:7" ht="14.25" hidden="1">
      <c r="A1917" s="11">
        <v>43891</v>
      </c>
      <c r="B1917" s="10" t="s">
        <v>2316</v>
      </c>
      <c r="C1917" s="12">
        <v>0.83333333333333337</v>
      </c>
      <c r="D1917" s="13">
        <v>43910</v>
      </c>
      <c r="E1917" s="7" t="s">
        <v>402</v>
      </c>
      <c r="F1917" s="14">
        <v>35.03</v>
      </c>
      <c r="G1917" t="s">
        <v>5</v>
      </c>
    </row>
    <row r="1918" spans="1:7" ht="14.25" hidden="1">
      <c r="A1918" s="11">
        <v>43891</v>
      </c>
      <c r="B1918" s="10" t="s">
        <v>2317</v>
      </c>
      <c r="C1918" s="12">
        <v>0.875</v>
      </c>
      <c r="D1918" s="13">
        <v>43910</v>
      </c>
      <c r="E1918" s="7" t="s">
        <v>402</v>
      </c>
      <c r="F1918" s="14">
        <v>33.03</v>
      </c>
      <c r="G1918" t="s">
        <v>5</v>
      </c>
    </row>
    <row r="1919" spans="1:7" ht="14.25" hidden="1">
      <c r="A1919" s="11">
        <v>43891</v>
      </c>
      <c r="B1919" s="10" t="s">
        <v>2318</v>
      </c>
      <c r="C1919" s="12">
        <v>0.91666666666666663</v>
      </c>
      <c r="D1919" s="13">
        <v>43910</v>
      </c>
      <c r="E1919" s="7" t="s">
        <v>402</v>
      </c>
      <c r="F1919" s="14">
        <v>29.54</v>
      </c>
      <c r="G1919" t="s">
        <v>5</v>
      </c>
    </row>
    <row r="1920" spans="1:7" ht="14.25" hidden="1">
      <c r="A1920" s="11">
        <v>43891</v>
      </c>
      <c r="B1920" s="10" t="s">
        <v>2319</v>
      </c>
      <c r="C1920" s="12">
        <v>0.95833333333333337</v>
      </c>
      <c r="D1920" s="13">
        <v>43910</v>
      </c>
      <c r="E1920" s="7" t="s">
        <v>402</v>
      </c>
      <c r="F1920" s="14">
        <v>26.21</v>
      </c>
      <c r="G1920" t="s">
        <v>5</v>
      </c>
    </row>
    <row r="1921" spans="1:7" ht="14.25">
      <c r="A1921" s="11">
        <v>43891</v>
      </c>
      <c r="B1921" s="10" t="s">
        <v>2320</v>
      </c>
      <c r="C1921" s="12">
        <v>0</v>
      </c>
      <c r="D1921" s="13">
        <v>43911</v>
      </c>
      <c r="E1921" s="7" t="s">
        <v>402</v>
      </c>
      <c r="F1921" s="14">
        <v>25.51</v>
      </c>
      <c r="G1921" t="s">
        <v>12</v>
      </c>
    </row>
    <row r="1922" spans="1:7" ht="14.25" hidden="1">
      <c r="A1922" s="11">
        <v>43891</v>
      </c>
      <c r="B1922" s="10" t="s">
        <v>2321</v>
      </c>
      <c r="C1922" s="12">
        <v>4.1666666666666664E-2</v>
      </c>
      <c r="D1922" s="13">
        <v>43911</v>
      </c>
      <c r="E1922" s="7" t="s">
        <v>402</v>
      </c>
      <c r="F1922" s="14">
        <v>22.54</v>
      </c>
      <c r="G1922" t="s">
        <v>5</v>
      </c>
    </row>
    <row r="1923" spans="1:7" ht="14.25" hidden="1">
      <c r="A1923" s="11">
        <v>43891</v>
      </c>
      <c r="B1923" s="10" t="s">
        <v>2322</v>
      </c>
      <c r="C1923" s="12">
        <v>8.3333333333333329E-2</v>
      </c>
      <c r="D1923" s="13">
        <v>43911</v>
      </c>
      <c r="E1923" s="7" t="s">
        <v>402</v>
      </c>
      <c r="F1923" s="14">
        <v>25.51</v>
      </c>
      <c r="G1923" t="s">
        <v>12</v>
      </c>
    </row>
    <row r="1924" spans="1:7" ht="14.25" hidden="1">
      <c r="A1924" s="11">
        <v>43891</v>
      </c>
      <c r="B1924" s="10" t="s">
        <v>2323</v>
      </c>
      <c r="C1924" s="12">
        <v>0.125</v>
      </c>
      <c r="D1924" s="13">
        <v>43911</v>
      </c>
      <c r="E1924" s="7" t="s">
        <v>402</v>
      </c>
      <c r="F1924" s="14">
        <v>25.51</v>
      </c>
      <c r="G1924" t="s">
        <v>5</v>
      </c>
    </row>
    <row r="1925" spans="1:7" ht="14.25" hidden="1">
      <c r="A1925" s="11">
        <v>43891</v>
      </c>
      <c r="B1925" s="10" t="s">
        <v>2324</v>
      </c>
      <c r="C1925" s="12">
        <v>0.16666666666666666</v>
      </c>
      <c r="D1925" s="13">
        <v>43911</v>
      </c>
      <c r="E1925" s="7" t="s">
        <v>402</v>
      </c>
      <c r="F1925" s="14">
        <v>26.01</v>
      </c>
      <c r="G1925" t="s">
        <v>5</v>
      </c>
    </row>
    <row r="1926" spans="1:7" ht="14.25" hidden="1">
      <c r="A1926" s="11">
        <v>43891</v>
      </c>
      <c r="B1926" s="10" t="s">
        <v>2325</v>
      </c>
      <c r="C1926" s="12">
        <v>0.20833333333333334</v>
      </c>
      <c r="D1926" s="13">
        <v>43911</v>
      </c>
      <c r="E1926" s="7" t="s">
        <v>402</v>
      </c>
      <c r="F1926" s="14">
        <v>26.01</v>
      </c>
      <c r="G1926" t="s">
        <v>5</v>
      </c>
    </row>
    <row r="1927" spans="1:7" ht="14.25" hidden="1">
      <c r="A1927" s="11">
        <v>43891</v>
      </c>
      <c r="B1927" s="10" t="s">
        <v>2326</v>
      </c>
      <c r="C1927" s="12">
        <v>0.25</v>
      </c>
      <c r="D1927" s="13">
        <v>43911</v>
      </c>
      <c r="E1927" s="7" t="s">
        <v>402</v>
      </c>
      <c r="F1927" s="14">
        <v>27</v>
      </c>
      <c r="G1927" t="s">
        <v>5</v>
      </c>
    </row>
    <row r="1928" spans="1:7" ht="14.25" hidden="1">
      <c r="A1928" s="11">
        <v>43891</v>
      </c>
      <c r="B1928" s="10" t="s">
        <v>2327</v>
      </c>
      <c r="C1928" s="12">
        <v>0.29166666666666669</v>
      </c>
      <c r="D1928" s="13">
        <v>43911</v>
      </c>
      <c r="E1928" s="7" t="s">
        <v>402</v>
      </c>
      <c r="F1928" s="14">
        <v>23.99</v>
      </c>
      <c r="G1928" t="s">
        <v>6</v>
      </c>
    </row>
    <row r="1929" spans="1:7" ht="14.25" hidden="1">
      <c r="A1929" s="11">
        <v>43891</v>
      </c>
      <c r="B1929" s="10" t="s">
        <v>2328</v>
      </c>
      <c r="C1929" s="12">
        <v>0.33333333333333331</v>
      </c>
      <c r="D1929" s="13">
        <v>43911</v>
      </c>
      <c r="E1929" s="7" t="s">
        <v>402</v>
      </c>
      <c r="F1929" s="14">
        <v>26.04</v>
      </c>
      <c r="G1929" t="s">
        <v>6</v>
      </c>
    </row>
    <row r="1930" spans="1:7" ht="14.25" hidden="1">
      <c r="A1930" s="11">
        <v>43891</v>
      </c>
      <c r="B1930" s="10" t="s">
        <v>2329</v>
      </c>
      <c r="C1930" s="12">
        <v>0.375</v>
      </c>
      <c r="D1930" s="13">
        <v>43911</v>
      </c>
      <c r="E1930" s="7" t="s">
        <v>402</v>
      </c>
      <c r="F1930" s="14">
        <v>27.85</v>
      </c>
      <c r="G1930" t="s">
        <v>12</v>
      </c>
    </row>
    <row r="1931" spans="1:7" ht="14.25" hidden="1">
      <c r="A1931" s="11">
        <v>43891</v>
      </c>
      <c r="B1931" s="10" t="s">
        <v>2330</v>
      </c>
      <c r="C1931" s="12">
        <v>0.41666666666666669</v>
      </c>
      <c r="D1931" s="13">
        <v>43911</v>
      </c>
      <c r="E1931" s="7" t="s">
        <v>402</v>
      </c>
      <c r="F1931" s="14">
        <v>27.51</v>
      </c>
      <c r="G1931" t="s">
        <v>5</v>
      </c>
    </row>
    <row r="1932" spans="1:7" ht="14.25" hidden="1">
      <c r="A1932" s="11">
        <v>43891</v>
      </c>
      <c r="B1932" s="10" t="s">
        <v>2331</v>
      </c>
      <c r="C1932" s="12">
        <v>0.45833333333333331</v>
      </c>
      <c r="D1932" s="13">
        <v>43911</v>
      </c>
      <c r="E1932" s="7" t="s">
        <v>402</v>
      </c>
      <c r="F1932" s="14">
        <v>27.58</v>
      </c>
      <c r="G1932" t="s">
        <v>5</v>
      </c>
    </row>
    <row r="1933" spans="1:7" ht="14.25" hidden="1">
      <c r="A1933" s="11">
        <v>43891</v>
      </c>
      <c r="B1933" s="10" t="s">
        <v>2332</v>
      </c>
      <c r="C1933" s="12">
        <v>0.5</v>
      </c>
      <c r="D1933" s="13">
        <v>43911</v>
      </c>
      <c r="E1933" s="7" t="s">
        <v>402</v>
      </c>
      <c r="F1933" s="14">
        <v>27.6</v>
      </c>
      <c r="G1933" t="s">
        <v>12</v>
      </c>
    </row>
    <row r="1934" spans="1:7" ht="14.25" hidden="1">
      <c r="A1934" s="11">
        <v>43891</v>
      </c>
      <c r="B1934" s="10" t="s">
        <v>2333</v>
      </c>
      <c r="C1934" s="12">
        <v>0.54166666666666663</v>
      </c>
      <c r="D1934" s="13">
        <v>43911</v>
      </c>
      <c r="E1934" s="7" t="s">
        <v>402</v>
      </c>
      <c r="F1934" s="14">
        <v>28</v>
      </c>
      <c r="G1934" t="s">
        <v>12</v>
      </c>
    </row>
    <row r="1935" spans="1:7" ht="14.25" hidden="1">
      <c r="A1935" s="11">
        <v>43891</v>
      </c>
      <c r="B1935" s="10" t="s">
        <v>2334</v>
      </c>
      <c r="C1935" s="12">
        <v>0.58333333333333337</v>
      </c>
      <c r="D1935" s="13">
        <v>43911</v>
      </c>
      <c r="E1935" s="7" t="s">
        <v>402</v>
      </c>
      <c r="F1935" s="14">
        <v>27.8</v>
      </c>
      <c r="G1935" t="s">
        <v>21</v>
      </c>
    </row>
    <row r="1936" spans="1:7" ht="14.25" hidden="1">
      <c r="A1936" s="11">
        <v>43891</v>
      </c>
      <c r="B1936" s="10" t="s">
        <v>2335</v>
      </c>
      <c r="C1936" s="12">
        <v>0.625</v>
      </c>
      <c r="D1936" s="13">
        <v>43911</v>
      </c>
      <c r="E1936" s="7" t="s">
        <v>402</v>
      </c>
      <c r="F1936" s="14">
        <v>27.6</v>
      </c>
      <c r="G1936" t="s">
        <v>12</v>
      </c>
    </row>
    <row r="1937" spans="1:7" ht="14.25" hidden="1">
      <c r="A1937" s="11">
        <v>43891</v>
      </c>
      <c r="B1937" s="10" t="s">
        <v>2336</v>
      </c>
      <c r="C1937" s="12">
        <v>0.66666666666666663</v>
      </c>
      <c r="D1937" s="13">
        <v>43911</v>
      </c>
      <c r="E1937" s="7" t="s">
        <v>402</v>
      </c>
      <c r="F1937" s="14">
        <v>27.5</v>
      </c>
      <c r="G1937" t="s">
        <v>12</v>
      </c>
    </row>
    <row r="1938" spans="1:7" ht="14.25" hidden="1">
      <c r="A1938" s="11">
        <v>43891</v>
      </c>
      <c r="B1938" s="10" t="s">
        <v>2337</v>
      </c>
      <c r="C1938" s="12">
        <v>0.70833333333333337</v>
      </c>
      <c r="D1938" s="13">
        <v>43911</v>
      </c>
      <c r="E1938" s="7" t="s">
        <v>402</v>
      </c>
      <c r="F1938" s="14">
        <v>27.5</v>
      </c>
      <c r="G1938" t="s">
        <v>5</v>
      </c>
    </row>
    <row r="1939" spans="1:7" ht="14.25" hidden="1">
      <c r="A1939" s="11">
        <v>43891</v>
      </c>
      <c r="B1939" s="10" t="s">
        <v>2338</v>
      </c>
      <c r="C1939" s="12">
        <v>0.75</v>
      </c>
      <c r="D1939" s="13">
        <v>43911</v>
      </c>
      <c r="E1939" s="7" t="s">
        <v>402</v>
      </c>
      <c r="F1939" s="14">
        <v>28</v>
      </c>
      <c r="G1939" t="s">
        <v>5</v>
      </c>
    </row>
    <row r="1940" spans="1:7" ht="14.25" hidden="1">
      <c r="A1940" s="11">
        <v>43891</v>
      </c>
      <c r="B1940" s="10" t="s">
        <v>2339</v>
      </c>
      <c r="C1940" s="12">
        <v>0.79166666666666663</v>
      </c>
      <c r="D1940" s="13">
        <v>43911</v>
      </c>
      <c r="E1940" s="7" t="s">
        <v>402</v>
      </c>
      <c r="F1940" s="14">
        <v>30.01</v>
      </c>
      <c r="G1940" t="s">
        <v>21</v>
      </c>
    </row>
    <row r="1941" spans="1:7" ht="14.25" hidden="1">
      <c r="A1941" s="11">
        <v>43891</v>
      </c>
      <c r="B1941" s="10" t="s">
        <v>2340</v>
      </c>
      <c r="C1941" s="12">
        <v>0.83333333333333337</v>
      </c>
      <c r="D1941" s="13">
        <v>43911</v>
      </c>
      <c r="E1941" s="7" t="s">
        <v>402</v>
      </c>
      <c r="F1941" s="14">
        <v>34.83</v>
      </c>
      <c r="G1941" t="s">
        <v>5</v>
      </c>
    </row>
    <row r="1942" spans="1:7" ht="14.25" hidden="1">
      <c r="A1942" s="11">
        <v>43891</v>
      </c>
      <c r="B1942" s="10" t="s">
        <v>2341</v>
      </c>
      <c r="C1942" s="12">
        <v>0.875</v>
      </c>
      <c r="D1942" s="13">
        <v>43911</v>
      </c>
      <c r="E1942" s="7" t="s">
        <v>402</v>
      </c>
      <c r="F1942" s="14">
        <v>34.57</v>
      </c>
      <c r="G1942" t="s">
        <v>6</v>
      </c>
    </row>
    <row r="1943" spans="1:7" ht="14.25" hidden="1">
      <c r="A1943" s="11">
        <v>43891</v>
      </c>
      <c r="B1943" s="10" t="s">
        <v>2342</v>
      </c>
      <c r="C1943" s="12">
        <v>0.91666666666666663</v>
      </c>
      <c r="D1943" s="13">
        <v>43911</v>
      </c>
      <c r="E1943" s="7" t="s">
        <v>402</v>
      </c>
      <c r="F1943" s="14">
        <v>31.22</v>
      </c>
      <c r="G1943" t="s">
        <v>6</v>
      </c>
    </row>
    <row r="1944" spans="1:7" ht="14.25" hidden="1">
      <c r="A1944" s="11">
        <v>43891</v>
      </c>
      <c r="B1944" s="10" t="s">
        <v>2343</v>
      </c>
      <c r="C1944" s="12">
        <v>0.95833333333333337</v>
      </c>
      <c r="D1944" s="13">
        <v>43911</v>
      </c>
      <c r="E1944" s="7" t="s">
        <v>402</v>
      </c>
      <c r="F1944" s="14">
        <v>28</v>
      </c>
      <c r="G1944" t="s">
        <v>6</v>
      </c>
    </row>
    <row r="1945" spans="1:7" ht="14.25">
      <c r="A1945" s="11">
        <v>43891</v>
      </c>
      <c r="B1945" s="10" t="s">
        <v>2344</v>
      </c>
      <c r="C1945" s="12">
        <v>0</v>
      </c>
      <c r="D1945" s="13">
        <v>43912</v>
      </c>
      <c r="E1945" s="7" t="s">
        <v>402</v>
      </c>
      <c r="F1945" s="14">
        <v>28.11</v>
      </c>
      <c r="G1945" t="s">
        <v>21</v>
      </c>
    </row>
    <row r="1946" spans="1:7" ht="14.25" hidden="1">
      <c r="A1946" s="11">
        <v>43891</v>
      </c>
      <c r="B1946" s="10" t="s">
        <v>2345</v>
      </c>
      <c r="C1946" s="12">
        <v>4.1666666666666664E-2</v>
      </c>
      <c r="D1946" s="13">
        <v>43912</v>
      </c>
      <c r="E1946" s="7" t="s">
        <v>402</v>
      </c>
      <c r="F1946" s="14">
        <v>27.2</v>
      </c>
      <c r="G1946" t="s">
        <v>5</v>
      </c>
    </row>
    <row r="1947" spans="1:7" ht="14.25" hidden="1">
      <c r="A1947" s="11">
        <v>43891</v>
      </c>
      <c r="B1947" s="10" t="s">
        <v>2346</v>
      </c>
      <c r="C1947" s="12">
        <v>8.3333333333333329E-2</v>
      </c>
      <c r="D1947" s="13">
        <v>43912</v>
      </c>
      <c r="E1947" s="7" t="s">
        <v>402</v>
      </c>
      <c r="F1947" s="14">
        <v>27.05</v>
      </c>
      <c r="G1947" t="s">
        <v>6</v>
      </c>
    </row>
    <row r="1948" spans="1:7" ht="14.25" hidden="1">
      <c r="A1948" s="11">
        <v>43891</v>
      </c>
      <c r="B1948" s="10" t="s">
        <v>2347</v>
      </c>
      <c r="C1948" s="12">
        <v>0.125</v>
      </c>
      <c r="D1948" s="13">
        <v>43912</v>
      </c>
      <c r="E1948" s="7" t="s">
        <v>402</v>
      </c>
      <c r="F1948" s="14">
        <v>27.11</v>
      </c>
      <c r="G1948" t="s">
        <v>5</v>
      </c>
    </row>
    <row r="1949" spans="1:7" ht="14.25" hidden="1">
      <c r="A1949" s="11">
        <v>43891</v>
      </c>
      <c r="B1949" s="10" t="s">
        <v>2348</v>
      </c>
      <c r="C1949" s="12">
        <v>0.16666666666666666</v>
      </c>
      <c r="D1949" s="13">
        <v>43912</v>
      </c>
      <c r="E1949" s="7" t="s">
        <v>402</v>
      </c>
      <c r="F1949" s="14">
        <v>27.1</v>
      </c>
      <c r="G1949" t="s">
        <v>20</v>
      </c>
    </row>
    <row r="1950" spans="1:7" ht="14.25" hidden="1">
      <c r="A1950" s="11">
        <v>43891</v>
      </c>
      <c r="B1950" s="10" t="s">
        <v>2349</v>
      </c>
      <c r="C1950" s="12">
        <v>0.20833333333333334</v>
      </c>
      <c r="D1950" s="13">
        <v>43912</v>
      </c>
      <c r="E1950" s="7" t="s">
        <v>402</v>
      </c>
      <c r="F1950" s="14">
        <v>27.11</v>
      </c>
      <c r="G1950" t="s">
        <v>20</v>
      </c>
    </row>
    <row r="1951" spans="1:7" ht="14.25" hidden="1">
      <c r="A1951" s="11">
        <v>43891</v>
      </c>
      <c r="B1951" s="10" t="s">
        <v>2350</v>
      </c>
      <c r="C1951" s="12">
        <v>0.25</v>
      </c>
      <c r="D1951" s="13">
        <v>43912</v>
      </c>
      <c r="E1951" s="7" t="s">
        <v>402</v>
      </c>
      <c r="F1951" s="14">
        <v>27.55</v>
      </c>
      <c r="G1951" t="s">
        <v>5</v>
      </c>
    </row>
    <row r="1952" spans="1:7" ht="14.25" hidden="1">
      <c r="A1952" s="11">
        <v>43891</v>
      </c>
      <c r="B1952" s="10" t="s">
        <v>2351</v>
      </c>
      <c r="C1952" s="12">
        <v>0.29166666666666669</v>
      </c>
      <c r="D1952" s="13">
        <v>43912</v>
      </c>
      <c r="E1952" s="7" t="s">
        <v>402</v>
      </c>
      <c r="F1952" s="14">
        <v>26</v>
      </c>
      <c r="G1952" t="s">
        <v>5</v>
      </c>
    </row>
    <row r="1953" spans="1:7" ht="14.25" hidden="1">
      <c r="A1953" s="11">
        <v>43891</v>
      </c>
      <c r="B1953" s="10" t="s">
        <v>2352</v>
      </c>
      <c r="C1953" s="12">
        <v>0.33333333333333331</v>
      </c>
      <c r="D1953" s="13">
        <v>43912</v>
      </c>
      <c r="E1953" s="7" t="s">
        <v>402</v>
      </c>
      <c r="F1953" s="14">
        <v>24.03</v>
      </c>
      <c r="G1953" t="s">
        <v>12</v>
      </c>
    </row>
    <row r="1954" spans="1:7" ht="14.25" hidden="1">
      <c r="A1954" s="11">
        <v>43891</v>
      </c>
      <c r="B1954" s="10" t="s">
        <v>2353</v>
      </c>
      <c r="C1954" s="12">
        <v>0.375</v>
      </c>
      <c r="D1954" s="13">
        <v>43912</v>
      </c>
      <c r="E1954" s="7" t="s">
        <v>402</v>
      </c>
      <c r="F1954" s="14">
        <v>26.08</v>
      </c>
      <c r="G1954" t="s">
        <v>6</v>
      </c>
    </row>
    <row r="1955" spans="1:7" ht="14.25" hidden="1">
      <c r="A1955" s="11">
        <v>43891</v>
      </c>
      <c r="B1955" s="10" t="s">
        <v>2354</v>
      </c>
      <c r="C1955" s="12">
        <v>0.41666666666666669</v>
      </c>
      <c r="D1955" s="13">
        <v>43912</v>
      </c>
      <c r="E1955" s="7" t="s">
        <v>402</v>
      </c>
      <c r="F1955" s="14">
        <v>27.55</v>
      </c>
      <c r="G1955" t="s">
        <v>5</v>
      </c>
    </row>
    <row r="1956" spans="1:7" ht="14.25" hidden="1">
      <c r="A1956" s="11">
        <v>43891</v>
      </c>
      <c r="B1956" s="10" t="s">
        <v>2355</v>
      </c>
      <c r="C1956" s="12">
        <v>0.45833333333333331</v>
      </c>
      <c r="D1956" s="13">
        <v>43912</v>
      </c>
      <c r="E1956" s="7" t="s">
        <v>402</v>
      </c>
      <c r="F1956" s="14">
        <v>28.3</v>
      </c>
      <c r="G1956" t="s">
        <v>5</v>
      </c>
    </row>
    <row r="1957" spans="1:7" ht="14.25" hidden="1">
      <c r="A1957" s="11">
        <v>43891</v>
      </c>
      <c r="B1957" s="10" t="s">
        <v>2356</v>
      </c>
      <c r="C1957" s="12">
        <v>0.5</v>
      </c>
      <c r="D1957" s="13">
        <v>43912</v>
      </c>
      <c r="E1957" s="7" t="s">
        <v>402</v>
      </c>
      <c r="F1957" s="14">
        <v>27.61</v>
      </c>
      <c r="G1957" t="s">
        <v>5</v>
      </c>
    </row>
    <row r="1958" spans="1:7" ht="14.25" hidden="1">
      <c r="A1958" s="11">
        <v>43891</v>
      </c>
      <c r="B1958" s="10" t="s">
        <v>2357</v>
      </c>
      <c r="C1958" s="12">
        <v>0.54166666666666663</v>
      </c>
      <c r="D1958" s="13">
        <v>43912</v>
      </c>
      <c r="E1958" s="7" t="s">
        <v>402</v>
      </c>
      <c r="F1958" s="14">
        <v>28.7</v>
      </c>
      <c r="G1958" t="s">
        <v>5</v>
      </c>
    </row>
    <row r="1959" spans="1:7" ht="14.25" hidden="1">
      <c r="A1959" s="11">
        <v>43891</v>
      </c>
      <c r="B1959" s="10" t="s">
        <v>2358</v>
      </c>
      <c r="C1959" s="12">
        <v>0.58333333333333337</v>
      </c>
      <c r="D1959" s="13">
        <v>43912</v>
      </c>
      <c r="E1959" s="7" t="s">
        <v>402</v>
      </c>
      <c r="F1959" s="14">
        <v>27.85</v>
      </c>
      <c r="G1959" t="s">
        <v>6</v>
      </c>
    </row>
    <row r="1960" spans="1:7" ht="14.25" hidden="1">
      <c r="A1960" s="11">
        <v>43891</v>
      </c>
      <c r="B1960" s="10" t="s">
        <v>2359</v>
      </c>
      <c r="C1960" s="12">
        <v>0.625</v>
      </c>
      <c r="D1960" s="13">
        <v>43912</v>
      </c>
      <c r="E1960" s="7" t="s">
        <v>402</v>
      </c>
      <c r="F1960" s="14">
        <v>26.61</v>
      </c>
      <c r="G1960" t="s">
        <v>5</v>
      </c>
    </row>
    <row r="1961" spans="1:7" ht="14.25" hidden="1">
      <c r="A1961" s="11">
        <v>43891</v>
      </c>
      <c r="B1961" s="10" t="s">
        <v>2360</v>
      </c>
      <c r="C1961" s="12">
        <v>0.66666666666666663</v>
      </c>
      <c r="D1961" s="13">
        <v>43912</v>
      </c>
      <c r="E1961" s="7" t="s">
        <v>402</v>
      </c>
      <c r="F1961" s="14">
        <v>24.51</v>
      </c>
      <c r="G1961" t="s">
        <v>5</v>
      </c>
    </row>
    <row r="1962" spans="1:7" ht="14.25" hidden="1">
      <c r="A1962" s="11">
        <v>43891</v>
      </c>
      <c r="B1962" s="10" t="s">
        <v>2361</v>
      </c>
      <c r="C1962" s="12">
        <v>0.70833333333333337</v>
      </c>
      <c r="D1962" s="13">
        <v>43912</v>
      </c>
      <c r="E1962" s="7" t="s">
        <v>402</v>
      </c>
      <c r="F1962" s="14">
        <v>23.5</v>
      </c>
      <c r="G1962" t="s">
        <v>7</v>
      </c>
    </row>
    <row r="1963" spans="1:7" ht="14.25" hidden="1">
      <c r="A1963" s="11">
        <v>43891</v>
      </c>
      <c r="B1963" s="10" t="s">
        <v>2362</v>
      </c>
      <c r="C1963" s="12">
        <v>0.75</v>
      </c>
      <c r="D1963" s="13">
        <v>43912</v>
      </c>
      <c r="E1963" s="7" t="s">
        <v>402</v>
      </c>
      <c r="F1963" s="14">
        <v>27.05</v>
      </c>
      <c r="G1963" t="s">
        <v>6</v>
      </c>
    </row>
    <row r="1964" spans="1:7" ht="14.25" hidden="1">
      <c r="A1964" s="11">
        <v>43891</v>
      </c>
      <c r="B1964" s="10" t="s">
        <v>2363</v>
      </c>
      <c r="C1964" s="12">
        <v>0.79166666666666663</v>
      </c>
      <c r="D1964" s="13">
        <v>43912</v>
      </c>
      <c r="E1964" s="7" t="s">
        <v>402</v>
      </c>
      <c r="F1964" s="14">
        <v>30.23</v>
      </c>
      <c r="G1964" t="s">
        <v>5</v>
      </c>
    </row>
    <row r="1965" spans="1:7" ht="14.25" hidden="1">
      <c r="A1965" s="11">
        <v>43891</v>
      </c>
      <c r="B1965" s="10" t="s">
        <v>2364</v>
      </c>
      <c r="C1965" s="12">
        <v>0.83333333333333337</v>
      </c>
      <c r="D1965" s="13">
        <v>43912</v>
      </c>
      <c r="E1965" s="7" t="s">
        <v>402</v>
      </c>
      <c r="F1965" s="14">
        <v>32.57</v>
      </c>
      <c r="G1965" t="s">
        <v>5</v>
      </c>
    </row>
    <row r="1966" spans="1:7" ht="14.25" hidden="1">
      <c r="A1966" s="11">
        <v>43891</v>
      </c>
      <c r="B1966" s="10" t="s">
        <v>2365</v>
      </c>
      <c r="C1966" s="12">
        <v>0.875</v>
      </c>
      <c r="D1966" s="13">
        <v>43912</v>
      </c>
      <c r="E1966" s="7" t="s">
        <v>402</v>
      </c>
      <c r="F1966" s="14">
        <v>31.82</v>
      </c>
      <c r="G1966" t="s">
        <v>6</v>
      </c>
    </row>
    <row r="1967" spans="1:7" ht="14.25" hidden="1">
      <c r="A1967" s="11">
        <v>43891</v>
      </c>
      <c r="B1967" s="10" t="s">
        <v>2366</v>
      </c>
      <c r="C1967" s="12">
        <v>0.91666666666666663</v>
      </c>
      <c r="D1967" s="13">
        <v>43912</v>
      </c>
      <c r="E1967" s="7" t="s">
        <v>402</v>
      </c>
      <c r="F1967" s="14">
        <v>30.01</v>
      </c>
      <c r="G1967" t="s">
        <v>5</v>
      </c>
    </row>
    <row r="1968" spans="1:7" ht="14.25" hidden="1">
      <c r="A1968" s="11">
        <v>43891</v>
      </c>
      <c r="B1968" s="10" t="s">
        <v>2367</v>
      </c>
      <c r="C1968" s="12">
        <v>0.95833333333333337</v>
      </c>
      <c r="D1968" s="13">
        <v>43912</v>
      </c>
      <c r="E1968" s="7" t="s">
        <v>402</v>
      </c>
      <c r="F1968" s="14">
        <v>27.05</v>
      </c>
      <c r="G1968" t="s">
        <v>5</v>
      </c>
    </row>
    <row r="1969" spans="1:7" ht="14.25">
      <c r="A1969" s="11">
        <v>43891</v>
      </c>
      <c r="B1969" s="10" t="s">
        <v>2368</v>
      </c>
      <c r="C1969" s="12">
        <v>0</v>
      </c>
      <c r="D1969" s="13">
        <v>43913</v>
      </c>
      <c r="E1969" s="7" t="s">
        <v>402</v>
      </c>
      <c r="F1969" s="14">
        <v>30.14</v>
      </c>
      <c r="G1969" t="s">
        <v>5</v>
      </c>
    </row>
    <row r="1970" spans="1:7" ht="14.25" hidden="1">
      <c r="A1970" s="11">
        <v>43891</v>
      </c>
      <c r="B1970" s="10" t="s">
        <v>2369</v>
      </c>
      <c r="C1970" s="12">
        <v>4.1666666666666664E-2</v>
      </c>
      <c r="D1970" s="13">
        <v>43913</v>
      </c>
      <c r="E1970" s="7" t="s">
        <v>402</v>
      </c>
      <c r="F1970" s="14">
        <v>27.89</v>
      </c>
      <c r="G1970" t="s">
        <v>20</v>
      </c>
    </row>
    <row r="1971" spans="1:7" ht="14.25" hidden="1">
      <c r="A1971" s="11">
        <v>43891</v>
      </c>
      <c r="B1971" s="10" t="s">
        <v>2370</v>
      </c>
      <c r="C1971" s="12">
        <v>8.3333333333333329E-2</v>
      </c>
      <c r="D1971" s="13">
        <v>43913</v>
      </c>
      <c r="E1971" s="7" t="s">
        <v>402</v>
      </c>
      <c r="F1971" s="14">
        <v>25</v>
      </c>
      <c r="G1971" t="s">
        <v>5</v>
      </c>
    </row>
    <row r="1972" spans="1:7" ht="14.25" hidden="1">
      <c r="A1972" s="11">
        <v>43891</v>
      </c>
      <c r="B1972" s="10" t="s">
        <v>2371</v>
      </c>
      <c r="C1972" s="12">
        <v>0.125</v>
      </c>
      <c r="D1972" s="13">
        <v>43913</v>
      </c>
      <c r="E1972" s="7" t="s">
        <v>402</v>
      </c>
      <c r="F1972" s="14">
        <v>24.53</v>
      </c>
      <c r="G1972" t="s">
        <v>35</v>
      </c>
    </row>
    <row r="1973" spans="1:7" ht="14.25" hidden="1">
      <c r="A1973" s="11">
        <v>43891</v>
      </c>
      <c r="B1973" s="10" t="s">
        <v>2372</v>
      </c>
      <c r="C1973" s="12">
        <v>0.16666666666666666</v>
      </c>
      <c r="D1973" s="13">
        <v>43913</v>
      </c>
      <c r="E1973" s="7" t="s">
        <v>402</v>
      </c>
      <c r="F1973" s="14">
        <v>24.09</v>
      </c>
      <c r="G1973" t="s">
        <v>12</v>
      </c>
    </row>
    <row r="1974" spans="1:7" ht="14.25" hidden="1">
      <c r="A1974" s="11">
        <v>43891</v>
      </c>
      <c r="B1974" s="10" t="s">
        <v>2373</v>
      </c>
      <c r="C1974" s="12">
        <v>0.20833333333333334</v>
      </c>
      <c r="D1974" s="13">
        <v>43913</v>
      </c>
      <c r="E1974" s="7" t="s">
        <v>402</v>
      </c>
      <c r="F1974" s="14">
        <v>25</v>
      </c>
      <c r="G1974" t="s">
        <v>6</v>
      </c>
    </row>
    <row r="1975" spans="1:7" ht="14.25" hidden="1">
      <c r="A1975" s="11">
        <v>43891</v>
      </c>
      <c r="B1975" s="10" t="s">
        <v>2374</v>
      </c>
      <c r="C1975" s="12">
        <v>0.25</v>
      </c>
      <c r="D1975" s="13">
        <v>43913</v>
      </c>
      <c r="E1975" s="7" t="s">
        <v>402</v>
      </c>
      <c r="F1975" s="14">
        <v>28.64</v>
      </c>
      <c r="G1975" t="s">
        <v>20</v>
      </c>
    </row>
    <row r="1976" spans="1:7" ht="14.25" hidden="1">
      <c r="A1976" s="11">
        <v>43891</v>
      </c>
      <c r="B1976" s="10" t="s">
        <v>2375</v>
      </c>
      <c r="C1976" s="12">
        <v>0.29166666666666669</v>
      </c>
      <c r="D1976" s="13">
        <v>43913</v>
      </c>
      <c r="E1976" s="7" t="s">
        <v>402</v>
      </c>
      <c r="F1976" s="14">
        <v>30.94</v>
      </c>
      <c r="G1976" t="s">
        <v>5</v>
      </c>
    </row>
    <row r="1977" spans="1:7" ht="14.25" hidden="1">
      <c r="A1977" s="11">
        <v>43891</v>
      </c>
      <c r="B1977" s="10" t="s">
        <v>2376</v>
      </c>
      <c r="C1977" s="12">
        <v>0.33333333333333331</v>
      </c>
      <c r="D1977" s="13">
        <v>43913</v>
      </c>
      <c r="E1977" s="7" t="s">
        <v>402</v>
      </c>
      <c r="F1977" s="14">
        <v>31.05</v>
      </c>
      <c r="G1977" t="s">
        <v>6</v>
      </c>
    </row>
    <row r="1978" spans="1:7" ht="14.25" hidden="1">
      <c r="A1978" s="11">
        <v>43891</v>
      </c>
      <c r="B1978" s="10" t="s">
        <v>2377</v>
      </c>
      <c r="C1978" s="12">
        <v>0.375</v>
      </c>
      <c r="D1978" s="13">
        <v>43913</v>
      </c>
      <c r="E1978" s="7" t="s">
        <v>402</v>
      </c>
      <c r="F1978" s="14">
        <v>31.51</v>
      </c>
      <c r="G1978" t="s">
        <v>5</v>
      </c>
    </row>
    <row r="1979" spans="1:7" ht="14.25" hidden="1">
      <c r="A1979" s="11">
        <v>43891</v>
      </c>
      <c r="B1979" s="10" t="s">
        <v>2378</v>
      </c>
      <c r="C1979" s="12">
        <v>0.41666666666666669</v>
      </c>
      <c r="D1979" s="13">
        <v>43913</v>
      </c>
      <c r="E1979" s="7" t="s">
        <v>402</v>
      </c>
      <c r="F1979" s="14">
        <v>31.32</v>
      </c>
      <c r="G1979" t="s">
        <v>5</v>
      </c>
    </row>
    <row r="1980" spans="1:7" ht="14.25" hidden="1">
      <c r="A1980" s="11">
        <v>43891</v>
      </c>
      <c r="B1980" s="10" t="s">
        <v>2379</v>
      </c>
      <c r="C1980" s="12">
        <v>0.45833333333333331</v>
      </c>
      <c r="D1980" s="13">
        <v>43913</v>
      </c>
      <c r="E1980" s="7" t="s">
        <v>402</v>
      </c>
      <c r="F1980" s="14">
        <v>31.09</v>
      </c>
      <c r="G1980" t="s">
        <v>5</v>
      </c>
    </row>
    <row r="1981" spans="1:7" ht="14.25" hidden="1">
      <c r="A1981" s="11">
        <v>43891</v>
      </c>
      <c r="B1981" s="10" t="s">
        <v>2380</v>
      </c>
      <c r="C1981" s="12">
        <v>0.5</v>
      </c>
      <c r="D1981" s="13">
        <v>43913</v>
      </c>
      <c r="E1981" s="7" t="s">
        <v>402</v>
      </c>
      <c r="F1981" s="14">
        <v>31.32</v>
      </c>
      <c r="G1981" t="s">
        <v>5</v>
      </c>
    </row>
    <row r="1982" spans="1:7" ht="14.25" hidden="1">
      <c r="A1982" s="11">
        <v>43891</v>
      </c>
      <c r="B1982" s="10" t="s">
        <v>2381</v>
      </c>
      <c r="C1982" s="12">
        <v>0.54166666666666663</v>
      </c>
      <c r="D1982" s="13">
        <v>43913</v>
      </c>
      <c r="E1982" s="7" t="s">
        <v>402</v>
      </c>
      <c r="F1982" s="14">
        <v>31.59</v>
      </c>
      <c r="G1982" t="s">
        <v>5</v>
      </c>
    </row>
    <row r="1983" spans="1:7" ht="14.25" hidden="1">
      <c r="A1983" s="11">
        <v>43891</v>
      </c>
      <c r="B1983" s="10" t="s">
        <v>2382</v>
      </c>
      <c r="C1983" s="12">
        <v>0.58333333333333337</v>
      </c>
      <c r="D1983" s="13">
        <v>43913</v>
      </c>
      <c r="E1983" s="7" t="s">
        <v>402</v>
      </c>
      <c r="F1983" s="14">
        <v>30.78</v>
      </c>
      <c r="G1983" t="s">
        <v>5</v>
      </c>
    </row>
    <row r="1984" spans="1:7" ht="14.25" hidden="1">
      <c r="A1984" s="11">
        <v>43891</v>
      </c>
      <c r="B1984" s="10" t="s">
        <v>2383</v>
      </c>
      <c r="C1984" s="12">
        <v>0.625</v>
      </c>
      <c r="D1984" s="13">
        <v>43913</v>
      </c>
      <c r="E1984" s="7" t="s">
        <v>402</v>
      </c>
      <c r="F1984" s="14">
        <v>29.14</v>
      </c>
      <c r="G1984" t="s">
        <v>6</v>
      </c>
    </row>
    <row r="1985" spans="1:7" ht="14.25" hidden="1">
      <c r="A1985" s="11">
        <v>43891</v>
      </c>
      <c r="B1985" s="10" t="s">
        <v>2384</v>
      </c>
      <c r="C1985" s="12">
        <v>0.66666666666666663</v>
      </c>
      <c r="D1985" s="13">
        <v>43913</v>
      </c>
      <c r="E1985" s="7" t="s">
        <v>402</v>
      </c>
      <c r="F1985" s="14">
        <v>27.9</v>
      </c>
      <c r="G1985" t="s">
        <v>5</v>
      </c>
    </row>
    <row r="1986" spans="1:7" ht="14.25" hidden="1">
      <c r="A1986" s="11">
        <v>43891</v>
      </c>
      <c r="B1986" s="10" t="s">
        <v>2385</v>
      </c>
      <c r="C1986" s="12">
        <v>0.70833333333333337</v>
      </c>
      <c r="D1986" s="13">
        <v>43913</v>
      </c>
      <c r="E1986" s="7" t="s">
        <v>402</v>
      </c>
      <c r="F1986" s="14">
        <v>26.23</v>
      </c>
      <c r="G1986" t="s">
        <v>6</v>
      </c>
    </row>
    <row r="1987" spans="1:7" ht="14.25" hidden="1">
      <c r="A1987" s="11">
        <v>43891</v>
      </c>
      <c r="B1987" s="10" t="s">
        <v>2386</v>
      </c>
      <c r="C1987" s="12">
        <v>0.75</v>
      </c>
      <c r="D1987" s="13">
        <v>43913</v>
      </c>
      <c r="E1987" s="7" t="s">
        <v>402</v>
      </c>
      <c r="F1987" s="14">
        <v>27.51</v>
      </c>
      <c r="G1987" t="s">
        <v>6</v>
      </c>
    </row>
    <row r="1988" spans="1:7" ht="14.25" hidden="1">
      <c r="A1988" s="11">
        <v>43891</v>
      </c>
      <c r="B1988" s="10" t="s">
        <v>2387</v>
      </c>
      <c r="C1988" s="12">
        <v>0.79166666666666663</v>
      </c>
      <c r="D1988" s="13">
        <v>43913</v>
      </c>
      <c r="E1988" s="7" t="s">
        <v>402</v>
      </c>
      <c r="F1988" s="14">
        <v>33.14</v>
      </c>
      <c r="G1988" t="s">
        <v>5</v>
      </c>
    </row>
    <row r="1989" spans="1:7" ht="14.25" hidden="1">
      <c r="A1989" s="11">
        <v>43891</v>
      </c>
      <c r="B1989" s="10" t="s">
        <v>2388</v>
      </c>
      <c r="C1989" s="12">
        <v>0.83333333333333337</v>
      </c>
      <c r="D1989" s="13">
        <v>43913</v>
      </c>
      <c r="E1989" s="7" t="s">
        <v>402</v>
      </c>
      <c r="F1989" s="14">
        <v>33.99</v>
      </c>
      <c r="G1989" t="s">
        <v>5</v>
      </c>
    </row>
    <row r="1990" spans="1:7" ht="14.25" hidden="1">
      <c r="A1990" s="11">
        <v>43891</v>
      </c>
      <c r="B1990" s="10" t="s">
        <v>2389</v>
      </c>
      <c r="C1990" s="12">
        <v>0.875</v>
      </c>
      <c r="D1990" s="13">
        <v>43913</v>
      </c>
      <c r="E1990" s="7" t="s">
        <v>402</v>
      </c>
      <c r="F1990" s="14">
        <v>32.049999999999997</v>
      </c>
      <c r="G1990" t="s">
        <v>5</v>
      </c>
    </row>
    <row r="1991" spans="1:7" ht="14.25" hidden="1">
      <c r="A1991" s="11">
        <v>43891</v>
      </c>
      <c r="B1991" s="10" t="s">
        <v>2390</v>
      </c>
      <c r="C1991" s="12">
        <v>0.91666666666666663</v>
      </c>
      <c r="D1991" s="13">
        <v>43913</v>
      </c>
      <c r="E1991" s="7" t="s">
        <v>402</v>
      </c>
      <c r="F1991" s="14">
        <v>28.71</v>
      </c>
      <c r="G1991" t="s">
        <v>5</v>
      </c>
    </row>
    <row r="1992" spans="1:7" ht="14.25" hidden="1">
      <c r="A1992" s="11">
        <v>43891</v>
      </c>
      <c r="B1992" s="10" t="s">
        <v>2391</v>
      </c>
      <c r="C1992" s="12">
        <v>0.95833333333333337</v>
      </c>
      <c r="D1992" s="13">
        <v>43913</v>
      </c>
      <c r="E1992" s="7" t="s">
        <v>402</v>
      </c>
      <c r="F1992" s="14">
        <v>23.5</v>
      </c>
      <c r="G1992" t="s">
        <v>5</v>
      </c>
    </row>
    <row r="1993" spans="1:7" ht="14.25">
      <c r="A1993" s="11">
        <v>43891</v>
      </c>
      <c r="B1993" s="10" t="s">
        <v>2392</v>
      </c>
      <c r="C1993" s="12">
        <v>0</v>
      </c>
      <c r="D1993" s="13">
        <v>43914</v>
      </c>
      <c r="E1993" s="7" t="s">
        <v>402</v>
      </c>
      <c r="F1993" s="14">
        <v>23.4</v>
      </c>
      <c r="G1993" t="s">
        <v>6</v>
      </c>
    </row>
    <row r="1994" spans="1:7" ht="14.25" hidden="1">
      <c r="A1994" s="11">
        <v>43891</v>
      </c>
      <c r="B1994" s="10" t="s">
        <v>2393</v>
      </c>
      <c r="C1994" s="12">
        <v>4.1666666666666664E-2</v>
      </c>
      <c r="D1994" s="13">
        <v>43914</v>
      </c>
      <c r="E1994" s="7" t="s">
        <v>402</v>
      </c>
      <c r="F1994" s="14">
        <v>21.49</v>
      </c>
      <c r="G1994" t="s">
        <v>6</v>
      </c>
    </row>
    <row r="1995" spans="1:7" ht="14.25" hidden="1">
      <c r="A1995" s="11">
        <v>43891</v>
      </c>
      <c r="B1995" s="10" t="s">
        <v>2394</v>
      </c>
      <c r="C1995" s="12">
        <v>8.3333333333333329E-2</v>
      </c>
      <c r="D1995" s="13">
        <v>43914</v>
      </c>
      <c r="E1995" s="7" t="s">
        <v>402</v>
      </c>
      <c r="F1995" s="14">
        <v>21.24</v>
      </c>
      <c r="G1995" t="s">
        <v>6</v>
      </c>
    </row>
    <row r="1996" spans="1:7" ht="14.25" hidden="1">
      <c r="A1996" s="11">
        <v>43891</v>
      </c>
      <c r="B1996" s="10" t="s">
        <v>2395</v>
      </c>
      <c r="C1996" s="12">
        <v>0.125</v>
      </c>
      <c r="D1996" s="13">
        <v>43914</v>
      </c>
      <c r="E1996" s="7" t="s">
        <v>402</v>
      </c>
      <c r="F1996" s="14">
        <v>20.9</v>
      </c>
      <c r="G1996" t="s">
        <v>6</v>
      </c>
    </row>
    <row r="1997" spans="1:7" ht="14.25" hidden="1">
      <c r="A1997" s="11">
        <v>43891</v>
      </c>
      <c r="B1997" s="10" t="s">
        <v>2396</v>
      </c>
      <c r="C1997" s="12">
        <v>0.16666666666666666</v>
      </c>
      <c r="D1997" s="13">
        <v>43914</v>
      </c>
      <c r="E1997" s="7" t="s">
        <v>402</v>
      </c>
      <c r="F1997" s="14">
        <v>20.74</v>
      </c>
      <c r="G1997" t="s">
        <v>6</v>
      </c>
    </row>
    <row r="1998" spans="1:7" ht="14.25" hidden="1">
      <c r="A1998" s="11">
        <v>43891</v>
      </c>
      <c r="B1998" s="10" t="s">
        <v>2397</v>
      </c>
      <c r="C1998" s="12">
        <v>0.20833333333333334</v>
      </c>
      <c r="D1998" s="13">
        <v>43914</v>
      </c>
      <c r="E1998" s="7" t="s">
        <v>402</v>
      </c>
      <c r="F1998" s="14">
        <v>21.24</v>
      </c>
      <c r="G1998" t="s">
        <v>12</v>
      </c>
    </row>
    <row r="1999" spans="1:7" ht="14.25" hidden="1">
      <c r="A1999" s="11">
        <v>43891</v>
      </c>
      <c r="B1999" s="10" t="s">
        <v>2398</v>
      </c>
      <c r="C1999" s="12">
        <v>0.25</v>
      </c>
      <c r="D1999" s="13">
        <v>43914</v>
      </c>
      <c r="E1999" s="7" t="s">
        <v>402</v>
      </c>
      <c r="F1999" s="14">
        <v>23.63</v>
      </c>
      <c r="G1999" t="s">
        <v>12</v>
      </c>
    </row>
    <row r="2000" spans="1:7" ht="14.25" hidden="1">
      <c r="A2000" s="11">
        <v>43891</v>
      </c>
      <c r="B2000" s="10" t="s">
        <v>2399</v>
      </c>
      <c r="C2000" s="12">
        <v>0.29166666666666669</v>
      </c>
      <c r="D2000" s="13">
        <v>43914</v>
      </c>
      <c r="E2000" s="7" t="s">
        <v>402</v>
      </c>
      <c r="F2000" s="14">
        <v>25.88</v>
      </c>
      <c r="G2000" t="s">
        <v>6</v>
      </c>
    </row>
    <row r="2001" spans="1:7" ht="14.25" hidden="1">
      <c r="A2001" s="11">
        <v>43891</v>
      </c>
      <c r="B2001" s="10" t="s">
        <v>2400</v>
      </c>
      <c r="C2001" s="12">
        <v>0.33333333333333331</v>
      </c>
      <c r="D2001" s="13">
        <v>43914</v>
      </c>
      <c r="E2001" s="7" t="s">
        <v>402</v>
      </c>
      <c r="F2001" s="14">
        <v>27.51</v>
      </c>
      <c r="G2001" t="s">
        <v>12</v>
      </c>
    </row>
    <row r="2002" spans="1:7" ht="14.25" hidden="1">
      <c r="A2002" s="11">
        <v>43891</v>
      </c>
      <c r="B2002" s="10" t="s">
        <v>2401</v>
      </c>
      <c r="C2002" s="12">
        <v>0.375</v>
      </c>
      <c r="D2002" s="13">
        <v>43914</v>
      </c>
      <c r="E2002" s="7" t="s">
        <v>402</v>
      </c>
      <c r="F2002" s="14">
        <v>29.6</v>
      </c>
      <c r="G2002" t="s">
        <v>5</v>
      </c>
    </row>
    <row r="2003" spans="1:7" ht="14.25" hidden="1">
      <c r="A2003" s="11">
        <v>43891</v>
      </c>
      <c r="B2003" s="10" t="s">
        <v>2402</v>
      </c>
      <c r="C2003" s="12">
        <v>0.41666666666666669</v>
      </c>
      <c r="D2003" s="13">
        <v>43914</v>
      </c>
      <c r="E2003" s="7" t="s">
        <v>402</v>
      </c>
      <c r="F2003" s="14">
        <v>28.84</v>
      </c>
      <c r="G2003" t="s">
        <v>5</v>
      </c>
    </row>
    <row r="2004" spans="1:7" ht="14.25" hidden="1">
      <c r="A2004" s="11">
        <v>43891</v>
      </c>
      <c r="B2004" s="10" t="s">
        <v>2403</v>
      </c>
      <c r="C2004" s="12">
        <v>0.45833333333333331</v>
      </c>
      <c r="D2004" s="13">
        <v>43914</v>
      </c>
      <c r="E2004" s="7" t="s">
        <v>402</v>
      </c>
      <c r="F2004" s="14">
        <v>29.39</v>
      </c>
      <c r="G2004" t="s">
        <v>5</v>
      </c>
    </row>
    <row r="2005" spans="1:7" ht="14.25" hidden="1">
      <c r="A2005" s="11">
        <v>43891</v>
      </c>
      <c r="B2005" s="10" t="s">
        <v>2404</v>
      </c>
      <c r="C2005" s="12">
        <v>0.5</v>
      </c>
      <c r="D2005" s="13">
        <v>43914</v>
      </c>
      <c r="E2005" s="7" t="s">
        <v>402</v>
      </c>
      <c r="F2005" s="14">
        <v>29.84</v>
      </c>
      <c r="G2005" t="s">
        <v>5</v>
      </c>
    </row>
    <row r="2006" spans="1:7" ht="14.25" hidden="1">
      <c r="A2006" s="11">
        <v>43891</v>
      </c>
      <c r="B2006" s="10" t="s">
        <v>2405</v>
      </c>
      <c r="C2006" s="12">
        <v>0.54166666666666663</v>
      </c>
      <c r="D2006" s="13">
        <v>43914</v>
      </c>
      <c r="E2006" s="7" t="s">
        <v>402</v>
      </c>
      <c r="F2006" s="14">
        <v>31.05</v>
      </c>
      <c r="G2006" t="s">
        <v>12</v>
      </c>
    </row>
    <row r="2007" spans="1:7" ht="14.25" hidden="1">
      <c r="A2007" s="11">
        <v>43891</v>
      </c>
      <c r="B2007" s="10" t="s">
        <v>2406</v>
      </c>
      <c r="C2007" s="12">
        <v>0.58333333333333337</v>
      </c>
      <c r="D2007" s="13">
        <v>43914</v>
      </c>
      <c r="E2007" s="7" t="s">
        <v>402</v>
      </c>
      <c r="F2007" s="14">
        <v>29.85</v>
      </c>
      <c r="G2007" t="s">
        <v>20</v>
      </c>
    </row>
    <row r="2008" spans="1:7" ht="14.25" hidden="1">
      <c r="A2008" s="11">
        <v>43891</v>
      </c>
      <c r="B2008" s="10" t="s">
        <v>2407</v>
      </c>
      <c r="C2008" s="12">
        <v>0.625</v>
      </c>
      <c r="D2008" s="13">
        <v>43914</v>
      </c>
      <c r="E2008" s="7" t="s">
        <v>402</v>
      </c>
      <c r="F2008" s="14">
        <v>28.09</v>
      </c>
      <c r="G2008" t="s">
        <v>12</v>
      </c>
    </row>
    <row r="2009" spans="1:7" ht="14.25" hidden="1">
      <c r="A2009" s="11">
        <v>43891</v>
      </c>
      <c r="B2009" s="10" t="s">
        <v>2408</v>
      </c>
      <c r="C2009" s="12">
        <v>0.66666666666666663</v>
      </c>
      <c r="D2009" s="13">
        <v>43914</v>
      </c>
      <c r="E2009" s="7" t="s">
        <v>402</v>
      </c>
      <c r="F2009" s="14">
        <v>27.51</v>
      </c>
      <c r="G2009" t="s">
        <v>12</v>
      </c>
    </row>
    <row r="2010" spans="1:7" ht="14.25" hidden="1">
      <c r="A2010" s="11">
        <v>43891</v>
      </c>
      <c r="B2010" s="10" t="s">
        <v>2409</v>
      </c>
      <c r="C2010" s="12">
        <v>0.70833333333333337</v>
      </c>
      <c r="D2010" s="13">
        <v>43914</v>
      </c>
      <c r="E2010" s="7" t="s">
        <v>402</v>
      </c>
      <c r="F2010" s="14">
        <v>27.72</v>
      </c>
      <c r="G2010" t="s">
        <v>5</v>
      </c>
    </row>
    <row r="2011" spans="1:7" ht="14.25" hidden="1">
      <c r="A2011" s="11">
        <v>43891</v>
      </c>
      <c r="B2011" s="10" t="s">
        <v>2410</v>
      </c>
      <c r="C2011" s="12">
        <v>0.75</v>
      </c>
      <c r="D2011" s="13">
        <v>43914</v>
      </c>
      <c r="E2011" s="7" t="s">
        <v>402</v>
      </c>
      <c r="F2011" s="14">
        <v>27.51</v>
      </c>
      <c r="G2011" t="s">
        <v>5</v>
      </c>
    </row>
    <row r="2012" spans="1:7" ht="14.25" hidden="1">
      <c r="A2012" s="11">
        <v>43891</v>
      </c>
      <c r="B2012" s="10" t="s">
        <v>2411</v>
      </c>
      <c r="C2012" s="12">
        <v>0.79166666666666663</v>
      </c>
      <c r="D2012" s="13">
        <v>43914</v>
      </c>
      <c r="E2012" s="7" t="s">
        <v>402</v>
      </c>
      <c r="F2012" s="14">
        <v>33.78</v>
      </c>
      <c r="G2012" t="s">
        <v>5</v>
      </c>
    </row>
    <row r="2013" spans="1:7" ht="14.25" hidden="1">
      <c r="A2013" s="11">
        <v>43891</v>
      </c>
      <c r="B2013" s="10" t="s">
        <v>2412</v>
      </c>
      <c r="C2013" s="12">
        <v>0.83333333333333337</v>
      </c>
      <c r="D2013" s="13">
        <v>43914</v>
      </c>
      <c r="E2013" s="7" t="s">
        <v>402</v>
      </c>
      <c r="F2013" s="14">
        <v>34.06</v>
      </c>
      <c r="G2013" t="s">
        <v>10</v>
      </c>
    </row>
    <row r="2014" spans="1:7" ht="14.25" hidden="1">
      <c r="A2014" s="11">
        <v>43891</v>
      </c>
      <c r="B2014" s="10" t="s">
        <v>2413</v>
      </c>
      <c r="C2014" s="12">
        <v>0.875</v>
      </c>
      <c r="D2014" s="13">
        <v>43914</v>
      </c>
      <c r="E2014" s="7" t="s">
        <v>402</v>
      </c>
      <c r="F2014" s="14">
        <v>33.6</v>
      </c>
      <c r="G2014" t="s">
        <v>10</v>
      </c>
    </row>
    <row r="2015" spans="1:7" ht="14.25" hidden="1">
      <c r="A2015" s="11">
        <v>43891</v>
      </c>
      <c r="B2015" s="10" t="s">
        <v>2414</v>
      </c>
      <c r="C2015" s="12">
        <v>0.91666666666666663</v>
      </c>
      <c r="D2015" s="13">
        <v>43914</v>
      </c>
      <c r="E2015" s="7" t="s">
        <v>402</v>
      </c>
      <c r="F2015" s="14">
        <v>31.05</v>
      </c>
      <c r="G2015" t="s">
        <v>5</v>
      </c>
    </row>
    <row r="2016" spans="1:7" ht="14.25" hidden="1">
      <c r="A2016" s="11">
        <v>43891</v>
      </c>
      <c r="B2016" s="10" t="s">
        <v>2415</v>
      </c>
      <c r="C2016" s="12">
        <v>0.95833333333333337</v>
      </c>
      <c r="D2016" s="13">
        <v>43914</v>
      </c>
      <c r="E2016" s="7" t="s">
        <v>402</v>
      </c>
      <c r="F2016" s="14">
        <v>30.03</v>
      </c>
      <c r="G2016" t="s">
        <v>5</v>
      </c>
    </row>
    <row r="2017" spans="1:7" ht="14.25">
      <c r="A2017" s="11">
        <v>43891</v>
      </c>
      <c r="B2017" s="10" t="s">
        <v>2416</v>
      </c>
      <c r="C2017" s="12">
        <v>0</v>
      </c>
      <c r="D2017" s="13">
        <v>43915</v>
      </c>
      <c r="E2017" s="7" t="s">
        <v>402</v>
      </c>
      <c r="F2017" s="14">
        <v>32.799999999999997</v>
      </c>
      <c r="G2017" t="s">
        <v>20</v>
      </c>
    </row>
    <row r="2018" spans="1:7" ht="14.25" hidden="1">
      <c r="A2018" s="11">
        <v>43891</v>
      </c>
      <c r="B2018" s="10" t="s">
        <v>2417</v>
      </c>
      <c r="C2018" s="12">
        <v>4.1666666666666664E-2</v>
      </c>
      <c r="D2018" s="13">
        <v>43915</v>
      </c>
      <c r="E2018" s="7" t="s">
        <v>402</v>
      </c>
      <c r="F2018" s="14">
        <v>32.22</v>
      </c>
      <c r="G2018" t="s">
        <v>5</v>
      </c>
    </row>
    <row r="2019" spans="1:7" ht="14.25" hidden="1">
      <c r="A2019" s="11">
        <v>43891</v>
      </c>
      <c r="B2019" s="10" t="s">
        <v>2418</v>
      </c>
      <c r="C2019" s="12">
        <v>8.3333333333333329E-2</v>
      </c>
      <c r="D2019" s="13">
        <v>43915</v>
      </c>
      <c r="E2019" s="7" t="s">
        <v>402</v>
      </c>
      <c r="F2019" s="14">
        <v>31.1</v>
      </c>
      <c r="G2019" t="s">
        <v>5</v>
      </c>
    </row>
    <row r="2020" spans="1:7" ht="14.25" hidden="1">
      <c r="A2020" s="11">
        <v>43891</v>
      </c>
      <c r="B2020" s="10" t="s">
        <v>2419</v>
      </c>
      <c r="C2020" s="12">
        <v>0.125</v>
      </c>
      <c r="D2020" s="13">
        <v>43915</v>
      </c>
      <c r="E2020" s="7" t="s">
        <v>402</v>
      </c>
      <c r="F2020" s="14">
        <v>31.1</v>
      </c>
      <c r="G2020" t="s">
        <v>5</v>
      </c>
    </row>
    <row r="2021" spans="1:7" ht="14.25" hidden="1">
      <c r="A2021" s="11">
        <v>43891</v>
      </c>
      <c r="B2021" s="10" t="s">
        <v>2420</v>
      </c>
      <c r="C2021" s="12">
        <v>0.16666666666666666</v>
      </c>
      <c r="D2021" s="13">
        <v>43915</v>
      </c>
      <c r="E2021" s="7" t="s">
        <v>402</v>
      </c>
      <c r="F2021" s="14">
        <v>31.1</v>
      </c>
      <c r="G2021" t="s">
        <v>5</v>
      </c>
    </row>
    <row r="2022" spans="1:7" ht="14.25" hidden="1">
      <c r="A2022" s="11">
        <v>43891</v>
      </c>
      <c r="B2022" s="10" t="s">
        <v>2421</v>
      </c>
      <c r="C2022" s="12">
        <v>0.20833333333333334</v>
      </c>
      <c r="D2022" s="13">
        <v>43915</v>
      </c>
      <c r="E2022" s="7" t="s">
        <v>402</v>
      </c>
      <c r="F2022" s="14">
        <v>31.55</v>
      </c>
      <c r="G2022" t="s">
        <v>5</v>
      </c>
    </row>
    <row r="2023" spans="1:7" ht="14.25" hidden="1">
      <c r="A2023" s="11">
        <v>43891</v>
      </c>
      <c r="B2023" s="10" t="s">
        <v>2422</v>
      </c>
      <c r="C2023" s="12">
        <v>0.25</v>
      </c>
      <c r="D2023" s="13">
        <v>43915</v>
      </c>
      <c r="E2023" s="7" t="s">
        <v>402</v>
      </c>
      <c r="F2023" s="14">
        <v>32.72</v>
      </c>
      <c r="G2023" t="s">
        <v>5</v>
      </c>
    </row>
    <row r="2024" spans="1:7" ht="14.25" hidden="1">
      <c r="A2024" s="11">
        <v>43891</v>
      </c>
      <c r="B2024" s="10" t="s">
        <v>2423</v>
      </c>
      <c r="C2024" s="12">
        <v>0.29166666666666669</v>
      </c>
      <c r="D2024" s="13">
        <v>43915</v>
      </c>
      <c r="E2024" s="7" t="s">
        <v>402</v>
      </c>
      <c r="F2024" s="14">
        <v>32.049999999999997</v>
      </c>
      <c r="G2024" t="s">
        <v>5</v>
      </c>
    </row>
    <row r="2025" spans="1:7" ht="14.25" hidden="1">
      <c r="A2025" s="11">
        <v>43891</v>
      </c>
      <c r="B2025" s="10" t="s">
        <v>2424</v>
      </c>
      <c r="C2025" s="12">
        <v>0.33333333333333331</v>
      </c>
      <c r="D2025" s="13">
        <v>43915</v>
      </c>
      <c r="E2025" s="7" t="s">
        <v>402</v>
      </c>
      <c r="F2025" s="14">
        <v>32.049999999999997</v>
      </c>
      <c r="G2025" t="s">
        <v>5</v>
      </c>
    </row>
    <row r="2026" spans="1:7" ht="14.25" hidden="1">
      <c r="A2026" s="11">
        <v>43891</v>
      </c>
      <c r="B2026" s="10" t="s">
        <v>2425</v>
      </c>
      <c r="C2026" s="12">
        <v>0.375</v>
      </c>
      <c r="D2026" s="13">
        <v>43915</v>
      </c>
      <c r="E2026" s="7" t="s">
        <v>402</v>
      </c>
      <c r="F2026" s="14">
        <v>31.62</v>
      </c>
      <c r="G2026" t="s">
        <v>5</v>
      </c>
    </row>
    <row r="2027" spans="1:7" ht="14.25" hidden="1">
      <c r="A2027" s="11">
        <v>43891</v>
      </c>
      <c r="B2027" s="10" t="s">
        <v>2426</v>
      </c>
      <c r="C2027" s="12">
        <v>0.41666666666666669</v>
      </c>
      <c r="D2027" s="13">
        <v>43915</v>
      </c>
      <c r="E2027" s="7" t="s">
        <v>402</v>
      </c>
      <c r="F2027" s="14">
        <v>31.32</v>
      </c>
      <c r="G2027" t="s">
        <v>12</v>
      </c>
    </row>
    <row r="2028" spans="1:7" ht="14.25" hidden="1">
      <c r="A2028" s="11">
        <v>43891</v>
      </c>
      <c r="B2028" s="10" t="s">
        <v>2427</v>
      </c>
      <c r="C2028" s="12">
        <v>0.45833333333333331</v>
      </c>
      <c r="D2028" s="13">
        <v>43915</v>
      </c>
      <c r="E2028" s="7" t="s">
        <v>402</v>
      </c>
      <c r="F2028" s="14">
        <v>31.1</v>
      </c>
      <c r="G2028" t="s">
        <v>5</v>
      </c>
    </row>
    <row r="2029" spans="1:7" ht="14.25" hidden="1">
      <c r="A2029" s="11">
        <v>43891</v>
      </c>
      <c r="B2029" s="10" t="s">
        <v>2428</v>
      </c>
      <c r="C2029" s="12">
        <v>0.5</v>
      </c>
      <c r="D2029" s="13">
        <v>43915</v>
      </c>
      <c r="E2029" s="7" t="s">
        <v>402</v>
      </c>
      <c r="F2029" s="14">
        <v>31.95</v>
      </c>
      <c r="G2029" t="s">
        <v>5</v>
      </c>
    </row>
    <row r="2030" spans="1:7" ht="14.25" hidden="1">
      <c r="A2030" s="11">
        <v>43891</v>
      </c>
      <c r="B2030" s="10" t="s">
        <v>2429</v>
      </c>
      <c r="C2030" s="12">
        <v>0.54166666666666663</v>
      </c>
      <c r="D2030" s="13">
        <v>43915</v>
      </c>
      <c r="E2030" s="7" t="s">
        <v>402</v>
      </c>
      <c r="F2030" s="14">
        <v>32.47</v>
      </c>
      <c r="G2030" t="s">
        <v>5</v>
      </c>
    </row>
    <row r="2031" spans="1:7" ht="14.25" hidden="1">
      <c r="A2031" s="11">
        <v>43891</v>
      </c>
      <c r="B2031" s="10" t="s">
        <v>2430</v>
      </c>
      <c r="C2031" s="12">
        <v>0.58333333333333337</v>
      </c>
      <c r="D2031" s="13">
        <v>43915</v>
      </c>
      <c r="E2031" s="7" t="s">
        <v>402</v>
      </c>
      <c r="F2031" s="14">
        <v>31.6</v>
      </c>
      <c r="G2031" t="s">
        <v>5</v>
      </c>
    </row>
    <row r="2032" spans="1:7" ht="14.25" hidden="1">
      <c r="A2032" s="11">
        <v>43891</v>
      </c>
      <c r="B2032" s="10" t="s">
        <v>2431</v>
      </c>
      <c r="C2032" s="12">
        <v>0.625</v>
      </c>
      <c r="D2032" s="13">
        <v>43915</v>
      </c>
      <c r="E2032" s="7" t="s">
        <v>402</v>
      </c>
      <c r="F2032" s="14">
        <v>30.12</v>
      </c>
      <c r="G2032" t="s">
        <v>5</v>
      </c>
    </row>
    <row r="2033" spans="1:7" ht="14.25" hidden="1">
      <c r="A2033" s="11">
        <v>43891</v>
      </c>
      <c r="B2033" s="10" t="s">
        <v>2432</v>
      </c>
      <c r="C2033" s="12">
        <v>0.66666666666666663</v>
      </c>
      <c r="D2033" s="13">
        <v>43915</v>
      </c>
      <c r="E2033" s="7" t="s">
        <v>402</v>
      </c>
      <c r="F2033" s="14">
        <v>28.51</v>
      </c>
      <c r="G2033" t="s">
        <v>20</v>
      </c>
    </row>
    <row r="2034" spans="1:7" ht="14.25" hidden="1">
      <c r="A2034" s="11">
        <v>43891</v>
      </c>
      <c r="B2034" s="10" t="s">
        <v>2433</v>
      </c>
      <c r="C2034" s="12">
        <v>0.70833333333333337</v>
      </c>
      <c r="D2034" s="13">
        <v>43915</v>
      </c>
      <c r="E2034" s="7" t="s">
        <v>402</v>
      </c>
      <c r="F2034" s="14">
        <v>28.79</v>
      </c>
      <c r="G2034" t="s">
        <v>5</v>
      </c>
    </row>
    <row r="2035" spans="1:7" ht="14.25" hidden="1">
      <c r="A2035" s="11">
        <v>43891</v>
      </c>
      <c r="B2035" s="10" t="s">
        <v>2434</v>
      </c>
      <c r="C2035" s="12">
        <v>0.75</v>
      </c>
      <c r="D2035" s="13">
        <v>43915</v>
      </c>
      <c r="E2035" s="7" t="s">
        <v>402</v>
      </c>
      <c r="F2035" s="14">
        <v>30.01</v>
      </c>
      <c r="G2035" t="s">
        <v>6</v>
      </c>
    </row>
    <row r="2036" spans="1:7" ht="14.25" hidden="1">
      <c r="A2036" s="11">
        <v>43891</v>
      </c>
      <c r="B2036" s="10" t="s">
        <v>2435</v>
      </c>
      <c r="C2036" s="12">
        <v>0.79166666666666663</v>
      </c>
      <c r="D2036" s="13">
        <v>43915</v>
      </c>
      <c r="E2036" s="7" t="s">
        <v>402</v>
      </c>
      <c r="F2036" s="14">
        <v>34.479999999999997</v>
      </c>
      <c r="G2036" t="s">
        <v>5</v>
      </c>
    </row>
    <row r="2037" spans="1:7" ht="14.25" hidden="1">
      <c r="A2037" s="11">
        <v>43891</v>
      </c>
      <c r="B2037" s="10" t="s">
        <v>2435</v>
      </c>
      <c r="C2037" s="12">
        <v>0.83333333333333337</v>
      </c>
      <c r="D2037" s="13">
        <v>43915</v>
      </c>
      <c r="E2037" s="7" t="s">
        <v>402</v>
      </c>
      <c r="F2037" s="14">
        <v>33.78</v>
      </c>
      <c r="G2037" t="s">
        <v>10</v>
      </c>
    </row>
    <row r="2038" spans="1:7" ht="14.25" hidden="1">
      <c r="A2038" s="11">
        <v>43891</v>
      </c>
      <c r="B2038" s="10" t="s">
        <v>2436</v>
      </c>
      <c r="C2038" s="12">
        <v>0.875</v>
      </c>
      <c r="D2038" s="13">
        <v>43915</v>
      </c>
      <c r="E2038" s="7" t="s">
        <v>402</v>
      </c>
      <c r="F2038" s="14">
        <v>33.22</v>
      </c>
      <c r="G2038" t="s">
        <v>10</v>
      </c>
    </row>
    <row r="2039" spans="1:7" ht="14.25" hidden="1">
      <c r="A2039" s="11">
        <v>43891</v>
      </c>
      <c r="B2039" s="10" t="s">
        <v>2437</v>
      </c>
      <c r="C2039" s="12">
        <v>0.91666666666666663</v>
      </c>
      <c r="D2039" s="13">
        <v>43915</v>
      </c>
      <c r="E2039" s="7" t="s">
        <v>402</v>
      </c>
      <c r="F2039" s="14">
        <v>32.47</v>
      </c>
      <c r="G2039" t="s">
        <v>5</v>
      </c>
    </row>
    <row r="2040" spans="1:7" ht="14.25" hidden="1">
      <c r="A2040" s="11">
        <v>43891</v>
      </c>
      <c r="B2040" s="10" t="s">
        <v>2438</v>
      </c>
      <c r="C2040" s="12">
        <v>0.95833333333333337</v>
      </c>
      <c r="D2040" s="13">
        <v>43915</v>
      </c>
      <c r="E2040" s="7" t="s">
        <v>402</v>
      </c>
      <c r="F2040" s="14">
        <v>30.02</v>
      </c>
      <c r="G2040" t="s">
        <v>5</v>
      </c>
    </row>
    <row r="2041" spans="1:7" ht="14.25">
      <c r="A2041" s="11">
        <v>43891</v>
      </c>
      <c r="B2041" s="10" t="s">
        <v>2439</v>
      </c>
      <c r="C2041" s="12">
        <v>0</v>
      </c>
      <c r="D2041" s="13">
        <v>43916</v>
      </c>
      <c r="E2041" s="7" t="s">
        <v>402</v>
      </c>
      <c r="F2041" s="14">
        <v>28.01</v>
      </c>
      <c r="G2041" t="s">
        <v>5</v>
      </c>
    </row>
    <row r="2042" spans="1:7" ht="14.25" hidden="1">
      <c r="A2042" s="11">
        <v>43891</v>
      </c>
      <c r="B2042" s="10" t="s">
        <v>2440</v>
      </c>
      <c r="C2042" s="12">
        <v>4.1666666666666664E-2</v>
      </c>
      <c r="D2042" s="13">
        <v>43916</v>
      </c>
      <c r="E2042" s="7" t="s">
        <v>402</v>
      </c>
      <c r="F2042" s="14">
        <v>21</v>
      </c>
      <c r="G2042" t="s">
        <v>12</v>
      </c>
    </row>
    <row r="2043" spans="1:7" ht="14.25" hidden="1">
      <c r="A2043" s="11">
        <v>43891</v>
      </c>
      <c r="B2043" s="10" t="s">
        <v>2441</v>
      </c>
      <c r="C2043" s="12">
        <v>8.3333333333333329E-2</v>
      </c>
      <c r="D2043" s="13">
        <v>43916</v>
      </c>
      <c r="E2043" s="7" t="s">
        <v>402</v>
      </c>
      <c r="F2043" s="14">
        <v>20.46</v>
      </c>
      <c r="G2043" t="s">
        <v>6</v>
      </c>
    </row>
    <row r="2044" spans="1:7" ht="14.25" hidden="1">
      <c r="A2044" s="11">
        <v>43891</v>
      </c>
      <c r="B2044" s="10" t="s">
        <v>2442</v>
      </c>
      <c r="C2044" s="12">
        <v>0.125</v>
      </c>
      <c r="D2044" s="13">
        <v>43916</v>
      </c>
      <c r="E2044" s="7" t="s">
        <v>402</v>
      </c>
      <c r="F2044" s="14">
        <v>19.899999999999999</v>
      </c>
      <c r="G2044" t="s">
        <v>6</v>
      </c>
    </row>
    <row r="2045" spans="1:7" ht="14.25" hidden="1">
      <c r="A2045" s="11">
        <v>43891</v>
      </c>
      <c r="B2045" s="10" t="s">
        <v>2443</v>
      </c>
      <c r="C2045" s="12">
        <v>0.16666666666666666</v>
      </c>
      <c r="D2045" s="13">
        <v>43916</v>
      </c>
      <c r="E2045" s="7" t="s">
        <v>402</v>
      </c>
      <c r="F2045" s="14">
        <v>19.600000000000001</v>
      </c>
      <c r="G2045" t="s">
        <v>20</v>
      </c>
    </row>
    <row r="2046" spans="1:7" ht="14.25" hidden="1">
      <c r="A2046" s="11">
        <v>43891</v>
      </c>
      <c r="B2046" s="10" t="s">
        <v>2444</v>
      </c>
      <c r="C2046" s="12">
        <v>0.20833333333333334</v>
      </c>
      <c r="D2046" s="13">
        <v>43916</v>
      </c>
      <c r="E2046" s="7" t="s">
        <v>402</v>
      </c>
      <c r="F2046" s="14">
        <v>19.8</v>
      </c>
      <c r="G2046" t="s">
        <v>6</v>
      </c>
    </row>
    <row r="2047" spans="1:7" ht="14.25" hidden="1">
      <c r="A2047" s="11">
        <v>43891</v>
      </c>
      <c r="B2047" s="10" t="s">
        <v>2445</v>
      </c>
      <c r="C2047" s="12">
        <v>0.25</v>
      </c>
      <c r="D2047" s="13">
        <v>43916</v>
      </c>
      <c r="E2047" s="7" t="s">
        <v>402</v>
      </c>
      <c r="F2047" s="14">
        <v>22.2</v>
      </c>
      <c r="G2047" t="s">
        <v>12</v>
      </c>
    </row>
    <row r="2048" spans="1:7" ht="14.25" hidden="1">
      <c r="A2048" s="11">
        <v>43891</v>
      </c>
      <c r="B2048" s="10" t="s">
        <v>2446</v>
      </c>
      <c r="C2048" s="12">
        <v>0.29166666666666669</v>
      </c>
      <c r="D2048" s="13">
        <v>43916</v>
      </c>
      <c r="E2048" s="7" t="s">
        <v>402</v>
      </c>
      <c r="F2048" s="14">
        <v>25.53</v>
      </c>
      <c r="G2048" t="s">
        <v>6</v>
      </c>
    </row>
    <row r="2049" spans="1:7" ht="14.25" hidden="1">
      <c r="A2049" s="11">
        <v>43891</v>
      </c>
      <c r="B2049" s="10" t="s">
        <v>2447</v>
      </c>
      <c r="C2049" s="12">
        <v>0.33333333333333331</v>
      </c>
      <c r="D2049" s="13">
        <v>43916</v>
      </c>
      <c r="E2049" s="7" t="s">
        <v>402</v>
      </c>
      <c r="F2049" s="14">
        <v>25</v>
      </c>
      <c r="G2049" t="s">
        <v>12</v>
      </c>
    </row>
    <row r="2050" spans="1:7" ht="14.25" hidden="1">
      <c r="A2050" s="11">
        <v>43891</v>
      </c>
      <c r="B2050" s="10" t="s">
        <v>2448</v>
      </c>
      <c r="C2050" s="12">
        <v>0.375</v>
      </c>
      <c r="D2050" s="13">
        <v>43916</v>
      </c>
      <c r="E2050" s="7" t="s">
        <v>402</v>
      </c>
      <c r="F2050" s="14">
        <v>21.32</v>
      </c>
      <c r="G2050" t="s">
        <v>108</v>
      </c>
    </row>
    <row r="2051" spans="1:7" ht="14.25" hidden="1">
      <c r="A2051" s="11">
        <v>43891</v>
      </c>
      <c r="B2051" s="10" t="s">
        <v>2449</v>
      </c>
      <c r="C2051" s="12">
        <v>0.41666666666666669</v>
      </c>
      <c r="D2051" s="13">
        <v>43916</v>
      </c>
      <c r="E2051" s="7" t="s">
        <v>402</v>
      </c>
      <c r="F2051" s="14">
        <v>19.5</v>
      </c>
      <c r="G2051" t="s">
        <v>6</v>
      </c>
    </row>
    <row r="2052" spans="1:7" ht="14.25" hidden="1">
      <c r="A2052" s="11">
        <v>43891</v>
      </c>
      <c r="B2052" s="10" t="s">
        <v>2450</v>
      </c>
      <c r="C2052" s="12">
        <v>0.45833333333333331</v>
      </c>
      <c r="D2052" s="13">
        <v>43916</v>
      </c>
      <c r="E2052" s="7" t="s">
        <v>402</v>
      </c>
      <c r="F2052" s="14">
        <v>19.5</v>
      </c>
      <c r="G2052" t="s">
        <v>6</v>
      </c>
    </row>
    <row r="2053" spans="1:7" ht="14.25" hidden="1">
      <c r="A2053" s="11">
        <v>43891</v>
      </c>
      <c r="B2053" s="10" t="s">
        <v>2451</v>
      </c>
      <c r="C2053" s="12">
        <v>0.5</v>
      </c>
      <c r="D2053" s="13">
        <v>43916</v>
      </c>
      <c r="E2053" s="7" t="s">
        <v>402</v>
      </c>
      <c r="F2053" s="14">
        <v>19.5</v>
      </c>
      <c r="G2053" t="s">
        <v>6</v>
      </c>
    </row>
    <row r="2054" spans="1:7" ht="14.25" hidden="1">
      <c r="A2054" s="11">
        <v>43891</v>
      </c>
      <c r="B2054" s="10" t="s">
        <v>2452</v>
      </c>
      <c r="C2054" s="12">
        <v>0.54166666666666663</v>
      </c>
      <c r="D2054" s="13">
        <v>43916</v>
      </c>
      <c r="E2054" s="7" t="s">
        <v>402</v>
      </c>
      <c r="F2054" s="14">
        <v>19.5</v>
      </c>
      <c r="G2054" t="s">
        <v>6</v>
      </c>
    </row>
    <row r="2055" spans="1:7" ht="14.25" hidden="1">
      <c r="A2055" s="11">
        <v>43891</v>
      </c>
      <c r="B2055" s="10" t="s">
        <v>2453</v>
      </c>
      <c r="C2055" s="12">
        <v>0.58333333333333337</v>
      </c>
      <c r="D2055" s="13">
        <v>43916</v>
      </c>
      <c r="E2055" s="7" t="s">
        <v>402</v>
      </c>
      <c r="F2055" s="14">
        <v>16.82</v>
      </c>
      <c r="G2055" t="s">
        <v>6</v>
      </c>
    </row>
    <row r="2056" spans="1:7" ht="14.25" hidden="1">
      <c r="A2056" s="11">
        <v>43891</v>
      </c>
      <c r="B2056" s="10" t="s">
        <v>2454</v>
      </c>
      <c r="C2056" s="12">
        <v>0.625</v>
      </c>
      <c r="D2056" s="13">
        <v>43916</v>
      </c>
      <c r="E2056" s="7" t="s">
        <v>402</v>
      </c>
      <c r="F2056" s="14">
        <v>18.190000000000001</v>
      </c>
      <c r="G2056" t="s">
        <v>6</v>
      </c>
    </row>
    <row r="2057" spans="1:7" ht="14.25" hidden="1">
      <c r="A2057" s="11">
        <v>43891</v>
      </c>
      <c r="B2057" s="10" t="s">
        <v>2455</v>
      </c>
      <c r="C2057" s="12">
        <v>0.66666666666666663</v>
      </c>
      <c r="D2057" s="13">
        <v>43916</v>
      </c>
      <c r="E2057" s="7" t="s">
        <v>402</v>
      </c>
      <c r="F2057" s="14">
        <v>18.899999999999999</v>
      </c>
      <c r="G2057" t="s">
        <v>6</v>
      </c>
    </row>
    <row r="2058" spans="1:7" ht="14.25" hidden="1">
      <c r="A2058" s="11">
        <v>43891</v>
      </c>
      <c r="B2058" s="10" t="s">
        <v>2456</v>
      </c>
      <c r="C2058" s="12">
        <v>0.70833333333333337</v>
      </c>
      <c r="D2058" s="13">
        <v>43916</v>
      </c>
      <c r="E2058" s="7" t="s">
        <v>402</v>
      </c>
      <c r="F2058" s="14">
        <v>19.5</v>
      </c>
      <c r="G2058" t="s">
        <v>6</v>
      </c>
    </row>
    <row r="2059" spans="1:7" ht="14.25" hidden="1">
      <c r="A2059" s="11">
        <v>43891</v>
      </c>
      <c r="B2059" s="10" t="s">
        <v>2457</v>
      </c>
      <c r="C2059" s="12">
        <v>0.75</v>
      </c>
      <c r="D2059" s="13">
        <v>43916</v>
      </c>
      <c r="E2059" s="7" t="s">
        <v>402</v>
      </c>
      <c r="F2059" s="14">
        <v>21.33</v>
      </c>
      <c r="G2059" t="s">
        <v>6</v>
      </c>
    </row>
    <row r="2060" spans="1:7" ht="14.25" hidden="1">
      <c r="A2060" s="11">
        <v>43891</v>
      </c>
      <c r="B2060" s="10" t="s">
        <v>2458</v>
      </c>
      <c r="C2060" s="12">
        <v>0.79166666666666663</v>
      </c>
      <c r="D2060" s="13">
        <v>43916</v>
      </c>
      <c r="E2060" s="7" t="s">
        <v>402</v>
      </c>
      <c r="F2060" s="14">
        <v>32.46</v>
      </c>
      <c r="G2060" t="s">
        <v>6</v>
      </c>
    </row>
    <row r="2061" spans="1:7" ht="14.25" hidden="1">
      <c r="A2061" s="11">
        <v>43891</v>
      </c>
      <c r="B2061" s="10" t="s">
        <v>2459</v>
      </c>
      <c r="C2061" s="12">
        <v>0.83333333333333337</v>
      </c>
      <c r="D2061" s="13">
        <v>43916</v>
      </c>
      <c r="E2061" s="7" t="s">
        <v>402</v>
      </c>
      <c r="F2061" s="14">
        <v>30.21</v>
      </c>
      <c r="G2061" t="s">
        <v>5</v>
      </c>
    </row>
    <row r="2062" spans="1:7" ht="14.25" hidden="1">
      <c r="A2062" s="11">
        <v>43891</v>
      </c>
      <c r="B2062" s="10" t="s">
        <v>2460</v>
      </c>
      <c r="C2062" s="12">
        <v>0.875</v>
      </c>
      <c r="D2062" s="13">
        <v>43916</v>
      </c>
      <c r="E2062" s="7" t="s">
        <v>402</v>
      </c>
      <c r="F2062" s="14">
        <v>31</v>
      </c>
      <c r="G2062" t="s">
        <v>5</v>
      </c>
    </row>
    <row r="2063" spans="1:7" ht="14.25" hidden="1">
      <c r="A2063" s="11">
        <v>43891</v>
      </c>
      <c r="B2063" s="10" t="s">
        <v>2461</v>
      </c>
      <c r="C2063" s="12">
        <v>0.91666666666666663</v>
      </c>
      <c r="D2063" s="13">
        <v>43916</v>
      </c>
      <c r="E2063" s="7" t="s">
        <v>402</v>
      </c>
      <c r="F2063" s="14">
        <v>30.02</v>
      </c>
      <c r="G2063" t="s">
        <v>20</v>
      </c>
    </row>
    <row r="2064" spans="1:7" ht="14.25" hidden="1">
      <c r="A2064" s="11">
        <v>43891</v>
      </c>
      <c r="B2064" s="10" t="s">
        <v>2462</v>
      </c>
      <c r="C2064" s="12">
        <v>0.95833333333333337</v>
      </c>
      <c r="D2064" s="13">
        <v>43916</v>
      </c>
      <c r="E2064" s="7" t="s">
        <v>402</v>
      </c>
      <c r="F2064" s="14">
        <v>28.51</v>
      </c>
      <c r="G2064" t="s">
        <v>20</v>
      </c>
    </row>
    <row r="2065" spans="1:7" ht="14.25">
      <c r="A2065" s="11">
        <v>43891</v>
      </c>
      <c r="B2065" s="10" t="s">
        <v>2463</v>
      </c>
      <c r="C2065" s="12">
        <v>0</v>
      </c>
      <c r="D2065" s="13">
        <v>43917</v>
      </c>
      <c r="E2065" s="7" t="s">
        <v>402</v>
      </c>
      <c r="F2065" s="14">
        <v>22.49</v>
      </c>
      <c r="G2065" t="s">
        <v>5</v>
      </c>
    </row>
    <row r="2066" spans="1:7" ht="14.25" hidden="1">
      <c r="A2066" s="11">
        <v>43891</v>
      </c>
      <c r="B2066" s="10" t="s">
        <v>2464</v>
      </c>
      <c r="C2066" s="12">
        <v>4.1666666666666664E-2</v>
      </c>
      <c r="D2066" s="13">
        <v>43917</v>
      </c>
      <c r="E2066" s="7" t="s">
        <v>402</v>
      </c>
      <c r="F2066" s="14">
        <v>19</v>
      </c>
      <c r="G2066" t="s">
        <v>6</v>
      </c>
    </row>
    <row r="2067" spans="1:7" ht="14.25" hidden="1">
      <c r="A2067" s="11">
        <v>43891</v>
      </c>
      <c r="B2067" s="10" t="s">
        <v>2465</v>
      </c>
      <c r="C2067" s="12">
        <v>8.3333333333333329E-2</v>
      </c>
      <c r="D2067" s="13">
        <v>43917</v>
      </c>
      <c r="E2067" s="7" t="s">
        <v>402</v>
      </c>
      <c r="F2067" s="14">
        <v>18.54</v>
      </c>
      <c r="G2067" t="s">
        <v>5</v>
      </c>
    </row>
    <row r="2068" spans="1:7" ht="14.25" hidden="1">
      <c r="A2068" s="11">
        <v>43891</v>
      </c>
      <c r="B2068" s="10" t="s">
        <v>2466</v>
      </c>
      <c r="C2068" s="12">
        <v>0.125</v>
      </c>
      <c r="D2068" s="13">
        <v>43917</v>
      </c>
      <c r="E2068" s="7" t="s">
        <v>402</v>
      </c>
      <c r="F2068" s="14">
        <v>18.25</v>
      </c>
      <c r="G2068" t="s">
        <v>5</v>
      </c>
    </row>
    <row r="2069" spans="1:7" ht="14.25" hidden="1">
      <c r="A2069" s="11">
        <v>43891</v>
      </c>
      <c r="B2069" s="10" t="s">
        <v>2467</v>
      </c>
      <c r="C2069" s="12">
        <v>0.16666666666666666</v>
      </c>
      <c r="D2069" s="13">
        <v>43917</v>
      </c>
      <c r="E2069" s="7" t="s">
        <v>402</v>
      </c>
      <c r="F2069" s="14">
        <v>18.5</v>
      </c>
      <c r="G2069" t="s">
        <v>5</v>
      </c>
    </row>
    <row r="2070" spans="1:7" ht="14.25" hidden="1">
      <c r="A2070" s="11">
        <v>43891</v>
      </c>
      <c r="B2070" s="10" t="s">
        <v>2468</v>
      </c>
      <c r="C2070" s="12">
        <v>0.20833333333333334</v>
      </c>
      <c r="D2070" s="13">
        <v>43917</v>
      </c>
      <c r="E2070" s="7" t="s">
        <v>402</v>
      </c>
      <c r="F2070" s="14">
        <v>20.6</v>
      </c>
      <c r="G2070" t="s">
        <v>5</v>
      </c>
    </row>
    <row r="2071" spans="1:7" ht="14.25" hidden="1">
      <c r="A2071" s="11">
        <v>43891</v>
      </c>
      <c r="B2071" s="10" t="s">
        <v>2469</v>
      </c>
      <c r="C2071" s="12">
        <v>0.25</v>
      </c>
      <c r="D2071" s="13">
        <v>43917</v>
      </c>
      <c r="E2071" s="7" t="s">
        <v>402</v>
      </c>
      <c r="F2071" s="14">
        <v>24.65</v>
      </c>
      <c r="G2071" t="s">
        <v>6</v>
      </c>
    </row>
    <row r="2072" spans="1:7" ht="14.25" hidden="1">
      <c r="A2072" s="11">
        <v>43891</v>
      </c>
      <c r="B2072" s="10" t="s">
        <v>2470</v>
      </c>
      <c r="C2072" s="12">
        <v>0.29166666666666669</v>
      </c>
      <c r="D2072" s="13">
        <v>43917</v>
      </c>
      <c r="E2072" s="7" t="s">
        <v>402</v>
      </c>
      <c r="F2072" s="14">
        <v>26.95</v>
      </c>
      <c r="G2072" t="s">
        <v>12</v>
      </c>
    </row>
    <row r="2073" spans="1:7" ht="14.25" hidden="1">
      <c r="A2073" s="11">
        <v>43891</v>
      </c>
      <c r="B2073" s="10" t="s">
        <v>2471</v>
      </c>
      <c r="C2073" s="12">
        <v>0.33333333333333331</v>
      </c>
      <c r="D2073" s="13">
        <v>43917</v>
      </c>
      <c r="E2073" s="7" t="s">
        <v>402</v>
      </c>
      <c r="F2073" s="14">
        <v>25.91</v>
      </c>
      <c r="G2073" t="s">
        <v>5</v>
      </c>
    </row>
    <row r="2074" spans="1:7" ht="14.25" hidden="1">
      <c r="A2074" s="11">
        <v>43891</v>
      </c>
      <c r="B2074" s="10" t="s">
        <v>2472</v>
      </c>
      <c r="C2074" s="12">
        <v>0.375</v>
      </c>
      <c r="D2074" s="13">
        <v>43917</v>
      </c>
      <c r="E2074" s="7" t="s">
        <v>402</v>
      </c>
      <c r="F2074" s="14">
        <v>22.67</v>
      </c>
      <c r="G2074" t="s">
        <v>6</v>
      </c>
    </row>
    <row r="2075" spans="1:7" ht="14.25" hidden="1">
      <c r="A2075" s="11">
        <v>43891</v>
      </c>
      <c r="B2075" s="10" t="s">
        <v>2473</v>
      </c>
      <c r="C2075" s="12">
        <v>0.41666666666666669</v>
      </c>
      <c r="D2075" s="13">
        <v>43917</v>
      </c>
      <c r="E2075" s="7" t="s">
        <v>402</v>
      </c>
      <c r="F2075" s="14">
        <v>22</v>
      </c>
      <c r="G2075" t="s">
        <v>5</v>
      </c>
    </row>
    <row r="2076" spans="1:7" ht="14.25" hidden="1">
      <c r="A2076" s="11">
        <v>43891</v>
      </c>
      <c r="B2076" s="10" t="s">
        <v>2474</v>
      </c>
      <c r="C2076" s="12">
        <v>0.45833333333333331</v>
      </c>
      <c r="D2076" s="13">
        <v>43917</v>
      </c>
      <c r="E2076" s="7" t="s">
        <v>402</v>
      </c>
      <c r="F2076" s="14">
        <v>25.23</v>
      </c>
      <c r="G2076" t="s">
        <v>6</v>
      </c>
    </row>
    <row r="2077" spans="1:7" ht="14.25" hidden="1">
      <c r="A2077" s="11">
        <v>43891</v>
      </c>
      <c r="B2077" s="10" t="s">
        <v>2475</v>
      </c>
      <c r="C2077" s="12">
        <v>0.5</v>
      </c>
      <c r="D2077" s="13">
        <v>43917</v>
      </c>
      <c r="E2077" s="7" t="s">
        <v>402</v>
      </c>
      <c r="F2077" s="14">
        <v>27.23</v>
      </c>
      <c r="G2077" t="s">
        <v>6</v>
      </c>
    </row>
    <row r="2078" spans="1:7" ht="14.25" hidden="1">
      <c r="A2078" s="11">
        <v>43891</v>
      </c>
      <c r="B2078" s="10" t="s">
        <v>2476</v>
      </c>
      <c r="C2078" s="12">
        <v>0.54166666666666663</v>
      </c>
      <c r="D2078" s="13">
        <v>43917</v>
      </c>
      <c r="E2078" s="7" t="s">
        <v>402</v>
      </c>
      <c r="F2078" s="14">
        <v>27.75</v>
      </c>
      <c r="G2078" t="s">
        <v>12</v>
      </c>
    </row>
    <row r="2079" spans="1:7" ht="14.25" hidden="1">
      <c r="A2079" s="11">
        <v>43891</v>
      </c>
      <c r="B2079" s="10" t="s">
        <v>2477</v>
      </c>
      <c r="C2079" s="12">
        <v>0.58333333333333337</v>
      </c>
      <c r="D2079" s="13">
        <v>43917</v>
      </c>
      <c r="E2079" s="7" t="s">
        <v>402</v>
      </c>
      <c r="F2079" s="14">
        <v>27.51</v>
      </c>
      <c r="G2079" t="s">
        <v>5</v>
      </c>
    </row>
    <row r="2080" spans="1:7" ht="14.25" hidden="1">
      <c r="A2080" s="11">
        <v>43891</v>
      </c>
      <c r="B2080" s="10" t="s">
        <v>2478</v>
      </c>
      <c r="C2080" s="12">
        <v>0.625</v>
      </c>
      <c r="D2080" s="13">
        <v>43917</v>
      </c>
      <c r="E2080" s="7" t="s">
        <v>402</v>
      </c>
      <c r="F2080" s="14">
        <v>27.2</v>
      </c>
      <c r="G2080" t="s">
        <v>12</v>
      </c>
    </row>
    <row r="2081" spans="1:7" ht="14.25" hidden="1">
      <c r="A2081" s="11">
        <v>43891</v>
      </c>
      <c r="B2081" s="10" t="s">
        <v>2479</v>
      </c>
      <c r="C2081" s="12">
        <v>0.66666666666666663</v>
      </c>
      <c r="D2081" s="13">
        <v>43917</v>
      </c>
      <c r="E2081" s="7" t="s">
        <v>402</v>
      </c>
      <c r="F2081" s="14">
        <v>25.92</v>
      </c>
      <c r="G2081" t="s">
        <v>5</v>
      </c>
    </row>
    <row r="2082" spans="1:7" ht="14.25" hidden="1">
      <c r="A2082" s="11">
        <v>43891</v>
      </c>
      <c r="B2082" s="10" t="s">
        <v>2480</v>
      </c>
      <c r="C2082" s="12">
        <v>0.70833333333333337</v>
      </c>
      <c r="D2082" s="13">
        <v>43917</v>
      </c>
      <c r="E2082" s="7" t="s">
        <v>402</v>
      </c>
      <c r="F2082" s="14">
        <v>26.56</v>
      </c>
      <c r="G2082" t="s">
        <v>6</v>
      </c>
    </row>
    <row r="2083" spans="1:7" ht="14.25" hidden="1">
      <c r="A2083" s="11">
        <v>43891</v>
      </c>
      <c r="B2083" s="10" t="s">
        <v>2481</v>
      </c>
      <c r="C2083" s="12">
        <v>0.75</v>
      </c>
      <c r="D2083" s="13">
        <v>43917</v>
      </c>
      <c r="E2083" s="7" t="s">
        <v>402</v>
      </c>
      <c r="F2083" s="14">
        <v>28</v>
      </c>
      <c r="G2083" t="s">
        <v>5</v>
      </c>
    </row>
    <row r="2084" spans="1:7" ht="14.25" hidden="1">
      <c r="A2084" s="11">
        <v>43891</v>
      </c>
      <c r="B2084" s="10" t="s">
        <v>2482</v>
      </c>
      <c r="C2084" s="12">
        <v>0.79166666666666663</v>
      </c>
      <c r="D2084" s="13">
        <v>43917</v>
      </c>
      <c r="E2084" s="7" t="s">
        <v>402</v>
      </c>
      <c r="F2084" s="14">
        <v>30</v>
      </c>
      <c r="G2084" t="s">
        <v>15</v>
      </c>
    </row>
    <row r="2085" spans="1:7" ht="14.25" hidden="1">
      <c r="A2085" s="11">
        <v>43891</v>
      </c>
      <c r="B2085" s="10" t="s">
        <v>2483</v>
      </c>
      <c r="C2085" s="12">
        <v>0.83333333333333337</v>
      </c>
      <c r="D2085" s="13">
        <v>43917</v>
      </c>
      <c r="E2085" s="7" t="s">
        <v>402</v>
      </c>
      <c r="F2085" s="14">
        <v>30.75</v>
      </c>
      <c r="G2085" t="s">
        <v>20</v>
      </c>
    </row>
    <row r="2086" spans="1:7" ht="14.25" hidden="1">
      <c r="A2086" s="11">
        <v>43891</v>
      </c>
      <c r="B2086" s="10" t="s">
        <v>2484</v>
      </c>
      <c r="C2086" s="12">
        <v>0.875</v>
      </c>
      <c r="D2086" s="13">
        <v>43917</v>
      </c>
      <c r="E2086" s="7" t="s">
        <v>402</v>
      </c>
      <c r="F2086" s="14">
        <v>30.5</v>
      </c>
      <c r="G2086" t="s">
        <v>5</v>
      </c>
    </row>
    <row r="2087" spans="1:7" ht="14.25" hidden="1">
      <c r="A2087" s="11">
        <v>43891</v>
      </c>
      <c r="B2087" s="10" t="s">
        <v>2485</v>
      </c>
      <c r="C2087" s="12">
        <v>0.91666666666666663</v>
      </c>
      <c r="D2087" s="13">
        <v>43917</v>
      </c>
      <c r="E2087" s="7" t="s">
        <v>402</v>
      </c>
      <c r="F2087" s="14">
        <v>29.51</v>
      </c>
      <c r="G2087" t="s">
        <v>10</v>
      </c>
    </row>
    <row r="2088" spans="1:7" ht="14.25" hidden="1">
      <c r="A2088" s="11">
        <v>43891</v>
      </c>
      <c r="B2088" s="10" t="s">
        <v>2486</v>
      </c>
      <c r="C2088" s="12">
        <v>0.95833333333333337</v>
      </c>
      <c r="D2088" s="13">
        <v>43917</v>
      </c>
      <c r="E2088" s="7" t="s">
        <v>402</v>
      </c>
      <c r="F2088" s="14">
        <v>26.01</v>
      </c>
      <c r="G2088" t="s">
        <v>5</v>
      </c>
    </row>
    <row r="2089" spans="1:7" ht="14.25">
      <c r="A2089" s="11">
        <v>43891</v>
      </c>
      <c r="B2089" s="10" t="s">
        <v>2487</v>
      </c>
      <c r="C2089" s="12">
        <v>0</v>
      </c>
      <c r="D2089" s="13">
        <v>43918</v>
      </c>
      <c r="E2089" s="7" t="s">
        <v>402</v>
      </c>
      <c r="F2089" s="14">
        <v>28.85</v>
      </c>
      <c r="G2089" t="s">
        <v>20</v>
      </c>
    </row>
    <row r="2090" spans="1:7" ht="14.25" hidden="1">
      <c r="A2090" s="11">
        <v>43891</v>
      </c>
      <c r="B2090" s="10" t="s">
        <v>2488</v>
      </c>
      <c r="C2090" s="12">
        <v>4.1666666666666664E-2</v>
      </c>
      <c r="D2090" s="13">
        <v>43918</v>
      </c>
      <c r="E2090" s="7" t="s">
        <v>402</v>
      </c>
      <c r="F2090" s="14">
        <v>27.75</v>
      </c>
      <c r="G2090" t="s">
        <v>5</v>
      </c>
    </row>
    <row r="2091" spans="1:7" ht="14.25" hidden="1">
      <c r="A2091" s="11">
        <v>43891</v>
      </c>
      <c r="B2091" s="10" t="s">
        <v>2489</v>
      </c>
      <c r="C2091" s="12">
        <v>8.3333333333333329E-2</v>
      </c>
      <c r="D2091" s="13">
        <v>43918</v>
      </c>
      <c r="E2091" s="7" t="s">
        <v>402</v>
      </c>
      <c r="F2091" s="14">
        <v>26.1</v>
      </c>
      <c r="G2091" t="s">
        <v>21</v>
      </c>
    </row>
    <row r="2092" spans="1:7" ht="14.25" hidden="1">
      <c r="A2092" s="11">
        <v>43891</v>
      </c>
      <c r="B2092" s="10" t="s">
        <v>2490</v>
      </c>
      <c r="C2092" s="12">
        <v>0.125</v>
      </c>
      <c r="D2092" s="13">
        <v>43918</v>
      </c>
      <c r="E2092" s="7" t="s">
        <v>402</v>
      </c>
      <c r="F2092" s="14">
        <v>25</v>
      </c>
      <c r="G2092" t="s">
        <v>6</v>
      </c>
    </row>
    <row r="2093" spans="1:7" ht="14.25" hidden="1">
      <c r="A2093" s="11">
        <v>43891</v>
      </c>
      <c r="B2093" s="10" t="s">
        <v>2491</v>
      </c>
      <c r="C2093" s="12">
        <v>0.16666666666666666</v>
      </c>
      <c r="D2093" s="13">
        <v>43918</v>
      </c>
      <c r="E2093" s="7" t="s">
        <v>402</v>
      </c>
      <c r="F2093" s="14">
        <v>24</v>
      </c>
      <c r="G2093" t="s">
        <v>20</v>
      </c>
    </row>
    <row r="2094" spans="1:7" ht="14.25" hidden="1">
      <c r="A2094" s="11">
        <v>43891</v>
      </c>
      <c r="B2094" s="10" t="s">
        <v>2492</v>
      </c>
      <c r="C2094" s="12">
        <v>0.20833333333333334</v>
      </c>
      <c r="D2094" s="13">
        <v>43918</v>
      </c>
      <c r="E2094" s="7" t="s">
        <v>402</v>
      </c>
      <c r="F2094" s="14">
        <v>24.9</v>
      </c>
      <c r="G2094" t="s">
        <v>6</v>
      </c>
    </row>
    <row r="2095" spans="1:7" ht="14.25" hidden="1">
      <c r="A2095" s="11">
        <v>43891</v>
      </c>
      <c r="B2095" s="10" t="s">
        <v>2493</v>
      </c>
      <c r="C2095" s="12">
        <v>0.25</v>
      </c>
      <c r="D2095" s="13">
        <v>43918</v>
      </c>
      <c r="E2095" s="7" t="s">
        <v>402</v>
      </c>
      <c r="F2095" s="14">
        <v>26.51</v>
      </c>
      <c r="G2095" t="s">
        <v>6</v>
      </c>
    </row>
    <row r="2096" spans="1:7" ht="14.25" hidden="1">
      <c r="A2096" s="11">
        <v>43891</v>
      </c>
      <c r="B2096" s="10" t="s">
        <v>2494</v>
      </c>
      <c r="C2096" s="12">
        <v>0.29166666666666669</v>
      </c>
      <c r="D2096" s="13">
        <v>43918</v>
      </c>
      <c r="E2096" s="7" t="s">
        <v>402</v>
      </c>
      <c r="F2096" s="14">
        <v>24</v>
      </c>
      <c r="G2096" t="s">
        <v>5</v>
      </c>
    </row>
    <row r="2097" spans="1:7" ht="14.25" hidden="1">
      <c r="A2097" s="11">
        <v>43891</v>
      </c>
      <c r="B2097" s="10" t="s">
        <v>2495</v>
      </c>
      <c r="C2097" s="12">
        <v>0.33333333333333331</v>
      </c>
      <c r="D2097" s="13">
        <v>43918</v>
      </c>
      <c r="E2097" s="7" t="s">
        <v>402</v>
      </c>
      <c r="F2097" s="14">
        <v>25</v>
      </c>
      <c r="G2097" t="s">
        <v>8</v>
      </c>
    </row>
    <row r="2098" spans="1:7" ht="14.25" hidden="1">
      <c r="A2098" s="11">
        <v>43891</v>
      </c>
      <c r="B2098" s="10" t="s">
        <v>2496</v>
      </c>
      <c r="C2098" s="12">
        <v>0.375</v>
      </c>
      <c r="D2098" s="13">
        <v>43918</v>
      </c>
      <c r="E2098" s="7" t="s">
        <v>402</v>
      </c>
      <c r="F2098" s="14">
        <v>26</v>
      </c>
      <c r="G2098" t="s">
        <v>20</v>
      </c>
    </row>
    <row r="2099" spans="1:7" ht="14.25" hidden="1">
      <c r="A2099" s="11">
        <v>43891</v>
      </c>
      <c r="B2099" s="10" t="s">
        <v>2497</v>
      </c>
      <c r="C2099" s="12">
        <v>0.41666666666666669</v>
      </c>
      <c r="D2099" s="13">
        <v>43918</v>
      </c>
      <c r="E2099" s="7" t="s">
        <v>402</v>
      </c>
      <c r="F2099" s="14">
        <v>27.11</v>
      </c>
      <c r="G2099" t="s">
        <v>15</v>
      </c>
    </row>
    <row r="2100" spans="1:7" ht="14.25" hidden="1">
      <c r="A2100" s="11">
        <v>43891</v>
      </c>
      <c r="B2100" s="10" t="s">
        <v>2498</v>
      </c>
      <c r="C2100" s="12">
        <v>0.45833333333333331</v>
      </c>
      <c r="D2100" s="13">
        <v>43918</v>
      </c>
      <c r="E2100" s="7" t="s">
        <v>402</v>
      </c>
      <c r="F2100" s="14">
        <v>27.75</v>
      </c>
      <c r="G2100" t="s">
        <v>7</v>
      </c>
    </row>
    <row r="2101" spans="1:7" ht="14.25" hidden="1">
      <c r="A2101" s="11">
        <v>43891</v>
      </c>
      <c r="B2101" s="10" t="s">
        <v>2499</v>
      </c>
      <c r="C2101" s="12">
        <v>0.5</v>
      </c>
      <c r="D2101" s="13">
        <v>43918</v>
      </c>
      <c r="E2101" s="7" t="s">
        <v>402</v>
      </c>
      <c r="F2101" s="14">
        <v>28.85</v>
      </c>
      <c r="G2101" t="s">
        <v>21</v>
      </c>
    </row>
    <row r="2102" spans="1:7" ht="14.25" hidden="1">
      <c r="A2102" s="11">
        <v>43891</v>
      </c>
      <c r="B2102" s="10" t="s">
        <v>2500</v>
      </c>
      <c r="C2102" s="12">
        <v>0.54166666666666663</v>
      </c>
      <c r="D2102" s="13">
        <v>43918</v>
      </c>
      <c r="E2102" s="7" t="s">
        <v>402</v>
      </c>
      <c r="F2102" s="14">
        <v>29.95</v>
      </c>
      <c r="G2102" t="s">
        <v>5</v>
      </c>
    </row>
    <row r="2103" spans="1:7" ht="14.25" hidden="1">
      <c r="A2103" s="11">
        <v>43891</v>
      </c>
      <c r="B2103" s="10" t="s">
        <v>2501</v>
      </c>
      <c r="C2103" s="12">
        <v>0.58333333333333337</v>
      </c>
      <c r="D2103" s="13">
        <v>43918</v>
      </c>
      <c r="E2103" s="7" t="s">
        <v>402</v>
      </c>
      <c r="F2103" s="14">
        <v>30.01</v>
      </c>
      <c r="G2103" t="s">
        <v>5</v>
      </c>
    </row>
    <row r="2104" spans="1:7" ht="14.25" hidden="1">
      <c r="A2104" s="11">
        <v>43891</v>
      </c>
      <c r="B2104" s="10" t="s">
        <v>2502</v>
      </c>
      <c r="C2104" s="12">
        <v>0.625</v>
      </c>
      <c r="D2104" s="13">
        <v>43918</v>
      </c>
      <c r="E2104" s="7" t="s">
        <v>402</v>
      </c>
      <c r="F2104" s="14">
        <v>29.5</v>
      </c>
      <c r="G2104" t="s">
        <v>21</v>
      </c>
    </row>
    <row r="2105" spans="1:7" ht="14.25" hidden="1">
      <c r="A2105" s="11">
        <v>43891</v>
      </c>
      <c r="B2105" s="10" t="s">
        <v>2503</v>
      </c>
      <c r="C2105" s="12">
        <v>0.66666666666666663</v>
      </c>
      <c r="D2105" s="13">
        <v>43918</v>
      </c>
      <c r="E2105" s="7" t="s">
        <v>402</v>
      </c>
      <c r="F2105" s="14">
        <v>28.5</v>
      </c>
      <c r="G2105" t="s">
        <v>5</v>
      </c>
    </row>
    <row r="2106" spans="1:7" ht="14.25" hidden="1">
      <c r="A2106" s="11">
        <v>43891</v>
      </c>
      <c r="B2106" s="10" t="s">
        <v>2504</v>
      </c>
      <c r="C2106" s="12">
        <v>0.70833333333333337</v>
      </c>
      <c r="D2106" s="13">
        <v>43918</v>
      </c>
      <c r="E2106" s="7" t="s">
        <v>402</v>
      </c>
      <c r="F2106" s="14">
        <v>28.85</v>
      </c>
      <c r="G2106" t="s">
        <v>10</v>
      </c>
    </row>
    <row r="2107" spans="1:7" ht="14.25" hidden="1">
      <c r="A2107" s="11">
        <v>43891</v>
      </c>
      <c r="B2107" s="10" t="s">
        <v>2505</v>
      </c>
      <c r="C2107" s="12">
        <v>0.75</v>
      </c>
      <c r="D2107" s="13">
        <v>43918</v>
      </c>
      <c r="E2107" s="7" t="s">
        <v>402</v>
      </c>
      <c r="F2107" s="14">
        <v>29.9</v>
      </c>
      <c r="G2107" t="s">
        <v>5</v>
      </c>
    </row>
    <row r="2108" spans="1:7" ht="14.25" hidden="1">
      <c r="A2108" s="11">
        <v>43891</v>
      </c>
      <c r="B2108" s="10" t="s">
        <v>2506</v>
      </c>
      <c r="C2108" s="12">
        <v>0.79166666666666663</v>
      </c>
      <c r="D2108" s="13">
        <v>43918</v>
      </c>
      <c r="E2108" s="7" t="s">
        <v>402</v>
      </c>
      <c r="F2108" s="14">
        <v>30.01</v>
      </c>
      <c r="G2108" t="s">
        <v>20</v>
      </c>
    </row>
    <row r="2109" spans="1:7" ht="14.25" hidden="1">
      <c r="A2109" s="11">
        <v>43891</v>
      </c>
      <c r="B2109" s="10" t="s">
        <v>2507</v>
      </c>
      <c r="C2109" s="12">
        <v>0.83333333333333337</v>
      </c>
      <c r="D2109" s="13">
        <v>43918</v>
      </c>
      <c r="E2109" s="7" t="s">
        <v>402</v>
      </c>
      <c r="F2109" s="14">
        <v>31.48</v>
      </c>
      <c r="G2109" t="s">
        <v>21</v>
      </c>
    </row>
    <row r="2110" spans="1:7" ht="14.25" hidden="1">
      <c r="A2110" s="11">
        <v>43891</v>
      </c>
      <c r="B2110" s="10" t="s">
        <v>2508</v>
      </c>
      <c r="C2110" s="12">
        <v>0.875</v>
      </c>
      <c r="D2110" s="13">
        <v>43918</v>
      </c>
      <c r="E2110" s="7" t="s">
        <v>402</v>
      </c>
      <c r="F2110" s="14">
        <v>31.12</v>
      </c>
      <c r="G2110" t="s">
        <v>10</v>
      </c>
    </row>
    <row r="2111" spans="1:7" ht="14.25" hidden="1">
      <c r="A2111" s="11">
        <v>43891</v>
      </c>
      <c r="B2111" s="10" t="s">
        <v>2509</v>
      </c>
      <c r="C2111" s="12">
        <v>0.91666666666666663</v>
      </c>
      <c r="D2111" s="13">
        <v>43918</v>
      </c>
      <c r="E2111" s="7" t="s">
        <v>402</v>
      </c>
      <c r="F2111" s="14">
        <v>30.05</v>
      </c>
      <c r="G2111" t="s">
        <v>5</v>
      </c>
    </row>
    <row r="2112" spans="1:7" ht="14.25" hidden="1">
      <c r="A2112" s="11">
        <v>43891</v>
      </c>
      <c r="B2112" s="10" t="s">
        <v>2510</v>
      </c>
      <c r="C2112" s="12">
        <v>0.95833333333333337</v>
      </c>
      <c r="D2112" s="13">
        <v>43918</v>
      </c>
      <c r="E2112" s="7" t="s">
        <v>402</v>
      </c>
      <c r="F2112" s="14">
        <v>29.4</v>
      </c>
      <c r="G2112" t="s">
        <v>12</v>
      </c>
    </row>
    <row r="2113" spans="1:7" ht="14.25">
      <c r="A2113" s="11">
        <v>43891</v>
      </c>
      <c r="B2113" s="10" t="s">
        <v>2511</v>
      </c>
      <c r="C2113" s="12">
        <v>0</v>
      </c>
      <c r="D2113" s="13">
        <v>43919</v>
      </c>
      <c r="E2113" s="7" t="s">
        <v>402</v>
      </c>
      <c r="F2113" s="14">
        <v>27.13</v>
      </c>
      <c r="G2113" t="s">
        <v>5</v>
      </c>
    </row>
    <row r="2114" spans="1:7" ht="14.25" hidden="1">
      <c r="A2114" s="11">
        <v>43891</v>
      </c>
      <c r="B2114" s="10" t="s">
        <v>2512</v>
      </c>
      <c r="C2114" s="12">
        <v>4.1666666666666664E-2</v>
      </c>
      <c r="D2114" s="13">
        <v>43919</v>
      </c>
      <c r="E2114" s="7" t="s">
        <v>402</v>
      </c>
      <c r="F2114" s="14">
        <v>23.77</v>
      </c>
      <c r="G2114" t="s">
        <v>10</v>
      </c>
    </row>
    <row r="2115" spans="1:7" ht="14.25" hidden="1">
      <c r="A2115" s="11">
        <v>43891</v>
      </c>
      <c r="B2115" s="10" t="s">
        <v>2513</v>
      </c>
      <c r="C2115" s="12">
        <v>8.3333333333333329E-2</v>
      </c>
      <c r="D2115" s="13">
        <v>43919</v>
      </c>
      <c r="E2115" s="7" t="s">
        <v>402</v>
      </c>
      <c r="F2115" s="14">
        <v>18.84</v>
      </c>
      <c r="G2115" t="s">
        <v>12</v>
      </c>
    </row>
    <row r="2116" spans="1:7" ht="14.25" hidden="1">
      <c r="A2116" s="11">
        <v>43891</v>
      </c>
      <c r="B2116" s="10" t="s">
        <v>2514</v>
      </c>
      <c r="C2116" s="12">
        <v>0.125</v>
      </c>
      <c r="D2116" s="13">
        <v>43919</v>
      </c>
      <c r="E2116" s="7" t="s">
        <v>402</v>
      </c>
      <c r="F2116" s="14">
        <v>18</v>
      </c>
      <c r="G2116" t="s">
        <v>6</v>
      </c>
    </row>
    <row r="2117" spans="1:7" ht="14.25" hidden="1">
      <c r="A2117" s="11">
        <v>43891</v>
      </c>
      <c r="B2117" s="10" t="s">
        <v>2515</v>
      </c>
      <c r="C2117" s="12">
        <v>0.16666666666666666</v>
      </c>
      <c r="D2117" s="13">
        <v>43919</v>
      </c>
      <c r="E2117" s="7" t="s">
        <v>402</v>
      </c>
      <c r="F2117" s="14">
        <v>18</v>
      </c>
      <c r="G2117" t="s">
        <v>6</v>
      </c>
    </row>
    <row r="2118" spans="1:7" ht="14.25" hidden="1">
      <c r="A2118" s="11">
        <v>43891</v>
      </c>
      <c r="B2118" s="10" t="s">
        <v>2516</v>
      </c>
      <c r="C2118" s="12">
        <v>0.20833333333333334</v>
      </c>
      <c r="D2118" s="13">
        <v>43919</v>
      </c>
      <c r="E2118" s="7" t="s">
        <v>402</v>
      </c>
      <c r="F2118" s="14">
        <v>18.84</v>
      </c>
      <c r="G2118" t="s">
        <v>6</v>
      </c>
    </row>
    <row r="2119" spans="1:7" ht="14.25" hidden="1">
      <c r="A2119" s="11">
        <v>43891</v>
      </c>
      <c r="B2119" s="10" t="s">
        <v>2517</v>
      </c>
      <c r="C2119" s="12">
        <v>0.25</v>
      </c>
      <c r="D2119" s="13">
        <v>43919</v>
      </c>
      <c r="E2119" s="7" t="s">
        <v>402</v>
      </c>
      <c r="F2119" s="14">
        <v>18.84</v>
      </c>
      <c r="G2119" t="s">
        <v>6</v>
      </c>
    </row>
    <row r="2120" spans="1:7" ht="14.25" hidden="1">
      <c r="A2120" s="11">
        <v>43891</v>
      </c>
      <c r="B2120" s="10" t="s">
        <v>2518</v>
      </c>
      <c r="C2120" s="12">
        <v>0.29166666666666669</v>
      </c>
      <c r="D2120" s="13">
        <v>43919</v>
      </c>
      <c r="E2120" s="7" t="s">
        <v>402</v>
      </c>
      <c r="F2120" s="14">
        <v>17.8</v>
      </c>
      <c r="G2120" t="s">
        <v>6</v>
      </c>
    </row>
    <row r="2121" spans="1:7" ht="14.25" hidden="1">
      <c r="A2121" s="11">
        <v>43891</v>
      </c>
      <c r="B2121" s="10" t="s">
        <v>2519</v>
      </c>
      <c r="C2121" s="12">
        <v>0.33333333333333331</v>
      </c>
      <c r="D2121" s="13">
        <v>43919</v>
      </c>
      <c r="E2121" s="7" t="s">
        <v>402</v>
      </c>
      <c r="F2121" s="14">
        <v>17.399999999999999</v>
      </c>
      <c r="G2121" t="s">
        <v>6</v>
      </c>
    </row>
    <row r="2122" spans="1:7" ht="14.25" hidden="1">
      <c r="A2122" s="11">
        <v>43891</v>
      </c>
      <c r="B2122" s="10" t="s">
        <v>2520</v>
      </c>
      <c r="C2122" s="12">
        <v>0.375</v>
      </c>
      <c r="D2122" s="13">
        <v>43919</v>
      </c>
      <c r="E2122" s="7" t="s">
        <v>402</v>
      </c>
      <c r="F2122" s="14">
        <v>17.55</v>
      </c>
      <c r="G2122" t="s">
        <v>6</v>
      </c>
    </row>
    <row r="2123" spans="1:7" ht="14.25" hidden="1">
      <c r="A2123" s="11">
        <v>43891</v>
      </c>
      <c r="B2123" s="10" t="s">
        <v>2521</v>
      </c>
      <c r="C2123" s="12">
        <v>0.41666666666666669</v>
      </c>
      <c r="D2123" s="13">
        <v>43919</v>
      </c>
      <c r="E2123" s="7" t="s">
        <v>402</v>
      </c>
      <c r="F2123" s="14">
        <v>18</v>
      </c>
      <c r="G2123" t="s">
        <v>6</v>
      </c>
    </row>
    <row r="2124" spans="1:7" ht="14.25" hidden="1">
      <c r="A2124" s="11">
        <v>43891</v>
      </c>
      <c r="B2124" s="10" t="s">
        <v>2522</v>
      </c>
      <c r="C2124" s="12">
        <v>0.45833333333333331</v>
      </c>
      <c r="D2124" s="13">
        <v>43919</v>
      </c>
      <c r="E2124" s="7" t="s">
        <v>402</v>
      </c>
      <c r="F2124" s="14">
        <v>19.5</v>
      </c>
      <c r="G2124" t="s">
        <v>10</v>
      </c>
    </row>
    <row r="2125" spans="1:7" ht="14.25" hidden="1">
      <c r="A2125" s="11">
        <v>43891</v>
      </c>
      <c r="B2125" s="10" t="s">
        <v>2523</v>
      </c>
      <c r="C2125" s="12">
        <v>0.5</v>
      </c>
      <c r="D2125" s="13">
        <v>43919</v>
      </c>
      <c r="E2125" s="7" t="s">
        <v>402</v>
      </c>
      <c r="F2125" s="14">
        <v>23.35</v>
      </c>
      <c r="G2125" t="s">
        <v>6</v>
      </c>
    </row>
    <row r="2126" spans="1:7" ht="14.25" hidden="1">
      <c r="A2126" s="11">
        <v>43891</v>
      </c>
      <c r="B2126" s="10" t="s">
        <v>2524</v>
      </c>
      <c r="C2126" s="12">
        <v>0.54166666666666663</v>
      </c>
      <c r="D2126" s="13">
        <v>43919</v>
      </c>
      <c r="E2126" s="7" t="s">
        <v>402</v>
      </c>
      <c r="F2126" s="14">
        <v>24</v>
      </c>
      <c r="G2126" t="s">
        <v>5</v>
      </c>
    </row>
    <row r="2127" spans="1:7" ht="14.25" hidden="1">
      <c r="A2127" s="11">
        <v>43891</v>
      </c>
      <c r="B2127" s="10" t="s">
        <v>2525</v>
      </c>
      <c r="C2127" s="12">
        <v>0.58333333333333337</v>
      </c>
      <c r="D2127" s="13">
        <v>43919</v>
      </c>
      <c r="E2127" s="7" t="s">
        <v>402</v>
      </c>
      <c r="F2127" s="14">
        <v>18</v>
      </c>
      <c r="G2127" t="s">
        <v>6</v>
      </c>
    </row>
    <row r="2128" spans="1:7" ht="14.25" hidden="1">
      <c r="A2128" s="11">
        <v>43891</v>
      </c>
      <c r="B2128" s="10" t="s">
        <v>2526</v>
      </c>
      <c r="C2128" s="12">
        <v>0.625</v>
      </c>
      <c r="D2128" s="13">
        <v>43919</v>
      </c>
      <c r="E2128" s="7" t="s">
        <v>402</v>
      </c>
      <c r="F2128" s="14">
        <v>15.82</v>
      </c>
      <c r="G2128" t="s">
        <v>6</v>
      </c>
    </row>
    <row r="2129" spans="1:7" ht="14.25" hidden="1">
      <c r="A2129" s="11">
        <v>43891</v>
      </c>
      <c r="B2129" s="10" t="s">
        <v>2527</v>
      </c>
      <c r="C2129" s="12">
        <v>0.66666666666666663</v>
      </c>
      <c r="D2129" s="13">
        <v>43919</v>
      </c>
      <c r="E2129" s="7" t="s">
        <v>402</v>
      </c>
      <c r="F2129" s="14">
        <v>15</v>
      </c>
      <c r="G2129" t="s">
        <v>6</v>
      </c>
    </row>
    <row r="2130" spans="1:7" ht="14.25" hidden="1">
      <c r="A2130" s="11">
        <v>43891</v>
      </c>
      <c r="B2130" s="10" t="s">
        <v>2528</v>
      </c>
      <c r="C2130" s="12">
        <v>0.70833333333333337</v>
      </c>
      <c r="D2130" s="13">
        <v>43919</v>
      </c>
      <c r="E2130" s="7" t="s">
        <v>402</v>
      </c>
      <c r="F2130" s="14">
        <v>14</v>
      </c>
      <c r="G2130" t="s">
        <v>20</v>
      </c>
    </row>
    <row r="2131" spans="1:7" ht="14.25" hidden="1">
      <c r="A2131" s="11">
        <v>43891</v>
      </c>
      <c r="B2131" s="10" t="s">
        <v>2529</v>
      </c>
      <c r="C2131" s="12">
        <v>0.75</v>
      </c>
      <c r="D2131" s="13">
        <v>43919</v>
      </c>
      <c r="E2131" s="7" t="s">
        <v>402</v>
      </c>
      <c r="F2131" s="14">
        <v>16.989999999999998</v>
      </c>
      <c r="G2131" t="s">
        <v>6</v>
      </c>
    </row>
    <row r="2132" spans="1:7" ht="14.25" hidden="1">
      <c r="A2132" s="11">
        <v>43891</v>
      </c>
      <c r="B2132" s="10" t="s">
        <v>2530</v>
      </c>
      <c r="C2132" s="12">
        <v>0.79166666666666663</v>
      </c>
      <c r="D2132" s="13">
        <v>43919</v>
      </c>
      <c r="E2132" s="7" t="s">
        <v>402</v>
      </c>
      <c r="F2132" s="14">
        <v>17.899999999999999</v>
      </c>
      <c r="G2132" t="s">
        <v>6</v>
      </c>
    </row>
    <row r="2133" spans="1:7" ht="14.25" hidden="1">
      <c r="A2133" s="11">
        <v>43891</v>
      </c>
      <c r="B2133" s="10" t="s">
        <v>2531</v>
      </c>
      <c r="C2133" s="12">
        <v>0.83333333333333337</v>
      </c>
      <c r="D2133" s="13">
        <v>43919</v>
      </c>
      <c r="E2133" s="7" t="s">
        <v>402</v>
      </c>
      <c r="F2133" s="14">
        <v>26.1</v>
      </c>
      <c r="G2133" t="s">
        <v>6</v>
      </c>
    </row>
    <row r="2134" spans="1:7" ht="14.25" hidden="1">
      <c r="A2134" s="11">
        <v>43891</v>
      </c>
      <c r="B2134" s="10" t="s">
        <v>2532</v>
      </c>
      <c r="C2134" s="12">
        <v>0.875</v>
      </c>
      <c r="D2134" s="13">
        <v>43919</v>
      </c>
      <c r="E2134" s="7" t="s">
        <v>402</v>
      </c>
      <c r="F2134" s="14">
        <v>20.14</v>
      </c>
      <c r="G2134" t="s">
        <v>5</v>
      </c>
    </row>
    <row r="2135" spans="1:7" ht="14.25" hidden="1">
      <c r="A2135" s="11">
        <v>43891</v>
      </c>
      <c r="B2135" s="10" t="s">
        <v>2533</v>
      </c>
      <c r="C2135" s="12">
        <v>0.91666666666666663</v>
      </c>
      <c r="D2135" s="13">
        <v>43919</v>
      </c>
      <c r="E2135" s="7" t="s">
        <v>402</v>
      </c>
      <c r="F2135" s="14">
        <v>20.59</v>
      </c>
      <c r="G2135" t="s">
        <v>5</v>
      </c>
    </row>
    <row r="2136" spans="1:7" ht="14.25" hidden="1">
      <c r="A2136" s="11">
        <v>43891</v>
      </c>
      <c r="B2136" s="10" t="s">
        <v>2534</v>
      </c>
      <c r="C2136" s="12">
        <v>0.95833333333333337</v>
      </c>
      <c r="D2136" s="13">
        <v>43919</v>
      </c>
      <c r="E2136" s="7" t="s">
        <v>402</v>
      </c>
      <c r="F2136" s="14">
        <v>20.59</v>
      </c>
      <c r="G2136" t="s">
        <v>6</v>
      </c>
    </row>
    <row r="2137" spans="1:7" ht="14.25">
      <c r="A2137" s="11">
        <v>43891</v>
      </c>
      <c r="B2137" s="10" t="s">
        <v>2535</v>
      </c>
      <c r="C2137" s="12">
        <v>0</v>
      </c>
      <c r="D2137" s="13">
        <v>43920</v>
      </c>
      <c r="E2137" s="7" t="s">
        <v>402</v>
      </c>
      <c r="F2137" s="14">
        <v>17</v>
      </c>
      <c r="G2137" t="s">
        <v>1</v>
      </c>
    </row>
    <row r="2138" spans="1:7" ht="14.25" hidden="1">
      <c r="A2138" s="11">
        <v>43891</v>
      </c>
      <c r="B2138" s="10" t="s">
        <v>2536</v>
      </c>
      <c r="C2138" s="12">
        <v>4.1666666666666664E-2</v>
      </c>
      <c r="D2138" s="13">
        <v>43920</v>
      </c>
      <c r="E2138" s="7" t="s">
        <v>402</v>
      </c>
      <c r="F2138" s="14">
        <v>15.8</v>
      </c>
      <c r="G2138" t="s">
        <v>20</v>
      </c>
    </row>
    <row r="2139" spans="1:7" ht="14.25" hidden="1">
      <c r="A2139" s="11">
        <v>43891</v>
      </c>
      <c r="B2139" s="10" t="s">
        <v>2537</v>
      </c>
      <c r="C2139" s="12">
        <v>8.3333333333333329E-2</v>
      </c>
      <c r="D2139" s="13">
        <v>43920</v>
      </c>
      <c r="E2139" s="7" t="s">
        <v>402</v>
      </c>
      <c r="F2139" s="14">
        <v>15.25</v>
      </c>
      <c r="G2139" t="s">
        <v>6</v>
      </c>
    </row>
    <row r="2140" spans="1:7" ht="14.25" hidden="1">
      <c r="A2140" s="11">
        <v>43891</v>
      </c>
      <c r="B2140" s="10" t="s">
        <v>2538</v>
      </c>
      <c r="C2140" s="12">
        <v>0.125</v>
      </c>
      <c r="D2140" s="13">
        <v>43920</v>
      </c>
      <c r="E2140" s="7" t="s">
        <v>402</v>
      </c>
      <c r="F2140" s="14">
        <v>14</v>
      </c>
      <c r="G2140" t="s">
        <v>6</v>
      </c>
    </row>
    <row r="2141" spans="1:7" ht="14.25" hidden="1">
      <c r="A2141" s="11">
        <v>43891</v>
      </c>
      <c r="B2141" s="10" t="s">
        <v>2539</v>
      </c>
      <c r="C2141" s="12">
        <v>0.16666666666666666</v>
      </c>
      <c r="D2141" s="13">
        <v>43920</v>
      </c>
      <c r="E2141" s="7" t="s">
        <v>402</v>
      </c>
      <c r="F2141" s="14">
        <v>13.25</v>
      </c>
      <c r="G2141" t="s">
        <v>6</v>
      </c>
    </row>
    <row r="2142" spans="1:7" ht="14.25" hidden="1">
      <c r="A2142" s="11">
        <v>43891</v>
      </c>
      <c r="B2142" s="10" t="s">
        <v>2540</v>
      </c>
      <c r="C2142" s="12">
        <v>0.20833333333333334</v>
      </c>
      <c r="D2142" s="13">
        <v>43920</v>
      </c>
      <c r="E2142" s="7" t="s">
        <v>402</v>
      </c>
      <c r="F2142" s="14">
        <v>13</v>
      </c>
      <c r="G2142" t="s">
        <v>6</v>
      </c>
    </row>
    <row r="2143" spans="1:7" ht="14.25" hidden="1">
      <c r="A2143" s="11">
        <v>43891</v>
      </c>
      <c r="B2143" s="10" t="s">
        <v>2541</v>
      </c>
      <c r="C2143" s="12">
        <v>0.25</v>
      </c>
      <c r="D2143" s="13">
        <v>43920</v>
      </c>
      <c r="E2143" s="7" t="s">
        <v>402</v>
      </c>
      <c r="F2143" s="14">
        <v>15.25</v>
      </c>
      <c r="G2143" t="s">
        <v>6</v>
      </c>
    </row>
    <row r="2144" spans="1:7" ht="14.25" hidden="1">
      <c r="A2144" s="11">
        <v>43891</v>
      </c>
      <c r="B2144" s="10" t="s">
        <v>2542</v>
      </c>
      <c r="C2144" s="12">
        <v>0.29166666666666669</v>
      </c>
      <c r="D2144" s="13">
        <v>43920</v>
      </c>
      <c r="E2144" s="7" t="s">
        <v>402</v>
      </c>
      <c r="F2144" s="14">
        <v>15.56</v>
      </c>
      <c r="G2144" t="s">
        <v>5</v>
      </c>
    </row>
    <row r="2145" spans="1:9" ht="14.25" hidden="1">
      <c r="A2145" s="11">
        <v>43891</v>
      </c>
      <c r="B2145" s="10" t="s">
        <v>2543</v>
      </c>
      <c r="C2145" s="12">
        <v>0.33333333333333331</v>
      </c>
      <c r="D2145" s="13">
        <v>43920</v>
      </c>
      <c r="E2145" s="7" t="s">
        <v>402</v>
      </c>
      <c r="F2145" s="14">
        <v>18</v>
      </c>
      <c r="G2145" t="s">
        <v>6</v>
      </c>
    </row>
    <row r="2146" spans="1:9" ht="14.25" hidden="1">
      <c r="A2146" s="11">
        <v>43891</v>
      </c>
      <c r="B2146" s="10" t="s">
        <v>2544</v>
      </c>
      <c r="C2146" s="12">
        <v>0.375</v>
      </c>
      <c r="D2146" s="13">
        <v>43920</v>
      </c>
      <c r="E2146" s="7" t="s">
        <v>402</v>
      </c>
      <c r="F2146" s="14">
        <v>21.25</v>
      </c>
      <c r="G2146" t="s">
        <v>21</v>
      </c>
    </row>
    <row r="2147" spans="1:9" ht="14.25" hidden="1">
      <c r="A2147" s="11">
        <v>43891</v>
      </c>
      <c r="B2147" s="10" t="s">
        <v>2545</v>
      </c>
      <c r="C2147" s="12">
        <v>0.41666666666666669</v>
      </c>
      <c r="D2147" s="13">
        <v>43920</v>
      </c>
      <c r="E2147" s="7" t="s">
        <v>402</v>
      </c>
      <c r="F2147" s="14">
        <v>22.4</v>
      </c>
      <c r="G2147" t="s">
        <v>5</v>
      </c>
    </row>
    <row r="2148" spans="1:9" ht="14.25" hidden="1">
      <c r="A2148" s="11">
        <v>43891</v>
      </c>
      <c r="B2148" s="10" t="s">
        <v>2546</v>
      </c>
      <c r="C2148" s="12">
        <v>0.45833333333333331</v>
      </c>
      <c r="D2148" s="13">
        <v>43920</v>
      </c>
      <c r="E2148" s="7" t="s">
        <v>402</v>
      </c>
      <c r="F2148" s="14">
        <v>21.09</v>
      </c>
      <c r="G2148" t="s">
        <v>6</v>
      </c>
    </row>
    <row r="2149" spans="1:9" ht="14.25" hidden="1">
      <c r="A2149" s="11">
        <v>43891</v>
      </c>
      <c r="B2149" s="10" t="s">
        <v>2547</v>
      </c>
      <c r="C2149" s="12">
        <v>0.5</v>
      </c>
      <c r="D2149" s="13">
        <v>43920</v>
      </c>
      <c r="E2149" s="7" t="s">
        <v>402</v>
      </c>
      <c r="F2149" s="14">
        <v>21.09</v>
      </c>
      <c r="G2149" t="s">
        <v>5</v>
      </c>
    </row>
    <row r="2150" spans="1:9" ht="14.25" hidden="1">
      <c r="A2150" s="11">
        <v>43891</v>
      </c>
      <c r="B2150" s="10" t="s">
        <v>2548</v>
      </c>
      <c r="C2150" s="12">
        <v>0.54166666666666663</v>
      </c>
      <c r="D2150" s="13">
        <v>43920</v>
      </c>
      <c r="E2150" s="7" t="s">
        <v>402</v>
      </c>
      <c r="F2150" s="14">
        <v>19.12</v>
      </c>
      <c r="G2150" t="s">
        <v>5</v>
      </c>
    </row>
    <row r="2151" spans="1:9" ht="14.25" hidden="1">
      <c r="A2151" s="11">
        <v>43891</v>
      </c>
      <c r="B2151" s="10" t="s">
        <v>2549</v>
      </c>
      <c r="C2151" s="12">
        <v>0.58333333333333337</v>
      </c>
      <c r="D2151" s="13">
        <v>43920</v>
      </c>
      <c r="E2151" s="7" t="s">
        <v>402</v>
      </c>
      <c r="F2151" s="14">
        <v>17.07</v>
      </c>
      <c r="G2151" t="s">
        <v>6</v>
      </c>
    </row>
    <row r="2152" spans="1:9" ht="14.25" hidden="1">
      <c r="A2152" s="11">
        <v>43891</v>
      </c>
      <c r="B2152" s="10" t="s">
        <v>2550</v>
      </c>
      <c r="C2152" s="12">
        <v>0.625</v>
      </c>
      <c r="D2152" s="13">
        <v>43920</v>
      </c>
      <c r="E2152" s="7" t="s">
        <v>402</v>
      </c>
      <c r="F2152" s="14">
        <v>15.8</v>
      </c>
      <c r="G2152" t="s">
        <v>6</v>
      </c>
    </row>
    <row r="2153" spans="1:9" ht="14.25" hidden="1">
      <c r="A2153" s="11">
        <v>43891</v>
      </c>
      <c r="B2153" s="10" t="s">
        <v>2551</v>
      </c>
      <c r="C2153" s="12">
        <v>0.66666666666666663</v>
      </c>
      <c r="D2153" s="13">
        <v>43920</v>
      </c>
      <c r="E2153" s="7" t="s">
        <v>402</v>
      </c>
      <c r="F2153" s="14">
        <v>15.5</v>
      </c>
      <c r="G2153" t="s">
        <v>6</v>
      </c>
    </row>
    <row r="2154" spans="1:9" ht="14.25" hidden="1">
      <c r="A2154" s="11">
        <v>43891</v>
      </c>
      <c r="B2154" s="10" t="s">
        <v>2552</v>
      </c>
      <c r="C2154" s="12">
        <v>0.70833333333333337</v>
      </c>
      <c r="D2154" s="13">
        <v>43920</v>
      </c>
      <c r="E2154" s="7" t="s">
        <v>402</v>
      </c>
      <c r="F2154" s="14">
        <v>14.99</v>
      </c>
      <c r="G2154" t="s">
        <v>6</v>
      </c>
    </row>
    <row r="2155" spans="1:9" ht="14.25" hidden="1">
      <c r="A2155" s="11">
        <v>43891</v>
      </c>
      <c r="B2155" s="10" t="s">
        <v>2553</v>
      </c>
      <c r="C2155" s="12">
        <v>0.75</v>
      </c>
      <c r="D2155" s="13">
        <v>43920</v>
      </c>
      <c r="E2155" s="7" t="s">
        <v>402</v>
      </c>
      <c r="F2155" s="14">
        <v>18</v>
      </c>
      <c r="G2155" t="s">
        <v>6</v>
      </c>
    </row>
    <row r="2156" spans="1:9" ht="14.25" hidden="1">
      <c r="A2156" s="11">
        <v>43891</v>
      </c>
      <c r="B2156" s="10" t="s">
        <v>2554</v>
      </c>
      <c r="C2156" s="12">
        <v>0.79166666666666663</v>
      </c>
      <c r="D2156" s="13">
        <v>43920</v>
      </c>
      <c r="E2156" s="7" t="s">
        <v>402</v>
      </c>
      <c r="F2156" s="14">
        <v>26.18</v>
      </c>
      <c r="G2156" t="s">
        <v>21</v>
      </c>
    </row>
    <row r="2157" spans="1:9" ht="14.25" hidden="1">
      <c r="A2157" s="11">
        <v>43891</v>
      </c>
      <c r="B2157" s="10" t="s">
        <v>2555</v>
      </c>
      <c r="C2157" s="12">
        <v>0.83333333333333337</v>
      </c>
      <c r="D2157" s="13">
        <v>43920</v>
      </c>
      <c r="E2157" s="7" t="s">
        <v>402</v>
      </c>
      <c r="F2157" s="14">
        <v>28.98</v>
      </c>
      <c r="G2157" t="s">
        <v>10</v>
      </c>
      <c r="H2157" s="12">
        <v>0</v>
      </c>
      <c r="I2157">
        <f>COUNTIF(C:C,H2157)</f>
        <v>90</v>
      </c>
    </row>
    <row r="2158" spans="1:9" ht="14.25" hidden="1">
      <c r="A2158" s="11">
        <v>43891</v>
      </c>
      <c r="B2158" s="10" t="s">
        <v>2556</v>
      </c>
      <c r="C2158" s="12">
        <v>0.875</v>
      </c>
      <c r="D2158" s="13">
        <v>43920</v>
      </c>
      <c r="E2158" s="7" t="s">
        <v>402</v>
      </c>
      <c r="F2158" s="14">
        <v>28.6</v>
      </c>
      <c r="G2158" t="s">
        <v>10</v>
      </c>
      <c r="H2158" s="12">
        <v>4.1666666666666664E-2</v>
      </c>
      <c r="I2158">
        <f t="shared" ref="I2158:I2179" si="4">COUNTIF(C:C,H2158)</f>
        <v>91</v>
      </c>
    </row>
    <row r="2159" spans="1:9" ht="14.25" hidden="1">
      <c r="A2159" s="11">
        <v>43891</v>
      </c>
      <c r="B2159" s="10" t="s">
        <v>2557</v>
      </c>
      <c r="C2159" s="12">
        <v>0.91666666666666663</v>
      </c>
      <c r="D2159" s="13">
        <v>43920</v>
      </c>
      <c r="E2159" s="7" t="s">
        <v>402</v>
      </c>
      <c r="F2159" s="14">
        <v>27.01</v>
      </c>
      <c r="G2159" t="s">
        <v>6</v>
      </c>
      <c r="H2159" s="12">
        <v>8.3333333333333329E-2</v>
      </c>
      <c r="I2159">
        <f t="shared" si="4"/>
        <v>91</v>
      </c>
    </row>
    <row r="2160" spans="1:9" ht="14.25" hidden="1">
      <c r="A2160" s="11">
        <v>43891</v>
      </c>
      <c r="B2160" s="10" t="s">
        <v>2558</v>
      </c>
      <c r="C2160" s="12">
        <v>0.95833333333333337</v>
      </c>
      <c r="D2160" s="13">
        <v>43920</v>
      </c>
      <c r="E2160" s="7" t="s">
        <v>402</v>
      </c>
      <c r="F2160" s="14">
        <v>23</v>
      </c>
      <c r="G2160" t="s">
        <v>10</v>
      </c>
      <c r="H2160" s="12">
        <v>0.125</v>
      </c>
      <c r="I2160">
        <f t="shared" si="4"/>
        <v>91</v>
      </c>
    </row>
    <row r="2161" spans="1:9" ht="14.25">
      <c r="A2161" s="11">
        <v>43891</v>
      </c>
      <c r="B2161" s="10" t="s">
        <v>2559</v>
      </c>
      <c r="C2161" s="12">
        <v>0</v>
      </c>
      <c r="D2161" s="13">
        <v>43921</v>
      </c>
      <c r="E2161" s="7" t="s">
        <v>402</v>
      </c>
      <c r="F2161" s="14">
        <v>15.7</v>
      </c>
      <c r="G2161" t="s">
        <v>8</v>
      </c>
      <c r="H2161" s="12">
        <v>0.16666666666666666</v>
      </c>
      <c r="I2161">
        <f t="shared" si="4"/>
        <v>91</v>
      </c>
    </row>
    <row r="2162" spans="1:9" ht="14.25" hidden="1">
      <c r="A2162" s="11">
        <v>43891</v>
      </c>
      <c r="B2162" s="10" t="s">
        <v>2560</v>
      </c>
      <c r="C2162" s="12">
        <v>4.1666666666666664E-2</v>
      </c>
      <c r="D2162" s="13">
        <v>43921</v>
      </c>
      <c r="E2162" s="7" t="s">
        <v>402</v>
      </c>
      <c r="F2162" s="14">
        <v>15</v>
      </c>
      <c r="G2162" t="s">
        <v>6</v>
      </c>
      <c r="H2162" s="12">
        <v>0.20833333333333334</v>
      </c>
      <c r="I2162">
        <f t="shared" si="4"/>
        <v>91</v>
      </c>
    </row>
    <row r="2163" spans="1:9" ht="14.25" hidden="1">
      <c r="A2163" s="11">
        <v>43891</v>
      </c>
      <c r="B2163" s="10" t="s">
        <v>2561</v>
      </c>
      <c r="C2163" s="12">
        <v>8.3333333333333329E-2</v>
      </c>
      <c r="D2163" s="13">
        <v>43921</v>
      </c>
      <c r="E2163" s="7" t="s">
        <v>402</v>
      </c>
      <c r="F2163" s="14">
        <v>12.5</v>
      </c>
      <c r="G2163" t="s">
        <v>20</v>
      </c>
      <c r="H2163" s="12">
        <v>0.25</v>
      </c>
      <c r="I2163">
        <f t="shared" si="4"/>
        <v>91</v>
      </c>
    </row>
    <row r="2164" spans="1:9" ht="14.25" hidden="1">
      <c r="A2164" s="11">
        <v>43891</v>
      </c>
      <c r="B2164" s="10" t="s">
        <v>2562</v>
      </c>
      <c r="C2164" s="12">
        <v>0.125</v>
      </c>
      <c r="D2164" s="13">
        <v>43921</v>
      </c>
      <c r="E2164" s="7" t="s">
        <v>402</v>
      </c>
      <c r="F2164" s="14">
        <v>11</v>
      </c>
      <c r="G2164" t="s">
        <v>6</v>
      </c>
      <c r="H2164" s="12">
        <v>0.29166666666666669</v>
      </c>
      <c r="I2164">
        <f t="shared" si="4"/>
        <v>91</v>
      </c>
    </row>
    <row r="2165" spans="1:9" ht="14.25" hidden="1">
      <c r="A2165" s="11">
        <v>43891</v>
      </c>
      <c r="B2165" s="10" t="s">
        <v>2563</v>
      </c>
      <c r="C2165" s="12">
        <v>0.16666666666666666</v>
      </c>
      <c r="D2165" s="13">
        <v>43921</v>
      </c>
      <c r="E2165" s="7" t="s">
        <v>402</v>
      </c>
      <c r="F2165" s="14">
        <v>10.7</v>
      </c>
      <c r="G2165" t="s">
        <v>6</v>
      </c>
      <c r="H2165" s="12">
        <v>0.33333333333333331</v>
      </c>
      <c r="I2165">
        <f t="shared" si="4"/>
        <v>91</v>
      </c>
    </row>
    <row r="2166" spans="1:9" ht="14.25" hidden="1">
      <c r="A2166" s="11">
        <v>43891</v>
      </c>
      <c r="B2166" s="10" t="s">
        <v>2564</v>
      </c>
      <c r="C2166" s="12">
        <v>0.20833333333333334</v>
      </c>
      <c r="D2166" s="13">
        <v>43921</v>
      </c>
      <c r="E2166" s="7" t="s">
        <v>402</v>
      </c>
      <c r="F2166" s="14">
        <v>10.7</v>
      </c>
      <c r="G2166" t="s">
        <v>20</v>
      </c>
      <c r="H2166" s="12">
        <v>0.375</v>
      </c>
      <c r="I2166">
        <f t="shared" si="4"/>
        <v>91</v>
      </c>
    </row>
    <row r="2167" spans="1:9" ht="14.25" hidden="1">
      <c r="A2167" s="11">
        <v>43891</v>
      </c>
      <c r="B2167" s="10" t="s">
        <v>2565</v>
      </c>
      <c r="C2167" s="12">
        <v>0.25</v>
      </c>
      <c r="D2167" s="13">
        <v>43921</v>
      </c>
      <c r="E2167" s="7" t="s">
        <v>402</v>
      </c>
      <c r="F2167" s="14">
        <v>15.05</v>
      </c>
      <c r="G2167" t="s">
        <v>6</v>
      </c>
      <c r="H2167" s="12">
        <v>0.41666666666666669</v>
      </c>
      <c r="I2167">
        <f t="shared" si="4"/>
        <v>91</v>
      </c>
    </row>
    <row r="2168" spans="1:9" ht="14.25" hidden="1">
      <c r="A2168" s="11">
        <v>43891</v>
      </c>
      <c r="B2168" s="10" t="s">
        <v>2566</v>
      </c>
      <c r="C2168" s="12">
        <v>0.29166666666666669</v>
      </c>
      <c r="D2168" s="13">
        <v>43921</v>
      </c>
      <c r="E2168" s="7" t="s">
        <v>402</v>
      </c>
      <c r="F2168" s="14">
        <v>15.6</v>
      </c>
      <c r="G2168" t="s">
        <v>20</v>
      </c>
      <c r="H2168" s="12">
        <v>0.45833333333333331</v>
      </c>
      <c r="I2168">
        <f t="shared" si="4"/>
        <v>91</v>
      </c>
    </row>
    <row r="2169" spans="1:9" ht="14.25" hidden="1">
      <c r="A2169" s="11">
        <v>43891</v>
      </c>
      <c r="B2169" s="10" t="s">
        <v>2567</v>
      </c>
      <c r="C2169" s="12">
        <v>0.33333333333333331</v>
      </c>
      <c r="D2169" s="13">
        <v>43921</v>
      </c>
      <c r="E2169" s="7" t="s">
        <v>402</v>
      </c>
      <c r="F2169" s="14">
        <v>20.02</v>
      </c>
      <c r="G2169" t="s">
        <v>6</v>
      </c>
      <c r="H2169" s="12">
        <v>0.5</v>
      </c>
      <c r="I2169">
        <f t="shared" si="4"/>
        <v>91</v>
      </c>
    </row>
    <row r="2170" spans="1:9" ht="14.25" hidden="1">
      <c r="A2170" s="11">
        <v>43891</v>
      </c>
      <c r="B2170" s="10" t="s">
        <v>2568</v>
      </c>
      <c r="C2170" s="12">
        <v>0.375</v>
      </c>
      <c r="D2170" s="13">
        <v>43921</v>
      </c>
      <c r="E2170" s="7" t="s">
        <v>402</v>
      </c>
      <c r="F2170" s="14">
        <v>25.75</v>
      </c>
      <c r="G2170" t="s">
        <v>5</v>
      </c>
      <c r="H2170" s="12">
        <v>0.54166666666666663</v>
      </c>
      <c r="I2170">
        <f t="shared" si="4"/>
        <v>91</v>
      </c>
    </row>
    <row r="2171" spans="1:9" ht="14.25" hidden="1">
      <c r="A2171" s="11">
        <v>43891</v>
      </c>
      <c r="B2171" s="10" t="s">
        <v>2569</v>
      </c>
      <c r="C2171" s="12">
        <v>0.41666666666666669</v>
      </c>
      <c r="D2171" s="13">
        <v>43921</v>
      </c>
      <c r="E2171" s="7" t="s">
        <v>402</v>
      </c>
      <c r="F2171" s="14">
        <v>23.94</v>
      </c>
      <c r="G2171" t="s">
        <v>6</v>
      </c>
      <c r="H2171" s="12">
        <v>0.58333333333333337</v>
      </c>
      <c r="I2171">
        <f t="shared" si="4"/>
        <v>91</v>
      </c>
    </row>
    <row r="2172" spans="1:9" ht="14.25" hidden="1">
      <c r="A2172" s="11">
        <v>43891</v>
      </c>
      <c r="B2172" s="10" t="s">
        <v>2570</v>
      </c>
      <c r="C2172" s="12">
        <v>0.45833333333333331</v>
      </c>
      <c r="D2172" s="13">
        <v>43921</v>
      </c>
      <c r="E2172" s="7" t="s">
        <v>402</v>
      </c>
      <c r="F2172" s="14">
        <v>20.45</v>
      </c>
      <c r="G2172" t="s">
        <v>6</v>
      </c>
      <c r="H2172" s="12">
        <v>0.625</v>
      </c>
      <c r="I2172">
        <f t="shared" si="4"/>
        <v>91</v>
      </c>
    </row>
    <row r="2173" spans="1:9" ht="14.25" hidden="1">
      <c r="A2173" s="11">
        <v>43891</v>
      </c>
      <c r="B2173" s="10" t="s">
        <v>2571</v>
      </c>
      <c r="C2173" s="12">
        <v>0.5</v>
      </c>
      <c r="D2173" s="13">
        <v>43921</v>
      </c>
      <c r="E2173" s="7" t="s">
        <v>402</v>
      </c>
      <c r="F2173" s="14">
        <v>22.5</v>
      </c>
      <c r="G2173" t="s">
        <v>6</v>
      </c>
      <c r="H2173" s="12">
        <v>0.66666666666666663</v>
      </c>
      <c r="I2173">
        <f t="shared" si="4"/>
        <v>91</v>
      </c>
    </row>
    <row r="2174" spans="1:9" ht="14.25" hidden="1">
      <c r="A2174" s="11">
        <v>43891</v>
      </c>
      <c r="B2174" s="10" t="s">
        <v>2572</v>
      </c>
      <c r="C2174" s="12">
        <v>0.54166666666666663</v>
      </c>
      <c r="D2174" s="13">
        <v>43921</v>
      </c>
      <c r="E2174" s="7" t="s">
        <v>402</v>
      </c>
      <c r="F2174" s="14">
        <v>25.99</v>
      </c>
      <c r="G2174" t="s">
        <v>5</v>
      </c>
      <c r="H2174" s="12">
        <v>0.70833333333333337</v>
      </c>
      <c r="I2174">
        <f t="shared" si="4"/>
        <v>91</v>
      </c>
    </row>
    <row r="2175" spans="1:9" ht="14.25" hidden="1">
      <c r="A2175" s="11">
        <v>43891</v>
      </c>
      <c r="B2175" s="10" t="s">
        <v>2573</v>
      </c>
      <c r="C2175" s="12">
        <v>0.58333333333333337</v>
      </c>
      <c r="D2175" s="13">
        <v>43921</v>
      </c>
      <c r="E2175" s="7" t="s">
        <v>402</v>
      </c>
      <c r="F2175" s="14">
        <v>25.76</v>
      </c>
      <c r="G2175" t="s">
        <v>10</v>
      </c>
      <c r="H2175" s="12">
        <v>0.75</v>
      </c>
      <c r="I2175">
        <f t="shared" si="4"/>
        <v>91</v>
      </c>
    </row>
    <row r="2176" spans="1:9" ht="14.25" hidden="1">
      <c r="A2176" s="11">
        <v>43891</v>
      </c>
      <c r="B2176" s="10" t="s">
        <v>2574</v>
      </c>
      <c r="C2176" s="12">
        <v>0.625</v>
      </c>
      <c r="D2176" s="13">
        <v>43921</v>
      </c>
      <c r="E2176" s="7" t="s">
        <v>402</v>
      </c>
      <c r="F2176" s="14">
        <v>22.5</v>
      </c>
      <c r="G2176" t="s">
        <v>10</v>
      </c>
      <c r="H2176" s="12">
        <v>0.79166666666666663</v>
      </c>
      <c r="I2176">
        <f t="shared" si="4"/>
        <v>91</v>
      </c>
    </row>
    <row r="2177" spans="1:9" ht="14.25" hidden="1">
      <c r="A2177" s="11">
        <v>43891</v>
      </c>
      <c r="B2177" s="10" t="s">
        <v>2575</v>
      </c>
      <c r="C2177" s="12">
        <v>0.66666666666666663</v>
      </c>
      <c r="D2177" s="13">
        <v>43921</v>
      </c>
      <c r="E2177" s="7" t="s">
        <v>402</v>
      </c>
      <c r="F2177" s="14">
        <v>20.46</v>
      </c>
      <c r="G2177" t="s">
        <v>5</v>
      </c>
      <c r="H2177" s="12">
        <v>0.83333333333333337</v>
      </c>
      <c r="I2177">
        <f t="shared" si="4"/>
        <v>91</v>
      </c>
    </row>
    <row r="2178" spans="1:9" ht="14.25" hidden="1">
      <c r="A2178" s="11">
        <v>43891</v>
      </c>
      <c r="B2178" s="10" t="s">
        <v>2576</v>
      </c>
      <c r="C2178" s="12">
        <v>0.70833333333333337</v>
      </c>
      <c r="D2178" s="13">
        <v>43921</v>
      </c>
      <c r="E2178" s="7" t="s">
        <v>402</v>
      </c>
      <c r="F2178" s="14">
        <v>22.5</v>
      </c>
      <c r="G2178" t="s">
        <v>6</v>
      </c>
      <c r="H2178" s="12">
        <v>0.875</v>
      </c>
      <c r="I2178">
        <f t="shared" si="4"/>
        <v>91</v>
      </c>
    </row>
    <row r="2179" spans="1:9" ht="14.25" hidden="1">
      <c r="A2179" s="11">
        <v>43891</v>
      </c>
      <c r="B2179" s="10" t="s">
        <v>2577</v>
      </c>
      <c r="C2179" s="12">
        <v>0.75</v>
      </c>
      <c r="D2179" s="13">
        <v>43921</v>
      </c>
      <c r="E2179" s="7" t="s">
        <v>402</v>
      </c>
      <c r="F2179" s="14">
        <v>20.2</v>
      </c>
      <c r="G2179" t="s">
        <v>5</v>
      </c>
      <c r="H2179" s="12">
        <v>0.91666666666666663</v>
      </c>
      <c r="I2179">
        <f t="shared" si="4"/>
        <v>91</v>
      </c>
    </row>
    <row r="2180" spans="1:9" ht="14.25" hidden="1">
      <c r="A2180" s="11">
        <v>43891</v>
      </c>
      <c r="B2180" s="10" t="s">
        <v>2578</v>
      </c>
      <c r="C2180" s="12">
        <v>0.79166666666666663</v>
      </c>
      <c r="D2180" s="13">
        <v>43921</v>
      </c>
      <c r="E2180" s="7" t="s">
        <v>402</v>
      </c>
      <c r="F2180" s="14">
        <v>26</v>
      </c>
      <c r="G2180" t="s">
        <v>5</v>
      </c>
      <c r="H2180" s="12">
        <v>0.95833333333333337</v>
      </c>
      <c r="I2180">
        <f>COUNTIF(C:C,H2180)</f>
        <v>91</v>
      </c>
    </row>
    <row r="2181" spans="1:9" ht="14.25" hidden="1">
      <c r="A2181" s="11">
        <v>43891</v>
      </c>
      <c r="B2181" s="10" t="s">
        <v>2579</v>
      </c>
      <c r="C2181" s="12">
        <v>0.83333333333333337</v>
      </c>
      <c r="D2181" s="13">
        <v>43921</v>
      </c>
      <c r="E2181" s="7" t="s">
        <v>402</v>
      </c>
      <c r="F2181" s="14">
        <v>29.02</v>
      </c>
      <c r="G2181" t="s">
        <v>10</v>
      </c>
    </row>
    <row r="2182" spans="1:9" ht="14.25" hidden="1">
      <c r="A2182" s="11">
        <v>43891</v>
      </c>
      <c r="B2182" s="10" t="s">
        <v>2580</v>
      </c>
      <c r="C2182" s="12">
        <v>0.875</v>
      </c>
      <c r="D2182" s="13">
        <v>43921</v>
      </c>
      <c r="E2182" s="7" t="s">
        <v>402</v>
      </c>
      <c r="F2182" s="14">
        <v>30.01</v>
      </c>
      <c r="G2182" t="s">
        <v>5</v>
      </c>
    </row>
    <row r="2183" spans="1:9" ht="14.25" hidden="1">
      <c r="A2183" s="11">
        <v>43891</v>
      </c>
      <c r="B2183" s="10" t="s">
        <v>2581</v>
      </c>
      <c r="C2183" s="12">
        <v>0.91666666666666663</v>
      </c>
      <c r="D2183" s="13">
        <v>43921</v>
      </c>
      <c r="E2183" s="7" t="s">
        <v>402</v>
      </c>
      <c r="F2183" s="14">
        <v>27.75</v>
      </c>
      <c r="G2183" t="s">
        <v>21</v>
      </c>
    </row>
    <row r="2184" spans="1:9" ht="14.25" hidden="1">
      <c r="A2184" s="11">
        <v>43891</v>
      </c>
      <c r="B2184" s="10" t="s">
        <v>2582</v>
      </c>
      <c r="C2184" s="12">
        <v>0.95833333333333337</v>
      </c>
      <c r="D2184" s="13">
        <v>43921</v>
      </c>
      <c r="E2184" s="7" t="s">
        <v>402</v>
      </c>
      <c r="F2184" s="14">
        <v>24.1</v>
      </c>
      <c r="G2184" t="s">
        <v>5</v>
      </c>
    </row>
  </sheetData>
  <autoFilter ref="A1:G2184" xr:uid="{F71D842B-C2D7-485D-8A72-1D3691D5EF91}">
    <filterColumn colId="2">
      <filters>
        <filter val="00:00:00"/>
      </filters>
    </filterColumn>
    <sortState xmlns:xlrd2="http://schemas.microsoft.com/office/spreadsheetml/2017/richdata2" ref="A2:G2184">
      <sortCondition ref="A1:A2184"/>
    </sortState>
  </autoFilter>
  <sortState xmlns:xlrd2="http://schemas.microsoft.com/office/spreadsheetml/2017/richdata2" ref="P1:Q16">
    <sortCondition ref="P1:P16"/>
  </sortState>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E7552-8271-4279-B927-75A9FE9A0989}">
  <sheetPr>
    <tabColor theme="9" tint="-0.249977111117893"/>
  </sheetPr>
  <dimension ref="A1:AE2185"/>
  <sheetViews>
    <sheetView topLeftCell="A1138" workbookViewId="0">
      <selection activeCell="F2185" sqref="F2:F2185"/>
    </sheetView>
  </sheetViews>
  <sheetFormatPr baseColWidth="10" defaultColWidth="8.85546875" defaultRowHeight="12.75"/>
  <cols>
    <col min="4" max="4" width="10.140625" bestFit="1" customWidth="1"/>
    <col min="9" max="9" width="15.85546875" bestFit="1" customWidth="1"/>
    <col min="10" max="10" width="10.42578125" bestFit="1" customWidth="1"/>
    <col min="11" max="11" width="12.42578125" customWidth="1"/>
    <col min="13" max="13" width="13.42578125" customWidth="1"/>
    <col min="14" max="15" width="12.85546875" bestFit="1" customWidth="1"/>
    <col min="17" max="17" width="19.42578125" bestFit="1" customWidth="1"/>
    <col min="18" max="22" width="12.7109375" bestFit="1" customWidth="1"/>
    <col min="24" max="24" width="10.42578125" bestFit="1" customWidth="1"/>
  </cols>
  <sheetData>
    <row r="1" spans="1:31" ht="40.5">
      <c r="A1" s="6" t="s">
        <v>394</v>
      </c>
      <c r="B1" s="9" t="s">
        <v>395</v>
      </c>
      <c r="C1" s="8" t="s">
        <v>396</v>
      </c>
      <c r="D1" s="8" t="s">
        <v>397</v>
      </c>
      <c r="E1" s="8" t="s">
        <v>398</v>
      </c>
      <c r="F1" s="64" t="s">
        <v>9281</v>
      </c>
      <c r="G1" s="25" t="s">
        <v>400</v>
      </c>
      <c r="I1" s="32" t="s">
        <v>400</v>
      </c>
      <c r="J1" s="32" t="s">
        <v>9240</v>
      </c>
      <c r="K1" s="32" t="s">
        <v>9238</v>
      </c>
      <c r="M1" s="32" t="s">
        <v>9186</v>
      </c>
      <c r="N1" s="32" t="s">
        <v>9239</v>
      </c>
      <c r="O1" s="32" t="s">
        <v>9237</v>
      </c>
      <c r="Q1" s="29" t="s">
        <v>399</v>
      </c>
      <c r="R1" s="29" t="s">
        <v>10</v>
      </c>
      <c r="S1" s="29" t="s">
        <v>5</v>
      </c>
      <c r="T1" s="29" t="s">
        <v>6</v>
      </c>
      <c r="U1" s="29" t="s">
        <v>12</v>
      </c>
      <c r="V1" s="29" t="s">
        <v>13</v>
      </c>
      <c r="X1" s="29" t="s">
        <v>2584</v>
      </c>
      <c r="Z1" s="29" t="s">
        <v>9225</v>
      </c>
      <c r="AA1" s="29" t="s">
        <v>9226</v>
      </c>
      <c r="AB1" s="29" t="s">
        <v>9227</v>
      </c>
      <c r="AC1" s="29" t="s">
        <v>9228</v>
      </c>
      <c r="AD1" s="29" t="s">
        <v>9229</v>
      </c>
      <c r="AE1" s="29" t="s">
        <v>9230</v>
      </c>
    </row>
    <row r="2" spans="1:31" ht="14.25">
      <c r="A2" s="11">
        <v>43922</v>
      </c>
      <c r="B2" s="10" t="s">
        <v>2595</v>
      </c>
      <c r="C2" s="12">
        <v>0.45833333333333331</v>
      </c>
      <c r="D2" s="13">
        <v>43922</v>
      </c>
      <c r="E2" s="7" t="s">
        <v>2584</v>
      </c>
      <c r="F2" s="14">
        <v>28.99</v>
      </c>
      <c r="G2" s="50" t="s">
        <v>10</v>
      </c>
      <c r="H2">
        <v>1</v>
      </c>
      <c r="I2" t="s">
        <v>10</v>
      </c>
      <c r="J2">
        <f t="shared" ref="J2:J25" si="0">+COUNTIF($G$2:$G$2184,I2)</f>
        <v>155</v>
      </c>
      <c r="K2" s="34">
        <f t="shared" ref="K2:K25" si="1">+J2/SUM($J$2:$J$25)</f>
        <v>7.1003206596426935E-2</v>
      </c>
      <c r="L2">
        <f t="shared" ref="L2:L25" si="2">+J2*H2</f>
        <v>155</v>
      </c>
      <c r="M2" s="26" t="s">
        <v>10</v>
      </c>
      <c r="N2">
        <f>+SUM(J2:J11)</f>
        <v>227</v>
      </c>
      <c r="O2" s="34">
        <f t="shared" ref="O2:O7" si="3">+N2/SUM($N$2:$N$7)</f>
        <v>9.3415637860082307E-2</v>
      </c>
      <c r="Q2" s="27"/>
      <c r="R2" s="27"/>
      <c r="S2" s="27"/>
      <c r="T2" s="27"/>
      <c r="U2" s="27"/>
      <c r="V2" s="27"/>
      <c r="X2" s="27"/>
      <c r="Z2" s="27"/>
      <c r="AA2" s="27"/>
      <c r="AB2" s="27"/>
      <c r="AC2" s="27"/>
      <c r="AD2" s="27"/>
      <c r="AE2" s="27"/>
    </row>
    <row r="3" spans="1:31" ht="14.25">
      <c r="A3" s="11">
        <v>43922</v>
      </c>
      <c r="B3" s="10" t="s">
        <v>2604</v>
      </c>
      <c r="C3" s="12">
        <v>0.83333333333333337</v>
      </c>
      <c r="D3" s="13">
        <v>43922</v>
      </c>
      <c r="E3" s="7" t="s">
        <v>2584</v>
      </c>
      <c r="F3" s="14">
        <v>30.05</v>
      </c>
      <c r="G3" t="s">
        <v>10</v>
      </c>
      <c r="H3">
        <v>2</v>
      </c>
      <c r="I3" t="s">
        <v>21</v>
      </c>
      <c r="J3">
        <f t="shared" si="0"/>
        <v>35</v>
      </c>
      <c r="K3" s="34">
        <f t="shared" si="1"/>
        <v>1.6032982134677048E-2</v>
      </c>
      <c r="L3">
        <f t="shared" si="2"/>
        <v>70</v>
      </c>
      <c r="M3" s="26" t="s">
        <v>5</v>
      </c>
      <c r="N3">
        <f>+SUM(J12:J17)+SUM(J3:J6)</f>
        <v>1047</v>
      </c>
      <c r="O3" s="34">
        <f t="shared" si="3"/>
        <v>0.43086419753086419</v>
      </c>
      <c r="Q3" s="27" t="s">
        <v>9211</v>
      </c>
      <c r="R3" s="30">
        <v>24.704838709677421</v>
      </c>
      <c r="S3" s="30">
        <v>26.384529816513762</v>
      </c>
      <c r="T3" s="30">
        <v>17.082293729372939</v>
      </c>
      <c r="U3" s="30">
        <v>24.630098039215692</v>
      </c>
      <c r="V3" s="30">
        <v>21.206111111111113</v>
      </c>
      <c r="X3" s="30">
        <v>23.154102564102555</v>
      </c>
      <c r="Y3">
        <f>SUMPRODUCT(R3:V3,R15:V15)/SUM(R15:V15)</f>
        <v>23.049029126213593</v>
      </c>
      <c r="Z3" s="30">
        <v>27.148571428571426</v>
      </c>
      <c r="AA3" s="30">
        <v>24.228181818181817</v>
      </c>
      <c r="AB3" s="30">
        <v>22.949523809523807</v>
      </c>
      <c r="AC3" s="30">
        <v>22.110792079207922</v>
      </c>
      <c r="AD3" s="30">
        <v>29.555789473684214</v>
      </c>
      <c r="AE3" s="30">
        <v>24.771363636363631</v>
      </c>
    </row>
    <row r="4" spans="1:31" ht="14.25">
      <c r="A4" s="11">
        <v>43922</v>
      </c>
      <c r="B4" s="10" t="s">
        <v>2607</v>
      </c>
      <c r="C4" s="12">
        <v>0.95833333333333337</v>
      </c>
      <c r="D4" s="13">
        <v>43922</v>
      </c>
      <c r="E4" s="7" t="s">
        <v>2584</v>
      </c>
      <c r="F4" s="14">
        <v>29.07</v>
      </c>
      <c r="G4" t="s">
        <v>10</v>
      </c>
      <c r="H4">
        <v>3</v>
      </c>
      <c r="I4" t="s">
        <v>42</v>
      </c>
      <c r="J4">
        <f t="shared" si="0"/>
        <v>11</v>
      </c>
      <c r="K4" s="34">
        <f t="shared" si="1"/>
        <v>5.0389372423270727E-3</v>
      </c>
      <c r="L4">
        <f t="shared" si="2"/>
        <v>33</v>
      </c>
      <c r="M4" s="26" t="s">
        <v>12</v>
      </c>
      <c r="N4">
        <f>SUM(J23:J24)+SUM(J5:J6)+J8+J10+J14+J16+J21+J20</f>
        <v>357</v>
      </c>
      <c r="O4" s="34">
        <f t="shared" si="3"/>
        <v>0.14691358024691359</v>
      </c>
      <c r="Q4" s="27" t="s">
        <v>9212</v>
      </c>
      <c r="R4" s="30">
        <v>0.54876413195147122</v>
      </c>
      <c r="S4" s="30">
        <v>0.26226142130851748</v>
      </c>
      <c r="T4" s="30">
        <v>0.33173699080140145</v>
      </c>
      <c r="U4" s="30">
        <v>0.37923073004364477</v>
      </c>
      <c r="V4" s="30">
        <v>0.5102947622421995</v>
      </c>
      <c r="X4" s="30">
        <v>0.18451832579657226</v>
      </c>
      <c r="Z4" s="30">
        <v>0.92162253186242038</v>
      </c>
      <c r="AA4" s="30">
        <v>1.609880186497135</v>
      </c>
      <c r="AB4" s="30">
        <v>2.1074584643921992</v>
      </c>
      <c r="AC4" s="30">
        <v>0.927126548692497</v>
      </c>
      <c r="AD4" s="30">
        <v>1.6913227661484604</v>
      </c>
      <c r="AE4" s="30">
        <v>1.5788750578334958</v>
      </c>
    </row>
    <row r="5" spans="1:31" ht="14.25">
      <c r="A5" s="11">
        <v>43922</v>
      </c>
      <c r="B5" s="10" t="s">
        <v>2608</v>
      </c>
      <c r="C5" s="12">
        <v>0</v>
      </c>
      <c r="D5" s="13">
        <v>43923</v>
      </c>
      <c r="E5" s="7" t="s">
        <v>2584</v>
      </c>
      <c r="F5" s="14">
        <v>24.5</v>
      </c>
      <c r="G5" s="50" t="s">
        <v>10</v>
      </c>
      <c r="H5">
        <v>4</v>
      </c>
      <c r="I5" t="s">
        <v>108</v>
      </c>
      <c r="J5">
        <f t="shared" si="0"/>
        <v>0</v>
      </c>
      <c r="K5" s="34">
        <f t="shared" si="1"/>
        <v>0</v>
      </c>
      <c r="L5">
        <f t="shared" si="2"/>
        <v>0</v>
      </c>
      <c r="M5" s="26" t="s">
        <v>6</v>
      </c>
      <c r="N5">
        <f>+SUM(J19:J22)+SUM(J13:J15)+J7+J8+J9+J4+J5</f>
        <v>773</v>
      </c>
      <c r="O5" s="34">
        <f t="shared" si="3"/>
        <v>0.31810699588477365</v>
      </c>
      <c r="Q5" s="27" t="s">
        <v>9213</v>
      </c>
      <c r="R5" s="27">
        <v>23.87</v>
      </c>
      <c r="S5" s="27">
        <v>26.35</v>
      </c>
      <c r="T5" s="27">
        <v>16.010000000000002</v>
      </c>
      <c r="U5" s="27">
        <v>25.445</v>
      </c>
      <c r="V5" s="27">
        <v>20.53</v>
      </c>
      <c r="X5" s="27">
        <v>23.515000000000001</v>
      </c>
      <c r="Z5" s="27">
        <v>27.02</v>
      </c>
      <c r="AA5" s="27">
        <v>25</v>
      </c>
      <c r="AB5" s="27">
        <v>27.22</v>
      </c>
      <c r="AC5" s="27">
        <v>23</v>
      </c>
      <c r="AD5" s="27">
        <v>27.1</v>
      </c>
      <c r="AE5" s="27">
        <v>26.35</v>
      </c>
    </row>
    <row r="6" spans="1:31" ht="14.25">
      <c r="A6" s="11">
        <v>43922</v>
      </c>
      <c r="B6" s="10" t="s">
        <v>2643</v>
      </c>
      <c r="C6" s="12">
        <v>0.45833333333333331</v>
      </c>
      <c r="D6" s="13">
        <v>43924</v>
      </c>
      <c r="E6" s="7" t="s">
        <v>2584</v>
      </c>
      <c r="F6" s="14">
        <v>23</v>
      </c>
      <c r="G6" t="s">
        <v>10</v>
      </c>
      <c r="H6">
        <v>3</v>
      </c>
      <c r="I6" t="s">
        <v>214</v>
      </c>
      <c r="J6">
        <f t="shared" si="0"/>
        <v>0</v>
      </c>
      <c r="K6" s="34">
        <f t="shared" si="1"/>
        <v>0</v>
      </c>
      <c r="L6">
        <f t="shared" si="2"/>
        <v>0</v>
      </c>
      <c r="M6" s="26" t="s">
        <v>13</v>
      </c>
      <c r="N6">
        <f>+J9+J11+J15+J17+J21+J22+J24+J25</f>
        <v>26</v>
      </c>
      <c r="O6" s="34">
        <f t="shared" si="3"/>
        <v>1.0699588477366255E-2</v>
      </c>
      <c r="Q6" s="27" t="s">
        <v>9214</v>
      </c>
      <c r="R6" s="27">
        <v>24.5</v>
      </c>
      <c r="S6" s="27">
        <v>24.5</v>
      </c>
      <c r="T6" s="27">
        <v>15</v>
      </c>
      <c r="U6" s="27">
        <v>21.8</v>
      </c>
      <c r="V6" s="27">
        <v>19.8</v>
      </c>
      <c r="X6" s="27">
        <v>23</v>
      </c>
      <c r="Z6" s="27">
        <v>15.5</v>
      </c>
      <c r="AA6" s="27" t="e">
        <v>#N/A</v>
      </c>
      <c r="AB6" s="27">
        <v>28.78</v>
      </c>
      <c r="AC6" s="27">
        <v>18</v>
      </c>
      <c r="AD6" s="27" t="e">
        <v>#N/A</v>
      </c>
      <c r="AE6" s="27" t="e">
        <v>#N/A</v>
      </c>
    </row>
    <row r="7" spans="1:31" ht="14.25">
      <c r="A7" s="11">
        <v>43922</v>
      </c>
      <c r="B7" s="10" t="s">
        <v>2652</v>
      </c>
      <c r="C7" s="12">
        <v>0.83333333333333337</v>
      </c>
      <c r="D7" s="13">
        <v>43924</v>
      </c>
      <c r="E7" s="7" t="s">
        <v>2584</v>
      </c>
      <c r="F7" s="14">
        <v>28.5</v>
      </c>
      <c r="G7" t="s">
        <v>10</v>
      </c>
      <c r="H7">
        <v>2</v>
      </c>
      <c r="I7" t="s">
        <v>8</v>
      </c>
      <c r="J7">
        <f t="shared" si="0"/>
        <v>21</v>
      </c>
      <c r="K7" s="34">
        <f t="shared" si="1"/>
        <v>9.6197892808062308E-3</v>
      </c>
      <c r="L7">
        <f t="shared" si="2"/>
        <v>42</v>
      </c>
      <c r="M7" s="26" t="s">
        <v>39</v>
      </c>
      <c r="N7">
        <f>+J18</f>
        <v>0</v>
      </c>
      <c r="O7" s="34">
        <f t="shared" si="3"/>
        <v>0</v>
      </c>
      <c r="Q7" s="27" t="s">
        <v>9215</v>
      </c>
      <c r="R7" s="30">
        <v>6.832058345773258</v>
      </c>
      <c r="S7" s="30">
        <v>7.7444869622911723</v>
      </c>
      <c r="T7" s="30">
        <v>8.16639181193122</v>
      </c>
      <c r="U7" s="30">
        <v>6.6338284317946705</v>
      </c>
      <c r="V7" s="30">
        <v>2.1649973207126174</v>
      </c>
      <c r="X7" s="30">
        <v>8.6231476515027659</v>
      </c>
      <c r="Z7" s="30">
        <v>5.4523924284003469</v>
      </c>
      <c r="AA7" s="30">
        <v>5.3393685360383722</v>
      </c>
      <c r="AB7" s="30">
        <v>9.6575879370526501</v>
      </c>
      <c r="AC7" s="30">
        <v>9.3175064993986751</v>
      </c>
      <c r="AD7" s="30">
        <v>7.372305018550815</v>
      </c>
      <c r="AE7" s="30">
        <v>7.4055804540543582</v>
      </c>
    </row>
    <row r="8" spans="1:31" ht="14.25">
      <c r="A8" s="11">
        <v>43922</v>
      </c>
      <c r="B8" s="10" t="s">
        <v>2655</v>
      </c>
      <c r="C8" s="12">
        <v>0.95833333333333337</v>
      </c>
      <c r="D8" s="13">
        <v>43924</v>
      </c>
      <c r="E8" s="7" t="s">
        <v>2584</v>
      </c>
      <c r="F8" s="14">
        <v>28</v>
      </c>
      <c r="G8" t="s">
        <v>10</v>
      </c>
      <c r="H8">
        <v>3</v>
      </c>
      <c r="I8" t="s">
        <v>9</v>
      </c>
      <c r="J8">
        <f t="shared" si="0"/>
        <v>0</v>
      </c>
      <c r="K8" s="34">
        <f t="shared" si="1"/>
        <v>0</v>
      </c>
      <c r="L8">
        <f t="shared" si="2"/>
        <v>0</v>
      </c>
      <c r="N8">
        <f>+SUM(N2:N7)</f>
        <v>2430</v>
      </c>
      <c r="O8" s="33">
        <f>+SUM(O2:O7)</f>
        <v>1</v>
      </c>
      <c r="Q8" s="27" t="s">
        <v>9216</v>
      </c>
      <c r="R8" s="30">
        <v>46.677021240050031</v>
      </c>
      <c r="S8" s="30">
        <v>59.977078309097948</v>
      </c>
      <c r="T8" s="30">
        <v>66.689955225977272</v>
      </c>
      <c r="U8" s="30">
        <v>44.007679662487341</v>
      </c>
      <c r="V8" s="30">
        <v>4.6872133986928119</v>
      </c>
      <c r="X8" s="30">
        <v>74.358675419617668</v>
      </c>
      <c r="Z8" s="30">
        <v>29.728583193277434</v>
      </c>
      <c r="AA8" s="30">
        <v>28.50885636363655</v>
      </c>
      <c r="AB8" s="30">
        <v>93.269004761904853</v>
      </c>
      <c r="AC8" s="30">
        <v>86.815927366336552</v>
      </c>
      <c r="AD8" s="30">
        <v>54.350881286549537</v>
      </c>
      <c r="AE8" s="30">
        <v>54.842621861471947</v>
      </c>
    </row>
    <row r="9" spans="1:31" ht="14.25">
      <c r="A9" s="11">
        <v>43922</v>
      </c>
      <c r="B9" s="10" t="s">
        <v>2675</v>
      </c>
      <c r="C9" s="12">
        <v>0.79166666666666663</v>
      </c>
      <c r="D9" s="13">
        <v>43925</v>
      </c>
      <c r="E9" s="7" t="s">
        <v>2584</v>
      </c>
      <c r="F9" s="14">
        <v>13</v>
      </c>
      <c r="G9" t="s">
        <v>10</v>
      </c>
      <c r="H9">
        <v>3</v>
      </c>
      <c r="I9" t="s">
        <v>37</v>
      </c>
      <c r="J9">
        <f t="shared" si="0"/>
        <v>0</v>
      </c>
      <c r="K9" s="34">
        <f t="shared" si="1"/>
        <v>0</v>
      </c>
      <c r="L9">
        <f t="shared" si="2"/>
        <v>0</v>
      </c>
      <c r="N9" t="b">
        <f>+N8=L26</f>
        <v>1</v>
      </c>
      <c r="O9" t="b">
        <f>+O8=K26</f>
        <v>1</v>
      </c>
      <c r="Q9" s="27" t="s">
        <v>9217</v>
      </c>
      <c r="R9" s="30">
        <v>-0.59919591530854799</v>
      </c>
      <c r="S9" s="30">
        <v>-0.57243137169094993</v>
      </c>
      <c r="T9" s="30">
        <v>-6.1123909026366441E-2</v>
      </c>
      <c r="U9" s="30">
        <v>-0.25869700543142971</v>
      </c>
      <c r="V9" s="30">
        <v>-0.3013655725783897</v>
      </c>
      <c r="X9" s="30">
        <v>-0.58346130976962174</v>
      </c>
      <c r="Z9" s="30">
        <v>9.3346157361323012E-2</v>
      </c>
      <c r="AA9" s="30">
        <v>3.2580883984335989</v>
      </c>
      <c r="AB9" s="30">
        <v>0.53302780918434811</v>
      </c>
      <c r="AC9" s="30">
        <v>-0.86858470194448412</v>
      </c>
      <c r="AD9" s="30">
        <v>-1.1814802634309318</v>
      </c>
      <c r="AE9" s="30">
        <v>-0.45917301179479786</v>
      </c>
    </row>
    <row r="10" spans="1:31" ht="14.25">
      <c r="A10" s="11">
        <v>43922</v>
      </c>
      <c r="B10" s="10" t="s">
        <v>2677</v>
      </c>
      <c r="C10" s="12">
        <v>0.875</v>
      </c>
      <c r="D10" s="13">
        <v>43925</v>
      </c>
      <c r="E10" s="7" t="s">
        <v>2584</v>
      </c>
      <c r="F10" s="14">
        <v>18.12</v>
      </c>
      <c r="G10" t="s">
        <v>10</v>
      </c>
      <c r="H10">
        <v>2</v>
      </c>
      <c r="I10" t="s">
        <v>15</v>
      </c>
      <c r="J10">
        <f t="shared" si="0"/>
        <v>4</v>
      </c>
      <c r="K10" s="34">
        <f t="shared" si="1"/>
        <v>1.8323408153916628E-3</v>
      </c>
      <c r="L10">
        <f t="shared" si="2"/>
        <v>8</v>
      </c>
      <c r="Q10" s="27" t="s">
        <v>9218</v>
      </c>
      <c r="R10" s="30">
        <v>0.11142985746055407</v>
      </c>
      <c r="S10" s="30">
        <v>-0.19646638484443335</v>
      </c>
      <c r="T10" s="30">
        <v>0.51798976526175122</v>
      </c>
      <c r="U10" s="30">
        <v>-0.26796595371734722</v>
      </c>
      <c r="V10" s="30">
        <v>0.33471340056174642</v>
      </c>
      <c r="X10" s="30">
        <v>-0.12768753286059162</v>
      </c>
      <c r="Z10" s="30">
        <v>-6.2229434017860859E-2</v>
      </c>
      <c r="AA10" s="30">
        <v>-1.5090679334284154</v>
      </c>
      <c r="AB10" s="30">
        <v>-1.078478553654036</v>
      </c>
      <c r="AC10" s="30">
        <v>1.2123031456784728E-3</v>
      </c>
      <c r="AD10" s="30">
        <v>0.16981235822855156</v>
      </c>
      <c r="AE10" s="30">
        <v>-0.6948815847195815</v>
      </c>
    </row>
    <row r="11" spans="1:31" ht="14.25">
      <c r="A11" s="11">
        <v>43922</v>
      </c>
      <c r="B11" s="10" t="s">
        <v>2702</v>
      </c>
      <c r="C11" s="12">
        <v>0.91666666666666663</v>
      </c>
      <c r="D11" s="13">
        <v>43926</v>
      </c>
      <c r="E11" s="7" t="s">
        <v>2584</v>
      </c>
      <c r="F11" s="14">
        <v>20.63</v>
      </c>
      <c r="G11" t="s">
        <v>10</v>
      </c>
      <c r="H11">
        <v>2</v>
      </c>
      <c r="I11" t="s">
        <v>122</v>
      </c>
      <c r="J11">
        <f t="shared" si="0"/>
        <v>1</v>
      </c>
      <c r="K11" s="34">
        <f t="shared" si="1"/>
        <v>4.5808520384791571E-4</v>
      </c>
      <c r="L11">
        <f t="shared" si="2"/>
        <v>2</v>
      </c>
      <c r="Q11" s="27" t="s">
        <v>9219</v>
      </c>
      <c r="R11" s="27">
        <v>30.1</v>
      </c>
      <c r="S11" s="27">
        <v>38.090000000000003</v>
      </c>
      <c r="T11" s="27">
        <v>39.11</v>
      </c>
      <c r="U11" s="27">
        <v>34.25</v>
      </c>
      <c r="V11" s="27">
        <v>8.5100000000000016</v>
      </c>
      <c r="X11" s="27">
        <v>41.07</v>
      </c>
      <c r="Z11" s="27">
        <v>23.54</v>
      </c>
      <c r="AA11" s="27">
        <v>20.3</v>
      </c>
      <c r="AB11" s="27">
        <v>32.489999999999995</v>
      </c>
      <c r="AC11" s="27">
        <v>35.43</v>
      </c>
      <c r="AD11" s="27">
        <v>23.83</v>
      </c>
      <c r="AE11" s="27">
        <v>26.009999999999998</v>
      </c>
    </row>
    <row r="12" spans="1:31" ht="14.25">
      <c r="A12" s="11">
        <v>43922</v>
      </c>
      <c r="B12" s="10" t="s">
        <v>2717</v>
      </c>
      <c r="C12" s="12">
        <v>0.54166666666666663</v>
      </c>
      <c r="D12" s="13">
        <v>43927</v>
      </c>
      <c r="E12" s="7" t="s">
        <v>2584</v>
      </c>
      <c r="F12" s="14">
        <v>28.7</v>
      </c>
      <c r="G12" t="s">
        <v>10</v>
      </c>
      <c r="H12">
        <v>1</v>
      </c>
      <c r="I12" t="s">
        <v>5</v>
      </c>
      <c r="J12">
        <f t="shared" si="0"/>
        <v>872</v>
      </c>
      <c r="K12" s="34">
        <f t="shared" si="1"/>
        <v>0.39945029775538249</v>
      </c>
      <c r="L12">
        <f t="shared" si="2"/>
        <v>872</v>
      </c>
      <c r="Q12" s="27" t="s">
        <v>9220</v>
      </c>
      <c r="R12" s="27">
        <v>10</v>
      </c>
      <c r="S12" s="27">
        <v>4</v>
      </c>
      <c r="T12" s="27">
        <v>1.02</v>
      </c>
      <c r="U12" s="27">
        <v>5.51</v>
      </c>
      <c r="V12" s="27">
        <v>17</v>
      </c>
      <c r="X12" s="27">
        <v>1.02</v>
      </c>
      <c r="Z12" s="27">
        <v>15.5</v>
      </c>
      <c r="AA12" s="27">
        <v>11.2</v>
      </c>
      <c r="AB12" s="27">
        <v>2.2000000000000002</v>
      </c>
      <c r="AC12" s="27">
        <v>4.57</v>
      </c>
      <c r="AD12" s="27">
        <v>17.399999999999999</v>
      </c>
      <c r="AE12" s="27">
        <v>8</v>
      </c>
    </row>
    <row r="13" spans="1:31" ht="14.25">
      <c r="A13" s="11">
        <v>43922</v>
      </c>
      <c r="B13" s="10" t="s">
        <v>2721</v>
      </c>
      <c r="C13" s="12">
        <v>0.70833333333333337</v>
      </c>
      <c r="D13" s="13">
        <v>43927</v>
      </c>
      <c r="E13" s="7" t="s">
        <v>2584</v>
      </c>
      <c r="F13" s="14">
        <v>27</v>
      </c>
      <c r="G13" t="s">
        <v>10</v>
      </c>
      <c r="H13">
        <v>2</v>
      </c>
      <c r="I13" t="s">
        <v>20</v>
      </c>
      <c r="J13">
        <f t="shared" si="0"/>
        <v>101</v>
      </c>
      <c r="K13" s="34">
        <f t="shared" si="1"/>
        <v>4.6266605588639487E-2</v>
      </c>
      <c r="L13">
        <f t="shared" si="2"/>
        <v>202</v>
      </c>
      <c r="Q13" s="27" t="s">
        <v>9221</v>
      </c>
      <c r="R13" s="27">
        <v>40.1</v>
      </c>
      <c r="S13" s="27">
        <v>42.09</v>
      </c>
      <c r="T13" s="27">
        <v>40.130000000000003</v>
      </c>
      <c r="U13" s="27">
        <v>39.76</v>
      </c>
      <c r="V13" s="27">
        <v>25.51</v>
      </c>
      <c r="X13" s="27">
        <v>42.09</v>
      </c>
      <c r="Z13" s="27">
        <v>39.04</v>
      </c>
      <c r="AA13" s="27">
        <v>31.5</v>
      </c>
      <c r="AB13" s="27">
        <v>34.69</v>
      </c>
      <c r="AC13" s="27">
        <v>40</v>
      </c>
      <c r="AD13" s="27">
        <v>41.23</v>
      </c>
      <c r="AE13" s="27">
        <v>34.01</v>
      </c>
    </row>
    <row r="14" spans="1:31" ht="14.25">
      <c r="A14" s="11">
        <v>43922</v>
      </c>
      <c r="B14" s="10" t="s">
        <v>2722</v>
      </c>
      <c r="C14" s="12">
        <v>0.75</v>
      </c>
      <c r="D14" s="13">
        <v>43927</v>
      </c>
      <c r="E14" s="7" t="s">
        <v>2584</v>
      </c>
      <c r="F14" s="14">
        <v>27.1</v>
      </c>
      <c r="G14" t="s">
        <v>10</v>
      </c>
      <c r="H14">
        <v>3</v>
      </c>
      <c r="I14" t="s">
        <v>35</v>
      </c>
      <c r="J14">
        <f t="shared" si="0"/>
        <v>5</v>
      </c>
      <c r="K14" s="34">
        <f t="shared" si="1"/>
        <v>2.2904260192395786E-3</v>
      </c>
      <c r="L14">
        <f t="shared" si="2"/>
        <v>15</v>
      </c>
      <c r="Q14" s="27" t="s">
        <v>9222</v>
      </c>
      <c r="R14" s="27">
        <v>3829.2500000000005</v>
      </c>
      <c r="S14" s="27">
        <v>23007.31</v>
      </c>
      <c r="T14" s="27">
        <v>10351.870000000001</v>
      </c>
      <c r="U14" s="27">
        <v>7536.8100000000022</v>
      </c>
      <c r="V14" s="27">
        <v>381.71000000000004</v>
      </c>
      <c r="X14" s="31">
        <v>50568.559999999983</v>
      </c>
      <c r="Z14" s="27">
        <v>950.19999999999993</v>
      </c>
      <c r="AA14" s="27">
        <v>266.51</v>
      </c>
      <c r="AB14" s="27">
        <v>481.93999999999994</v>
      </c>
      <c r="AC14" s="27">
        <v>2233.19</v>
      </c>
      <c r="AD14" s="27">
        <v>561.56000000000006</v>
      </c>
      <c r="AE14" s="27">
        <v>544.96999999999991</v>
      </c>
    </row>
    <row r="15" spans="1:31" ht="15" thickBot="1">
      <c r="A15" s="11">
        <v>43922</v>
      </c>
      <c r="B15" s="10" t="s">
        <v>2729</v>
      </c>
      <c r="C15" s="12">
        <v>4.1666666666666664E-2</v>
      </c>
      <c r="D15" s="13">
        <v>43928</v>
      </c>
      <c r="E15" s="7" t="s">
        <v>2584</v>
      </c>
      <c r="F15" s="14">
        <v>23.8</v>
      </c>
      <c r="G15" t="s">
        <v>10</v>
      </c>
      <c r="H15">
        <v>3</v>
      </c>
      <c r="I15" t="s">
        <v>124</v>
      </c>
      <c r="J15">
        <f t="shared" si="0"/>
        <v>4</v>
      </c>
      <c r="K15" s="34">
        <f t="shared" si="1"/>
        <v>1.8323408153916628E-3</v>
      </c>
      <c r="L15">
        <f t="shared" si="2"/>
        <v>12</v>
      </c>
      <c r="Q15" s="28" t="s">
        <v>9223</v>
      </c>
      <c r="R15" s="28">
        <v>155</v>
      </c>
      <c r="S15" s="28">
        <v>872</v>
      </c>
      <c r="T15" s="28">
        <v>606</v>
      </c>
      <c r="U15" s="28">
        <v>306</v>
      </c>
      <c r="V15" s="28">
        <v>18</v>
      </c>
      <c r="X15" s="28">
        <v>2184</v>
      </c>
      <c r="Z15" s="28">
        <v>35</v>
      </c>
      <c r="AA15" s="28">
        <v>11</v>
      </c>
      <c r="AB15" s="28">
        <v>21</v>
      </c>
      <c r="AC15" s="28">
        <v>101</v>
      </c>
      <c r="AD15" s="28">
        <v>19</v>
      </c>
      <c r="AE15" s="28">
        <v>22</v>
      </c>
    </row>
    <row r="16" spans="1:31" ht="14.25">
      <c r="A16" s="11">
        <v>43922</v>
      </c>
      <c r="B16" s="10" t="s">
        <v>2730</v>
      </c>
      <c r="C16" s="12">
        <v>8.3333333333333329E-2</v>
      </c>
      <c r="D16" s="13">
        <v>43928</v>
      </c>
      <c r="E16" s="7" t="s">
        <v>2584</v>
      </c>
      <c r="F16" s="14">
        <v>23</v>
      </c>
      <c r="G16" t="s">
        <v>10</v>
      </c>
      <c r="H16">
        <v>2</v>
      </c>
      <c r="I16" t="s">
        <v>28</v>
      </c>
      <c r="J16">
        <f t="shared" si="0"/>
        <v>19</v>
      </c>
      <c r="K16" s="34">
        <f t="shared" si="1"/>
        <v>8.703618873110398E-3</v>
      </c>
      <c r="L16">
        <f t="shared" si="2"/>
        <v>38</v>
      </c>
      <c r="S16">
        <v>0</v>
      </c>
      <c r="T16">
        <v>0</v>
      </c>
      <c r="U16">
        <v>0</v>
      </c>
      <c r="V16">
        <v>0</v>
      </c>
      <c r="Z16">
        <v>0</v>
      </c>
      <c r="AA16">
        <v>0</v>
      </c>
      <c r="AB16">
        <v>0</v>
      </c>
      <c r="AC16">
        <v>0</v>
      </c>
      <c r="AD16">
        <v>0</v>
      </c>
      <c r="AE16">
        <v>0</v>
      </c>
    </row>
    <row r="17" spans="1:31" ht="14.25">
      <c r="A17" s="11">
        <v>43922</v>
      </c>
      <c r="B17" s="10" t="s">
        <v>2737</v>
      </c>
      <c r="C17" s="12">
        <v>0.375</v>
      </c>
      <c r="D17" s="13">
        <v>43928</v>
      </c>
      <c r="E17" s="7" t="s">
        <v>2584</v>
      </c>
      <c r="F17" s="14">
        <v>24.19</v>
      </c>
      <c r="G17" t="s">
        <v>10</v>
      </c>
      <c r="H17">
        <v>2</v>
      </c>
      <c r="I17" t="s">
        <v>17</v>
      </c>
      <c r="J17">
        <f t="shared" si="0"/>
        <v>0</v>
      </c>
      <c r="K17" s="34">
        <f t="shared" si="1"/>
        <v>0</v>
      </c>
      <c r="L17">
        <f t="shared" si="2"/>
        <v>0</v>
      </c>
      <c r="Q17" s="26" t="s">
        <v>9231</v>
      </c>
      <c r="R17" s="35">
        <f>_xlfn.QUARTILE.INC($F$2:$F$156,1)</f>
        <v>20.234999999999999</v>
      </c>
      <c r="S17" s="35">
        <f>_xlfn.QUARTILE.INC($F$229:$F$1100,1)</f>
        <v>21</v>
      </c>
      <c r="T17" s="35">
        <f>_xlfn.QUARTILE.INC($F$1230:$F$1835,1)</f>
        <v>11.42</v>
      </c>
      <c r="U17" s="35">
        <f>_xlfn.QUARTILE.INC($F$1861:$F$2166,1)</f>
        <v>20.002500000000001</v>
      </c>
      <c r="V17" s="35">
        <f>_xlfn.QUARTILE.INC($F$2168:$F$2185,1)</f>
        <v>19.8</v>
      </c>
      <c r="X17" s="35">
        <f>_xlfn.QUARTILE.INC($F$2:$F$2185,1)</f>
        <v>17</v>
      </c>
      <c r="Y17" s="35"/>
      <c r="Z17" s="35">
        <v>21.189999999999998</v>
      </c>
      <c r="AA17" s="35">
        <v>20.434999999999999</v>
      </c>
      <c r="AB17" s="35">
        <v>17.100000000000001</v>
      </c>
      <c r="AC17" s="35">
        <v>23.13</v>
      </c>
      <c r="AD17" s="35">
        <v>28.015000000000001</v>
      </c>
      <c r="AE17" s="35">
        <v>29.815000000000001</v>
      </c>
    </row>
    <row r="18" spans="1:31" ht="14.25">
      <c r="A18" s="11">
        <v>43922</v>
      </c>
      <c r="B18" s="10" t="s">
        <v>2739</v>
      </c>
      <c r="C18" s="12">
        <v>0.45833333333333331</v>
      </c>
      <c r="D18" s="13">
        <v>43928</v>
      </c>
      <c r="E18" s="7" t="s">
        <v>2584</v>
      </c>
      <c r="F18" s="14">
        <v>23.19</v>
      </c>
      <c r="G18" t="s">
        <v>10</v>
      </c>
      <c r="H18">
        <v>1</v>
      </c>
      <c r="I18" t="s">
        <v>39</v>
      </c>
      <c r="J18">
        <f t="shared" si="0"/>
        <v>0</v>
      </c>
      <c r="K18" s="34">
        <f t="shared" si="1"/>
        <v>0</v>
      </c>
      <c r="L18">
        <f t="shared" si="2"/>
        <v>0</v>
      </c>
      <c r="Q18" s="26" t="s">
        <v>9232</v>
      </c>
      <c r="R18" s="35">
        <f>_xlfn.QUARTILE.INC($F$2:$F$156,2)</f>
        <v>23.87</v>
      </c>
      <c r="S18" s="35">
        <f>_xlfn.QUARTILE.INC($F$229:$F$1100,2)</f>
        <v>26.35</v>
      </c>
      <c r="T18" s="35">
        <f>_xlfn.QUARTILE.INC($F$1230:$F$1835,2)</f>
        <v>16.010000000000002</v>
      </c>
      <c r="U18" s="35">
        <f>_xlfn.QUARTILE.INC($F$1861:$F$2166,2)</f>
        <v>25.445</v>
      </c>
      <c r="V18" s="35">
        <f>_xlfn.QUARTILE.INC($F$2168:$F$2185,2)</f>
        <v>20.53</v>
      </c>
      <c r="X18" s="35">
        <f>_xlfn.QUARTILE.INC($F$2:$F$2185,2)</f>
        <v>23.515000000000001</v>
      </c>
      <c r="Z18" s="35">
        <v>23</v>
      </c>
      <c r="AA18" s="35">
        <v>21.08</v>
      </c>
      <c r="AB18" s="35">
        <v>23</v>
      </c>
      <c r="AC18" s="35">
        <v>26</v>
      </c>
      <c r="AD18" s="35">
        <v>28.62</v>
      </c>
      <c r="AE18" s="35">
        <v>32.33</v>
      </c>
    </row>
    <row r="19" spans="1:31" ht="14.25">
      <c r="A19" s="11">
        <v>43922</v>
      </c>
      <c r="B19" s="10" t="s">
        <v>2746</v>
      </c>
      <c r="C19" s="12">
        <v>0.75</v>
      </c>
      <c r="D19" s="13">
        <v>43928</v>
      </c>
      <c r="E19" s="7" t="s">
        <v>2584</v>
      </c>
      <c r="F19" s="14">
        <v>21.2</v>
      </c>
      <c r="G19" t="s">
        <v>10</v>
      </c>
      <c r="H19">
        <v>1</v>
      </c>
      <c r="I19" t="s">
        <v>6</v>
      </c>
      <c r="J19">
        <f t="shared" si="0"/>
        <v>606</v>
      </c>
      <c r="K19" s="34">
        <f t="shared" si="1"/>
        <v>0.27759963353183692</v>
      </c>
      <c r="L19">
        <f t="shared" si="2"/>
        <v>606</v>
      </c>
      <c r="Q19" s="26" t="s">
        <v>9233</v>
      </c>
      <c r="R19" s="35">
        <f>_xlfn.QUARTILE.INC($F$2:$F$156,3)</f>
        <v>29.15</v>
      </c>
      <c r="S19" s="35">
        <f>_xlfn.QUARTILE.INC($F$229:$F$1100,3)</f>
        <v>33</v>
      </c>
      <c r="T19" s="35">
        <f>_xlfn.QUARTILE.INC($F$1230:$F$1835,3)</f>
        <v>21.9</v>
      </c>
      <c r="U19" s="35">
        <f>_xlfn.QUARTILE.INC($F$1861:$F$2166,3)</f>
        <v>29.31</v>
      </c>
      <c r="V19" s="35">
        <f>_xlfn.QUARTILE.INC($F$2168:$F$2185,3)</f>
        <v>23</v>
      </c>
      <c r="X19" s="35">
        <f>_xlfn.QUARTILE.INC($F$2:$F$2185,3)</f>
        <v>29.13</v>
      </c>
      <c r="Y19" s="35"/>
      <c r="Z19" s="35">
        <v>24.4</v>
      </c>
      <c r="AA19" s="35">
        <v>22.66</v>
      </c>
      <c r="AB19" s="35">
        <v>24.5</v>
      </c>
      <c r="AC19" s="35">
        <v>26.98</v>
      </c>
      <c r="AD19" s="35">
        <v>29.92</v>
      </c>
      <c r="AE19" s="35">
        <v>34.212499999999999</v>
      </c>
    </row>
    <row r="20" spans="1:31" ht="14.25">
      <c r="A20" s="11">
        <v>43922</v>
      </c>
      <c r="B20" s="10" t="s">
        <v>2793</v>
      </c>
      <c r="C20" s="12">
        <v>0.70833333333333337</v>
      </c>
      <c r="D20" s="13">
        <v>43930</v>
      </c>
      <c r="E20" s="7" t="s">
        <v>2584</v>
      </c>
      <c r="F20" s="14">
        <v>21.02</v>
      </c>
      <c r="G20" t="s">
        <v>10</v>
      </c>
      <c r="H20">
        <v>2</v>
      </c>
      <c r="I20" t="s">
        <v>7</v>
      </c>
      <c r="J20">
        <f t="shared" si="0"/>
        <v>22</v>
      </c>
      <c r="K20" s="34">
        <f t="shared" si="1"/>
        <v>1.0077874484654145E-2</v>
      </c>
      <c r="L20">
        <f t="shared" si="2"/>
        <v>44</v>
      </c>
      <c r="Q20" s="26" t="s">
        <v>9234</v>
      </c>
      <c r="R20" s="36">
        <f>_xlfn.PERCENTILE.INC($F$2:$F$156,0.01)</f>
        <v>10.3124</v>
      </c>
      <c r="S20" s="36">
        <f>_xlfn.PERCENTILE.INC($F$229:$F$1100,0.01)</f>
        <v>8.4639000000000006</v>
      </c>
      <c r="T20" s="36">
        <f>_xlfn.PERCENTILE.INC($F$1230:$F$1835,0.01)</f>
        <v>2.46</v>
      </c>
      <c r="U20" s="36">
        <f>_xlfn.PERCENTILE.INC($F$1861:$F$2166,0.01)</f>
        <v>8.5809999999999995</v>
      </c>
      <c r="V20" s="36">
        <f>_xlfn.PERCENTILE.INC($F$2168:$F$2185,0.01)</f>
        <v>17.392699999999998</v>
      </c>
      <c r="X20" s="36">
        <f>_xlfn.PERCENTILE.INC($F$2:$F$2185,0.01)</f>
        <v>3.9948999999999999</v>
      </c>
      <c r="Z20" s="36">
        <v>17.015000000000001</v>
      </c>
      <c r="AA20" s="36">
        <v>15.765000000000001</v>
      </c>
      <c r="AB20" s="36">
        <v>14.846</v>
      </c>
      <c r="AC20" s="36">
        <v>10</v>
      </c>
      <c r="AD20" s="36">
        <v>27.21</v>
      </c>
      <c r="AE20" s="36">
        <v>23.420999999999999</v>
      </c>
    </row>
    <row r="21" spans="1:31" ht="14.25">
      <c r="A21" s="11">
        <v>43922</v>
      </c>
      <c r="B21" s="10" t="s">
        <v>2797</v>
      </c>
      <c r="C21" s="12">
        <v>0.875</v>
      </c>
      <c r="D21" s="13">
        <v>43930</v>
      </c>
      <c r="E21" s="7" t="s">
        <v>2584</v>
      </c>
      <c r="F21" s="14">
        <v>27.99</v>
      </c>
      <c r="G21" t="s">
        <v>10</v>
      </c>
      <c r="H21">
        <v>3</v>
      </c>
      <c r="I21" t="s">
        <v>326</v>
      </c>
      <c r="J21">
        <f t="shared" si="0"/>
        <v>0</v>
      </c>
      <c r="K21" s="34">
        <f t="shared" si="1"/>
        <v>0</v>
      </c>
      <c r="L21">
        <f t="shared" si="2"/>
        <v>0</v>
      </c>
      <c r="Q21" s="26" t="s">
        <v>9235</v>
      </c>
      <c r="R21" s="36">
        <f>_xlfn.PERCENTILE.INC($F$2:$F$156,0.95)</f>
        <v>35.895999999999994</v>
      </c>
      <c r="S21" s="36">
        <f>_xlfn.PERCENTILE.INC($F$229:$F$1100,0.95)</f>
        <v>38.799999999999997</v>
      </c>
      <c r="T21" s="36">
        <f>_xlfn.PERCENTILE.INC($F$1230:$F$1835,0.95)</f>
        <v>33</v>
      </c>
      <c r="U21" s="36">
        <f>_xlfn.PERCENTILE.INC($F$1861:$F$2166,0.95)</f>
        <v>34.7575</v>
      </c>
      <c r="V21" s="36">
        <f>_xlfn.PERCENTILE.INC($F$2168:$F$2185,0.95)</f>
        <v>24.302999999999997</v>
      </c>
      <c r="X21" s="36">
        <f>_xlfn.PERCENTILE.INC($F$2:$F$2185,0.95)</f>
        <v>37.052499999999995</v>
      </c>
      <c r="Z21" s="36">
        <v>27.459999999999997</v>
      </c>
      <c r="AA21" s="36">
        <v>26.454999999999998</v>
      </c>
      <c r="AB21" s="36">
        <v>26.2</v>
      </c>
      <c r="AC21" s="36">
        <v>27.94</v>
      </c>
      <c r="AD21" s="36">
        <v>30.740000000000002</v>
      </c>
      <c r="AE21" s="36">
        <v>35.280999999999999</v>
      </c>
    </row>
    <row r="22" spans="1:31" ht="14.25">
      <c r="A22" s="11">
        <v>43922</v>
      </c>
      <c r="B22" s="10" t="s">
        <v>2799</v>
      </c>
      <c r="C22" s="12">
        <v>0.95833333333333337</v>
      </c>
      <c r="D22" s="13">
        <v>43930</v>
      </c>
      <c r="E22" s="7" t="s">
        <v>2584</v>
      </c>
      <c r="F22" s="14">
        <v>23.52</v>
      </c>
      <c r="G22" t="s">
        <v>10</v>
      </c>
      <c r="H22">
        <v>2</v>
      </c>
      <c r="I22" t="s">
        <v>49</v>
      </c>
      <c r="J22">
        <f t="shared" si="0"/>
        <v>3</v>
      </c>
      <c r="K22" s="34">
        <f t="shared" si="1"/>
        <v>1.3742556115437471E-3</v>
      </c>
      <c r="L22">
        <f t="shared" si="2"/>
        <v>6</v>
      </c>
      <c r="Q22" s="26" t="s">
        <v>9236</v>
      </c>
      <c r="R22" s="36">
        <f>+R19-R17</f>
        <v>8.9149999999999991</v>
      </c>
      <c r="S22" s="36">
        <f t="shared" ref="S22:V22" si="4">+S19-S17</f>
        <v>12</v>
      </c>
      <c r="T22" s="36">
        <f t="shared" si="4"/>
        <v>10.479999999999999</v>
      </c>
      <c r="U22" s="36">
        <f t="shared" si="4"/>
        <v>9.3074999999999974</v>
      </c>
      <c r="V22" s="36">
        <f t="shared" si="4"/>
        <v>3.1999999999999993</v>
      </c>
      <c r="X22" s="36">
        <f t="shared" ref="X22" si="5">+X19-X17</f>
        <v>12.129999999999999</v>
      </c>
      <c r="Z22" s="36">
        <v>3.2100000000000009</v>
      </c>
      <c r="AA22" s="36">
        <v>2.2250000000000014</v>
      </c>
      <c r="AB22" s="36">
        <v>7.3999999999999986</v>
      </c>
      <c r="AC22" s="36">
        <v>3.8500000000000014</v>
      </c>
      <c r="AD22" s="36">
        <v>1.9050000000000011</v>
      </c>
      <c r="AE22" s="36">
        <v>4.3974999999999973</v>
      </c>
    </row>
    <row r="23" spans="1:31" ht="14.25">
      <c r="A23" s="11">
        <v>43922</v>
      </c>
      <c r="B23" s="10" t="s">
        <v>2810</v>
      </c>
      <c r="C23" s="12">
        <v>0.41666666666666669</v>
      </c>
      <c r="D23" s="13">
        <v>43931</v>
      </c>
      <c r="E23" s="7" t="s">
        <v>2584</v>
      </c>
      <c r="F23" s="14">
        <v>18.559999999999999</v>
      </c>
      <c r="G23" t="s">
        <v>10</v>
      </c>
      <c r="H23">
        <v>1</v>
      </c>
      <c r="I23" t="s">
        <v>12</v>
      </c>
      <c r="J23">
        <f t="shared" si="0"/>
        <v>306</v>
      </c>
      <c r="K23" s="34">
        <f t="shared" si="1"/>
        <v>0.14017407237746221</v>
      </c>
      <c r="L23">
        <f t="shared" si="2"/>
        <v>306</v>
      </c>
      <c r="Q23" s="40" t="s">
        <v>9241</v>
      </c>
      <c r="R23" s="33">
        <f>R7/R3</f>
        <v>0.27654737705682703</v>
      </c>
      <c r="S23" s="33">
        <f t="shared" ref="S23:V23" si="6">S7/S3</f>
        <v>0.29352378140329755</v>
      </c>
      <c r="T23" s="33">
        <f t="shared" si="6"/>
        <v>0.47806178381590175</v>
      </c>
      <c r="U23" s="33">
        <f t="shared" si="6"/>
        <v>0.26933828770118506</v>
      </c>
      <c r="V23" s="33">
        <f t="shared" si="6"/>
        <v>0.10209308577932752</v>
      </c>
      <c r="X23" s="33">
        <f>X7/X3</f>
        <v>0.37242417958672441</v>
      </c>
      <c r="Z23" s="33">
        <f>Z7/Z3</f>
        <v>0.20083533466008435</v>
      </c>
      <c r="AA23" s="33">
        <f t="shared" ref="AA23:AD23" si="7">AA7/AA3</f>
        <v>0.220378424435939</v>
      </c>
      <c r="AB23" s="33">
        <f t="shared" si="7"/>
        <v>0.42081866348115049</v>
      </c>
      <c r="AC23" s="33">
        <f t="shared" si="7"/>
        <v>0.42140084651967191</v>
      </c>
      <c r="AD23" s="33">
        <f t="shared" si="7"/>
        <v>0.24943691743084526</v>
      </c>
      <c r="AE23" s="33">
        <f>AE7/AE3</f>
        <v>0.29895731873166581</v>
      </c>
    </row>
    <row r="24" spans="1:31" ht="14.25">
      <c r="A24" s="11">
        <v>43922</v>
      </c>
      <c r="B24" s="10" t="s">
        <v>2812</v>
      </c>
      <c r="C24" s="12">
        <v>0.5</v>
      </c>
      <c r="D24" s="13">
        <v>43931</v>
      </c>
      <c r="E24" s="7" t="s">
        <v>2584</v>
      </c>
      <c r="F24" s="14">
        <v>23.66</v>
      </c>
      <c r="G24" t="s">
        <v>10</v>
      </c>
      <c r="H24">
        <v>2</v>
      </c>
      <c r="I24" t="s">
        <v>117</v>
      </c>
      <c r="J24">
        <f t="shared" si="0"/>
        <v>1</v>
      </c>
      <c r="K24" s="34">
        <f t="shared" si="1"/>
        <v>4.5808520384791571E-4</v>
      </c>
      <c r="L24">
        <f t="shared" si="2"/>
        <v>2</v>
      </c>
      <c r="R24" t="b">
        <f>R5=R18</f>
        <v>1</v>
      </c>
      <c r="S24" t="b">
        <f t="shared" ref="S24:V24" si="8">S5=S18</f>
        <v>1</v>
      </c>
      <c r="T24" t="b">
        <f t="shared" si="8"/>
        <v>1</v>
      </c>
      <c r="U24" t="b">
        <f t="shared" si="8"/>
        <v>1</v>
      </c>
      <c r="V24" t="b">
        <f t="shared" si="8"/>
        <v>1</v>
      </c>
    </row>
    <row r="25" spans="1:31" ht="14.25">
      <c r="A25" s="11">
        <v>43922</v>
      </c>
      <c r="B25" s="10" t="s">
        <v>2822</v>
      </c>
      <c r="C25" s="12">
        <v>0.91666666666666663</v>
      </c>
      <c r="D25" s="13">
        <v>43931</v>
      </c>
      <c r="E25" s="7" t="s">
        <v>2584</v>
      </c>
      <c r="F25" s="14">
        <v>25.65</v>
      </c>
      <c r="G25" t="s">
        <v>10</v>
      </c>
      <c r="H25">
        <v>1</v>
      </c>
      <c r="I25" t="s">
        <v>13</v>
      </c>
      <c r="J25">
        <f t="shared" si="0"/>
        <v>17</v>
      </c>
      <c r="K25" s="34">
        <f t="shared" si="1"/>
        <v>7.7874484654145669E-3</v>
      </c>
      <c r="L25">
        <f t="shared" si="2"/>
        <v>17</v>
      </c>
    </row>
    <row r="26" spans="1:31" ht="14.25">
      <c r="A26" s="11">
        <v>43922</v>
      </c>
      <c r="B26" s="10" t="s">
        <v>2838</v>
      </c>
      <c r="C26" s="12">
        <v>0.58333333333333337</v>
      </c>
      <c r="D26" s="13">
        <v>43932</v>
      </c>
      <c r="E26" s="7" t="s">
        <v>2584</v>
      </c>
      <c r="F26" s="14">
        <v>25.9</v>
      </c>
      <c r="G26" t="s">
        <v>10</v>
      </c>
      <c r="J26" s="37">
        <f>+SUM(J2:J25)</f>
        <v>2183</v>
      </c>
      <c r="K26" s="38">
        <f>+SUM(K2:K25)</f>
        <v>0.99999999999999989</v>
      </c>
      <c r="L26" s="37">
        <f>+SUM(L2:L25)</f>
        <v>2430</v>
      </c>
      <c r="Q26" t="s">
        <v>9256</v>
      </c>
    </row>
    <row r="27" spans="1:31" ht="14.25">
      <c r="A27" s="11">
        <v>43922</v>
      </c>
      <c r="B27" s="10" t="s">
        <v>2845</v>
      </c>
      <c r="C27" s="12">
        <v>0.875</v>
      </c>
      <c r="D27" s="13">
        <v>43932</v>
      </c>
      <c r="E27" s="7" t="s">
        <v>2584</v>
      </c>
      <c r="F27" s="14">
        <v>29</v>
      </c>
      <c r="G27" t="s">
        <v>10</v>
      </c>
      <c r="Q27" s="21" t="s">
        <v>9257</v>
      </c>
    </row>
    <row r="28" spans="1:31" ht="14.25">
      <c r="A28" s="11">
        <v>43922</v>
      </c>
      <c r="B28" s="10" t="s">
        <v>2847</v>
      </c>
      <c r="C28" s="12">
        <v>0.95833333333333337</v>
      </c>
      <c r="D28" s="13">
        <v>43932</v>
      </c>
      <c r="E28" s="7" t="s">
        <v>2584</v>
      </c>
      <c r="F28" s="14">
        <v>25.1</v>
      </c>
      <c r="G28" t="s">
        <v>10</v>
      </c>
      <c r="Q28" t="s">
        <v>9261</v>
      </c>
    </row>
    <row r="29" spans="1:31" ht="14.25">
      <c r="A29" s="11">
        <v>43922</v>
      </c>
      <c r="B29" s="10" t="s">
        <v>2888</v>
      </c>
      <c r="C29" s="12">
        <v>0.66666666666666663</v>
      </c>
      <c r="D29" s="13">
        <v>43934</v>
      </c>
      <c r="E29" s="7" t="s">
        <v>2584</v>
      </c>
      <c r="F29" s="14">
        <v>18.989999999999998</v>
      </c>
      <c r="G29" t="s">
        <v>10</v>
      </c>
      <c r="Q29" t="s">
        <v>9262</v>
      </c>
    </row>
    <row r="30" spans="1:31" ht="14.25">
      <c r="A30" s="11">
        <v>43922</v>
      </c>
      <c r="B30" s="10" t="s">
        <v>2910</v>
      </c>
      <c r="C30" s="12">
        <v>0.58333333333333337</v>
      </c>
      <c r="D30" s="13">
        <v>43935</v>
      </c>
      <c r="E30" s="7" t="s">
        <v>2584</v>
      </c>
      <c r="F30" s="14">
        <v>24.5</v>
      </c>
      <c r="G30" t="s">
        <v>10</v>
      </c>
      <c r="Q30" t="s">
        <v>9263</v>
      </c>
    </row>
    <row r="31" spans="1:31" ht="14.25">
      <c r="A31" s="11">
        <v>43922</v>
      </c>
      <c r="B31" s="10" t="s">
        <v>2917</v>
      </c>
      <c r="C31" s="12">
        <v>0.875</v>
      </c>
      <c r="D31" s="13">
        <v>43935</v>
      </c>
      <c r="E31" s="7" t="s">
        <v>2584</v>
      </c>
      <c r="F31" s="14">
        <v>26.9</v>
      </c>
      <c r="G31" t="s">
        <v>10</v>
      </c>
      <c r="Q31" t="s">
        <v>9258</v>
      </c>
    </row>
    <row r="32" spans="1:31" ht="14.25">
      <c r="A32" s="11">
        <v>43922</v>
      </c>
      <c r="B32" s="10" t="s">
        <v>2919</v>
      </c>
      <c r="C32" s="12">
        <v>0.95833333333333337</v>
      </c>
      <c r="D32" s="13">
        <v>43935</v>
      </c>
      <c r="E32" s="7" t="s">
        <v>2584</v>
      </c>
      <c r="F32" s="14">
        <v>20.69</v>
      </c>
      <c r="G32" t="s">
        <v>10</v>
      </c>
      <c r="K32" s="26"/>
      <c r="L32" s="26"/>
    </row>
    <row r="33" spans="1:17" ht="14.25">
      <c r="A33" s="11">
        <v>43922</v>
      </c>
      <c r="B33" s="10" t="s">
        <v>2990</v>
      </c>
      <c r="C33" s="12">
        <v>0.91666666666666663</v>
      </c>
      <c r="D33" s="13">
        <v>43938</v>
      </c>
      <c r="E33" s="7" t="s">
        <v>2584</v>
      </c>
      <c r="F33" s="14">
        <v>21.47</v>
      </c>
      <c r="G33" t="s">
        <v>10</v>
      </c>
      <c r="L33" s="26"/>
      <c r="Q33" t="s">
        <v>9264</v>
      </c>
    </row>
    <row r="34" spans="1:17" ht="14.25">
      <c r="A34" s="11">
        <v>43922</v>
      </c>
      <c r="B34" s="10" t="s">
        <v>3011</v>
      </c>
      <c r="C34" s="12">
        <v>0.79166666666666663</v>
      </c>
      <c r="D34" s="13">
        <v>43939</v>
      </c>
      <c r="E34" s="7" t="s">
        <v>2584</v>
      </c>
      <c r="F34" s="14">
        <v>24.21</v>
      </c>
      <c r="G34" t="s">
        <v>10</v>
      </c>
      <c r="L34" s="26"/>
      <c r="Q34" t="s">
        <v>9259</v>
      </c>
    </row>
    <row r="35" spans="1:17" ht="14.25">
      <c r="A35" s="11">
        <v>43922</v>
      </c>
      <c r="B35" s="10" t="s">
        <v>3016</v>
      </c>
      <c r="C35" s="12">
        <v>0</v>
      </c>
      <c r="D35" s="13">
        <v>43940</v>
      </c>
      <c r="E35" s="7" t="s">
        <v>2584</v>
      </c>
      <c r="F35" s="14">
        <v>16.510000000000002</v>
      </c>
      <c r="G35" t="s">
        <v>10</v>
      </c>
      <c r="L35" s="26"/>
      <c r="Q35" t="s">
        <v>9260</v>
      </c>
    </row>
    <row r="36" spans="1:17" ht="14.25">
      <c r="A36" s="11">
        <v>43922</v>
      </c>
      <c r="B36" s="10" t="s">
        <v>3053</v>
      </c>
      <c r="C36" s="12">
        <v>0.54166666666666663</v>
      </c>
      <c r="D36" s="13">
        <v>43941</v>
      </c>
      <c r="E36" s="7" t="s">
        <v>2584</v>
      </c>
      <c r="F36" s="14">
        <v>13.51</v>
      </c>
      <c r="G36" t="s">
        <v>10</v>
      </c>
      <c r="L36" s="26"/>
    </row>
    <row r="37" spans="1:17" ht="14.25">
      <c r="A37" s="11">
        <v>43922</v>
      </c>
      <c r="B37" s="10" t="s">
        <v>3063</v>
      </c>
      <c r="C37" s="12">
        <v>0.95833333333333337</v>
      </c>
      <c r="D37" s="13">
        <v>43941</v>
      </c>
      <c r="E37" s="7" t="s">
        <v>2584</v>
      </c>
      <c r="F37" s="14">
        <v>14.33</v>
      </c>
      <c r="G37" t="s">
        <v>10</v>
      </c>
      <c r="L37" s="26"/>
    </row>
    <row r="38" spans="1:17" ht="14.25">
      <c r="A38" s="11">
        <v>43922</v>
      </c>
      <c r="B38" s="10" t="s">
        <v>3097</v>
      </c>
      <c r="C38" s="12">
        <v>0.375</v>
      </c>
      <c r="D38" s="13">
        <v>43943</v>
      </c>
      <c r="E38" s="7" t="s">
        <v>2584</v>
      </c>
      <c r="F38" s="14">
        <v>10.57</v>
      </c>
      <c r="G38" t="s">
        <v>10</v>
      </c>
      <c r="L38" s="26"/>
    </row>
    <row r="39" spans="1:17" ht="14.25">
      <c r="A39" s="11">
        <v>43922</v>
      </c>
      <c r="B39" s="10" t="s">
        <v>3107</v>
      </c>
      <c r="C39" s="12">
        <v>0.79166666666666663</v>
      </c>
      <c r="D39" s="13">
        <v>43943</v>
      </c>
      <c r="E39" s="7" t="s">
        <v>2584</v>
      </c>
      <c r="F39" s="14">
        <v>18.850000000000001</v>
      </c>
      <c r="G39" t="s">
        <v>10</v>
      </c>
      <c r="L39" s="26"/>
    </row>
    <row r="40" spans="1:17" ht="14.25">
      <c r="A40" s="11">
        <v>43922</v>
      </c>
      <c r="B40" s="10" t="s">
        <v>3108</v>
      </c>
      <c r="C40" s="12">
        <v>0.83333333333333337</v>
      </c>
      <c r="D40" s="13">
        <v>43943</v>
      </c>
      <c r="E40" s="7" t="s">
        <v>2584</v>
      </c>
      <c r="F40" s="14">
        <v>20.03</v>
      </c>
      <c r="G40" t="s">
        <v>10</v>
      </c>
      <c r="L40" s="26"/>
    </row>
    <row r="41" spans="1:17" ht="14.25">
      <c r="A41" s="11">
        <v>43922</v>
      </c>
      <c r="B41" s="10" t="s">
        <v>3112</v>
      </c>
      <c r="C41" s="12">
        <v>0</v>
      </c>
      <c r="D41" s="13">
        <v>43944</v>
      </c>
      <c r="E41" s="7" t="s">
        <v>2584</v>
      </c>
      <c r="F41" s="14">
        <v>20.100000000000001</v>
      </c>
      <c r="G41" t="s">
        <v>10</v>
      </c>
      <c r="L41" s="26"/>
    </row>
    <row r="42" spans="1:17" ht="14.25">
      <c r="A42" s="11">
        <v>43922</v>
      </c>
      <c r="B42" s="10" t="s">
        <v>3114</v>
      </c>
      <c r="C42" s="12">
        <v>8.3333333333333329E-2</v>
      </c>
      <c r="D42" s="13">
        <v>43944</v>
      </c>
      <c r="E42" s="7" t="s">
        <v>2584</v>
      </c>
      <c r="F42" s="14">
        <v>16.11</v>
      </c>
      <c r="G42" t="s">
        <v>10</v>
      </c>
      <c r="L42" s="26"/>
    </row>
    <row r="43" spans="1:17" ht="14.25">
      <c r="A43" s="11">
        <v>43922</v>
      </c>
      <c r="B43" s="10" t="s">
        <v>3131</v>
      </c>
      <c r="C43" s="12">
        <v>0.79166666666666663</v>
      </c>
      <c r="D43" s="13">
        <v>43944</v>
      </c>
      <c r="E43" s="7" t="s">
        <v>2584</v>
      </c>
      <c r="F43" s="14">
        <v>21.33</v>
      </c>
      <c r="G43" t="s">
        <v>10</v>
      </c>
      <c r="L43" s="26"/>
    </row>
    <row r="44" spans="1:17" ht="14.25">
      <c r="A44" s="11">
        <v>43922</v>
      </c>
      <c r="B44" s="10" t="s">
        <v>3134</v>
      </c>
      <c r="C44" s="12">
        <v>0.91666666666666663</v>
      </c>
      <c r="D44" s="13">
        <v>43944</v>
      </c>
      <c r="E44" s="7" t="s">
        <v>2584</v>
      </c>
      <c r="F44" s="14">
        <v>22.31</v>
      </c>
      <c r="G44" t="s">
        <v>10</v>
      </c>
      <c r="L44" s="26"/>
    </row>
    <row r="45" spans="1:17" ht="14.25">
      <c r="A45" s="11">
        <v>43922</v>
      </c>
      <c r="B45" s="10" t="s">
        <v>3136</v>
      </c>
      <c r="C45" s="12">
        <v>0</v>
      </c>
      <c r="D45" s="13">
        <v>43945</v>
      </c>
      <c r="E45" s="7" t="s">
        <v>2584</v>
      </c>
      <c r="F45" s="14">
        <v>23.87</v>
      </c>
      <c r="G45" t="s">
        <v>10</v>
      </c>
      <c r="L45" s="26"/>
    </row>
    <row r="46" spans="1:17" ht="14.25">
      <c r="A46" s="11">
        <v>43922</v>
      </c>
      <c r="B46" s="10" t="s">
        <v>3137</v>
      </c>
      <c r="C46" s="12">
        <v>4.1666666666666664E-2</v>
      </c>
      <c r="D46" s="13">
        <v>43945</v>
      </c>
      <c r="E46" s="7" t="s">
        <v>2584</v>
      </c>
      <c r="F46" s="14">
        <v>21.63</v>
      </c>
      <c r="G46" t="s">
        <v>10</v>
      </c>
      <c r="L46" s="26"/>
    </row>
    <row r="47" spans="1:17" ht="14.25">
      <c r="A47" s="11">
        <v>43922</v>
      </c>
      <c r="B47" s="10" t="s">
        <v>3138</v>
      </c>
      <c r="C47" s="12">
        <v>8.3333333333333329E-2</v>
      </c>
      <c r="D47" s="13">
        <v>43945</v>
      </c>
      <c r="E47" s="7" t="s">
        <v>2584</v>
      </c>
      <c r="F47" s="14">
        <v>20.65</v>
      </c>
      <c r="G47" t="s">
        <v>10</v>
      </c>
      <c r="L47" s="26"/>
    </row>
    <row r="48" spans="1:17" ht="14.25">
      <c r="A48" s="11">
        <v>43922</v>
      </c>
      <c r="B48" s="10" t="s">
        <v>3140</v>
      </c>
      <c r="C48" s="12">
        <v>0.16666666666666666</v>
      </c>
      <c r="D48" s="13">
        <v>43945</v>
      </c>
      <c r="E48" s="7" t="s">
        <v>2584</v>
      </c>
      <c r="F48" s="14">
        <v>17.010000000000002</v>
      </c>
      <c r="G48" t="s">
        <v>10</v>
      </c>
      <c r="L48" s="26"/>
    </row>
    <row r="49" spans="1:12" ht="14.25">
      <c r="A49" s="11">
        <v>43922</v>
      </c>
      <c r="B49" s="10" t="s">
        <v>3143</v>
      </c>
      <c r="C49" s="12">
        <v>0.29166666666666669</v>
      </c>
      <c r="D49" s="13">
        <v>43945</v>
      </c>
      <c r="E49" s="7" t="s">
        <v>2584</v>
      </c>
      <c r="F49" s="14">
        <v>20.52</v>
      </c>
      <c r="G49" t="s">
        <v>10</v>
      </c>
      <c r="L49" s="26"/>
    </row>
    <row r="50" spans="1:12" ht="14.25">
      <c r="A50" s="11">
        <v>43922</v>
      </c>
      <c r="B50" s="10" t="s">
        <v>3145</v>
      </c>
      <c r="C50" s="12">
        <v>0.375</v>
      </c>
      <c r="D50" s="13">
        <v>43945</v>
      </c>
      <c r="E50" s="7" t="s">
        <v>2584</v>
      </c>
      <c r="F50" s="14">
        <v>21.84</v>
      </c>
      <c r="G50" t="s">
        <v>10</v>
      </c>
      <c r="L50" s="26"/>
    </row>
    <row r="51" spans="1:12" ht="14.25">
      <c r="A51" s="11">
        <v>43922</v>
      </c>
      <c r="B51" s="10" t="s">
        <v>3146</v>
      </c>
      <c r="C51" s="12">
        <v>0.41666666666666669</v>
      </c>
      <c r="D51" s="13">
        <v>43945</v>
      </c>
      <c r="E51" s="7" t="s">
        <v>2584</v>
      </c>
      <c r="F51" s="14">
        <v>20</v>
      </c>
      <c r="G51" t="s">
        <v>10</v>
      </c>
      <c r="L51" s="26"/>
    </row>
    <row r="52" spans="1:12" ht="14.25">
      <c r="A52" s="11">
        <v>43922</v>
      </c>
      <c r="B52" s="10" t="s">
        <v>3156</v>
      </c>
      <c r="C52" s="12">
        <v>0.83333333333333337</v>
      </c>
      <c r="D52" s="13">
        <v>43945</v>
      </c>
      <c r="E52" s="7" t="s">
        <v>2584</v>
      </c>
      <c r="F52" s="14">
        <v>22.5</v>
      </c>
      <c r="G52" t="s">
        <v>10</v>
      </c>
      <c r="L52" s="26"/>
    </row>
    <row r="53" spans="1:12" ht="14.25">
      <c r="A53" s="11">
        <v>43922</v>
      </c>
      <c r="B53" s="10" t="s">
        <v>3173</v>
      </c>
      <c r="C53" s="12">
        <v>0.54166666666666663</v>
      </c>
      <c r="D53" s="13">
        <v>43946</v>
      </c>
      <c r="E53" s="7" t="s">
        <v>2584</v>
      </c>
      <c r="F53" s="14">
        <v>21.33</v>
      </c>
      <c r="G53" t="s">
        <v>10</v>
      </c>
      <c r="L53" s="26"/>
    </row>
    <row r="54" spans="1:12" ht="14.25">
      <c r="A54" s="11">
        <v>43922</v>
      </c>
      <c r="B54" s="10" t="s">
        <v>3207</v>
      </c>
      <c r="C54" s="12">
        <v>0.95833333333333337</v>
      </c>
      <c r="D54" s="13">
        <v>43947</v>
      </c>
      <c r="E54" s="7" t="s">
        <v>2584</v>
      </c>
      <c r="F54" s="14">
        <v>23.76</v>
      </c>
      <c r="G54" t="s">
        <v>10</v>
      </c>
      <c r="L54" s="26"/>
    </row>
    <row r="55" spans="1:12" ht="14.25">
      <c r="A55" s="11">
        <v>43922</v>
      </c>
      <c r="B55" s="10" t="s">
        <v>3216</v>
      </c>
      <c r="C55" s="12">
        <v>0.33333333333333331</v>
      </c>
      <c r="D55" s="13">
        <v>43948</v>
      </c>
      <c r="E55" s="7" t="s">
        <v>2584</v>
      </c>
      <c r="F55" s="14">
        <v>20.58</v>
      </c>
      <c r="G55" t="s">
        <v>10</v>
      </c>
      <c r="L55" s="26"/>
    </row>
    <row r="56" spans="1:12" ht="14.25">
      <c r="A56" s="11">
        <v>43922</v>
      </c>
      <c r="B56" s="10" t="s">
        <v>3217</v>
      </c>
      <c r="C56" s="12">
        <v>0.375</v>
      </c>
      <c r="D56" s="13">
        <v>43948</v>
      </c>
      <c r="E56" s="7" t="s">
        <v>2584</v>
      </c>
      <c r="F56" s="14">
        <v>21.99</v>
      </c>
      <c r="G56" t="s">
        <v>10</v>
      </c>
    </row>
    <row r="57" spans="1:12" ht="14.25">
      <c r="A57" s="11">
        <v>43922</v>
      </c>
      <c r="B57" s="10" t="s">
        <v>3220</v>
      </c>
      <c r="C57" s="12">
        <v>0.5</v>
      </c>
      <c r="D57" s="13">
        <v>43948</v>
      </c>
      <c r="E57" s="7" t="s">
        <v>2584</v>
      </c>
      <c r="F57" s="14">
        <v>21.49</v>
      </c>
      <c r="G57" t="s">
        <v>10</v>
      </c>
    </row>
    <row r="58" spans="1:12" ht="14.25">
      <c r="A58" s="11">
        <v>43922</v>
      </c>
      <c r="B58" s="10" t="s">
        <v>3222</v>
      </c>
      <c r="C58" s="12">
        <v>0.58333333333333337</v>
      </c>
      <c r="D58" s="13">
        <v>43948</v>
      </c>
      <c r="E58" s="7" t="s">
        <v>2584</v>
      </c>
      <c r="F58" s="14">
        <v>19.850000000000001</v>
      </c>
      <c r="G58" t="s">
        <v>10</v>
      </c>
    </row>
    <row r="59" spans="1:12" ht="14.25">
      <c r="A59" s="11">
        <v>43922</v>
      </c>
      <c r="B59" s="10" t="s">
        <v>3235</v>
      </c>
      <c r="C59" s="12">
        <v>0.125</v>
      </c>
      <c r="D59" s="13">
        <v>43949</v>
      </c>
      <c r="E59" s="7" t="s">
        <v>2584</v>
      </c>
      <c r="F59" s="14">
        <v>13.8</v>
      </c>
      <c r="G59" t="s">
        <v>10</v>
      </c>
    </row>
    <row r="60" spans="1:12" ht="14.25">
      <c r="A60" s="11">
        <v>43922</v>
      </c>
      <c r="B60" s="10" t="s">
        <v>3242</v>
      </c>
      <c r="C60" s="12">
        <v>0.41666666666666669</v>
      </c>
      <c r="D60" s="13">
        <v>43949</v>
      </c>
      <c r="E60" s="7" t="s">
        <v>2584</v>
      </c>
      <c r="F60" s="14">
        <v>21.19</v>
      </c>
      <c r="G60" t="s">
        <v>10</v>
      </c>
    </row>
    <row r="61" spans="1:12" ht="14.25">
      <c r="A61" s="11">
        <v>43922</v>
      </c>
      <c r="B61" s="10" t="s">
        <v>3247</v>
      </c>
      <c r="C61" s="12">
        <v>0.625</v>
      </c>
      <c r="D61" s="13">
        <v>43949</v>
      </c>
      <c r="E61" s="7" t="s">
        <v>2584</v>
      </c>
      <c r="F61" s="14">
        <v>16.27</v>
      </c>
      <c r="G61" t="s">
        <v>10</v>
      </c>
    </row>
    <row r="62" spans="1:12" ht="14.25">
      <c r="A62" s="11">
        <v>43952</v>
      </c>
      <c r="B62" s="10" t="s">
        <v>3329</v>
      </c>
      <c r="C62" s="12">
        <v>4.1666666666666664E-2</v>
      </c>
      <c r="D62" s="13">
        <v>43953</v>
      </c>
      <c r="E62" s="7" t="s">
        <v>2584</v>
      </c>
      <c r="F62" s="14">
        <v>10</v>
      </c>
      <c r="G62" t="s">
        <v>10</v>
      </c>
    </row>
    <row r="63" spans="1:12" ht="14.25">
      <c r="A63" s="11">
        <v>43952</v>
      </c>
      <c r="B63" s="10" t="s">
        <v>3339</v>
      </c>
      <c r="C63" s="12">
        <v>0.45833333333333331</v>
      </c>
      <c r="D63" s="13">
        <v>43953</v>
      </c>
      <c r="E63" s="7" t="s">
        <v>2584</v>
      </c>
      <c r="F63" s="14">
        <v>11.28</v>
      </c>
      <c r="G63" t="s">
        <v>10</v>
      </c>
    </row>
    <row r="64" spans="1:12" ht="14.25">
      <c r="A64" s="11">
        <v>43952</v>
      </c>
      <c r="B64" s="10" t="s">
        <v>3340</v>
      </c>
      <c r="C64" s="12">
        <v>0.5</v>
      </c>
      <c r="D64" s="13">
        <v>43953</v>
      </c>
      <c r="E64" s="7" t="s">
        <v>2584</v>
      </c>
      <c r="F64" s="14">
        <v>10.01</v>
      </c>
      <c r="G64" t="s">
        <v>10</v>
      </c>
    </row>
    <row r="65" spans="1:7" ht="14.25">
      <c r="A65" s="11">
        <v>43952</v>
      </c>
      <c r="B65" s="10" t="s">
        <v>3349</v>
      </c>
      <c r="C65" s="12">
        <v>0.875</v>
      </c>
      <c r="D65" s="13">
        <v>43953</v>
      </c>
      <c r="E65" s="7" t="s">
        <v>2584</v>
      </c>
      <c r="F65" s="14">
        <v>23.51</v>
      </c>
      <c r="G65" t="s">
        <v>10</v>
      </c>
    </row>
    <row r="66" spans="1:7" ht="14.25">
      <c r="A66" s="11">
        <v>43952</v>
      </c>
      <c r="B66" s="10" t="s">
        <v>3374</v>
      </c>
      <c r="C66" s="12">
        <v>0.91666666666666663</v>
      </c>
      <c r="D66" s="13">
        <v>43954</v>
      </c>
      <c r="E66" s="7" t="s">
        <v>2584</v>
      </c>
      <c r="F66" s="14">
        <v>23.01</v>
      </c>
      <c r="G66" t="s">
        <v>10</v>
      </c>
    </row>
    <row r="67" spans="1:7" ht="14.25">
      <c r="A67" s="11">
        <v>43952</v>
      </c>
      <c r="B67" s="10" t="s">
        <v>3377</v>
      </c>
      <c r="C67" s="12">
        <v>4.1666666666666664E-2</v>
      </c>
      <c r="D67" s="13">
        <v>43955</v>
      </c>
      <c r="E67" s="7" t="s">
        <v>2584</v>
      </c>
      <c r="F67" s="14">
        <v>17.97</v>
      </c>
      <c r="G67" t="s">
        <v>10</v>
      </c>
    </row>
    <row r="68" spans="1:7" ht="14.25">
      <c r="A68" s="11">
        <v>43952</v>
      </c>
      <c r="B68" s="10" t="s">
        <v>3389</v>
      </c>
      <c r="C68" s="12">
        <v>0.54166666666666663</v>
      </c>
      <c r="D68" s="13">
        <v>43955</v>
      </c>
      <c r="E68" s="7" t="s">
        <v>2584</v>
      </c>
      <c r="F68" s="14">
        <v>16.37</v>
      </c>
      <c r="G68" t="s">
        <v>10</v>
      </c>
    </row>
    <row r="69" spans="1:7" ht="14.25">
      <c r="A69" s="11">
        <v>43952</v>
      </c>
      <c r="B69" s="10" t="s">
        <v>3397</v>
      </c>
      <c r="C69" s="12">
        <v>0.875</v>
      </c>
      <c r="D69" s="13">
        <v>43955</v>
      </c>
      <c r="E69" s="7" t="s">
        <v>2584</v>
      </c>
      <c r="F69" s="14">
        <v>20.37</v>
      </c>
      <c r="G69" t="s">
        <v>10</v>
      </c>
    </row>
    <row r="70" spans="1:7" ht="14.25">
      <c r="A70" s="11">
        <v>43952</v>
      </c>
      <c r="B70" s="10" t="s">
        <v>3400</v>
      </c>
      <c r="C70" s="12">
        <v>0</v>
      </c>
      <c r="D70" s="13">
        <v>43956</v>
      </c>
      <c r="E70" s="7" t="s">
        <v>2584</v>
      </c>
      <c r="F70" s="14">
        <v>16</v>
      </c>
      <c r="G70" t="s">
        <v>10</v>
      </c>
    </row>
    <row r="71" spans="1:7" ht="14.25">
      <c r="A71" s="11">
        <v>43952</v>
      </c>
      <c r="B71" s="10" t="s">
        <v>3409</v>
      </c>
      <c r="C71" s="12">
        <v>0.375</v>
      </c>
      <c r="D71" s="13">
        <v>43956</v>
      </c>
      <c r="E71" s="7" t="s">
        <v>2584</v>
      </c>
      <c r="F71" s="14">
        <v>20.04</v>
      </c>
      <c r="G71" t="s">
        <v>10</v>
      </c>
    </row>
    <row r="72" spans="1:7" ht="14.25">
      <c r="A72" s="11">
        <v>43952</v>
      </c>
      <c r="B72" s="10" t="s">
        <v>3413</v>
      </c>
      <c r="C72" s="12">
        <v>0.54166666666666663</v>
      </c>
      <c r="D72" s="13">
        <v>43956</v>
      </c>
      <c r="E72" s="7" t="s">
        <v>2584</v>
      </c>
      <c r="F72" s="14">
        <v>19.3</v>
      </c>
      <c r="G72" t="s">
        <v>10</v>
      </c>
    </row>
    <row r="73" spans="1:7" ht="14.25">
      <c r="A73" s="11">
        <v>43952</v>
      </c>
      <c r="B73" s="10" t="s">
        <v>3415</v>
      </c>
      <c r="C73" s="12">
        <v>0.625</v>
      </c>
      <c r="D73" s="13">
        <v>43956</v>
      </c>
      <c r="E73" s="7" t="s">
        <v>2584</v>
      </c>
      <c r="F73" s="14">
        <v>16</v>
      </c>
      <c r="G73" t="s">
        <v>10</v>
      </c>
    </row>
    <row r="74" spans="1:7" ht="14.25">
      <c r="A74" s="11">
        <v>43952</v>
      </c>
      <c r="B74" s="10" t="s">
        <v>3434</v>
      </c>
      <c r="C74" s="12">
        <v>0.41666666666666669</v>
      </c>
      <c r="D74" s="13">
        <v>43957</v>
      </c>
      <c r="E74" s="7" t="s">
        <v>2584</v>
      </c>
      <c r="F74" s="14">
        <v>21.16</v>
      </c>
      <c r="G74" t="s">
        <v>10</v>
      </c>
    </row>
    <row r="75" spans="1:7" ht="14.25">
      <c r="A75" s="11">
        <v>43952</v>
      </c>
      <c r="B75" s="10" t="s">
        <v>3435</v>
      </c>
      <c r="C75" s="12">
        <v>0.45833333333333331</v>
      </c>
      <c r="D75" s="13">
        <v>43957</v>
      </c>
      <c r="E75" s="7" t="s">
        <v>2584</v>
      </c>
      <c r="F75" s="14">
        <v>20.86</v>
      </c>
      <c r="G75" t="s">
        <v>10</v>
      </c>
    </row>
    <row r="76" spans="1:7" ht="14.25">
      <c r="A76" s="11">
        <v>43952</v>
      </c>
      <c r="B76" s="10" t="s">
        <v>3441</v>
      </c>
      <c r="C76" s="12">
        <v>0.70833333333333337</v>
      </c>
      <c r="D76" s="13">
        <v>43957</v>
      </c>
      <c r="E76" s="7" t="s">
        <v>2584</v>
      </c>
      <c r="F76" s="14">
        <v>20.86</v>
      </c>
      <c r="G76" t="s">
        <v>10</v>
      </c>
    </row>
    <row r="77" spans="1:7" ht="14.25">
      <c r="A77" s="11">
        <v>43952</v>
      </c>
      <c r="B77" s="10" t="s">
        <v>3445</v>
      </c>
      <c r="C77" s="12">
        <v>0.875</v>
      </c>
      <c r="D77" s="13">
        <v>43957</v>
      </c>
      <c r="E77" s="7" t="s">
        <v>2584</v>
      </c>
      <c r="F77" s="14">
        <v>25.84</v>
      </c>
      <c r="G77" t="s">
        <v>10</v>
      </c>
    </row>
    <row r="78" spans="1:7" ht="14.25">
      <c r="A78" s="11">
        <v>43952</v>
      </c>
      <c r="B78" s="10" t="s">
        <v>3472</v>
      </c>
      <c r="C78" s="12">
        <v>0</v>
      </c>
      <c r="D78" s="13">
        <v>43959</v>
      </c>
      <c r="E78" s="7" t="s">
        <v>2584</v>
      </c>
      <c r="F78" s="14">
        <v>23.18</v>
      </c>
      <c r="G78" t="s">
        <v>10</v>
      </c>
    </row>
    <row r="79" spans="1:7" ht="14.25">
      <c r="A79" s="11">
        <v>43952</v>
      </c>
      <c r="B79" s="10" t="s">
        <v>3473</v>
      </c>
      <c r="C79" s="12">
        <v>4.1666666666666664E-2</v>
      </c>
      <c r="D79" s="13">
        <v>43959</v>
      </c>
      <c r="E79" s="7" t="s">
        <v>2584</v>
      </c>
      <c r="F79" s="14">
        <v>20.39</v>
      </c>
      <c r="G79" t="s">
        <v>10</v>
      </c>
    </row>
    <row r="80" spans="1:7" ht="14.25">
      <c r="A80" s="11">
        <v>43952</v>
      </c>
      <c r="B80" s="10" t="s">
        <v>3479</v>
      </c>
      <c r="C80" s="12">
        <v>0.29166666666666669</v>
      </c>
      <c r="D80" s="13">
        <v>43959</v>
      </c>
      <c r="E80" s="7" t="s">
        <v>2584</v>
      </c>
      <c r="F80" s="14">
        <v>19</v>
      </c>
      <c r="G80" t="s">
        <v>10</v>
      </c>
    </row>
    <row r="81" spans="1:7" ht="14.25">
      <c r="A81" s="11">
        <v>43952</v>
      </c>
      <c r="B81" s="10" t="s">
        <v>3495</v>
      </c>
      <c r="C81" s="12">
        <v>0.95833333333333337</v>
      </c>
      <c r="D81" s="13">
        <v>43959</v>
      </c>
      <c r="E81" s="7" t="s">
        <v>2584</v>
      </c>
      <c r="F81" s="14">
        <v>24.9</v>
      </c>
      <c r="G81" t="s">
        <v>10</v>
      </c>
    </row>
    <row r="82" spans="1:7" ht="14.25">
      <c r="A82" s="11">
        <v>43952</v>
      </c>
      <c r="B82" s="10" t="s">
        <v>3507</v>
      </c>
      <c r="C82" s="12">
        <v>0.45833333333333331</v>
      </c>
      <c r="D82" s="13">
        <v>43960</v>
      </c>
      <c r="E82" s="7" t="s">
        <v>2584</v>
      </c>
      <c r="F82" s="14">
        <v>17.53</v>
      </c>
      <c r="G82" t="s">
        <v>10</v>
      </c>
    </row>
    <row r="83" spans="1:7" ht="14.25">
      <c r="A83" s="11">
        <v>43952</v>
      </c>
      <c r="B83" s="10" t="s">
        <v>3509</v>
      </c>
      <c r="C83" s="12">
        <v>0.54166666666666663</v>
      </c>
      <c r="D83" s="13">
        <v>43960</v>
      </c>
      <c r="E83" s="7" t="s">
        <v>2584</v>
      </c>
      <c r="F83" s="14">
        <v>16.93</v>
      </c>
      <c r="G83" t="s">
        <v>10</v>
      </c>
    </row>
    <row r="84" spans="1:7" ht="14.25">
      <c r="A84" s="11">
        <v>43952</v>
      </c>
      <c r="B84" s="10" t="s">
        <v>3510</v>
      </c>
      <c r="C84" s="12">
        <v>0.58333333333333337</v>
      </c>
      <c r="D84" s="13">
        <v>43960</v>
      </c>
      <c r="E84" s="7" t="s">
        <v>2584</v>
      </c>
      <c r="F84" s="14">
        <v>15.75</v>
      </c>
      <c r="G84" t="s">
        <v>10</v>
      </c>
    </row>
    <row r="85" spans="1:7" ht="14.25">
      <c r="A85" s="11">
        <v>43952</v>
      </c>
      <c r="B85" s="10" t="s">
        <v>3521</v>
      </c>
      <c r="C85" s="12">
        <v>4.1666666666666664E-2</v>
      </c>
      <c r="D85" s="13">
        <v>43961</v>
      </c>
      <c r="E85" s="7" t="s">
        <v>2584</v>
      </c>
      <c r="F85" s="14">
        <v>18</v>
      </c>
      <c r="G85" t="s">
        <v>10</v>
      </c>
    </row>
    <row r="86" spans="1:7" ht="14.25">
      <c r="A86" s="11">
        <v>43952</v>
      </c>
      <c r="B86" s="10" t="s">
        <v>3540</v>
      </c>
      <c r="C86" s="12">
        <v>0.83333333333333337</v>
      </c>
      <c r="D86" s="13">
        <v>43961</v>
      </c>
      <c r="E86" s="7" t="s">
        <v>2584</v>
      </c>
      <c r="F86" s="14">
        <v>13.67</v>
      </c>
      <c r="G86" t="s">
        <v>10</v>
      </c>
    </row>
    <row r="87" spans="1:7" ht="14.25">
      <c r="A87" s="11">
        <v>43952</v>
      </c>
      <c r="B87" s="10" t="s">
        <v>3542</v>
      </c>
      <c r="C87" s="12">
        <v>0.91666666666666663</v>
      </c>
      <c r="D87" s="13">
        <v>43961</v>
      </c>
      <c r="E87" s="7" t="s">
        <v>2584</v>
      </c>
      <c r="F87" s="14">
        <v>14.7</v>
      </c>
      <c r="G87" t="s">
        <v>10</v>
      </c>
    </row>
    <row r="88" spans="1:7" ht="14.25">
      <c r="A88" s="11">
        <v>43952</v>
      </c>
      <c r="B88" s="10" t="s">
        <v>3543</v>
      </c>
      <c r="C88" s="12">
        <v>0.95833333333333337</v>
      </c>
      <c r="D88" s="13">
        <v>43961</v>
      </c>
      <c r="E88" s="7" t="s">
        <v>2584</v>
      </c>
      <c r="F88" s="14">
        <v>12.45</v>
      </c>
      <c r="G88" t="s">
        <v>10</v>
      </c>
    </row>
    <row r="89" spans="1:7" ht="14.25">
      <c r="A89" s="11">
        <v>43952</v>
      </c>
      <c r="B89" s="10" t="s">
        <v>3558</v>
      </c>
      <c r="C89" s="12">
        <v>0.58333333333333337</v>
      </c>
      <c r="D89" s="13">
        <v>43962</v>
      </c>
      <c r="E89" s="7" t="s">
        <v>2584</v>
      </c>
      <c r="F89" s="14">
        <v>16.5</v>
      </c>
      <c r="G89" t="s">
        <v>10</v>
      </c>
    </row>
    <row r="90" spans="1:7" ht="14.25">
      <c r="A90" s="11">
        <v>43952</v>
      </c>
      <c r="B90" s="10" t="s">
        <v>3559</v>
      </c>
      <c r="C90" s="12">
        <v>0.625</v>
      </c>
      <c r="D90" s="13">
        <v>43962</v>
      </c>
      <c r="E90" s="7" t="s">
        <v>2584</v>
      </c>
      <c r="F90" s="14">
        <v>13.89</v>
      </c>
      <c r="G90" t="s">
        <v>10</v>
      </c>
    </row>
    <row r="91" spans="1:7" ht="14.25">
      <c r="A91" s="11">
        <v>43952</v>
      </c>
      <c r="B91" s="10" t="s">
        <v>3563</v>
      </c>
      <c r="C91" s="12">
        <v>0.79166666666666663</v>
      </c>
      <c r="D91" s="13">
        <v>43962</v>
      </c>
      <c r="E91" s="7" t="s">
        <v>2584</v>
      </c>
      <c r="F91" s="14">
        <v>18.34</v>
      </c>
      <c r="G91" t="s">
        <v>10</v>
      </c>
    </row>
    <row r="92" spans="1:7" ht="14.25">
      <c r="A92" s="11">
        <v>43952</v>
      </c>
      <c r="B92" s="10" t="s">
        <v>3566</v>
      </c>
      <c r="C92" s="12">
        <v>0.91666666666666663</v>
      </c>
      <c r="D92" s="13">
        <v>43962</v>
      </c>
      <c r="E92" s="7" t="s">
        <v>2584</v>
      </c>
      <c r="F92" s="14">
        <v>21.85</v>
      </c>
      <c r="G92" t="s">
        <v>10</v>
      </c>
    </row>
    <row r="93" spans="1:7" ht="14.25">
      <c r="A93" s="11">
        <v>43952</v>
      </c>
      <c r="B93" s="10" t="s">
        <v>3571</v>
      </c>
      <c r="C93" s="12">
        <v>0.125</v>
      </c>
      <c r="D93" s="13">
        <v>43963</v>
      </c>
      <c r="E93" s="7" t="s">
        <v>2584</v>
      </c>
      <c r="F93" s="14">
        <v>22.5</v>
      </c>
      <c r="G93" t="s">
        <v>10</v>
      </c>
    </row>
    <row r="94" spans="1:7" ht="14.25">
      <c r="A94" s="11">
        <v>43952</v>
      </c>
      <c r="B94" s="10" t="s">
        <v>3574</v>
      </c>
      <c r="C94" s="12">
        <v>0.25</v>
      </c>
      <c r="D94" s="13">
        <v>43963</v>
      </c>
      <c r="E94" s="7" t="s">
        <v>2584</v>
      </c>
      <c r="F94" s="14">
        <v>22.56</v>
      </c>
      <c r="G94" t="s">
        <v>10</v>
      </c>
    </row>
    <row r="95" spans="1:7" ht="14.25">
      <c r="A95" s="11">
        <v>43952</v>
      </c>
      <c r="B95" s="10" t="s">
        <v>3589</v>
      </c>
      <c r="C95" s="12">
        <v>0.875</v>
      </c>
      <c r="D95" s="13">
        <v>43963</v>
      </c>
      <c r="E95" s="7" t="s">
        <v>2584</v>
      </c>
      <c r="F95" s="14">
        <v>26.52</v>
      </c>
      <c r="G95" t="s">
        <v>10</v>
      </c>
    </row>
    <row r="96" spans="1:7" ht="14.25">
      <c r="A96" s="11">
        <v>43952</v>
      </c>
      <c r="B96" s="10" t="s">
        <v>3713</v>
      </c>
      <c r="C96" s="12">
        <v>4.1666666666666664E-2</v>
      </c>
      <c r="D96" s="13">
        <v>43969</v>
      </c>
      <c r="E96" s="7" t="s">
        <v>2584</v>
      </c>
      <c r="F96" s="14">
        <v>27.1</v>
      </c>
      <c r="G96" t="s">
        <v>10</v>
      </c>
    </row>
    <row r="97" spans="1:7" ht="14.25">
      <c r="A97" s="11">
        <v>43952</v>
      </c>
      <c r="B97" s="10" t="s">
        <v>3720</v>
      </c>
      <c r="C97" s="12">
        <v>0.33333333333333331</v>
      </c>
      <c r="D97" s="13">
        <v>43969</v>
      </c>
      <c r="E97" s="7" t="s">
        <v>2584</v>
      </c>
      <c r="F97" s="14">
        <v>26.68</v>
      </c>
      <c r="G97" t="s">
        <v>10</v>
      </c>
    </row>
    <row r="98" spans="1:7" ht="14.25">
      <c r="A98" s="11">
        <v>43952</v>
      </c>
      <c r="B98" s="10" t="s">
        <v>3728</v>
      </c>
      <c r="C98" s="12">
        <v>0.66666666666666663</v>
      </c>
      <c r="D98" s="13">
        <v>43969</v>
      </c>
      <c r="E98" s="7" t="s">
        <v>2584</v>
      </c>
      <c r="F98" s="14">
        <v>23.13</v>
      </c>
      <c r="G98" t="s">
        <v>10</v>
      </c>
    </row>
    <row r="99" spans="1:7" ht="14.25">
      <c r="A99" s="11">
        <v>43952</v>
      </c>
      <c r="B99" s="10" t="s">
        <v>3730</v>
      </c>
      <c r="C99" s="12">
        <v>0.75</v>
      </c>
      <c r="D99" s="13">
        <v>43969</v>
      </c>
      <c r="E99" s="7" t="s">
        <v>2584</v>
      </c>
      <c r="F99" s="14">
        <v>24</v>
      </c>
      <c r="G99" t="s">
        <v>10</v>
      </c>
    </row>
    <row r="100" spans="1:7" ht="14.25">
      <c r="A100" s="11">
        <v>43952</v>
      </c>
      <c r="B100" s="10" t="s">
        <v>3734</v>
      </c>
      <c r="C100" s="12">
        <v>0.91666666666666663</v>
      </c>
      <c r="D100" s="13">
        <v>43969</v>
      </c>
      <c r="E100" s="7" t="s">
        <v>2584</v>
      </c>
      <c r="F100" s="14">
        <v>28</v>
      </c>
      <c r="G100" t="s">
        <v>10</v>
      </c>
    </row>
    <row r="101" spans="1:7" ht="14.25">
      <c r="A101" s="11">
        <v>43952</v>
      </c>
      <c r="B101" s="10" t="s">
        <v>3753</v>
      </c>
      <c r="C101" s="12">
        <v>0.70833333333333337</v>
      </c>
      <c r="D101" s="13">
        <v>43970</v>
      </c>
      <c r="E101" s="7" t="s">
        <v>2584</v>
      </c>
      <c r="F101" s="14">
        <v>24.42</v>
      </c>
      <c r="G101" t="s">
        <v>10</v>
      </c>
    </row>
    <row r="102" spans="1:7" ht="14.25">
      <c r="A102" s="11">
        <v>43952</v>
      </c>
      <c r="B102" s="10" t="s">
        <v>3826</v>
      </c>
      <c r="C102" s="12">
        <v>0.75</v>
      </c>
      <c r="D102" s="13">
        <v>43973</v>
      </c>
      <c r="E102" s="7" t="s">
        <v>2584</v>
      </c>
      <c r="F102" s="14">
        <v>26.01</v>
      </c>
      <c r="G102" t="s">
        <v>10</v>
      </c>
    </row>
    <row r="103" spans="1:7" ht="14.25">
      <c r="A103" s="11">
        <v>43952</v>
      </c>
      <c r="B103" s="10" t="s">
        <v>3827</v>
      </c>
      <c r="C103" s="12">
        <v>0.79166666666666663</v>
      </c>
      <c r="D103" s="13">
        <v>43973</v>
      </c>
      <c r="E103" s="7" t="s">
        <v>2584</v>
      </c>
      <c r="F103" s="14">
        <v>28.04</v>
      </c>
      <c r="G103" t="s">
        <v>10</v>
      </c>
    </row>
    <row r="104" spans="1:7" ht="14.25">
      <c r="A104" s="11">
        <v>43952</v>
      </c>
      <c r="B104" s="10" t="s">
        <v>3876</v>
      </c>
      <c r="C104" s="12">
        <v>0.83333333333333337</v>
      </c>
      <c r="D104" s="13">
        <v>43975</v>
      </c>
      <c r="E104" s="7" t="s">
        <v>2584</v>
      </c>
      <c r="F104" s="14">
        <v>17.010000000000002</v>
      </c>
      <c r="G104" t="s">
        <v>10</v>
      </c>
    </row>
    <row r="105" spans="1:7" ht="14.25">
      <c r="A105" s="11">
        <v>43952</v>
      </c>
      <c r="B105" s="10" t="s">
        <v>3877</v>
      </c>
      <c r="C105" s="12">
        <v>0.875</v>
      </c>
      <c r="D105" s="13">
        <v>43975</v>
      </c>
      <c r="E105" s="7" t="s">
        <v>2584</v>
      </c>
      <c r="F105" s="14">
        <v>27.91</v>
      </c>
      <c r="G105" t="s">
        <v>10</v>
      </c>
    </row>
    <row r="106" spans="1:7" ht="14.25">
      <c r="A106" s="11">
        <v>43952</v>
      </c>
      <c r="B106" s="10" t="s">
        <v>3878</v>
      </c>
      <c r="C106" s="12">
        <v>0.91666666666666663</v>
      </c>
      <c r="D106" s="13">
        <v>43975</v>
      </c>
      <c r="E106" s="7" t="s">
        <v>2584</v>
      </c>
      <c r="F106" s="14">
        <v>28.02</v>
      </c>
      <c r="G106" t="s">
        <v>10</v>
      </c>
    </row>
    <row r="107" spans="1:7" ht="14.25">
      <c r="A107" s="11">
        <v>43952</v>
      </c>
      <c r="B107" s="10" t="s">
        <v>3901</v>
      </c>
      <c r="C107" s="12">
        <v>0.875</v>
      </c>
      <c r="D107" s="13">
        <v>43976</v>
      </c>
      <c r="E107" s="7" t="s">
        <v>2584</v>
      </c>
      <c r="F107" s="14">
        <v>27</v>
      </c>
      <c r="G107" t="s">
        <v>10</v>
      </c>
    </row>
    <row r="108" spans="1:7" ht="14.25">
      <c r="A108" s="11">
        <v>43952</v>
      </c>
      <c r="B108" s="10" t="s">
        <v>3916</v>
      </c>
      <c r="C108" s="12">
        <v>0.5</v>
      </c>
      <c r="D108" s="13">
        <v>43977</v>
      </c>
      <c r="E108" s="7" t="s">
        <v>2584</v>
      </c>
      <c r="F108" s="14">
        <v>24.5</v>
      </c>
      <c r="G108" t="s">
        <v>10</v>
      </c>
    </row>
    <row r="109" spans="1:7" ht="14.25">
      <c r="A109" s="11">
        <v>43952</v>
      </c>
      <c r="B109" s="10" t="s">
        <v>3920</v>
      </c>
      <c r="C109" s="12">
        <v>0.66666666666666663</v>
      </c>
      <c r="D109" s="13">
        <v>43977</v>
      </c>
      <c r="E109" s="7" t="s">
        <v>2584</v>
      </c>
      <c r="F109" s="14">
        <v>23.6</v>
      </c>
      <c r="G109" t="s">
        <v>10</v>
      </c>
    </row>
    <row r="110" spans="1:7" ht="14.25">
      <c r="A110" s="11">
        <v>43952</v>
      </c>
      <c r="B110" s="10" t="s">
        <v>3925</v>
      </c>
      <c r="C110" s="12">
        <v>0.875</v>
      </c>
      <c r="D110" s="13">
        <v>43977</v>
      </c>
      <c r="E110" s="7" t="s">
        <v>2584</v>
      </c>
      <c r="F110" s="14">
        <v>27.4</v>
      </c>
      <c r="G110" t="s">
        <v>10</v>
      </c>
    </row>
    <row r="111" spans="1:7" ht="14.25">
      <c r="A111" s="11">
        <v>43952</v>
      </c>
      <c r="B111" s="10" t="s">
        <v>3929</v>
      </c>
      <c r="C111" s="12">
        <v>4.1666666666666664E-2</v>
      </c>
      <c r="D111" s="13">
        <v>43978</v>
      </c>
      <c r="E111" s="7" t="s">
        <v>2584</v>
      </c>
      <c r="F111" s="14">
        <v>19.7</v>
      </c>
      <c r="G111" t="s">
        <v>10</v>
      </c>
    </row>
    <row r="112" spans="1:7" ht="14.25">
      <c r="A112" s="11">
        <v>43952</v>
      </c>
      <c r="B112" s="10" t="s">
        <v>3946</v>
      </c>
      <c r="C112" s="12">
        <v>0.75</v>
      </c>
      <c r="D112" s="13">
        <v>43978</v>
      </c>
      <c r="E112" s="7" t="s">
        <v>2584</v>
      </c>
      <c r="F112" s="14">
        <v>26.05</v>
      </c>
      <c r="G112" t="s">
        <v>10</v>
      </c>
    </row>
    <row r="113" spans="1:7" ht="14.25">
      <c r="A113" s="11">
        <v>43952</v>
      </c>
      <c r="B113" s="10" t="s">
        <v>3950</v>
      </c>
      <c r="C113" s="12">
        <v>0.91666666666666663</v>
      </c>
      <c r="D113" s="13">
        <v>43978</v>
      </c>
      <c r="E113" s="7" t="s">
        <v>2584</v>
      </c>
      <c r="F113" s="14">
        <v>28.45</v>
      </c>
      <c r="G113" t="s">
        <v>10</v>
      </c>
    </row>
    <row r="114" spans="1:7" ht="14.25">
      <c r="A114" s="11">
        <v>43952</v>
      </c>
      <c r="B114" s="10" t="s">
        <v>3953</v>
      </c>
      <c r="C114" s="12">
        <v>4.1666666666666664E-2</v>
      </c>
      <c r="D114" s="13">
        <v>43979</v>
      </c>
      <c r="E114" s="7" t="s">
        <v>2584</v>
      </c>
      <c r="F114" s="14">
        <v>28.69</v>
      </c>
      <c r="G114" t="s">
        <v>10</v>
      </c>
    </row>
    <row r="115" spans="1:7" ht="14.25">
      <c r="A115" s="11">
        <v>43952</v>
      </c>
      <c r="B115" s="10" t="s">
        <v>3956</v>
      </c>
      <c r="C115" s="12">
        <v>0.16666666666666666</v>
      </c>
      <c r="D115" s="13">
        <v>43979</v>
      </c>
      <c r="E115" s="7" t="s">
        <v>2584</v>
      </c>
      <c r="F115" s="14">
        <v>29.05</v>
      </c>
      <c r="G115" t="s">
        <v>10</v>
      </c>
    </row>
    <row r="116" spans="1:7" ht="14.25">
      <c r="A116" s="11">
        <v>43952</v>
      </c>
      <c r="B116" s="10" t="s">
        <v>3960</v>
      </c>
      <c r="C116" s="12">
        <v>0.33333333333333331</v>
      </c>
      <c r="D116" s="13">
        <v>43979</v>
      </c>
      <c r="E116" s="7" t="s">
        <v>2584</v>
      </c>
      <c r="F116" s="14">
        <v>29.23</v>
      </c>
      <c r="G116" t="s">
        <v>10</v>
      </c>
    </row>
    <row r="117" spans="1:7" ht="14.25">
      <c r="A117" s="11">
        <v>43952</v>
      </c>
      <c r="B117" s="10" t="s">
        <v>3961</v>
      </c>
      <c r="C117" s="12">
        <v>0.375</v>
      </c>
      <c r="D117" s="13">
        <v>43979</v>
      </c>
      <c r="E117" s="7" t="s">
        <v>2584</v>
      </c>
      <c r="F117" s="14">
        <v>29.23</v>
      </c>
      <c r="G117" t="s">
        <v>10</v>
      </c>
    </row>
    <row r="118" spans="1:7" ht="14.25">
      <c r="A118" s="11">
        <v>43952</v>
      </c>
      <c r="B118" s="10" t="s">
        <v>3962</v>
      </c>
      <c r="C118" s="12">
        <v>0.41666666666666669</v>
      </c>
      <c r="D118" s="13">
        <v>43979</v>
      </c>
      <c r="E118" s="7" t="s">
        <v>2584</v>
      </c>
      <c r="F118" s="14">
        <v>28.99</v>
      </c>
      <c r="G118" t="s">
        <v>10</v>
      </c>
    </row>
    <row r="119" spans="1:7" ht="14.25">
      <c r="A119" s="11">
        <v>43952</v>
      </c>
      <c r="B119" s="10" t="s">
        <v>3964</v>
      </c>
      <c r="C119" s="12">
        <v>0.5</v>
      </c>
      <c r="D119" s="13">
        <v>43979</v>
      </c>
      <c r="E119" s="7" t="s">
        <v>2584</v>
      </c>
      <c r="F119" s="14">
        <v>29.23</v>
      </c>
      <c r="G119" t="s">
        <v>10</v>
      </c>
    </row>
    <row r="120" spans="1:7" ht="14.25">
      <c r="A120" s="11">
        <v>43952</v>
      </c>
      <c r="B120" s="10" t="s">
        <v>3965</v>
      </c>
      <c r="C120" s="12">
        <v>0.54166666666666663</v>
      </c>
      <c r="D120" s="13">
        <v>43979</v>
      </c>
      <c r="E120" s="7" t="s">
        <v>2584</v>
      </c>
      <c r="F120" s="14">
        <v>29.6</v>
      </c>
      <c r="G120" t="s">
        <v>10</v>
      </c>
    </row>
    <row r="121" spans="1:7" ht="14.25">
      <c r="A121" s="11">
        <v>43952</v>
      </c>
      <c r="B121" s="10" t="s">
        <v>3971</v>
      </c>
      <c r="C121" s="12">
        <v>0.79166666666666663</v>
      </c>
      <c r="D121" s="13">
        <v>43979</v>
      </c>
      <c r="E121" s="7" t="s">
        <v>2584</v>
      </c>
      <c r="F121" s="14">
        <v>29.6</v>
      </c>
      <c r="G121" t="s">
        <v>10</v>
      </c>
    </row>
    <row r="122" spans="1:7" ht="14.25">
      <c r="A122" s="11">
        <v>43952</v>
      </c>
      <c r="B122" s="10" t="s">
        <v>3976</v>
      </c>
      <c r="C122" s="12">
        <v>0</v>
      </c>
      <c r="D122" s="13">
        <v>43980</v>
      </c>
      <c r="E122" s="7" t="s">
        <v>2584</v>
      </c>
      <c r="F122" s="14">
        <v>35</v>
      </c>
      <c r="G122" t="s">
        <v>10</v>
      </c>
    </row>
    <row r="123" spans="1:7" ht="14.25">
      <c r="A123" s="11">
        <v>43952</v>
      </c>
      <c r="B123" s="10" t="s">
        <v>3985</v>
      </c>
      <c r="C123" s="12">
        <v>0.375</v>
      </c>
      <c r="D123" s="13">
        <v>43980</v>
      </c>
      <c r="E123" s="7" t="s">
        <v>2584</v>
      </c>
      <c r="F123" s="14">
        <v>34.07</v>
      </c>
      <c r="G123" t="s">
        <v>10</v>
      </c>
    </row>
    <row r="124" spans="1:7" ht="14.25">
      <c r="A124" s="11">
        <v>43983</v>
      </c>
      <c r="B124" s="10" t="s">
        <v>4060</v>
      </c>
      <c r="C124" s="12">
        <v>0.5</v>
      </c>
      <c r="D124" s="13">
        <v>43983</v>
      </c>
      <c r="E124" s="7" t="s">
        <v>2584</v>
      </c>
      <c r="F124" s="14">
        <v>34.15</v>
      </c>
      <c r="G124" t="s">
        <v>10</v>
      </c>
    </row>
    <row r="125" spans="1:7" ht="14.25">
      <c r="A125" s="11">
        <v>43983</v>
      </c>
      <c r="B125" s="10" t="s">
        <v>4063</v>
      </c>
      <c r="C125" s="12">
        <v>0.625</v>
      </c>
      <c r="D125" s="13">
        <v>43983</v>
      </c>
      <c r="E125" s="7" t="s">
        <v>2584</v>
      </c>
      <c r="F125" s="14">
        <v>33.28</v>
      </c>
      <c r="G125" t="s">
        <v>10</v>
      </c>
    </row>
    <row r="126" spans="1:7" ht="14.25">
      <c r="A126" s="11">
        <v>43983</v>
      </c>
      <c r="B126" s="10" t="s">
        <v>4070</v>
      </c>
      <c r="C126" s="12">
        <v>0.91666666666666663</v>
      </c>
      <c r="D126" s="13">
        <v>43983</v>
      </c>
      <c r="E126" s="7" t="s">
        <v>2584</v>
      </c>
      <c r="F126" s="14">
        <v>36.67</v>
      </c>
      <c r="G126" t="s">
        <v>10</v>
      </c>
    </row>
    <row r="127" spans="1:7" ht="14.25">
      <c r="A127" s="11">
        <v>43983</v>
      </c>
      <c r="B127" s="10" t="s">
        <v>4166</v>
      </c>
      <c r="C127" s="12">
        <v>0.91666666666666663</v>
      </c>
      <c r="D127" s="13">
        <v>43987</v>
      </c>
      <c r="E127" s="7" t="s">
        <v>2584</v>
      </c>
      <c r="F127" s="14">
        <v>35.659999999999997</v>
      </c>
      <c r="G127" t="s">
        <v>10</v>
      </c>
    </row>
    <row r="128" spans="1:7" ht="14.25">
      <c r="A128" s="11">
        <v>43983</v>
      </c>
      <c r="B128" s="10" t="s">
        <v>4169</v>
      </c>
      <c r="C128" s="12">
        <v>4.1666666666666664E-2</v>
      </c>
      <c r="D128" s="13">
        <v>43988</v>
      </c>
      <c r="E128" s="7" t="s">
        <v>2584</v>
      </c>
      <c r="F128" s="14">
        <v>32.25</v>
      </c>
      <c r="G128" t="s">
        <v>10</v>
      </c>
    </row>
    <row r="129" spans="1:7" ht="14.25">
      <c r="A129" s="11">
        <v>43983</v>
      </c>
      <c r="B129" s="10" t="s">
        <v>4191</v>
      </c>
      <c r="C129" s="12">
        <v>0.95833333333333337</v>
      </c>
      <c r="D129" s="13">
        <v>43988</v>
      </c>
      <c r="E129" s="7" t="s">
        <v>2584</v>
      </c>
      <c r="F129" s="14">
        <v>31.83</v>
      </c>
      <c r="G129" t="s">
        <v>10</v>
      </c>
    </row>
    <row r="130" spans="1:7" ht="14.25">
      <c r="A130" s="11">
        <v>43983</v>
      </c>
      <c r="B130" s="10" t="s">
        <v>4238</v>
      </c>
      <c r="C130" s="12">
        <v>0.91666666666666663</v>
      </c>
      <c r="D130" s="13">
        <v>43990</v>
      </c>
      <c r="E130" s="7" t="s">
        <v>2584</v>
      </c>
      <c r="F130" s="14">
        <v>32.090000000000003</v>
      </c>
      <c r="G130" t="s">
        <v>10</v>
      </c>
    </row>
    <row r="131" spans="1:7" ht="14.25">
      <c r="A131" s="11">
        <v>43983</v>
      </c>
      <c r="B131" s="10" t="s">
        <v>4273</v>
      </c>
      <c r="C131" s="12">
        <v>0.375</v>
      </c>
      <c r="D131" s="13">
        <v>43992</v>
      </c>
      <c r="E131" s="7" t="s">
        <v>2584</v>
      </c>
      <c r="F131" s="14">
        <v>34.89</v>
      </c>
      <c r="G131" t="s">
        <v>10</v>
      </c>
    </row>
    <row r="132" spans="1:7" ht="14.25">
      <c r="A132" s="11">
        <v>43983</v>
      </c>
      <c r="B132" s="10" t="s">
        <v>4276</v>
      </c>
      <c r="C132" s="12">
        <v>0.5</v>
      </c>
      <c r="D132" s="13">
        <v>43992</v>
      </c>
      <c r="E132" s="7" t="s">
        <v>2584</v>
      </c>
      <c r="F132" s="14">
        <v>34.770000000000003</v>
      </c>
      <c r="G132" t="s">
        <v>10</v>
      </c>
    </row>
    <row r="133" spans="1:7" ht="14.25">
      <c r="A133" s="11">
        <v>43983</v>
      </c>
      <c r="B133" s="10" t="s">
        <v>4277</v>
      </c>
      <c r="C133" s="12">
        <v>0.54166666666666663</v>
      </c>
      <c r="D133" s="13">
        <v>43992</v>
      </c>
      <c r="E133" s="7" t="s">
        <v>2584</v>
      </c>
      <c r="F133" s="14">
        <v>34.14</v>
      </c>
      <c r="G133" t="s">
        <v>10</v>
      </c>
    </row>
    <row r="134" spans="1:7" ht="14.25">
      <c r="A134" s="11">
        <v>43983</v>
      </c>
      <c r="B134" s="10" t="s">
        <v>4336</v>
      </c>
      <c r="C134" s="12">
        <v>0</v>
      </c>
      <c r="D134" s="13">
        <v>43995</v>
      </c>
      <c r="E134" s="7" t="s">
        <v>2584</v>
      </c>
      <c r="F134" s="14">
        <v>20.98</v>
      </c>
      <c r="G134" t="s">
        <v>10</v>
      </c>
    </row>
    <row r="135" spans="1:7" ht="14.25">
      <c r="A135" s="11">
        <v>43983</v>
      </c>
      <c r="B135" s="10" t="s">
        <v>4360</v>
      </c>
      <c r="C135" s="12">
        <v>0</v>
      </c>
      <c r="D135" s="13">
        <v>43996</v>
      </c>
      <c r="E135" s="7" t="s">
        <v>2584</v>
      </c>
      <c r="F135" s="14">
        <v>33.200000000000003</v>
      </c>
      <c r="G135" t="s">
        <v>10</v>
      </c>
    </row>
    <row r="136" spans="1:7" ht="14.25">
      <c r="A136" s="11">
        <v>43983</v>
      </c>
      <c r="B136" s="10" t="s">
        <v>4383</v>
      </c>
      <c r="C136" s="12">
        <v>0.95833333333333337</v>
      </c>
      <c r="D136" s="13">
        <v>43996</v>
      </c>
      <c r="E136" s="7" t="s">
        <v>2584</v>
      </c>
      <c r="F136" s="14">
        <v>31.39</v>
      </c>
      <c r="G136" t="s">
        <v>10</v>
      </c>
    </row>
    <row r="137" spans="1:7" ht="14.25">
      <c r="A137" s="11">
        <v>43983</v>
      </c>
      <c r="B137" s="10" t="s">
        <v>4392</v>
      </c>
      <c r="C137" s="12">
        <v>0.33333333333333331</v>
      </c>
      <c r="D137" s="13">
        <v>43997</v>
      </c>
      <c r="E137" s="7" t="s">
        <v>2584</v>
      </c>
      <c r="F137" s="14">
        <v>36.049999999999997</v>
      </c>
      <c r="G137" t="s">
        <v>10</v>
      </c>
    </row>
    <row r="138" spans="1:7" ht="14.25">
      <c r="A138" s="11">
        <v>43983</v>
      </c>
      <c r="B138" s="10" t="s">
        <v>4440</v>
      </c>
      <c r="C138" s="12">
        <v>0.33333333333333331</v>
      </c>
      <c r="D138" s="13">
        <v>43999</v>
      </c>
      <c r="E138" s="7" t="s">
        <v>2584</v>
      </c>
      <c r="F138" s="14">
        <v>37.46</v>
      </c>
      <c r="G138" t="s">
        <v>10</v>
      </c>
    </row>
    <row r="139" spans="1:7" ht="14.25">
      <c r="A139" s="11">
        <v>43983</v>
      </c>
      <c r="B139" s="10" t="s">
        <v>4454</v>
      </c>
      <c r="C139" s="12">
        <v>0.91666666666666663</v>
      </c>
      <c r="D139" s="13">
        <v>43999</v>
      </c>
      <c r="E139" s="7" t="s">
        <v>2584</v>
      </c>
      <c r="F139" s="14">
        <v>36.590000000000003</v>
      </c>
      <c r="G139" t="s">
        <v>10</v>
      </c>
    </row>
    <row r="140" spans="1:7" ht="14.25">
      <c r="A140" s="11">
        <v>43983</v>
      </c>
      <c r="B140" s="10" t="s">
        <v>4512</v>
      </c>
      <c r="C140" s="12">
        <v>0.33333333333333331</v>
      </c>
      <c r="D140" s="13">
        <v>44002</v>
      </c>
      <c r="E140" s="7" t="s">
        <v>2584</v>
      </c>
      <c r="F140" s="14">
        <v>33.01</v>
      </c>
      <c r="G140" t="s">
        <v>10</v>
      </c>
    </row>
    <row r="141" spans="1:7" ht="14.25">
      <c r="A141" s="11">
        <v>43983</v>
      </c>
      <c r="B141" s="10" t="s">
        <v>4516</v>
      </c>
      <c r="C141" s="12">
        <v>0.5</v>
      </c>
      <c r="D141" s="13">
        <v>44002</v>
      </c>
      <c r="E141" s="7" t="s">
        <v>2584</v>
      </c>
      <c r="F141" s="14">
        <v>32.75</v>
      </c>
      <c r="G141" t="s">
        <v>10</v>
      </c>
    </row>
    <row r="142" spans="1:7" ht="14.25">
      <c r="A142" s="11">
        <v>43983</v>
      </c>
      <c r="B142" s="10" t="s">
        <v>4525</v>
      </c>
      <c r="C142" s="12">
        <v>0.875</v>
      </c>
      <c r="D142" s="13">
        <v>44002</v>
      </c>
      <c r="E142" s="7" t="s">
        <v>2584</v>
      </c>
      <c r="F142" s="14">
        <v>35.5</v>
      </c>
      <c r="G142" t="s">
        <v>10</v>
      </c>
    </row>
    <row r="143" spans="1:7" ht="14.25">
      <c r="A143" s="11">
        <v>43983</v>
      </c>
      <c r="B143" s="10" t="s">
        <v>4529</v>
      </c>
      <c r="C143" s="12">
        <v>4.1666666666666664E-2</v>
      </c>
      <c r="D143" s="13">
        <v>44003</v>
      </c>
      <c r="E143" s="7" t="s">
        <v>2584</v>
      </c>
      <c r="F143" s="14">
        <v>25.9</v>
      </c>
      <c r="G143" t="s">
        <v>10</v>
      </c>
    </row>
    <row r="144" spans="1:7" ht="14.25">
      <c r="A144" s="11">
        <v>43983</v>
      </c>
      <c r="B144" s="10" t="s">
        <v>4561</v>
      </c>
      <c r="C144" s="12">
        <v>0.375</v>
      </c>
      <c r="D144" s="13">
        <v>44004</v>
      </c>
      <c r="E144" s="7" t="s">
        <v>2584</v>
      </c>
      <c r="F144" s="14">
        <v>34.5</v>
      </c>
      <c r="G144" t="s">
        <v>10</v>
      </c>
    </row>
    <row r="145" spans="1:7" ht="14.25">
      <c r="A145" s="11">
        <v>43983</v>
      </c>
      <c r="B145" s="10" t="s">
        <v>4570</v>
      </c>
      <c r="C145" s="12">
        <v>0.75</v>
      </c>
      <c r="D145" s="13">
        <v>44004</v>
      </c>
      <c r="E145" s="7" t="s">
        <v>2584</v>
      </c>
      <c r="F145" s="14">
        <v>34.39</v>
      </c>
      <c r="G145" t="s">
        <v>10</v>
      </c>
    </row>
    <row r="146" spans="1:7" ht="14.25">
      <c r="A146" s="11">
        <v>43983</v>
      </c>
      <c r="B146" s="10" t="s">
        <v>4573</v>
      </c>
      <c r="C146" s="12">
        <v>0.875</v>
      </c>
      <c r="D146" s="13">
        <v>44004</v>
      </c>
      <c r="E146" s="7" t="s">
        <v>2584</v>
      </c>
      <c r="F146" s="14">
        <v>37.39</v>
      </c>
      <c r="G146" t="s">
        <v>10</v>
      </c>
    </row>
    <row r="147" spans="1:7" ht="14.25">
      <c r="A147" s="11">
        <v>43983</v>
      </c>
      <c r="B147" s="10" t="s">
        <v>4575</v>
      </c>
      <c r="C147" s="12">
        <v>0.95833333333333337</v>
      </c>
      <c r="D147" s="13">
        <v>44004</v>
      </c>
      <c r="E147" s="7" t="s">
        <v>2584</v>
      </c>
      <c r="F147" s="14">
        <v>33.01</v>
      </c>
      <c r="G147" t="s">
        <v>10</v>
      </c>
    </row>
    <row r="148" spans="1:7" ht="14.25">
      <c r="A148" s="11">
        <v>43983</v>
      </c>
      <c r="B148" s="10" t="s">
        <v>4587</v>
      </c>
      <c r="C148" s="12">
        <v>0.45833333333333331</v>
      </c>
      <c r="D148" s="13">
        <v>44005</v>
      </c>
      <c r="E148" s="7" t="s">
        <v>2584</v>
      </c>
      <c r="F148" s="14">
        <v>34.25</v>
      </c>
      <c r="G148" t="s">
        <v>10</v>
      </c>
    </row>
    <row r="149" spans="1:7" ht="14.25">
      <c r="A149" s="11">
        <v>43983</v>
      </c>
      <c r="B149" s="10" t="s">
        <v>4588</v>
      </c>
      <c r="C149" s="12">
        <v>0.5</v>
      </c>
      <c r="D149" s="13">
        <v>44005</v>
      </c>
      <c r="E149" s="7" t="s">
        <v>2584</v>
      </c>
      <c r="F149" s="14">
        <v>34.01</v>
      </c>
      <c r="G149" t="s">
        <v>10</v>
      </c>
    </row>
    <row r="150" spans="1:7" ht="14.25">
      <c r="A150" s="11">
        <v>43983</v>
      </c>
      <c r="B150" s="10" t="s">
        <v>4589</v>
      </c>
      <c r="C150" s="12">
        <v>0.54166666666666663</v>
      </c>
      <c r="D150" s="13">
        <v>44005</v>
      </c>
      <c r="E150" s="7" t="s">
        <v>2584</v>
      </c>
      <c r="F150" s="14">
        <v>35.83</v>
      </c>
      <c r="G150" t="s">
        <v>10</v>
      </c>
    </row>
    <row r="151" spans="1:7" ht="14.25">
      <c r="A151" s="11">
        <v>43983</v>
      </c>
      <c r="B151" s="10" t="s">
        <v>4591</v>
      </c>
      <c r="C151" s="12">
        <v>0.625</v>
      </c>
      <c r="D151" s="13">
        <v>44005</v>
      </c>
      <c r="E151" s="7" t="s">
        <v>2584</v>
      </c>
      <c r="F151" s="14">
        <v>29.72</v>
      </c>
      <c r="G151" t="s">
        <v>10</v>
      </c>
    </row>
    <row r="152" spans="1:7" ht="14.25">
      <c r="A152" s="11">
        <v>43983</v>
      </c>
      <c r="B152" s="10" t="s">
        <v>4646</v>
      </c>
      <c r="C152" s="12">
        <v>0.91666666666666663</v>
      </c>
      <c r="D152" s="13">
        <v>44007</v>
      </c>
      <c r="E152" s="7" t="s">
        <v>2584</v>
      </c>
      <c r="F152" s="14">
        <v>40.1</v>
      </c>
      <c r="G152" t="s">
        <v>10</v>
      </c>
    </row>
    <row r="153" spans="1:7" ht="14.25">
      <c r="A153" s="11">
        <v>43983</v>
      </c>
      <c r="B153" s="10" t="s">
        <v>4662</v>
      </c>
      <c r="C153" s="12">
        <v>0.58333333333333337</v>
      </c>
      <c r="D153" s="13">
        <v>44008</v>
      </c>
      <c r="E153" s="7" t="s">
        <v>2584</v>
      </c>
      <c r="F153" s="14">
        <v>33</v>
      </c>
      <c r="G153" t="s">
        <v>10</v>
      </c>
    </row>
    <row r="154" spans="1:7" ht="14.25">
      <c r="A154" s="11">
        <v>43983</v>
      </c>
      <c r="B154" s="10" t="s">
        <v>4666</v>
      </c>
      <c r="C154" s="12">
        <v>0.75</v>
      </c>
      <c r="D154" s="13">
        <v>44008</v>
      </c>
      <c r="E154" s="7" t="s">
        <v>2584</v>
      </c>
      <c r="F154" s="14">
        <v>38</v>
      </c>
      <c r="G154" t="s">
        <v>10</v>
      </c>
    </row>
    <row r="155" spans="1:7" ht="14.25">
      <c r="A155" s="11">
        <v>43983</v>
      </c>
      <c r="B155" s="10" t="s">
        <v>4694</v>
      </c>
      <c r="C155" s="12">
        <v>0.91666666666666663</v>
      </c>
      <c r="D155" s="13">
        <v>44009</v>
      </c>
      <c r="E155" s="7" t="s">
        <v>2584</v>
      </c>
      <c r="F155" s="14">
        <v>39.840000000000003</v>
      </c>
      <c r="G155" t="s">
        <v>10</v>
      </c>
    </row>
    <row r="156" spans="1:7" ht="14.25">
      <c r="A156" s="11">
        <v>43983</v>
      </c>
      <c r="B156" s="10" t="s">
        <v>4697</v>
      </c>
      <c r="C156" s="12">
        <v>4.1666666666666664E-2</v>
      </c>
      <c r="D156" s="13">
        <v>44010</v>
      </c>
      <c r="E156" s="7" t="s">
        <v>2584</v>
      </c>
      <c r="F156" s="14">
        <v>30.57</v>
      </c>
      <c r="G156" t="s">
        <v>10</v>
      </c>
    </row>
    <row r="157" spans="1:7" ht="14.25">
      <c r="A157" s="11">
        <v>43922</v>
      </c>
      <c r="B157" s="10" t="s">
        <v>2606</v>
      </c>
      <c r="C157" s="12">
        <v>0.91666666666666663</v>
      </c>
      <c r="D157" s="13">
        <v>43922</v>
      </c>
      <c r="E157" s="7" t="s">
        <v>2584</v>
      </c>
      <c r="F157" s="14">
        <v>29.85</v>
      </c>
      <c r="G157" t="s">
        <v>21</v>
      </c>
    </row>
    <row r="158" spans="1:7" ht="14.25">
      <c r="A158" s="11">
        <v>43922</v>
      </c>
      <c r="B158" s="10" t="s">
        <v>2714</v>
      </c>
      <c r="C158" s="12">
        <v>0.41666666666666669</v>
      </c>
      <c r="D158" s="13">
        <v>43927</v>
      </c>
      <c r="E158" s="7" t="s">
        <v>2584</v>
      </c>
      <c r="F158" s="14">
        <v>27.69</v>
      </c>
      <c r="G158" t="s">
        <v>21</v>
      </c>
    </row>
    <row r="159" spans="1:7" ht="14.25">
      <c r="A159" s="11">
        <v>43922</v>
      </c>
      <c r="B159" s="10" t="s">
        <v>2720</v>
      </c>
      <c r="C159" s="12">
        <v>0.66666666666666663</v>
      </c>
      <c r="D159" s="13">
        <v>43927</v>
      </c>
      <c r="E159" s="7" t="s">
        <v>2584</v>
      </c>
      <c r="F159" s="14">
        <v>27</v>
      </c>
      <c r="G159" t="s">
        <v>21</v>
      </c>
    </row>
    <row r="160" spans="1:7" ht="14.25">
      <c r="A160" s="11">
        <v>43922</v>
      </c>
      <c r="B160" s="10" t="s">
        <v>2723</v>
      </c>
      <c r="C160" s="12">
        <v>0.79166666666666663</v>
      </c>
      <c r="D160" s="13">
        <v>43927</v>
      </c>
      <c r="E160" s="7" t="s">
        <v>2584</v>
      </c>
      <c r="F160" s="14">
        <v>27.02</v>
      </c>
      <c r="G160" t="s">
        <v>21</v>
      </c>
    </row>
    <row r="161" spans="1:7" ht="14.25">
      <c r="A161" s="11">
        <v>43922</v>
      </c>
      <c r="B161" s="10" t="s">
        <v>2724</v>
      </c>
      <c r="C161" s="12">
        <v>0.83333333333333337</v>
      </c>
      <c r="D161" s="13">
        <v>43927</v>
      </c>
      <c r="E161" s="7" t="s">
        <v>2584</v>
      </c>
      <c r="F161" s="14">
        <v>28.5</v>
      </c>
      <c r="G161" t="s">
        <v>21</v>
      </c>
    </row>
    <row r="162" spans="1:7" ht="14.25">
      <c r="A162" s="11">
        <v>43922</v>
      </c>
      <c r="B162" s="10" t="s">
        <v>2727</v>
      </c>
      <c r="C162" s="12">
        <v>0.95833333333333337</v>
      </c>
      <c r="D162" s="13">
        <v>43927</v>
      </c>
      <c r="E162" s="7" t="s">
        <v>2584</v>
      </c>
      <c r="F162" s="14">
        <v>25.51</v>
      </c>
      <c r="G162" t="s">
        <v>21</v>
      </c>
    </row>
    <row r="163" spans="1:7" ht="14.25">
      <c r="A163" s="11">
        <v>43922</v>
      </c>
      <c r="B163" s="10" t="s">
        <v>2776</v>
      </c>
      <c r="C163" s="12">
        <v>0</v>
      </c>
      <c r="D163" s="13">
        <v>43930</v>
      </c>
      <c r="E163" s="7" t="s">
        <v>2584</v>
      </c>
      <c r="F163" s="14">
        <v>22.66</v>
      </c>
      <c r="G163" t="s">
        <v>21</v>
      </c>
    </row>
    <row r="164" spans="1:7" ht="14.25">
      <c r="A164" s="11">
        <v>43922</v>
      </c>
      <c r="B164" s="10" t="s">
        <v>2786</v>
      </c>
      <c r="C164" s="12">
        <v>0.41666666666666669</v>
      </c>
      <c r="D164" s="13">
        <v>43930</v>
      </c>
      <c r="E164" s="7" t="s">
        <v>2584</v>
      </c>
      <c r="F164" s="14">
        <v>24.52</v>
      </c>
      <c r="G164" t="s">
        <v>21</v>
      </c>
    </row>
    <row r="165" spans="1:7" ht="14.25">
      <c r="A165" s="11">
        <v>43922</v>
      </c>
      <c r="B165" s="10" t="s">
        <v>2834</v>
      </c>
      <c r="C165" s="12">
        <v>0.41666666666666669</v>
      </c>
      <c r="D165" s="13">
        <v>43932</v>
      </c>
      <c r="E165" s="7" t="s">
        <v>2584</v>
      </c>
      <c r="F165" s="14">
        <v>24.3</v>
      </c>
      <c r="G165" t="s">
        <v>21</v>
      </c>
    </row>
    <row r="166" spans="1:7" ht="14.25">
      <c r="A166" s="11">
        <v>43922</v>
      </c>
      <c r="B166" s="10" t="s">
        <v>2869</v>
      </c>
      <c r="C166" s="12">
        <v>0.875</v>
      </c>
      <c r="D166" s="13">
        <v>43933</v>
      </c>
      <c r="E166" s="7" t="s">
        <v>2584</v>
      </c>
      <c r="F166" s="14">
        <v>28.03</v>
      </c>
      <c r="G166" t="s">
        <v>21</v>
      </c>
    </row>
    <row r="167" spans="1:7" ht="14.25">
      <c r="A167" s="11">
        <v>43922</v>
      </c>
      <c r="B167" s="10" t="s">
        <v>3013</v>
      </c>
      <c r="C167" s="12">
        <v>0.875</v>
      </c>
      <c r="D167" s="13">
        <v>43939</v>
      </c>
      <c r="E167" s="7" t="s">
        <v>2584</v>
      </c>
      <c r="F167" s="14">
        <v>26.01</v>
      </c>
      <c r="G167" t="s">
        <v>21</v>
      </c>
    </row>
    <row r="168" spans="1:7" ht="14.25">
      <c r="A168" s="11">
        <v>43922</v>
      </c>
      <c r="B168" s="10" t="s">
        <v>3243</v>
      </c>
      <c r="C168" s="12">
        <v>0.45833333333333331</v>
      </c>
      <c r="D168" s="13">
        <v>43949</v>
      </c>
      <c r="E168" s="7" t="s">
        <v>2584</v>
      </c>
      <c r="F168" s="14">
        <v>21.87</v>
      </c>
      <c r="G168" t="s">
        <v>21</v>
      </c>
    </row>
    <row r="169" spans="1:7" ht="14.25">
      <c r="A169" s="11">
        <v>43922</v>
      </c>
      <c r="B169" s="10" t="s">
        <v>3256</v>
      </c>
      <c r="C169" s="12">
        <v>0</v>
      </c>
      <c r="D169" s="13">
        <v>43950</v>
      </c>
      <c r="E169" s="7" t="s">
        <v>2584</v>
      </c>
      <c r="F169" s="14">
        <v>15.5</v>
      </c>
      <c r="G169" t="s">
        <v>21</v>
      </c>
    </row>
    <row r="170" spans="1:7" ht="14.25">
      <c r="A170" s="11">
        <v>43952</v>
      </c>
      <c r="B170" s="10" t="s">
        <v>3414</v>
      </c>
      <c r="C170" s="12">
        <v>0.58333333333333337</v>
      </c>
      <c r="D170" s="13">
        <v>43956</v>
      </c>
      <c r="E170" s="7" t="s">
        <v>2584</v>
      </c>
      <c r="F170" s="14">
        <v>18.95</v>
      </c>
      <c r="G170" t="s">
        <v>21</v>
      </c>
    </row>
    <row r="171" spans="1:7" ht="14.25">
      <c r="A171" s="11">
        <v>43952</v>
      </c>
      <c r="B171" s="10" t="s">
        <v>3447</v>
      </c>
      <c r="C171" s="12">
        <v>0.95833333333333337</v>
      </c>
      <c r="D171" s="13">
        <v>43957</v>
      </c>
      <c r="E171" s="7" t="s">
        <v>2584</v>
      </c>
      <c r="F171" s="14">
        <v>22.14</v>
      </c>
      <c r="G171" t="s">
        <v>21</v>
      </c>
    </row>
    <row r="172" spans="1:7" ht="14.25">
      <c r="A172" s="11">
        <v>43952</v>
      </c>
      <c r="B172" s="10" t="s">
        <v>3522</v>
      </c>
      <c r="C172" s="12">
        <v>8.3333333333333329E-2</v>
      </c>
      <c r="D172" s="13">
        <v>43961</v>
      </c>
      <c r="E172" s="7" t="s">
        <v>2584</v>
      </c>
      <c r="F172" s="14">
        <v>15.5</v>
      </c>
      <c r="G172" t="s">
        <v>21</v>
      </c>
    </row>
    <row r="173" spans="1:7" ht="14.25">
      <c r="A173" s="11">
        <v>43952</v>
      </c>
      <c r="B173" s="10" t="s">
        <v>3565</v>
      </c>
      <c r="C173" s="12">
        <v>0.875</v>
      </c>
      <c r="D173" s="13">
        <v>43962</v>
      </c>
      <c r="E173" s="7" t="s">
        <v>2584</v>
      </c>
      <c r="F173" s="14">
        <v>20.7</v>
      </c>
      <c r="G173" t="s">
        <v>21</v>
      </c>
    </row>
    <row r="174" spans="1:7" ht="14.25">
      <c r="A174" s="11">
        <v>43952</v>
      </c>
      <c r="B174" s="10" t="s">
        <v>3568</v>
      </c>
      <c r="C174" s="12">
        <v>0</v>
      </c>
      <c r="D174" s="13">
        <v>43963</v>
      </c>
      <c r="E174" s="7" t="s">
        <v>2584</v>
      </c>
      <c r="F174" s="14">
        <v>22.75</v>
      </c>
      <c r="G174" t="s">
        <v>21</v>
      </c>
    </row>
    <row r="175" spans="1:7" ht="14.25">
      <c r="A175" s="11">
        <v>43952</v>
      </c>
      <c r="B175" s="10" t="s">
        <v>3578</v>
      </c>
      <c r="C175" s="12">
        <v>0.41666666666666669</v>
      </c>
      <c r="D175" s="13">
        <v>43963</v>
      </c>
      <c r="E175" s="7" t="s">
        <v>2584</v>
      </c>
      <c r="F175" s="14">
        <v>24.1</v>
      </c>
      <c r="G175" t="s">
        <v>21</v>
      </c>
    </row>
    <row r="176" spans="1:7" ht="14.25">
      <c r="A176" s="11">
        <v>43952</v>
      </c>
      <c r="B176" s="10" t="s">
        <v>3731</v>
      </c>
      <c r="C176" s="12">
        <v>0.79166666666666663</v>
      </c>
      <c r="D176" s="13">
        <v>43969</v>
      </c>
      <c r="E176" s="7" t="s">
        <v>2584</v>
      </c>
      <c r="F176" s="14">
        <v>24.4</v>
      </c>
      <c r="G176" t="s">
        <v>21</v>
      </c>
    </row>
    <row r="177" spans="1:7" ht="14.25">
      <c r="A177" s="11">
        <v>43952</v>
      </c>
      <c r="B177" s="10" t="s">
        <v>3806</v>
      </c>
      <c r="C177" s="12">
        <v>0.91666666666666663</v>
      </c>
      <c r="D177" s="13">
        <v>43972</v>
      </c>
      <c r="E177" s="7" t="s">
        <v>2584</v>
      </c>
      <c r="F177" s="14">
        <v>30.01</v>
      </c>
      <c r="G177" t="s">
        <v>21</v>
      </c>
    </row>
    <row r="178" spans="1:7" ht="14.25">
      <c r="A178" s="11">
        <v>43952</v>
      </c>
      <c r="B178" s="10" t="s">
        <v>3888</v>
      </c>
      <c r="C178" s="12">
        <v>0.33333333333333331</v>
      </c>
      <c r="D178" s="13">
        <v>43976</v>
      </c>
      <c r="E178" s="7" t="s">
        <v>2584</v>
      </c>
      <c r="F178" s="14">
        <v>27.51</v>
      </c>
      <c r="G178" t="s">
        <v>21</v>
      </c>
    </row>
    <row r="179" spans="1:7" ht="14.25">
      <c r="A179" s="11">
        <v>43952</v>
      </c>
      <c r="B179" s="10" t="s">
        <v>3902</v>
      </c>
      <c r="C179" s="12">
        <v>0.91666666666666663</v>
      </c>
      <c r="D179" s="13">
        <v>43976</v>
      </c>
      <c r="E179" s="7" t="s">
        <v>2584</v>
      </c>
      <c r="F179" s="14">
        <v>26.69</v>
      </c>
      <c r="G179" t="s">
        <v>21</v>
      </c>
    </row>
    <row r="180" spans="1:7" ht="14.25">
      <c r="A180" s="11">
        <v>43952</v>
      </c>
      <c r="B180" s="10" t="s">
        <v>3945</v>
      </c>
      <c r="C180" s="12">
        <v>0.70833333333333337</v>
      </c>
      <c r="D180" s="13">
        <v>43978</v>
      </c>
      <c r="E180" s="7" t="s">
        <v>2584</v>
      </c>
      <c r="F180" s="14">
        <v>25.64</v>
      </c>
      <c r="G180" t="s">
        <v>21</v>
      </c>
    </row>
    <row r="181" spans="1:7" ht="14.25">
      <c r="A181" s="11">
        <v>43952</v>
      </c>
      <c r="B181" s="10" t="s">
        <v>4000</v>
      </c>
      <c r="C181" s="12">
        <v>0</v>
      </c>
      <c r="D181" s="13">
        <v>43981</v>
      </c>
      <c r="E181" s="7" t="s">
        <v>2584</v>
      </c>
      <c r="F181" s="14">
        <v>34.15</v>
      </c>
      <c r="G181" t="s">
        <v>21</v>
      </c>
    </row>
    <row r="182" spans="1:7" ht="14.25">
      <c r="A182" s="11">
        <v>43983</v>
      </c>
      <c r="B182" s="10" t="s">
        <v>4089</v>
      </c>
      <c r="C182" s="12">
        <v>0.70833333333333337</v>
      </c>
      <c r="D182" s="13">
        <v>43984</v>
      </c>
      <c r="E182" s="7" t="s">
        <v>2584</v>
      </c>
      <c r="F182" s="14">
        <v>34.07</v>
      </c>
      <c r="G182" t="s">
        <v>21</v>
      </c>
    </row>
    <row r="183" spans="1:7" ht="14.25">
      <c r="A183" s="11">
        <v>43983</v>
      </c>
      <c r="B183" s="10" t="s">
        <v>4176</v>
      </c>
      <c r="C183" s="12">
        <v>0.33333333333333331</v>
      </c>
      <c r="D183" s="13">
        <v>43988</v>
      </c>
      <c r="E183" s="7" t="s">
        <v>2584</v>
      </c>
      <c r="F183" s="14">
        <v>31.02</v>
      </c>
      <c r="G183" t="s">
        <v>21</v>
      </c>
    </row>
    <row r="184" spans="1:7" ht="14.25">
      <c r="A184" s="11">
        <v>43983</v>
      </c>
      <c r="B184" s="10" t="s">
        <v>4224</v>
      </c>
      <c r="C184" s="12">
        <v>0.33333333333333331</v>
      </c>
      <c r="D184" s="13">
        <v>43990</v>
      </c>
      <c r="E184" s="7" t="s">
        <v>2584</v>
      </c>
      <c r="F184" s="14">
        <v>30.02</v>
      </c>
      <c r="G184" t="s">
        <v>21</v>
      </c>
    </row>
    <row r="185" spans="1:7" ht="14.25">
      <c r="A185" s="11">
        <v>43983</v>
      </c>
      <c r="B185" s="10" t="s">
        <v>4239</v>
      </c>
      <c r="C185" s="12">
        <v>0.95833333333333337</v>
      </c>
      <c r="D185" s="13">
        <v>43990</v>
      </c>
      <c r="E185" s="7" t="s">
        <v>2584</v>
      </c>
      <c r="F185" s="14">
        <v>30</v>
      </c>
      <c r="G185" t="s">
        <v>21</v>
      </c>
    </row>
    <row r="186" spans="1:7" ht="14.25">
      <c r="A186" s="11">
        <v>43983</v>
      </c>
      <c r="B186" s="10" t="s">
        <v>4250</v>
      </c>
      <c r="C186" s="12">
        <v>0.41666666666666669</v>
      </c>
      <c r="D186" s="13">
        <v>43991</v>
      </c>
      <c r="E186" s="7" t="s">
        <v>2584</v>
      </c>
      <c r="F186" s="14">
        <v>30.89</v>
      </c>
      <c r="G186" t="s">
        <v>21</v>
      </c>
    </row>
    <row r="187" spans="1:7" ht="14.25">
      <c r="A187" s="11">
        <v>43983</v>
      </c>
      <c r="B187" s="10" t="s">
        <v>4262</v>
      </c>
      <c r="C187" s="12">
        <v>0.91666666666666663</v>
      </c>
      <c r="D187" s="13">
        <v>43991</v>
      </c>
      <c r="E187" s="7" t="s">
        <v>2584</v>
      </c>
      <c r="F187" s="14">
        <v>32.83</v>
      </c>
      <c r="G187" t="s">
        <v>21</v>
      </c>
    </row>
    <row r="188" spans="1:7" ht="14.25">
      <c r="A188" s="11">
        <v>43983</v>
      </c>
      <c r="B188" s="10" t="s">
        <v>4263</v>
      </c>
      <c r="C188" s="12">
        <v>0.95833333333333337</v>
      </c>
      <c r="D188" s="13">
        <v>43991</v>
      </c>
      <c r="E188" s="7" t="s">
        <v>2584</v>
      </c>
      <c r="F188" s="14">
        <v>29.06</v>
      </c>
      <c r="G188" t="s">
        <v>21</v>
      </c>
    </row>
    <row r="189" spans="1:7" ht="14.25">
      <c r="A189" s="11">
        <v>43983</v>
      </c>
      <c r="B189" s="10" t="s">
        <v>4393</v>
      </c>
      <c r="C189" s="12">
        <v>0.375</v>
      </c>
      <c r="D189" s="13">
        <v>43997</v>
      </c>
      <c r="E189" s="7" t="s">
        <v>2584</v>
      </c>
      <c r="F189" s="14">
        <v>35.89</v>
      </c>
      <c r="G189" t="s">
        <v>21</v>
      </c>
    </row>
    <row r="190" spans="1:7" ht="14.25">
      <c r="A190" s="11">
        <v>43983</v>
      </c>
      <c r="B190" s="10" t="s">
        <v>4574</v>
      </c>
      <c r="C190" s="12">
        <v>0.91666666666666663</v>
      </c>
      <c r="D190" s="13">
        <v>44004</v>
      </c>
      <c r="E190" s="7" t="s">
        <v>2584</v>
      </c>
      <c r="F190" s="14">
        <v>36.380000000000003</v>
      </c>
      <c r="G190" t="s">
        <v>21</v>
      </c>
    </row>
    <row r="191" spans="1:7" ht="14.25">
      <c r="A191" s="11">
        <v>43983</v>
      </c>
      <c r="B191" s="10" t="s">
        <v>4727</v>
      </c>
      <c r="C191" s="12">
        <v>0.29166666666666669</v>
      </c>
      <c r="D191" s="13">
        <v>44011</v>
      </c>
      <c r="E191" s="7" t="s">
        <v>2584</v>
      </c>
      <c r="F191" s="14">
        <v>39.04</v>
      </c>
      <c r="G191" t="s">
        <v>21</v>
      </c>
    </row>
    <row r="192" spans="1:7" ht="14.25">
      <c r="A192" s="11">
        <v>43922</v>
      </c>
      <c r="B192" s="10" t="s">
        <v>2749</v>
      </c>
      <c r="C192" s="12">
        <v>0.875</v>
      </c>
      <c r="D192" s="13">
        <v>43928</v>
      </c>
      <c r="E192" s="7" t="s">
        <v>2584</v>
      </c>
      <c r="F192" s="14">
        <v>28.51</v>
      </c>
      <c r="G192" t="s">
        <v>42</v>
      </c>
    </row>
    <row r="193" spans="1:7" ht="14.25">
      <c r="A193" s="11">
        <v>43922</v>
      </c>
      <c r="B193" s="10" t="s">
        <v>2751</v>
      </c>
      <c r="C193" s="12">
        <v>0.95833333333333337</v>
      </c>
      <c r="D193" s="13">
        <v>43928</v>
      </c>
      <c r="E193" s="7" t="s">
        <v>2584</v>
      </c>
      <c r="F193" s="14">
        <v>24.61</v>
      </c>
      <c r="G193" t="s">
        <v>42</v>
      </c>
    </row>
    <row r="194" spans="1:7" ht="14.25">
      <c r="A194" s="11">
        <v>43922</v>
      </c>
      <c r="B194" s="10" t="s">
        <v>2774</v>
      </c>
      <c r="C194" s="12">
        <v>0.91666666666666663</v>
      </c>
      <c r="D194" s="13">
        <v>43929</v>
      </c>
      <c r="E194" s="7" t="s">
        <v>2584</v>
      </c>
      <c r="F194" s="14">
        <v>27.01</v>
      </c>
      <c r="G194" t="s">
        <v>42</v>
      </c>
    </row>
    <row r="195" spans="1:7" ht="14.25">
      <c r="A195" s="11">
        <v>43922</v>
      </c>
      <c r="B195" s="10" t="s">
        <v>2882</v>
      </c>
      <c r="C195" s="12">
        <v>0.41666666666666669</v>
      </c>
      <c r="D195" s="13">
        <v>43934</v>
      </c>
      <c r="E195" s="7" t="s">
        <v>2584</v>
      </c>
      <c r="F195" s="14">
        <v>25.5</v>
      </c>
      <c r="G195" t="s">
        <v>42</v>
      </c>
    </row>
    <row r="196" spans="1:7" ht="14.25">
      <c r="A196" s="11">
        <v>43922</v>
      </c>
      <c r="B196" s="10" t="s">
        <v>2903</v>
      </c>
      <c r="C196" s="12">
        <v>0.29166666666666669</v>
      </c>
      <c r="D196" s="13">
        <v>43935</v>
      </c>
      <c r="E196" s="7" t="s">
        <v>2584</v>
      </c>
      <c r="F196" s="14">
        <v>18.760000000000002</v>
      </c>
      <c r="G196" t="s">
        <v>42</v>
      </c>
    </row>
    <row r="197" spans="1:7" ht="14.25">
      <c r="A197" s="11">
        <v>43922</v>
      </c>
      <c r="B197" s="10" t="s">
        <v>3034</v>
      </c>
      <c r="C197" s="12">
        <v>0.75</v>
      </c>
      <c r="D197" s="13">
        <v>43940</v>
      </c>
      <c r="E197" s="7" t="s">
        <v>2584</v>
      </c>
      <c r="F197" s="14">
        <v>11.2</v>
      </c>
      <c r="G197" t="s">
        <v>42</v>
      </c>
    </row>
    <row r="198" spans="1:7" ht="14.25">
      <c r="A198" s="11">
        <v>43952</v>
      </c>
      <c r="B198" s="10" t="s">
        <v>3609</v>
      </c>
      <c r="C198" s="12">
        <v>0.70833333333333337</v>
      </c>
      <c r="D198" s="13">
        <v>43964</v>
      </c>
      <c r="E198" s="7" t="s">
        <v>2584</v>
      </c>
      <c r="F198" s="14">
        <v>25</v>
      </c>
      <c r="G198" t="s">
        <v>42</v>
      </c>
    </row>
    <row r="199" spans="1:7" ht="14.25">
      <c r="A199" s="11">
        <v>43952</v>
      </c>
      <c r="B199" s="10" t="s">
        <v>3610</v>
      </c>
      <c r="C199" s="12">
        <v>0.75</v>
      </c>
      <c r="D199" s="13">
        <v>43964</v>
      </c>
      <c r="E199" s="7" t="s">
        <v>2584</v>
      </c>
      <c r="F199" s="14">
        <v>24.17</v>
      </c>
      <c r="G199" t="s">
        <v>42</v>
      </c>
    </row>
    <row r="200" spans="1:7" ht="14.25">
      <c r="A200" s="11">
        <v>43952</v>
      </c>
      <c r="B200" s="10" t="s">
        <v>3612</v>
      </c>
      <c r="C200" s="12">
        <v>0.83333333333333337</v>
      </c>
      <c r="D200" s="13">
        <v>43964</v>
      </c>
      <c r="E200" s="7" t="s">
        <v>2584</v>
      </c>
      <c r="F200" s="14">
        <v>26.25</v>
      </c>
      <c r="G200" t="s">
        <v>42</v>
      </c>
    </row>
    <row r="201" spans="1:7" ht="14.25">
      <c r="A201" s="11">
        <v>43952</v>
      </c>
      <c r="B201" s="10" t="s">
        <v>3777</v>
      </c>
      <c r="C201" s="12">
        <v>0.70833333333333337</v>
      </c>
      <c r="D201" s="13">
        <v>43971</v>
      </c>
      <c r="E201" s="7" t="s">
        <v>2584</v>
      </c>
      <c r="F201" s="14">
        <v>24</v>
      </c>
      <c r="G201" t="s">
        <v>42</v>
      </c>
    </row>
    <row r="202" spans="1:7" ht="14.25">
      <c r="A202" s="11">
        <v>43983</v>
      </c>
      <c r="B202" s="10" t="s">
        <v>4285</v>
      </c>
      <c r="C202" s="12">
        <v>0.875</v>
      </c>
      <c r="D202" s="13">
        <v>43992</v>
      </c>
      <c r="E202" s="7" t="s">
        <v>2584</v>
      </c>
      <c r="F202" s="14">
        <v>31.5</v>
      </c>
      <c r="G202" t="s">
        <v>42</v>
      </c>
    </row>
    <row r="203" spans="1:7" ht="14.25">
      <c r="A203" s="11">
        <v>43922</v>
      </c>
      <c r="B203" s="10" t="s">
        <v>2678</v>
      </c>
      <c r="C203" s="12">
        <v>0.91666666666666663</v>
      </c>
      <c r="D203" s="13">
        <v>43925</v>
      </c>
      <c r="E203" s="7" t="s">
        <v>2584</v>
      </c>
      <c r="F203" s="14">
        <v>17.239999999999998</v>
      </c>
      <c r="G203" t="s">
        <v>8</v>
      </c>
    </row>
    <row r="204" spans="1:7" ht="14.25">
      <c r="A204" s="11">
        <v>43922</v>
      </c>
      <c r="B204" s="10" t="s">
        <v>2700</v>
      </c>
      <c r="C204" s="12">
        <v>0.83333333333333337</v>
      </c>
      <c r="D204" s="13">
        <v>43926</v>
      </c>
      <c r="E204" s="7" t="s">
        <v>2584</v>
      </c>
      <c r="F204" s="14">
        <v>19.079999999999998</v>
      </c>
      <c r="G204" t="s">
        <v>8</v>
      </c>
    </row>
    <row r="205" spans="1:7" ht="14.25">
      <c r="A205" s="11">
        <v>43922</v>
      </c>
      <c r="B205" s="10" t="s">
        <v>3133</v>
      </c>
      <c r="C205" s="12">
        <v>0.875</v>
      </c>
      <c r="D205" s="13">
        <v>43944</v>
      </c>
      <c r="E205" s="7" t="s">
        <v>2584</v>
      </c>
      <c r="F205" s="14">
        <v>23.94</v>
      </c>
      <c r="G205" t="s">
        <v>8</v>
      </c>
    </row>
    <row r="206" spans="1:7" ht="14.25">
      <c r="A206" s="11">
        <v>43922</v>
      </c>
      <c r="B206" s="10" t="s">
        <v>3227</v>
      </c>
      <c r="C206" s="12">
        <v>0.79166666666666663</v>
      </c>
      <c r="D206" s="13">
        <v>43948</v>
      </c>
      <c r="E206" s="7" t="s">
        <v>2584</v>
      </c>
      <c r="F206" s="14">
        <v>21.4</v>
      </c>
      <c r="G206" t="s">
        <v>8</v>
      </c>
    </row>
    <row r="207" spans="1:7" ht="14.25">
      <c r="A207" s="11">
        <v>43952</v>
      </c>
      <c r="B207" s="10" t="s">
        <v>3308</v>
      </c>
      <c r="C207" s="12">
        <v>0.16666666666666666</v>
      </c>
      <c r="D207" s="13">
        <v>43952</v>
      </c>
      <c r="E207" s="7" t="s">
        <v>2584</v>
      </c>
      <c r="F207" s="14">
        <v>2.2000000000000002</v>
      </c>
      <c r="G207" t="s">
        <v>8</v>
      </c>
    </row>
    <row r="208" spans="1:7" ht="14.25">
      <c r="A208" s="11">
        <v>43952</v>
      </c>
      <c r="B208" s="10" t="s">
        <v>3311</v>
      </c>
      <c r="C208" s="12">
        <v>0.29166666666666669</v>
      </c>
      <c r="D208" s="13">
        <v>43952</v>
      </c>
      <c r="E208" s="7" t="s">
        <v>2584</v>
      </c>
      <c r="F208" s="14">
        <v>2.2999999999999998</v>
      </c>
      <c r="G208" t="s">
        <v>8</v>
      </c>
    </row>
    <row r="209" spans="1:7" ht="14.25">
      <c r="A209" s="11">
        <v>43952</v>
      </c>
      <c r="B209" s="10" t="s">
        <v>3323</v>
      </c>
      <c r="C209" s="12">
        <v>0.79166666666666663</v>
      </c>
      <c r="D209" s="13">
        <v>43952</v>
      </c>
      <c r="E209" s="7" t="s">
        <v>2584</v>
      </c>
      <c r="F209" s="14">
        <v>5.5</v>
      </c>
      <c r="G209" t="s">
        <v>8</v>
      </c>
    </row>
    <row r="210" spans="1:7" ht="14.25">
      <c r="A210" s="11">
        <v>43952</v>
      </c>
      <c r="B210" s="10" t="s">
        <v>3376</v>
      </c>
      <c r="C210" s="12">
        <v>0</v>
      </c>
      <c r="D210" s="13">
        <v>43955</v>
      </c>
      <c r="E210" s="7" t="s">
        <v>2584</v>
      </c>
      <c r="F210" s="14">
        <v>21.68</v>
      </c>
      <c r="G210" t="s">
        <v>8</v>
      </c>
    </row>
    <row r="211" spans="1:7" ht="14.25">
      <c r="A211" s="11">
        <v>43952</v>
      </c>
      <c r="B211" s="10" t="s">
        <v>3567</v>
      </c>
      <c r="C211" s="12">
        <v>0.95833333333333337</v>
      </c>
      <c r="D211" s="13">
        <v>43962</v>
      </c>
      <c r="E211" s="7" t="s">
        <v>2584</v>
      </c>
      <c r="F211" s="14">
        <v>20.010000000000002</v>
      </c>
      <c r="G211" t="s">
        <v>8</v>
      </c>
    </row>
    <row r="212" spans="1:7" ht="14.25">
      <c r="A212" s="11">
        <v>43952</v>
      </c>
      <c r="B212" s="10" t="s">
        <v>3702</v>
      </c>
      <c r="C212" s="12">
        <v>0.58333333333333337</v>
      </c>
      <c r="D212" s="13">
        <v>43968</v>
      </c>
      <c r="E212" s="7" t="s">
        <v>2584</v>
      </c>
      <c r="F212" s="14">
        <v>19</v>
      </c>
      <c r="G212" t="s">
        <v>8</v>
      </c>
    </row>
    <row r="213" spans="1:7" ht="14.25">
      <c r="A213" s="11">
        <v>43952</v>
      </c>
      <c r="B213" s="10" t="s">
        <v>3709</v>
      </c>
      <c r="C213" s="12">
        <v>0.875</v>
      </c>
      <c r="D213" s="13">
        <v>43968</v>
      </c>
      <c r="E213" s="7" t="s">
        <v>2584</v>
      </c>
      <c r="F213" s="14">
        <v>27.22</v>
      </c>
      <c r="G213" t="s">
        <v>8</v>
      </c>
    </row>
    <row r="214" spans="1:7" ht="14.25">
      <c r="A214" s="11">
        <v>43952</v>
      </c>
      <c r="B214" s="10" t="s">
        <v>3758</v>
      </c>
      <c r="C214" s="12">
        <v>0.91666666666666663</v>
      </c>
      <c r="D214" s="13">
        <v>43970</v>
      </c>
      <c r="E214" s="7" t="s">
        <v>2584</v>
      </c>
      <c r="F214" s="14">
        <v>27.52</v>
      </c>
      <c r="G214" t="s">
        <v>8</v>
      </c>
    </row>
    <row r="215" spans="1:7" ht="14.25">
      <c r="A215" s="11">
        <v>43952</v>
      </c>
      <c r="B215" s="10" t="s">
        <v>3819</v>
      </c>
      <c r="C215" s="12">
        <v>0.45833333333333331</v>
      </c>
      <c r="D215" s="13">
        <v>43973</v>
      </c>
      <c r="E215" s="7" t="s">
        <v>2584</v>
      </c>
      <c r="F215" s="14">
        <v>29.72</v>
      </c>
      <c r="G215" t="s">
        <v>8</v>
      </c>
    </row>
    <row r="216" spans="1:7" ht="14.25">
      <c r="A216" s="11">
        <v>43952</v>
      </c>
      <c r="B216" s="10" t="s">
        <v>3977</v>
      </c>
      <c r="C216" s="12">
        <v>4.1666666666666664E-2</v>
      </c>
      <c r="D216" s="13">
        <v>43980</v>
      </c>
      <c r="E216" s="7" t="s">
        <v>2584</v>
      </c>
      <c r="F216" s="14">
        <v>34.69</v>
      </c>
      <c r="G216" t="s">
        <v>8</v>
      </c>
    </row>
    <row r="217" spans="1:7" ht="14.25">
      <c r="A217" s="11">
        <v>43952</v>
      </c>
      <c r="B217" s="10" t="s">
        <v>3983</v>
      </c>
      <c r="C217" s="12">
        <v>0.29166666666666669</v>
      </c>
      <c r="D217" s="13">
        <v>43980</v>
      </c>
      <c r="E217" s="7" t="s">
        <v>2584</v>
      </c>
      <c r="F217" s="14">
        <v>34.42</v>
      </c>
      <c r="G217" t="s">
        <v>8</v>
      </c>
    </row>
    <row r="218" spans="1:7" ht="14.25">
      <c r="A218" s="11">
        <v>43952</v>
      </c>
      <c r="B218" s="10" t="s">
        <v>4044</v>
      </c>
      <c r="C218" s="12">
        <v>0.83333333333333337</v>
      </c>
      <c r="D218" s="13">
        <v>43982</v>
      </c>
      <c r="E218" s="7" t="s">
        <v>2584</v>
      </c>
      <c r="F218" s="14">
        <v>34.07</v>
      </c>
      <c r="G218" t="s">
        <v>8</v>
      </c>
    </row>
    <row r="219" spans="1:7" ht="14.25">
      <c r="A219" s="11">
        <v>43983</v>
      </c>
      <c r="B219" s="10" t="s">
        <v>4226</v>
      </c>
      <c r="C219" s="12">
        <v>0.41666666666666669</v>
      </c>
      <c r="D219" s="13">
        <v>43990</v>
      </c>
      <c r="E219" s="7" t="s">
        <v>2584</v>
      </c>
      <c r="F219" s="14">
        <v>28.5</v>
      </c>
      <c r="G219" t="s">
        <v>8</v>
      </c>
    </row>
    <row r="220" spans="1:7" ht="14.25">
      <c r="A220" s="11">
        <v>43983</v>
      </c>
      <c r="B220" s="10" t="s">
        <v>4229</v>
      </c>
      <c r="C220" s="12">
        <v>0.54166666666666663</v>
      </c>
      <c r="D220" s="13">
        <v>43990</v>
      </c>
      <c r="E220" s="7" t="s">
        <v>2584</v>
      </c>
      <c r="F220" s="14">
        <v>28.78</v>
      </c>
      <c r="G220" t="s">
        <v>8</v>
      </c>
    </row>
    <row r="221" spans="1:7" ht="14.25">
      <c r="A221" s="11">
        <v>43983</v>
      </c>
      <c r="B221" s="10" t="s">
        <v>4231</v>
      </c>
      <c r="C221" s="12">
        <v>0.625</v>
      </c>
      <c r="D221" s="13">
        <v>43990</v>
      </c>
      <c r="E221" s="7" t="s">
        <v>2584</v>
      </c>
      <c r="F221" s="14">
        <v>27.5</v>
      </c>
      <c r="G221" t="s">
        <v>8</v>
      </c>
    </row>
    <row r="222" spans="1:7" ht="14.25">
      <c r="A222" s="11">
        <v>43983</v>
      </c>
      <c r="B222" s="10" t="s">
        <v>4235</v>
      </c>
      <c r="C222" s="12">
        <v>0.79166666666666663</v>
      </c>
      <c r="D222" s="13">
        <v>43990</v>
      </c>
      <c r="E222" s="7" t="s">
        <v>2584</v>
      </c>
      <c r="F222" s="14">
        <v>28.78</v>
      </c>
      <c r="G222" t="s">
        <v>8</v>
      </c>
    </row>
    <row r="223" spans="1:7" ht="14.25">
      <c r="A223" s="11">
        <v>43983</v>
      </c>
      <c r="B223" s="10" t="s">
        <v>4240</v>
      </c>
      <c r="C223" s="12">
        <v>0</v>
      </c>
      <c r="D223" s="13">
        <v>43991</v>
      </c>
      <c r="E223" s="7" t="s">
        <v>2584</v>
      </c>
      <c r="F223" s="14">
        <v>28.39</v>
      </c>
      <c r="G223" t="s">
        <v>8</v>
      </c>
    </row>
    <row r="224" spans="1:7" ht="14.25">
      <c r="A224" s="11">
        <v>43952</v>
      </c>
      <c r="B224" s="10" t="s">
        <v>3807</v>
      </c>
      <c r="C224" s="12">
        <v>0.95833333333333337</v>
      </c>
      <c r="D224" s="13">
        <v>43972</v>
      </c>
      <c r="E224" s="7" t="s">
        <v>2584</v>
      </c>
      <c r="F224" s="14">
        <v>28.69</v>
      </c>
      <c r="G224" t="s">
        <v>15</v>
      </c>
    </row>
    <row r="225" spans="1:7" ht="14.25">
      <c r="A225" s="11">
        <v>43983</v>
      </c>
      <c r="B225" s="10" t="s">
        <v>4085</v>
      </c>
      <c r="C225" s="12">
        <v>0.54166666666666663</v>
      </c>
      <c r="D225" s="13">
        <v>43984</v>
      </c>
      <c r="E225" s="7" t="s">
        <v>2584</v>
      </c>
      <c r="F225" s="14">
        <v>36.17</v>
      </c>
      <c r="G225" t="s">
        <v>15</v>
      </c>
    </row>
    <row r="226" spans="1:7" ht="14.25">
      <c r="A226" s="11">
        <v>43983</v>
      </c>
      <c r="B226" s="10" t="s">
        <v>4093</v>
      </c>
      <c r="C226" s="12">
        <v>0.875</v>
      </c>
      <c r="D226" s="13">
        <v>43984</v>
      </c>
      <c r="E226" s="7" t="s">
        <v>2584</v>
      </c>
      <c r="F226" s="14">
        <v>36.78</v>
      </c>
      <c r="G226" t="s">
        <v>15</v>
      </c>
    </row>
    <row r="227" spans="1:7" ht="14.25">
      <c r="A227" s="11">
        <v>43983</v>
      </c>
      <c r="B227" s="10" t="s">
        <v>4554</v>
      </c>
      <c r="C227" s="12">
        <v>8.3333333333333329E-2</v>
      </c>
      <c r="D227" s="13">
        <v>44004</v>
      </c>
      <c r="E227" s="7" t="s">
        <v>2584</v>
      </c>
      <c r="F227" s="14">
        <v>22.85</v>
      </c>
      <c r="G227" t="s">
        <v>15</v>
      </c>
    </row>
    <row r="228" spans="1:7" ht="14.25">
      <c r="A228" s="11">
        <v>43922</v>
      </c>
      <c r="B228" s="10" t="s">
        <v>2741</v>
      </c>
      <c r="C228" s="12">
        <v>0.54166666666666663</v>
      </c>
      <c r="D228" s="13">
        <v>43928</v>
      </c>
      <c r="E228" s="7" t="s">
        <v>2584</v>
      </c>
      <c r="F228" s="14">
        <v>20.3</v>
      </c>
      <c r="G228" t="s">
        <v>122</v>
      </c>
    </row>
    <row r="229" spans="1:7" ht="14.25">
      <c r="A229" s="11">
        <v>43922</v>
      </c>
      <c r="B229" s="10" t="s">
        <v>2583</v>
      </c>
      <c r="C229" s="12">
        <v>0</v>
      </c>
      <c r="D229" s="13">
        <v>43922</v>
      </c>
      <c r="E229" s="7" t="s">
        <v>2584</v>
      </c>
      <c r="F229" s="14">
        <v>22.26</v>
      </c>
      <c r="G229" t="s">
        <v>5</v>
      </c>
    </row>
    <row r="230" spans="1:7" ht="14.25">
      <c r="A230" s="11">
        <v>43922</v>
      </c>
      <c r="B230" s="10" t="s">
        <v>2592</v>
      </c>
      <c r="C230" s="12">
        <v>0.33333333333333331</v>
      </c>
      <c r="D230" s="13">
        <v>43922</v>
      </c>
      <c r="E230" s="7" t="s">
        <v>2584</v>
      </c>
      <c r="F230" s="14">
        <v>27.96</v>
      </c>
      <c r="G230" t="s">
        <v>5</v>
      </c>
    </row>
    <row r="231" spans="1:7" ht="14.25">
      <c r="A231" s="11">
        <v>43922</v>
      </c>
      <c r="B231" s="10" t="s">
        <v>2597</v>
      </c>
      <c r="C231" s="12">
        <v>0.54166666666666663</v>
      </c>
      <c r="D231" s="13">
        <v>43922</v>
      </c>
      <c r="E231" s="7" t="s">
        <v>2584</v>
      </c>
      <c r="F231" s="14">
        <v>28</v>
      </c>
      <c r="G231" t="s">
        <v>5</v>
      </c>
    </row>
    <row r="232" spans="1:7" ht="14.25">
      <c r="A232" s="11">
        <v>43922</v>
      </c>
      <c r="B232" s="10" t="s">
        <v>2601</v>
      </c>
      <c r="C232" s="12">
        <v>0.70833333333333337</v>
      </c>
      <c r="D232" s="13">
        <v>43922</v>
      </c>
      <c r="E232" s="7" t="s">
        <v>2584</v>
      </c>
      <c r="F232" s="14">
        <v>26.61</v>
      </c>
      <c r="G232" t="s">
        <v>5</v>
      </c>
    </row>
    <row r="233" spans="1:7" ht="14.25">
      <c r="A233" s="11">
        <v>43922</v>
      </c>
      <c r="B233" s="10" t="s">
        <v>2602</v>
      </c>
      <c r="C233" s="12">
        <v>0.75</v>
      </c>
      <c r="D233" s="13">
        <v>43922</v>
      </c>
      <c r="E233" s="7" t="s">
        <v>2584</v>
      </c>
      <c r="F233" s="14">
        <v>27.4</v>
      </c>
      <c r="G233" t="s">
        <v>5</v>
      </c>
    </row>
    <row r="234" spans="1:7" ht="14.25">
      <c r="A234" s="11">
        <v>43922</v>
      </c>
      <c r="B234" s="10" t="s">
        <v>2605</v>
      </c>
      <c r="C234" s="12">
        <v>0.875</v>
      </c>
      <c r="D234" s="13">
        <v>43922</v>
      </c>
      <c r="E234" s="7" t="s">
        <v>2584</v>
      </c>
      <c r="F234" s="14">
        <v>31.01</v>
      </c>
      <c r="G234" t="s">
        <v>5</v>
      </c>
    </row>
    <row r="235" spans="1:7" ht="14.25">
      <c r="A235" s="11">
        <v>43922</v>
      </c>
      <c r="B235" s="10" t="s">
        <v>2609</v>
      </c>
      <c r="C235" s="12">
        <v>4.1666666666666664E-2</v>
      </c>
      <c r="D235" s="13">
        <v>43923</v>
      </c>
      <c r="E235" s="7" t="s">
        <v>2584</v>
      </c>
      <c r="F235" s="14">
        <v>22.93</v>
      </c>
      <c r="G235" t="s">
        <v>5</v>
      </c>
    </row>
    <row r="236" spans="1:7" ht="14.25">
      <c r="A236" s="11">
        <v>43922</v>
      </c>
      <c r="B236" s="10" t="s">
        <v>2612</v>
      </c>
      <c r="C236" s="12">
        <v>0.16666666666666666</v>
      </c>
      <c r="D236" s="13">
        <v>43923</v>
      </c>
      <c r="E236" s="7" t="s">
        <v>2584</v>
      </c>
      <c r="F236" s="14">
        <v>20.8</v>
      </c>
      <c r="G236" t="s">
        <v>5</v>
      </c>
    </row>
    <row r="237" spans="1:7" ht="14.25">
      <c r="A237" s="11">
        <v>43922</v>
      </c>
      <c r="B237" s="10" t="s">
        <v>2613</v>
      </c>
      <c r="C237" s="12">
        <v>0.20833333333333334</v>
      </c>
      <c r="D237" s="13">
        <v>43923</v>
      </c>
      <c r="E237" s="7" t="s">
        <v>2584</v>
      </c>
      <c r="F237" s="14">
        <v>22.56</v>
      </c>
      <c r="G237" t="s">
        <v>5</v>
      </c>
    </row>
    <row r="238" spans="1:7" ht="14.25">
      <c r="A238" s="11">
        <v>43922</v>
      </c>
      <c r="B238" s="10" t="s">
        <v>2615</v>
      </c>
      <c r="C238" s="12">
        <v>0.29166666666666669</v>
      </c>
      <c r="D238" s="13">
        <v>43923</v>
      </c>
      <c r="E238" s="7" t="s">
        <v>2584</v>
      </c>
      <c r="F238" s="14">
        <v>27.31</v>
      </c>
      <c r="G238" t="s">
        <v>5</v>
      </c>
    </row>
    <row r="239" spans="1:7" ht="14.25">
      <c r="A239" s="11">
        <v>43922</v>
      </c>
      <c r="B239" s="10" t="s">
        <v>2617</v>
      </c>
      <c r="C239" s="12">
        <v>0.375</v>
      </c>
      <c r="D239" s="13">
        <v>43923</v>
      </c>
      <c r="E239" s="7" t="s">
        <v>2584</v>
      </c>
      <c r="F239" s="14">
        <v>26</v>
      </c>
      <c r="G239" t="s">
        <v>5</v>
      </c>
    </row>
    <row r="240" spans="1:7" ht="14.25">
      <c r="A240" s="11">
        <v>43922</v>
      </c>
      <c r="B240" s="10" t="s">
        <v>2618</v>
      </c>
      <c r="C240" s="12">
        <v>0.41666666666666669</v>
      </c>
      <c r="D240" s="13">
        <v>43923</v>
      </c>
      <c r="E240" s="7" t="s">
        <v>2584</v>
      </c>
      <c r="F240" s="14">
        <v>24.51</v>
      </c>
      <c r="G240" t="s">
        <v>5</v>
      </c>
    </row>
    <row r="241" spans="1:7" ht="14.25">
      <c r="A241" s="11">
        <v>43922</v>
      </c>
      <c r="B241" s="10" t="s">
        <v>2622</v>
      </c>
      <c r="C241" s="12">
        <v>0.58333333333333337</v>
      </c>
      <c r="D241" s="13">
        <v>43923</v>
      </c>
      <c r="E241" s="7" t="s">
        <v>2584</v>
      </c>
      <c r="F241" s="14">
        <v>24.5</v>
      </c>
      <c r="G241" t="s">
        <v>5</v>
      </c>
    </row>
    <row r="242" spans="1:7" ht="14.25">
      <c r="A242" s="11">
        <v>43922</v>
      </c>
      <c r="B242" s="10" t="s">
        <v>2623</v>
      </c>
      <c r="C242" s="12">
        <v>0.625</v>
      </c>
      <c r="D242" s="13">
        <v>43923</v>
      </c>
      <c r="E242" s="7" t="s">
        <v>2584</v>
      </c>
      <c r="F242" s="14">
        <v>22.01</v>
      </c>
      <c r="G242" t="s">
        <v>5</v>
      </c>
    </row>
    <row r="243" spans="1:7" ht="14.25">
      <c r="A243" s="11">
        <v>43922</v>
      </c>
      <c r="B243" s="10" t="s">
        <v>2628</v>
      </c>
      <c r="C243" s="12">
        <v>0.83333333333333337</v>
      </c>
      <c r="D243" s="13">
        <v>43923</v>
      </c>
      <c r="E243" s="7" t="s">
        <v>2584</v>
      </c>
      <c r="F243" s="14">
        <v>27.3</v>
      </c>
      <c r="G243" t="s">
        <v>5</v>
      </c>
    </row>
    <row r="244" spans="1:7" ht="14.25">
      <c r="A244" s="11">
        <v>43922</v>
      </c>
      <c r="B244" s="10" t="s">
        <v>2630</v>
      </c>
      <c r="C244" s="12">
        <v>0.91666666666666663</v>
      </c>
      <c r="D244" s="13">
        <v>43923</v>
      </c>
      <c r="E244" s="7" t="s">
        <v>2584</v>
      </c>
      <c r="F244" s="14">
        <v>25.5</v>
      </c>
      <c r="G244" t="s">
        <v>5</v>
      </c>
    </row>
    <row r="245" spans="1:7" ht="14.25">
      <c r="A245" s="11">
        <v>43922</v>
      </c>
      <c r="B245" s="10" t="s">
        <v>2631</v>
      </c>
      <c r="C245" s="12">
        <v>0.95833333333333337</v>
      </c>
      <c r="D245" s="13">
        <v>43923</v>
      </c>
      <c r="E245" s="7" t="s">
        <v>2584</v>
      </c>
      <c r="F245" s="14">
        <v>24.5</v>
      </c>
      <c r="G245" t="s">
        <v>5</v>
      </c>
    </row>
    <row r="246" spans="1:7" ht="14.25">
      <c r="A246" s="11">
        <v>43922</v>
      </c>
      <c r="B246" s="10" t="s">
        <v>2632</v>
      </c>
      <c r="C246" s="12">
        <v>0</v>
      </c>
      <c r="D246" s="13">
        <v>43924</v>
      </c>
      <c r="E246" s="7" t="s">
        <v>2584</v>
      </c>
      <c r="F246" s="14">
        <v>21.88</v>
      </c>
      <c r="G246" t="s">
        <v>5</v>
      </c>
    </row>
    <row r="247" spans="1:7" ht="14.25">
      <c r="A247" s="11">
        <v>43922</v>
      </c>
      <c r="B247" s="10" t="s">
        <v>2638</v>
      </c>
      <c r="C247" s="12">
        <v>0.25</v>
      </c>
      <c r="D247" s="13">
        <v>43924</v>
      </c>
      <c r="E247" s="7" t="s">
        <v>2584</v>
      </c>
      <c r="F247" s="14">
        <v>23.76</v>
      </c>
      <c r="G247" t="s">
        <v>5</v>
      </c>
    </row>
    <row r="248" spans="1:7" ht="14.25">
      <c r="A248" s="11">
        <v>43922</v>
      </c>
      <c r="B248" s="10" t="s">
        <v>2640</v>
      </c>
      <c r="C248" s="12">
        <v>0.33333333333333331</v>
      </c>
      <c r="D248" s="13">
        <v>43924</v>
      </c>
      <c r="E248" s="7" t="s">
        <v>2584</v>
      </c>
      <c r="F248" s="14">
        <v>26.45</v>
      </c>
      <c r="G248" t="s">
        <v>5</v>
      </c>
    </row>
    <row r="249" spans="1:7" ht="14.25">
      <c r="A249" s="11">
        <v>43922</v>
      </c>
      <c r="B249" s="10" t="s">
        <v>2642</v>
      </c>
      <c r="C249" s="12">
        <v>0.41666666666666669</v>
      </c>
      <c r="D249" s="13">
        <v>43924</v>
      </c>
      <c r="E249" s="7" t="s">
        <v>2584</v>
      </c>
      <c r="F249" s="14">
        <v>23.03</v>
      </c>
      <c r="G249" t="s">
        <v>5</v>
      </c>
    </row>
    <row r="250" spans="1:7" ht="14.25">
      <c r="A250" s="11">
        <v>43922</v>
      </c>
      <c r="B250" s="10" t="s">
        <v>2646</v>
      </c>
      <c r="C250" s="12">
        <v>0.58333333333333337</v>
      </c>
      <c r="D250" s="13">
        <v>43924</v>
      </c>
      <c r="E250" s="7" t="s">
        <v>2584</v>
      </c>
      <c r="F250" s="14">
        <v>25.5</v>
      </c>
      <c r="G250" t="s">
        <v>5</v>
      </c>
    </row>
    <row r="251" spans="1:7" ht="14.25">
      <c r="A251" s="11">
        <v>43922</v>
      </c>
      <c r="B251" s="10" t="s">
        <v>2647</v>
      </c>
      <c r="C251" s="12">
        <v>0.625</v>
      </c>
      <c r="D251" s="13">
        <v>43924</v>
      </c>
      <c r="E251" s="7" t="s">
        <v>2584</v>
      </c>
      <c r="F251" s="14">
        <v>24.5</v>
      </c>
      <c r="G251" t="s">
        <v>5</v>
      </c>
    </row>
    <row r="252" spans="1:7" ht="14.25">
      <c r="A252" s="11">
        <v>43922</v>
      </c>
      <c r="B252" s="10" t="s">
        <v>2648</v>
      </c>
      <c r="C252" s="12">
        <v>0.66666666666666663</v>
      </c>
      <c r="D252" s="13">
        <v>43924</v>
      </c>
      <c r="E252" s="7" t="s">
        <v>2584</v>
      </c>
      <c r="F252" s="14">
        <v>22.22</v>
      </c>
      <c r="G252" t="s">
        <v>5</v>
      </c>
    </row>
    <row r="253" spans="1:7" ht="14.25">
      <c r="A253" s="11">
        <v>43922</v>
      </c>
      <c r="B253" s="10" t="s">
        <v>2649</v>
      </c>
      <c r="C253" s="12">
        <v>0.70833333333333337</v>
      </c>
      <c r="D253" s="13">
        <v>43924</v>
      </c>
      <c r="E253" s="7" t="s">
        <v>2584</v>
      </c>
      <c r="F253" s="14">
        <v>21.01</v>
      </c>
      <c r="G253" t="s">
        <v>5</v>
      </c>
    </row>
    <row r="254" spans="1:7" ht="14.25">
      <c r="A254" s="11">
        <v>43922</v>
      </c>
      <c r="B254" s="10" t="s">
        <v>2654</v>
      </c>
      <c r="C254" s="12">
        <v>0.91666666666666663</v>
      </c>
      <c r="D254" s="13">
        <v>43924</v>
      </c>
      <c r="E254" s="7" t="s">
        <v>2584</v>
      </c>
      <c r="F254" s="14">
        <v>29.15</v>
      </c>
      <c r="G254" t="s">
        <v>5</v>
      </c>
    </row>
    <row r="255" spans="1:7" ht="14.25">
      <c r="A255" s="11">
        <v>43922</v>
      </c>
      <c r="B255" s="10" t="s">
        <v>2658</v>
      </c>
      <c r="C255" s="12">
        <v>8.3333333333333329E-2</v>
      </c>
      <c r="D255" s="13">
        <v>43925</v>
      </c>
      <c r="E255" s="7" t="s">
        <v>2584</v>
      </c>
      <c r="F255" s="14">
        <v>21.1</v>
      </c>
      <c r="G255" t="s">
        <v>5</v>
      </c>
    </row>
    <row r="256" spans="1:7" ht="14.25">
      <c r="A256" s="11">
        <v>43922</v>
      </c>
      <c r="B256" s="10" t="s">
        <v>2659</v>
      </c>
      <c r="C256" s="12">
        <v>0.125</v>
      </c>
      <c r="D256" s="13">
        <v>43925</v>
      </c>
      <c r="E256" s="7" t="s">
        <v>2584</v>
      </c>
      <c r="F256" s="14">
        <v>20.100000000000001</v>
      </c>
      <c r="G256" t="s">
        <v>5</v>
      </c>
    </row>
    <row r="257" spans="1:7" ht="14.25">
      <c r="A257" s="11">
        <v>43922</v>
      </c>
      <c r="B257" s="10" t="s">
        <v>2660</v>
      </c>
      <c r="C257" s="12">
        <v>0.16666666666666666</v>
      </c>
      <c r="D257" s="13">
        <v>43925</v>
      </c>
      <c r="E257" s="7" t="s">
        <v>2584</v>
      </c>
      <c r="F257" s="14">
        <v>19.8</v>
      </c>
      <c r="G257" t="s">
        <v>5</v>
      </c>
    </row>
    <row r="258" spans="1:7" ht="14.25">
      <c r="A258" s="11">
        <v>43922</v>
      </c>
      <c r="B258" s="10" t="s">
        <v>2712</v>
      </c>
      <c r="C258" s="12">
        <v>0.33333333333333331</v>
      </c>
      <c r="D258" s="13">
        <v>43927</v>
      </c>
      <c r="E258" s="7" t="s">
        <v>2584</v>
      </c>
      <c r="F258" s="14">
        <v>26.4</v>
      </c>
      <c r="G258" t="s">
        <v>5</v>
      </c>
    </row>
    <row r="259" spans="1:7" ht="14.25">
      <c r="A259" s="11">
        <v>43922</v>
      </c>
      <c r="B259" s="10" t="s">
        <v>2715</v>
      </c>
      <c r="C259" s="12">
        <v>0.45833333333333331</v>
      </c>
      <c r="D259" s="13">
        <v>43927</v>
      </c>
      <c r="E259" s="7" t="s">
        <v>2584</v>
      </c>
      <c r="F259" s="14">
        <v>28.6</v>
      </c>
      <c r="G259" t="s">
        <v>5</v>
      </c>
    </row>
    <row r="260" spans="1:7" ht="14.25">
      <c r="A260" s="11">
        <v>43922</v>
      </c>
      <c r="B260" s="10" t="s">
        <v>2716</v>
      </c>
      <c r="C260" s="12">
        <v>0.5</v>
      </c>
      <c r="D260" s="13">
        <v>43927</v>
      </c>
      <c r="E260" s="7" t="s">
        <v>2584</v>
      </c>
      <c r="F260" s="14">
        <v>28.1</v>
      </c>
      <c r="G260" t="s">
        <v>5</v>
      </c>
    </row>
    <row r="261" spans="1:7" ht="14.25">
      <c r="A261" s="11">
        <v>43922</v>
      </c>
      <c r="B261" s="10" t="s">
        <v>2718</v>
      </c>
      <c r="C261" s="12">
        <v>0.58333333333333337</v>
      </c>
      <c r="D261" s="13">
        <v>43927</v>
      </c>
      <c r="E261" s="7" t="s">
        <v>2584</v>
      </c>
      <c r="F261" s="14">
        <v>28.51</v>
      </c>
      <c r="G261" t="s">
        <v>5</v>
      </c>
    </row>
    <row r="262" spans="1:7" ht="14.25">
      <c r="A262" s="11">
        <v>43922</v>
      </c>
      <c r="B262" s="10" t="s">
        <v>2719</v>
      </c>
      <c r="C262" s="12">
        <v>0.625</v>
      </c>
      <c r="D262" s="13">
        <v>43927</v>
      </c>
      <c r="E262" s="7" t="s">
        <v>2584</v>
      </c>
      <c r="F262" s="14">
        <v>27.1</v>
      </c>
      <c r="G262" t="s">
        <v>5</v>
      </c>
    </row>
    <row r="263" spans="1:7" ht="14.25">
      <c r="A263" s="11">
        <v>43922</v>
      </c>
      <c r="B263" s="10" t="s">
        <v>2726</v>
      </c>
      <c r="C263" s="12">
        <v>0.91666666666666663</v>
      </c>
      <c r="D263" s="13">
        <v>43927</v>
      </c>
      <c r="E263" s="7" t="s">
        <v>2584</v>
      </c>
      <c r="F263" s="14">
        <v>27.6</v>
      </c>
      <c r="G263" t="s">
        <v>5</v>
      </c>
    </row>
    <row r="264" spans="1:7" ht="14.25">
      <c r="A264" s="11">
        <v>43922</v>
      </c>
      <c r="B264" s="10" t="s">
        <v>2728</v>
      </c>
      <c r="C264" s="12">
        <v>0</v>
      </c>
      <c r="D264" s="13">
        <v>43928</v>
      </c>
      <c r="E264" s="7" t="s">
        <v>2584</v>
      </c>
      <c r="F264" s="14">
        <v>23.8</v>
      </c>
      <c r="G264" t="s">
        <v>5</v>
      </c>
    </row>
    <row r="265" spans="1:7" ht="14.25">
      <c r="A265" s="11">
        <v>43922</v>
      </c>
      <c r="B265" s="10" t="s">
        <v>2735</v>
      </c>
      <c r="C265" s="12">
        <v>0.29166666666666669</v>
      </c>
      <c r="D265" s="13">
        <v>43928</v>
      </c>
      <c r="E265" s="7" t="s">
        <v>2584</v>
      </c>
      <c r="F265" s="14">
        <v>24.19</v>
      </c>
      <c r="G265" t="s">
        <v>5</v>
      </c>
    </row>
    <row r="266" spans="1:7" ht="14.25">
      <c r="A266" s="11">
        <v>43922</v>
      </c>
      <c r="B266" s="10" t="s">
        <v>2736</v>
      </c>
      <c r="C266" s="12">
        <v>0.33333333333333331</v>
      </c>
      <c r="D266" s="13">
        <v>43928</v>
      </c>
      <c r="E266" s="7" t="s">
        <v>2584</v>
      </c>
      <c r="F266" s="14">
        <v>23.65</v>
      </c>
      <c r="G266" t="s">
        <v>5</v>
      </c>
    </row>
    <row r="267" spans="1:7" ht="14.25">
      <c r="A267" s="11">
        <v>43922</v>
      </c>
      <c r="B267" s="10" t="s">
        <v>2738</v>
      </c>
      <c r="C267" s="12">
        <v>0.41666666666666669</v>
      </c>
      <c r="D267" s="13">
        <v>43928</v>
      </c>
      <c r="E267" s="7" t="s">
        <v>2584</v>
      </c>
      <c r="F267" s="14">
        <v>23.8</v>
      </c>
      <c r="G267" t="s">
        <v>5</v>
      </c>
    </row>
    <row r="268" spans="1:7" ht="14.25">
      <c r="A268" s="11">
        <v>43922</v>
      </c>
      <c r="B268" s="10" t="s">
        <v>2740</v>
      </c>
      <c r="C268" s="12">
        <v>0.5</v>
      </c>
      <c r="D268" s="13">
        <v>43928</v>
      </c>
      <c r="E268" s="7" t="s">
        <v>2584</v>
      </c>
      <c r="F268" s="14">
        <v>23</v>
      </c>
      <c r="G268" t="s">
        <v>5</v>
      </c>
    </row>
    <row r="269" spans="1:7" ht="14.25">
      <c r="A269" s="11">
        <v>43922</v>
      </c>
      <c r="B269" s="10" t="s">
        <v>2748</v>
      </c>
      <c r="C269" s="12">
        <v>0.83333333333333337</v>
      </c>
      <c r="D269" s="13">
        <v>43928</v>
      </c>
      <c r="E269" s="7" t="s">
        <v>2584</v>
      </c>
      <c r="F269" s="14">
        <v>25</v>
      </c>
      <c r="G269" t="s">
        <v>5</v>
      </c>
    </row>
    <row r="270" spans="1:7" ht="14.25">
      <c r="A270" s="11">
        <v>43922</v>
      </c>
      <c r="B270" s="10" t="s">
        <v>2750</v>
      </c>
      <c r="C270" s="12">
        <v>0.91666666666666663</v>
      </c>
      <c r="D270" s="13">
        <v>43928</v>
      </c>
      <c r="E270" s="7" t="s">
        <v>2584</v>
      </c>
      <c r="F270" s="14">
        <v>25</v>
      </c>
      <c r="G270" t="s">
        <v>5</v>
      </c>
    </row>
    <row r="271" spans="1:7" ht="14.25">
      <c r="A271" s="11">
        <v>43922</v>
      </c>
      <c r="B271" s="10" t="s">
        <v>2760</v>
      </c>
      <c r="C271" s="12">
        <v>0.33333333333333331</v>
      </c>
      <c r="D271" s="13">
        <v>43929</v>
      </c>
      <c r="E271" s="7" t="s">
        <v>2584</v>
      </c>
      <c r="F271" s="14">
        <v>23</v>
      </c>
      <c r="G271" t="s">
        <v>5</v>
      </c>
    </row>
    <row r="272" spans="1:7" ht="14.25">
      <c r="A272" s="11">
        <v>43922</v>
      </c>
      <c r="B272" s="10" t="s">
        <v>2762</v>
      </c>
      <c r="C272" s="12">
        <v>0.41666666666666669</v>
      </c>
      <c r="D272" s="13">
        <v>43929</v>
      </c>
      <c r="E272" s="7" t="s">
        <v>2584</v>
      </c>
      <c r="F272" s="14">
        <v>24.19</v>
      </c>
      <c r="G272" t="s">
        <v>5</v>
      </c>
    </row>
    <row r="273" spans="1:7" ht="14.25">
      <c r="A273" s="11">
        <v>43922</v>
      </c>
      <c r="B273" s="10" t="s">
        <v>2763</v>
      </c>
      <c r="C273" s="12">
        <v>0.45833333333333331</v>
      </c>
      <c r="D273" s="13">
        <v>43929</v>
      </c>
      <c r="E273" s="7" t="s">
        <v>2584</v>
      </c>
      <c r="F273" s="14">
        <v>23</v>
      </c>
      <c r="G273" t="s">
        <v>5</v>
      </c>
    </row>
    <row r="274" spans="1:7" ht="14.25">
      <c r="A274" s="11">
        <v>43922</v>
      </c>
      <c r="B274" s="10" t="s">
        <v>2771</v>
      </c>
      <c r="C274" s="12">
        <v>0.79166666666666663</v>
      </c>
      <c r="D274" s="13">
        <v>43929</v>
      </c>
      <c r="E274" s="7" t="s">
        <v>2584</v>
      </c>
      <c r="F274" s="14">
        <v>25.65</v>
      </c>
      <c r="G274" t="s">
        <v>5</v>
      </c>
    </row>
    <row r="275" spans="1:7" ht="14.25">
      <c r="A275" s="11">
        <v>43922</v>
      </c>
      <c r="B275" s="10" t="s">
        <v>2772</v>
      </c>
      <c r="C275" s="12">
        <v>0.83333333333333337</v>
      </c>
      <c r="D275" s="13">
        <v>43929</v>
      </c>
      <c r="E275" s="7" t="s">
        <v>2584</v>
      </c>
      <c r="F275" s="14">
        <v>27.01</v>
      </c>
      <c r="G275" t="s">
        <v>5</v>
      </c>
    </row>
    <row r="276" spans="1:7" ht="14.25">
      <c r="A276" s="11">
        <v>43922</v>
      </c>
      <c r="B276" s="10" t="s">
        <v>2773</v>
      </c>
      <c r="C276" s="12">
        <v>0.875</v>
      </c>
      <c r="D276" s="13">
        <v>43929</v>
      </c>
      <c r="E276" s="7" t="s">
        <v>2584</v>
      </c>
      <c r="F276" s="14">
        <v>30</v>
      </c>
      <c r="G276" t="s">
        <v>5</v>
      </c>
    </row>
    <row r="277" spans="1:7" ht="14.25">
      <c r="A277" s="11">
        <v>43922</v>
      </c>
      <c r="B277" s="10" t="s">
        <v>2775</v>
      </c>
      <c r="C277" s="12">
        <v>0.95833333333333337</v>
      </c>
      <c r="D277" s="13">
        <v>43929</v>
      </c>
      <c r="E277" s="7" t="s">
        <v>2584</v>
      </c>
      <c r="F277" s="14">
        <v>25.9</v>
      </c>
      <c r="G277" t="s">
        <v>5</v>
      </c>
    </row>
    <row r="278" spans="1:7" ht="14.25">
      <c r="A278" s="11">
        <v>43922</v>
      </c>
      <c r="B278" s="10" t="s">
        <v>2777</v>
      </c>
      <c r="C278" s="12">
        <v>4.1666666666666664E-2</v>
      </c>
      <c r="D278" s="13">
        <v>43930</v>
      </c>
      <c r="E278" s="7" t="s">
        <v>2584</v>
      </c>
      <c r="F278" s="14">
        <v>21.3</v>
      </c>
      <c r="G278" t="s">
        <v>5</v>
      </c>
    </row>
    <row r="279" spans="1:7" ht="14.25">
      <c r="A279" s="11">
        <v>43922</v>
      </c>
      <c r="B279" s="10" t="s">
        <v>2779</v>
      </c>
      <c r="C279" s="12">
        <v>0.125</v>
      </c>
      <c r="D279" s="13">
        <v>43930</v>
      </c>
      <c r="E279" s="7" t="s">
        <v>2584</v>
      </c>
      <c r="F279" s="14">
        <v>20.9</v>
      </c>
      <c r="G279" t="s">
        <v>5</v>
      </c>
    </row>
    <row r="280" spans="1:7" ht="14.25">
      <c r="A280" s="11">
        <v>43922</v>
      </c>
      <c r="B280" s="10" t="s">
        <v>2784</v>
      </c>
      <c r="C280" s="12">
        <v>0.33333333333333331</v>
      </c>
      <c r="D280" s="13">
        <v>43930</v>
      </c>
      <c r="E280" s="7" t="s">
        <v>2584</v>
      </c>
      <c r="F280" s="14">
        <v>22.66</v>
      </c>
      <c r="G280" t="s">
        <v>5</v>
      </c>
    </row>
    <row r="281" spans="1:7" ht="14.25">
      <c r="A281" s="11">
        <v>43922</v>
      </c>
      <c r="B281" s="10" t="s">
        <v>2785</v>
      </c>
      <c r="C281" s="12">
        <v>0.375</v>
      </c>
      <c r="D281" s="13">
        <v>43930</v>
      </c>
      <c r="E281" s="7" t="s">
        <v>2584</v>
      </c>
      <c r="F281" s="14">
        <v>23</v>
      </c>
      <c r="G281" t="s">
        <v>5</v>
      </c>
    </row>
    <row r="282" spans="1:7" ht="14.25">
      <c r="A282" s="11">
        <v>43922</v>
      </c>
      <c r="B282" s="10" t="s">
        <v>2788</v>
      </c>
      <c r="C282" s="12">
        <v>0.5</v>
      </c>
      <c r="D282" s="13">
        <v>43930</v>
      </c>
      <c r="E282" s="7" t="s">
        <v>2584</v>
      </c>
      <c r="F282" s="14">
        <v>23.72</v>
      </c>
      <c r="G282" t="s">
        <v>5</v>
      </c>
    </row>
    <row r="283" spans="1:7" ht="14.25">
      <c r="A283" s="11">
        <v>43922</v>
      </c>
      <c r="B283" s="10" t="s">
        <v>2789</v>
      </c>
      <c r="C283" s="12">
        <v>0.54166666666666663</v>
      </c>
      <c r="D283" s="13">
        <v>43930</v>
      </c>
      <c r="E283" s="7" t="s">
        <v>2584</v>
      </c>
      <c r="F283" s="14">
        <v>24.8</v>
      </c>
      <c r="G283" t="s">
        <v>5</v>
      </c>
    </row>
    <row r="284" spans="1:7" ht="14.25">
      <c r="A284" s="11">
        <v>43922</v>
      </c>
      <c r="B284" s="10" t="s">
        <v>2790</v>
      </c>
      <c r="C284" s="12">
        <v>0.58333333333333337</v>
      </c>
      <c r="D284" s="13">
        <v>43930</v>
      </c>
      <c r="E284" s="7" t="s">
        <v>2584</v>
      </c>
      <c r="F284" s="14">
        <v>24.5</v>
      </c>
      <c r="G284" t="s">
        <v>5</v>
      </c>
    </row>
    <row r="285" spans="1:7" ht="14.25">
      <c r="A285" s="11">
        <v>43922</v>
      </c>
      <c r="B285" s="10" t="s">
        <v>2791</v>
      </c>
      <c r="C285" s="12">
        <v>0.625</v>
      </c>
      <c r="D285" s="13">
        <v>43930</v>
      </c>
      <c r="E285" s="7" t="s">
        <v>2584</v>
      </c>
      <c r="F285" s="14">
        <v>21.78</v>
      </c>
      <c r="G285" t="s">
        <v>5</v>
      </c>
    </row>
    <row r="286" spans="1:7" ht="14.25">
      <c r="A286" s="11">
        <v>43922</v>
      </c>
      <c r="B286" s="10" t="s">
        <v>2794</v>
      </c>
      <c r="C286" s="12">
        <v>0.75</v>
      </c>
      <c r="D286" s="13">
        <v>43930</v>
      </c>
      <c r="E286" s="7" t="s">
        <v>2584</v>
      </c>
      <c r="F286" s="14">
        <v>22.66</v>
      </c>
      <c r="G286" t="s">
        <v>5</v>
      </c>
    </row>
    <row r="287" spans="1:7" ht="14.25">
      <c r="A287" s="11">
        <v>43922</v>
      </c>
      <c r="B287" s="10" t="s">
        <v>2795</v>
      </c>
      <c r="C287" s="12">
        <v>0.79166666666666663</v>
      </c>
      <c r="D287" s="13">
        <v>43930</v>
      </c>
      <c r="E287" s="7" t="s">
        <v>2584</v>
      </c>
      <c r="F287" s="14">
        <v>23</v>
      </c>
      <c r="G287" t="s">
        <v>5</v>
      </c>
    </row>
    <row r="288" spans="1:7" ht="14.25">
      <c r="A288" s="11">
        <v>43922</v>
      </c>
      <c r="B288" s="10" t="s">
        <v>2801</v>
      </c>
      <c r="C288" s="12">
        <v>4.1666666666666664E-2</v>
      </c>
      <c r="D288" s="13">
        <v>43931</v>
      </c>
      <c r="E288" s="7" t="s">
        <v>2584</v>
      </c>
      <c r="F288" s="14">
        <v>17.100000000000001</v>
      </c>
      <c r="G288" t="s">
        <v>5</v>
      </c>
    </row>
    <row r="289" spans="1:7" ht="14.25">
      <c r="A289" s="11">
        <v>43922</v>
      </c>
      <c r="B289" s="10" t="s">
        <v>2803</v>
      </c>
      <c r="C289" s="12">
        <v>0.125</v>
      </c>
      <c r="D289" s="13">
        <v>43931</v>
      </c>
      <c r="E289" s="7" t="s">
        <v>2584</v>
      </c>
      <c r="F289" s="14">
        <v>14.81</v>
      </c>
      <c r="G289" t="s">
        <v>5</v>
      </c>
    </row>
    <row r="290" spans="1:7" ht="14.25">
      <c r="A290" s="11">
        <v>43922</v>
      </c>
      <c r="B290" s="10" t="s">
        <v>2806</v>
      </c>
      <c r="C290" s="12">
        <v>0.25</v>
      </c>
      <c r="D290" s="13">
        <v>43931</v>
      </c>
      <c r="E290" s="7" t="s">
        <v>2584</v>
      </c>
      <c r="F290" s="14">
        <v>15</v>
      </c>
      <c r="G290" t="s">
        <v>5</v>
      </c>
    </row>
    <row r="291" spans="1:7" ht="14.25">
      <c r="A291" s="11">
        <v>43922</v>
      </c>
      <c r="B291" s="10" t="s">
        <v>2807</v>
      </c>
      <c r="C291" s="12">
        <v>0.29166666666666669</v>
      </c>
      <c r="D291" s="13">
        <v>43931</v>
      </c>
      <c r="E291" s="7" t="s">
        <v>2584</v>
      </c>
      <c r="F291" s="14">
        <v>15.54</v>
      </c>
      <c r="G291" t="s">
        <v>5</v>
      </c>
    </row>
    <row r="292" spans="1:7" ht="14.25">
      <c r="A292" s="11">
        <v>43922</v>
      </c>
      <c r="B292" s="10" t="s">
        <v>2813</v>
      </c>
      <c r="C292" s="12">
        <v>0.54166666666666663</v>
      </c>
      <c r="D292" s="13">
        <v>43931</v>
      </c>
      <c r="E292" s="7" t="s">
        <v>2584</v>
      </c>
      <c r="F292" s="14">
        <v>24</v>
      </c>
      <c r="G292" t="s">
        <v>5</v>
      </c>
    </row>
    <row r="293" spans="1:7" ht="14.25">
      <c r="A293" s="11">
        <v>43922</v>
      </c>
      <c r="B293" s="10" t="s">
        <v>2814</v>
      </c>
      <c r="C293" s="12">
        <v>0.58333333333333337</v>
      </c>
      <c r="D293" s="13">
        <v>43931</v>
      </c>
      <c r="E293" s="7" t="s">
        <v>2584</v>
      </c>
      <c r="F293" s="14">
        <v>23.66</v>
      </c>
      <c r="G293" t="s">
        <v>5</v>
      </c>
    </row>
    <row r="294" spans="1:7" ht="14.25">
      <c r="A294" s="11">
        <v>43922</v>
      </c>
      <c r="B294" s="10" t="s">
        <v>2815</v>
      </c>
      <c r="C294" s="12">
        <v>0.625</v>
      </c>
      <c r="D294" s="13">
        <v>43931</v>
      </c>
      <c r="E294" s="7" t="s">
        <v>2584</v>
      </c>
      <c r="F294" s="14">
        <v>17.3</v>
      </c>
      <c r="G294" t="s">
        <v>5</v>
      </c>
    </row>
    <row r="295" spans="1:7" ht="14.25">
      <c r="A295" s="11">
        <v>43922</v>
      </c>
      <c r="B295" s="10" t="s">
        <v>2823</v>
      </c>
      <c r="C295" s="12">
        <v>0.95833333333333337</v>
      </c>
      <c r="D295" s="13">
        <v>43931</v>
      </c>
      <c r="E295" s="7" t="s">
        <v>2584</v>
      </c>
      <c r="F295" s="14">
        <v>23.72</v>
      </c>
      <c r="G295" t="s">
        <v>5</v>
      </c>
    </row>
    <row r="296" spans="1:7" ht="14.25">
      <c r="A296" s="11">
        <v>43922</v>
      </c>
      <c r="B296" s="10" t="s">
        <v>2824</v>
      </c>
      <c r="C296" s="12">
        <v>0</v>
      </c>
      <c r="D296" s="13">
        <v>43932</v>
      </c>
      <c r="E296" s="7" t="s">
        <v>2584</v>
      </c>
      <c r="F296" s="14">
        <v>25.21</v>
      </c>
      <c r="G296" t="s">
        <v>5</v>
      </c>
    </row>
    <row r="297" spans="1:7" ht="14.25">
      <c r="A297" s="11">
        <v>43922</v>
      </c>
      <c r="B297" s="10" t="s">
        <v>2826</v>
      </c>
      <c r="C297" s="12">
        <v>8.3333333333333329E-2</v>
      </c>
      <c r="D297" s="13">
        <v>43932</v>
      </c>
      <c r="E297" s="7" t="s">
        <v>2584</v>
      </c>
      <c r="F297" s="14">
        <v>18.100000000000001</v>
      </c>
      <c r="G297" t="s">
        <v>5</v>
      </c>
    </row>
    <row r="298" spans="1:7" ht="14.25">
      <c r="A298" s="11">
        <v>43922</v>
      </c>
      <c r="B298" s="10" t="s">
        <v>2832</v>
      </c>
      <c r="C298" s="12">
        <v>0.33333333333333331</v>
      </c>
      <c r="D298" s="13">
        <v>43932</v>
      </c>
      <c r="E298" s="7" t="s">
        <v>2584</v>
      </c>
      <c r="F298" s="14">
        <v>18.100000000000001</v>
      </c>
      <c r="G298" t="s">
        <v>5</v>
      </c>
    </row>
    <row r="299" spans="1:7" ht="14.25">
      <c r="A299" s="11">
        <v>43922</v>
      </c>
      <c r="B299" s="10" t="s">
        <v>2835</v>
      </c>
      <c r="C299" s="12">
        <v>0.45833333333333331</v>
      </c>
      <c r="D299" s="13">
        <v>43932</v>
      </c>
      <c r="E299" s="7" t="s">
        <v>2584</v>
      </c>
      <c r="F299" s="14">
        <v>24.5</v>
      </c>
      <c r="G299" t="s">
        <v>5</v>
      </c>
    </row>
    <row r="300" spans="1:7" ht="14.25">
      <c r="A300" s="11">
        <v>43922</v>
      </c>
      <c r="B300" s="10" t="s">
        <v>2836</v>
      </c>
      <c r="C300" s="12">
        <v>0.5</v>
      </c>
      <c r="D300" s="13">
        <v>43932</v>
      </c>
      <c r="E300" s="7" t="s">
        <v>2584</v>
      </c>
      <c r="F300" s="14">
        <v>24.98</v>
      </c>
      <c r="G300" t="s">
        <v>5</v>
      </c>
    </row>
    <row r="301" spans="1:7" ht="14.25">
      <c r="A301" s="11">
        <v>43922</v>
      </c>
      <c r="B301" s="10" t="s">
        <v>2837</v>
      </c>
      <c r="C301" s="12">
        <v>0.54166666666666663</v>
      </c>
      <c r="D301" s="13">
        <v>43932</v>
      </c>
      <c r="E301" s="7" t="s">
        <v>2584</v>
      </c>
      <c r="F301" s="14">
        <v>26</v>
      </c>
      <c r="G301" t="s">
        <v>5</v>
      </c>
    </row>
    <row r="302" spans="1:7" ht="14.25">
      <c r="A302" s="11">
        <v>43922</v>
      </c>
      <c r="B302" s="10" t="s">
        <v>2839</v>
      </c>
      <c r="C302" s="12">
        <v>0.625</v>
      </c>
      <c r="D302" s="13">
        <v>43932</v>
      </c>
      <c r="E302" s="7" t="s">
        <v>2584</v>
      </c>
      <c r="F302" s="14">
        <v>20.309999999999999</v>
      </c>
      <c r="G302" t="s">
        <v>5</v>
      </c>
    </row>
    <row r="303" spans="1:7" ht="14.25">
      <c r="A303" s="11">
        <v>43922</v>
      </c>
      <c r="B303" s="10" t="s">
        <v>2844</v>
      </c>
      <c r="C303" s="12">
        <v>0.83333333333333337</v>
      </c>
      <c r="D303" s="13">
        <v>43932</v>
      </c>
      <c r="E303" s="7" t="s">
        <v>2584</v>
      </c>
      <c r="F303" s="14">
        <v>26.18</v>
      </c>
      <c r="G303" t="s">
        <v>5</v>
      </c>
    </row>
    <row r="304" spans="1:7" ht="14.25">
      <c r="A304" s="11">
        <v>43922</v>
      </c>
      <c r="B304" s="10" t="s">
        <v>2849</v>
      </c>
      <c r="C304" s="12">
        <v>4.1666666666666664E-2</v>
      </c>
      <c r="D304" s="13">
        <v>43933</v>
      </c>
      <c r="E304" s="7" t="s">
        <v>2584</v>
      </c>
      <c r="F304" s="14">
        <v>19.010000000000002</v>
      </c>
      <c r="G304" t="s">
        <v>5</v>
      </c>
    </row>
    <row r="305" spans="1:7" ht="14.25">
      <c r="A305" s="11">
        <v>43922</v>
      </c>
      <c r="B305" s="10" t="s">
        <v>2853</v>
      </c>
      <c r="C305" s="12">
        <v>0.20833333333333334</v>
      </c>
      <c r="D305" s="13">
        <v>43933</v>
      </c>
      <c r="E305" s="7" t="s">
        <v>2584</v>
      </c>
      <c r="F305" s="14">
        <v>16</v>
      </c>
      <c r="G305" t="s">
        <v>5</v>
      </c>
    </row>
    <row r="306" spans="1:7" ht="14.25">
      <c r="A306" s="11">
        <v>43922</v>
      </c>
      <c r="B306" s="10" t="s">
        <v>2859</v>
      </c>
      <c r="C306" s="12">
        <v>0.45833333333333331</v>
      </c>
      <c r="D306" s="13">
        <v>43933</v>
      </c>
      <c r="E306" s="7" t="s">
        <v>2584</v>
      </c>
      <c r="F306" s="14">
        <v>15</v>
      </c>
      <c r="G306" t="s">
        <v>5</v>
      </c>
    </row>
    <row r="307" spans="1:7" ht="14.25">
      <c r="A307" s="11">
        <v>43922</v>
      </c>
      <c r="B307" s="10" t="s">
        <v>2860</v>
      </c>
      <c r="C307" s="12">
        <v>0.5</v>
      </c>
      <c r="D307" s="13">
        <v>43933</v>
      </c>
      <c r="E307" s="7" t="s">
        <v>2584</v>
      </c>
      <c r="F307" s="14">
        <v>15</v>
      </c>
      <c r="G307" t="s">
        <v>5</v>
      </c>
    </row>
    <row r="308" spans="1:7" ht="14.25">
      <c r="A308" s="11">
        <v>43922</v>
      </c>
      <c r="B308" s="10" t="s">
        <v>2861</v>
      </c>
      <c r="C308" s="12">
        <v>0.54166666666666663</v>
      </c>
      <c r="D308" s="13">
        <v>43933</v>
      </c>
      <c r="E308" s="7" t="s">
        <v>2584</v>
      </c>
      <c r="F308" s="14">
        <v>16.8</v>
      </c>
      <c r="G308" t="s">
        <v>5</v>
      </c>
    </row>
    <row r="309" spans="1:7" ht="14.25">
      <c r="A309" s="11">
        <v>43922</v>
      </c>
      <c r="B309" s="10" t="s">
        <v>2870</v>
      </c>
      <c r="C309" s="12">
        <v>0.91666666666666663</v>
      </c>
      <c r="D309" s="13">
        <v>43933</v>
      </c>
      <c r="E309" s="7" t="s">
        <v>2584</v>
      </c>
      <c r="F309" s="14">
        <v>26.1</v>
      </c>
      <c r="G309" t="s">
        <v>5</v>
      </c>
    </row>
    <row r="310" spans="1:7" ht="14.25">
      <c r="A310" s="11">
        <v>43922</v>
      </c>
      <c r="B310" s="10" t="s">
        <v>2871</v>
      </c>
      <c r="C310" s="12">
        <v>0.95833333333333337</v>
      </c>
      <c r="D310" s="13">
        <v>43933</v>
      </c>
      <c r="E310" s="7" t="s">
        <v>2584</v>
      </c>
      <c r="F310" s="14">
        <v>24.5</v>
      </c>
      <c r="G310" t="s">
        <v>5</v>
      </c>
    </row>
    <row r="311" spans="1:7" ht="14.25">
      <c r="A311" s="11">
        <v>43922</v>
      </c>
      <c r="B311" s="10" t="s">
        <v>2881</v>
      </c>
      <c r="C311" s="12">
        <v>0.375</v>
      </c>
      <c r="D311" s="13">
        <v>43934</v>
      </c>
      <c r="E311" s="7" t="s">
        <v>2584</v>
      </c>
      <c r="F311" s="14">
        <v>25</v>
      </c>
      <c r="G311" t="s">
        <v>5</v>
      </c>
    </row>
    <row r="312" spans="1:7" ht="14.25">
      <c r="A312" s="11">
        <v>43922</v>
      </c>
      <c r="B312" s="10" t="s">
        <v>2883</v>
      </c>
      <c r="C312" s="12">
        <v>0.45833333333333331</v>
      </c>
      <c r="D312" s="13">
        <v>43934</v>
      </c>
      <c r="E312" s="7" t="s">
        <v>2584</v>
      </c>
      <c r="F312" s="14">
        <v>26.03</v>
      </c>
      <c r="G312" t="s">
        <v>5</v>
      </c>
    </row>
    <row r="313" spans="1:7" ht="14.25">
      <c r="A313" s="11">
        <v>43922</v>
      </c>
      <c r="B313" s="10" t="s">
        <v>2884</v>
      </c>
      <c r="C313" s="12">
        <v>0.5</v>
      </c>
      <c r="D313" s="13">
        <v>43934</v>
      </c>
      <c r="E313" s="7" t="s">
        <v>2584</v>
      </c>
      <c r="F313" s="14">
        <v>25.5</v>
      </c>
      <c r="G313" t="s">
        <v>5</v>
      </c>
    </row>
    <row r="314" spans="1:7" ht="14.25">
      <c r="A314" s="11">
        <v>43922</v>
      </c>
      <c r="B314" s="10" t="s">
        <v>2885</v>
      </c>
      <c r="C314" s="12">
        <v>0.54166666666666663</v>
      </c>
      <c r="D314" s="13">
        <v>43934</v>
      </c>
      <c r="E314" s="7" t="s">
        <v>2584</v>
      </c>
      <c r="F314" s="14">
        <v>26.29</v>
      </c>
      <c r="G314" t="s">
        <v>5</v>
      </c>
    </row>
    <row r="315" spans="1:7" ht="14.25">
      <c r="A315" s="11">
        <v>43922</v>
      </c>
      <c r="B315" s="10" t="s">
        <v>2886</v>
      </c>
      <c r="C315" s="12">
        <v>0.58333333333333337</v>
      </c>
      <c r="D315" s="13">
        <v>43934</v>
      </c>
      <c r="E315" s="7" t="s">
        <v>2584</v>
      </c>
      <c r="F315" s="14">
        <v>24.96</v>
      </c>
      <c r="G315" t="s">
        <v>5</v>
      </c>
    </row>
    <row r="316" spans="1:7" ht="14.25">
      <c r="A316" s="11">
        <v>43922</v>
      </c>
      <c r="B316" s="10" t="s">
        <v>2887</v>
      </c>
      <c r="C316" s="12">
        <v>0.625</v>
      </c>
      <c r="D316" s="13">
        <v>43934</v>
      </c>
      <c r="E316" s="7" t="s">
        <v>2584</v>
      </c>
      <c r="F316" s="14">
        <v>22.86</v>
      </c>
      <c r="G316" t="s">
        <v>5</v>
      </c>
    </row>
    <row r="317" spans="1:7" ht="14.25">
      <c r="A317" s="11">
        <v>43922</v>
      </c>
      <c r="B317" s="10" t="s">
        <v>2891</v>
      </c>
      <c r="C317" s="12">
        <v>0.79166666666666663</v>
      </c>
      <c r="D317" s="13">
        <v>43934</v>
      </c>
      <c r="E317" s="7" t="s">
        <v>2584</v>
      </c>
      <c r="F317" s="14">
        <v>23.51</v>
      </c>
      <c r="G317" t="s">
        <v>5</v>
      </c>
    </row>
    <row r="318" spans="1:7" ht="14.25">
      <c r="A318" s="11">
        <v>43922</v>
      </c>
      <c r="B318" s="10" t="s">
        <v>2893</v>
      </c>
      <c r="C318" s="12">
        <v>0.875</v>
      </c>
      <c r="D318" s="13">
        <v>43934</v>
      </c>
      <c r="E318" s="7" t="s">
        <v>2584</v>
      </c>
      <c r="F318" s="14">
        <v>29.51</v>
      </c>
      <c r="G318" t="s">
        <v>5</v>
      </c>
    </row>
    <row r="319" spans="1:7" ht="14.25">
      <c r="A319" s="11">
        <v>43922</v>
      </c>
      <c r="B319" s="10" t="s">
        <v>2894</v>
      </c>
      <c r="C319" s="12">
        <v>0.91666666666666663</v>
      </c>
      <c r="D319" s="13">
        <v>43934</v>
      </c>
      <c r="E319" s="7" t="s">
        <v>2584</v>
      </c>
      <c r="F319" s="14">
        <v>26.5</v>
      </c>
      <c r="G319" t="s">
        <v>5</v>
      </c>
    </row>
    <row r="320" spans="1:7" ht="14.25">
      <c r="A320" s="11">
        <v>43922</v>
      </c>
      <c r="B320" s="10" t="s">
        <v>2895</v>
      </c>
      <c r="C320" s="12">
        <v>0.95833333333333337</v>
      </c>
      <c r="D320" s="13">
        <v>43934</v>
      </c>
      <c r="E320" s="7" t="s">
        <v>2584</v>
      </c>
      <c r="F320" s="14">
        <v>24.5</v>
      </c>
      <c r="G320" t="s">
        <v>5</v>
      </c>
    </row>
    <row r="321" spans="1:7" ht="14.25">
      <c r="A321" s="11">
        <v>43922</v>
      </c>
      <c r="B321" s="10" t="s">
        <v>2897</v>
      </c>
      <c r="C321" s="12">
        <v>4.1666666666666664E-2</v>
      </c>
      <c r="D321" s="13">
        <v>43935</v>
      </c>
      <c r="E321" s="7" t="s">
        <v>2584</v>
      </c>
      <c r="F321" s="14">
        <v>25.71</v>
      </c>
      <c r="G321" t="s">
        <v>5</v>
      </c>
    </row>
    <row r="322" spans="1:7" ht="14.25">
      <c r="A322" s="11">
        <v>43922</v>
      </c>
      <c r="B322" s="10" t="s">
        <v>2898</v>
      </c>
      <c r="C322" s="12">
        <v>8.3333333333333329E-2</v>
      </c>
      <c r="D322" s="13">
        <v>43935</v>
      </c>
      <c r="E322" s="7" t="s">
        <v>2584</v>
      </c>
      <c r="F322" s="14">
        <v>20</v>
      </c>
      <c r="G322" t="s">
        <v>5</v>
      </c>
    </row>
    <row r="323" spans="1:7" ht="14.25">
      <c r="A323" s="11">
        <v>43922</v>
      </c>
      <c r="B323" s="10" t="s">
        <v>2906</v>
      </c>
      <c r="C323" s="12">
        <v>0.41666666666666669</v>
      </c>
      <c r="D323" s="13">
        <v>43935</v>
      </c>
      <c r="E323" s="7" t="s">
        <v>2584</v>
      </c>
      <c r="F323" s="14">
        <v>25.01</v>
      </c>
      <c r="G323" t="s">
        <v>5</v>
      </c>
    </row>
    <row r="324" spans="1:7" ht="14.25">
      <c r="A324" s="11">
        <v>43922</v>
      </c>
      <c r="B324" s="10" t="s">
        <v>2907</v>
      </c>
      <c r="C324" s="12">
        <v>0.45833333333333331</v>
      </c>
      <c r="D324" s="13">
        <v>43935</v>
      </c>
      <c r="E324" s="7" t="s">
        <v>2584</v>
      </c>
      <c r="F324" s="14">
        <v>25.5</v>
      </c>
      <c r="G324" t="s">
        <v>5</v>
      </c>
    </row>
    <row r="325" spans="1:7" ht="14.25">
      <c r="A325" s="11">
        <v>43922</v>
      </c>
      <c r="B325" s="10" t="s">
        <v>2908</v>
      </c>
      <c r="C325" s="12">
        <v>0.5</v>
      </c>
      <c r="D325" s="13">
        <v>43935</v>
      </c>
      <c r="E325" s="7" t="s">
        <v>2584</v>
      </c>
      <c r="F325" s="14">
        <v>25.2</v>
      </c>
      <c r="G325" t="s">
        <v>5</v>
      </c>
    </row>
    <row r="326" spans="1:7" ht="14.25">
      <c r="A326" s="11">
        <v>43922</v>
      </c>
      <c r="B326" s="10" t="s">
        <v>2909</v>
      </c>
      <c r="C326" s="12">
        <v>0.54166666666666663</v>
      </c>
      <c r="D326" s="13">
        <v>43935</v>
      </c>
      <c r="E326" s="7" t="s">
        <v>2584</v>
      </c>
      <c r="F326" s="14">
        <v>25.25</v>
      </c>
      <c r="G326" t="s">
        <v>5</v>
      </c>
    </row>
    <row r="327" spans="1:7" ht="14.25">
      <c r="A327" s="11">
        <v>43922</v>
      </c>
      <c r="B327" s="10" t="s">
        <v>2911</v>
      </c>
      <c r="C327" s="12">
        <v>0.625</v>
      </c>
      <c r="D327" s="13">
        <v>43935</v>
      </c>
      <c r="E327" s="7" t="s">
        <v>2584</v>
      </c>
      <c r="F327" s="14">
        <v>17.5</v>
      </c>
      <c r="G327" t="s">
        <v>5</v>
      </c>
    </row>
    <row r="328" spans="1:7" ht="14.25">
      <c r="A328" s="11">
        <v>43922</v>
      </c>
      <c r="B328" s="10" t="s">
        <v>2918</v>
      </c>
      <c r="C328" s="12">
        <v>0.91666666666666663</v>
      </c>
      <c r="D328" s="13">
        <v>43935</v>
      </c>
      <c r="E328" s="7" t="s">
        <v>2584</v>
      </c>
      <c r="F328" s="14">
        <v>23.85</v>
      </c>
      <c r="G328" t="s">
        <v>5</v>
      </c>
    </row>
    <row r="329" spans="1:7" ht="14.25">
      <c r="A329" s="11">
        <v>43922</v>
      </c>
      <c r="B329" s="10" t="s">
        <v>2937</v>
      </c>
      <c r="C329" s="12">
        <v>0.70833333333333337</v>
      </c>
      <c r="D329" s="13">
        <v>43936</v>
      </c>
      <c r="E329" s="7" t="s">
        <v>2584</v>
      </c>
      <c r="F329" s="14">
        <v>12.9</v>
      </c>
      <c r="G329" t="s">
        <v>5</v>
      </c>
    </row>
    <row r="330" spans="1:7" ht="14.25">
      <c r="A330" s="11">
        <v>43922</v>
      </c>
      <c r="B330" s="10" t="s">
        <v>2939</v>
      </c>
      <c r="C330" s="12">
        <v>0.79166666666666663</v>
      </c>
      <c r="D330" s="13">
        <v>43936</v>
      </c>
      <c r="E330" s="7" t="s">
        <v>2584</v>
      </c>
      <c r="F330" s="14">
        <v>17.010000000000002</v>
      </c>
      <c r="G330" t="s">
        <v>5</v>
      </c>
    </row>
    <row r="331" spans="1:7" ht="14.25">
      <c r="A331" s="11">
        <v>43922</v>
      </c>
      <c r="B331" s="10" t="s">
        <v>2941</v>
      </c>
      <c r="C331" s="12">
        <v>0.875</v>
      </c>
      <c r="D331" s="13">
        <v>43936</v>
      </c>
      <c r="E331" s="7" t="s">
        <v>2584</v>
      </c>
      <c r="F331" s="14">
        <v>25.5</v>
      </c>
      <c r="G331" t="s">
        <v>5</v>
      </c>
    </row>
    <row r="332" spans="1:7" ht="14.25">
      <c r="A332" s="11">
        <v>43922</v>
      </c>
      <c r="B332" s="10" t="s">
        <v>2942</v>
      </c>
      <c r="C332" s="12">
        <v>0.91666666666666663</v>
      </c>
      <c r="D332" s="13">
        <v>43936</v>
      </c>
      <c r="E332" s="7" t="s">
        <v>2584</v>
      </c>
      <c r="F332" s="14">
        <v>21</v>
      </c>
      <c r="G332" t="s">
        <v>5</v>
      </c>
    </row>
    <row r="333" spans="1:7" ht="14.25">
      <c r="A333" s="11">
        <v>43922</v>
      </c>
      <c r="B333" s="10" t="s">
        <v>2943</v>
      </c>
      <c r="C333" s="12">
        <v>0.95833333333333337</v>
      </c>
      <c r="D333" s="13">
        <v>43936</v>
      </c>
      <c r="E333" s="7" t="s">
        <v>2584</v>
      </c>
      <c r="F333" s="14">
        <v>18.27</v>
      </c>
      <c r="G333" t="s">
        <v>5</v>
      </c>
    </row>
    <row r="334" spans="1:7" ht="14.25">
      <c r="A334" s="11">
        <v>43922</v>
      </c>
      <c r="B334" s="10" t="s">
        <v>2957</v>
      </c>
      <c r="C334" s="12">
        <v>0.54166666666666663</v>
      </c>
      <c r="D334" s="13">
        <v>43937</v>
      </c>
      <c r="E334" s="7" t="s">
        <v>2584</v>
      </c>
      <c r="F334" s="14">
        <v>12</v>
      </c>
      <c r="G334" t="s">
        <v>5</v>
      </c>
    </row>
    <row r="335" spans="1:7" ht="14.25">
      <c r="A335" s="11">
        <v>43922</v>
      </c>
      <c r="B335" s="10" t="s">
        <v>2965</v>
      </c>
      <c r="C335" s="12">
        <v>0.875</v>
      </c>
      <c r="D335" s="13">
        <v>43937</v>
      </c>
      <c r="E335" s="7" t="s">
        <v>2584</v>
      </c>
      <c r="F335" s="14">
        <v>19.5</v>
      </c>
      <c r="G335" t="s">
        <v>5</v>
      </c>
    </row>
    <row r="336" spans="1:7" ht="14.25">
      <c r="A336" s="11">
        <v>43922</v>
      </c>
      <c r="B336" s="10" t="s">
        <v>2966</v>
      </c>
      <c r="C336" s="12">
        <v>0.91666666666666663</v>
      </c>
      <c r="D336" s="13">
        <v>43937</v>
      </c>
      <c r="E336" s="7" t="s">
        <v>2584</v>
      </c>
      <c r="F336" s="14">
        <v>17.34</v>
      </c>
      <c r="G336" t="s">
        <v>5</v>
      </c>
    </row>
    <row r="337" spans="1:7" ht="14.25">
      <c r="A337" s="11">
        <v>43922</v>
      </c>
      <c r="B337" s="10" t="s">
        <v>2969</v>
      </c>
      <c r="C337" s="12">
        <v>4.1666666666666664E-2</v>
      </c>
      <c r="D337" s="13">
        <v>43938</v>
      </c>
      <c r="E337" s="7" t="s">
        <v>2584</v>
      </c>
      <c r="F337" s="14">
        <v>13.4</v>
      </c>
      <c r="G337" t="s">
        <v>5</v>
      </c>
    </row>
    <row r="338" spans="1:7" ht="14.25">
      <c r="A338" s="11">
        <v>43922</v>
      </c>
      <c r="B338" s="10" t="s">
        <v>2978</v>
      </c>
      <c r="C338" s="12">
        <v>0.41666666666666669</v>
      </c>
      <c r="D338" s="13">
        <v>43938</v>
      </c>
      <c r="E338" s="7" t="s">
        <v>2584</v>
      </c>
      <c r="F338" s="14">
        <v>14.91</v>
      </c>
      <c r="G338" t="s">
        <v>5</v>
      </c>
    </row>
    <row r="339" spans="1:7" ht="14.25">
      <c r="A339" s="11">
        <v>43922</v>
      </c>
      <c r="B339" s="10" t="s">
        <v>2979</v>
      </c>
      <c r="C339" s="12">
        <v>0.45833333333333331</v>
      </c>
      <c r="D339" s="13">
        <v>43938</v>
      </c>
      <c r="E339" s="7" t="s">
        <v>2584</v>
      </c>
      <c r="F339" s="14">
        <v>15.48</v>
      </c>
      <c r="G339" t="s">
        <v>5</v>
      </c>
    </row>
    <row r="340" spans="1:7" ht="14.25">
      <c r="A340" s="11">
        <v>43922</v>
      </c>
      <c r="B340" s="10" t="s">
        <v>2980</v>
      </c>
      <c r="C340" s="12">
        <v>0.5</v>
      </c>
      <c r="D340" s="13">
        <v>43938</v>
      </c>
      <c r="E340" s="7" t="s">
        <v>2584</v>
      </c>
      <c r="F340" s="14">
        <v>16.05</v>
      </c>
      <c r="G340" t="s">
        <v>5</v>
      </c>
    </row>
    <row r="341" spans="1:7" ht="14.25">
      <c r="A341" s="11">
        <v>43922</v>
      </c>
      <c r="B341" s="10" t="s">
        <v>2982</v>
      </c>
      <c r="C341" s="12">
        <v>0.58333333333333337</v>
      </c>
      <c r="D341" s="13">
        <v>43938</v>
      </c>
      <c r="E341" s="7" t="s">
        <v>2584</v>
      </c>
      <c r="F341" s="14">
        <v>14</v>
      </c>
      <c r="G341" t="s">
        <v>5</v>
      </c>
    </row>
    <row r="342" spans="1:7" ht="14.25">
      <c r="A342" s="11">
        <v>43922</v>
      </c>
      <c r="B342" s="10" t="s">
        <v>2988</v>
      </c>
      <c r="C342" s="12">
        <v>0.83333333333333337</v>
      </c>
      <c r="D342" s="13">
        <v>43938</v>
      </c>
      <c r="E342" s="7" t="s">
        <v>2584</v>
      </c>
      <c r="F342" s="14">
        <v>19.309999999999999</v>
      </c>
      <c r="G342" t="s">
        <v>5</v>
      </c>
    </row>
    <row r="343" spans="1:7" ht="14.25">
      <c r="A343" s="11">
        <v>43922</v>
      </c>
      <c r="B343" s="10" t="s">
        <v>2993</v>
      </c>
      <c r="C343" s="12">
        <v>4.1666666666666664E-2</v>
      </c>
      <c r="D343" s="13">
        <v>43939</v>
      </c>
      <c r="E343" s="7" t="s">
        <v>2584</v>
      </c>
      <c r="F343" s="14">
        <v>18.149999999999999</v>
      </c>
      <c r="G343" t="s">
        <v>5</v>
      </c>
    </row>
    <row r="344" spans="1:7" ht="14.25">
      <c r="A344" s="11">
        <v>43922</v>
      </c>
      <c r="B344" s="10" t="s">
        <v>2999</v>
      </c>
      <c r="C344" s="12">
        <v>0.29166666666666669</v>
      </c>
      <c r="D344" s="13">
        <v>43939</v>
      </c>
      <c r="E344" s="7" t="s">
        <v>2584</v>
      </c>
      <c r="F344" s="14">
        <v>17.5</v>
      </c>
      <c r="G344" t="s">
        <v>5</v>
      </c>
    </row>
    <row r="345" spans="1:7" ht="14.25">
      <c r="A345" s="11">
        <v>43922</v>
      </c>
      <c r="B345" s="10" t="s">
        <v>3000</v>
      </c>
      <c r="C345" s="12">
        <v>0.33333333333333331</v>
      </c>
      <c r="D345" s="13">
        <v>43939</v>
      </c>
      <c r="E345" s="7" t="s">
        <v>2584</v>
      </c>
      <c r="F345" s="14">
        <v>18</v>
      </c>
      <c r="G345" t="s">
        <v>5</v>
      </c>
    </row>
    <row r="346" spans="1:7" ht="14.25">
      <c r="A346" s="11">
        <v>43922</v>
      </c>
      <c r="B346" s="10" t="s">
        <v>3004</v>
      </c>
      <c r="C346" s="12">
        <v>0.5</v>
      </c>
      <c r="D346" s="13">
        <v>43939</v>
      </c>
      <c r="E346" s="7" t="s">
        <v>2584</v>
      </c>
      <c r="F346" s="14">
        <v>21.49</v>
      </c>
      <c r="G346" t="s">
        <v>5</v>
      </c>
    </row>
    <row r="347" spans="1:7" ht="14.25">
      <c r="A347" s="11">
        <v>43922</v>
      </c>
      <c r="B347" s="10" t="s">
        <v>3006</v>
      </c>
      <c r="C347" s="12">
        <v>0.58333333333333337</v>
      </c>
      <c r="D347" s="13">
        <v>43939</v>
      </c>
      <c r="E347" s="7" t="s">
        <v>2584</v>
      </c>
      <c r="F347" s="14">
        <v>23.46</v>
      </c>
      <c r="G347" t="s">
        <v>5</v>
      </c>
    </row>
    <row r="348" spans="1:7" ht="14.25">
      <c r="A348" s="11">
        <v>43922</v>
      </c>
      <c r="B348" s="10" t="s">
        <v>3007</v>
      </c>
      <c r="C348" s="12">
        <v>0.625</v>
      </c>
      <c r="D348" s="13">
        <v>43939</v>
      </c>
      <c r="E348" s="7" t="s">
        <v>2584</v>
      </c>
      <c r="F348" s="14">
        <v>23.96</v>
      </c>
      <c r="G348" t="s">
        <v>5</v>
      </c>
    </row>
    <row r="349" spans="1:7" ht="14.25">
      <c r="A349" s="11">
        <v>43922</v>
      </c>
      <c r="B349" s="10" t="s">
        <v>3008</v>
      </c>
      <c r="C349" s="12">
        <v>0.66666666666666663</v>
      </c>
      <c r="D349" s="13">
        <v>43939</v>
      </c>
      <c r="E349" s="7" t="s">
        <v>2584</v>
      </c>
      <c r="F349" s="14">
        <v>20.52</v>
      </c>
      <c r="G349" t="s">
        <v>5</v>
      </c>
    </row>
    <row r="350" spans="1:7" ht="14.25">
      <c r="A350" s="11">
        <v>43922</v>
      </c>
      <c r="B350" s="10" t="s">
        <v>3009</v>
      </c>
      <c r="C350" s="12">
        <v>0.70833333333333337</v>
      </c>
      <c r="D350" s="13">
        <v>43939</v>
      </c>
      <c r="E350" s="7" t="s">
        <v>2584</v>
      </c>
      <c r="F350" s="14">
        <v>18.5</v>
      </c>
      <c r="G350" t="s">
        <v>5</v>
      </c>
    </row>
    <row r="351" spans="1:7" ht="14.25">
      <c r="A351" s="11">
        <v>43922</v>
      </c>
      <c r="B351" s="10" t="s">
        <v>3012</v>
      </c>
      <c r="C351" s="12">
        <v>0.83333333333333337</v>
      </c>
      <c r="D351" s="13">
        <v>43939</v>
      </c>
      <c r="E351" s="7" t="s">
        <v>2584</v>
      </c>
      <c r="F351" s="14">
        <v>24.21</v>
      </c>
      <c r="G351" t="s">
        <v>5</v>
      </c>
    </row>
    <row r="352" spans="1:7" ht="14.25">
      <c r="A352" s="11">
        <v>43922</v>
      </c>
      <c r="B352" s="10" t="s">
        <v>3014</v>
      </c>
      <c r="C352" s="12">
        <v>0.91666666666666663</v>
      </c>
      <c r="D352" s="13">
        <v>43939</v>
      </c>
      <c r="E352" s="7" t="s">
        <v>2584</v>
      </c>
      <c r="F352" s="14">
        <v>24.58</v>
      </c>
      <c r="G352" t="s">
        <v>5</v>
      </c>
    </row>
    <row r="353" spans="1:7" ht="14.25">
      <c r="A353" s="11">
        <v>43922</v>
      </c>
      <c r="B353" s="10" t="s">
        <v>3015</v>
      </c>
      <c r="C353" s="12">
        <v>0.95833333333333337</v>
      </c>
      <c r="D353" s="13">
        <v>43939</v>
      </c>
      <c r="E353" s="7" t="s">
        <v>2584</v>
      </c>
      <c r="F353" s="14">
        <v>24.03</v>
      </c>
      <c r="G353" t="s">
        <v>5</v>
      </c>
    </row>
    <row r="354" spans="1:7" ht="14.25">
      <c r="A354" s="11">
        <v>43922</v>
      </c>
      <c r="B354" s="10" t="s">
        <v>3017</v>
      </c>
      <c r="C354" s="12">
        <v>4.1666666666666664E-2</v>
      </c>
      <c r="D354" s="13">
        <v>43940</v>
      </c>
      <c r="E354" s="7" t="s">
        <v>2584</v>
      </c>
      <c r="F354" s="14">
        <v>15</v>
      </c>
      <c r="G354" t="s">
        <v>5</v>
      </c>
    </row>
    <row r="355" spans="1:7" ht="14.25">
      <c r="A355" s="11">
        <v>43922</v>
      </c>
      <c r="B355" s="10" t="s">
        <v>3022</v>
      </c>
      <c r="C355" s="12">
        <v>0.25</v>
      </c>
      <c r="D355" s="13">
        <v>43940</v>
      </c>
      <c r="E355" s="7" t="s">
        <v>2584</v>
      </c>
      <c r="F355" s="14">
        <v>14.71</v>
      </c>
      <c r="G355" t="s">
        <v>5</v>
      </c>
    </row>
    <row r="356" spans="1:7" ht="14.25">
      <c r="A356" s="11">
        <v>43922</v>
      </c>
      <c r="B356" s="10" t="s">
        <v>3024</v>
      </c>
      <c r="C356" s="12">
        <v>0.33333333333333331</v>
      </c>
      <c r="D356" s="13">
        <v>43940</v>
      </c>
      <c r="E356" s="7" t="s">
        <v>2584</v>
      </c>
      <c r="F356" s="14">
        <v>14.01</v>
      </c>
      <c r="G356" t="s">
        <v>5</v>
      </c>
    </row>
    <row r="357" spans="1:7" ht="14.25">
      <c r="A357" s="11">
        <v>43922</v>
      </c>
      <c r="B357" s="10" t="s">
        <v>3026</v>
      </c>
      <c r="C357" s="12">
        <v>0.41666666666666669</v>
      </c>
      <c r="D357" s="13">
        <v>43940</v>
      </c>
      <c r="E357" s="7" t="s">
        <v>2584</v>
      </c>
      <c r="F357" s="14">
        <v>14.23</v>
      </c>
      <c r="G357" t="s">
        <v>5</v>
      </c>
    </row>
    <row r="358" spans="1:7" ht="14.25">
      <c r="A358" s="11">
        <v>43922</v>
      </c>
      <c r="B358" s="10" t="s">
        <v>3027</v>
      </c>
      <c r="C358" s="12">
        <v>0.45833333333333331</v>
      </c>
      <c r="D358" s="13">
        <v>43940</v>
      </c>
      <c r="E358" s="7" t="s">
        <v>2584</v>
      </c>
      <c r="F358" s="14">
        <v>14.51</v>
      </c>
      <c r="G358" t="s">
        <v>5</v>
      </c>
    </row>
    <row r="359" spans="1:7" ht="14.25">
      <c r="A359" s="11">
        <v>43922</v>
      </c>
      <c r="B359" s="10" t="s">
        <v>3038</v>
      </c>
      <c r="C359" s="12">
        <v>0.91666666666666663</v>
      </c>
      <c r="D359" s="13">
        <v>43940</v>
      </c>
      <c r="E359" s="7" t="s">
        <v>2584</v>
      </c>
      <c r="F359" s="14">
        <v>14.11</v>
      </c>
      <c r="G359" t="s">
        <v>5</v>
      </c>
    </row>
    <row r="360" spans="1:7" ht="14.25">
      <c r="A360" s="11">
        <v>43922</v>
      </c>
      <c r="B360" s="10" t="s">
        <v>3039</v>
      </c>
      <c r="C360" s="12">
        <v>0.95833333333333337</v>
      </c>
      <c r="D360" s="13">
        <v>43940</v>
      </c>
      <c r="E360" s="7" t="s">
        <v>2584</v>
      </c>
      <c r="F360" s="14">
        <v>12.11</v>
      </c>
      <c r="G360" t="s">
        <v>5</v>
      </c>
    </row>
    <row r="361" spans="1:7" ht="14.25">
      <c r="A361" s="11">
        <v>43922</v>
      </c>
      <c r="B361" s="10" t="s">
        <v>3050</v>
      </c>
      <c r="C361" s="12">
        <v>0.41666666666666669</v>
      </c>
      <c r="D361" s="13">
        <v>43941</v>
      </c>
      <c r="E361" s="7" t="s">
        <v>2584</v>
      </c>
      <c r="F361" s="14">
        <v>12.02</v>
      </c>
      <c r="G361" t="s">
        <v>5</v>
      </c>
    </row>
    <row r="362" spans="1:7" ht="14.25">
      <c r="A362" s="11">
        <v>43922</v>
      </c>
      <c r="B362" s="10" t="s">
        <v>3051</v>
      </c>
      <c r="C362" s="12">
        <v>0.45833333333333331</v>
      </c>
      <c r="D362" s="13">
        <v>43941</v>
      </c>
      <c r="E362" s="7" t="s">
        <v>2584</v>
      </c>
      <c r="F362" s="14">
        <v>9.9499999999999993</v>
      </c>
      <c r="G362" t="s">
        <v>5</v>
      </c>
    </row>
    <row r="363" spans="1:7" ht="14.25">
      <c r="A363" s="11">
        <v>43922</v>
      </c>
      <c r="B363" s="10" t="s">
        <v>3059</v>
      </c>
      <c r="C363" s="12">
        <v>0.79166666666666663</v>
      </c>
      <c r="D363" s="13">
        <v>43941</v>
      </c>
      <c r="E363" s="7" t="s">
        <v>2584</v>
      </c>
      <c r="F363" s="14">
        <v>15.02</v>
      </c>
      <c r="G363" t="s">
        <v>5</v>
      </c>
    </row>
    <row r="364" spans="1:7" ht="14.25">
      <c r="A364" s="11">
        <v>43922</v>
      </c>
      <c r="B364" s="10" t="s">
        <v>3060</v>
      </c>
      <c r="C364" s="12">
        <v>0.83333333333333337</v>
      </c>
      <c r="D364" s="13">
        <v>43941</v>
      </c>
      <c r="E364" s="7" t="s">
        <v>2584</v>
      </c>
      <c r="F364" s="14">
        <v>15.81</v>
      </c>
      <c r="G364" t="s">
        <v>5</v>
      </c>
    </row>
    <row r="365" spans="1:7" ht="14.25">
      <c r="A365" s="11">
        <v>43922</v>
      </c>
      <c r="B365" s="10" t="s">
        <v>3061</v>
      </c>
      <c r="C365" s="12">
        <v>0.875</v>
      </c>
      <c r="D365" s="13">
        <v>43941</v>
      </c>
      <c r="E365" s="7" t="s">
        <v>2584</v>
      </c>
      <c r="F365" s="14">
        <v>18.329999999999998</v>
      </c>
      <c r="G365" t="s">
        <v>5</v>
      </c>
    </row>
    <row r="366" spans="1:7" ht="14.25">
      <c r="A366" s="11">
        <v>43922</v>
      </c>
      <c r="B366" s="10" t="s">
        <v>3062</v>
      </c>
      <c r="C366" s="12">
        <v>0.91666666666666663</v>
      </c>
      <c r="D366" s="13">
        <v>43941</v>
      </c>
      <c r="E366" s="7" t="s">
        <v>2584</v>
      </c>
      <c r="F366" s="14">
        <v>16</v>
      </c>
      <c r="G366" t="s">
        <v>5</v>
      </c>
    </row>
    <row r="367" spans="1:7" ht="14.25">
      <c r="A367" s="11">
        <v>43922</v>
      </c>
      <c r="B367" s="10" t="s">
        <v>3064</v>
      </c>
      <c r="C367" s="12">
        <v>0</v>
      </c>
      <c r="D367" s="13">
        <v>43942</v>
      </c>
      <c r="E367" s="7" t="s">
        <v>2584</v>
      </c>
      <c r="F367" s="14">
        <v>10.1</v>
      </c>
      <c r="G367" t="s">
        <v>5</v>
      </c>
    </row>
    <row r="368" spans="1:7" ht="14.25">
      <c r="A368" s="11">
        <v>43922</v>
      </c>
      <c r="B368" s="10" t="s">
        <v>3071</v>
      </c>
      <c r="C368" s="12">
        <v>0.29166666666666669</v>
      </c>
      <c r="D368" s="13">
        <v>43942</v>
      </c>
      <c r="E368" s="7" t="s">
        <v>2584</v>
      </c>
      <c r="F368" s="14">
        <v>11.43</v>
      </c>
      <c r="G368" t="s">
        <v>5</v>
      </c>
    </row>
    <row r="369" spans="1:7" ht="14.25">
      <c r="A369" s="11">
        <v>43922</v>
      </c>
      <c r="B369" s="10" t="s">
        <v>3073</v>
      </c>
      <c r="C369" s="12">
        <v>0.375</v>
      </c>
      <c r="D369" s="13">
        <v>43942</v>
      </c>
      <c r="E369" s="7" t="s">
        <v>2584</v>
      </c>
      <c r="F369" s="14">
        <v>9.99</v>
      </c>
      <c r="G369" t="s">
        <v>5</v>
      </c>
    </row>
    <row r="370" spans="1:7" ht="14.25">
      <c r="A370" s="11">
        <v>43922</v>
      </c>
      <c r="B370" s="10" t="s">
        <v>3075</v>
      </c>
      <c r="C370" s="12">
        <v>0.45833333333333331</v>
      </c>
      <c r="D370" s="13">
        <v>43942</v>
      </c>
      <c r="E370" s="7" t="s">
        <v>2584</v>
      </c>
      <c r="F370" s="14">
        <v>9.99</v>
      </c>
      <c r="G370" t="s">
        <v>5</v>
      </c>
    </row>
    <row r="371" spans="1:7" ht="14.25">
      <c r="A371" s="11">
        <v>43922</v>
      </c>
      <c r="B371" s="10" t="s">
        <v>3077</v>
      </c>
      <c r="C371" s="12">
        <v>0.54166666666666663</v>
      </c>
      <c r="D371" s="13">
        <v>43942</v>
      </c>
      <c r="E371" s="7" t="s">
        <v>2584</v>
      </c>
      <c r="F371" s="14">
        <v>9.99</v>
      </c>
      <c r="G371" t="s">
        <v>5</v>
      </c>
    </row>
    <row r="372" spans="1:7" ht="14.25">
      <c r="A372" s="11">
        <v>43922</v>
      </c>
      <c r="B372" s="10" t="s">
        <v>3084</v>
      </c>
      <c r="C372" s="12">
        <v>0.83333333333333337</v>
      </c>
      <c r="D372" s="13">
        <v>43942</v>
      </c>
      <c r="E372" s="7" t="s">
        <v>2584</v>
      </c>
      <c r="F372" s="14">
        <v>10.99</v>
      </c>
      <c r="G372" t="s">
        <v>5</v>
      </c>
    </row>
    <row r="373" spans="1:7" ht="14.25">
      <c r="A373" s="11">
        <v>43922</v>
      </c>
      <c r="B373" s="10" t="s">
        <v>3085</v>
      </c>
      <c r="C373" s="12">
        <v>0.875</v>
      </c>
      <c r="D373" s="13">
        <v>43942</v>
      </c>
      <c r="E373" s="7" t="s">
        <v>2584</v>
      </c>
      <c r="F373" s="14">
        <v>11.17</v>
      </c>
      <c r="G373" t="s">
        <v>5</v>
      </c>
    </row>
    <row r="374" spans="1:7" ht="14.25">
      <c r="A374" s="11">
        <v>43922</v>
      </c>
      <c r="B374" s="10" t="s">
        <v>3086</v>
      </c>
      <c r="C374" s="12">
        <v>0.91666666666666663</v>
      </c>
      <c r="D374" s="13">
        <v>43942</v>
      </c>
      <c r="E374" s="7" t="s">
        <v>2584</v>
      </c>
      <c r="F374" s="14">
        <v>10.99</v>
      </c>
      <c r="G374" t="s">
        <v>5</v>
      </c>
    </row>
    <row r="375" spans="1:7" ht="14.25">
      <c r="A375" s="11">
        <v>43922</v>
      </c>
      <c r="B375" s="10" t="s">
        <v>3087</v>
      </c>
      <c r="C375" s="12">
        <v>0.95833333333333337</v>
      </c>
      <c r="D375" s="13">
        <v>43942</v>
      </c>
      <c r="E375" s="7" t="s">
        <v>2584</v>
      </c>
      <c r="F375" s="14">
        <v>9.99</v>
      </c>
      <c r="G375" t="s">
        <v>5</v>
      </c>
    </row>
    <row r="376" spans="1:7" ht="14.25">
      <c r="A376" s="11">
        <v>43922</v>
      </c>
      <c r="B376" s="10" t="s">
        <v>3088</v>
      </c>
      <c r="C376" s="12">
        <v>0</v>
      </c>
      <c r="D376" s="13">
        <v>43943</v>
      </c>
      <c r="E376" s="7" t="s">
        <v>2584</v>
      </c>
      <c r="F376" s="14">
        <v>4.6399999999999997</v>
      </c>
      <c r="G376" t="s">
        <v>5</v>
      </c>
    </row>
    <row r="377" spans="1:7" ht="14.25">
      <c r="A377" s="11">
        <v>43922</v>
      </c>
      <c r="B377" s="10" t="s">
        <v>3096</v>
      </c>
      <c r="C377" s="12">
        <v>0.33333333333333331</v>
      </c>
      <c r="D377" s="13">
        <v>43943</v>
      </c>
      <c r="E377" s="7" t="s">
        <v>2584</v>
      </c>
      <c r="F377" s="14">
        <v>11.64</v>
      </c>
      <c r="G377" t="s">
        <v>5</v>
      </c>
    </row>
    <row r="378" spans="1:7" ht="14.25">
      <c r="A378" s="11">
        <v>43922</v>
      </c>
      <c r="B378" s="10" t="s">
        <v>3101</v>
      </c>
      <c r="C378" s="12">
        <v>0.54166666666666663</v>
      </c>
      <c r="D378" s="13">
        <v>43943</v>
      </c>
      <c r="E378" s="7" t="s">
        <v>2584</v>
      </c>
      <c r="F378" s="14">
        <v>8.4</v>
      </c>
      <c r="G378" t="s">
        <v>5</v>
      </c>
    </row>
    <row r="379" spans="1:7" ht="14.25">
      <c r="A379" s="11">
        <v>43922</v>
      </c>
      <c r="B379" s="10" t="s">
        <v>3102</v>
      </c>
      <c r="C379" s="12">
        <v>0.58333333333333337</v>
      </c>
      <c r="D379" s="13">
        <v>43943</v>
      </c>
      <c r="E379" s="7" t="s">
        <v>2584</v>
      </c>
      <c r="F379" s="14">
        <v>8.49</v>
      </c>
      <c r="G379" t="s">
        <v>5</v>
      </c>
    </row>
    <row r="380" spans="1:7" ht="14.25">
      <c r="A380" s="11">
        <v>43922</v>
      </c>
      <c r="B380" s="10" t="s">
        <v>3103</v>
      </c>
      <c r="C380" s="12">
        <v>0.625</v>
      </c>
      <c r="D380" s="13">
        <v>43943</v>
      </c>
      <c r="E380" s="7" t="s">
        <v>2584</v>
      </c>
      <c r="F380" s="14">
        <v>8</v>
      </c>
      <c r="G380" t="s">
        <v>5</v>
      </c>
    </row>
    <row r="381" spans="1:7" ht="14.25">
      <c r="A381" s="11">
        <v>43922</v>
      </c>
      <c r="B381" s="10" t="s">
        <v>3105</v>
      </c>
      <c r="C381" s="12">
        <v>0.70833333333333337</v>
      </c>
      <c r="D381" s="13">
        <v>43943</v>
      </c>
      <c r="E381" s="7" t="s">
        <v>2584</v>
      </c>
      <c r="F381" s="14">
        <v>8.59</v>
      </c>
      <c r="G381" t="s">
        <v>5</v>
      </c>
    </row>
    <row r="382" spans="1:7" ht="14.25">
      <c r="A382" s="11">
        <v>43922</v>
      </c>
      <c r="B382" s="10" t="s">
        <v>3106</v>
      </c>
      <c r="C382" s="12">
        <v>0.75</v>
      </c>
      <c r="D382" s="13">
        <v>43943</v>
      </c>
      <c r="E382" s="7" t="s">
        <v>2584</v>
      </c>
      <c r="F382" s="14">
        <v>12.14</v>
      </c>
      <c r="G382" t="s">
        <v>5</v>
      </c>
    </row>
    <row r="383" spans="1:7" ht="14.25">
      <c r="A383" s="11">
        <v>43922</v>
      </c>
      <c r="B383" s="10" t="s">
        <v>3109</v>
      </c>
      <c r="C383" s="12">
        <v>0.875</v>
      </c>
      <c r="D383" s="13">
        <v>43943</v>
      </c>
      <c r="E383" s="7" t="s">
        <v>2584</v>
      </c>
      <c r="F383" s="14">
        <v>22.19</v>
      </c>
      <c r="G383" t="s">
        <v>5</v>
      </c>
    </row>
    <row r="384" spans="1:7" ht="14.25">
      <c r="A384" s="11">
        <v>43922</v>
      </c>
      <c r="B384" s="10" t="s">
        <v>3111</v>
      </c>
      <c r="C384" s="12">
        <v>0.95833333333333337</v>
      </c>
      <c r="D384" s="13">
        <v>43943</v>
      </c>
      <c r="E384" s="7" t="s">
        <v>2584</v>
      </c>
      <c r="F384" s="14">
        <v>19</v>
      </c>
      <c r="G384" t="s">
        <v>5</v>
      </c>
    </row>
    <row r="385" spans="1:7" ht="14.25">
      <c r="A385" s="11">
        <v>43922</v>
      </c>
      <c r="B385" s="10" t="s">
        <v>3113</v>
      </c>
      <c r="C385" s="12">
        <v>4.1666666666666664E-2</v>
      </c>
      <c r="D385" s="13">
        <v>43944</v>
      </c>
      <c r="E385" s="7" t="s">
        <v>2584</v>
      </c>
      <c r="F385" s="14">
        <v>18.61</v>
      </c>
      <c r="G385" t="s">
        <v>5</v>
      </c>
    </row>
    <row r="386" spans="1:7" ht="14.25">
      <c r="A386" s="11">
        <v>43922</v>
      </c>
      <c r="B386" s="10" t="s">
        <v>3115</v>
      </c>
      <c r="C386" s="12">
        <v>0.125</v>
      </c>
      <c r="D386" s="13">
        <v>43944</v>
      </c>
      <c r="E386" s="7" t="s">
        <v>2584</v>
      </c>
      <c r="F386" s="14">
        <v>13.49</v>
      </c>
      <c r="G386" t="s">
        <v>5</v>
      </c>
    </row>
    <row r="387" spans="1:7" ht="14.25">
      <c r="A387" s="11">
        <v>43922</v>
      </c>
      <c r="B387" s="10" t="s">
        <v>3118</v>
      </c>
      <c r="C387" s="12">
        <v>0.25</v>
      </c>
      <c r="D387" s="13">
        <v>43944</v>
      </c>
      <c r="E387" s="7" t="s">
        <v>2584</v>
      </c>
      <c r="F387" s="14">
        <v>14.55</v>
      </c>
      <c r="G387" t="s">
        <v>5</v>
      </c>
    </row>
    <row r="388" spans="1:7" ht="14.25">
      <c r="A388" s="11">
        <v>43922</v>
      </c>
      <c r="B388" s="10" t="s">
        <v>3119</v>
      </c>
      <c r="C388" s="12">
        <v>0.29166666666666669</v>
      </c>
      <c r="D388" s="13">
        <v>43944</v>
      </c>
      <c r="E388" s="7" t="s">
        <v>2584</v>
      </c>
      <c r="F388" s="14">
        <v>16.16</v>
      </c>
      <c r="G388" t="s">
        <v>5</v>
      </c>
    </row>
    <row r="389" spans="1:7" ht="14.25">
      <c r="A389" s="11">
        <v>43922</v>
      </c>
      <c r="B389" s="10" t="s">
        <v>3120</v>
      </c>
      <c r="C389" s="12">
        <v>0.33333333333333331</v>
      </c>
      <c r="D389" s="13">
        <v>43944</v>
      </c>
      <c r="E389" s="7" t="s">
        <v>2584</v>
      </c>
      <c r="F389" s="14">
        <v>19.02</v>
      </c>
      <c r="G389" t="s">
        <v>5</v>
      </c>
    </row>
    <row r="390" spans="1:7" ht="14.25">
      <c r="A390" s="11">
        <v>43922</v>
      </c>
      <c r="B390" s="10" t="s">
        <v>3121</v>
      </c>
      <c r="C390" s="12">
        <v>0.375</v>
      </c>
      <c r="D390" s="13">
        <v>43944</v>
      </c>
      <c r="E390" s="7" t="s">
        <v>2584</v>
      </c>
      <c r="F390" s="14">
        <v>20.010000000000002</v>
      </c>
      <c r="G390" t="s">
        <v>5</v>
      </c>
    </row>
    <row r="391" spans="1:7" ht="14.25">
      <c r="A391" s="11">
        <v>43922</v>
      </c>
      <c r="B391" s="10" t="s">
        <v>3122</v>
      </c>
      <c r="C391" s="12">
        <v>0.41666666666666669</v>
      </c>
      <c r="D391" s="13">
        <v>43944</v>
      </c>
      <c r="E391" s="7" t="s">
        <v>2584</v>
      </c>
      <c r="F391" s="14">
        <v>18.18</v>
      </c>
      <c r="G391" t="s">
        <v>5</v>
      </c>
    </row>
    <row r="392" spans="1:7" ht="14.25">
      <c r="A392" s="11">
        <v>43922</v>
      </c>
      <c r="B392" s="10" t="s">
        <v>3125</v>
      </c>
      <c r="C392" s="12">
        <v>0.54166666666666663</v>
      </c>
      <c r="D392" s="13">
        <v>43944</v>
      </c>
      <c r="E392" s="7" t="s">
        <v>2584</v>
      </c>
      <c r="F392" s="14">
        <v>16.63</v>
      </c>
      <c r="G392" t="s">
        <v>5</v>
      </c>
    </row>
    <row r="393" spans="1:7" ht="14.25">
      <c r="A393" s="11">
        <v>43922</v>
      </c>
      <c r="B393" s="10" t="s">
        <v>3127</v>
      </c>
      <c r="C393" s="12">
        <v>0.625</v>
      </c>
      <c r="D393" s="13">
        <v>43944</v>
      </c>
      <c r="E393" s="7" t="s">
        <v>2584</v>
      </c>
      <c r="F393" s="14">
        <v>14.97</v>
      </c>
      <c r="G393" t="s">
        <v>5</v>
      </c>
    </row>
    <row r="394" spans="1:7" ht="14.25">
      <c r="A394" s="11">
        <v>43922</v>
      </c>
      <c r="B394" s="10" t="s">
        <v>3129</v>
      </c>
      <c r="C394" s="12">
        <v>0.70833333333333337</v>
      </c>
      <c r="D394" s="13">
        <v>43944</v>
      </c>
      <c r="E394" s="7" t="s">
        <v>2584</v>
      </c>
      <c r="F394" s="14">
        <v>16.73</v>
      </c>
      <c r="G394" t="s">
        <v>5</v>
      </c>
    </row>
    <row r="395" spans="1:7" ht="14.25">
      <c r="A395" s="11">
        <v>43922</v>
      </c>
      <c r="B395" s="10" t="s">
        <v>3132</v>
      </c>
      <c r="C395" s="12">
        <v>0.83333333333333337</v>
      </c>
      <c r="D395" s="13">
        <v>43944</v>
      </c>
      <c r="E395" s="7" t="s">
        <v>2584</v>
      </c>
      <c r="F395" s="14">
        <v>22.4</v>
      </c>
      <c r="G395" t="s">
        <v>5</v>
      </c>
    </row>
    <row r="396" spans="1:7" ht="14.25">
      <c r="A396" s="11">
        <v>43922</v>
      </c>
      <c r="B396" s="10" t="s">
        <v>3135</v>
      </c>
      <c r="C396" s="12">
        <v>0.95833333333333337</v>
      </c>
      <c r="D396" s="13">
        <v>43944</v>
      </c>
      <c r="E396" s="7" t="s">
        <v>2584</v>
      </c>
      <c r="F396" s="14">
        <v>21.9</v>
      </c>
      <c r="G396" t="s">
        <v>5</v>
      </c>
    </row>
    <row r="397" spans="1:7" ht="14.25">
      <c r="A397" s="11">
        <v>43922</v>
      </c>
      <c r="B397" s="10" t="s">
        <v>3139</v>
      </c>
      <c r="C397" s="12">
        <v>0.125</v>
      </c>
      <c r="D397" s="13">
        <v>43945</v>
      </c>
      <c r="E397" s="7" t="s">
        <v>2584</v>
      </c>
      <c r="F397" s="14">
        <v>18.690000000000001</v>
      </c>
      <c r="G397" t="s">
        <v>5</v>
      </c>
    </row>
    <row r="398" spans="1:7" ht="14.25">
      <c r="A398" s="11">
        <v>43922</v>
      </c>
      <c r="B398" s="10" t="s">
        <v>3141</v>
      </c>
      <c r="C398" s="12">
        <v>0.20833333333333334</v>
      </c>
      <c r="D398" s="13">
        <v>43945</v>
      </c>
      <c r="E398" s="7" t="s">
        <v>2584</v>
      </c>
      <c r="F398" s="14">
        <v>16.57</v>
      </c>
      <c r="G398" t="s">
        <v>5</v>
      </c>
    </row>
    <row r="399" spans="1:7" ht="14.25">
      <c r="A399" s="11">
        <v>43922</v>
      </c>
      <c r="B399" s="10" t="s">
        <v>3142</v>
      </c>
      <c r="C399" s="12">
        <v>0.25</v>
      </c>
      <c r="D399" s="13">
        <v>43945</v>
      </c>
      <c r="E399" s="7" t="s">
        <v>2584</v>
      </c>
      <c r="F399" s="14">
        <v>19.18</v>
      </c>
      <c r="G399" t="s">
        <v>5</v>
      </c>
    </row>
    <row r="400" spans="1:7" ht="14.25">
      <c r="A400" s="11">
        <v>43922</v>
      </c>
      <c r="B400" s="10" t="s">
        <v>3144</v>
      </c>
      <c r="C400" s="12">
        <v>0.33333333333333331</v>
      </c>
      <c r="D400" s="13">
        <v>43945</v>
      </c>
      <c r="E400" s="7" t="s">
        <v>2584</v>
      </c>
      <c r="F400" s="14">
        <v>21.09</v>
      </c>
      <c r="G400" t="s">
        <v>5</v>
      </c>
    </row>
    <row r="401" spans="1:7" ht="14.25">
      <c r="A401" s="11">
        <v>43922</v>
      </c>
      <c r="B401" s="10" t="s">
        <v>3147</v>
      </c>
      <c r="C401" s="12">
        <v>0.45833333333333331</v>
      </c>
      <c r="D401" s="13">
        <v>43945</v>
      </c>
      <c r="E401" s="7" t="s">
        <v>2584</v>
      </c>
      <c r="F401" s="14">
        <v>18.45</v>
      </c>
      <c r="G401" t="s">
        <v>5</v>
      </c>
    </row>
    <row r="402" spans="1:7" ht="14.25">
      <c r="A402" s="11">
        <v>43922</v>
      </c>
      <c r="B402" s="10" t="s">
        <v>3148</v>
      </c>
      <c r="C402" s="12">
        <v>0.5</v>
      </c>
      <c r="D402" s="13">
        <v>43945</v>
      </c>
      <c r="E402" s="7" t="s">
        <v>2584</v>
      </c>
      <c r="F402" s="14">
        <v>16.149999999999999</v>
      </c>
      <c r="G402" t="s">
        <v>5</v>
      </c>
    </row>
    <row r="403" spans="1:7" ht="14.25">
      <c r="A403" s="11">
        <v>43922</v>
      </c>
      <c r="B403" s="10" t="s">
        <v>3149</v>
      </c>
      <c r="C403" s="12">
        <v>0.54166666666666663</v>
      </c>
      <c r="D403" s="13">
        <v>43945</v>
      </c>
      <c r="E403" s="7" t="s">
        <v>2584</v>
      </c>
      <c r="F403" s="14">
        <v>15</v>
      </c>
      <c r="G403" t="s">
        <v>5</v>
      </c>
    </row>
    <row r="404" spans="1:7" ht="14.25">
      <c r="A404" s="11">
        <v>43922</v>
      </c>
      <c r="B404" s="10" t="s">
        <v>3151</v>
      </c>
      <c r="C404" s="12">
        <v>0.625</v>
      </c>
      <c r="D404" s="13">
        <v>43945</v>
      </c>
      <c r="E404" s="7" t="s">
        <v>2584</v>
      </c>
      <c r="F404" s="14">
        <v>10</v>
      </c>
      <c r="G404" t="s">
        <v>5</v>
      </c>
    </row>
    <row r="405" spans="1:7" ht="14.25">
      <c r="A405" s="11">
        <v>43922</v>
      </c>
      <c r="B405" s="10" t="s">
        <v>3154</v>
      </c>
      <c r="C405" s="12">
        <v>0.75</v>
      </c>
      <c r="D405" s="13">
        <v>43945</v>
      </c>
      <c r="E405" s="7" t="s">
        <v>2584</v>
      </c>
      <c r="F405" s="14">
        <v>19.97</v>
      </c>
      <c r="G405" t="s">
        <v>5</v>
      </c>
    </row>
    <row r="406" spans="1:7" ht="14.25">
      <c r="A406" s="11">
        <v>43922</v>
      </c>
      <c r="B406" s="10" t="s">
        <v>3155</v>
      </c>
      <c r="C406" s="12">
        <v>0.79166666666666663</v>
      </c>
      <c r="D406" s="13">
        <v>43945</v>
      </c>
      <c r="E406" s="7" t="s">
        <v>2584</v>
      </c>
      <c r="F406" s="14">
        <v>20.440000000000001</v>
      </c>
      <c r="G406" t="s">
        <v>5</v>
      </c>
    </row>
    <row r="407" spans="1:7" ht="14.25">
      <c r="A407" s="11">
        <v>43922</v>
      </c>
      <c r="B407" s="10" t="s">
        <v>3158</v>
      </c>
      <c r="C407" s="12">
        <v>0.91666666666666663</v>
      </c>
      <c r="D407" s="13">
        <v>43945</v>
      </c>
      <c r="E407" s="7" t="s">
        <v>2584</v>
      </c>
      <c r="F407" s="14">
        <v>23</v>
      </c>
      <c r="G407" t="s">
        <v>5</v>
      </c>
    </row>
    <row r="408" spans="1:7" ht="14.25">
      <c r="A408" s="11">
        <v>43922</v>
      </c>
      <c r="B408" s="10" t="s">
        <v>3160</v>
      </c>
      <c r="C408" s="12">
        <v>0</v>
      </c>
      <c r="D408" s="13">
        <v>43946</v>
      </c>
      <c r="E408" s="7" t="s">
        <v>2584</v>
      </c>
      <c r="F408" s="14">
        <v>16.25</v>
      </c>
      <c r="G408" t="s">
        <v>5</v>
      </c>
    </row>
    <row r="409" spans="1:7" ht="14.25">
      <c r="A409" s="11">
        <v>43922</v>
      </c>
      <c r="B409" s="10" t="s">
        <v>3161</v>
      </c>
      <c r="C409" s="12">
        <v>4.1666666666666664E-2</v>
      </c>
      <c r="D409" s="13">
        <v>43946</v>
      </c>
      <c r="E409" s="7" t="s">
        <v>2584</v>
      </c>
      <c r="F409" s="14">
        <v>15</v>
      </c>
      <c r="G409" t="s">
        <v>5</v>
      </c>
    </row>
    <row r="410" spans="1:7" ht="14.25">
      <c r="A410" s="11">
        <v>43922</v>
      </c>
      <c r="B410" s="10" t="s">
        <v>3166</v>
      </c>
      <c r="C410" s="12">
        <v>0.25</v>
      </c>
      <c r="D410" s="13">
        <v>43946</v>
      </c>
      <c r="E410" s="7" t="s">
        <v>2584</v>
      </c>
      <c r="F410" s="14">
        <v>17.5</v>
      </c>
      <c r="G410" t="s">
        <v>5</v>
      </c>
    </row>
    <row r="411" spans="1:7" ht="14.25">
      <c r="A411" s="11">
        <v>43922</v>
      </c>
      <c r="B411" s="10" t="s">
        <v>3167</v>
      </c>
      <c r="C411" s="12">
        <v>0.29166666666666669</v>
      </c>
      <c r="D411" s="13">
        <v>43946</v>
      </c>
      <c r="E411" s="7" t="s">
        <v>2584</v>
      </c>
      <c r="F411" s="14">
        <v>15.68</v>
      </c>
      <c r="G411" t="s">
        <v>5</v>
      </c>
    </row>
    <row r="412" spans="1:7" ht="14.25">
      <c r="A412" s="11">
        <v>43922</v>
      </c>
      <c r="B412" s="10" t="s">
        <v>3170</v>
      </c>
      <c r="C412" s="12">
        <v>0.41666666666666669</v>
      </c>
      <c r="D412" s="13">
        <v>43946</v>
      </c>
      <c r="E412" s="7" t="s">
        <v>2584</v>
      </c>
      <c r="F412" s="14">
        <v>16.329999999999998</v>
      </c>
      <c r="G412" t="s">
        <v>5</v>
      </c>
    </row>
    <row r="413" spans="1:7" ht="14.25">
      <c r="A413" s="11">
        <v>43922</v>
      </c>
      <c r="B413" s="10" t="s">
        <v>3171</v>
      </c>
      <c r="C413" s="12">
        <v>0.45833333333333331</v>
      </c>
      <c r="D413" s="13">
        <v>43946</v>
      </c>
      <c r="E413" s="7" t="s">
        <v>2584</v>
      </c>
      <c r="F413" s="14">
        <v>19.53</v>
      </c>
      <c r="G413" t="s">
        <v>5</v>
      </c>
    </row>
    <row r="414" spans="1:7" ht="14.25">
      <c r="A414" s="11">
        <v>43922</v>
      </c>
      <c r="B414" s="10" t="s">
        <v>3172</v>
      </c>
      <c r="C414" s="12">
        <v>0.5</v>
      </c>
      <c r="D414" s="13">
        <v>43946</v>
      </c>
      <c r="E414" s="7" t="s">
        <v>2584</v>
      </c>
      <c r="F414" s="14">
        <v>20.64</v>
      </c>
      <c r="G414" t="s">
        <v>5</v>
      </c>
    </row>
    <row r="415" spans="1:7" ht="14.25">
      <c r="A415" s="11">
        <v>43922</v>
      </c>
      <c r="B415" s="10" t="s">
        <v>3174</v>
      </c>
      <c r="C415" s="12">
        <v>0.58333333333333337</v>
      </c>
      <c r="D415" s="13">
        <v>43946</v>
      </c>
      <c r="E415" s="7" t="s">
        <v>2584</v>
      </c>
      <c r="F415" s="14">
        <v>21.2</v>
      </c>
      <c r="G415" t="s">
        <v>5</v>
      </c>
    </row>
    <row r="416" spans="1:7" ht="14.25">
      <c r="A416" s="11">
        <v>43922</v>
      </c>
      <c r="B416" s="10" t="s">
        <v>3175</v>
      </c>
      <c r="C416" s="12">
        <v>0.625</v>
      </c>
      <c r="D416" s="13">
        <v>43946</v>
      </c>
      <c r="E416" s="7" t="s">
        <v>2584</v>
      </c>
      <c r="F416" s="14">
        <v>17.29</v>
      </c>
      <c r="G416" t="s">
        <v>5</v>
      </c>
    </row>
    <row r="417" spans="1:7" ht="14.25">
      <c r="A417" s="11">
        <v>43922</v>
      </c>
      <c r="B417" s="10" t="s">
        <v>3176</v>
      </c>
      <c r="C417" s="12">
        <v>0.66666666666666663</v>
      </c>
      <c r="D417" s="13">
        <v>43946</v>
      </c>
      <c r="E417" s="7" t="s">
        <v>2584</v>
      </c>
      <c r="F417" s="14">
        <v>14.12</v>
      </c>
      <c r="G417" t="s">
        <v>5</v>
      </c>
    </row>
    <row r="418" spans="1:7" ht="14.25">
      <c r="A418" s="11">
        <v>43922</v>
      </c>
      <c r="B418" s="10" t="s">
        <v>3179</v>
      </c>
      <c r="C418" s="12">
        <v>0.79166666666666663</v>
      </c>
      <c r="D418" s="13">
        <v>43946</v>
      </c>
      <c r="E418" s="7" t="s">
        <v>2584</v>
      </c>
      <c r="F418" s="14">
        <v>19.53</v>
      </c>
      <c r="G418" t="s">
        <v>5</v>
      </c>
    </row>
    <row r="419" spans="1:7" ht="14.25">
      <c r="A419" s="11">
        <v>43922</v>
      </c>
      <c r="B419" s="10" t="s">
        <v>3180</v>
      </c>
      <c r="C419" s="12">
        <v>0.83333333333333337</v>
      </c>
      <c r="D419" s="13">
        <v>43946</v>
      </c>
      <c r="E419" s="7" t="s">
        <v>2584</v>
      </c>
      <c r="F419" s="14">
        <v>20.51</v>
      </c>
      <c r="G419" t="s">
        <v>5</v>
      </c>
    </row>
    <row r="420" spans="1:7" ht="14.25">
      <c r="A420" s="11">
        <v>43922</v>
      </c>
      <c r="B420" s="10" t="s">
        <v>3182</v>
      </c>
      <c r="C420" s="12">
        <v>0.91666666666666663</v>
      </c>
      <c r="D420" s="13">
        <v>43946</v>
      </c>
      <c r="E420" s="7" t="s">
        <v>2584</v>
      </c>
      <c r="F420" s="14">
        <v>22.65</v>
      </c>
      <c r="G420" t="s">
        <v>5</v>
      </c>
    </row>
    <row r="421" spans="1:7" ht="14.25">
      <c r="A421" s="11">
        <v>43922</v>
      </c>
      <c r="B421" s="10" t="s">
        <v>3183</v>
      </c>
      <c r="C421" s="12">
        <v>0.95833333333333337</v>
      </c>
      <c r="D421" s="13">
        <v>43946</v>
      </c>
      <c r="E421" s="7" t="s">
        <v>2584</v>
      </c>
      <c r="F421" s="14">
        <v>21.23</v>
      </c>
      <c r="G421" t="s">
        <v>5</v>
      </c>
    </row>
    <row r="422" spans="1:7" ht="14.25">
      <c r="A422" s="11">
        <v>43922</v>
      </c>
      <c r="B422" s="10" t="s">
        <v>3184</v>
      </c>
      <c r="C422" s="12">
        <v>0</v>
      </c>
      <c r="D422" s="13">
        <v>43947</v>
      </c>
      <c r="E422" s="7" t="s">
        <v>2584</v>
      </c>
      <c r="F422" s="14">
        <v>16.23</v>
      </c>
      <c r="G422" t="s">
        <v>5</v>
      </c>
    </row>
    <row r="423" spans="1:7" ht="14.25">
      <c r="A423" s="11">
        <v>43922</v>
      </c>
      <c r="B423" s="10" t="s">
        <v>3185</v>
      </c>
      <c r="C423" s="12">
        <v>4.1666666666666664E-2</v>
      </c>
      <c r="D423" s="13">
        <v>43947</v>
      </c>
      <c r="E423" s="7" t="s">
        <v>2584</v>
      </c>
      <c r="F423" s="14">
        <v>15.76</v>
      </c>
      <c r="G423" t="s">
        <v>5</v>
      </c>
    </row>
    <row r="424" spans="1:7" ht="14.25">
      <c r="A424" s="11">
        <v>43922</v>
      </c>
      <c r="B424" s="10" t="s">
        <v>3186</v>
      </c>
      <c r="C424" s="12">
        <v>8.3333333333333329E-2</v>
      </c>
      <c r="D424" s="13">
        <v>43947</v>
      </c>
      <c r="E424" s="7" t="s">
        <v>2584</v>
      </c>
      <c r="F424" s="14">
        <v>14.55</v>
      </c>
      <c r="G424" t="s">
        <v>5</v>
      </c>
    </row>
    <row r="425" spans="1:7" ht="14.25">
      <c r="A425" s="11">
        <v>43922</v>
      </c>
      <c r="B425" s="10" t="s">
        <v>3187</v>
      </c>
      <c r="C425" s="12">
        <v>0.125</v>
      </c>
      <c r="D425" s="13">
        <v>43947</v>
      </c>
      <c r="E425" s="7" t="s">
        <v>2584</v>
      </c>
      <c r="F425" s="14">
        <v>12.42</v>
      </c>
      <c r="G425" t="s">
        <v>5</v>
      </c>
    </row>
    <row r="426" spans="1:7" ht="14.25">
      <c r="A426" s="11">
        <v>43922</v>
      </c>
      <c r="B426" s="10" t="s">
        <v>3197</v>
      </c>
      <c r="C426" s="12">
        <v>0.54166666666666663</v>
      </c>
      <c r="D426" s="13">
        <v>43947</v>
      </c>
      <c r="E426" s="7" t="s">
        <v>2584</v>
      </c>
      <c r="F426" s="14">
        <v>16.23</v>
      </c>
      <c r="G426" t="s">
        <v>5</v>
      </c>
    </row>
    <row r="427" spans="1:7" ht="14.25">
      <c r="A427" s="11">
        <v>43922</v>
      </c>
      <c r="B427" s="10" t="s">
        <v>3198</v>
      </c>
      <c r="C427" s="12">
        <v>0.58333333333333337</v>
      </c>
      <c r="D427" s="13">
        <v>43947</v>
      </c>
      <c r="E427" s="7" t="s">
        <v>2584</v>
      </c>
      <c r="F427" s="14">
        <v>15.01</v>
      </c>
      <c r="G427" t="s">
        <v>5</v>
      </c>
    </row>
    <row r="428" spans="1:7" ht="14.25">
      <c r="A428" s="11">
        <v>43922</v>
      </c>
      <c r="B428" s="10" t="s">
        <v>3199</v>
      </c>
      <c r="C428" s="12">
        <v>0.625</v>
      </c>
      <c r="D428" s="13">
        <v>43947</v>
      </c>
      <c r="E428" s="7" t="s">
        <v>2584</v>
      </c>
      <c r="F428" s="14">
        <v>12</v>
      </c>
      <c r="G428" t="s">
        <v>5</v>
      </c>
    </row>
    <row r="429" spans="1:7" ht="14.25">
      <c r="A429" s="11">
        <v>43922</v>
      </c>
      <c r="B429" s="10" t="s">
        <v>3204</v>
      </c>
      <c r="C429" s="12">
        <v>0.83333333333333337</v>
      </c>
      <c r="D429" s="13">
        <v>43947</v>
      </c>
      <c r="E429" s="7" t="s">
        <v>2584</v>
      </c>
      <c r="F429" s="14">
        <v>19.46</v>
      </c>
      <c r="G429" t="s">
        <v>5</v>
      </c>
    </row>
    <row r="430" spans="1:7" ht="14.25">
      <c r="A430" s="11">
        <v>43922</v>
      </c>
      <c r="B430" s="10" t="s">
        <v>3208</v>
      </c>
      <c r="C430" s="12">
        <v>0</v>
      </c>
      <c r="D430" s="13">
        <v>43948</v>
      </c>
      <c r="E430" s="7" t="s">
        <v>2584</v>
      </c>
      <c r="F430" s="14">
        <v>20.84</v>
      </c>
      <c r="G430" t="s">
        <v>5</v>
      </c>
    </row>
    <row r="431" spans="1:7" ht="14.25">
      <c r="A431" s="11">
        <v>43922</v>
      </c>
      <c r="B431" s="10" t="s">
        <v>3209</v>
      </c>
      <c r="C431" s="12">
        <v>4.1666666666666664E-2</v>
      </c>
      <c r="D431" s="13">
        <v>43948</v>
      </c>
      <c r="E431" s="7" t="s">
        <v>2584</v>
      </c>
      <c r="F431" s="14">
        <v>20.23</v>
      </c>
      <c r="G431" t="s">
        <v>5</v>
      </c>
    </row>
    <row r="432" spans="1:7" ht="14.25">
      <c r="A432" s="11">
        <v>43922</v>
      </c>
      <c r="B432" s="10" t="s">
        <v>3210</v>
      </c>
      <c r="C432" s="12">
        <v>8.3333333333333329E-2</v>
      </c>
      <c r="D432" s="13">
        <v>43948</v>
      </c>
      <c r="E432" s="7" t="s">
        <v>2584</v>
      </c>
      <c r="F432" s="14">
        <v>18.440000000000001</v>
      </c>
      <c r="G432" t="s">
        <v>5</v>
      </c>
    </row>
    <row r="433" spans="1:7" ht="14.25">
      <c r="A433" s="11">
        <v>43922</v>
      </c>
      <c r="B433" s="10" t="s">
        <v>3211</v>
      </c>
      <c r="C433" s="12">
        <v>0.125</v>
      </c>
      <c r="D433" s="13">
        <v>43948</v>
      </c>
      <c r="E433" s="7" t="s">
        <v>2584</v>
      </c>
      <c r="F433" s="14">
        <v>16.89</v>
      </c>
      <c r="G433" t="s">
        <v>5</v>
      </c>
    </row>
    <row r="434" spans="1:7" ht="14.25">
      <c r="A434" s="11">
        <v>43922</v>
      </c>
      <c r="B434" s="10" t="s">
        <v>3212</v>
      </c>
      <c r="C434" s="12">
        <v>0.16666666666666666</v>
      </c>
      <c r="D434" s="13">
        <v>43948</v>
      </c>
      <c r="E434" s="7" t="s">
        <v>2584</v>
      </c>
      <c r="F434" s="14">
        <v>13.64</v>
      </c>
      <c r="G434" t="s">
        <v>5</v>
      </c>
    </row>
    <row r="435" spans="1:7" ht="14.25">
      <c r="A435" s="11">
        <v>43922</v>
      </c>
      <c r="B435" s="10" t="s">
        <v>3215</v>
      </c>
      <c r="C435" s="12">
        <v>0.29166666666666669</v>
      </c>
      <c r="D435" s="13">
        <v>43948</v>
      </c>
      <c r="E435" s="7" t="s">
        <v>2584</v>
      </c>
      <c r="F435" s="14">
        <v>20.62</v>
      </c>
      <c r="G435" t="s">
        <v>5</v>
      </c>
    </row>
    <row r="436" spans="1:7" ht="14.25">
      <c r="A436" s="11">
        <v>43922</v>
      </c>
      <c r="B436" s="10" t="s">
        <v>3218</v>
      </c>
      <c r="C436" s="12">
        <v>0.41666666666666669</v>
      </c>
      <c r="D436" s="13">
        <v>43948</v>
      </c>
      <c r="E436" s="7" t="s">
        <v>2584</v>
      </c>
      <c r="F436" s="14">
        <v>20.3</v>
      </c>
      <c r="G436" t="s">
        <v>5</v>
      </c>
    </row>
    <row r="437" spans="1:7" ht="14.25">
      <c r="A437" s="11">
        <v>43922</v>
      </c>
      <c r="B437" s="10" t="s">
        <v>3221</v>
      </c>
      <c r="C437" s="12">
        <v>0.54166666666666663</v>
      </c>
      <c r="D437" s="13">
        <v>43948</v>
      </c>
      <c r="E437" s="7" t="s">
        <v>2584</v>
      </c>
      <c r="F437" s="14">
        <v>20.39</v>
      </c>
      <c r="G437" t="s">
        <v>5</v>
      </c>
    </row>
    <row r="438" spans="1:7" ht="14.25">
      <c r="A438" s="11">
        <v>43922</v>
      </c>
      <c r="B438" s="10" t="s">
        <v>3224</v>
      </c>
      <c r="C438" s="12">
        <v>0.66666666666666663</v>
      </c>
      <c r="D438" s="13">
        <v>43948</v>
      </c>
      <c r="E438" s="7" t="s">
        <v>2584</v>
      </c>
      <c r="F438" s="14">
        <v>18.399999999999999</v>
      </c>
      <c r="G438" t="s">
        <v>5</v>
      </c>
    </row>
    <row r="439" spans="1:7" ht="14.25">
      <c r="A439" s="11">
        <v>43922</v>
      </c>
      <c r="B439" s="10" t="s">
        <v>3225</v>
      </c>
      <c r="C439" s="12">
        <v>0.70833333333333337</v>
      </c>
      <c r="D439" s="13">
        <v>43948</v>
      </c>
      <c r="E439" s="7" t="s">
        <v>2584</v>
      </c>
      <c r="F439" s="14">
        <v>18.260000000000002</v>
      </c>
      <c r="G439" t="s">
        <v>5</v>
      </c>
    </row>
    <row r="440" spans="1:7" ht="14.25">
      <c r="A440" s="11">
        <v>43922</v>
      </c>
      <c r="B440" s="10" t="s">
        <v>3226</v>
      </c>
      <c r="C440" s="12">
        <v>0.75</v>
      </c>
      <c r="D440" s="13">
        <v>43948</v>
      </c>
      <c r="E440" s="7" t="s">
        <v>2584</v>
      </c>
      <c r="F440" s="14">
        <v>20</v>
      </c>
      <c r="G440" t="s">
        <v>5</v>
      </c>
    </row>
    <row r="441" spans="1:7" ht="14.25">
      <c r="A441" s="11">
        <v>43922</v>
      </c>
      <c r="B441" s="10" t="s">
        <v>3228</v>
      </c>
      <c r="C441" s="12">
        <v>0.83333333333333337</v>
      </c>
      <c r="D441" s="13">
        <v>43948</v>
      </c>
      <c r="E441" s="7" t="s">
        <v>2584</v>
      </c>
      <c r="F441" s="14">
        <v>21.7</v>
      </c>
      <c r="G441" t="s">
        <v>5</v>
      </c>
    </row>
    <row r="442" spans="1:7" ht="14.25">
      <c r="A442" s="11">
        <v>43922</v>
      </c>
      <c r="B442" s="10" t="s">
        <v>3229</v>
      </c>
      <c r="C442" s="12">
        <v>0.875</v>
      </c>
      <c r="D442" s="13">
        <v>43948</v>
      </c>
      <c r="E442" s="7" t="s">
        <v>2584</v>
      </c>
      <c r="F442" s="14">
        <v>24.1</v>
      </c>
      <c r="G442" t="s">
        <v>5</v>
      </c>
    </row>
    <row r="443" spans="1:7" ht="14.25">
      <c r="A443" s="11">
        <v>43922</v>
      </c>
      <c r="B443" s="10" t="s">
        <v>3230</v>
      </c>
      <c r="C443" s="12">
        <v>0.91666666666666663</v>
      </c>
      <c r="D443" s="13">
        <v>43948</v>
      </c>
      <c r="E443" s="7" t="s">
        <v>2584</v>
      </c>
      <c r="F443" s="14">
        <v>23.56</v>
      </c>
      <c r="G443" t="s">
        <v>5</v>
      </c>
    </row>
    <row r="444" spans="1:7" ht="14.25">
      <c r="A444" s="11">
        <v>43922</v>
      </c>
      <c r="B444" s="10" t="s">
        <v>3231</v>
      </c>
      <c r="C444" s="12">
        <v>0.95833333333333337</v>
      </c>
      <c r="D444" s="13">
        <v>43948</v>
      </c>
      <c r="E444" s="7" t="s">
        <v>2584</v>
      </c>
      <c r="F444" s="14">
        <v>22.29</v>
      </c>
      <c r="G444" t="s">
        <v>5</v>
      </c>
    </row>
    <row r="445" spans="1:7" ht="14.25">
      <c r="A445" s="11">
        <v>43922</v>
      </c>
      <c r="B445" s="10" t="s">
        <v>3232</v>
      </c>
      <c r="C445" s="12">
        <v>0</v>
      </c>
      <c r="D445" s="13">
        <v>43949</v>
      </c>
      <c r="E445" s="7" t="s">
        <v>2584</v>
      </c>
      <c r="F445" s="14">
        <v>21.74</v>
      </c>
      <c r="G445" t="s">
        <v>5</v>
      </c>
    </row>
    <row r="446" spans="1:7" ht="14.25">
      <c r="A446" s="11">
        <v>43922</v>
      </c>
      <c r="B446" s="10" t="s">
        <v>3240</v>
      </c>
      <c r="C446" s="12">
        <v>0.33333333333333331</v>
      </c>
      <c r="D446" s="13">
        <v>43949</v>
      </c>
      <c r="E446" s="7" t="s">
        <v>2584</v>
      </c>
      <c r="F446" s="14">
        <v>20</v>
      </c>
      <c r="G446" t="s">
        <v>5</v>
      </c>
    </row>
    <row r="447" spans="1:7" ht="14.25">
      <c r="A447" s="11">
        <v>43922</v>
      </c>
      <c r="B447" s="10" t="s">
        <v>3244</v>
      </c>
      <c r="C447" s="12">
        <v>0.5</v>
      </c>
      <c r="D447" s="13">
        <v>43949</v>
      </c>
      <c r="E447" s="7" t="s">
        <v>2584</v>
      </c>
      <c r="F447" s="14">
        <v>22.5</v>
      </c>
      <c r="G447" t="s">
        <v>5</v>
      </c>
    </row>
    <row r="448" spans="1:7" ht="14.25">
      <c r="A448" s="11">
        <v>43922</v>
      </c>
      <c r="B448" s="10" t="s">
        <v>3245</v>
      </c>
      <c r="C448" s="12">
        <v>0.54166666666666663</v>
      </c>
      <c r="D448" s="13">
        <v>43949</v>
      </c>
      <c r="E448" s="7" t="s">
        <v>2584</v>
      </c>
      <c r="F448" s="14">
        <v>21.87</v>
      </c>
      <c r="G448" t="s">
        <v>5</v>
      </c>
    </row>
    <row r="449" spans="1:7" ht="14.25">
      <c r="A449" s="11">
        <v>43922</v>
      </c>
      <c r="B449" s="10" t="s">
        <v>3246</v>
      </c>
      <c r="C449" s="12">
        <v>0.58333333333333337</v>
      </c>
      <c r="D449" s="13">
        <v>43949</v>
      </c>
      <c r="E449" s="7" t="s">
        <v>2584</v>
      </c>
      <c r="F449" s="14">
        <v>20.64</v>
      </c>
      <c r="G449" t="s">
        <v>5</v>
      </c>
    </row>
    <row r="450" spans="1:7" ht="14.25">
      <c r="A450" s="11">
        <v>43922</v>
      </c>
      <c r="B450" s="10" t="s">
        <v>3248</v>
      </c>
      <c r="C450" s="12">
        <v>0.66666666666666663</v>
      </c>
      <c r="D450" s="13">
        <v>43949</v>
      </c>
      <c r="E450" s="7" t="s">
        <v>2584</v>
      </c>
      <c r="F450" s="14">
        <v>13.25</v>
      </c>
      <c r="G450" t="s">
        <v>5</v>
      </c>
    </row>
    <row r="451" spans="1:7" ht="14.25">
      <c r="A451" s="11">
        <v>43922</v>
      </c>
      <c r="B451" s="10" t="s">
        <v>3255</v>
      </c>
      <c r="C451" s="12">
        <v>0.95833333333333337</v>
      </c>
      <c r="D451" s="13">
        <v>43949</v>
      </c>
      <c r="E451" s="7" t="s">
        <v>2584</v>
      </c>
      <c r="F451" s="14">
        <v>21.03</v>
      </c>
      <c r="G451" t="s">
        <v>5</v>
      </c>
    </row>
    <row r="452" spans="1:7" ht="14.25">
      <c r="A452" s="11">
        <v>43922</v>
      </c>
      <c r="B452" s="10" t="s">
        <v>3257</v>
      </c>
      <c r="C452" s="12">
        <v>4.1666666666666664E-2</v>
      </c>
      <c r="D452" s="13">
        <v>43950</v>
      </c>
      <c r="E452" s="7" t="s">
        <v>2584</v>
      </c>
      <c r="F452" s="14">
        <v>11.5</v>
      </c>
      <c r="G452" t="s">
        <v>5</v>
      </c>
    </row>
    <row r="453" spans="1:7" ht="14.25">
      <c r="A453" s="11">
        <v>43922</v>
      </c>
      <c r="B453" s="10" t="s">
        <v>3264</v>
      </c>
      <c r="C453" s="12">
        <v>0.33333333333333331</v>
      </c>
      <c r="D453" s="13">
        <v>43950</v>
      </c>
      <c r="E453" s="7" t="s">
        <v>2584</v>
      </c>
      <c r="F453" s="14">
        <v>14.05</v>
      </c>
      <c r="G453" t="s">
        <v>5</v>
      </c>
    </row>
    <row r="454" spans="1:7" ht="14.25">
      <c r="A454" s="11">
        <v>43922</v>
      </c>
      <c r="B454" s="10" t="s">
        <v>3266</v>
      </c>
      <c r="C454" s="12">
        <v>0.41666666666666669</v>
      </c>
      <c r="D454" s="13">
        <v>43950</v>
      </c>
      <c r="E454" s="7" t="s">
        <v>2584</v>
      </c>
      <c r="F454" s="14">
        <v>11</v>
      </c>
      <c r="G454" t="s">
        <v>5</v>
      </c>
    </row>
    <row r="455" spans="1:7" ht="14.25">
      <c r="A455" s="11">
        <v>43922</v>
      </c>
      <c r="B455" s="10" t="s">
        <v>3289</v>
      </c>
      <c r="C455" s="12">
        <v>0.375</v>
      </c>
      <c r="D455" s="13">
        <v>43951</v>
      </c>
      <c r="E455" s="7" t="s">
        <v>2584</v>
      </c>
      <c r="F455" s="14">
        <v>10.23</v>
      </c>
      <c r="G455" t="s">
        <v>5</v>
      </c>
    </row>
    <row r="456" spans="1:7" ht="14.25">
      <c r="A456" s="11">
        <v>43922</v>
      </c>
      <c r="B456" s="10" t="s">
        <v>3290</v>
      </c>
      <c r="C456" s="12">
        <v>0.41666666666666669</v>
      </c>
      <c r="D456" s="13">
        <v>43951</v>
      </c>
      <c r="E456" s="7" t="s">
        <v>2584</v>
      </c>
      <c r="F456" s="14">
        <v>6</v>
      </c>
      <c r="G456" t="s">
        <v>5</v>
      </c>
    </row>
    <row r="457" spans="1:7" ht="14.25">
      <c r="A457" s="11">
        <v>43922</v>
      </c>
      <c r="B457" s="10" t="s">
        <v>3300</v>
      </c>
      <c r="C457" s="12">
        <v>0.83333333333333337</v>
      </c>
      <c r="D457" s="13">
        <v>43951</v>
      </c>
      <c r="E457" s="7" t="s">
        <v>2584</v>
      </c>
      <c r="F457" s="14">
        <v>8.06</v>
      </c>
      <c r="G457" t="s">
        <v>5</v>
      </c>
    </row>
    <row r="458" spans="1:7" ht="14.25">
      <c r="A458" s="11">
        <v>43922</v>
      </c>
      <c r="B458" s="10" t="s">
        <v>3302</v>
      </c>
      <c r="C458" s="12">
        <v>0.91666666666666663</v>
      </c>
      <c r="D458" s="13">
        <v>43951</v>
      </c>
      <c r="E458" s="7" t="s">
        <v>2584</v>
      </c>
      <c r="F458" s="14">
        <v>10.4</v>
      </c>
      <c r="G458" t="s">
        <v>5</v>
      </c>
    </row>
    <row r="459" spans="1:7" ht="14.25">
      <c r="A459" s="11">
        <v>43922</v>
      </c>
      <c r="B459" s="10" t="s">
        <v>3303</v>
      </c>
      <c r="C459" s="12">
        <v>0.95833333333333337</v>
      </c>
      <c r="D459" s="13">
        <v>43951</v>
      </c>
      <c r="E459" s="7" t="s">
        <v>2584</v>
      </c>
      <c r="F459" s="14">
        <v>12.04</v>
      </c>
      <c r="G459" t="s">
        <v>5</v>
      </c>
    </row>
    <row r="460" spans="1:7" ht="14.25">
      <c r="A460" s="11">
        <v>43952</v>
      </c>
      <c r="B460" s="10" t="s">
        <v>3306</v>
      </c>
      <c r="C460" s="12">
        <v>8.3333333333333329E-2</v>
      </c>
      <c r="D460" s="13">
        <v>43952</v>
      </c>
      <c r="E460" s="7" t="s">
        <v>2584</v>
      </c>
      <c r="F460" s="14">
        <v>4</v>
      </c>
      <c r="G460" t="s">
        <v>5</v>
      </c>
    </row>
    <row r="461" spans="1:7" ht="14.25">
      <c r="A461" s="11">
        <v>43952</v>
      </c>
      <c r="B461" s="10" t="s">
        <v>3325</v>
      </c>
      <c r="C461" s="12">
        <v>0.875</v>
      </c>
      <c r="D461" s="13">
        <v>43952</v>
      </c>
      <c r="E461" s="7" t="s">
        <v>2584</v>
      </c>
      <c r="F461" s="14">
        <v>14.61</v>
      </c>
      <c r="G461" t="s">
        <v>5</v>
      </c>
    </row>
    <row r="462" spans="1:7" ht="14.25">
      <c r="A462" s="11">
        <v>43952</v>
      </c>
      <c r="B462" s="10" t="s">
        <v>3328</v>
      </c>
      <c r="C462" s="12">
        <v>0</v>
      </c>
      <c r="D462" s="13">
        <v>43953</v>
      </c>
      <c r="E462" s="7" t="s">
        <v>2584</v>
      </c>
      <c r="F462" s="14">
        <v>12.2</v>
      </c>
      <c r="G462" t="s">
        <v>5</v>
      </c>
    </row>
    <row r="463" spans="1:7" ht="14.25">
      <c r="A463" s="11">
        <v>43952</v>
      </c>
      <c r="B463" s="10" t="s">
        <v>3335</v>
      </c>
      <c r="C463" s="12">
        <v>0.29166666666666669</v>
      </c>
      <c r="D463" s="13">
        <v>43953</v>
      </c>
      <c r="E463" s="7" t="s">
        <v>2584</v>
      </c>
      <c r="F463" s="14">
        <v>8</v>
      </c>
      <c r="G463" t="s">
        <v>5</v>
      </c>
    </row>
    <row r="464" spans="1:7" ht="14.25">
      <c r="A464" s="11">
        <v>43952</v>
      </c>
      <c r="B464" s="10" t="s">
        <v>3338</v>
      </c>
      <c r="C464" s="12">
        <v>0.41666666666666669</v>
      </c>
      <c r="D464" s="13">
        <v>43953</v>
      </c>
      <c r="E464" s="7" t="s">
        <v>2584</v>
      </c>
      <c r="F464" s="14">
        <v>10.7</v>
      </c>
      <c r="G464" t="s">
        <v>5</v>
      </c>
    </row>
    <row r="465" spans="1:7" ht="14.25">
      <c r="A465" s="11">
        <v>43952</v>
      </c>
      <c r="B465" s="10" t="s">
        <v>3342</v>
      </c>
      <c r="C465" s="12">
        <v>0.58333333333333337</v>
      </c>
      <c r="D465" s="13">
        <v>43953</v>
      </c>
      <c r="E465" s="7" t="s">
        <v>2584</v>
      </c>
      <c r="F465" s="14">
        <v>6.95</v>
      </c>
      <c r="G465" t="s">
        <v>5</v>
      </c>
    </row>
    <row r="466" spans="1:7" ht="14.25">
      <c r="A466" s="11">
        <v>43952</v>
      </c>
      <c r="B466" s="10" t="s">
        <v>3347</v>
      </c>
      <c r="C466" s="12">
        <v>0.79166666666666663</v>
      </c>
      <c r="D466" s="13">
        <v>43953</v>
      </c>
      <c r="E466" s="7" t="s">
        <v>2584</v>
      </c>
      <c r="F466" s="14">
        <v>15</v>
      </c>
      <c r="G466" t="s">
        <v>5</v>
      </c>
    </row>
    <row r="467" spans="1:7" ht="14.25">
      <c r="A467" s="11">
        <v>43952</v>
      </c>
      <c r="B467" s="10" t="s">
        <v>3350</v>
      </c>
      <c r="C467" s="12">
        <v>0.91666666666666663</v>
      </c>
      <c r="D467" s="13">
        <v>43953</v>
      </c>
      <c r="E467" s="7" t="s">
        <v>2584</v>
      </c>
      <c r="F467" s="14">
        <v>24.38</v>
      </c>
      <c r="G467" t="s">
        <v>5</v>
      </c>
    </row>
    <row r="468" spans="1:7" ht="14.25">
      <c r="A468" s="11">
        <v>43952</v>
      </c>
      <c r="B468" s="10" t="s">
        <v>3351</v>
      </c>
      <c r="C468" s="12">
        <v>0.95833333333333337</v>
      </c>
      <c r="D468" s="13">
        <v>43953</v>
      </c>
      <c r="E468" s="7" t="s">
        <v>2584</v>
      </c>
      <c r="F468" s="14">
        <v>20.49</v>
      </c>
      <c r="G468" t="s">
        <v>5</v>
      </c>
    </row>
    <row r="469" spans="1:7" ht="14.25">
      <c r="A469" s="11">
        <v>43952</v>
      </c>
      <c r="B469" s="10" t="s">
        <v>3353</v>
      </c>
      <c r="C469" s="12">
        <v>4.1666666666666664E-2</v>
      </c>
      <c r="D469" s="13">
        <v>43954</v>
      </c>
      <c r="E469" s="7" t="s">
        <v>2584</v>
      </c>
      <c r="F469" s="14">
        <v>15.34</v>
      </c>
      <c r="G469" t="s">
        <v>5</v>
      </c>
    </row>
    <row r="470" spans="1:7" ht="14.25">
      <c r="A470" s="11">
        <v>43952</v>
      </c>
      <c r="B470" s="10" t="s">
        <v>3354</v>
      </c>
      <c r="C470" s="12">
        <v>8.3333333333333329E-2</v>
      </c>
      <c r="D470" s="13">
        <v>43954</v>
      </c>
      <c r="E470" s="7" t="s">
        <v>2584</v>
      </c>
      <c r="F470" s="14">
        <v>15.34</v>
      </c>
      <c r="G470" t="s">
        <v>5</v>
      </c>
    </row>
    <row r="471" spans="1:7" ht="14.25">
      <c r="A471" s="11">
        <v>43952</v>
      </c>
      <c r="B471" s="10" t="s">
        <v>3355</v>
      </c>
      <c r="C471" s="12">
        <v>0.125</v>
      </c>
      <c r="D471" s="13">
        <v>43954</v>
      </c>
      <c r="E471" s="7" t="s">
        <v>2584</v>
      </c>
      <c r="F471" s="14">
        <v>15.13</v>
      </c>
      <c r="G471" t="s">
        <v>5</v>
      </c>
    </row>
    <row r="472" spans="1:7" ht="14.25">
      <c r="A472" s="11">
        <v>43952</v>
      </c>
      <c r="B472" s="10" t="s">
        <v>3356</v>
      </c>
      <c r="C472" s="12">
        <v>0.16666666666666666</v>
      </c>
      <c r="D472" s="13">
        <v>43954</v>
      </c>
      <c r="E472" s="7" t="s">
        <v>2584</v>
      </c>
      <c r="F472" s="14">
        <v>15.17</v>
      </c>
      <c r="G472" t="s">
        <v>5</v>
      </c>
    </row>
    <row r="473" spans="1:7" ht="14.25">
      <c r="A473" s="11">
        <v>43952</v>
      </c>
      <c r="B473" s="10" t="s">
        <v>3357</v>
      </c>
      <c r="C473" s="12">
        <v>0.20833333333333334</v>
      </c>
      <c r="D473" s="13">
        <v>43954</v>
      </c>
      <c r="E473" s="7" t="s">
        <v>2584</v>
      </c>
      <c r="F473" s="14">
        <v>15.17</v>
      </c>
      <c r="G473" t="s">
        <v>5</v>
      </c>
    </row>
    <row r="474" spans="1:7" ht="14.25">
      <c r="A474" s="11">
        <v>43952</v>
      </c>
      <c r="B474" s="10" t="s">
        <v>3358</v>
      </c>
      <c r="C474" s="12">
        <v>0.25</v>
      </c>
      <c r="D474" s="13">
        <v>43954</v>
      </c>
      <c r="E474" s="7" t="s">
        <v>2584</v>
      </c>
      <c r="F474" s="14">
        <v>15.13</v>
      </c>
      <c r="G474" t="s">
        <v>5</v>
      </c>
    </row>
    <row r="475" spans="1:7" ht="14.25">
      <c r="A475" s="11">
        <v>43952</v>
      </c>
      <c r="B475" s="10" t="s">
        <v>3359</v>
      </c>
      <c r="C475" s="12">
        <v>0.29166666666666669</v>
      </c>
      <c r="D475" s="13">
        <v>43954</v>
      </c>
      <c r="E475" s="7" t="s">
        <v>2584</v>
      </c>
      <c r="F475" s="14">
        <v>13.25</v>
      </c>
      <c r="G475" t="s">
        <v>5</v>
      </c>
    </row>
    <row r="476" spans="1:7" ht="14.25">
      <c r="A476" s="11">
        <v>43952</v>
      </c>
      <c r="B476" s="10" t="s">
        <v>3360</v>
      </c>
      <c r="C476" s="12">
        <v>0.33333333333333331</v>
      </c>
      <c r="D476" s="13">
        <v>43954</v>
      </c>
      <c r="E476" s="7" t="s">
        <v>2584</v>
      </c>
      <c r="F476" s="14">
        <v>11.4</v>
      </c>
      <c r="G476" t="s">
        <v>5</v>
      </c>
    </row>
    <row r="477" spans="1:7" ht="14.25">
      <c r="A477" s="11">
        <v>43952</v>
      </c>
      <c r="B477" s="10" t="s">
        <v>3366</v>
      </c>
      <c r="C477" s="12">
        <v>0.58333333333333337</v>
      </c>
      <c r="D477" s="13">
        <v>43954</v>
      </c>
      <c r="E477" s="7" t="s">
        <v>2584</v>
      </c>
      <c r="F477" s="14">
        <v>12</v>
      </c>
      <c r="G477" t="s">
        <v>5</v>
      </c>
    </row>
    <row r="478" spans="1:7" ht="14.25">
      <c r="A478" s="11">
        <v>43952</v>
      </c>
      <c r="B478" s="10" t="s">
        <v>3367</v>
      </c>
      <c r="C478" s="12">
        <v>0.625</v>
      </c>
      <c r="D478" s="13">
        <v>43954</v>
      </c>
      <c r="E478" s="7" t="s">
        <v>2584</v>
      </c>
      <c r="F478" s="14">
        <v>8</v>
      </c>
      <c r="G478" t="s">
        <v>5</v>
      </c>
    </row>
    <row r="479" spans="1:7" ht="14.25">
      <c r="A479" s="11">
        <v>43952</v>
      </c>
      <c r="B479" s="10" t="s">
        <v>3370</v>
      </c>
      <c r="C479" s="12">
        <v>0.75</v>
      </c>
      <c r="D479" s="13">
        <v>43954</v>
      </c>
      <c r="E479" s="7" t="s">
        <v>2584</v>
      </c>
      <c r="F479" s="14">
        <v>12</v>
      </c>
      <c r="G479" t="s">
        <v>5</v>
      </c>
    </row>
    <row r="480" spans="1:7" ht="14.25">
      <c r="A480" s="11">
        <v>43952</v>
      </c>
      <c r="B480" s="10" t="s">
        <v>3371</v>
      </c>
      <c r="C480" s="12">
        <v>0.79166666666666663</v>
      </c>
      <c r="D480" s="13">
        <v>43954</v>
      </c>
      <c r="E480" s="7" t="s">
        <v>2584</v>
      </c>
      <c r="F480" s="14">
        <v>15.34</v>
      </c>
      <c r="G480" t="s">
        <v>5</v>
      </c>
    </row>
    <row r="481" spans="1:7" ht="14.25">
      <c r="A481" s="11">
        <v>43952</v>
      </c>
      <c r="B481" s="10" t="s">
        <v>3372</v>
      </c>
      <c r="C481" s="12">
        <v>0.83333333333333337</v>
      </c>
      <c r="D481" s="13">
        <v>43954</v>
      </c>
      <c r="E481" s="7" t="s">
        <v>2584</v>
      </c>
      <c r="F481" s="14">
        <v>18.59</v>
      </c>
      <c r="G481" t="s">
        <v>5</v>
      </c>
    </row>
    <row r="482" spans="1:7" ht="14.25">
      <c r="A482" s="11">
        <v>43952</v>
      </c>
      <c r="B482" s="10" t="s">
        <v>3375</v>
      </c>
      <c r="C482" s="12">
        <v>0.95833333333333337</v>
      </c>
      <c r="D482" s="13">
        <v>43954</v>
      </c>
      <c r="E482" s="7" t="s">
        <v>2584</v>
      </c>
      <c r="F482" s="14">
        <v>21</v>
      </c>
      <c r="G482" t="s">
        <v>5</v>
      </c>
    </row>
    <row r="483" spans="1:7" ht="14.25">
      <c r="A483" s="11">
        <v>43952</v>
      </c>
      <c r="B483" s="10" t="s">
        <v>3378</v>
      </c>
      <c r="C483" s="12">
        <v>8.3333333333333329E-2</v>
      </c>
      <c r="D483" s="13">
        <v>43955</v>
      </c>
      <c r="E483" s="7" t="s">
        <v>2584</v>
      </c>
      <c r="F483" s="14">
        <v>14.87</v>
      </c>
      <c r="G483" t="s">
        <v>5</v>
      </c>
    </row>
    <row r="484" spans="1:7" ht="14.25">
      <c r="A484" s="11">
        <v>43952</v>
      </c>
      <c r="B484" s="10" t="s">
        <v>3379</v>
      </c>
      <c r="C484" s="12">
        <v>0.125</v>
      </c>
      <c r="D484" s="13">
        <v>43955</v>
      </c>
      <c r="E484" s="7" t="s">
        <v>2584</v>
      </c>
      <c r="F484" s="14">
        <v>14.07</v>
      </c>
      <c r="G484" t="s">
        <v>5</v>
      </c>
    </row>
    <row r="485" spans="1:7" ht="14.25">
      <c r="A485" s="11">
        <v>43952</v>
      </c>
      <c r="B485" s="10" t="s">
        <v>3380</v>
      </c>
      <c r="C485" s="12">
        <v>0.16666666666666666</v>
      </c>
      <c r="D485" s="13">
        <v>43955</v>
      </c>
      <c r="E485" s="7" t="s">
        <v>2584</v>
      </c>
      <c r="F485" s="14">
        <v>12.67</v>
      </c>
      <c r="G485" t="s">
        <v>5</v>
      </c>
    </row>
    <row r="486" spans="1:7" ht="14.25">
      <c r="A486" s="11">
        <v>43952</v>
      </c>
      <c r="B486" s="10" t="s">
        <v>3382</v>
      </c>
      <c r="C486" s="12">
        <v>0.25</v>
      </c>
      <c r="D486" s="13">
        <v>43955</v>
      </c>
      <c r="E486" s="7" t="s">
        <v>2584</v>
      </c>
      <c r="F486" s="14">
        <v>14.3</v>
      </c>
      <c r="G486" t="s">
        <v>5</v>
      </c>
    </row>
    <row r="487" spans="1:7" ht="14.25">
      <c r="A487" s="11">
        <v>43952</v>
      </c>
      <c r="B487" s="10" t="s">
        <v>3385</v>
      </c>
      <c r="C487" s="12">
        <v>0.375</v>
      </c>
      <c r="D487" s="13">
        <v>43955</v>
      </c>
      <c r="E487" s="7" t="s">
        <v>2584</v>
      </c>
      <c r="F487" s="14">
        <v>18.52</v>
      </c>
      <c r="G487" t="s">
        <v>5</v>
      </c>
    </row>
    <row r="488" spans="1:7" ht="14.25">
      <c r="A488" s="11">
        <v>43952</v>
      </c>
      <c r="B488" s="10" t="s">
        <v>3386</v>
      </c>
      <c r="C488" s="12">
        <v>0.41666666666666669</v>
      </c>
      <c r="D488" s="13">
        <v>43955</v>
      </c>
      <c r="E488" s="7" t="s">
        <v>2584</v>
      </c>
      <c r="F488" s="14">
        <v>18.13</v>
      </c>
      <c r="G488" t="s">
        <v>5</v>
      </c>
    </row>
    <row r="489" spans="1:7" ht="14.25">
      <c r="A489" s="11">
        <v>43952</v>
      </c>
      <c r="B489" s="10" t="s">
        <v>3387</v>
      </c>
      <c r="C489" s="12">
        <v>0.45833333333333331</v>
      </c>
      <c r="D489" s="13">
        <v>43955</v>
      </c>
      <c r="E489" s="7" t="s">
        <v>2584</v>
      </c>
      <c r="F489" s="14">
        <v>18.45</v>
      </c>
      <c r="G489" t="s">
        <v>5</v>
      </c>
    </row>
    <row r="490" spans="1:7" ht="14.25">
      <c r="A490" s="11">
        <v>43952</v>
      </c>
      <c r="B490" s="10" t="s">
        <v>3390</v>
      </c>
      <c r="C490" s="12">
        <v>0.58333333333333337</v>
      </c>
      <c r="D490" s="13">
        <v>43955</v>
      </c>
      <c r="E490" s="7" t="s">
        <v>2584</v>
      </c>
      <c r="F490" s="14">
        <v>14</v>
      </c>
      <c r="G490" t="s">
        <v>5</v>
      </c>
    </row>
    <row r="491" spans="1:7" ht="14.25">
      <c r="A491" s="11">
        <v>43952</v>
      </c>
      <c r="B491" s="10" t="s">
        <v>3393</v>
      </c>
      <c r="C491" s="12">
        <v>0.70833333333333337</v>
      </c>
      <c r="D491" s="13">
        <v>43955</v>
      </c>
      <c r="E491" s="7" t="s">
        <v>2584</v>
      </c>
      <c r="F491" s="14">
        <v>10.5</v>
      </c>
      <c r="G491" t="s">
        <v>5</v>
      </c>
    </row>
    <row r="492" spans="1:7" ht="14.25">
      <c r="A492" s="11">
        <v>43952</v>
      </c>
      <c r="B492" s="10" t="s">
        <v>3396</v>
      </c>
      <c r="C492" s="12">
        <v>0.83333333333333337</v>
      </c>
      <c r="D492" s="13">
        <v>43955</v>
      </c>
      <c r="E492" s="7" t="s">
        <v>2584</v>
      </c>
      <c r="F492" s="14">
        <v>17.309999999999999</v>
      </c>
      <c r="G492" t="s">
        <v>5</v>
      </c>
    </row>
    <row r="493" spans="1:7" ht="14.25">
      <c r="A493" s="11">
        <v>43952</v>
      </c>
      <c r="B493" s="10" t="s">
        <v>3398</v>
      </c>
      <c r="C493" s="12">
        <v>0.91666666666666663</v>
      </c>
      <c r="D493" s="13">
        <v>43955</v>
      </c>
      <c r="E493" s="7" t="s">
        <v>2584</v>
      </c>
      <c r="F493" s="14">
        <v>22.51</v>
      </c>
      <c r="G493" t="s">
        <v>5</v>
      </c>
    </row>
    <row r="494" spans="1:7" ht="14.25">
      <c r="A494" s="11">
        <v>43952</v>
      </c>
      <c r="B494" s="10" t="s">
        <v>3399</v>
      </c>
      <c r="C494" s="12">
        <v>0.95833333333333337</v>
      </c>
      <c r="D494" s="13">
        <v>43955</v>
      </c>
      <c r="E494" s="7" t="s">
        <v>2584</v>
      </c>
      <c r="F494" s="14">
        <v>19.89</v>
      </c>
      <c r="G494" t="s">
        <v>5</v>
      </c>
    </row>
    <row r="495" spans="1:7" ht="14.25">
      <c r="A495" s="11">
        <v>43952</v>
      </c>
      <c r="B495" s="10" t="s">
        <v>3401</v>
      </c>
      <c r="C495" s="12">
        <v>4.1666666666666664E-2</v>
      </c>
      <c r="D495" s="13">
        <v>43956</v>
      </c>
      <c r="E495" s="7" t="s">
        <v>2584</v>
      </c>
      <c r="F495" s="14">
        <v>14.29</v>
      </c>
      <c r="G495" t="s">
        <v>5</v>
      </c>
    </row>
    <row r="496" spans="1:7" ht="14.25">
      <c r="A496" s="11">
        <v>43952</v>
      </c>
      <c r="B496" s="10" t="s">
        <v>3408</v>
      </c>
      <c r="C496" s="12">
        <v>0.33333333333333331</v>
      </c>
      <c r="D496" s="13">
        <v>43956</v>
      </c>
      <c r="E496" s="7" t="s">
        <v>2584</v>
      </c>
      <c r="F496" s="14">
        <v>18.47</v>
      </c>
      <c r="G496" t="s">
        <v>5</v>
      </c>
    </row>
    <row r="497" spans="1:7" ht="14.25">
      <c r="A497" s="11">
        <v>43952</v>
      </c>
      <c r="B497" s="10" t="s">
        <v>3410</v>
      </c>
      <c r="C497" s="12">
        <v>0.41666666666666669</v>
      </c>
      <c r="D497" s="13">
        <v>43956</v>
      </c>
      <c r="E497" s="7" t="s">
        <v>2584</v>
      </c>
      <c r="F497" s="14">
        <v>19.920000000000002</v>
      </c>
      <c r="G497" t="s">
        <v>5</v>
      </c>
    </row>
    <row r="498" spans="1:7" ht="14.25">
      <c r="A498" s="11">
        <v>43952</v>
      </c>
      <c r="B498" s="10" t="s">
        <v>3411</v>
      </c>
      <c r="C498" s="12">
        <v>0.45833333333333331</v>
      </c>
      <c r="D498" s="13">
        <v>43956</v>
      </c>
      <c r="E498" s="7" t="s">
        <v>2584</v>
      </c>
      <c r="F498" s="14">
        <v>19.59</v>
      </c>
      <c r="G498" t="s">
        <v>5</v>
      </c>
    </row>
    <row r="499" spans="1:7" ht="14.25">
      <c r="A499" s="11">
        <v>43952</v>
      </c>
      <c r="B499" s="10" t="s">
        <v>3418</v>
      </c>
      <c r="C499" s="12">
        <v>0.75</v>
      </c>
      <c r="D499" s="13">
        <v>43956</v>
      </c>
      <c r="E499" s="7" t="s">
        <v>2584</v>
      </c>
      <c r="F499" s="14">
        <v>18.440000000000001</v>
      </c>
      <c r="G499" t="s">
        <v>5</v>
      </c>
    </row>
    <row r="500" spans="1:7" ht="14.25">
      <c r="A500" s="11">
        <v>43952</v>
      </c>
      <c r="B500" s="10" t="s">
        <v>3419</v>
      </c>
      <c r="C500" s="12">
        <v>0.79166666666666663</v>
      </c>
      <c r="D500" s="13">
        <v>43956</v>
      </c>
      <c r="E500" s="7" t="s">
        <v>2584</v>
      </c>
      <c r="F500" s="14">
        <v>21.01</v>
      </c>
      <c r="G500" t="s">
        <v>5</v>
      </c>
    </row>
    <row r="501" spans="1:7" ht="14.25">
      <c r="A501" s="11">
        <v>43952</v>
      </c>
      <c r="B501" s="10" t="s">
        <v>3420</v>
      </c>
      <c r="C501" s="12">
        <v>0.83333333333333337</v>
      </c>
      <c r="D501" s="13">
        <v>43956</v>
      </c>
      <c r="E501" s="7" t="s">
        <v>2584</v>
      </c>
      <c r="F501" s="14">
        <v>22.73</v>
      </c>
      <c r="G501" t="s">
        <v>5</v>
      </c>
    </row>
    <row r="502" spans="1:7" ht="14.25">
      <c r="A502" s="11">
        <v>43952</v>
      </c>
      <c r="B502" s="10" t="s">
        <v>3421</v>
      </c>
      <c r="C502" s="12">
        <v>0.875</v>
      </c>
      <c r="D502" s="13">
        <v>43956</v>
      </c>
      <c r="E502" s="7" t="s">
        <v>2584</v>
      </c>
      <c r="F502" s="14">
        <v>25.04</v>
      </c>
      <c r="G502" t="s">
        <v>5</v>
      </c>
    </row>
    <row r="503" spans="1:7" ht="14.25">
      <c r="A503" s="11">
        <v>43952</v>
      </c>
      <c r="B503" s="10" t="s">
        <v>3424</v>
      </c>
      <c r="C503" s="12">
        <v>0</v>
      </c>
      <c r="D503" s="13">
        <v>43957</v>
      </c>
      <c r="E503" s="7" t="s">
        <v>2584</v>
      </c>
      <c r="F503" s="14">
        <v>20.45</v>
      </c>
      <c r="G503" t="s">
        <v>5</v>
      </c>
    </row>
    <row r="504" spans="1:7" ht="14.25">
      <c r="A504" s="11">
        <v>43952</v>
      </c>
      <c r="B504" s="10" t="s">
        <v>3426</v>
      </c>
      <c r="C504" s="12">
        <v>8.3333333333333329E-2</v>
      </c>
      <c r="D504" s="13">
        <v>43957</v>
      </c>
      <c r="E504" s="7" t="s">
        <v>2584</v>
      </c>
      <c r="F504" s="14">
        <v>20.010000000000002</v>
      </c>
      <c r="G504" t="s">
        <v>5</v>
      </c>
    </row>
    <row r="505" spans="1:7" ht="14.25">
      <c r="A505" s="11">
        <v>43952</v>
      </c>
      <c r="B505" s="10" t="s">
        <v>3427</v>
      </c>
      <c r="C505" s="12">
        <v>0.125</v>
      </c>
      <c r="D505" s="13">
        <v>43957</v>
      </c>
      <c r="E505" s="7" t="s">
        <v>2584</v>
      </c>
      <c r="F505" s="14">
        <v>20.04</v>
      </c>
      <c r="G505" t="s">
        <v>5</v>
      </c>
    </row>
    <row r="506" spans="1:7" ht="14.25">
      <c r="A506" s="11">
        <v>43952</v>
      </c>
      <c r="B506" s="10" t="s">
        <v>3428</v>
      </c>
      <c r="C506" s="12">
        <v>0.16666666666666666</v>
      </c>
      <c r="D506" s="13">
        <v>43957</v>
      </c>
      <c r="E506" s="7" t="s">
        <v>2584</v>
      </c>
      <c r="F506" s="14">
        <v>20.84</v>
      </c>
      <c r="G506" t="s">
        <v>5</v>
      </c>
    </row>
    <row r="507" spans="1:7" ht="14.25">
      <c r="A507" s="11">
        <v>43952</v>
      </c>
      <c r="B507" s="10" t="s">
        <v>3429</v>
      </c>
      <c r="C507" s="12">
        <v>0.20833333333333334</v>
      </c>
      <c r="D507" s="13">
        <v>43957</v>
      </c>
      <c r="E507" s="7" t="s">
        <v>2584</v>
      </c>
      <c r="F507" s="14">
        <v>21.34</v>
      </c>
      <c r="G507" t="s">
        <v>5</v>
      </c>
    </row>
    <row r="508" spans="1:7" ht="14.25">
      <c r="A508" s="11">
        <v>43952</v>
      </c>
      <c r="B508" s="10" t="s">
        <v>3431</v>
      </c>
      <c r="C508" s="12">
        <v>0.29166666666666669</v>
      </c>
      <c r="D508" s="13">
        <v>43957</v>
      </c>
      <c r="E508" s="7" t="s">
        <v>2584</v>
      </c>
      <c r="F508" s="14">
        <v>26.22</v>
      </c>
      <c r="G508" t="s">
        <v>5</v>
      </c>
    </row>
    <row r="509" spans="1:7" ht="14.25">
      <c r="A509" s="11">
        <v>43952</v>
      </c>
      <c r="B509" s="10" t="s">
        <v>3432</v>
      </c>
      <c r="C509" s="12">
        <v>0.33333333333333331</v>
      </c>
      <c r="D509" s="13">
        <v>43957</v>
      </c>
      <c r="E509" s="7" t="s">
        <v>2584</v>
      </c>
      <c r="F509" s="14">
        <v>26.55</v>
      </c>
      <c r="G509" t="s">
        <v>5</v>
      </c>
    </row>
    <row r="510" spans="1:7" ht="14.25">
      <c r="A510" s="11">
        <v>43952</v>
      </c>
      <c r="B510" s="10" t="s">
        <v>3433</v>
      </c>
      <c r="C510" s="12">
        <v>0.375</v>
      </c>
      <c r="D510" s="13">
        <v>43957</v>
      </c>
      <c r="E510" s="7" t="s">
        <v>2584</v>
      </c>
      <c r="F510" s="14">
        <v>24.22</v>
      </c>
      <c r="G510" t="s">
        <v>5</v>
      </c>
    </row>
    <row r="511" spans="1:7" ht="14.25">
      <c r="A511" s="11">
        <v>43952</v>
      </c>
      <c r="B511" s="10" t="s">
        <v>3436</v>
      </c>
      <c r="C511" s="12">
        <v>0.5</v>
      </c>
      <c r="D511" s="13">
        <v>43957</v>
      </c>
      <c r="E511" s="7" t="s">
        <v>2584</v>
      </c>
      <c r="F511" s="14">
        <v>21.01</v>
      </c>
      <c r="G511" t="s">
        <v>5</v>
      </c>
    </row>
    <row r="512" spans="1:7" ht="14.25">
      <c r="A512" s="11">
        <v>43952</v>
      </c>
      <c r="B512" s="10" t="s">
        <v>3437</v>
      </c>
      <c r="C512" s="12">
        <v>0.54166666666666663</v>
      </c>
      <c r="D512" s="13">
        <v>43957</v>
      </c>
      <c r="E512" s="7" t="s">
        <v>2584</v>
      </c>
      <c r="F512" s="14">
        <v>22.01</v>
      </c>
      <c r="G512" t="s">
        <v>5</v>
      </c>
    </row>
    <row r="513" spans="1:7" ht="14.25">
      <c r="A513" s="11">
        <v>43952</v>
      </c>
      <c r="B513" s="10" t="s">
        <v>3438</v>
      </c>
      <c r="C513" s="12">
        <v>0.58333333333333337</v>
      </c>
      <c r="D513" s="13">
        <v>43957</v>
      </c>
      <c r="E513" s="7" t="s">
        <v>2584</v>
      </c>
      <c r="F513" s="14">
        <v>21.01</v>
      </c>
      <c r="G513" t="s">
        <v>5</v>
      </c>
    </row>
    <row r="514" spans="1:7" ht="14.25">
      <c r="A514" s="11">
        <v>43952</v>
      </c>
      <c r="B514" s="10" t="s">
        <v>3439</v>
      </c>
      <c r="C514" s="12">
        <v>0.625</v>
      </c>
      <c r="D514" s="13">
        <v>43957</v>
      </c>
      <c r="E514" s="7" t="s">
        <v>2584</v>
      </c>
      <c r="F514" s="14">
        <v>21.01</v>
      </c>
      <c r="G514" t="s">
        <v>5</v>
      </c>
    </row>
    <row r="515" spans="1:7" ht="14.25">
      <c r="A515" s="11">
        <v>43952</v>
      </c>
      <c r="B515" s="10" t="s">
        <v>3440</v>
      </c>
      <c r="C515" s="12">
        <v>0.66666666666666663</v>
      </c>
      <c r="D515" s="13">
        <v>43957</v>
      </c>
      <c r="E515" s="7" t="s">
        <v>2584</v>
      </c>
      <c r="F515" s="14">
        <v>20.78</v>
      </c>
      <c r="G515" t="s">
        <v>5</v>
      </c>
    </row>
    <row r="516" spans="1:7" ht="14.25">
      <c r="A516" s="11">
        <v>43952</v>
      </c>
      <c r="B516" s="10" t="s">
        <v>3442</v>
      </c>
      <c r="C516" s="12">
        <v>0.75</v>
      </c>
      <c r="D516" s="13">
        <v>43957</v>
      </c>
      <c r="E516" s="7" t="s">
        <v>2584</v>
      </c>
      <c r="F516" s="14">
        <v>22.94</v>
      </c>
      <c r="G516" t="s">
        <v>5</v>
      </c>
    </row>
    <row r="517" spans="1:7" ht="14.25">
      <c r="A517" s="11">
        <v>43952</v>
      </c>
      <c r="B517" s="10" t="s">
        <v>3444</v>
      </c>
      <c r="C517" s="12">
        <v>0.83333333333333337</v>
      </c>
      <c r="D517" s="13">
        <v>43957</v>
      </c>
      <c r="E517" s="7" t="s">
        <v>2584</v>
      </c>
      <c r="F517" s="14">
        <v>25.42</v>
      </c>
      <c r="G517" t="s">
        <v>5</v>
      </c>
    </row>
    <row r="518" spans="1:7" ht="14.25">
      <c r="A518" s="11">
        <v>43952</v>
      </c>
      <c r="B518" s="10" t="s">
        <v>3446</v>
      </c>
      <c r="C518" s="12">
        <v>0.91666666666666663</v>
      </c>
      <c r="D518" s="13">
        <v>43957</v>
      </c>
      <c r="E518" s="7" t="s">
        <v>2584</v>
      </c>
      <c r="F518" s="14">
        <v>24.68</v>
      </c>
      <c r="G518" t="s">
        <v>5</v>
      </c>
    </row>
    <row r="519" spans="1:7" ht="14.25">
      <c r="A519" s="11">
        <v>43952</v>
      </c>
      <c r="B519" s="10" t="s">
        <v>3448</v>
      </c>
      <c r="C519" s="12">
        <v>0</v>
      </c>
      <c r="D519" s="13">
        <v>43958</v>
      </c>
      <c r="E519" s="7" t="s">
        <v>2584</v>
      </c>
      <c r="F519" s="14">
        <v>20.86</v>
      </c>
      <c r="G519" t="s">
        <v>5</v>
      </c>
    </row>
    <row r="520" spans="1:7" ht="14.25">
      <c r="A520" s="11">
        <v>43952</v>
      </c>
      <c r="B520" s="10" t="s">
        <v>3449</v>
      </c>
      <c r="C520" s="12">
        <v>4.1666666666666664E-2</v>
      </c>
      <c r="D520" s="13">
        <v>43958</v>
      </c>
      <c r="E520" s="7" t="s">
        <v>2584</v>
      </c>
      <c r="F520" s="14">
        <v>20.84</v>
      </c>
      <c r="G520" t="s">
        <v>5</v>
      </c>
    </row>
    <row r="521" spans="1:7" ht="14.25">
      <c r="A521" s="11">
        <v>43952</v>
      </c>
      <c r="B521" s="10" t="s">
        <v>3450</v>
      </c>
      <c r="C521" s="12">
        <v>8.3333333333333329E-2</v>
      </c>
      <c r="D521" s="13">
        <v>43958</v>
      </c>
      <c r="E521" s="7" t="s">
        <v>2584</v>
      </c>
      <c r="F521" s="14">
        <v>19.97</v>
      </c>
      <c r="G521" t="s">
        <v>5</v>
      </c>
    </row>
    <row r="522" spans="1:7" ht="14.25">
      <c r="A522" s="11">
        <v>43952</v>
      </c>
      <c r="B522" s="10" t="s">
        <v>3451</v>
      </c>
      <c r="C522" s="12">
        <v>0.125</v>
      </c>
      <c r="D522" s="13">
        <v>43958</v>
      </c>
      <c r="E522" s="7" t="s">
        <v>2584</v>
      </c>
      <c r="F522" s="14">
        <v>18.39</v>
      </c>
      <c r="G522" t="s">
        <v>5</v>
      </c>
    </row>
    <row r="523" spans="1:7" ht="14.25">
      <c r="A523" s="11">
        <v>43952</v>
      </c>
      <c r="B523" s="10" t="s">
        <v>3452</v>
      </c>
      <c r="C523" s="12">
        <v>0.16666666666666666</v>
      </c>
      <c r="D523" s="13">
        <v>43958</v>
      </c>
      <c r="E523" s="7" t="s">
        <v>2584</v>
      </c>
      <c r="F523" s="14">
        <v>18.36</v>
      </c>
      <c r="G523" t="s">
        <v>5</v>
      </c>
    </row>
    <row r="524" spans="1:7" ht="14.25">
      <c r="A524" s="11">
        <v>43952</v>
      </c>
      <c r="B524" s="10" t="s">
        <v>3453</v>
      </c>
      <c r="C524" s="12">
        <v>0.20833333333333334</v>
      </c>
      <c r="D524" s="13">
        <v>43958</v>
      </c>
      <c r="E524" s="7" t="s">
        <v>2584</v>
      </c>
      <c r="F524" s="14">
        <v>18.95</v>
      </c>
      <c r="G524" t="s">
        <v>5</v>
      </c>
    </row>
    <row r="525" spans="1:7" ht="14.25">
      <c r="A525" s="11">
        <v>43952</v>
      </c>
      <c r="B525" s="10" t="s">
        <v>3455</v>
      </c>
      <c r="C525" s="12">
        <v>0.29166666666666669</v>
      </c>
      <c r="D525" s="13">
        <v>43958</v>
      </c>
      <c r="E525" s="7" t="s">
        <v>2584</v>
      </c>
      <c r="F525" s="14">
        <v>21.03</v>
      </c>
      <c r="G525" t="s">
        <v>5</v>
      </c>
    </row>
    <row r="526" spans="1:7" ht="14.25">
      <c r="A526" s="11">
        <v>43952</v>
      </c>
      <c r="B526" s="10" t="s">
        <v>3456</v>
      </c>
      <c r="C526" s="12">
        <v>0.33333333333333331</v>
      </c>
      <c r="D526" s="13">
        <v>43958</v>
      </c>
      <c r="E526" s="7" t="s">
        <v>2584</v>
      </c>
      <c r="F526" s="14">
        <v>22.56</v>
      </c>
      <c r="G526" t="s">
        <v>5</v>
      </c>
    </row>
    <row r="527" spans="1:7" ht="14.25">
      <c r="A527" s="11">
        <v>43952</v>
      </c>
      <c r="B527" s="10" t="s">
        <v>3457</v>
      </c>
      <c r="C527" s="12">
        <v>0.375</v>
      </c>
      <c r="D527" s="13">
        <v>43958</v>
      </c>
      <c r="E527" s="7" t="s">
        <v>2584</v>
      </c>
      <c r="F527" s="14">
        <v>21.54</v>
      </c>
      <c r="G527" t="s">
        <v>5</v>
      </c>
    </row>
    <row r="528" spans="1:7" ht="14.25">
      <c r="A528" s="11">
        <v>43952</v>
      </c>
      <c r="B528" s="10" t="s">
        <v>3458</v>
      </c>
      <c r="C528" s="12">
        <v>0.41666666666666669</v>
      </c>
      <c r="D528" s="13">
        <v>43958</v>
      </c>
      <c r="E528" s="7" t="s">
        <v>2584</v>
      </c>
      <c r="F528" s="14">
        <v>20.86</v>
      </c>
      <c r="G528" t="s">
        <v>5</v>
      </c>
    </row>
    <row r="529" spans="1:7" ht="14.25">
      <c r="A529" s="11">
        <v>43952</v>
      </c>
      <c r="B529" s="10" t="s">
        <v>3459</v>
      </c>
      <c r="C529" s="12">
        <v>0.45833333333333331</v>
      </c>
      <c r="D529" s="13">
        <v>43958</v>
      </c>
      <c r="E529" s="7" t="s">
        <v>2584</v>
      </c>
      <c r="F529" s="14">
        <v>20.86</v>
      </c>
      <c r="G529" t="s">
        <v>5</v>
      </c>
    </row>
    <row r="530" spans="1:7" ht="14.25">
      <c r="A530" s="11">
        <v>43952</v>
      </c>
      <c r="B530" s="10" t="s">
        <v>3460</v>
      </c>
      <c r="C530" s="12">
        <v>0.5</v>
      </c>
      <c r="D530" s="13">
        <v>43958</v>
      </c>
      <c r="E530" s="7" t="s">
        <v>2584</v>
      </c>
      <c r="F530" s="14">
        <v>20.86</v>
      </c>
      <c r="G530" t="s">
        <v>5</v>
      </c>
    </row>
    <row r="531" spans="1:7" ht="14.25">
      <c r="A531" s="11">
        <v>43952</v>
      </c>
      <c r="B531" s="10" t="s">
        <v>3461</v>
      </c>
      <c r="C531" s="12">
        <v>0.54166666666666663</v>
      </c>
      <c r="D531" s="13">
        <v>43958</v>
      </c>
      <c r="E531" s="7" t="s">
        <v>2584</v>
      </c>
      <c r="F531" s="14">
        <v>21.51</v>
      </c>
      <c r="G531" t="s">
        <v>5</v>
      </c>
    </row>
    <row r="532" spans="1:7" ht="14.25">
      <c r="A532" s="11">
        <v>43952</v>
      </c>
      <c r="B532" s="10" t="s">
        <v>3463</v>
      </c>
      <c r="C532" s="12">
        <v>0.625</v>
      </c>
      <c r="D532" s="13">
        <v>43958</v>
      </c>
      <c r="E532" s="7" t="s">
        <v>2584</v>
      </c>
      <c r="F532" s="14">
        <v>18.18</v>
      </c>
      <c r="G532" t="s">
        <v>5</v>
      </c>
    </row>
    <row r="533" spans="1:7" ht="14.25">
      <c r="A533" s="11">
        <v>43952</v>
      </c>
      <c r="B533" s="10" t="s">
        <v>3464</v>
      </c>
      <c r="C533" s="12">
        <v>0.66666666666666663</v>
      </c>
      <c r="D533" s="13">
        <v>43958</v>
      </c>
      <c r="E533" s="7" t="s">
        <v>2584</v>
      </c>
      <c r="F533" s="14">
        <v>18.829999999999998</v>
      </c>
      <c r="G533" t="s">
        <v>5</v>
      </c>
    </row>
    <row r="534" spans="1:7" ht="14.25">
      <c r="A534" s="11">
        <v>43952</v>
      </c>
      <c r="B534" s="10" t="s">
        <v>3465</v>
      </c>
      <c r="C534" s="12">
        <v>0.70833333333333337</v>
      </c>
      <c r="D534" s="13">
        <v>43958</v>
      </c>
      <c r="E534" s="7" t="s">
        <v>2584</v>
      </c>
      <c r="F534" s="14">
        <v>20</v>
      </c>
      <c r="G534" t="s">
        <v>5</v>
      </c>
    </row>
    <row r="535" spans="1:7" ht="14.25">
      <c r="A535" s="11">
        <v>43952</v>
      </c>
      <c r="B535" s="10" t="s">
        <v>3467</v>
      </c>
      <c r="C535" s="12">
        <v>0.79166666666666663</v>
      </c>
      <c r="D535" s="13">
        <v>43958</v>
      </c>
      <c r="E535" s="7" t="s">
        <v>2584</v>
      </c>
      <c r="F535" s="14">
        <v>22.56</v>
      </c>
      <c r="G535" t="s">
        <v>5</v>
      </c>
    </row>
    <row r="536" spans="1:7" ht="14.25">
      <c r="A536" s="11">
        <v>43952</v>
      </c>
      <c r="B536" s="10" t="s">
        <v>3468</v>
      </c>
      <c r="C536" s="12">
        <v>0.83333333333333337</v>
      </c>
      <c r="D536" s="13">
        <v>43958</v>
      </c>
      <c r="E536" s="7" t="s">
        <v>2584</v>
      </c>
      <c r="F536" s="14">
        <v>22.86</v>
      </c>
      <c r="G536" t="s">
        <v>5</v>
      </c>
    </row>
    <row r="537" spans="1:7" ht="14.25">
      <c r="A537" s="11">
        <v>43952</v>
      </c>
      <c r="B537" s="10" t="s">
        <v>3469</v>
      </c>
      <c r="C537" s="12">
        <v>0.875</v>
      </c>
      <c r="D537" s="13">
        <v>43958</v>
      </c>
      <c r="E537" s="7" t="s">
        <v>2584</v>
      </c>
      <c r="F537" s="14">
        <v>24.2</v>
      </c>
      <c r="G537" t="s">
        <v>5</v>
      </c>
    </row>
    <row r="538" spans="1:7" ht="14.25">
      <c r="A538" s="11">
        <v>43952</v>
      </c>
      <c r="B538" s="10" t="s">
        <v>3470</v>
      </c>
      <c r="C538" s="12">
        <v>0.91666666666666663</v>
      </c>
      <c r="D538" s="13">
        <v>43958</v>
      </c>
      <c r="E538" s="7" t="s">
        <v>2584</v>
      </c>
      <c r="F538" s="14">
        <v>25.77</v>
      </c>
      <c r="G538" t="s">
        <v>5</v>
      </c>
    </row>
    <row r="539" spans="1:7" ht="14.25">
      <c r="A539" s="11">
        <v>43952</v>
      </c>
      <c r="B539" s="10" t="s">
        <v>3471</v>
      </c>
      <c r="C539" s="12">
        <v>0.95833333333333337</v>
      </c>
      <c r="D539" s="13">
        <v>43958</v>
      </c>
      <c r="E539" s="7" t="s">
        <v>2584</v>
      </c>
      <c r="F539" s="14">
        <v>25.27</v>
      </c>
      <c r="G539" t="s">
        <v>5</v>
      </c>
    </row>
    <row r="540" spans="1:7" ht="14.25">
      <c r="A540" s="11">
        <v>43952</v>
      </c>
      <c r="B540" s="10" t="s">
        <v>3474</v>
      </c>
      <c r="C540" s="12">
        <v>8.3333333333333329E-2</v>
      </c>
      <c r="D540" s="13">
        <v>43959</v>
      </c>
      <c r="E540" s="7" t="s">
        <v>2584</v>
      </c>
      <c r="F540" s="14">
        <v>19.21</v>
      </c>
      <c r="G540" t="s">
        <v>5</v>
      </c>
    </row>
    <row r="541" spans="1:7" ht="14.25">
      <c r="A541" s="11">
        <v>43952</v>
      </c>
      <c r="B541" s="10" t="s">
        <v>3475</v>
      </c>
      <c r="C541" s="12">
        <v>0.125</v>
      </c>
      <c r="D541" s="13">
        <v>43959</v>
      </c>
      <c r="E541" s="7" t="s">
        <v>2584</v>
      </c>
      <c r="F541" s="14">
        <v>18.84</v>
      </c>
      <c r="G541" t="s">
        <v>5</v>
      </c>
    </row>
    <row r="542" spans="1:7" ht="14.25">
      <c r="A542" s="11">
        <v>43952</v>
      </c>
      <c r="B542" s="10" t="s">
        <v>3476</v>
      </c>
      <c r="C542" s="12">
        <v>0.16666666666666666</v>
      </c>
      <c r="D542" s="13">
        <v>43959</v>
      </c>
      <c r="E542" s="7" t="s">
        <v>2584</v>
      </c>
      <c r="F542" s="14">
        <v>18.010000000000002</v>
      </c>
      <c r="G542" t="s">
        <v>5</v>
      </c>
    </row>
    <row r="543" spans="1:7" ht="14.25">
      <c r="A543" s="11">
        <v>43952</v>
      </c>
      <c r="B543" s="10" t="s">
        <v>3478</v>
      </c>
      <c r="C543" s="12">
        <v>0.25</v>
      </c>
      <c r="D543" s="13">
        <v>43959</v>
      </c>
      <c r="E543" s="7" t="s">
        <v>2584</v>
      </c>
      <c r="F543" s="14">
        <v>17</v>
      </c>
      <c r="G543" t="s">
        <v>5</v>
      </c>
    </row>
    <row r="544" spans="1:7" ht="14.25">
      <c r="A544" s="11">
        <v>43952</v>
      </c>
      <c r="B544" s="10" t="s">
        <v>3480</v>
      </c>
      <c r="C544" s="12">
        <v>0.33333333333333331</v>
      </c>
      <c r="D544" s="13">
        <v>43959</v>
      </c>
      <c r="E544" s="7" t="s">
        <v>2584</v>
      </c>
      <c r="F544" s="14">
        <v>19.71</v>
      </c>
      <c r="G544" t="s">
        <v>5</v>
      </c>
    </row>
    <row r="545" spans="1:7" ht="14.25">
      <c r="A545" s="11">
        <v>43952</v>
      </c>
      <c r="B545" s="10" t="s">
        <v>3481</v>
      </c>
      <c r="C545" s="12">
        <v>0.375</v>
      </c>
      <c r="D545" s="13">
        <v>43959</v>
      </c>
      <c r="E545" s="7" t="s">
        <v>2584</v>
      </c>
      <c r="F545" s="14">
        <v>19.510000000000002</v>
      </c>
      <c r="G545" t="s">
        <v>5</v>
      </c>
    </row>
    <row r="546" spans="1:7" ht="14.25">
      <c r="A546" s="11">
        <v>43952</v>
      </c>
      <c r="B546" s="10" t="s">
        <v>3484</v>
      </c>
      <c r="C546" s="12">
        <v>0.5</v>
      </c>
      <c r="D546" s="13">
        <v>43959</v>
      </c>
      <c r="E546" s="7" t="s">
        <v>2584</v>
      </c>
      <c r="F546" s="14">
        <v>19.3</v>
      </c>
      <c r="G546" t="s">
        <v>5</v>
      </c>
    </row>
    <row r="547" spans="1:7" ht="14.25">
      <c r="A547" s="11">
        <v>43952</v>
      </c>
      <c r="B547" s="10" t="s">
        <v>3485</v>
      </c>
      <c r="C547" s="12">
        <v>0.54166666666666663</v>
      </c>
      <c r="D547" s="13">
        <v>43959</v>
      </c>
      <c r="E547" s="7" t="s">
        <v>2584</v>
      </c>
      <c r="F547" s="14">
        <v>20.84</v>
      </c>
      <c r="G547" t="s">
        <v>5</v>
      </c>
    </row>
    <row r="548" spans="1:7" ht="14.25">
      <c r="A548" s="11">
        <v>43952</v>
      </c>
      <c r="B548" s="10" t="s">
        <v>3486</v>
      </c>
      <c r="C548" s="12">
        <v>0.58333333333333337</v>
      </c>
      <c r="D548" s="13">
        <v>43959</v>
      </c>
      <c r="E548" s="7" t="s">
        <v>2584</v>
      </c>
      <c r="F548" s="14">
        <v>20.18</v>
      </c>
      <c r="G548" t="s">
        <v>5</v>
      </c>
    </row>
    <row r="549" spans="1:7" ht="14.25">
      <c r="A549" s="11">
        <v>43952</v>
      </c>
      <c r="B549" s="10" t="s">
        <v>3487</v>
      </c>
      <c r="C549" s="12">
        <v>0.625</v>
      </c>
      <c r="D549" s="13">
        <v>43959</v>
      </c>
      <c r="E549" s="7" t="s">
        <v>2584</v>
      </c>
      <c r="F549" s="14">
        <v>17.52</v>
      </c>
      <c r="G549" t="s">
        <v>5</v>
      </c>
    </row>
    <row r="550" spans="1:7" ht="14.25">
      <c r="A550" s="11">
        <v>43952</v>
      </c>
      <c r="B550" s="10" t="s">
        <v>3491</v>
      </c>
      <c r="C550" s="12">
        <v>0.79166666666666663</v>
      </c>
      <c r="D550" s="13">
        <v>43959</v>
      </c>
      <c r="E550" s="7" t="s">
        <v>2584</v>
      </c>
      <c r="F550" s="14">
        <v>21.65</v>
      </c>
      <c r="G550" t="s">
        <v>5</v>
      </c>
    </row>
    <row r="551" spans="1:7" ht="14.25">
      <c r="A551" s="11">
        <v>43952</v>
      </c>
      <c r="B551" s="10" t="s">
        <v>3492</v>
      </c>
      <c r="C551" s="12">
        <v>0.83333333333333337</v>
      </c>
      <c r="D551" s="13">
        <v>43959</v>
      </c>
      <c r="E551" s="7" t="s">
        <v>2584</v>
      </c>
      <c r="F551" s="14">
        <v>22.59</v>
      </c>
      <c r="G551" t="s">
        <v>5</v>
      </c>
    </row>
    <row r="552" spans="1:7" ht="14.25">
      <c r="A552" s="11">
        <v>43952</v>
      </c>
      <c r="B552" s="10" t="s">
        <v>3493</v>
      </c>
      <c r="C552" s="12">
        <v>0.875</v>
      </c>
      <c r="D552" s="13">
        <v>43959</v>
      </c>
      <c r="E552" s="7" t="s">
        <v>2584</v>
      </c>
      <c r="F552" s="14">
        <v>25.06</v>
      </c>
      <c r="G552" t="s">
        <v>5</v>
      </c>
    </row>
    <row r="553" spans="1:7" ht="14.25">
      <c r="A553" s="11">
        <v>43952</v>
      </c>
      <c r="B553" s="10" t="s">
        <v>3494</v>
      </c>
      <c r="C553" s="12">
        <v>0.91666666666666663</v>
      </c>
      <c r="D553" s="13">
        <v>43959</v>
      </c>
      <c r="E553" s="7" t="s">
        <v>2584</v>
      </c>
      <c r="F553" s="14">
        <v>26.12</v>
      </c>
      <c r="G553" t="s">
        <v>5</v>
      </c>
    </row>
    <row r="554" spans="1:7" ht="14.25">
      <c r="A554" s="11">
        <v>43952</v>
      </c>
      <c r="B554" s="10" t="s">
        <v>3496</v>
      </c>
      <c r="C554" s="12">
        <v>0</v>
      </c>
      <c r="D554" s="13">
        <v>43960</v>
      </c>
      <c r="E554" s="7" t="s">
        <v>2584</v>
      </c>
      <c r="F554" s="14">
        <v>21.51</v>
      </c>
      <c r="G554" t="s">
        <v>5</v>
      </c>
    </row>
    <row r="555" spans="1:7" ht="14.25">
      <c r="A555" s="11">
        <v>43952</v>
      </c>
      <c r="B555" s="10" t="s">
        <v>3497</v>
      </c>
      <c r="C555" s="12">
        <v>4.1666666666666664E-2</v>
      </c>
      <c r="D555" s="13">
        <v>43960</v>
      </c>
      <c r="E555" s="7" t="s">
        <v>2584</v>
      </c>
      <c r="F555" s="14">
        <v>20.72</v>
      </c>
      <c r="G555" t="s">
        <v>5</v>
      </c>
    </row>
    <row r="556" spans="1:7" ht="14.25">
      <c r="A556" s="11">
        <v>43952</v>
      </c>
      <c r="B556" s="10" t="s">
        <v>3498</v>
      </c>
      <c r="C556" s="12">
        <v>8.3333333333333329E-2</v>
      </c>
      <c r="D556" s="13">
        <v>43960</v>
      </c>
      <c r="E556" s="7" t="s">
        <v>2584</v>
      </c>
      <c r="F556" s="14">
        <v>20.89</v>
      </c>
      <c r="G556" t="s">
        <v>5</v>
      </c>
    </row>
    <row r="557" spans="1:7" ht="14.25">
      <c r="A557" s="11">
        <v>43952</v>
      </c>
      <c r="B557" s="10" t="s">
        <v>3499</v>
      </c>
      <c r="C557" s="12">
        <v>0.125</v>
      </c>
      <c r="D557" s="13">
        <v>43960</v>
      </c>
      <c r="E557" s="7" t="s">
        <v>2584</v>
      </c>
      <c r="F557" s="14">
        <v>20.3</v>
      </c>
      <c r="G557" t="s">
        <v>5</v>
      </c>
    </row>
    <row r="558" spans="1:7" ht="14.25">
      <c r="A558" s="11">
        <v>43952</v>
      </c>
      <c r="B558" s="10" t="s">
        <v>3500</v>
      </c>
      <c r="C558" s="12">
        <v>0.16666666666666666</v>
      </c>
      <c r="D558" s="13">
        <v>43960</v>
      </c>
      <c r="E558" s="7" t="s">
        <v>2584</v>
      </c>
      <c r="F558" s="14">
        <v>20.51</v>
      </c>
      <c r="G558" t="s">
        <v>5</v>
      </c>
    </row>
    <row r="559" spans="1:7" ht="14.25">
      <c r="A559" s="11">
        <v>43952</v>
      </c>
      <c r="B559" s="10" t="s">
        <v>3501</v>
      </c>
      <c r="C559" s="12">
        <v>0.20833333333333334</v>
      </c>
      <c r="D559" s="13">
        <v>43960</v>
      </c>
      <c r="E559" s="7" t="s">
        <v>2584</v>
      </c>
      <c r="F559" s="14">
        <v>20.3</v>
      </c>
      <c r="G559" t="s">
        <v>5</v>
      </c>
    </row>
    <row r="560" spans="1:7" ht="14.25">
      <c r="A560" s="11">
        <v>43952</v>
      </c>
      <c r="B560" s="10" t="s">
        <v>3502</v>
      </c>
      <c r="C560" s="12">
        <v>0.25</v>
      </c>
      <c r="D560" s="13">
        <v>43960</v>
      </c>
      <c r="E560" s="7" t="s">
        <v>2584</v>
      </c>
      <c r="F560" s="14">
        <v>20.6</v>
      </c>
      <c r="G560" t="s">
        <v>5</v>
      </c>
    </row>
    <row r="561" spans="1:7" ht="14.25">
      <c r="A561" s="11">
        <v>43952</v>
      </c>
      <c r="B561" s="10" t="s">
        <v>3503</v>
      </c>
      <c r="C561" s="12">
        <v>0.29166666666666669</v>
      </c>
      <c r="D561" s="13">
        <v>43960</v>
      </c>
      <c r="E561" s="7" t="s">
        <v>2584</v>
      </c>
      <c r="F561" s="14">
        <v>20</v>
      </c>
      <c r="G561" t="s">
        <v>5</v>
      </c>
    </row>
    <row r="562" spans="1:7" ht="14.25">
      <c r="A562" s="11">
        <v>43952</v>
      </c>
      <c r="B562" s="10" t="s">
        <v>3504</v>
      </c>
      <c r="C562" s="12">
        <v>0.33333333333333331</v>
      </c>
      <c r="D562" s="13">
        <v>43960</v>
      </c>
      <c r="E562" s="7" t="s">
        <v>2584</v>
      </c>
      <c r="F562" s="14">
        <v>19.53</v>
      </c>
      <c r="G562" t="s">
        <v>5</v>
      </c>
    </row>
    <row r="563" spans="1:7" ht="14.25">
      <c r="A563" s="11">
        <v>43952</v>
      </c>
      <c r="B563" s="10" t="s">
        <v>3506</v>
      </c>
      <c r="C563" s="12">
        <v>0.41666666666666669</v>
      </c>
      <c r="D563" s="13">
        <v>43960</v>
      </c>
      <c r="E563" s="7" t="s">
        <v>2584</v>
      </c>
      <c r="F563" s="14">
        <v>18.02</v>
      </c>
      <c r="G563" t="s">
        <v>5</v>
      </c>
    </row>
    <row r="564" spans="1:7" ht="14.25">
      <c r="A564" s="11">
        <v>43952</v>
      </c>
      <c r="B564" s="10" t="s">
        <v>3511</v>
      </c>
      <c r="C564" s="12">
        <v>0.625</v>
      </c>
      <c r="D564" s="13">
        <v>43960</v>
      </c>
      <c r="E564" s="7" t="s">
        <v>2584</v>
      </c>
      <c r="F564" s="14">
        <v>14.75</v>
      </c>
      <c r="G564" t="s">
        <v>5</v>
      </c>
    </row>
    <row r="565" spans="1:7" ht="14.25">
      <c r="A565" s="11">
        <v>43952</v>
      </c>
      <c r="B565" s="10" t="s">
        <v>3514</v>
      </c>
      <c r="C565" s="12">
        <v>0.75</v>
      </c>
      <c r="D565" s="13">
        <v>43960</v>
      </c>
      <c r="E565" s="7" t="s">
        <v>2584</v>
      </c>
      <c r="F565" s="14">
        <v>14.75</v>
      </c>
      <c r="G565" t="s">
        <v>5</v>
      </c>
    </row>
    <row r="566" spans="1:7" ht="14.25">
      <c r="A566" s="11">
        <v>43952</v>
      </c>
      <c r="B566" s="10" t="s">
        <v>3518</v>
      </c>
      <c r="C566" s="12">
        <v>0.91666666666666663</v>
      </c>
      <c r="D566" s="13">
        <v>43960</v>
      </c>
      <c r="E566" s="7" t="s">
        <v>2584</v>
      </c>
      <c r="F566" s="14">
        <v>22.89</v>
      </c>
      <c r="G566" t="s">
        <v>5</v>
      </c>
    </row>
    <row r="567" spans="1:7" ht="14.25">
      <c r="A567" s="11">
        <v>43952</v>
      </c>
      <c r="B567" s="10" t="s">
        <v>3519</v>
      </c>
      <c r="C567" s="12">
        <v>0.95833333333333337</v>
      </c>
      <c r="D567" s="13">
        <v>43960</v>
      </c>
      <c r="E567" s="7" t="s">
        <v>2584</v>
      </c>
      <c r="F567" s="14">
        <v>22.93</v>
      </c>
      <c r="G567" t="s">
        <v>5</v>
      </c>
    </row>
    <row r="568" spans="1:7" ht="14.25">
      <c r="A568" s="11">
        <v>43952</v>
      </c>
      <c r="B568" s="10" t="s">
        <v>3520</v>
      </c>
      <c r="C568" s="12">
        <v>0</v>
      </c>
      <c r="D568" s="13">
        <v>43961</v>
      </c>
      <c r="E568" s="7" t="s">
        <v>2584</v>
      </c>
      <c r="F568" s="14">
        <v>20.7</v>
      </c>
      <c r="G568" t="s">
        <v>5</v>
      </c>
    </row>
    <row r="569" spans="1:7" ht="14.25">
      <c r="A569" s="11">
        <v>43952</v>
      </c>
      <c r="B569" s="10" t="s">
        <v>3541</v>
      </c>
      <c r="C569" s="12">
        <v>0.875</v>
      </c>
      <c r="D569" s="13">
        <v>43961</v>
      </c>
      <c r="E569" s="7" t="s">
        <v>2584</v>
      </c>
      <c r="F569" s="14">
        <v>14.99</v>
      </c>
      <c r="G569" t="s">
        <v>5</v>
      </c>
    </row>
    <row r="570" spans="1:7" ht="14.25">
      <c r="A570" s="11">
        <v>43952</v>
      </c>
      <c r="B570" s="10" t="s">
        <v>3554</v>
      </c>
      <c r="C570" s="12">
        <v>0.41666666666666669</v>
      </c>
      <c r="D570" s="13">
        <v>43962</v>
      </c>
      <c r="E570" s="7" t="s">
        <v>2584</v>
      </c>
      <c r="F570" s="14">
        <v>15.81</v>
      </c>
      <c r="G570" t="s">
        <v>5</v>
      </c>
    </row>
    <row r="571" spans="1:7" ht="14.25">
      <c r="A571" s="11">
        <v>43952</v>
      </c>
      <c r="B571" s="10" t="s">
        <v>3560</v>
      </c>
      <c r="C571" s="12">
        <v>0.66666666666666663</v>
      </c>
      <c r="D571" s="13">
        <v>43962</v>
      </c>
      <c r="E571" s="7" t="s">
        <v>2584</v>
      </c>
      <c r="F571" s="14">
        <v>13.38</v>
      </c>
      <c r="G571" t="s">
        <v>5</v>
      </c>
    </row>
    <row r="572" spans="1:7" ht="14.25">
      <c r="A572" s="11">
        <v>43952</v>
      </c>
      <c r="B572" s="10" t="s">
        <v>3562</v>
      </c>
      <c r="C572" s="12">
        <v>0.75</v>
      </c>
      <c r="D572" s="13">
        <v>43962</v>
      </c>
      <c r="E572" s="7" t="s">
        <v>2584</v>
      </c>
      <c r="F572" s="14">
        <v>16.98</v>
      </c>
      <c r="G572" t="s">
        <v>5</v>
      </c>
    </row>
    <row r="573" spans="1:7" ht="14.25">
      <c r="A573" s="11">
        <v>43952</v>
      </c>
      <c r="B573" s="10" t="s">
        <v>3564</v>
      </c>
      <c r="C573" s="12">
        <v>0.83333333333333337</v>
      </c>
      <c r="D573" s="13">
        <v>43962</v>
      </c>
      <c r="E573" s="7" t="s">
        <v>2584</v>
      </c>
      <c r="F573" s="14">
        <v>19.510000000000002</v>
      </c>
      <c r="G573" t="s">
        <v>5</v>
      </c>
    </row>
    <row r="574" spans="1:7" ht="14.25">
      <c r="A574" s="11">
        <v>43952</v>
      </c>
      <c r="B574" s="10" t="s">
        <v>3569</v>
      </c>
      <c r="C574" s="12">
        <v>4.1666666666666664E-2</v>
      </c>
      <c r="D574" s="13">
        <v>43963</v>
      </c>
      <c r="E574" s="7" t="s">
        <v>2584</v>
      </c>
      <c r="F574" s="14">
        <v>22.52</v>
      </c>
      <c r="G574" t="s">
        <v>5</v>
      </c>
    </row>
    <row r="575" spans="1:7" ht="14.25">
      <c r="A575" s="11">
        <v>43952</v>
      </c>
      <c r="B575" s="10" t="s">
        <v>3570</v>
      </c>
      <c r="C575" s="12">
        <v>8.3333333333333329E-2</v>
      </c>
      <c r="D575" s="13">
        <v>43963</v>
      </c>
      <c r="E575" s="7" t="s">
        <v>2584</v>
      </c>
      <c r="F575" s="14">
        <v>22.34</v>
      </c>
      <c r="G575" t="s">
        <v>5</v>
      </c>
    </row>
    <row r="576" spans="1:7" ht="14.25">
      <c r="A576" s="11">
        <v>43952</v>
      </c>
      <c r="B576" s="10" t="s">
        <v>3572</v>
      </c>
      <c r="C576" s="12">
        <v>0.16666666666666666</v>
      </c>
      <c r="D576" s="13">
        <v>43963</v>
      </c>
      <c r="E576" s="7" t="s">
        <v>2584</v>
      </c>
      <c r="F576" s="14">
        <v>22.56</v>
      </c>
      <c r="G576" t="s">
        <v>5</v>
      </c>
    </row>
    <row r="577" spans="1:7" ht="14.25">
      <c r="A577" s="11">
        <v>43952</v>
      </c>
      <c r="B577" s="10" t="s">
        <v>3573</v>
      </c>
      <c r="C577" s="12">
        <v>0.20833333333333334</v>
      </c>
      <c r="D577" s="13">
        <v>43963</v>
      </c>
      <c r="E577" s="7" t="s">
        <v>2584</v>
      </c>
      <c r="F577" s="14">
        <v>22.26</v>
      </c>
      <c r="G577" t="s">
        <v>5</v>
      </c>
    </row>
    <row r="578" spans="1:7" ht="14.25">
      <c r="A578" s="11">
        <v>43952</v>
      </c>
      <c r="B578" s="10" t="s">
        <v>3575</v>
      </c>
      <c r="C578" s="12">
        <v>0.29166666666666669</v>
      </c>
      <c r="D578" s="13">
        <v>43963</v>
      </c>
      <c r="E578" s="7" t="s">
        <v>2584</v>
      </c>
      <c r="F578" s="14">
        <v>23.01</v>
      </c>
      <c r="G578" t="s">
        <v>5</v>
      </c>
    </row>
    <row r="579" spans="1:7" ht="14.25">
      <c r="A579" s="11">
        <v>43952</v>
      </c>
      <c r="B579" s="10" t="s">
        <v>3576</v>
      </c>
      <c r="C579" s="12">
        <v>0.33333333333333331</v>
      </c>
      <c r="D579" s="13">
        <v>43963</v>
      </c>
      <c r="E579" s="7" t="s">
        <v>2584</v>
      </c>
      <c r="F579" s="14">
        <v>25.65</v>
      </c>
      <c r="G579" t="s">
        <v>5</v>
      </c>
    </row>
    <row r="580" spans="1:7" ht="14.25">
      <c r="A580" s="11">
        <v>43952</v>
      </c>
      <c r="B580" s="10" t="s">
        <v>3577</v>
      </c>
      <c r="C580" s="12">
        <v>0.375</v>
      </c>
      <c r="D580" s="13">
        <v>43963</v>
      </c>
      <c r="E580" s="7" t="s">
        <v>2584</v>
      </c>
      <c r="F580" s="14">
        <v>24</v>
      </c>
      <c r="G580" t="s">
        <v>5</v>
      </c>
    </row>
    <row r="581" spans="1:7" ht="14.25">
      <c r="A581" s="11">
        <v>43952</v>
      </c>
      <c r="B581" s="10" t="s">
        <v>3579</v>
      </c>
      <c r="C581" s="12">
        <v>0.45833333333333331</v>
      </c>
      <c r="D581" s="13">
        <v>43963</v>
      </c>
      <c r="E581" s="7" t="s">
        <v>2584</v>
      </c>
      <c r="F581" s="14">
        <v>24.24</v>
      </c>
      <c r="G581" t="s">
        <v>5</v>
      </c>
    </row>
    <row r="582" spans="1:7" ht="14.25">
      <c r="A582" s="11">
        <v>43952</v>
      </c>
      <c r="B582" s="10" t="s">
        <v>3580</v>
      </c>
      <c r="C582" s="12">
        <v>0.5</v>
      </c>
      <c r="D582" s="13">
        <v>43963</v>
      </c>
      <c r="E582" s="7" t="s">
        <v>2584</v>
      </c>
      <c r="F582" s="14">
        <v>24.98</v>
      </c>
      <c r="G582" t="s">
        <v>5</v>
      </c>
    </row>
    <row r="583" spans="1:7" ht="14.25">
      <c r="A583" s="11">
        <v>43952</v>
      </c>
      <c r="B583" s="10" t="s">
        <v>3582</v>
      </c>
      <c r="C583" s="12">
        <v>0.58333333333333337</v>
      </c>
      <c r="D583" s="13">
        <v>43963</v>
      </c>
      <c r="E583" s="7" t="s">
        <v>2584</v>
      </c>
      <c r="F583" s="14">
        <v>25</v>
      </c>
      <c r="G583" t="s">
        <v>5</v>
      </c>
    </row>
    <row r="584" spans="1:7" ht="14.25">
      <c r="A584" s="11">
        <v>43952</v>
      </c>
      <c r="B584" s="10" t="s">
        <v>3584</v>
      </c>
      <c r="C584" s="12">
        <v>0.66666666666666663</v>
      </c>
      <c r="D584" s="13">
        <v>43963</v>
      </c>
      <c r="E584" s="7" t="s">
        <v>2584</v>
      </c>
      <c r="F584" s="14">
        <v>24.1</v>
      </c>
      <c r="G584" t="s">
        <v>5</v>
      </c>
    </row>
    <row r="585" spans="1:7" ht="14.25">
      <c r="A585" s="11">
        <v>43952</v>
      </c>
      <c r="B585" s="10" t="s">
        <v>3585</v>
      </c>
      <c r="C585" s="12">
        <v>0.70833333333333337</v>
      </c>
      <c r="D585" s="13">
        <v>43963</v>
      </c>
      <c r="E585" s="7" t="s">
        <v>2584</v>
      </c>
      <c r="F585" s="14">
        <v>23.6</v>
      </c>
      <c r="G585" t="s">
        <v>5</v>
      </c>
    </row>
    <row r="586" spans="1:7" ht="14.25">
      <c r="A586" s="11">
        <v>43952</v>
      </c>
      <c r="B586" s="10" t="s">
        <v>3586</v>
      </c>
      <c r="C586" s="12">
        <v>0.75</v>
      </c>
      <c r="D586" s="13">
        <v>43963</v>
      </c>
      <c r="E586" s="7" t="s">
        <v>2584</v>
      </c>
      <c r="F586" s="14">
        <v>25.28</v>
      </c>
      <c r="G586" t="s">
        <v>5</v>
      </c>
    </row>
    <row r="587" spans="1:7" ht="14.25">
      <c r="A587" s="11">
        <v>43952</v>
      </c>
      <c r="B587" s="10" t="s">
        <v>3588</v>
      </c>
      <c r="C587" s="12">
        <v>0.83333333333333337</v>
      </c>
      <c r="D587" s="13">
        <v>43963</v>
      </c>
      <c r="E587" s="7" t="s">
        <v>2584</v>
      </c>
      <c r="F587" s="14">
        <v>27.94</v>
      </c>
      <c r="G587" t="s">
        <v>5</v>
      </c>
    </row>
    <row r="588" spans="1:7" ht="14.25">
      <c r="A588" s="11">
        <v>43952</v>
      </c>
      <c r="B588" s="10" t="s">
        <v>3590</v>
      </c>
      <c r="C588" s="12">
        <v>0.91666666666666663</v>
      </c>
      <c r="D588" s="13">
        <v>43963</v>
      </c>
      <c r="E588" s="7" t="s">
        <v>2584</v>
      </c>
      <c r="F588" s="14">
        <v>25.15</v>
      </c>
      <c r="G588" t="s">
        <v>5</v>
      </c>
    </row>
    <row r="589" spans="1:7" ht="14.25">
      <c r="A589" s="11">
        <v>43952</v>
      </c>
      <c r="B589" s="10" t="s">
        <v>3592</v>
      </c>
      <c r="C589" s="12">
        <v>0</v>
      </c>
      <c r="D589" s="13">
        <v>43964</v>
      </c>
      <c r="E589" s="7" t="s">
        <v>2584</v>
      </c>
      <c r="F589" s="14">
        <v>24.12</v>
      </c>
      <c r="G589" t="s">
        <v>5</v>
      </c>
    </row>
    <row r="590" spans="1:7" ht="14.25">
      <c r="A590" s="11">
        <v>43952</v>
      </c>
      <c r="B590" s="10" t="s">
        <v>3593</v>
      </c>
      <c r="C590" s="12">
        <v>4.1666666666666664E-2</v>
      </c>
      <c r="D590" s="13">
        <v>43964</v>
      </c>
      <c r="E590" s="7" t="s">
        <v>2584</v>
      </c>
      <c r="F590" s="14">
        <v>24.42</v>
      </c>
      <c r="G590" t="s">
        <v>5</v>
      </c>
    </row>
    <row r="591" spans="1:7" ht="14.25">
      <c r="A591" s="11">
        <v>43952</v>
      </c>
      <c r="B591" s="10" t="s">
        <v>3594</v>
      </c>
      <c r="C591" s="12">
        <v>8.3333333333333329E-2</v>
      </c>
      <c r="D591" s="13">
        <v>43964</v>
      </c>
      <c r="E591" s="7" t="s">
        <v>2584</v>
      </c>
      <c r="F591" s="14">
        <v>24</v>
      </c>
      <c r="G591" t="s">
        <v>5</v>
      </c>
    </row>
    <row r="592" spans="1:7" ht="14.25">
      <c r="A592" s="11">
        <v>43952</v>
      </c>
      <c r="B592" s="10" t="s">
        <v>3595</v>
      </c>
      <c r="C592" s="12">
        <v>0.125</v>
      </c>
      <c r="D592" s="13">
        <v>43964</v>
      </c>
      <c r="E592" s="7" t="s">
        <v>2584</v>
      </c>
      <c r="F592" s="14">
        <v>23.03</v>
      </c>
      <c r="G592" t="s">
        <v>5</v>
      </c>
    </row>
    <row r="593" spans="1:7" ht="14.25">
      <c r="A593" s="11">
        <v>43952</v>
      </c>
      <c r="B593" s="10" t="s">
        <v>3596</v>
      </c>
      <c r="C593" s="12">
        <v>0.16666666666666666</v>
      </c>
      <c r="D593" s="13">
        <v>43964</v>
      </c>
      <c r="E593" s="7" t="s">
        <v>2584</v>
      </c>
      <c r="F593" s="14">
        <v>22.67</v>
      </c>
      <c r="G593" t="s">
        <v>5</v>
      </c>
    </row>
    <row r="594" spans="1:7" ht="14.25">
      <c r="A594" s="11">
        <v>43952</v>
      </c>
      <c r="B594" s="10" t="s">
        <v>3597</v>
      </c>
      <c r="C594" s="12">
        <v>0.20833333333333334</v>
      </c>
      <c r="D594" s="13">
        <v>43964</v>
      </c>
      <c r="E594" s="7" t="s">
        <v>2584</v>
      </c>
      <c r="F594" s="14">
        <v>22.75</v>
      </c>
      <c r="G594" t="s">
        <v>5</v>
      </c>
    </row>
    <row r="595" spans="1:7" ht="14.25">
      <c r="A595" s="11">
        <v>43952</v>
      </c>
      <c r="B595" s="10" t="s">
        <v>3598</v>
      </c>
      <c r="C595" s="12">
        <v>0.25</v>
      </c>
      <c r="D595" s="13">
        <v>43964</v>
      </c>
      <c r="E595" s="7" t="s">
        <v>2584</v>
      </c>
      <c r="F595" s="14">
        <v>24.17</v>
      </c>
      <c r="G595" t="s">
        <v>5</v>
      </c>
    </row>
    <row r="596" spans="1:7" ht="14.25">
      <c r="A596" s="11">
        <v>43952</v>
      </c>
      <c r="B596" s="10" t="s">
        <v>3599</v>
      </c>
      <c r="C596" s="12">
        <v>0.29166666666666669</v>
      </c>
      <c r="D596" s="13">
        <v>43964</v>
      </c>
      <c r="E596" s="7" t="s">
        <v>2584</v>
      </c>
      <c r="F596" s="14">
        <v>25.09</v>
      </c>
      <c r="G596" t="s">
        <v>5</v>
      </c>
    </row>
    <row r="597" spans="1:7" ht="14.25">
      <c r="A597" s="11">
        <v>43952</v>
      </c>
      <c r="B597" s="10" t="s">
        <v>3600</v>
      </c>
      <c r="C597" s="12">
        <v>0.33333333333333331</v>
      </c>
      <c r="D597" s="13">
        <v>43964</v>
      </c>
      <c r="E597" s="7" t="s">
        <v>2584</v>
      </c>
      <c r="F597" s="14">
        <v>26.25</v>
      </c>
      <c r="G597" t="s">
        <v>5</v>
      </c>
    </row>
    <row r="598" spans="1:7" ht="14.25">
      <c r="A598" s="11">
        <v>43952</v>
      </c>
      <c r="B598" s="10" t="s">
        <v>3601</v>
      </c>
      <c r="C598" s="12">
        <v>0.375</v>
      </c>
      <c r="D598" s="13">
        <v>43964</v>
      </c>
      <c r="E598" s="7" t="s">
        <v>2584</v>
      </c>
      <c r="F598" s="14">
        <v>26.75</v>
      </c>
      <c r="G598" t="s">
        <v>5</v>
      </c>
    </row>
    <row r="599" spans="1:7" ht="14.25">
      <c r="A599" s="11">
        <v>43952</v>
      </c>
      <c r="B599" s="10" t="s">
        <v>3602</v>
      </c>
      <c r="C599" s="12">
        <v>0.41666666666666669</v>
      </c>
      <c r="D599" s="13">
        <v>43964</v>
      </c>
      <c r="E599" s="7" t="s">
        <v>2584</v>
      </c>
      <c r="F599" s="14">
        <v>26.3</v>
      </c>
      <c r="G599" t="s">
        <v>5</v>
      </c>
    </row>
    <row r="600" spans="1:7" ht="14.25">
      <c r="A600" s="11">
        <v>43952</v>
      </c>
      <c r="B600" s="10" t="s">
        <v>3603</v>
      </c>
      <c r="C600" s="12">
        <v>0.45833333333333331</v>
      </c>
      <c r="D600" s="13">
        <v>43964</v>
      </c>
      <c r="E600" s="7" t="s">
        <v>2584</v>
      </c>
      <c r="F600" s="14">
        <v>26.5</v>
      </c>
      <c r="G600" t="s">
        <v>5</v>
      </c>
    </row>
    <row r="601" spans="1:7" ht="14.25">
      <c r="A601" s="11">
        <v>43952</v>
      </c>
      <c r="B601" s="10" t="s">
        <v>3604</v>
      </c>
      <c r="C601" s="12">
        <v>0.5</v>
      </c>
      <c r="D601" s="13">
        <v>43964</v>
      </c>
      <c r="E601" s="7" t="s">
        <v>2584</v>
      </c>
      <c r="F601" s="14">
        <v>27.75</v>
      </c>
      <c r="G601" t="s">
        <v>5</v>
      </c>
    </row>
    <row r="602" spans="1:7" ht="14.25">
      <c r="A602" s="11">
        <v>43952</v>
      </c>
      <c r="B602" s="10" t="s">
        <v>3605</v>
      </c>
      <c r="C602" s="12">
        <v>0.54166666666666663</v>
      </c>
      <c r="D602" s="13">
        <v>43964</v>
      </c>
      <c r="E602" s="7" t="s">
        <v>2584</v>
      </c>
      <c r="F602" s="14">
        <v>26.97</v>
      </c>
      <c r="G602" t="s">
        <v>5</v>
      </c>
    </row>
    <row r="603" spans="1:7" ht="14.25">
      <c r="A603" s="11">
        <v>43952</v>
      </c>
      <c r="B603" s="10" t="s">
        <v>3606</v>
      </c>
      <c r="C603" s="12">
        <v>0.58333333333333337</v>
      </c>
      <c r="D603" s="13">
        <v>43964</v>
      </c>
      <c r="E603" s="7" t="s">
        <v>2584</v>
      </c>
      <c r="F603" s="14">
        <v>26.3</v>
      </c>
      <c r="G603" t="s">
        <v>5</v>
      </c>
    </row>
    <row r="604" spans="1:7" ht="14.25">
      <c r="A604" s="11">
        <v>43952</v>
      </c>
      <c r="B604" s="10" t="s">
        <v>3607</v>
      </c>
      <c r="C604" s="12">
        <v>0.625</v>
      </c>
      <c r="D604" s="13">
        <v>43964</v>
      </c>
      <c r="E604" s="7" t="s">
        <v>2584</v>
      </c>
      <c r="F604" s="14">
        <v>25.09</v>
      </c>
      <c r="G604" t="s">
        <v>5</v>
      </c>
    </row>
    <row r="605" spans="1:7" ht="14.25">
      <c r="A605" s="11">
        <v>43952</v>
      </c>
      <c r="B605" s="10" t="s">
        <v>3608</v>
      </c>
      <c r="C605" s="12">
        <v>0.66666666666666663</v>
      </c>
      <c r="D605" s="13">
        <v>43964</v>
      </c>
      <c r="E605" s="7" t="s">
        <v>2584</v>
      </c>
      <c r="F605" s="14">
        <v>25</v>
      </c>
      <c r="G605" t="s">
        <v>5</v>
      </c>
    </row>
    <row r="606" spans="1:7" ht="14.25">
      <c r="A606" s="11">
        <v>43952</v>
      </c>
      <c r="B606" s="10" t="s">
        <v>3611</v>
      </c>
      <c r="C606" s="12">
        <v>0.79166666666666663</v>
      </c>
      <c r="D606" s="13">
        <v>43964</v>
      </c>
      <c r="E606" s="7" t="s">
        <v>2584</v>
      </c>
      <c r="F606" s="14">
        <v>25</v>
      </c>
      <c r="G606" t="s">
        <v>5</v>
      </c>
    </row>
    <row r="607" spans="1:7" ht="14.25">
      <c r="A607" s="11">
        <v>43952</v>
      </c>
      <c r="B607" s="10" t="s">
        <v>3613</v>
      </c>
      <c r="C607" s="12">
        <v>0.875</v>
      </c>
      <c r="D607" s="13">
        <v>43964</v>
      </c>
      <c r="E607" s="7" t="s">
        <v>2584</v>
      </c>
      <c r="F607" s="14">
        <v>28.01</v>
      </c>
      <c r="G607" t="s">
        <v>5</v>
      </c>
    </row>
    <row r="608" spans="1:7" ht="14.25">
      <c r="A608" s="11">
        <v>43952</v>
      </c>
      <c r="B608" s="10" t="s">
        <v>3614</v>
      </c>
      <c r="C608" s="12">
        <v>0.91666666666666663</v>
      </c>
      <c r="D608" s="13">
        <v>43964</v>
      </c>
      <c r="E608" s="7" t="s">
        <v>2584</v>
      </c>
      <c r="F608" s="14">
        <v>26.51</v>
      </c>
      <c r="G608" t="s">
        <v>5</v>
      </c>
    </row>
    <row r="609" spans="1:7" ht="14.25">
      <c r="A609" s="11">
        <v>43952</v>
      </c>
      <c r="B609" s="10" t="s">
        <v>3615</v>
      </c>
      <c r="C609" s="12">
        <v>0.95833333333333337</v>
      </c>
      <c r="D609" s="13">
        <v>43964</v>
      </c>
      <c r="E609" s="7" t="s">
        <v>2584</v>
      </c>
      <c r="F609" s="14">
        <v>24.98</v>
      </c>
      <c r="G609" t="s">
        <v>5</v>
      </c>
    </row>
    <row r="610" spans="1:7" ht="14.25">
      <c r="A610" s="11">
        <v>43952</v>
      </c>
      <c r="B610" s="10" t="s">
        <v>3618</v>
      </c>
      <c r="C610" s="12">
        <v>8.3333333333333329E-2</v>
      </c>
      <c r="D610" s="13">
        <v>43965</v>
      </c>
      <c r="E610" s="7" t="s">
        <v>2584</v>
      </c>
      <c r="F610" s="14">
        <v>24.1</v>
      </c>
      <c r="G610" t="s">
        <v>5</v>
      </c>
    </row>
    <row r="611" spans="1:7" ht="14.25">
      <c r="A611" s="11">
        <v>43952</v>
      </c>
      <c r="B611" s="10" t="s">
        <v>3619</v>
      </c>
      <c r="C611" s="12">
        <v>0.125</v>
      </c>
      <c r="D611" s="13">
        <v>43965</v>
      </c>
      <c r="E611" s="7" t="s">
        <v>2584</v>
      </c>
      <c r="F611" s="14">
        <v>23.52</v>
      </c>
      <c r="G611" t="s">
        <v>5</v>
      </c>
    </row>
    <row r="612" spans="1:7" ht="14.25">
      <c r="A612" s="11">
        <v>43952</v>
      </c>
      <c r="B612" s="10" t="s">
        <v>3620</v>
      </c>
      <c r="C612" s="12">
        <v>0.16666666666666666</v>
      </c>
      <c r="D612" s="13">
        <v>43965</v>
      </c>
      <c r="E612" s="7" t="s">
        <v>2584</v>
      </c>
      <c r="F612" s="14">
        <v>23.01</v>
      </c>
      <c r="G612" t="s">
        <v>5</v>
      </c>
    </row>
    <row r="613" spans="1:7" ht="14.25">
      <c r="A613" s="11">
        <v>43952</v>
      </c>
      <c r="B613" s="10" t="s">
        <v>3621</v>
      </c>
      <c r="C613" s="12">
        <v>0.20833333333333334</v>
      </c>
      <c r="D613" s="13">
        <v>43965</v>
      </c>
      <c r="E613" s="7" t="s">
        <v>2584</v>
      </c>
      <c r="F613" s="14">
        <v>22.99</v>
      </c>
      <c r="G613" t="s">
        <v>5</v>
      </c>
    </row>
    <row r="614" spans="1:7" ht="14.25">
      <c r="A614" s="11">
        <v>43952</v>
      </c>
      <c r="B614" s="10" t="s">
        <v>3622</v>
      </c>
      <c r="C614" s="12">
        <v>0.25</v>
      </c>
      <c r="D614" s="13">
        <v>43965</v>
      </c>
      <c r="E614" s="7" t="s">
        <v>2584</v>
      </c>
      <c r="F614" s="14">
        <v>23.72</v>
      </c>
      <c r="G614" t="s">
        <v>5</v>
      </c>
    </row>
    <row r="615" spans="1:7" ht="14.25">
      <c r="A615" s="11">
        <v>43952</v>
      </c>
      <c r="B615" s="10" t="s">
        <v>3624</v>
      </c>
      <c r="C615" s="12">
        <v>0.33333333333333331</v>
      </c>
      <c r="D615" s="13">
        <v>43965</v>
      </c>
      <c r="E615" s="7" t="s">
        <v>2584</v>
      </c>
      <c r="F615" s="14">
        <v>26.03</v>
      </c>
      <c r="G615" t="s">
        <v>5</v>
      </c>
    </row>
    <row r="616" spans="1:7" ht="14.25">
      <c r="A616" s="11">
        <v>43952</v>
      </c>
      <c r="B616" s="10" t="s">
        <v>3625</v>
      </c>
      <c r="C616" s="12">
        <v>0.375</v>
      </c>
      <c r="D616" s="13">
        <v>43965</v>
      </c>
      <c r="E616" s="7" t="s">
        <v>2584</v>
      </c>
      <c r="F616" s="14">
        <v>24.55</v>
      </c>
      <c r="G616" t="s">
        <v>5</v>
      </c>
    </row>
    <row r="617" spans="1:7" ht="14.25">
      <c r="A617" s="11">
        <v>43952</v>
      </c>
      <c r="B617" s="10" t="s">
        <v>3626</v>
      </c>
      <c r="C617" s="12">
        <v>0.41666666666666669</v>
      </c>
      <c r="D617" s="13">
        <v>43965</v>
      </c>
      <c r="E617" s="7" t="s">
        <v>2584</v>
      </c>
      <c r="F617" s="14">
        <v>24.55</v>
      </c>
      <c r="G617" t="s">
        <v>5</v>
      </c>
    </row>
    <row r="618" spans="1:7" ht="14.25">
      <c r="A618" s="11">
        <v>43952</v>
      </c>
      <c r="B618" s="10" t="s">
        <v>3627</v>
      </c>
      <c r="C618" s="12">
        <v>0.45833333333333331</v>
      </c>
      <c r="D618" s="13">
        <v>43965</v>
      </c>
      <c r="E618" s="7" t="s">
        <v>2584</v>
      </c>
      <c r="F618" s="14">
        <v>24.51</v>
      </c>
      <c r="G618" t="s">
        <v>5</v>
      </c>
    </row>
    <row r="619" spans="1:7" ht="14.25">
      <c r="A619" s="11">
        <v>43952</v>
      </c>
      <c r="B619" s="10" t="s">
        <v>3628</v>
      </c>
      <c r="C619" s="12">
        <v>0.5</v>
      </c>
      <c r="D619" s="13">
        <v>43965</v>
      </c>
      <c r="E619" s="7" t="s">
        <v>2584</v>
      </c>
      <c r="F619" s="14">
        <v>24.55</v>
      </c>
      <c r="G619" t="s">
        <v>5</v>
      </c>
    </row>
    <row r="620" spans="1:7" ht="14.25">
      <c r="A620" s="11">
        <v>43952</v>
      </c>
      <c r="B620" s="10" t="s">
        <v>3629</v>
      </c>
      <c r="C620" s="12">
        <v>0.54166666666666663</v>
      </c>
      <c r="D620" s="13">
        <v>43965</v>
      </c>
      <c r="E620" s="7" t="s">
        <v>2584</v>
      </c>
      <c r="F620" s="14">
        <v>24.9</v>
      </c>
      <c r="G620" t="s">
        <v>5</v>
      </c>
    </row>
    <row r="621" spans="1:7" ht="14.25">
      <c r="A621" s="11">
        <v>43952</v>
      </c>
      <c r="B621" s="10" t="s">
        <v>3631</v>
      </c>
      <c r="C621" s="12">
        <v>0.625</v>
      </c>
      <c r="D621" s="13">
        <v>43965</v>
      </c>
      <c r="E621" s="7" t="s">
        <v>2584</v>
      </c>
      <c r="F621" s="14">
        <v>24.26</v>
      </c>
      <c r="G621" t="s">
        <v>5</v>
      </c>
    </row>
    <row r="622" spans="1:7" ht="14.25">
      <c r="A622" s="11">
        <v>43952</v>
      </c>
      <c r="B622" s="10" t="s">
        <v>3632</v>
      </c>
      <c r="C622" s="12">
        <v>0.66666666666666663</v>
      </c>
      <c r="D622" s="13">
        <v>43965</v>
      </c>
      <c r="E622" s="7" t="s">
        <v>2584</v>
      </c>
      <c r="F622" s="14">
        <v>23.33</v>
      </c>
      <c r="G622" t="s">
        <v>5</v>
      </c>
    </row>
    <row r="623" spans="1:7" ht="14.25">
      <c r="A623" s="11">
        <v>43952</v>
      </c>
      <c r="B623" s="10" t="s">
        <v>3633</v>
      </c>
      <c r="C623" s="12">
        <v>0.70833333333333337</v>
      </c>
      <c r="D623" s="13">
        <v>43965</v>
      </c>
      <c r="E623" s="7" t="s">
        <v>2584</v>
      </c>
      <c r="F623" s="14">
        <v>23.33</v>
      </c>
      <c r="G623" t="s">
        <v>5</v>
      </c>
    </row>
    <row r="624" spans="1:7" ht="14.25">
      <c r="A624" s="11">
        <v>43952</v>
      </c>
      <c r="B624" s="10" t="s">
        <v>3634</v>
      </c>
      <c r="C624" s="12">
        <v>0.75</v>
      </c>
      <c r="D624" s="13">
        <v>43965</v>
      </c>
      <c r="E624" s="7" t="s">
        <v>2584</v>
      </c>
      <c r="F624" s="14">
        <v>23.6</v>
      </c>
      <c r="G624" t="s">
        <v>5</v>
      </c>
    </row>
    <row r="625" spans="1:7" ht="14.25">
      <c r="A625" s="11">
        <v>43952</v>
      </c>
      <c r="B625" s="10" t="s">
        <v>3636</v>
      </c>
      <c r="C625" s="12">
        <v>0.83333333333333337</v>
      </c>
      <c r="D625" s="13">
        <v>43965</v>
      </c>
      <c r="E625" s="7" t="s">
        <v>2584</v>
      </c>
      <c r="F625" s="14">
        <v>27.48</v>
      </c>
      <c r="G625" t="s">
        <v>5</v>
      </c>
    </row>
    <row r="626" spans="1:7" ht="14.25">
      <c r="A626" s="11">
        <v>43952</v>
      </c>
      <c r="B626" s="10" t="s">
        <v>3637</v>
      </c>
      <c r="C626" s="12">
        <v>0.875</v>
      </c>
      <c r="D626" s="13">
        <v>43965</v>
      </c>
      <c r="E626" s="7" t="s">
        <v>2584</v>
      </c>
      <c r="F626" s="14">
        <v>29.11</v>
      </c>
      <c r="G626" t="s">
        <v>5</v>
      </c>
    </row>
    <row r="627" spans="1:7" ht="14.25">
      <c r="A627" s="11">
        <v>43952</v>
      </c>
      <c r="B627" s="10" t="s">
        <v>3638</v>
      </c>
      <c r="C627" s="12">
        <v>0.91666666666666663</v>
      </c>
      <c r="D627" s="13">
        <v>43965</v>
      </c>
      <c r="E627" s="7" t="s">
        <v>2584</v>
      </c>
      <c r="F627" s="14">
        <v>26.06</v>
      </c>
      <c r="G627" t="s">
        <v>5</v>
      </c>
    </row>
    <row r="628" spans="1:7" ht="14.25">
      <c r="A628" s="11">
        <v>43952</v>
      </c>
      <c r="B628" s="10" t="s">
        <v>3639</v>
      </c>
      <c r="C628" s="12">
        <v>0.95833333333333337</v>
      </c>
      <c r="D628" s="13">
        <v>43965</v>
      </c>
      <c r="E628" s="7" t="s">
        <v>2584</v>
      </c>
      <c r="F628" s="14">
        <v>21.89</v>
      </c>
      <c r="G628" t="s">
        <v>5</v>
      </c>
    </row>
    <row r="629" spans="1:7" ht="14.25">
      <c r="A629" s="11">
        <v>43952</v>
      </c>
      <c r="B629" s="10" t="s">
        <v>3656</v>
      </c>
      <c r="C629" s="12">
        <v>0.66666666666666663</v>
      </c>
      <c r="D629" s="13">
        <v>43966</v>
      </c>
      <c r="E629" s="7" t="s">
        <v>2584</v>
      </c>
      <c r="F629" s="14">
        <v>19.989999999999998</v>
      </c>
      <c r="G629" t="s">
        <v>5</v>
      </c>
    </row>
    <row r="630" spans="1:7" ht="14.25">
      <c r="A630" s="11">
        <v>43952</v>
      </c>
      <c r="B630" s="10" t="s">
        <v>3659</v>
      </c>
      <c r="C630" s="12">
        <v>0.79166666666666663</v>
      </c>
      <c r="D630" s="13">
        <v>43966</v>
      </c>
      <c r="E630" s="7" t="s">
        <v>2584</v>
      </c>
      <c r="F630" s="14">
        <v>21.03</v>
      </c>
      <c r="G630" t="s">
        <v>5</v>
      </c>
    </row>
    <row r="631" spans="1:7" ht="14.25">
      <c r="A631" s="11">
        <v>43952</v>
      </c>
      <c r="B631" s="10" t="s">
        <v>3660</v>
      </c>
      <c r="C631" s="12">
        <v>0.83333333333333337</v>
      </c>
      <c r="D631" s="13">
        <v>43966</v>
      </c>
      <c r="E631" s="7" t="s">
        <v>2584</v>
      </c>
      <c r="F631" s="14">
        <v>23.01</v>
      </c>
      <c r="G631" t="s">
        <v>5</v>
      </c>
    </row>
    <row r="632" spans="1:7" ht="14.25">
      <c r="A632" s="11">
        <v>43952</v>
      </c>
      <c r="B632" s="10" t="s">
        <v>3665</v>
      </c>
      <c r="C632" s="12">
        <v>4.1666666666666664E-2</v>
      </c>
      <c r="D632" s="13">
        <v>43967</v>
      </c>
      <c r="E632" s="7" t="s">
        <v>2584</v>
      </c>
      <c r="F632" s="14">
        <v>18.14</v>
      </c>
      <c r="G632" t="s">
        <v>5</v>
      </c>
    </row>
    <row r="633" spans="1:7" ht="14.25">
      <c r="A633" s="11">
        <v>43952</v>
      </c>
      <c r="B633" s="10" t="s">
        <v>3666</v>
      </c>
      <c r="C633" s="12">
        <v>8.3333333333333329E-2</v>
      </c>
      <c r="D633" s="13">
        <v>43967</v>
      </c>
      <c r="E633" s="7" t="s">
        <v>2584</v>
      </c>
      <c r="F633" s="14">
        <v>17.079999999999998</v>
      </c>
      <c r="G633" t="s">
        <v>5</v>
      </c>
    </row>
    <row r="634" spans="1:7" ht="14.25">
      <c r="A634" s="11">
        <v>43952</v>
      </c>
      <c r="B634" s="10" t="s">
        <v>3683</v>
      </c>
      <c r="C634" s="12">
        <v>0.79166666666666663</v>
      </c>
      <c r="D634" s="13">
        <v>43967</v>
      </c>
      <c r="E634" s="7" t="s">
        <v>2584</v>
      </c>
      <c r="F634" s="14">
        <v>18.079999999999998</v>
      </c>
      <c r="G634" t="s">
        <v>5</v>
      </c>
    </row>
    <row r="635" spans="1:7" ht="14.25">
      <c r="A635" s="11">
        <v>43952</v>
      </c>
      <c r="B635" s="10" t="s">
        <v>3686</v>
      </c>
      <c r="C635" s="12">
        <v>0.91666666666666663</v>
      </c>
      <c r="D635" s="13">
        <v>43967</v>
      </c>
      <c r="E635" s="7" t="s">
        <v>2584</v>
      </c>
      <c r="F635" s="14">
        <v>23.56</v>
      </c>
      <c r="G635" t="s">
        <v>5</v>
      </c>
    </row>
    <row r="636" spans="1:7" ht="14.25">
      <c r="A636" s="11">
        <v>43952</v>
      </c>
      <c r="B636" s="10" t="s">
        <v>3687</v>
      </c>
      <c r="C636" s="12">
        <v>0.95833333333333337</v>
      </c>
      <c r="D636" s="13">
        <v>43967</v>
      </c>
      <c r="E636" s="7" t="s">
        <v>2584</v>
      </c>
      <c r="F636" s="14">
        <v>22.16</v>
      </c>
      <c r="G636" t="s">
        <v>5</v>
      </c>
    </row>
    <row r="637" spans="1:7" ht="14.25">
      <c r="A637" s="11">
        <v>43952</v>
      </c>
      <c r="B637" s="10" t="s">
        <v>3688</v>
      </c>
      <c r="C637" s="12">
        <v>0</v>
      </c>
      <c r="D637" s="13">
        <v>43968</v>
      </c>
      <c r="E637" s="7" t="s">
        <v>2584</v>
      </c>
      <c r="F637" s="14">
        <v>18.93</v>
      </c>
      <c r="G637" t="s">
        <v>5</v>
      </c>
    </row>
    <row r="638" spans="1:7" ht="14.25">
      <c r="A638" s="11">
        <v>43952</v>
      </c>
      <c r="B638" s="10" t="s">
        <v>3690</v>
      </c>
      <c r="C638" s="12">
        <v>8.3333333333333329E-2</v>
      </c>
      <c r="D638" s="13">
        <v>43968</v>
      </c>
      <c r="E638" s="7" t="s">
        <v>2584</v>
      </c>
      <c r="F638" s="14">
        <v>15.15</v>
      </c>
      <c r="G638" t="s">
        <v>5</v>
      </c>
    </row>
    <row r="639" spans="1:7" ht="14.25">
      <c r="A639" s="11">
        <v>43952</v>
      </c>
      <c r="B639" s="10" t="s">
        <v>3703</v>
      </c>
      <c r="C639" s="12">
        <v>0.625</v>
      </c>
      <c r="D639" s="13">
        <v>43968</v>
      </c>
      <c r="E639" s="7" t="s">
        <v>2584</v>
      </c>
      <c r="F639" s="14">
        <v>12.5</v>
      </c>
      <c r="G639" t="s">
        <v>5</v>
      </c>
    </row>
    <row r="640" spans="1:7" ht="14.25">
      <c r="A640" s="11">
        <v>43952</v>
      </c>
      <c r="B640" s="10" t="s">
        <v>3708</v>
      </c>
      <c r="C640" s="12">
        <v>0.83333333333333337</v>
      </c>
      <c r="D640" s="13">
        <v>43968</v>
      </c>
      <c r="E640" s="7" t="s">
        <v>2584</v>
      </c>
      <c r="F640" s="14">
        <v>22.18</v>
      </c>
      <c r="G640" t="s">
        <v>5</v>
      </c>
    </row>
    <row r="641" spans="1:7" ht="14.25">
      <c r="A641" s="11">
        <v>43952</v>
      </c>
      <c r="B641" s="10" t="s">
        <v>3710</v>
      </c>
      <c r="C641" s="12">
        <v>0.91666666666666663</v>
      </c>
      <c r="D641" s="13">
        <v>43968</v>
      </c>
      <c r="E641" s="7" t="s">
        <v>2584</v>
      </c>
      <c r="F641" s="14">
        <v>27.48</v>
      </c>
      <c r="G641" t="s">
        <v>5</v>
      </c>
    </row>
    <row r="642" spans="1:7" ht="14.25">
      <c r="A642" s="11">
        <v>43952</v>
      </c>
      <c r="B642" s="10" t="s">
        <v>3711</v>
      </c>
      <c r="C642" s="12">
        <v>0.95833333333333337</v>
      </c>
      <c r="D642" s="13">
        <v>43968</v>
      </c>
      <c r="E642" s="7" t="s">
        <v>2584</v>
      </c>
      <c r="F642" s="14">
        <v>24.42</v>
      </c>
      <c r="G642" t="s">
        <v>5</v>
      </c>
    </row>
    <row r="643" spans="1:7" ht="14.25">
      <c r="A643" s="11">
        <v>43952</v>
      </c>
      <c r="B643" s="10" t="s">
        <v>3712</v>
      </c>
      <c r="C643" s="12">
        <v>0</v>
      </c>
      <c r="D643" s="13">
        <v>43969</v>
      </c>
      <c r="E643" s="7" t="s">
        <v>2584</v>
      </c>
      <c r="F643" s="14">
        <v>27.68</v>
      </c>
      <c r="G643" t="s">
        <v>5</v>
      </c>
    </row>
    <row r="644" spans="1:7" ht="14.25">
      <c r="A644" s="11">
        <v>43952</v>
      </c>
      <c r="B644" s="10" t="s">
        <v>3714</v>
      </c>
      <c r="C644" s="12">
        <v>8.3333333333333329E-2</v>
      </c>
      <c r="D644" s="13">
        <v>43969</v>
      </c>
      <c r="E644" s="7" t="s">
        <v>2584</v>
      </c>
      <c r="F644" s="14">
        <v>27.06</v>
      </c>
      <c r="G644" t="s">
        <v>5</v>
      </c>
    </row>
    <row r="645" spans="1:7" ht="14.25">
      <c r="A645" s="11">
        <v>43952</v>
      </c>
      <c r="B645" s="10" t="s">
        <v>3715</v>
      </c>
      <c r="C645" s="12">
        <v>0.125</v>
      </c>
      <c r="D645" s="13">
        <v>43969</v>
      </c>
      <c r="E645" s="7" t="s">
        <v>2584</v>
      </c>
      <c r="F645" s="14">
        <v>26.5</v>
      </c>
      <c r="G645" t="s">
        <v>5</v>
      </c>
    </row>
    <row r="646" spans="1:7" ht="14.25">
      <c r="A646" s="11">
        <v>43952</v>
      </c>
      <c r="B646" s="10" t="s">
        <v>3716</v>
      </c>
      <c r="C646" s="12">
        <v>0.16666666666666666</v>
      </c>
      <c r="D646" s="13">
        <v>43969</v>
      </c>
      <c r="E646" s="7" t="s">
        <v>2584</v>
      </c>
      <c r="F646" s="14">
        <v>26</v>
      </c>
      <c r="G646" t="s">
        <v>5</v>
      </c>
    </row>
    <row r="647" spans="1:7" ht="14.25">
      <c r="A647" s="11">
        <v>43952</v>
      </c>
      <c r="B647" s="10" t="s">
        <v>3717</v>
      </c>
      <c r="C647" s="12">
        <v>0.20833333333333334</v>
      </c>
      <c r="D647" s="13">
        <v>43969</v>
      </c>
      <c r="E647" s="7" t="s">
        <v>2584</v>
      </c>
      <c r="F647" s="14">
        <v>26.5</v>
      </c>
      <c r="G647" t="s">
        <v>5</v>
      </c>
    </row>
    <row r="648" spans="1:7" ht="14.25">
      <c r="A648" s="11">
        <v>43952</v>
      </c>
      <c r="B648" s="10" t="s">
        <v>3718</v>
      </c>
      <c r="C648" s="12">
        <v>0.25</v>
      </c>
      <c r="D648" s="13">
        <v>43969</v>
      </c>
      <c r="E648" s="7" t="s">
        <v>2584</v>
      </c>
      <c r="F648" s="14">
        <v>27.48</v>
      </c>
      <c r="G648" t="s">
        <v>5</v>
      </c>
    </row>
    <row r="649" spans="1:7" ht="14.25">
      <c r="A649" s="11">
        <v>43952</v>
      </c>
      <c r="B649" s="10" t="s">
        <v>3719</v>
      </c>
      <c r="C649" s="12">
        <v>0.29166666666666669</v>
      </c>
      <c r="D649" s="13">
        <v>43969</v>
      </c>
      <c r="E649" s="7" t="s">
        <v>2584</v>
      </c>
      <c r="F649" s="14">
        <v>27.5</v>
      </c>
      <c r="G649" t="s">
        <v>5</v>
      </c>
    </row>
    <row r="650" spans="1:7" ht="14.25">
      <c r="A650" s="11">
        <v>43952</v>
      </c>
      <c r="B650" s="10" t="s">
        <v>3721</v>
      </c>
      <c r="C650" s="12">
        <v>0.375</v>
      </c>
      <c r="D650" s="13">
        <v>43969</v>
      </c>
      <c r="E650" s="7" t="s">
        <v>2584</v>
      </c>
      <c r="F650" s="14">
        <v>26.53</v>
      </c>
      <c r="G650" t="s">
        <v>5</v>
      </c>
    </row>
    <row r="651" spans="1:7" ht="14.25">
      <c r="A651" s="11">
        <v>43952</v>
      </c>
      <c r="B651" s="10" t="s">
        <v>3722</v>
      </c>
      <c r="C651" s="12">
        <v>0.41666666666666669</v>
      </c>
      <c r="D651" s="13">
        <v>43969</v>
      </c>
      <c r="E651" s="7" t="s">
        <v>2584</v>
      </c>
      <c r="F651" s="14">
        <v>25.9</v>
      </c>
      <c r="G651" t="s">
        <v>5</v>
      </c>
    </row>
    <row r="652" spans="1:7" ht="14.25">
      <c r="A652" s="11">
        <v>43952</v>
      </c>
      <c r="B652" s="10" t="s">
        <v>3726</v>
      </c>
      <c r="C652" s="12">
        <v>0.58333333333333337</v>
      </c>
      <c r="D652" s="13">
        <v>43969</v>
      </c>
      <c r="E652" s="7" t="s">
        <v>2584</v>
      </c>
      <c r="F652" s="14">
        <v>25.64</v>
      </c>
      <c r="G652" t="s">
        <v>5</v>
      </c>
    </row>
    <row r="653" spans="1:7" ht="14.25">
      <c r="A653" s="11">
        <v>43952</v>
      </c>
      <c r="B653" s="10" t="s">
        <v>3727</v>
      </c>
      <c r="C653" s="12">
        <v>0.625</v>
      </c>
      <c r="D653" s="13">
        <v>43969</v>
      </c>
      <c r="E653" s="7" t="s">
        <v>2584</v>
      </c>
      <c r="F653" s="14">
        <v>23.87</v>
      </c>
      <c r="G653" t="s">
        <v>5</v>
      </c>
    </row>
    <row r="654" spans="1:7" ht="14.25">
      <c r="A654" s="11">
        <v>43952</v>
      </c>
      <c r="B654" s="10" t="s">
        <v>3732</v>
      </c>
      <c r="C654" s="12">
        <v>0.83333333333333337</v>
      </c>
      <c r="D654" s="13">
        <v>43969</v>
      </c>
      <c r="E654" s="7" t="s">
        <v>2584</v>
      </c>
      <c r="F654" s="14">
        <v>26.49</v>
      </c>
      <c r="G654" t="s">
        <v>5</v>
      </c>
    </row>
    <row r="655" spans="1:7" ht="14.25">
      <c r="A655" s="11">
        <v>43952</v>
      </c>
      <c r="B655" s="10" t="s">
        <v>3733</v>
      </c>
      <c r="C655" s="12">
        <v>0.875</v>
      </c>
      <c r="D655" s="13">
        <v>43969</v>
      </c>
      <c r="E655" s="7" t="s">
        <v>2584</v>
      </c>
      <c r="F655" s="14">
        <v>29</v>
      </c>
      <c r="G655" t="s">
        <v>5</v>
      </c>
    </row>
    <row r="656" spans="1:7" ht="14.25">
      <c r="A656" s="11">
        <v>43952</v>
      </c>
      <c r="B656" s="10" t="s">
        <v>3737</v>
      </c>
      <c r="C656" s="12">
        <v>4.1666666666666664E-2</v>
      </c>
      <c r="D656" s="13">
        <v>43970</v>
      </c>
      <c r="E656" s="7" t="s">
        <v>2584</v>
      </c>
      <c r="F656" s="14">
        <v>25.96</v>
      </c>
      <c r="G656" t="s">
        <v>5</v>
      </c>
    </row>
    <row r="657" spans="1:7" ht="14.25">
      <c r="A657" s="11">
        <v>43952</v>
      </c>
      <c r="B657" s="10" t="s">
        <v>3738</v>
      </c>
      <c r="C657" s="12">
        <v>8.3333333333333329E-2</v>
      </c>
      <c r="D657" s="13">
        <v>43970</v>
      </c>
      <c r="E657" s="7" t="s">
        <v>2584</v>
      </c>
      <c r="F657" s="14">
        <v>26.49</v>
      </c>
      <c r="G657" t="s">
        <v>5</v>
      </c>
    </row>
    <row r="658" spans="1:7" ht="14.25">
      <c r="A658" s="11">
        <v>43952</v>
      </c>
      <c r="B658" s="10" t="s">
        <v>3739</v>
      </c>
      <c r="C658" s="12">
        <v>0.125</v>
      </c>
      <c r="D658" s="13">
        <v>43970</v>
      </c>
      <c r="E658" s="7" t="s">
        <v>2584</v>
      </c>
      <c r="F658" s="14">
        <v>26.45</v>
      </c>
      <c r="G658" t="s">
        <v>5</v>
      </c>
    </row>
    <row r="659" spans="1:7" ht="14.25">
      <c r="A659" s="11">
        <v>43952</v>
      </c>
      <c r="B659" s="10" t="s">
        <v>3740</v>
      </c>
      <c r="C659" s="12">
        <v>0.16666666666666666</v>
      </c>
      <c r="D659" s="13">
        <v>43970</v>
      </c>
      <c r="E659" s="7" t="s">
        <v>2584</v>
      </c>
      <c r="F659" s="14">
        <v>26.01</v>
      </c>
      <c r="G659" t="s">
        <v>5</v>
      </c>
    </row>
    <row r="660" spans="1:7" ht="14.25">
      <c r="A660" s="11">
        <v>43952</v>
      </c>
      <c r="B660" s="10" t="s">
        <v>3741</v>
      </c>
      <c r="C660" s="12">
        <v>0.20833333333333334</v>
      </c>
      <c r="D660" s="13">
        <v>43970</v>
      </c>
      <c r="E660" s="7" t="s">
        <v>2584</v>
      </c>
      <c r="F660" s="14">
        <v>25.67</v>
      </c>
      <c r="G660" t="s">
        <v>5</v>
      </c>
    </row>
    <row r="661" spans="1:7" ht="14.25">
      <c r="A661" s="11">
        <v>43952</v>
      </c>
      <c r="B661" s="10" t="s">
        <v>3743</v>
      </c>
      <c r="C661" s="12">
        <v>0.29166666666666669</v>
      </c>
      <c r="D661" s="13">
        <v>43970</v>
      </c>
      <c r="E661" s="7" t="s">
        <v>2584</v>
      </c>
      <c r="F661" s="14">
        <v>25.77</v>
      </c>
      <c r="G661" t="s">
        <v>5</v>
      </c>
    </row>
    <row r="662" spans="1:7" ht="14.25">
      <c r="A662" s="11">
        <v>43952</v>
      </c>
      <c r="B662" s="10" t="s">
        <v>3744</v>
      </c>
      <c r="C662" s="12">
        <v>0.33333333333333331</v>
      </c>
      <c r="D662" s="13">
        <v>43970</v>
      </c>
      <c r="E662" s="7" t="s">
        <v>2584</v>
      </c>
      <c r="F662" s="14">
        <v>26.21</v>
      </c>
      <c r="G662" t="s">
        <v>5</v>
      </c>
    </row>
    <row r="663" spans="1:7" ht="14.25">
      <c r="A663" s="11">
        <v>43952</v>
      </c>
      <c r="B663" s="10" t="s">
        <v>3745</v>
      </c>
      <c r="C663" s="12">
        <v>0.375</v>
      </c>
      <c r="D663" s="13">
        <v>43970</v>
      </c>
      <c r="E663" s="7" t="s">
        <v>2584</v>
      </c>
      <c r="F663" s="14">
        <v>26.99</v>
      </c>
      <c r="G663" t="s">
        <v>5</v>
      </c>
    </row>
    <row r="664" spans="1:7" ht="14.25">
      <c r="A664" s="11">
        <v>43952</v>
      </c>
      <c r="B664" s="10" t="s">
        <v>3747</v>
      </c>
      <c r="C664" s="12">
        <v>0.45833333333333331</v>
      </c>
      <c r="D664" s="13">
        <v>43970</v>
      </c>
      <c r="E664" s="7" t="s">
        <v>2584</v>
      </c>
      <c r="F664" s="14">
        <v>26.45</v>
      </c>
      <c r="G664" t="s">
        <v>5</v>
      </c>
    </row>
    <row r="665" spans="1:7" ht="14.25">
      <c r="A665" s="11">
        <v>43952</v>
      </c>
      <c r="B665" s="10" t="s">
        <v>3748</v>
      </c>
      <c r="C665" s="12">
        <v>0.5</v>
      </c>
      <c r="D665" s="13">
        <v>43970</v>
      </c>
      <c r="E665" s="7" t="s">
        <v>2584</v>
      </c>
      <c r="F665" s="14">
        <v>26.49</v>
      </c>
      <c r="G665" t="s">
        <v>5</v>
      </c>
    </row>
    <row r="666" spans="1:7" ht="14.25">
      <c r="A666" s="11">
        <v>43952</v>
      </c>
      <c r="B666" s="10" t="s">
        <v>3749</v>
      </c>
      <c r="C666" s="12">
        <v>0.54166666666666663</v>
      </c>
      <c r="D666" s="13">
        <v>43970</v>
      </c>
      <c r="E666" s="7" t="s">
        <v>2584</v>
      </c>
      <c r="F666" s="14">
        <v>26.99</v>
      </c>
      <c r="G666" t="s">
        <v>5</v>
      </c>
    </row>
    <row r="667" spans="1:7" ht="14.25">
      <c r="A667" s="11">
        <v>43952</v>
      </c>
      <c r="B667" s="10" t="s">
        <v>3751</v>
      </c>
      <c r="C667" s="12">
        <v>0.625</v>
      </c>
      <c r="D667" s="13">
        <v>43970</v>
      </c>
      <c r="E667" s="7" t="s">
        <v>2584</v>
      </c>
      <c r="F667" s="14">
        <v>24.42</v>
      </c>
      <c r="G667" t="s">
        <v>5</v>
      </c>
    </row>
    <row r="668" spans="1:7" ht="14.25">
      <c r="A668" s="11">
        <v>43952</v>
      </c>
      <c r="B668" s="10" t="s">
        <v>3752</v>
      </c>
      <c r="C668" s="12">
        <v>0.66666666666666663</v>
      </c>
      <c r="D668" s="13">
        <v>43970</v>
      </c>
      <c r="E668" s="7" t="s">
        <v>2584</v>
      </c>
      <c r="F668" s="14">
        <v>23.73</v>
      </c>
      <c r="G668" t="s">
        <v>5</v>
      </c>
    </row>
    <row r="669" spans="1:7" ht="14.25">
      <c r="A669" s="11">
        <v>43952</v>
      </c>
      <c r="B669" s="10" t="s">
        <v>3754</v>
      </c>
      <c r="C669" s="12">
        <v>0.75</v>
      </c>
      <c r="D669" s="13">
        <v>43970</v>
      </c>
      <c r="E669" s="7" t="s">
        <v>2584</v>
      </c>
      <c r="F669" s="14">
        <v>24.42</v>
      </c>
      <c r="G669" t="s">
        <v>5</v>
      </c>
    </row>
    <row r="670" spans="1:7" ht="14.25">
      <c r="A670" s="11">
        <v>43952</v>
      </c>
      <c r="B670" s="10" t="s">
        <v>3755</v>
      </c>
      <c r="C670" s="12">
        <v>0.79166666666666663</v>
      </c>
      <c r="D670" s="13">
        <v>43970</v>
      </c>
      <c r="E670" s="7" t="s">
        <v>2584</v>
      </c>
      <c r="F670" s="14">
        <v>25.39</v>
      </c>
      <c r="G670" t="s">
        <v>5</v>
      </c>
    </row>
    <row r="671" spans="1:7" ht="14.25">
      <c r="A671" s="11">
        <v>43952</v>
      </c>
      <c r="B671" s="10" t="s">
        <v>3756</v>
      </c>
      <c r="C671" s="12">
        <v>0.83333333333333337</v>
      </c>
      <c r="D671" s="13">
        <v>43970</v>
      </c>
      <c r="E671" s="7" t="s">
        <v>2584</v>
      </c>
      <c r="F671" s="14">
        <v>26.49</v>
      </c>
      <c r="G671" t="s">
        <v>5</v>
      </c>
    </row>
    <row r="672" spans="1:7" ht="14.25">
      <c r="A672" s="11">
        <v>43952</v>
      </c>
      <c r="B672" s="10" t="s">
        <v>3757</v>
      </c>
      <c r="C672" s="12">
        <v>0.875</v>
      </c>
      <c r="D672" s="13">
        <v>43970</v>
      </c>
      <c r="E672" s="7" t="s">
        <v>2584</v>
      </c>
      <c r="F672" s="14">
        <v>28</v>
      </c>
      <c r="G672" t="s">
        <v>5</v>
      </c>
    </row>
    <row r="673" spans="1:7" ht="14.25">
      <c r="A673" s="11">
        <v>43952</v>
      </c>
      <c r="B673" s="10" t="s">
        <v>3759</v>
      </c>
      <c r="C673" s="12">
        <v>0.95833333333333337</v>
      </c>
      <c r="D673" s="13">
        <v>43970</v>
      </c>
      <c r="E673" s="7" t="s">
        <v>2584</v>
      </c>
      <c r="F673" s="14">
        <v>26.49</v>
      </c>
      <c r="G673" t="s">
        <v>5</v>
      </c>
    </row>
    <row r="674" spans="1:7" ht="14.25">
      <c r="A674" s="11">
        <v>43952</v>
      </c>
      <c r="B674" s="10" t="s">
        <v>3760</v>
      </c>
      <c r="C674" s="12">
        <v>0</v>
      </c>
      <c r="D674" s="13">
        <v>43971</v>
      </c>
      <c r="E674" s="7" t="s">
        <v>2584</v>
      </c>
      <c r="F674" s="14">
        <v>27.21</v>
      </c>
      <c r="G674" t="s">
        <v>5</v>
      </c>
    </row>
    <row r="675" spans="1:7" ht="14.25">
      <c r="A675" s="11">
        <v>43952</v>
      </c>
      <c r="B675" s="10" t="s">
        <v>3761</v>
      </c>
      <c r="C675" s="12">
        <v>4.1666666666666664E-2</v>
      </c>
      <c r="D675" s="13">
        <v>43971</v>
      </c>
      <c r="E675" s="7" t="s">
        <v>2584</v>
      </c>
      <c r="F675" s="14">
        <v>26.98</v>
      </c>
      <c r="G675" t="s">
        <v>5</v>
      </c>
    </row>
    <row r="676" spans="1:7" ht="14.25">
      <c r="A676" s="11">
        <v>43952</v>
      </c>
      <c r="B676" s="10" t="s">
        <v>3762</v>
      </c>
      <c r="C676" s="12">
        <v>8.3333333333333329E-2</v>
      </c>
      <c r="D676" s="13">
        <v>43971</v>
      </c>
      <c r="E676" s="7" t="s">
        <v>2584</v>
      </c>
      <c r="F676" s="14">
        <v>26.49</v>
      </c>
      <c r="G676" t="s">
        <v>5</v>
      </c>
    </row>
    <row r="677" spans="1:7" ht="14.25">
      <c r="A677" s="11">
        <v>43952</v>
      </c>
      <c r="B677" s="10" t="s">
        <v>3763</v>
      </c>
      <c r="C677" s="12">
        <v>0.125</v>
      </c>
      <c r="D677" s="13">
        <v>43971</v>
      </c>
      <c r="E677" s="7" t="s">
        <v>2584</v>
      </c>
      <c r="F677" s="14">
        <v>26.45</v>
      </c>
      <c r="G677" t="s">
        <v>5</v>
      </c>
    </row>
    <row r="678" spans="1:7" ht="14.25">
      <c r="A678" s="11">
        <v>43952</v>
      </c>
      <c r="B678" s="10" t="s">
        <v>3765</v>
      </c>
      <c r="C678" s="12">
        <v>0.20833333333333334</v>
      </c>
      <c r="D678" s="13">
        <v>43971</v>
      </c>
      <c r="E678" s="7" t="s">
        <v>2584</v>
      </c>
      <c r="F678" s="14">
        <v>26.98</v>
      </c>
      <c r="G678" t="s">
        <v>5</v>
      </c>
    </row>
    <row r="679" spans="1:7" ht="14.25">
      <c r="A679" s="11">
        <v>43952</v>
      </c>
      <c r="B679" s="10" t="s">
        <v>3766</v>
      </c>
      <c r="C679" s="12">
        <v>0.25</v>
      </c>
      <c r="D679" s="13">
        <v>43971</v>
      </c>
      <c r="E679" s="7" t="s">
        <v>2584</v>
      </c>
      <c r="F679" s="14">
        <v>27.52</v>
      </c>
      <c r="G679" t="s">
        <v>5</v>
      </c>
    </row>
    <row r="680" spans="1:7" ht="14.25">
      <c r="A680" s="11">
        <v>43952</v>
      </c>
      <c r="B680" s="10" t="s">
        <v>3767</v>
      </c>
      <c r="C680" s="12">
        <v>0.29166666666666669</v>
      </c>
      <c r="D680" s="13">
        <v>43971</v>
      </c>
      <c r="E680" s="7" t="s">
        <v>2584</v>
      </c>
      <c r="F680" s="14">
        <v>27.69</v>
      </c>
      <c r="G680" t="s">
        <v>5</v>
      </c>
    </row>
    <row r="681" spans="1:7" ht="14.25">
      <c r="A681" s="11">
        <v>43952</v>
      </c>
      <c r="B681" s="10" t="s">
        <v>3768</v>
      </c>
      <c r="C681" s="12">
        <v>0.33333333333333331</v>
      </c>
      <c r="D681" s="13">
        <v>43971</v>
      </c>
      <c r="E681" s="7" t="s">
        <v>2584</v>
      </c>
      <c r="F681" s="14">
        <v>27.69</v>
      </c>
      <c r="G681" t="s">
        <v>5</v>
      </c>
    </row>
    <row r="682" spans="1:7" ht="14.25">
      <c r="A682" s="11">
        <v>43952</v>
      </c>
      <c r="B682" s="10" t="s">
        <v>3769</v>
      </c>
      <c r="C682" s="12">
        <v>0.375</v>
      </c>
      <c r="D682" s="13">
        <v>43971</v>
      </c>
      <c r="E682" s="7" t="s">
        <v>2584</v>
      </c>
      <c r="F682" s="14">
        <v>27.94</v>
      </c>
      <c r="G682" t="s">
        <v>5</v>
      </c>
    </row>
    <row r="683" spans="1:7" ht="14.25">
      <c r="A683" s="11">
        <v>43952</v>
      </c>
      <c r="B683" s="10" t="s">
        <v>3770</v>
      </c>
      <c r="C683" s="12">
        <v>0.41666666666666669</v>
      </c>
      <c r="D683" s="13">
        <v>43971</v>
      </c>
      <c r="E683" s="7" t="s">
        <v>2584</v>
      </c>
      <c r="F683" s="14">
        <v>27.21</v>
      </c>
      <c r="G683" t="s">
        <v>5</v>
      </c>
    </row>
    <row r="684" spans="1:7" ht="14.25">
      <c r="A684" s="11">
        <v>43952</v>
      </c>
      <c r="B684" s="10" t="s">
        <v>3771</v>
      </c>
      <c r="C684" s="12">
        <v>0.45833333333333331</v>
      </c>
      <c r="D684" s="13">
        <v>43971</v>
      </c>
      <c r="E684" s="7" t="s">
        <v>2584</v>
      </c>
      <c r="F684" s="14">
        <v>27.21</v>
      </c>
      <c r="G684" t="s">
        <v>5</v>
      </c>
    </row>
    <row r="685" spans="1:7" ht="14.25">
      <c r="A685" s="11">
        <v>43952</v>
      </c>
      <c r="B685" s="10" t="s">
        <v>3772</v>
      </c>
      <c r="C685" s="12">
        <v>0.5</v>
      </c>
      <c r="D685" s="13">
        <v>43971</v>
      </c>
      <c r="E685" s="7" t="s">
        <v>2584</v>
      </c>
      <c r="F685" s="14">
        <v>27.52</v>
      </c>
      <c r="G685" t="s">
        <v>5</v>
      </c>
    </row>
    <row r="686" spans="1:7" ht="14.25">
      <c r="A686" s="11">
        <v>43952</v>
      </c>
      <c r="B686" s="10" t="s">
        <v>3773</v>
      </c>
      <c r="C686" s="12">
        <v>0.54166666666666663</v>
      </c>
      <c r="D686" s="13">
        <v>43971</v>
      </c>
      <c r="E686" s="7" t="s">
        <v>2584</v>
      </c>
      <c r="F686" s="14">
        <v>27.94</v>
      </c>
      <c r="G686" t="s">
        <v>5</v>
      </c>
    </row>
    <row r="687" spans="1:7" ht="14.25">
      <c r="A687" s="11">
        <v>43952</v>
      </c>
      <c r="B687" s="10" t="s">
        <v>3774</v>
      </c>
      <c r="C687" s="12">
        <v>0.58333333333333337</v>
      </c>
      <c r="D687" s="13">
        <v>43971</v>
      </c>
      <c r="E687" s="7" t="s">
        <v>2584</v>
      </c>
      <c r="F687" s="14">
        <v>27.94</v>
      </c>
      <c r="G687" t="s">
        <v>5</v>
      </c>
    </row>
    <row r="688" spans="1:7" ht="14.25">
      <c r="A688" s="11">
        <v>43952</v>
      </c>
      <c r="B688" s="10" t="s">
        <v>3775</v>
      </c>
      <c r="C688" s="12">
        <v>0.625</v>
      </c>
      <c r="D688" s="13">
        <v>43971</v>
      </c>
      <c r="E688" s="7" t="s">
        <v>2584</v>
      </c>
      <c r="F688" s="14">
        <v>26.46</v>
      </c>
      <c r="G688" t="s">
        <v>5</v>
      </c>
    </row>
    <row r="689" spans="1:7" ht="14.25">
      <c r="A689" s="11">
        <v>43952</v>
      </c>
      <c r="B689" s="10" t="s">
        <v>3776</v>
      </c>
      <c r="C689" s="12">
        <v>0.66666666666666663</v>
      </c>
      <c r="D689" s="13">
        <v>43971</v>
      </c>
      <c r="E689" s="7" t="s">
        <v>2584</v>
      </c>
      <c r="F689" s="14">
        <v>25</v>
      </c>
      <c r="G689" t="s">
        <v>5</v>
      </c>
    </row>
    <row r="690" spans="1:7" ht="14.25">
      <c r="A690" s="11">
        <v>43952</v>
      </c>
      <c r="B690" s="10" t="s">
        <v>3781</v>
      </c>
      <c r="C690" s="12">
        <v>0.875</v>
      </c>
      <c r="D690" s="13">
        <v>43971</v>
      </c>
      <c r="E690" s="7" t="s">
        <v>2584</v>
      </c>
      <c r="F690" s="14">
        <v>28.04</v>
      </c>
      <c r="G690" t="s">
        <v>5</v>
      </c>
    </row>
    <row r="691" spans="1:7" ht="14.25">
      <c r="A691" s="11">
        <v>43952</v>
      </c>
      <c r="B691" s="10" t="s">
        <v>3782</v>
      </c>
      <c r="C691" s="12">
        <v>0.91666666666666663</v>
      </c>
      <c r="D691" s="13">
        <v>43971</v>
      </c>
      <c r="E691" s="7" t="s">
        <v>2584</v>
      </c>
      <c r="F691" s="14">
        <v>28.18</v>
      </c>
      <c r="G691" t="s">
        <v>5</v>
      </c>
    </row>
    <row r="692" spans="1:7" ht="14.25">
      <c r="A692" s="11">
        <v>43952</v>
      </c>
      <c r="B692" s="10" t="s">
        <v>3783</v>
      </c>
      <c r="C692" s="12">
        <v>0.95833333333333337</v>
      </c>
      <c r="D692" s="13">
        <v>43971</v>
      </c>
      <c r="E692" s="7" t="s">
        <v>2584</v>
      </c>
      <c r="F692" s="14">
        <v>26.88</v>
      </c>
      <c r="G692" t="s">
        <v>5</v>
      </c>
    </row>
    <row r="693" spans="1:7" ht="14.25">
      <c r="A693" s="11">
        <v>43952</v>
      </c>
      <c r="B693" s="10" t="s">
        <v>3784</v>
      </c>
      <c r="C693" s="12">
        <v>0</v>
      </c>
      <c r="D693" s="13">
        <v>43972</v>
      </c>
      <c r="E693" s="7" t="s">
        <v>2584</v>
      </c>
      <c r="F693" s="14">
        <v>27.9</v>
      </c>
      <c r="G693" t="s">
        <v>5</v>
      </c>
    </row>
    <row r="694" spans="1:7" ht="14.25">
      <c r="A694" s="11">
        <v>43952</v>
      </c>
      <c r="B694" s="10" t="s">
        <v>3785</v>
      </c>
      <c r="C694" s="12">
        <v>4.1666666666666664E-2</v>
      </c>
      <c r="D694" s="13">
        <v>43972</v>
      </c>
      <c r="E694" s="7" t="s">
        <v>2584</v>
      </c>
      <c r="F694" s="14">
        <v>27.73</v>
      </c>
      <c r="G694" t="s">
        <v>5</v>
      </c>
    </row>
    <row r="695" spans="1:7" ht="14.25">
      <c r="A695" s="11">
        <v>43952</v>
      </c>
      <c r="B695" s="10" t="s">
        <v>3786</v>
      </c>
      <c r="C695" s="12">
        <v>8.3333333333333329E-2</v>
      </c>
      <c r="D695" s="13">
        <v>43972</v>
      </c>
      <c r="E695" s="7" t="s">
        <v>2584</v>
      </c>
      <c r="F695" s="14">
        <v>27.22</v>
      </c>
      <c r="G695" t="s">
        <v>5</v>
      </c>
    </row>
    <row r="696" spans="1:7" ht="14.25">
      <c r="A696" s="11">
        <v>43952</v>
      </c>
      <c r="B696" s="10" t="s">
        <v>3787</v>
      </c>
      <c r="C696" s="12">
        <v>0.125</v>
      </c>
      <c r="D696" s="13">
        <v>43972</v>
      </c>
      <c r="E696" s="7" t="s">
        <v>2584</v>
      </c>
      <c r="F696" s="14">
        <v>27.22</v>
      </c>
      <c r="G696" t="s">
        <v>5</v>
      </c>
    </row>
    <row r="697" spans="1:7" ht="14.25">
      <c r="A697" s="11">
        <v>43952</v>
      </c>
      <c r="B697" s="10" t="s">
        <v>3788</v>
      </c>
      <c r="C697" s="12">
        <v>0.16666666666666666</v>
      </c>
      <c r="D697" s="13">
        <v>43972</v>
      </c>
      <c r="E697" s="7" t="s">
        <v>2584</v>
      </c>
      <c r="F697" s="14">
        <v>26.46</v>
      </c>
      <c r="G697" t="s">
        <v>5</v>
      </c>
    </row>
    <row r="698" spans="1:7" ht="14.25">
      <c r="A698" s="11">
        <v>43952</v>
      </c>
      <c r="B698" s="10" t="s">
        <v>3789</v>
      </c>
      <c r="C698" s="12">
        <v>0.20833333333333334</v>
      </c>
      <c r="D698" s="13">
        <v>43972</v>
      </c>
      <c r="E698" s="7" t="s">
        <v>2584</v>
      </c>
      <c r="F698" s="14">
        <v>27.21</v>
      </c>
      <c r="G698" t="s">
        <v>5</v>
      </c>
    </row>
    <row r="699" spans="1:7" ht="14.25">
      <c r="A699" s="11">
        <v>43952</v>
      </c>
      <c r="B699" s="10" t="s">
        <v>3790</v>
      </c>
      <c r="C699" s="12">
        <v>0.25</v>
      </c>
      <c r="D699" s="13">
        <v>43972</v>
      </c>
      <c r="E699" s="7" t="s">
        <v>2584</v>
      </c>
      <c r="F699" s="14">
        <v>27.96</v>
      </c>
      <c r="G699" t="s">
        <v>5</v>
      </c>
    </row>
    <row r="700" spans="1:7" ht="14.25">
      <c r="A700" s="11">
        <v>43952</v>
      </c>
      <c r="B700" s="10" t="s">
        <v>3791</v>
      </c>
      <c r="C700" s="12">
        <v>0.29166666666666669</v>
      </c>
      <c r="D700" s="13">
        <v>43972</v>
      </c>
      <c r="E700" s="7" t="s">
        <v>2584</v>
      </c>
      <c r="F700" s="14">
        <v>28.18</v>
      </c>
      <c r="G700" t="s">
        <v>5</v>
      </c>
    </row>
    <row r="701" spans="1:7" ht="14.25">
      <c r="A701" s="11">
        <v>43952</v>
      </c>
      <c r="B701" s="10" t="s">
        <v>3792</v>
      </c>
      <c r="C701" s="12">
        <v>0.33333333333333331</v>
      </c>
      <c r="D701" s="13">
        <v>43972</v>
      </c>
      <c r="E701" s="7" t="s">
        <v>2584</v>
      </c>
      <c r="F701" s="14">
        <v>28.13</v>
      </c>
      <c r="G701" t="s">
        <v>5</v>
      </c>
    </row>
    <row r="702" spans="1:7" ht="14.25">
      <c r="A702" s="11">
        <v>43952</v>
      </c>
      <c r="B702" s="10" t="s">
        <v>3793</v>
      </c>
      <c r="C702" s="12">
        <v>0.375</v>
      </c>
      <c r="D702" s="13">
        <v>43972</v>
      </c>
      <c r="E702" s="7" t="s">
        <v>2584</v>
      </c>
      <c r="F702" s="14">
        <v>28.62</v>
      </c>
      <c r="G702" t="s">
        <v>5</v>
      </c>
    </row>
    <row r="703" spans="1:7" ht="14.25">
      <c r="A703" s="11">
        <v>43952</v>
      </c>
      <c r="B703" s="10" t="s">
        <v>3794</v>
      </c>
      <c r="C703" s="12">
        <v>0.41666666666666669</v>
      </c>
      <c r="D703" s="13">
        <v>43972</v>
      </c>
      <c r="E703" s="7" t="s">
        <v>2584</v>
      </c>
      <c r="F703" s="14">
        <v>27.96</v>
      </c>
      <c r="G703" t="s">
        <v>5</v>
      </c>
    </row>
    <row r="704" spans="1:7" ht="14.25">
      <c r="A704" s="11">
        <v>43952</v>
      </c>
      <c r="B704" s="10" t="s">
        <v>3795</v>
      </c>
      <c r="C704" s="12">
        <v>0.45833333333333331</v>
      </c>
      <c r="D704" s="13">
        <v>43972</v>
      </c>
      <c r="E704" s="7" t="s">
        <v>2584</v>
      </c>
      <c r="F704" s="14">
        <v>28.12</v>
      </c>
      <c r="G704" t="s">
        <v>5</v>
      </c>
    </row>
    <row r="705" spans="1:7" ht="14.25">
      <c r="A705" s="11">
        <v>43952</v>
      </c>
      <c r="B705" s="10" t="s">
        <v>3796</v>
      </c>
      <c r="C705" s="12">
        <v>0.5</v>
      </c>
      <c r="D705" s="13">
        <v>43972</v>
      </c>
      <c r="E705" s="7" t="s">
        <v>2584</v>
      </c>
      <c r="F705" s="14">
        <v>28.33</v>
      </c>
      <c r="G705" t="s">
        <v>5</v>
      </c>
    </row>
    <row r="706" spans="1:7" ht="14.25">
      <c r="A706" s="11">
        <v>43952</v>
      </c>
      <c r="B706" s="10" t="s">
        <v>3797</v>
      </c>
      <c r="C706" s="12">
        <v>0.54166666666666663</v>
      </c>
      <c r="D706" s="13">
        <v>43972</v>
      </c>
      <c r="E706" s="7" t="s">
        <v>2584</v>
      </c>
      <c r="F706" s="14">
        <v>28.71</v>
      </c>
      <c r="G706" t="s">
        <v>5</v>
      </c>
    </row>
    <row r="707" spans="1:7" ht="14.25">
      <c r="A707" s="11">
        <v>43952</v>
      </c>
      <c r="B707" s="10" t="s">
        <v>3798</v>
      </c>
      <c r="C707" s="12">
        <v>0.58333333333333337</v>
      </c>
      <c r="D707" s="13">
        <v>43972</v>
      </c>
      <c r="E707" s="7" t="s">
        <v>2584</v>
      </c>
      <c r="F707" s="14">
        <v>28.5</v>
      </c>
      <c r="G707" t="s">
        <v>5</v>
      </c>
    </row>
    <row r="708" spans="1:7" ht="14.25">
      <c r="A708" s="11">
        <v>43952</v>
      </c>
      <c r="B708" s="10" t="s">
        <v>3800</v>
      </c>
      <c r="C708" s="12">
        <v>0.66666666666666663</v>
      </c>
      <c r="D708" s="13">
        <v>43972</v>
      </c>
      <c r="E708" s="7" t="s">
        <v>2584</v>
      </c>
      <c r="F708" s="14">
        <v>27.21</v>
      </c>
      <c r="G708" t="s">
        <v>5</v>
      </c>
    </row>
    <row r="709" spans="1:7" ht="14.25">
      <c r="A709" s="11">
        <v>43952</v>
      </c>
      <c r="B709" s="10" t="s">
        <v>3801</v>
      </c>
      <c r="C709" s="12">
        <v>0.70833333333333337</v>
      </c>
      <c r="D709" s="13">
        <v>43972</v>
      </c>
      <c r="E709" s="7" t="s">
        <v>2584</v>
      </c>
      <c r="F709" s="14">
        <v>27.21</v>
      </c>
      <c r="G709" t="s">
        <v>5</v>
      </c>
    </row>
    <row r="710" spans="1:7" ht="14.25">
      <c r="A710" s="11">
        <v>43952</v>
      </c>
      <c r="B710" s="10" t="s">
        <v>3802</v>
      </c>
      <c r="C710" s="12">
        <v>0.75</v>
      </c>
      <c r="D710" s="13">
        <v>43972</v>
      </c>
      <c r="E710" s="7" t="s">
        <v>2584</v>
      </c>
      <c r="F710" s="14">
        <v>27.3</v>
      </c>
      <c r="G710" t="s">
        <v>5</v>
      </c>
    </row>
    <row r="711" spans="1:7" ht="14.25">
      <c r="A711" s="11">
        <v>43952</v>
      </c>
      <c r="B711" s="10" t="s">
        <v>3805</v>
      </c>
      <c r="C711" s="12">
        <v>0.875</v>
      </c>
      <c r="D711" s="13">
        <v>43972</v>
      </c>
      <c r="E711" s="7" t="s">
        <v>2584</v>
      </c>
      <c r="F711" s="14">
        <v>30.69</v>
      </c>
      <c r="G711" t="s">
        <v>5</v>
      </c>
    </row>
    <row r="712" spans="1:7" ht="14.25">
      <c r="A712" s="11">
        <v>43952</v>
      </c>
      <c r="B712" s="10" t="s">
        <v>3809</v>
      </c>
      <c r="C712" s="12">
        <v>4.1666666666666664E-2</v>
      </c>
      <c r="D712" s="13">
        <v>43973</v>
      </c>
      <c r="E712" s="7" t="s">
        <v>2584</v>
      </c>
      <c r="F712" s="14">
        <v>30.69</v>
      </c>
      <c r="G712" t="s">
        <v>5</v>
      </c>
    </row>
    <row r="713" spans="1:7" ht="14.25">
      <c r="A713" s="11">
        <v>43952</v>
      </c>
      <c r="B713" s="10" t="s">
        <v>3811</v>
      </c>
      <c r="C713" s="12">
        <v>0.125</v>
      </c>
      <c r="D713" s="13">
        <v>43973</v>
      </c>
      <c r="E713" s="7" t="s">
        <v>2584</v>
      </c>
      <c r="F713" s="14">
        <v>29.83</v>
      </c>
      <c r="G713" t="s">
        <v>5</v>
      </c>
    </row>
    <row r="714" spans="1:7" ht="14.25">
      <c r="A714" s="11">
        <v>43952</v>
      </c>
      <c r="B714" s="10" t="s">
        <v>3812</v>
      </c>
      <c r="C714" s="12">
        <v>0.16666666666666666</v>
      </c>
      <c r="D714" s="13">
        <v>43973</v>
      </c>
      <c r="E714" s="7" t="s">
        <v>2584</v>
      </c>
      <c r="F714" s="14">
        <v>29.99</v>
      </c>
      <c r="G714" t="s">
        <v>5</v>
      </c>
    </row>
    <row r="715" spans="1:7" ht="14.25">
      <c r="A715" s="11">
        <v>43952</v>
      </c>
      <c r="B715" s="10" t="s">
        <v>3813</v>
      </c>
      <c r="C715" s="12">
        <v>0.20833333333333334</v>
      </c>
      <c r="D715" s="13">
        <v>43973</v>
      </c>
      <c r="E715" s="7" t="s">
        <v>2584</v>
      </c>
      <c r="F715" s="14">
        <v>30.54</v>
      </c>
      <c r="G715" t="s">
        <v>5</v>
      </c>
    </row>
    <row r="716" spans="1:7" ht="14.25">
      <c r="A716" s="11">
        <v>43952</v>
      </c>
      <c r="B716" s="10" t="s">
        <v>3814</v>
      </c>
      <c r="C716" s="12">
        <v>0.25</v>
      </c>
      <c r="D716" s="13">
        <v>43973</v>
      </c>
      <c r="E716" s="7" t="s">
        <v>2584</v>
      </c>
      <c r="F716" s="14">
        <v>31.15</v>
      </c>
      <c r="G716" t="s">
        <v>5</v>
      </c>
    </row>
    <row r="717" spans="1:7" ht="14.25">
      <c r="A717" s="11">
        <v>43952</v>
      </c>
      <c r="B717" s="10" t="s">
        <v>3816</v>
      </c>
      <c r="C717" s="12">
        <v>0.33333333333333331</v>
      </c>
      <c r="D717" s="13">
        <v>43973</v>
      </c>
      <c r="E717" s="7" t="s">
        <v>2584</v>
      </c>
      <c r="F717" s="14">
        <v>30.72</v>
      </c>
      <c r="G717" t="s">
        <v>5</v>
      </c>
    </row>
    <row r="718" spans="1:7" ht="14.25">
      <c r="A718" s="11">
        <v>43952</v>
      </c>
      <c r="B718" s="10" t="s">
        <v>3817</v>
      </c>
      <c r="C718" s="12">
        <v>0.375</v>
      </c>
      <c r="D718" s="13">
        <v>43973</v>
      </c>
      <c r="E718" s="7" t="s">
        <v>2584</v>
      </c>
      <c r="F718" s="14">
        <v>30</v>
      </c>
      <c r="G718" t="s">
        <v>5</v>
      </c>
    </row>
    <row r="719" spans="1:7" ht="14.25">
      <c r="A719" s="11">
        <v>43952</v>
      </c>
      <c r="B719" s="10" t="s">
        <v>3820</v>
      </c>
      <c r="C719" s="12">
        <v>0.5</v>
      </c>
      <c r="D719" s="13">
        <v>43973</v>
      </c>
      <c r="E719" s="7" t="s">
        <v>2584</v>
      </c>
      <c r="F719" s="14">
        <v>29.99</v>
      </c>
      <c r="G719" t="s">
        <v>5</v>
      </c>
    </row>
    <row r="720" spans="1:7" ht="14.25">
      <c r="A720" s="11">
        <v>43952</v>
      </c>
      <c r="B720" s="10" t="s">
        <v>3821</v>
      </c>
      <c r="C720" s="12">
        <v>0.54166666666666663</v>
      </c>
      <c r="D720" s="13">
        <v>43973</v>
      </c>
      <c r="E720" s="7" t="s">
        <v>2584</v>
      </c>
      <c r="F720" s="14">
        <v>30.19</v>
      </c>
      <c r="G720" t="s">
        <v>5</v>
      </c>
    </row>
    <row r="721" spans="1:7" ht="14.25">
      <c r="A721" s="11">
        <v>43952</v>
      </c>
      <c r="B721" s="10" t="s">
        <v>3822</v>
      </c>
      <c r="C721" s="12">
        <v>0.58333333333333337</v>
      </c>
      <c r="D721" s="13">
        <v>43973</v>
      </c>
      <c r="E721" s="7" t="s">
        <v>2584</v>
      </c>
      <c r="F721" s="14">
        <v>29.87</v>
      </c>
      <c r="G721" t="s">
        <v>5</v>
      </c>
    </row>
    <row r="722" spans="1:7" ht="14.25">
      <c r="A722" s="11">
        <v>43952</v>
      </c>
      <c r="B722" s="10" t="s">
        <v>3823</v>
      </c>
      <c r="C722" s="12">
        <v>0.625</v>
      </c>
      <c r="D722" s="13">
        <v>43973</v>
      </c>
      <c r="E722" s="7" t="s">
        <v>2584</v>
      </c>
      <c r="F722" s="14">
        <v>28.04</v>
      </c>
      <c r="G722" t="s">
        <v>5</v>
      </c>
    </row>
    <row r="723" spans="1:7" ht="14.25">
      <c r="A723" s="11">
        <v>43952</v>
      </c>
      <c r="B723" s="10" t="s">
        <v>3824</v>
      </c>
      <c r="C723" s="12">
        <v>0.66666666666666663</v>
      </c>
      <c r="D723" s="13">
        <v>43973</v>
      </c>
      <c r="E723" s="7" t="s">
        <v>2584</v>
      </c>
      <c r="F723" s="14">
        <v>26.66</v>
      </c>
      <c r="G723" t="s">
        <v>5</v>
      </c>
    </row>
    <row r="724" spans="1:7" ht="14.25">
      <c r="A724" s="11">
        <v>43952</v>
      </c>
      <c r="B724" s="10" t="s">
        <v>3828</v>
      </c>
      <c r="C724" s="12">
        <v>0.83333333333333337</v>
      </c>
      <c r="D724" s="13">
        <v>43973</v>
      </c>
      <c r="E724" s="7" t="s">
        <v>2584</v>
      </c>
      <c r="F724" s="14">
        <v>29.29</v>
      </c>
      <c r="G724" t="s">
        <v>5</v>
      </c>
    </row>
    <row r="725" spans="1:7" ht="14.25">
      <c r="A725" s="11">
        <v>43952</v>
      </c>
      <c r="B725" s="10" t="s">
        <v>3829</v>
      </c>
      <c r="C725" s="12">
        <v>0.875</v>
      </c>
      <c r="D725" s="13">
        <v>43973</v>
      </c>
      <c r="E725" s="7" t="s">
        <v>2584</v>
      </c>
      <c r="F725" s="14">
        <v>30.72</v>
      </c>
      <c r="G725" t="s">
        <v>5</v>
      </c>
    </row>
    <row r="726" spans="1:7" ht="14.25">
      <c r="A726" s="11">
        <v>43952</v>
      </c>
      <c r="B726" s="10" t="s">
        <v>3830</v>
      </c>
      <c r="C726" s="12">
        <v>0.91666666666666663</v>
      </c>
      <c r="D726" s="13">
        <v>43973</v>
      </c>
      <c r="E726" s="7" t="s">
        <v>2584</v>
      </c>
      <c r="F726" s="14">
        <v>30.19</v>
      </c>
      <c r="G726" t="s">
        <v>5</v>
      </c>
    </row>
    <row r="727" spans="1:7" ht="14.25">
      <c r="A727" s="11">
        <v>43952</v>
      </c>
      <c r="B727" s="10" t="s">
        <v>3831</v>
      </c>
      <c r="C727" s="12">
        <v>0.95833333333333337</v>
      </c>
      <c r="D727" s="13">
        <v>43973</v>
      </c>
      <c r="E727" s="7" t="s">
        <v>2584</v>
      </c>
      <c r="F727" s="14">
        <v>28.04</v>
      </c>
      <c r="G727" t="s">
        <v>5</v>
      </c>
    </row>
    <row r="728" spans="1:7" ht="14.25">
      <c r="A728" s="11">
        <v>43952</v>
      </c>
      <c r="B728" s="10" t="s">
        <v>3832</v>
      </c>
      <c r="C728" s="12">
        <v>0</v>
      </c>
      <c r="D728" s="13">
        <v>43974</v>
      </c>
      <c r="E728" s="7" t="s">
        <v>2584</v>
      </c>
      <c r="F728" s="14">
        <v>28.6</v>
      </c>
      <c r="G728" t="s">
        <v>5</v>
      </c>
    </row>
    <row r="729" spans="1:7" ht="14.25">
      <c r="A729" s="11">
        <v>43952</v>
      </c>
      <c r="B729" s="10" t="s">
        <v>3834</v>
      </c>
      <c r="C729" s="12">
        <v>8.3333333333333329E-2</v>
      </c>
      <c r="D729" s="13">
        <v>43974</v>
      </c>
      <c r="E729" s="7" t="s">
        <v>2584</v>
      </c>
      <c r="F729" s="14">
        <v>20.45</v>
      </c>
      <c r="G729" t="s">
        <v>5</v>
      </c>
    </row>
    <row r="730" spans="1:7" ht="14.25">
      <c r="A730" s="11">
        <v>43952</v>
      </c>
      <c r="B730" s="10" t="s">
        <v>3879</v>
      </c>
      <c r="C730" s="12">
        <v>0.95833333333333337</v>
      </c>
      <c r="D730" s="13">
        <v>43975</v>
      </c>
      <c r="E730" s="7" t="s">
        <v>2584</v>
      </c>
      <c r="F730" s="14">
        <v>21.35</v>
      </c>
      <c r="G730" t="s">
        <v>5</v>
      </c>
    </row>
    <row r="731" spans="1:7" ht="14.25">
      <c r="A731" s="11">
        <v>43952</v>
      </c>
      <c r="B731" s="10" t="s">
        <v>3881</v>
      </c>
      <c r="C731" s="12">
        <v>4.1666666666666664E-2</v>
      </c>
      <c r="D731" s="13">
        <v>43976</v>
      </c>
      <c r="E731" s="7" t="s">
        <v>2584</v>
      </c>
      <c r="F731" s="14">
        <v>20.86</v>
      </c>
      <c r="G731" t="s">
        <v>5</v>
      </c>
    </row>
    <row r="732" spans="1:7" ht="14.25">
      <c r="A732" s="11">
        <v>43952</v>
      </c>
      <c r="B732" s="10" t="s">
        <v>3887</v>
      </c>
      <c r="C732" s="12">
        <v>0.29166666666666669</v>
      </c>
      <c r="D732" s="13">
        <v>43976</v>
      </c>
      <c r="E732" s="7" t="s">
        <v>2584</v>
      </c>
      <c r="F732" s="14">
        <v>27</v>
      </c>
      <c r="G732" t="s">
        <v>5</v>
      </c>
    </row>
    <row r="733" spans="1:7" ht="14.25">
      <c r="A733" s="11">
        <v>43952</v>
      </c>
      <c r="B733" s="10" t="s">
        <v>3889</v>
      </c>
      <c r="C733" s="12">
        <v>0.375</v>
      </c>
      <c r="D733" s="13">
        <v>43976</v>
      </c>
      <c r="E733" s="7" t="s">
        <v>2584</v>
      </c>
      <c r="F733" s="14">
        <v>27.15</v>
      </c>
      <c r="G733" t="s">
        <v>5</v>
      </c>
    </row>
    <row r="734" spans="1:7" ht="14.25">
      <c r="A734" s="11">
        <v>43952</v>
      </c>
      <c r="B734" s="10" t="s">
        <v>3890</v>
      </c>
      <c r="C734" s="12">
        <v>0.41666666666666669</v>
      </c>
      <c r="D734" s="13">
        <v>43976</v>
      </c>
      <c r="E734" s="7" t="s">
        <v>2584</v>
      </c>
      <c r="F734" s="14">
        <v>26.69</v>
      </c>
      <c r="G734" t="s">
        <v>5</v>
      </c>
    </row>
    <row r="735" spans="1:7" ht="14.25">
      <c r="A735" s="11">
        <v>43952</v>
      </c>
      <c r="B735" s="10" t="s">
        <v>3891</v>
      </c>
      <c r="C735" s="12">
        <v>0.45833333333333331</v>
      </c>
      <c r="D735" s="13">
        <v>43976</v>
      </c>
      <c r="E735" s="7" t="s">
        <v>2584</v>
      </c>
      <c r="F735" s="14">
        <v>26.69</v>
      </c>
      <c r="G735" t="s">
        <v>5</v>
      </c>
    </row>
    <row r="736" spans="1:7" ht="14.25">
      <c r="A736" s="11">
        <v>43952</v>
      </c>
      <c r="B736" s="10" t="s">
        <v>3892</v>
      </c>
      <c r="C736" s="12">
        <v>0.5</v>
      </c>
      <c r="D736" s="13">
        <v>43976</v>
      </c>
      <c r="E736" s="7" t="s">
        <v>2584</v>
      </c>
      <c r="F736" s="14">
        <v>26.69</v>
      </c>
      <c r="G736" t="s">
        <v>5</v>
      </c>
    </row>
    <row r="737" spans="1:7" ht="14.25">
      <c r="A737" s="11">
        <v>43952</v>
      </c>
      <c r="B737" s="10" t="s">
        <v>3893</v>
      </c>
      <c r="C737" s="12">
        <v>0.54166666666666663</v>
      </c>
      <c r="D737" s="13">
        <v>43976</v>
      </c>
      <c r="E737" s="7" t="s">
        <v>2584</v>
      </c>
      <c r="F737" s="14">
        <v>26.76</v>
      </c>
      <c r="G737" t="s">
        <v>5</v>
      </c>
    </row>
    <row r="738" spans="1:7" ht="14.25">
      <c r="A738" s="11">
        <v>43952</v>
      </c>
      <c r="B738" s="10" t="s">
        <v>3894</v>
      </c>
      <c r="C738" s="12">
        <v>0.58333333333333337</v>
      </c>
      <c r="D738" s="13">
        <v>43976</v>
      </c>
      <c r="E738" s="7" t="s">
        <v>2584</v>
      </c>
      <c r="F738" s="14">
        <v>26.01</v>
      </c>
      <c r="G738" t="s">
        <v>5</v>
      </c>
    </row>
    <row r="739" spans="1:7" ht="14.25">
      <c r="A739" s="11">
        <v>43952</v>
      </c>
      <c r="B739" s="10" t="s">
        <v>3895</v>
      </c>
      <c r="C739" s="12">
        <v>0.625</v>
      </c>
      <c r="D739" s="13">
        <v>43976</v>
      </c>
      <c r="E739" s="7" t="s">
        <v>2584</v>
      </c>
      <c r="F739" s="14">
        <v>23.39</v>
      </c>
      <c r="G739" t="s">
        <v>5</v>
      </c>
    </row>
    <row r="740" spans="1:7" ht="14.25">
      <c r="A740" s="11">
        <v>43952</v>
      </c>
      <c r="B740" s="10" t="s">
        <v>3903</v>
      </c>
      <c r="C740" s="12">
        <v>0.95833333333333337</v>
      </c>
      <c r="D740" s="13">
        <v>43976</v>
      </c>
      <c r="E740" s="7" t="s">
        <v>2584</v>
      </c>
      <c r="F740" s="14">
        <v>21.04</v>
      </c>
      <c r="G740" t="s">
        <v>5</v>
      </c>
    </row>
    <row r="741" spans="1:7" ht="14.25">
      <c r="A741" s="11">
        <v>43952</v>
      </c>
      <c r="B741" s="10" t="s">
        <v>3914</v>
      </c>
      <c r="C741" s="12">
        <v>0.41666666666666669</v>
      </c>
      <c r="D741" s="13">
        <v>43977</v>
      </c>
      <c r="E741" s="7" t="s">
        <v>2584</v>
      </c>
      <c r="F741" s="14">
        <v>20.21</v>
      </c>
      <c r="G741" t="s">
        <v>5</v>
      </c>
    </row>
    <row r="742" spans="1:7" ht="14.25">
      <c r="A742" s="11">
        <v>43952</v>
      </c>
      <c r="B742" s="10" t="s">
        <v>3917</v>
      </c>
      <c r="C742" s="12">
        <v>0.54166666666666663</v>
      </c>
      <c r="D742" s="13">
        <v>43977</v>
      </c>
      <c r="E742" s="7" t="s">
        <v>2584</v>
      </c>
      <c r="F742" s="14">
        <v>25.5</v>
      </c>
      <c r="G742" t="s">
        <v>5</v>
      </c>
    </row>
    <row r="743" spans="1:7" ht="14.25">
      <c r="A743" s="11">
        <v>43952</v>
      </c>
      <c r="B743" s="10" t="s">
        <v>3918</v>
      </c>
      <c r="C743" s="12">
        <v>0.58333333333333337</v>
      </c>
      <c r="D743" s="13">
        <v>43977</v>
      </c>
      <c r="E743" s="7" t="s">
        <v>2584</v>
      </c>
      <c r="F743" s="14">
        <v>25</v>
      </c>
      <c r="G743" t="s">
        <v>5</v>
      </c>
    </row>
    <row r="744" spans="1:7" ht="14.25">
      <c r="A744" s="11">
        <v>43952</v>
      </c>
      <c r="B744" s="10" t="s">
        <v>3919</v>
      </c>
      <c r="C744" s="12">
        <v>0.625</v>
      </c>
      <c r="D744" s="13">
        <v>43977</v>
      </c>
      <c r="E744" s="7" t="s">
        <v>2584</v>
      </c>
      <c r="F744" s="14">
        <v>24.49</v>
      </c>
      <c r="G744" t="s">
        <v>5</v>
      </c>
    </row>
    <row r="745" spans="1:7" ht="14.25">
      <c r="A745" s="11">
        <v>43952</v>
      </c>
      <c r="B745" s="10" t="s">
        <v>3922</v>
      </c>
      <c r="C745" s="12">
        <v>0.75</v>
      </c>
      <c r="D745" s="13">
        <v>43977</v>
      </c>
      <c r="E745" s="7" t="s">
        <v>2584</v>
      </c>
      <c r="F745" s="14">
        <v>24.07</v>
      </c>
      <c r="G745" t="s">
        <v>5</v>
      </c>
    </row>
    <row r="746" spans="1:7" ht="14.25">
      <c r="A746" s="11">
        <v>43952</v>
      </c>
      <c r="B746" s="10" t="s">
        <v>3924</v>
      </c>
      <c r="C746" s="12">
        <v>0.83333333333333337</v>
      </c>
      <c r="D746" s="13">
        <v>43977</v>
      </c>
      <c r="E746" s="7" t="s">
        <v>2584</v>
      </c>
      <c r="F746" s="14">
        <v>25.78</v>
      </c>
      <c r="G746" t="s">
        <v>5</v>
      </c>
    </row>
    <row r="747" spans="1:7" ht="14.25">
      <c r="A747" s="11">
        <v>43952</v>
      </c>
      <c r="B747" s="10" t="s">
        <v>3927</v>
      </c>
      <c r="C747" s="12">
        <v>0.95833333333333337</v>
      </c>
      <c r="D747" s="13">
        <v>43977</v>
      </c>
      <c r="E747" s="7" t="s">
        <v>2584</v>
      </c>
      <c r="F747" s="14">
        <v>24.55</v>
      </c>
      <c r="G747" t="s">
        <v>5</v>
      </c>
    </row>
    <row r="748" spans="1:7" ht="14.25">
      <c r="A748" s="11">
        <v>43952</v>
      </c>
      <c r="B748" s="10" t="s">
        <v>3936</v>
      </c>
      <c r="C748" s="12">
        <v>0.33333333333333331</v>
      </c>
      <c r="D748" s="13">
        <v>43978</v>
      </c>
      <c r="E748" s="7" t="s">
        <v>2584</v>
      </c>
      <c r="F748" s="14">
        <v>26.95</v>
      </c>
      <c r="G748" t="s">
        <v>5</v>
      </c>
    </row>
    <row r="749" spans="1:7" ht="14.25">
      <c r="A749" s="11">
        <v>43952</v>
      </c>
      <c r="B749" s="10" t="s">
        <v>3937</v>
      </c>
      <c r="C749" s="12">
        <v>0.375</v>
      </c>
      <c r="D749" s="13">
        <v>43978</v>
      </c>
      <c r="E749" s="7" t="s">
        <v>2584</v>
      </c>
      <c r="F749" s="14">
        <v>26.95</v>
      </c>
      <c r="G749" t="s">
        <v>5</v>
      </c>
    </row>
    <row r="750" spans="1:7" ht="14.25">
      <c r="A750" s="11">
        <v>43952</v>
      </c>
      <c r="B750" s="10" t="s">
        <v>3938</v>
      </c>
      <c r="C750" s="12">
        <v>0.41666666666666669</v>
      </c>
      <c r="D750" s="13">
        <v>43978</v>
      </c>
      <c r="E750" s="7" t="s">
        <v>2584</v>
      </c>
      <c r="F750" s="14">
        <v>25.82</v>
      </c>
      <c r="G750" t="s">
        <v>5</v>
      </c>
    </row>
    <row r="751" spans="1:7" ht="14.25">
      <c r="A751" s="11">
        <v>43952</v>
      </c>
      <c r="B751" s="10" t="s">
        <v>3941</v>
      </c>
      <c r="C751" s="12">
        <v>0.54166666666666663</v>
      </c>
      <c r="D751" s="13">
        <v>43978</v>
      </c>
      <c r="E751" s="7" t="s">
        <v>2584</v>
      </c>
      <c r="F751" s="14">
        <v>26.95</v>
      </c>
      <c r="G751" t="s">
        <v>5</v>
      </c>
    </row>
    <row r="752" spans="1:7" ht="14.25">
      <c r="A752" s="11">
        <v>43952</v>
      </c>
      <c r="B752" s="10" t="s">
        <v>3942</v>
      </c>
      <c r="C752" s="12">
        <v>0.58333333333333337</v>
      </c>
      <c r="D752" s="13">
        <v>43978</v>
      </c>
      <c r="E752" s="7" t="s">
        <v>2584</v>
      </c>
      <c r="F752" s="14">
        <v>26.24</v>
      </c>
      <c r="G752" t="s">
        <v>5</v>
      </c>
    </row>
    <row r="753" spans="1:7" ht="14.25">
      <c r="A753" s="11">
        <v>43952</v>
      </c>
      <c r="B753" s="10" t="s">
        <v>3943</v>
      </c>
      <c r="C753" s="12">
        <v>0.625</v>
      </c>
      <c r="D753" s="13">
        <v>43978</v>
      </c>
      <c r="E753" s="7" t="s">
        <v>2584</v>
      </c>
      <c r="F753" s="14">
        <v>25.81</v>
      </c>
      <c r="G753" t="s">
        <v>5</v>
      </c>
    </row>
    <row r="754" spans="1:7" ht="14.25">
      <c r="A754" s="11">
        <v>43952</v>
      </c>
      <c r="B754" s="10" t="s">
        <v>3947</v>
      </c>
      <c r="C754" s="12">
        <v>0.79166666666666663</v>
      </c>
      <c r="D754" s="13">
        <v>43978</v>
      </c>
      <c r="E754" s="7" t="s">
        <v>2584</v>
      </c>
      <c r="F754" s="14">
        <v>26.11</v>
      </c>
      <c r="G754" t="s">
        <v>5</v>
      </c>
    </row>
    <row r="755" spans="1:7" ht="14.25">
      <c r="A755" s="11">
        <v>43952</v>
      </c>
      <c r="B755" s="10" t="s">
        <v>3949</v>
      </c>
      <c r="C755" s="12">
        <v>0.875</v>
      </c>
      <c r="D755" s="13">
        <v>43978</v>
      </c>
      <c r="E755" s="7" t="s">
        <v>2584</v>
      </c>
      <c r="F755" s="14">
        <v>29.01</v>
      </c>
      <c r="G755" t="s">
        <v>5</v>
      </c>
    </row>
    <row r="756" spans="1:7" ht="14.25">
      <c r="A756" s="11">
        <v>43952</v>
      </c>
      <c r="B756" s="10" t="s">
        <v>3951</v>
      </c>
      <c r="C756" s="12">
        <v>0.95833333333333337</v>
      </c>
      <c r="D756" s="13">
        <v>43978</v>
      </c>
      <c r="E756" s="7" t="s">
        <v>2584</v>
      </c>
      <c r="F756" s="14">
        <v>27.03</v>
      </c>
      <c r="G756" t="s">
        <v>5</v>
      </c>
    </row>
    <row r="757" spans="1:7" ht="14.25">
      <c r="A757" s="11">
        <v>43952</v>
      </c>
      <c r="B757" s="10" t="s">
        <v>3952</v>
      </c>
      <c r="C757" s="12">
        <v>0</v>
      </c>
      <c r="D757" s="13">
        <v>43979</v>
      </c>
      <c r="E757" s="7" t="s">
        <v>2584</v>
      </c>
      <c r="F757" s="14">
        <v>29</v>
      </c>
      <c r="G757" t="s">
        <v>5</v>
      </c>
    </row>
    <row r="758" spans="1:7" ht="14.25">
      <c r="A758" s="11">
        <v>43952</v>
      </c>
      <c r="B758" s="10" t="s">
        <v>3954</v>
      </c>
      <c r="C758" s="12">
        <v>8.3333333333333329E-2</v>
      </c>
      <c r="D758" s="13">
        <v>43979</v>
      </c>
      <c r="E758" s="7" t="s">
        <v>2584</v>
      </c>
      <c r="F758" s="14">
        <v>29.05</v>
      </c>
      <c r="G758" t="s">
        <v>5</v>
      </c>
    </row>
    <row r="759" spans="1:7" ht="14.25">
      <c r="A759" s="11">
        <v>43952</v>
      </c>
      <c r="B759" s="10" t="s">
        <v>3955</v>
      </c>
      <c r="C759" s="12">
        <v>0.125</v>
      </c>
      <c r="D759" s="13">
        <v>43979</v>
      </c>
      <c r="E759" s="7" t="s">
        <v>2584</v>
      </c>
      <c r="F759" s="14">
        <v>29</v>
      </c>
      <c r="G759" t="s">
        <v>5</v>
      </c>
    </row>
    <row r="760" spans="1:7" ht="14.25">
      <c r="A760" s="11">
        <v>43952</v>
      </c>
      <c r="B760" s="10" t="s">
        <v>3957</v>
      </c>
      <c r="C760" s="12">
        <v>0.20833333333333334</v>
      </c>
      <c r="D760" s="13">
        <v>43979</v>
      </c>
      <c r="E760" s="7" t="s">
        <v>2584</v>
      </c>
      <c r="F760" s="14">
        <v>29.1</v>
      </c>
      <c r="G760" t="s">
        <v>5</v>
      </c>
    </row>
    <row r="761" spans="1:7" ht="14.25">
      <c r="A761" s="11">
        <v>43952</v>
      </c>
      <c r="B761" s="10" t="s">
        <v>3958</v>
      </c>
      <c r="C761" s="12">
        <v>0.25</v>
      </c>
      <c r="D761" s="13">
        <v>43979</v>
      </c>
      <c r="E761" s="7" t="s">
        <v>2584</v>
      </c>
      <c r="F761" s="14">
        <v>29.85</v>
      </c>
      <c r="G761" t="s">
        <v>5</v>
      </c>
    </row>
    <row r="762" spans="1:7" ht="14.25">
      <c r="A762" s="11">
        <v>43952</v>
      </c>
      <c r="B762" s="10" t="s">
        <v>3959</v>
      </c>
      <c r="C762" s="12">
        <v>0.29166666666666669</v>
      </c>
      <c r="D762" s="13">
        <v>43979</v>
      </c>
      <c r="E762" s="7" t="s">
        <v>2584</v>
      </c>
      <c r="F762" s="14">
        <v>29.01</v>
      </c>
      <c r="G762" t="s">
        <v>5</v>
      </c>
    </row>
    <row r="763" spans="1:7" ht="14.25">
      <c r="A763" s="11">
        <v>43952</v>
      </c>
      <c r="B763" s="10" t="s">
        <v>3963</v>
      </c>
      <c r="C763" s="12">
        <v>0.45833333333333331</v>
      </c>
      <c r="D763" s="13">
        <v>43979</v>
      </c>
      <c r="E763" s="7" t="s">
        <v>2584</v>
      </c>
      <c r="F763" s="14">
        <v>29.01</v>
      </c>
      <c r="G763" t="s">
        <v>5</v>
      </c>
    </row>
    <row r="764" spans="1:7" ht="14.25">
      <c r="A764" s="11">
        <v>43952</v>
      </c>
      <c r="B764" s="10" t="s">
        <v>3966</v>
      </c>
      <c r="C764" s="12">
        <v>0.58333333333333337</v>
      </c>
      <c r="D764" s="13">
        <v>43979</v>
      </c>
      <c r="E764" s="7" t="s">
        <v>2584</v>
      </c>
      <c r="F764" s="14">
        <v>29.1</v>
      </c>
      <c r="G764" t="s">
        <v>5</v>
      </c>
    </row>
    <row r="765" spans="1:7" ht="14.25">
      <c r="A765" s="11">
        <v>43952</v>
      </c>
      <c r="B765" s="10" t="s">
        <v>3967</v>
      </c>
      <c r="C765" s="12">
        <v>0.625</v>
      </c>
      <c r="D765" s="13">
        <v>43979</v>
      </c>
      <c r="E765" s="7" t="s">
        <v>2584</v>
      </c>
      <c r="F765" s="14">
        <v>28.52</v>
      </c>
      <c r="G765" t="s">
        <v>5</v>
      </c>
    </row>
    <row r="766" spans="1:7" ht="14.25">
      <c r="A766" s="11">
        <v>43952</v>
      </c>
      <c r="B766" s="10" t="s">
        <v>3968</v>
      </c>
      <c r="C766" s="12">
        <v>0.66666666666666663</v>
      </c>
      <c r="D766" s="13">
        <v>43979</v>
      </c>
      <c r="E766" s="7" t="s">
        <v>2584</v>
      </c>
      <c r="F766" s="14">
        <v>28.69</v>
      </c>
      <c r="G766" t="s">
        <v>5</v>
      </c>
    </row>
    <row r="767" spans="1:7" ht="14.25">
      <c r="A767" s="11">
        <v>43952</v>
      </c>
      <c r="B767" s="10" t="s">
        <v>3969</v>
      </c>
      <c r="C767" s="12">
        <v>0.70833333333333337</v>
      </c>
      <c r="D767" s="13">
        <v>43979</v>
      </c>
      <c r="E767" s="7" t="s">
        <v>2584</v>
      </c>
      <c r="F767" s="14">
        <v>29.1</v>
      </c>
      <c r="G767" t="s">
        <v>5</v>
      </c>
    </row>
    <row r="768" spans="1:7" ht="14.25">
      <c r="A768" s="11">
        <v>43952</v>
      </c>
      <c r="B768" s="10" t="s">
        <v>3970</v>
      </c>
      <c r="C768" s="12">
        <v>0.75</v>
      </c>
      <c r="D768" s="13">
        <v>43979</v>
      </c>
      <c r="E768" s="7" t="s">
        <v>2584</v>
      </c>
      <c r="F768" s="14">
        <v>29</v>
      </c>
      <c r="G768" t="s">
        <v>5</v>
      </c>
    </row>
    <row r="769" spans="1:7" ht="14.25">
      <c r="A769" s="11">
        <v>43952</v>
      </c>
      <c r="B769" s="10" t="s">
        <v>3972</v>
      </c>
      <c r="C769" s="12">
        <v>0.83333333333333337</v>
      </c>
      <c r="D769" s="13">
        <v>43979</v>
      </c>
      <c r="E769" s="7" t="s">
        <v>2584</v>
      </c>
      <c r="F769" s="14">
        <v>29.95</v>
      </c>
      <c r="G769" t="s">
        <v>5</v>
      </c>
    </row>
    <row r="770" spans="1:7" ht="14.25">
      <c r="A770" s="11">
        <v>43952</v>
      </c>
      <c r="B770" s="10" t="s">
        <v>3974</v>
      </c>
      <c r="C770" s="12">
        <v>0.91666666666666663</v>
      </c>
      <c r="D770" s="13">
        <v>43979</v>
      </c>
      <c r="E770" s="7" t="s">
        <v>2584</v>
      </c>
      <c r="F770" s="14">
        <v>30.6</v>
      </c>
      <c r="G770" t="s">
        <v>5</v>
      </c>
    </row>
    <row r="771" spans="1:7" ht="14.25">
      <c r="A771" s="11">
        <v>43952</v>
      </c>
      <c r="B771" s="10" t="s">
        <v>3975</v>
      </c>
      <c r="C771" s="12">
        <v>0.95833333333333337</v>
      </c>
      <c r="D771" s="13">
        <v>43979</v>
      </c>
      <c r="E771" s="7" t="s">
        <v>2584</v>
      </c>
      <c r="F771" s="14">
        <v>29.55</v>
      </c>
      <c r="G771" t="s">
        <v>5</v>
      </c>
    </row>
    <row r="772" spans="1:7" ht="14.25">
      <c r="A772" s="11">
        <v>43952</v>
      </c>
      <c r="B772" s="10" t="s">
        <v>3978</v>
      </c>
      <c r="C772" s="12">
        <v>8.3333333333333329E-2</v>
      </c>
      <c r="D772" s="13">
        <v>43980</v>
      </c>
      <c r="E772" s="7" t="s">
        <v>2584</v>
      </c>
      <c r="F772" s="14">
        <v>34.4</v>
      </c>
      <c r="G772" t="s">
        <v>5</v>
      </c>
    </row>
    <row r="773" spans="1:7" ht="14.25">
      <c r="A773" s="11">
        <v>43952</v>
      </c>
      <c r="B773" s="10" t="s">
        <v>3979</v>
      </c>
      <c r="C773" s="12">
        <v>0.125</v>
      </c>
      <c r="D773" s="13">
        <v>43980</v>
      </c>
      <c r="E773" s="7" t="s">
        <v>2584</v>
      </c>
      <c r="F773" s="14">
        <v>34.42</v>
      </c>
      <c r="G773" t="s">
        <v>5</v>
      </c>
    </row>
    <row r="774" spans="1:7" ht="14.25">
      <c r="A774" s="11">
        <v>43952</v>
      </c>
      <c r="B774" s="10" t="s">
        <v>3980</v>
      </c>
      <c r="C774" s="12">
        <v>0.16666666666666666</v>
      </c>
      <c r="D774" s="13">
        <v>43980</v>
      </c>
      <c r="E774" s="7" t="s">
        <v>2584</v>
      </c>
      <c r="F774" s="14">
        <v>34.69</v>
      </c>
      <c r="G774" t="s">
        <v>5</v>
      </c>
    </row>
    <row r="775" spans="1:7" ht="14.25">
      <c r="A775" s="11">
        <v>43952</v>
      </c>
      <c r="B775" s="10" t="s">
        <v>3981</v>
      </c>
      <c r="C775" s="12">
        <v>0.20833333333333334</v>
      </c>
      <c r="D775" s="13">
        <v>43980</v>
      </c>
      <c r="E775" s="7" t="s">
        <v>2584</v>
      </c>
      <c r="F775" s="14">
        <v>34.799999999999997</v>
      </c>
      <c r="G775" t="s">
        <v>5</v>
      </c>
    </row>
    <row r="776" spans="1:7" ht="14.25">
      <c r="A776" s="11">
        <v>43952</v>
      </c>
      <c r="B776" s="10" t="s">
        <v>3984</v>
      </c>
      <c r="C776" s="12">
        <v>0.33333333333333331</v>
      </c>
      <c r="D776" s="13">
        <v>43980</v>
      </c>
      <c r="E776" s="7" t="s">
        <v>2584</v>
      </c>
      <c r="F776" s="14">
        <v>34</v>
      </c>
      <c r="G776" t="s">
        <v>5</v>
      </c>
    </row>
    <row r="777" spans="1:7" ht="14.25">
      <c r="A777" s="11">
        <v>43952</v>
      </c>
      <c r="B777" s="10" t="s">
        <v>3988</v>
      </c>
      <c r="C777" s="12">
        <v>0.5</v>
      </c>
      <c r="D777" s="13">
        <v>43980</v>
      </c>
      <c r="E777" s="7" t="s">
        <v>2584</v>
      </c>
      <c r="F777" s="14">
        <v>34.07</v>
      </c>
      <c r="G777" t="s">
        <v>5</v>
      </c>
    </row>
    <row r="778" spans="1:7" ht="14.25">
      <c r="A778" s="11">
        <v>43952</v>
      </c>
      <c r="B778" s="10" t="s">
        <v>3990</v>
      </c>
      <c r="C778" s="12">
        <v>0.58333333333333337</v>
      </c>
      <c r="D778" s="13">
        <v>43980</v>
      </c>
      <c r="E778" s="7" t="s">
        <v>2584</v>
      </c>
      <c r="F778" s="14">
        <v>33.5</v>
      </c>
      <c r="G778" t="s">
        <v>5</v>
      </c>
    </row>
    <row r="779" spans="1:7" ht="14.25">
      <c r="A779" s="11">
        <v>43952</v>
      </c>
      <c r="B779" s="10" t="s">
        <v>3991</v>
      </c>
      <c r="C779" s="12">
        <v>0.625</v>
      </c>
      <c r="D779" s="13">
        <v>43980</v>
      </c>
      <c r="E779" s="7" t="s">
        <v>2584</v>
      </c>
      <c r="F779" s="14">
        <v>32.9</v>
      </c>
      <c r="G779" t="s">
        <v>5</v>
      </c>
    </row>
    <row r="780" spans="1:7" ht="14.25">
      <c r="A780" s="11">
        <v>43952</v>
      </c>
      <c r="B780" s="10" t="s">
        <v>3992</v>
      </c>
      <c r="C780" s="12">
        <v>0.66666666666666663</v>
      </c>
      <c r="D780" s="13">
        <v>43980</v>
      </c>
      <c r="E780" s="7" t="s">
        <v>2584</v>
      </c>
      <c r="F780" s="14">
        <v>32.21</v>
      </c>
      <c r="G780" t="s">
        <v>5</v>
      </c>
    </row>
    <row r="781" spans="1:7" ht="14.25">
      <c r="A781" s="11">
        <v>43952</v>
      </c>
      <c r="B781" s="10" t="s">
        <v>3996</v>
      </c>
      <c r="C781" s="12">
        <v>0.83333333333333337</v>
      </c>
      <c r="D781" s="13">
        <v>43980</v>
      </c>
      <c r="E781" s="7" t="s">
        <v>2584</v>
      </c>
      <c r="F781" s="14">
        <v>30.59</v>
      </c>
      <c r="G781" t="s">
        <v>5</v>
      </c>
    </row>
    <row r="782" spans="1:7" ht="14.25">
      <c r="A782" s="11">
        <v>43952</v>
      </c>
      <c r="B782" s="10" t="s">
        <v>3999</v>
      </c>
      <c r="C782" s="12">
        <v>0.95833333333333337</v>
      </c>
      <c r="D782" s="13">
        <v>43980</v>
      </c>
      <c r="E782" s="7" t="s">
        <v>2584</v>
      </c>
      <c r="F782" s="14">
        <v>30.01</v>
      </c>
      <c r="G782" t="s">
        <v>5</v>
      </c>
    </row>
    <row r="783" spans="1:7" ht="14.25">
      <c r="A783" s="11">
        <v>43952</v>
      </c>
      <c r="B783" s="10" t="s">
        <v>4003</v>
      </c>
      <c r="C783" s="12">
        <v>0.125</v>
      </c>
      <c r="D783" s="13">
        <v>43981</v>
      </c>
      <c r="E783" s="7" t="s">
        <v>2584</v>
      </c>
      <c r="F783" s="14">
        <v>33.1</v>
      </c>
      <c r="G783" t="s">
        <v>5</v>
      </c>
    </row>
    <row r="784" spans="1:7" ht="14.25">
      <c r="A784" s="11">
        <v>43952</v>
      </c>
      <c r="B784" s="10" t="s">
        <v>4004</v>
      </c>
      <c r="C784" s="12">
        <v>0.16666666666666666</v>
      </c>
      <c r="D784" s="13">
        <v>43981</v>
      </c>
      <c r="E784" s="7" t="s">
        <v>2584</v>
      </c>
      <c r="F784" s="14">
        <v>33.020000000000003</v>
      </c>
      <c r="G784" t="s">
        <v>5</v>
      </c>
    </row>
    <row r="785" spans="1:7" ht="14.25">
      <c r="A785" s="11">
        <v>43952</v>
      </c>
      <c r="B785" s="10" t="s">
        <v>4005</v>
      </c>
      <c r="C785" s="12">
        <v>0.20833333333333334</v>
      </c>
      <c r="D785" s="13">
        <v>43981</v>
      </c>
      <c r="E785" s="7" t="s">
        <v>2584</v>
      </c>
      <c r="F785" s="14">
        <v>33.1</v>
      </c>
      <c r="G785" t="s">
        <v>5</v>
      </c>
    </row>
    <row r="786" spans="1:7" ht="14.25">
      <c r="A786" s="11">
        <v>43952</v>
      </c>
      <c r="B786" s="10" t="s">
        <v>4006</v>
      </c>
      <c r="C786" s="12">
        <v>0.25</v>
      </c>
      <c r="D786" s="13">
        <v>43981</v>
      </c>
      <c r="E786" s="7" t="s">
        <v>2584</v>
      </c>
      <c r="F786" s="14">
        <v>33</v>
      </c>
      <c r="G786" t="s">
        <v>5</v>
      </c>
    </row>
    <row r="787" spans="1:7" ht="14.25">
      <c r="A787" s="11">
        <v>43952</v>
      </c>
      <c r="B787" s="10" t="s">
        <v>4008</v>
      </c>
      <c r="C787" s="12">
        <v>0.33333333333333331</v>
      </c>
      <c r="D787" s="13">
        <v>43981</v>
      </c>
      <c r="E787" s="7" t="s">
        <v>2584</v>
      </c>
      <c r="F787" s="14">
        <v>32.9</v>
      </c>
      <c r="G787" t="s">
        <v>5</v>
      </c>
    </row>
    <row r="788" spans="1:7" ht="14.25">
      <c r="A788" s="11">
        <v>43952</v>
      </c>
      <c r="B788" s="10" t="s">
        <v>4009</v>
      </c>
      <c r="C788" s="12">
        <v>0.375</v>
      </c>
      <c r="D788" s="13">
        <v>43981</v>
      </c>
      <c r="E788" s="7" t="s">
        <v>2584</v>
      </c>
      <c r="F788" s="14">
        <v>31.96</v>
      </c>
      <c r="G788" t="s">
        <v>5</v>
      </c>
    </row>
    <row r="789" spans="1:7" ht="14.25">
      <c r="A789" s="11">
        <v>43952</v>
      </c>
      <c r="B789" s="10" t="s">
        <v>4012</v>
      </c>
      <c r="C789" s="12">
        <v>0.5</v>
      </c>
      <c r="D789" s="13">
        <v>43981</v>
      </c>
      <c r="E789" s="7" t="s">
        <v>2584</v>
      </c>
      <c r="F789" s="14">
        <v>28</v>
      </c>
      <c r="G789" t="s">
        <v>5</v>
      </c>
    </row>
    <row r="790" spans="1:7" ht="14.25">
      <c r="A790" s="11">
        <v>43952</v>
      </c>
      <c r="B790" s="10" t="s">
        <v>4014</v>
      </c>
      <c r="C790" s="12">
        <v>0.58333333333333337</v>
      </c>
      <c r="D790" s="13">
        <v>43981</v>
      </c>
      <c r="E790" s="7" t="s">
        <v>2584</v>
      </c>
      <c r="F790" s="14">
        <v>27.75</v>
      </c>
      <c r="G790" t="s">
        <v>5</v>
      </c>
    </row>
    <row r="791" spans="1:7" ht="14.25">
      <c r="A791" s="11">
        <v>43952</v>
      </c>
      <c r="B791" s="10" t="s">
        <v>4022</v>
      </c>
      <c r="C791" s="12">
        <v>0.91666666666666663</v>
      </c>
      <c r="D791" s="13">
        <v>43981</v>
      </c>
      <c r="E791" s="7" t="s">
        <v>2584</v>
      </c>
      <c r="F791" s="14">
        <v>33.44</v>
      </c>
      <c r="G791" t="s">
        <v>5</v>
      </c>
    </row>
    <row r="792" spans="1:7" ht="14.25">
      <c r="A792" s="11">
        <v>43952</v>
      </c>
      <c r="B792" s="10" t="s">
        <v>4023</v>
      </c>
      <c r="C792" s="12">
        <v>0.95833333333333337</v>
      </c>
      <c r="D792" s="13">
        <v>43981</v>
      </c>
      <c r="E792" s="7" t="s">
        <v>2584</v>
      </c>
      <c r="F792" s="14">
        <v>30.83</v>
      </c>
      <c r="G792" t="s">
        <v>5</v>
      </c>
    </row>
    <row r="793" spans="1:7" ht="14.25">
      <c r="A793" s="11">
        <v>43952</v>
      </c>
      <c r="B793" s="10" t="s">
        <v>4024</v>
      </c>
      <c r="C793" s="12">
        <v>0</v>
      </c>
      <c r="D793" s="13">
        <v>43982</v>
      </c>
      <c r="E793" s="7" t="s">
        <v>2584</v>
      </c>
      <c r="F793" s="14">
        <v>30.3</v>
      </c>
      <c r="G793" t="s">
        <v>5</v>
      </c>
    </row>
    <row r="794" spans="1:7" ht="14.25">
      <c r="A794" s="11">
        <v>43952</v>
      </c>
      <c r="B794" s="10" t="s">
        <v>4028</v>
      </c>
      <c r="C794" s="12">
        <v>0.16666666666666666</v>
      </c>
      <c r="D794" s="13">
        <v>43982</v>
      </c>
      <c r="E794" s="7" t="s">
        <v>2584</v>
      </c>
      <c r="F794" s="14">
        <v>26.61</v>
      </c>
      <c r="G794" t="s">
        <v>5</v>
      </c>
    </row>
    <row r="795" spans="1:7" ht="14.25">
      <c r="A795" s="11">
        <v>43952</v>
      </c>
      <c r="B795" s="10" t="s">
        <v>4031</v>
      </c>
      <c r="C795" s="12">
        <v>0.29166666666666669</v>
      </c>
      <c r="D795" s="13">
        <v>43982</v>
      </c>
      <c r="E795" s="7" t="s">
        <v>2584</v>
      </c>
      <c r="F795" s="14">
        <v>26.22</v>
      </c>
      <c r="G795" t="s">
        <v>5</v>
      </c>
    </row>
    <row r="796" spans="1:7" ht="14.25">
      <c r="A796" s="11">
        <v>43952</v>
      </c>
      <c r="B796" s="10" t="s">
        <v>4034</v>
      </c>
      <c r="C796" s="12">
        <v>0.41666666666666669</v>
      </c>
      <c r="D796" s="13">
        <v>43982</v>
      </c>
      <c r="E796" s="7" t="s">
        <v>2584</v>
      </c>
      <c r="F796" s="14">
        <v>29.19</v>
      </c>
      <c r="G796" t="s">
        <v>5</v>
      </c>
    </row>
    <row r="797" spans="1:7" ht="14.25">
      <c r="A797" s="11">
        <v>43952</v>
      </c>
      <c r="B797" s="10" t="s">
        <v>4038</v>
      </c>
      <c r="C797" s="12">
        <v>0.58333333333333337</v>
      </c>
      <c r="D797" s="13">
        <v>43982</v>
      </c>
      <c r="E797" s="7" t="s">
        <v>2584</v>
      </c>
      <c r="F797" s="14">
        <v>32.090000000000003</v>
      </c>
      <c r="G797" t="s">
        <v>5</v>
      </c>
    </row>
    <row r="798" spans="1:7" ht="14.25">
      <c r="A798" s="11">
        <v>43952</v>
      </c>
      <c r="B798" s="10" t="s">
        <v>4046</v>
      </c>
      <c r="C798" s="12">
        <v>0.91666666666666663</v>
      </c>
      <c r="D798" s="13">
        <v>43982</v>
      </c>
      <c r="E798" s="7" t="s">
        <v>2584</v>
      </c>
      <c r="F798" s="14">
        <v>36.19</v>
      </c>
      <c r="G798" t="s">
        <v>5</v>
      </c>
    </row>
    <row r="799" spans="1:7" ht="14.25">
      <c r="A799" s="11">
        <v>43952</v>
      </c>
      <c r="B799" s="10" t="s">
        <v>4047</v>
      </c>
      <c r="C799" s="12">
        <v>0.95833333333333337</v>
      </c>
      <c r="D799" s="13">
        <v>43982</v>
      </c>
      <c r="E799" s="7" t="s">
        <v>2584</v>
      </c>
      <c r="F799" s="14">
        <v>35.6</v>
      </c>
      <c r="G799" t="s">
        <v>5</v>
      </c>
    </row>
    <row r="800" spans="1:7" ht="14.25">
      <c r="A800" s="11">
        <v>43983</v>
      </c>
      <c r="B800" s="10" t="s">
        <v>4048</v>
      </c>
      <c r="C800" s="12">
        <v>0</v>
      </c>
      <c r="D800" s="13">
        <v>43983</v>
      </c>
      <c r="E800" s="7" t="s">
        <v>2584</v>
      </c>
      <c r="F800" s="14">
        <v>35.4</v>
      </c>
      <c r="G800" t="s">
        <v>5</v>
      </c>
    </row>
    <row r="801" spans="1:7" ht="14.25">
      <c r="A801" s="11">
        <v>43983</v>
      </c>
      <c r="B801" s="10" t="s">
        <v>4049</v>
      </c>
      <c r="C801" s="12">
        <v>4.1666666666666664E-2</v>
      </c>
      <c r="D801" s="13">
        <v>43983</v>
      </c>
      <c r="E801" s="7" t="s">
        <v>2584</v>
      </c>
      <c r="F801" s="14">
        <v>34.07</v>
      </c>
      <c r="G801" t="s">
        <v>5</v>
      </c>
    </row>
    <row r="802" spans="1:7" ht="14.25">
      <c r="A802" s="11">
        <v>43983</v>
      </c>
      <c r="B802" s="10" t="s">
        <v>4051</v>
      </c>
      <c r="C802" s="12">
        <v>0.125</v>
      </c>
      <c r="D802" s="13">
        <v>43983</v>
      </c>
      <c r="E802" s="7" t="s">
        <v>2584</v>
      </c>
      <c r="F802" s="14">
        <v>33.520000000000003</v>
      </c>
      <c r="G802" t="s">
        <v>5</v>
      </c>
    </row>
    <row r="803" spans="1:7" ht="14.25">
      <c r="A803" s="11">
        <v>43983</v>
      </c>
      <c r="B803" s="10" t="s">
        <v>4052</v>
      </c>
      <c r="C803" s="12">
        <v>0.16666666666666666</v>
      </c>
      <c r="D803" s="13">
        <v>43983</v>
      </c>
      <c r="E803" s="7" t="s">
        <v>2584</v>
      </c>
      <c r="F803" s="14">
        <v>33.5</v>
      </c>
      <c r="G803" t="s">
        <v>5</v>
      </c>
    </row>
    <row r="804" spans="1:7" ht="14.25">
      <c r="A804" s="11">
        <v>43983</v>
      </c>
      <c r="B804" s="10" t="s">
        <v>4053</v>
      </c>
      <c r="C804" s="12">
        <v>0.20833333333333334</v>
      </c>
      <c r="D804" s="13">
        <v>43983</v>
      </c>
      <c r="E804" s="7" t="s">
        <v>2584</v>
      </c>
      <c r="F804" s="14">
        <v>33.5</v>
      </c>
      <c r="G804" t="s">
        <v>5</v>
      </c>
    </row>
    <row r="805" spans="1:7" ht="14.25">
      <c r="A805" s="11">
        <v>43983</v>
      </c>
      <c r="B805" s="10" t="s">
        <v>4054</v>
      </c>
      <c r="C805" s="12">
        <v>0.25</v>
      </c>
      <c r="D805" s="13">
        <v>43983</v>
      </c>
      <c r="E805" s="7" t="s">
        <v>2584</v>
      </c>
      <c r="F805" s="14">
        <v>34.42</v>
      </c>
      <c r="G805" t="s">
        <v>5</v>
      </c>
    </row>
    <row r="806" spans="1:7" ht="14.25">
      <c r="A806" s="11">
        <v>43983</v>
      </c>
      <c r="B806" s="10" t="s">
        <v>4055</v>
      </c>
      <c r="C806" s="12">
        <v>0.29166666666666669</v>
      </c>
      <c r="D806" s="13">
        <v>43983</v>
      </c>
      <c r="E806" s="7" t="s">
        <v>2584</v>
      </c>
      <c r="F806" s="14">
        <v>34.26</v>
      </c>
      <c r="G806" t="s">
        <v>5</v>
      </c>
    </row>
    <row r="807" spans="1:7" ht="14.25">
      <c r="A807" s="11">
        <v>43983</v>
      </c>
      <c r="B807" s="10" t="s">
        <v>4056</v>
      </c>
      <c r="C807" s="12">
        <v>0.33333333333333331</v>
      </c>
      <c r="D807" s="13">
        <v>43983</v>
      </c>
      <c r="E807" s="7" t="s">
        <v>2584</v>
      </c>
      <c r="F807" s="14">
        <v>33.33</v>
      </c>
      <c r="G807" t="s">
        <v>5</v>
      </c>
    </row>
    <row r="808" spans="1:7" ht="14.25">
      <c r="A808" s="11">
        <v>43983</v>
      </c>
      <c r="B808" s="10" t="s">
        <v>4057</v>
      </c>
      <c r="C808" s="12">
        <v>0.375</v>
      </c>
      <c r="D808" s="13">
        <v>43983</v>
      </c>
      <c r="E808" s="7" t="s">
        <v>2584</v>
      </c>
      <c r="F808" s="14">
        <v>34.42</v>
      </c>
      <c r="G808" t="s">
        <v>5</v>
      </c>
    </row>
    <row r="809" spans="1:7" ht="14.25">
      <c r="A809" s="11">
        <v>43983</v>
      </c>
      <c r="B809" s="10" t="s">
        <v>4061</v>
      </c>
      <c r="C809" s="12">
        <v>0.54166666666666663</v>
      </c>
      <c r="D809" s="13">
        <v>43983</v>
      </c>
      <c r="E809" s="7" t="s">
        <v>2584</v>
      </c>
      <c r="F809" s="14">
        <v>34.450000000000003</v>
      </c>
      <c r="G809" t="s">
        <v>5</v>
      </c>
    </row>
    <row r="810" spans="1:7" ht="14.25">
      <c r="A810" s="11">
        <v>43983</v>
      </c>
      <c r="B810" s="10" t="s">
        <v>4062</v>
      </c>
      <c r="C810" s="12">
        <v>0.58333333333333337</v>
      </c>
      <c r="D810" s="13">
        <v>43983</v>
      </c>
      <c r="E810" s="7" t="s">
        <v>2584</v>
      </c>
      <c r="F810" s="14">
        <v>33.58</v>
      </c>
      <c r="G810" t="s">
        <v>5</v>
      </c>
    </row>
    <row r="811" spans="1:7" ht="14.25">
      <c r="A811" s="11">
        <v>43983</v>
      </c>
      <c r="B811" s="10" t="s">
        <v>4065</v>
      </c>
      <c r="C811" s="12">
        <v>0.70833333333333337</v>
      </c>
      <c r="D811" s="13">
        <v>43983</v>
      </c>
      <c r="E811" s="7" t="s">
        <v>2584</v>
      </c>
      <c r="F811" s="14">
        <v>33.33</v>
      </c>
      <c r="G811" t="s">
        <v>5</v>
      </c>
    </row>
    <row r="812" spans="1:7" ht="14.25">
      <c r="A812" s="11">
        <v>43983</v>
      </c>
      <c r="B812" s="10" t="s">
        <v>4066</v>
      </c>
      <c r="C812" s="12">
        <v>0.75</v>
      </c>
      <c r="D812" s="13">
        <v>43983</v>
      </c>
      <c r="E812" s="7" t="s">
        <v>2584</v>
      </c>
      <c r="F812" s="14">
        <v>33.5</v>
      </c>
      <c r="G812" t="s">
        <v>5</v>
      </c>
    </row>
    <row r="813" spans="1:7" ht="14.25">
      <c r="A813" s="11">
        <v>43983</v>
      </c>
      <c r="B813" s="10" t="s">
        <v>4067</v>
      </c>
      <c r="C813" s="12">
        <v>0.79166666666666663</v>
      </c>
      <c r="D813" s="13">
        <v>43983</v>
      </c>
      <c r="E813" s="7" t="s">
        <v>2584</v>
      </c>
      <c r="F813" s="14">
        <v>34.07</v>
      </c>
      <c r="G813" t="s">
        <v>5</v>
      </c>
    </row>
    <row r="814" spans="1:7" ht="14.25">
      <c r="A814" s="11">
        <v>43983</v>
      </c>
      <c r="B814" s="10" t="s">
        <v>4071</v>
      </c>
      <c r="C814" s="12">
        <v>0.95833333333333337</v>
      </c>
      <c r="D814" s="13">
        <v>43983</v>
      </c>
      <c r="E814" s="7" t="s">
        <v>2584</v>
      </c>
      <c r="F814" s="14">
        <v>35.75</v>
      </c>
      <c r="G814" t="s">
        <v>5</v>
      </c>
    </row>
    <row r="815" spans="1:7" ht="14.25">
      <c r="A815" s="11">
        <v>43983</v>
      </c>
      <c r="B815" s="10" t="s">
        <v>4073</v>
      </c>
      <c r="C815" s="12">
        <v>4.1666666666666664E-2</v>
      </c>
      <c r="D815" s="13">
        <v>43984</v>
      </c>
      <c r="E815" s="7" t="s">
        <v>2584</v>
      </c>
      <c r="F815" s="14">
        <v>33.53</v>
      </c>
      <c r="G815" t="s">
        <v>5</v>
      </c>
    </row>
    <row r="816" spans="1:7" ht="14.25">
      <c r="A816" s="11">
        <v>43983</v>
      </c>
      <c r="B816" s="10" t="s">
        <v>4074</v>
      </c>
      <c r="C816" s="12">
        <v>8.3333333333333329E-2</v>
      </c>
      <c r="D816" s="13">
        <v>43984</v>
      </c>
      <c r="E816" s="7" t="s">
        <v>2584</v>
      </c>
      <c r="F816" s="14">
        <v>33.090000000000003</v>
      </c>
      <c r="G816" t="s">
        <v>5</v>
      </c>
    </row>
    <row r="817" spans="1:7" ht="14.25">
      <c r="A817" s="11">
        <v>43983</v>
      </c>
      <c r="B817" s="10" t="s">
        <v>4075</v>
      </c>
      <c r="C817" s="12">
        <v>0.125</v>
      </c>
      <c r="D817" s="13">
        <v>43984</v>
      </c>
      <c r="E817" s="7" t="s">
        <v>2584</v>
      </c>
      <c r="F817" s="14">
        <v>33.04</v>
      </c>
      <c r="G817" t="s">
        <v>5</v>
      </c>
    </row>
    <row r="818" spans="1:7" ht="14.25">
      <c r="A818" s="11">
        <v>43983</v>
      </c>
      <c r="B818" s="10" t="s">
        <v>4078</v>
      </c>
      <c r="C818" s="12">
        <v>0.25</v>
      </c>
      <c r="D818" s="13">
        <v>43984</v>
      </c>
      <c r="E818" s="7" t="s">
        <v>2584</v>
      </c>
      <c r="F818" s="14">
        <v>33</v>
      </c>
      <c r="G818" t="s">
        <v>5</v>
      </c>
    </row>
    <row r="819" spans="1:7" ht="14.25">
      <c r="A819" s="11">
        <v>43983</v>
      </c>
      <c r="B819" s="10" t="s">
        <v>4081</v>
      </c>
      <c r="C819" s="12">
        <v>0.375</v>
      </c>
      <c r="D819" s="13">
        <v>43984</v>
      </c>
      <c r="E819" s="7" t="s">
        <v>2584</v>
      </c>
      <c r="F819" s="14">
        <v>36.17</v>
      </c>
      <c r="G819" t="s">
        <v>5</v>
      </c>
    </row>
    <row r="820" spans="1:7" ht="14.25">
      <c r="A820" s="11">
        <v>43983</v>
      </c>
      <c r="B820" s="10" t="s">
        <v>4082</v>
      </c>
      <c r="C820" s="12">
        <v>0.41666666666666669</v>
      </c>
      <c r="D820" s="13">
        <v>43984</v>
      </c>
      <c r="E820" s="7" t="s">
        <v>2584</v>
      </c>
      <c r="F820" s="14">
        <v>36.15</v>
      </c>
      <c r="G820" t="s">
        <v>5</v>
      </c>
    </row>
    <row r="821" spans="1:7" ht="14.25">
      <c r="A821" s="11">
        <v>43983</v>
      </c>
      <c r="B821" s="10" t="s">
        <v>4084</v>
      </c>
      <c r="C821" s="12">
        <v>0.5</v>
      </c>
      <c r="D821" s="13">
        <v>43984</v>
      </c>
      <c r="E821" s="7" t="s">
        <v>2584</v>
      </c>
      <c r="F821" s="14">
        <v>36</v>
      </c>
      <c r="G821" t="s">
        <v>5</v>
      </c>
    </row>
    <row r="822" spans="1:7" ht="14.25">
      <c r="A822" s="11">
        <v>43983</v>
      </c>
      <c r="B822" s="10" t="s">
        <v>4086</v>
      </c>
      <c r="C822" s="12">
        <v>0.58333333333333337</v>
      </c>
      <c r="D822" s="13">
        <v>43984</v>
      </c>
      <c r="E822" s="7" t="s">
        <v>2584</v>
      </c>
      <c r="F822" s="14">
        <v>35.75</v>
      </c>
      <c r="G822" t="s">
        <v>5</v>
      </c>
    </row>
    <row r="823" spans="1:7" ht="14.25">
      <c r="A823" s="11">
        <v>43983</v>
      </c>
      <c r="B823" s="10" t="s">
        <v>4087</v>
      </c>
      <c r="C823" s="12">
        <v>0.625</v>
      </c>
      <c r="D823" s="13">
        <v>43984</v>
      </c>
      <c r="E823" s="7" t="s">
        <v>2584</v>
      </c>
      <c r="F823" s="14">
        <v>34.5</v>
      </c>
      <c r="G823" t="s">
        <v>5</v>
      </c>
    </row>
    <row r="824" spans="1:7" ht="14.25">
      <c r="A824" s="11">
        <v>43983</v>
      </c>
      <c r="B824" s="10" t="s">
        <v>4092</v>
      </c>
      <c r="C824" s="12">
        <v>0.83333333333333337</v>
      </c>
      <c r="D824" s="13">
        <v>43984</v>
      </c>
      <c r="E824" s="7" t="s">
        <v>2584</v>
      </c>
      <c r="F824" s="14">
        <v>36</v>
      </c>
      <c r="G824" t="s">
        <v>5</v>
      </c>
    </row>
    <row r="825" spans="1:7" ht="14.25">
      <c r="A825" s="11">
        <v>43983</v>
      </c>
      <c r="B825" s="10" t="s">
        <v>4095</v>
      </c>
      <c r="C825" s="12">
        <v>0.95833333333333337</v>
      </c>
      <c r="D825" s="13">
        <v>43984</v>
      </c>
      <c r="E825" s="7" t="s">
        <v>2584</v>
      </c>
      <c r="F825" s="14">
        <v>36.21</v>
      </c>
      <c r="G825" t="s">
        <v>5</v>
      </c>
    </row>
    <row r="826" spans="1:7" ht="14.25">
      <c r="A826" s="11">
        <v>43983</v>
      </c>
      <c r="B826" s="10" t="s">
        <v>4096</v>
      </c>
      <c r="C826" s="12">
        <v>0</v>
      </c>
      <c r="D826" s="13">
        <v>43985</v>
      </c>
      <c r="E826" s="7" t="s">
        <v>2584</v>
      </c>
      <c r="F826" s="14">
        <v>34.9</v>
      </c>
      <c r="G826" t="s">
        <v>5</v>
      </c>
    </row>
    <row r="827" spans="1:7" ht="14.25">
      <c r="A827" s="11">
        <v>43983</v>
      </c>
      <c r="B827" s="10" t="s">
        <v>4098</v>
      </c>
      <c r="C827" s="12">
        <v>8.3333333333333329E-2</v>
      </c>
      <c r="D827" s="13">
        <v>43985</v>
      </c>
      <c r="E827" s="7" t="s">
        <v>2584</v>
      </c>
      <c r="F827" s="14">
        <v>34.03</v>
      </c>
      <c r="G827" t="s">
        <v>5</v>
      </c>
    </row>
    <row r="828" spans="1:7" ht="14.25">
      <c r="A828" s="11">
        <v>43983</v>
      </c>
      <c r="B828" s="10" t="s">
        <v>4099</v>
      </c>
      <c r="C828" s="12">
        <v>0.125</v>
      </c>
      <c r="D828" s="13">
        <v>43985</v>
      </c>
      <c r="E828" s="7" t="s">
        <v>2584</v>
      </c>
      <c r="F828" s="14">
        <v>34</v>
      </c>
      <c r="G828" t="s">
        <v>5</v>
      </c>
    </row>
    <row r="829" spans="1:7" ht="14.25">
      <c r="A829" s="11">
        <v>43983</v>
      </c>
      <c r="B829" s="10" t="s">
        <v>4100</v>
      </c>
      <c r="C829" s="12">
        <v>0.16666666666666666</v>
      </c>
      <c r="D829" s="13">
        <v>43985</v>
      </c>
      <c r="E829" s="7" t="s">
        <v>2584</v>
      </c>
      <c r="F829" s="14">
        <v>34.020000000000003</v>
      </c>
      <c r="G829" t="s">
        <v>5</v>
      </c>
    </row>
    <row r="830" spans="1:7" ht="14.25">
      <c r="A830" s="11">
        <v>43983</v>
      </c>
      <c r="B830" s="10" t="s">
        <v>4101</v>
      </c>
      <c r="C830" s="12">
        <v>0.20833333333333334</v>
      </c>
      <c r="D830" s="13">
        <v>43985</v>
      </c>
      <c r="E830" s="7" t="s">
        <v>2584</v>
      </c>
      <c r="F830" s="14">
        <v>34.42</v>
      </c>
      <c r="G830" t="s">
        <v>5</v>
      </c>
    </row>
    <row r="831" spans="1:7" ht="14.25">
      <c r="A831" s="11">
        <v>43983</v>
      </c>
      <c r="B831" s="10" t="s">
        <v>4102</v>
      </c>
      <c r="C831" s="12">
        <v>0.25</v>
      </c>
      <c r="D831" s="13">
        <v>43985</v>
      </c>
      <c r="E831" s="7" t="s">
        <v>2584</v>
      </c>
      <c r="F831" s="14">
        <v>35.53</v>
      </c>
      <c r="G831" t="s">
        <v>5</v>
      </c>
    </row>
    <row r="832" spans="1:7" ht="14.25">
      <c r="A832" s="11">
        <v>43983</v>
      </c>
      <c r="B832" s="10" t="s">
        <v>4103</v>
      </c>
      <c r="C832" s="12">
        <v>0.29166666666666669</v>
      </c>
      <c r="D832" s="13">
        <v>43985</v>
      </c>
      <c r="E832" s="7" t="s">
        <v>2584</v>
      </c>
      <c r="F832" s="14">
        <v>35.57</v>
      </c>
      <c r="G832" t="s">
        <v>5</v>
      </c>
    </row>
    <row r="833" spans="1:7" ht="14.25">
      <c r="A833" s="11">
        <v>43983</v>
      </c>
      <c r="B833" s="10" t="s">
        <v>4105</v>
      </c>
      <c r="C833" s="12">
        <v>0.375</v>
      </c>
      <c r="D833" s="13">
        <v>43985</v>
      </c>
      <c r="E833" s="7" t="s">
        <v>2584</v>
      </c>
      <c r="F833" s="14">
        <v>36.15</v>
      </c>
      <c r="G833" t="s">
        <v>5</v>
      </c>
    </row>
    <row r="834" spans="1:7" ht="14.25">
      <c r="A834" s="11">
        <v>43983</v>
      </c>
      <c r="B834" s="10" t="s">
        <v>4106</v>
      </c>
      <c r="C834" s="12">
        <v>0.41666666666666669</v>
      </c>
      <c r="D834" s="13">
        <v>43985</v>
      </c>
      <c r="E834" s="7" t="s">
        <v>2584</v>
      </c>
      <c r="F834" s="14">
        <v>35.53</v>
      </c>
      <c r="G834" t="s">
        <v>5</v>
      </c>
    </row>
    <row r="835" spans="1:7" ht="14.25">
      <c r="A835" s="11">
        <v>43983</v>
      </c>
      <c r="B835" s="10" t="s">
        <v>4107</v>
      </c>
      <c r="C835" s="12">
        <v>0.45833333333333331</v>
      </c>
      <c r="D835" s="13">
        <v>43985</v>
      </c>
      <c r="E835" s="7" t="s">
        <v>2584</v>
      </c>
      <c r="F835" s="14">
        <v>35.520000000000003</v>
      </c>
      <c r="G835" t="s">
        <v>5</v>
      </c>
    </row>
    <row r="836" spans="1:7" ht="14.25">
      <c r="A836" s="11">
        <v>43983</v>
      </c>
      <c r="B836" s="10" t="s">
        <v>4108</v>
      </c>
      <c r="C836" s="12">
        <v>0.5</v>
      </c>
      <c r="D836" s="13">
        <v>43985</v>
      </c>
      <c r="E836" s="7" t="s">
        <v>2584</v>
      </c>
      <c r="F836" s="14">
        <v>35.53</v>
      </c>
      <c r="G836" t="s">
        <v>5</v>
      </c>
    </row>
    <row r="837" spans="1:7" ht="14.25">
      <c r="A837" s="11">
        <v>43983</v>
      </c>
      <c r="B837" s="10" t="s">
        <v>4109</v>
      </c>
      <c r="C837" s="12">
        <v>0.54166666666666663</v>
      </c>
      <c r="D837" s="13">
        <v>43985</v>
      </c>
      <c r="E837" s="7" t="s">
        <v>2584</v>
      </c>
      <c r="F837" s="14">
        <v>34.9</v>
      </c>
      <c r="G837" t="s">
        <v>5</v>
      </c>
    </row>
    <row r="838" spans="1:7" ht="14.25">
      <c r="A838" s="11">
        <v>43983</v>
      </c>
      <c r="B838" s="10" t="s">
        <v>4111</v>
      </c>
      <c r="C838" s="12">
        <v>0.625</v>
      </c>
      <c r="D838" s="13">
        <v>43985</v>
      </c>
      <c r="E838" s="7" t="s">
        <v>2584</v>
      </c>
      <c r="F838" s="14">
        <v>26.04</v>
      </c>
      <c r="G838" t="s">
        <v>5</v>
      </c>
    </row>
    <row r="839" spans="1:7" ht="14.25">
      <c r="A839" s="11">
        <v>43983</v>
      </c>
      <c r="B839" s="10" t="s">
        <v>4119</v>
      </c>
      <c r="C839" s="12">
        <v>0.95833333333333337</v>
      </c>
      <c r="D839" s="13">
        <v>43985</v>
      </c>
      <c r="E839" s="7" t="s">
        <v>2584</v>
      </c>
      <c r="F839" s="14">
        <v>30.98</v>
      </c>
      <c r="G839" t="s">
        <v>5</v>
      </c>
    </row>
    <row r="840" spans="1:7" ht="14.25">
      <c r="A840" s="11">
        <v>43983</v>
      </c>
      <c r="B840" s="10" t="s">
        <v>4129</v>
      </c>
      <c r="C840" s="12">
        <v>0.375</v>
      </c>
      <c r="D840" s="13">
        <v>43986</v>
      </c>
      <c r="E840" s="7" t="s">
        <v>2584</v>
      </c>
      <c r="F840" s="14">
        <v>33.04</v>
      </c>
      <c r="G840" t="s">
        <v>5</v>
      </c>
    </row>
    <row r="841" spans="1:7" ht="14.25">
      <c r="A841" s="11">
        <v>43983</v>
      </c>
      <c r="B841" s="10" t="s">
        <v>4132</v>
      </c>
      <c r="C841" s="12">
        <v>0.5</v>
      </c>
      <c r="D841" s="13">
        <v>43986</v>
      </c>
      <c r="E841" s="7" t="s">
        <v>2584</v>
      </c>
      <c r="F841" s="14">
        <v>30.5</v>
      </c>
      <c r="G841" t="s">
        <v>5</v>
      </c>
    </row>
    <row r="842" spans="1:7" ht="14.25">
      <c r="A842" s="11">
        <v>43983</v>
      </c>
      <c r="B842" s="10" t="s">
        <v>4134</v>
      </c>
      <c r="C842" s="12">
        <v>0.58333333333333337</v>
      </c>
      <c r="D842" s="13">
        <v>43986</v>
      </c>
      <c r="E842" s="7" t="s">
        <v>2584</v>
      </c>
      <c r="F842" s="14">
        <v>22.17</v>
      </c>
      <c r="G842" t="s">
        <v>5</v>
      </c>
    </row>
    <row r="843" spans="1:7" ht="14.25">
      <c r="A843" s="11">
        <v>43983</v>
      </c>
      <c r="B843" s="10" t="s">
        <v>4146</v>
      </c>
      <c r="C843" s="12">
        <v>8.3333333333333329E-2</v>
      </c>
      <c r="D843" s="13">
        <v>43987</v>
      </c>
      <c r="E843" s="7" t="s">
        <v>2584</v>
      </c>
      <c r="F843" s="14">
        <v>23</v>
      </c>
      <c r="G843" t="s">
        <v>5</v>
      </c>
    </row>
    <row r="844" spans="1:7" ht="14.25">
      <c r="A844" s="11">
        <v>43983</v>
      </c>
      <c r="B844" s="10" t="s">
        <v>4150</v>
      </c>
      <c r="C844" s="12">
        <v>0.25</v>
      </c>
      <c r="D844" s="13">
        <v>43987</v>
      </c>
      <c r="E844" s="7" t="s">
        <v>2584</v>
      </c>
      <c r="F844" s="14">
        <v>30</v>
      </c>
      <c r="G844" t="s">
        <v>5</v>
      </c>
    </row>
    <row r="845" spans="1:7" ht="14.25">
      <c r="A845" s="11">
        <v>43983</v>
      </c>
      <c r="B845" s="10" t="s">
        <v>4152</v>
      </c>
      <c r="C845" s="12">
        <v>0.33333333333333331</v>
      </c>
      <c r="D845" s="13">
        <v>43987</v>
      </c>
      <c r="E845" s="7" t="s">
        <v>2584</v>
      </c>
      <c r="F845" s="14">
        <v>32</v>
      </c>
      <c r="G845" t="s">
        <v>5</v>
      </c>
    </row>
    <row r="846" spans="1:7" ht="14.25">
      <c r="A846" s="11">
        <v>43983</v>
      </c>
      <c r="B846" s="10" t="s">
        <v>4154</v>
      </c>
      <c r="C846" s="12">
        <v>0.41666666666666669</v>
      </c>
      <c r="D846" s="13">
        <v>43987</v>
      </c>
      <c r="E846" s="7" t="s">
        <v>2584</v>
      </c>
      <c r="F846" s="14">
        <v>30</v>
      </c>
      <c r="G846" t="s">
        <v>5</v>
      </c>
    </row>
    <row r="847" spans="1:7" ht="14.25">
      <c r="A847" s="11">
        <v>43983</v>
      </c>
      <c r="B847" s="10" t="s">
        <v>4156</v>
      </c>
      <c r="C847" s="12">
        <v>0.5</v>
      </c>
      <c r="D847" s="13">
        <v>43987</v>
      </c>
      <c r="E847" s="7" t="s">
        <v>2584</v>
      </c>
      <c r="F847" s="14">
        <v>29.79</v>
      </c>
      <c r="G847" t="s">
        <v>5</v>
      </c>
    </row>
    <row r="848" spans="1:7" ht="14.25">
      <c r="A848" s="11">
        <v>43983</v>
      </c>
      <c r="B848" s="10" t="s">
        <v>4159</v>
      </c>
      <c r="C848" s="12">
        <v>0.625</v>
      </c>
      <c r="D848" s="13">
        <v>43987</v>
      </c>
      <c r="E848" s="7" t="s">
        <v>2584</v>
      </c>
      <c r="F848" s="14">
        <v>21.7</v>
      </c>
      <c r="G848" t="s">
        <v>5</v>
      </c>
    </row>
    <row r="849" spans="1:7" ht="14.25">
      <c r="A849" s="11">
        <v>43983</v>
      </c>
      <c r="B849" s="10" t="s">
        <v>4167</v>
      </c>
      <c r="C849" s="12">
        <v>0.95833333333333337</v>
      </c>
      <c r="D849" s="13">
        <v>43987</v>
      </c>
      <c r="E849" s="7" t="s">
        <v>2584</v>
      </c>
      <c r="F849" s="14">
        <v>32.07</v>
      </c>
      <c r="G849" t="s">
        <v>5</v>
      </c>
    </row>
    <row r="850" spans="1:7" ht="14.25">
      <c r="A850" s="11">
        <v>43983</v>
      </c>
      <c r="B850" s="10" t="s">
        <v>4170</v>
      </c>
      <c r="C850" s="12">
        <v>8.3333333333333329E-2</v>
      </c>
      <c r="D850" s="13">
        <v>43988</v>
      </c>
      <c r="E850" s="7" t="s">
        <v>2584</v>
      </c>
      <c r="F850" s="14">
        <v>31</v>
      </c>
      <c r="G850" t="s">
        <v>5</v>
      </c>
    </row>
    <row r="851" spans="1:7" ht="14.25">
      <c r="A851" s="11">
        <v>43983</v>
      </c>
      <c r="B851" s="10" t="s">
        <v>4171</v>
      </c>
      <c r="C851" s="12">
        <v>0.125</v>
      </c>
      <c r="D851" s="13">
        <v>43988</v>
      </c>
      <c r="E851" s="7" t="s">
        <v>2584</v>
      </c>
      <c r="F851" s="14">
        <v>32.090000000000003</v>
      </c>
      <c r="G851" t="s">
        <v>5</v>
      </c>
    </row>
    <row r="852" spans="1:7" ht="14.25">
      <c r="A852" s="11">
        <v>43983</v>
      </c>
      <c r="B852" s="10" t="s">
        <v>4172</v>
      </c>
      <c r="C852" s="12">
        <v>0.16666666666666666</v>
      </c>
      <c r="D852" s="13">
        <v>43988</v>
      </c>
      <c r="E852" s="7" t="s">
        <v>2584</v>
      </c>
      <c r="F852" s="14">
        <v>32.25</v>
      </c>
      <c r="G852" t="s">
        <v>5</v>
      </c>
    </row>
    <row r="853" spans="1:7" ht="14.25">
      <c r="A853" s="11">
        <v>43983</v>
      </c>
      <c r="B853" s="10" t="s">
        <v>4173</v>
      </c>
      <c r="C853" s="12">
        <v>0.20833333333333334</v>
      </c>
      <c r="D853" s="13">
        <v>43988</v>
      </c>
      <c r="E853" s="7" t="s">
        <v>2584</v>
      </c>
      <c r="F853" s="14">
        <v>32.56</v>
      </c>
      <c r="G853" t="s">
        <v>5</v>
      </c>
    </row>
    <row r="854" spans="1:7" ht="14.25">
      <c r="A854" s="11">
        <v>43983</v>
      </c>
      <c r="B854" s="10" t="s">
        <v>4175</v>
      </c>
      <c r="C854" s="12">
        <v>0.29166666666666669</v>
      </c>
      <c r="D854" s="13">
        <v>43988</v>
      </c>
      <c r="E854" s="7" t="s">
        <v>2584</v>
      </c>
      <c r="F854" s="14">
        <v>32.840000000000003</v>
      </c>
      <c r="G854" t="s">
        <v>5</v>
      </c>
    </row>
    <row r="855" spans="1:7" ht="14.25">
      <c r="A855" s="11">
        <v>43983</v>
      </c>
      <c r="B855" s="10" t="s">
        <v>4177</v>
      </c>
      <c r="C855" s="12">
        <v>0.375</v>
      </c>
      <c r="D855" s="13">
        <v>43988</v>
      </c>
      <c r="E855" s="7" t="s">
        <v>2584</v>
      </c>
      <c r="F855" s="14">
        <v>28.28</v>
      </c>
      <c r="G855" t="s">
        <v>5</v>
      </c>
    </row>
    <row r="856" spans="1:7" ht="14.25">
      <c r="A856" s="11">
        <v>43983</v>
      </c>
      <c r="B856" s="10" t="s">
        <v>4180</v>
      </c>
      <c r="C856" s="12">
        <v>0.5</v>
      </c>
      <c r="D856" s="13">
        <v>43988</v>
      </c>
      <c r="E856" s="7" t="s">
        <v>2584</v>
      </c>
      <c r="F856" s="14">
        <v>25.97</v>
      </c>
      <c r="G856" t="s">
        <v>5</v>
      </c>
    </row>
    <row r="857" spans="1:7" ht="14.25">
      <c r="A857" s="11">
        <v>43983</v>
      </c>
      <c r="B857" s="10" t="s">
        <v>4189</v>
      </c>
      <c r="C857" s="12">
        <v>0.875</v>
      </c>
      <c r="D857" s="13">
        <v>43988</v>
      </c>
      <c r="E857" s="7" t="s">
        <v>2584</v>
      </c>
      <c r="F857" s="14">
        <v>32.42</v>
      </c>
      <c r="G857" t="s">
        <v>5</v>
      </c>
    </row>
    <row r="858" spans="1:7" ht="14.25">
      <c r="A858" s="11">
        <v>43983</v>
      </c>
      <c r="B858" s="10" t="s">
        <v>4192</v>
      </c>
      <c r="C858" s="12">
        <v>0</v>
      </c>
      <c r="D858" s="13">
        <v>43989</v>
      </c>
      <c r="E858" s="7" t="s">
        <v>2584</v>
      </c>
      <c r="F858" s="14">
        <v>22.01</v>
      </c>
      <c r="G858" t="s">
        <v>5</v>
      </c>
    </row>
    <row r="859" spans="1:7" ht="14.25">
      <c r="A859" s="11">
        <v>43983</v>
      </c>
      <c r="B859" s="10" t="s">
        <v>4215</v>
      </c>
      <c r="C859" s="12">
        <v>0.95833333333333337</v>
      </c>
      <c r="D859" s="13">
        <v>43989</v>
      </c>
      <c r="E859" s="7" t="s">
        <v>2584</v>
      </c>
      <c r="F859" s="14">
        <v>28.91</v>
      </c>
      <c r="G859" t="s">
        <v>5</v>
      </c>
    </row>
    <row r="860" spans="1:7" ht="14.25">
      <c r="A860" s="11">
        <v>43983</v>
      </c>
      <c r="B860" s="10" t="s">
        <v>4216</v>
      </c>
      <c r="C860" s="12">
        <v>0</v>
      </c>
      <c r="D860" s="13">
        <v>43990</v>
      </c>
      <c r="E860" s="7" t="s">
        <v>2584</v>
      </c>
      <c r="F860" s="14">
        <v>26</v>
      </c>
      <c r="G860" t="s">
        <v>5</v>
      </c>
    </row>
    <row r="861" spans="1:7" ht="14.25">
      <c r="A861" s="11">
        <v>43983</v>
      </c>
      <c r="B861" s="10" t="s">
        <v>4221</v>
      </c>
      <c r="C861" s="12">
        <v>0.20833333333333334</v>
      </c>
      <c r="D861" s="13">
        <v>43990</v>
      </c>
      <c r="E861" s="7" t="s">
        <v>2584</v>
      </c>
      <c r="F861" s="14">
        <v>23.03</v>
      </c>
      <c r="G861" t="s">
        <v>5</v>
      </c>
    </row>
    <row r="862" spans="1:7" ht="14.25">
      <c r="A862" s="11">
        <v>43983</v>
      </c>
      <c r="B862" s="10" t="s">
        <v>4225</v>
      </c>
      <c r="C862" s="12">
        <v>0.375</v>
      </c>
      <c r="D862" s="13">
        <v>43990</v>
      </c>
      <c r="E862" s="7" t="s">
        <v>2584</v>
      </c>
      <c r="F862" s="14">
        <v>30</v>
      </c>
      <c r="G862" t="s">
        <v>5</v>
      </c>
    </row>
    <row r="863" spans="1:7" ht="14.25">
      <c r="A863" s="11">
        <v>43983</v>
      </c>
      <c r="B863" s="10" t="s">
        <v>4227</v>
      </c>
      <c r="C863" s="12">
        <v>0.45833333333333331</v>
      </c>
      <c r="D863" s="13">
        <v>43990</v>
      </c>
      <c r="E863" s="7" t="s">
        <v>2584</v>
      </c>
      <c r="F863" s="14">
        <v>26.5</v>
      </c>
      <c r="G863" t="s">
        <v>5</v>
      </c>
    </row>
    <row r="864" spans="1:7" ht="14.25">
      <c r="A864" s="11">
        <v>43983</v>
      </c>
      <c r="B864" s="10" t="s">
        <v>4228</v>
      </c>
      <c r="C864" s="12">
        <v>0.5</v>
      </c>
      <c r="D864" s="13">
        <v>43990</v>
      </c>
      <c r="E864" s="7" t="s">
        <v>2584</v>
      </c>
      <c r="F864" s="14">
        <v>28</v>
      </c>
      <c r="G864" t="s">
        <v>5</v>
      </c>
    </row>
    <row r="865" spans="1:7" ht="14.25">
      <c r="A865" s="11">
        <v>43983</v>
      </c>
      <c r="B865" s="10" t="s">
        <v>4232</v>
      </c>
      <c r="C865" s="12">
        <v>0.66666666666666663</v>
      </c>
      <c r="D865" s="13">
        <v>43990</v>
      </c>
      <c r="E865" s="7" t="s">
        <v>2584</v>
      </c>
      <c r="F865" s="14">
        <v>25.83</v>
      </c>
      <c r="G865" t="s">
        <v>5</v>
      </c>
    </row>
    <row r="866" spans="1:7" ht="14.25">
      <c r="A866" s="11">
        <v>43983</v>
      </c>
      <c r="B866" s="10" t="s">
        <v>4237</v>
      </c>
      <c r="C866" s="12">
        <v>0.875</v>
      </c>
      <c r="D866" s="13">
        <v>43990</v>
      </c>
      <c r="E866" s="7" t="s">
        <v>2584</v>
      </c>
      <c r="F866" s="14">
        <v>31.18</v>
      </c>
      <c r="G866" t="s">
        <v>5</v>
      </c>
    </row>
    <row r="867" spans="1:7" ht="14.25">
      <c r="A867" s="11">
        <v>43983</v>
      </c>
      <c r="B867" s="10" t="s">
        <v>4247</v>
      </c>
      <c r="C867" s="12">
        <v>0.29166666666666669</v>
      </c>
      <c r="D867" s="13">
        <v>43991</v>
      </c>
      <c r="E867" s="7" t="s">
        <v>2584</v>
      </c>
      <c r="F867" s="14">
        <v>31.49</v>
      </c>
      <c r="G867" t="s">
        <v>5</v>
      </c>
    </row>
    <row r="868" spans="1:7" ht="14.25">
      <c r="A868" s="11">
        <v>43983</v>
      </c>
      <c r="B868" s="10" t="s">
        <v>4249</v>
      </c>
      <c r="C868" s="12">
        <v>0.375</v>
      </c>
      <c r="D868" s="13">
        <v>43991</v>
      </c>
      <c r="E868" s="7" t="s">
        <v>2584</v>
      </c>
      <c r="F868" s="14">
        <v>32.83</v>
      </c>
      <c r="G868" t="s">
        <v>5</v>
      </c>
    </row>
    <row r="869" spans="1:7" ht="14.25">
      <c r="A869" s="11">
        <v>43983</v>
      </c>
      <c r="B869" s="10" t="s">
        <v>4251</v>
      </c>
      <c r="C869" s="12">
        <v>0.45833333333333331</v>
      </c>
      <c r="D869" s="13">
        <v>43991</v>
      </c>
      <c r="E869" s="7" t="s">
        <v>2584</v>
      </c>
      <c r="F869" s="14">
        <v>30.91</v>
      </c>
      <c r="G869" t="s">
        <v>5</v>
      </c>
    </row>
    <row r="870" spans="1:7" ht="14.25">
      <c r="A870" s="11">
        <v>43983</v>
      </c>
      <c r="B870" s="10" t="s">
        <v>4252</v>
      </c>
      <c r="C870" s="12">
        <v>0.5</v>
      </c>
      <c r="D870" s="13">
        <v>43991</v>
      </c>
      <c r="E870" s="7" t="s">
        <v>2584</v>
      </c>
      <c r="F870" s="14">
        <v>31.29</v>
      </c>
      <c r="G870" t="s">
        <v>5</v>
      </c>
    </row>
    <row r="871" spans="1:7" ht="14.25">
      <c r="A871" s="11">
        <v>43983</v>
      </c>
      <c r="B871" s="10" t="s">
        <v>4253</v>
      </c>
      <c r="C871" s="12">
        <v>0.54166666666666663</v>
      </c>
      <c r="D871" s="13">
        <v>43991</v>
      </c>
      <c r="E871" s="7" t="s">
        <v>2584</v>
      </c>
      <c r="F871" s="14">
        <v>31.09</v>
      </c>
      <c r="G871" t="s">
        <v>5</v>
      </c>
    </row>
    <row r="872" spans="1:7" ht="14.25">
      <c r="A872" s="11">
        <v>43983</v>
      </c>
      <c r="B872" s="10" t="s">
        <v>4256</v>
      </c>
      <c r="C872" s="12">
        <v>0.66666666666666663</v>
      </c>
      <c r="D872" s="13">
        <v>43991</v>
      </c>
      <c r="E872" s="7" t="s">
        <v>2584</v>
      </c>
      <c r="F872" s="14">
        <v>27.01</v>
      </c>
      <c r="G872" t="s">
        <v>5</v>
      </c>
    </row>
    <row r="873" spans="1:7" ht="14.25">
      <c r="A873" s="11">
        <v>43983</v>
      </c>
      <c r="B873" s="10" t="s">
        <v>4259</v>
      </c>
      <c r="C873" s="12">
        <v>0.79166666666666663</v>
      </c>
      <c r="D873" s="13">
        <v>43991</v>
      </c>
      <c r="E873" s="7" t="s">
        <v>2584</v>
      </c>
      <c r="F873" s="14">
        <v>30.02</v>
      </c>
      <c r="G873" t="s">
        <v>5</v>
      </c>
    </row>
    <row r="874" spans="1:7" ht="14.25">
      <c r="A874" s="11">
        <v>43983</v>
      </c>
      <c r="B874" s="10" t="s">
        <v>4260</v>
      </c>
      <c r="C874" s="12">
        <v>0.83333333333333337</v>
      </c>
      <c r="D874" s="13">
        <v>43991</v>
      </c>
      <c r="E874" s="7" t="s">
        <v>2584</v>
      </c>
      <c r="F874" s="14">
        <v>31.51</v>
      </c>
      <c r="G874" t="s">
        <v>5</v>
      </c>
    </row>
    <row r="875" spans="1:7" ht="14.25">
      <c r="A875" s="11">
        <v>43983</v>
      </c>
      <c r="B875" s="10" t="s">
        <v>4261</v>
      </c>
      <c r="C875" s="12">
        <v>0.875</v>
      </c>
      <c r="D875" s="13">
        <v>43991</v>
      </c>
      <c r="E875" s="7" t="s">
        <v>2584</v>
      </c>
      <c r="F875" s="14">
        <v>32.83</v>
      </c>
      <c r="G875" t="s">
        <v>5</v>
      </c>
    </row>
    <row r="876" spans="1:7" ht="14.25">
      <c r="A876" s="11">
        <v>43983</v>
      </c>
      <c r="B876" s="10" t="s">
        <v>4271</v>
      </c>
      <c r="C876" s="12">
        <v>0.29166666666666669</v>
      </c>
      <c r="D876" s="13">
        <v>43992</v>
      </c>
      <c r="E876" s="7" t="s">
        <v>2584</v>
      </c>
      <c r="F876" s="14">
        <v>32.020000000000003</v>
      </c>
      <c r="G876" t="s">
        <v>5</v>
      </c>
    </row>
    <row r="877" spans="1:7" ht="14.25">
      <c r="A877" s="11">
        <v>43983</v>
      </c>
      <c r="B877" s="10" t="s">
        <v>4272</v>
      </c>
      <c r="C877" s="12">
        <v>0.33333333333333331</v>
      </c>
      <c r="D877" s="13">
        <v>43992</v>
      </c>
      <c r="E877" s="7" t="s">
        <v>2584</v>
      </c>
      <c r="F877" s="14">
        <v>34.32</v>
      </c>
      <c r="G877" t="s">
        <v>5</v>
      </c>
    </row>
    <row r="878" spans="1:7" ht="14.25">
      <c r="A878" s="11">
        <v>43983</v>
      </c>
      <c r="B878" s="10" t="s">
        <v>4274</v>
      </c>
      <c r="C878" s="12">
        <v>0.41666666666666669</v>
      </c>
      <c r="D878" s="13">
        <v>43992</v>
      </c>
      <c r="E878" s="7" t="s">
        <v>2584</v>
      </c>
      <c r="F878" s="14">
        <v>34.049999999999997</v>
      </c>
      <c r="G878" t="s">
        <v>5</v>
      </c>
    </row>
    <row r="879" spans="1:7" ht="14.25">
      <c r="A879" s="11">
        <v>43983</v>
      </c>
      <c r="B879" s="10" t="s">
        <v>4278</v>
      </c>
      <c r="C879" s="12">
        <v>0.58333333333333337</v>
      </c>
      <c r="D879" s="13">
        <v>43992</v>
      </c>
      <c r="E879" s="7" t="s">
        <v>2584</v>
      </c>
      <c r="F879" s="14">
        <v>32.4</v>
      </c>
      <c r="G879" t="s">
        <v>5</v>
      </c>
    </row>
    <row r="880" spans="1:7" ht="14.25">
      <c r="A880" s="11">
        <v>43983</v>
      </c>
      <c r="B880" s="10" t="s">
        <v>4282</v>
      </c>
      <c r="C880" s="12">
        <v>0.75</v>
      </c>
      <c r="D880" s="13">
        <v>43992</v>
      </c>
      <c r="E880" s="7" t="s">
        <v>2584</v>
      </c>
      <c r="F880" s="14">
        <v>30.6</v>
      </c>
      <c r="G880" t="s">
        <v>5</v>
      </c>
    </row>
    <row r="881" spans="1:7" ht="14.25">
      <c r="A881" s="11">
        <v>43983</v>
      </c>
      <c r="B881" s="10" t="s">
        <v>4284</v>
      </c>
      <c r="C881" s="12">
        <v>0.83333333333333337</v>
      </c>
      <c r="D881" s="13">
        <v>43992</v>
      </c>
      <c r="E881" s="7" t="s">
        <v>2584</v>
      </c>
      <c r="F881" s="14">
        <v>33</v>
      </c>
      <c r="G881" t="s">
        <v>5</v>
      </c>
    </row>
    <row r="882" spans="1:7" ht="14.25">
      <c r="A882" s="11">
        <v>43983</v>
      </c>
      <c r="B882" s="10" t="s">
        <v>4286</v>
      </c>
      <c r="C882" s="12">
        <v>0.91666666666666663</v>
      </c>
      <c r="D882" s="13">
        <v>43992</v>
      </c>
      <c r="E882" s="7" t="s">
        <v>2584</v>
      </c>
      <c r="F882" s="14">
        <v>31.64</v>
      </c>
      <c r="G882" t="s">
        <v>5</v>
      </c>
    </row>
    <row r="883" spans="1:7" ht="14.25">
      <c r="A883" s="11">
        <v>43983</v>
      </c>
      <c r="B883" s="10" t="s">
        <v>4287</v>
      </c>
      <c r="C883" s="12">
        <v>0.95833333333333337</v>
      </c>
      <c r="D883" s="13">
        <v>43992</v>
      </c>
      <c r="E883" s="7" t="s">
        <v>2584</v>
      </c>
      <c r="F883" s="14">
        <v>30.02</v>
      </c>
      <c r="G883" t="s">
        <v>5</v>
      </c>
    </row>
    <row r="884" spans="1:7" ht="14.25">
      <c r="A884" s="11">
        <v>43983</v>
      </c>
      <c r="B884" s="10" t="s">
        <v>4288</v>
      </c>
      <c r="C884" s="12">
        <v>0</v>
      </c>
      <c r="D884" s="13">
        <v>43993</v>
      </c>
      <c r="E884" s="7" t="s">
        <v>2584</v>
      </c>
      <c r="F884" s="14">
        <v>30.34</v>
      </c>
      <c r="G884" t="s">
        <v>5</v>
      </c>
    </row>
    <row r="885" spans="1:7" ht="14.25">
      <c r="A885" s="11">
        <v>43983</v>
      </c>
      <c r="B885" s="10" t="s">
        <v>4289</v>
      </c>
      <c r="C885" s="12">
        <v>4.1666666666666664E-2</v>
      </c>
      <c r="D885" s="13">
        <v>43993</v>
      </c>
      <c r="E885" s="7" t="s">
        <v>2584</v>
      </c>
      <c r="F885" s="14">
        <v>28.69</v>
      </c>
      <c r="G885" t="s">
        <v>5</v>
      </c>
    </row>
    <row r="886" spans="1:7" ht="14.25">
      <c r="A886" s="11">
        <v>43983</v>
      </c>
      <c r="B886" s="10" t="s">
        <v>4290</v>
      </c>
      <c r="C886" s="12">
        <v>8.3333333333333329E-2</v>
      </c>
      <c r="D886" s="13">
        <v>43993</v>
      </c>
      <c r="E886" s="7" t="s">
        <v>2584</v>
      </c>
      <c r="F886" s="14">
        <v>26</v>
      </c>
      <c r="G886" t="s">
        <v>5</v>
      </c>
    </row>
    <row r="887" spans="1:7" ht="14.25">
      <c r="A887" s="11">
        <v>43983</v>
      </c>
      <c r="B887" s="10" t="s">
        <v>4296</v>
      </c>
      <c r="C887" s="12">
        <v>0.33333333333333331</v>
      </c>
      <c r="D887" s="13">
        <v>43993</v>
      </c>
      <c r="E887" s="7" t="s">
        <v>2584</v>
      </c>
      <c r="F887" s="14">
        <v>30</v>
      </c>
      <c r="G887" t="s">
        <v>5</v>
      </c>
    </row>
    <row r="888" spans="1:7" ht="14.25">
      <c r="A888" s="11">
        <v>43983</v>
      </c>
      <c r="B888" s="10" t="s">
        <v>4298</v>
      </c>
      <c r="C888" s="12">
        <v>0.41666666666666669</v>
      </c>
      <c r="D888" s="13">
        <v>43993</v>
      </c>
      <c r="E888" s="7" t="s">
        <v>2584</v>
      </c>
      <c r="F888" s="14">
        <v>26.06</v>
      </c>
      <c r="G888" t="s">
        <v>5</v>
      </c>
    </row>
    <row r="889" spans="1:7" ht="14.25">
      <c r="A889" s="11">
        <v>43983</v>
      </c>
      <c r="B889" s="10" t="s">
        <v>4299</v>
      </c>
      <c r="C889" s="12">
        <v>0.45833333333333331</v>
      </c>
      <c r="D889" s="13">
        <v>43993</v>
      </c>
      <c r="E889" s="7" t="s">
        <v>2584</v>
      </c>
      <c r="F889" s="14">
        <v>22.01</v>
      </c>
      <c r="G889" t="s">
        <v>5</v>
      </c>
    </row>
    <row r="890" spans="1:7" ht="14.25">
      <c r="A890" s="11">
        <v>43983</v>
      </c>
      <c r="B890" s="10" t="s">
        <v>4311</v>
      </c>
      <c r="C890" s="12">
        <v>0.95833333333333337</v>
      </c>
      <c r="D890" s="13">
        <v>43993</v>
      </c>
      <c r="E890" s="7" t="s">
        <v>2584</v>
      </c>
      <c r="F890" s="14">
        <v>23.81</v>
      </c>
      <c r="G890" t="s">
        <v>5</v>
      </c>
    </row>
    <row r="891" spans="1:7" ht="14.25">
      <c r="A891" s="11">
        <v>43983</v>
      </c>
      <c r="B891" s="10" t="s">
        <v>4333</v>
      </c>
      <c r="C891" s="12">
        <v>0.875</v>
      </c>
      <c r="D891" s="13">
        <v>43994</v>
      </c>
      <c r="E891" s="7" t="s">
        <v>2584</v>
      </c>
      <c r="F891" s="14">
        <v>24.7</v>
      </c>
      <c r="G891" t="s">
        <v>5</v>
      </c>
    </row>
    <row r="892" spans="1:7" ht="14.25">
      <c r="A892" s="11">
        <v>43983</v>
      </c>
      <c r="B892" s="10" t="s">
        <v>4335</v>
      </c>
      <c r="C892" s="12">
        <v>0.95833333333333337</v>
      </c>
      <c r="D892" s="13">
        <v>43994</v>
      </c>
      <c r="E892" s="7" t="s">
        <v>2584</v>
      </c>
      <c r="F892" s="14">
        <v>23</v>
      </c>
      <c r="G892" t="s">
        <v>5</v>
      </c>
    </row>
    <row r="893" spans="1:7" ht="14.25">
      <c r="A893" s="11">
        <v>43983</v>
      </c>
      <c r="B893" s="10" t="s">
        <v>4358</v>
      </c>
      <c r="C893" s="12">
        <v>0.91666666666666663</v>
      </c>
      <c r="D893" s="13">
        <v>43995</v>
      </c>
      <c r="E893" s="7" t="s">
        <v>2584</v>
      </c>
      <c r="F893" s="14">
        <v>33.79</v>
      </c>
      <c r="G893" t="s">
        <v>5</v>
      </c>
    </row>
    <row r="894" spans="1:7" ht="14.25">
      <c r="A894" s="11">
        <v>43983</v>
      </c>
      <c r="B894" s="10" t="s">
        <v>4359</v>
      </c>
      <c r="C894" s="12">
        <v>0.95833333333333337</v>
      </c>
      <c r="D894" s="13">
        <v>43995</v>
      </c>
      <c r="E894" s="7" t="s">
        <v>2584</v>
      </c>
      <c r="F894" s="14">
        <v>33</v>
      </c>
      <c r="G894" t="s">
        <v>5</v>
      </c>
    </row>
    <row r="895" spans="1:7" ht="14.25">
      <c r="A895" s="11">
        <v>43983</v>
      </c>
      <c r="B895" s="10" t="s">
        <v>4361</v>
      </c>
      <c r="C895" s="12">
        <v>4.1666666666666664E-2</v>
      </c>
      <c r="D895" s="13">
        <v>43996</v>
      </c>
      <c r="E895" s="7" t="s">
        <v>2584</v>
      </c>
      <c r="F895" s="14">
        <v>31.59</v>
      </c>
      <c r="G895" t="s">
        <v>5</v>
      </c>
    </row>
    <row r="896" spans="1:7" ht="14.25">
      <c r="A896" s="11">
        <v>43983</v>
      </c>
      <c r="B896" s="10" t="s">
        <v>4362</v>
      </c>
      <c r="C896" s="12">
        <v>8.3333333333333329E-2</v>
      </c>
      <c r="D896" s="13">
        <v>43996</v>
      </c>
      <c r="E896" s="7" t="s">
        <v>2584</v>
      </c>
      <c r="F896" s="14">
        <v>31.4</v>
      </c>
      <c r="G896" t="s">
        <v>5</v>
      </c>
    </row>
    <row r="897" spans="1:7" ht="14.25">
      <c r="A897" s="11">
        <v>43983</v>
      </c>
      <c r="B897" s="10" t="s">
        <v>4364</v>
      </c>
      <c r="C897" s="12">
        <v>0.16666666666666666</v>
      </c>
      <c r="D897" s="13">
        <v>43996</v>
      </c>
      <c r="E897" s="7" t="s">
        <v>2584</v>
      </c>
      <c r="F897" s="14">
        <v>31.52</v>
      </c>
      <c r="G897" t="s">
        <v>5</v>
      </c>
    </row>
    <row r="898" spans="1:7" ht="14.25">
      <c r="A898" s="11">
        <v>43983</v>
      </c>
      <c r="B898" s="10" t="s">
        <v>4365</v>
      </c>
      <c r="C898" s="12">
        <v>0.20833333333333334</v>
      </c>
      <c r="D898" s="13">
        <v>43996</v>
      </c>
      <c r="E898" s="7" t="s">
        <v>2584</v>
      </c>
      <c r="F898" s="14">
        <v>31.52</v>
      </c>
      <c r="G898" t="s">
        <v>5</v>
      </c>
    </row>
    <row r="899" spans="1:7" ht="14.25">
      <c r="A899" s="11">
        <v>43983</v>
      </c>
      <c r="B899" s="10" t="s">
        <v>4366</v>
      </c>
      <c r="C899" s="12">
        <v>0.25</v>
      </c>
      <c r="D899" s="13">
        <v>43996</v>
      </c>
      <c r="E899" s="7" t="s">
        <v>2584</v>
      </c>
      <c r="F899" s="14">
        <v>31.52</v>
      </c>
      <c r="G899" t="s">
        <v>5</v>
      </c>
    </row>
    <row r="900" spans="1:7" ht="14.25">
      <c r="A900" s="11">
        <v>43983</v>
      </c>
      <c r="B900" s="10" t="s">
        <v>4367</v>
      </c>
      <c r="C900" s="12">
        <v>0.29166666666666669</v>
      </c>
      <c r="D900" s="13">
        <v>43996</v>
      </c>
      <c r="E900" s="7" t="s">
        <v>2584</v>
      </c>
      <c r="F900" s="14">
        <v>30.55</v>
      </c>
      <c r="G900" t="s">
        <v>5</v>
      </c>
    </row>
    <row r="901" spans="1:7" ht="14.25">
      <c r="A901" s="11">
        <v>43983</v>
      </c>
      <c r="B901" s="10" t="s">
        <v>4368</v>
      </c>
      <c r="C901" s="12">
        <v>0.33333333333333331</v>
      </c>
      <c r="D901" s="13">
        <v>43996</v>
      </c>
      <c r="E901" s="7" t="s">
        <v>2584</v>
      </c>
      <c r="F901" s="14">
        <v>28.58</v>
      </c>
      <c r="G901" t="s">
        <v>5</v>
      </c>
    </row>
    <row r="902" spans="1:7" ht="14.25">
      <c r="A902" s="11">
        <v>43983</v>
      </c>
      <c r="B902" s="10" t="s">
        <v>4369</v>
      </c>
      <c r="C902" s="12">
        <v>0.375</v>
      </c>
      <c r="D902" s="13">
        <v>43996</v>
      </c>
      <c r="E902" s="7" t="s">
        <v>2584</v>
      </c>
      <c r="F902" s="14">
        <v>26.49</v>
      </c>
      <c r="G902" t="s">
        <v>5</v>
      </c>
    </row>
    <row r="903" spans="1:7" ht="14.25">
      <c r="A903" s="11">
        <v>43983</v>
      </c>
      <c r="B903" s="10" t="s">
        <v>4370</v>
      </c>
      <c r="C903" s="12">
        <v>0.41666666666666669</v>
      </c>
      <c r="D903" s="13">
        <v>43996</v>
      </c>
      <c r="E903" s="7" t="s">
        <v>2584</v>
      </c>
      <c r="F903" s="14">
        <v>24.99</v>
      </c>
      <c r="G903" t="s">
        <v>5</v>
      </c>
    </row>
    <row r="904" spans="1:7" ht="14.25">
      <c r="A904" s="11">
        <v>43983</v>
      </c>
      <c r="B904" s="10" t="s">
        <v>4373</v>
      </c>
      <c r="C904" s="12">
        <v>0.54166666666666663</v>
      </c>
      <c r="D904" s="13">
        <v>43996</v>
      </c>
      <c r="E904" s="7" t="s">
        <v>2584</v>
      </c>
      <c r="F904" s="14">
        <v>23.46</v>
      </c>
      <c r="G904" t="s">
        <v>5</v>
      </c>
    </row>
    <row r="905" spans="1:7" ht="14.25">
      <c r="A905" s="11">
        <v>43983</v>
      </c>
      <c r="B905" s="10" t="s">
        <v>4382</v>
      </c>
      <c r="C905" s="12">
        <v>0.91666666666666663</v>
      </c>
      <c r="D905" s="13">
        <v>43996</v>
      </c>
      <c r="E905" s="7" t="s">
        <v>2584</v>
      </c>
      <c r="F905" s="14">
        <v>33</v>
      </c>
      <c r="G905" t="s">
        <v>5</v>
      </c>
    </row>
    <row r="906" spans="1:7" ht="14.25">
      <c r="A906" s="11">
        <v>43983</v>
      </c>
      <c r="B906" s="10" t="s">
        <v>4384</v>
      </c>
      <c r="C906" s="12">
        <v>0</v>
      </c>
      <c r="D906" s="13">
        <v>43997</v>
      </c>
      <c r="E906" s="7" t="s">
        <v>2584</v>
      </c>
      <c r="F906" s="14">
        <v>32.03</v>
      </c>
      <c r="G906" t="s">
        <v>5</v>
      </c>
    </row>
    <row r="907" spans="1:7" ht="14.25">
      <c r="A907" s="11">
        <v>43983</v>
      </c>
      <c r="B907" s="10" t="s">
        <v>4385</v>
      </c>
      <c r="C907" s="12">
        <v>4.1666666666666664E-2</v>
      </c>
      <c r="D907" s="13">
        <v>43997</v>
      </c>
      <c r="E907" s="7" t="s">
        <v>2584</v>
      </c>
      <c r="F907" s="14">
        <v>27.2</v>
      </c>
      <c r="G907" t="s">
        <v>5</v>
      </c>
    </row>
    <row r="908" spans="1:7" ht="14.25">
      <c r="A908" s="11">
        <v>43983</v>
      </c>
      <c r="B908" s="10" t="s">
        <v>4394</v>
      </c>
      <c r="C908" s="12">
        <v>0.41666666666666669</v>
      </c>
      <c r="D908" s="13">
        <v>43997</v>
      </c>
      <c r="E908" s="7" t="s">
        <v>2584</v>
      </c>
      <c r="F908" s="14">
        <v>34.090000000000003</v>
      </c>
      <c r="G908" t="s">
        <v>5</v>
      </c>
    </row>
    <row r="909" spans="1:7" ht="14.25">
      <c r="A909" s="11">
        <v>43983</v>
      </c>
      <c r="B909" s="10" t="s">
        <v>4395</v>
      </c>
      <c r="C909" s="12">
        <v>0.45833333333333331</v>
      </c>
      <c r="D909" s="13">
        <v>43997</v>
      </c>
      <c r="E909" s="7" t="s">
        <v>2584</v>
      </c>
      <c r="F909" s="14">
        <v>34</v>
      </c>
      <c r="G909" t="s">
        <v>5</v>
      </c>
    </row>
    <row r="910" spans="1:7" ht="14.25">
      <c r="A910" s="11">
        <v>43983</v>
      </c>
      <c r="B910" s="10" t="s">
        <v>4396</v>
      </c>
      <c r="C910" s="12">
        <v>0.5</v>
      </c>
      <c r="D910" s="13">
        <v>43997</v>
      </c>
      <c r="E910" s="7" t="s">
        <v>2584</v>
      </c>
      <c r="F910" s="14">
        <v>34.1</v>
      </c>
      <c r="G910" t="s">
        <v>5</v>
      </c>
    </row>
    <row r="911" spans="1:7" ht="14.25">
      <c r="A911" s="11">
        <v>43983</v>
      </c>
      <c r="B911" s="10" t="s">
        <v>4397</v>
      </c>
      <c r="C911" s="12">
        <v>0.54166666666666663</v>
      </c>
      <c r="D911" s="13">
        <v>43997</v>
      </c>
      <c r="E911" s="7" t="s">
        <v>2584</v>
      </c>
      <c r="F911" s="14">
        <v>33.15</v>
      </c>
      <c r="G911" t="s">
        <v>5</v>
      </c>
    </row>
    <row r="912" spans="1:7" ht="14.25">
      <c r="A912" s="11">
        <v>43983</v>
      </c>
      <c r="B912" s="10" t="s">
        <v>4398</v>
      </c>
      <c r="C912" s="12">
        <v>0.58333333333333337</v>
      </c>
      <c r="D912" s="13">
        <v>43997</v>
      </c>
      <c r="E912" s="7" t="s">
        <v>2584</v>
      </c>
      <c r="F912" s="14">
        <v>31.9</v>
      </c>
      <c r="G912" t="s">
        <v>5</v>
      </c>
    </row>
    <row r="913" spans="1:7" ht="14.25">
      <c r="A913" s="11">
        <v>43983</v>
      </c>
      <c r="B913" s="10" t="s">
        <v>4399</v>
      </c>
      <c r="C913" s="12">
        <v>0.625</v>
      </c>
      <c r="D913" s="13">
        <v>43997</v>
      </c>
      <c r="E913" s="7" t="s">
        <v>2584</v>
      </c>
      <c r="F913" s="14">
        <v>31</v>
      </c>
      <c r="G913" t="s">
        <v>5</v>
      </c>
    </row>
    <row r="914" spans="1:7" ht="14.25">
      <c r="A914" s="11">
        <v>43983</v>
      </c>
      <c r="B914" s="10" t="s">
        <v>4402</v>
      </c>
      <c r="C914" s="12">
        <v>0.75</v>
      </c>
      <c r="D914" s="13">
        <v>43997</v>
      </c>
      <c r="E914" s="7" t="s">
        <v>2584</v>
      </c>
      <c r="F914" s="14">
        <v>32.99</v>
      </c>
      <c r="G914" t="s">
        <v>5</v>
      </c>
    </row>
    <row r="915" spans="1:7" ht="14.25">
      <c r="A915" s="11">
        <v>43983</v>
      </c>
      <c r="B915" s="10" t="s">
        <v>4403</v>
      </c>
      <c r="C915" s="12">
        <v>0.79166666666666663</v>
      </c>
      <c r="D915" s="13">
        <v>43997</v>
      </c>
      <c r="E915" s="7" t="s">
        <v>2584</v>
      </c>
      <c r="F915" s="14">
        <v>33.15</v>
      </c>
      <c r="G915" t="s">
        <v>5</v>
      </c>
    </row>
    <row r="916" spans="1:7" ht="14.25">
      <c r="A916" s="11">
        <v>43983</v>
      </c>
      <c r="B916" s="10" t="s">
        <v>4404</v>
      </c>
      <c r="C916" s="12">
        <v>0.83333333333333337</v>
      </c>
      <c r="D916" s="13">
        <v>43997</v>
      </c>
      <c r="E916" s="7" t="s">
        <v>2584</v>
      </c>
      <c r="F916" s="14">
        <v>35.299999999999997</v>
      </c>
      <c r="G916" t="s">
        <v>5</v>
      </c>
    </row>
    <row r="917" spans="1:7" ht="14.25">
      <c r="A917" s="11">
        <v>43983</v>
      </c>
      <c r="B917" s="10" t="s">
        <v>4405</v>
      </c>
      <c r="C917" s="12">
        <v>0.875</v>
      </c>
      <c r="D917" s="13">
        <v>43997</v>
      </c>
      <c r="E917" s="7" t="s">
        <v>2584</v>
      </c>
      <c r="F917" s="14">
        <v>35.909999999999997</v>
      </c>
      <c r="G917" t="s">
        <v>5</v>
      </c>
    </row>
    <row r="918" spans="1:7" ht="14.25">
      <c r="A918" s="11">
        <v>43983</v>
      </c>
      <c r="B918" s="10" t="s">
        <v>4406</v>
      </c>
      <c r="C918" s="12">
        <v>0.91666666666666663</v>
      </c>
      <c r="D918" s="13">
        <v>43997</v>
      </c>
      <c r="E918" s="7" t="s">
        <v>2584</v>
      </c>
      <c r="F918" s="14">
        <v>36.39</v>
      </c>
      <c r="G918" t="s">
        <v>5</v>
      </c>
    </row>
    <row r="919" spans="1:7" ht="14.25">
      <c r="A919" s="11">
        <v>43983</v>
      </c>
      <c r="B919" s="10" t="s">
        <v>4407</v>
      </c>
      <c r="C919" s="12">
        <v>0.95833333333333337</v>
      </c>
      <c r="D919" s="13">
        <v>43997</v>
      </c>
      <c r="E919" s="7" t="s">
        <v>2584</v>
      </c>
      <c r="F919" s="14">
        <v>33.229999999999997</v>
      </c>
      <c r="G919" t="s">
        <v>5</v>
      </c>
    </row>
    <row r="920" spans="1:7" ht="14.25">
      <c r="A920" s="11">
        <v>43983</v>
      </c>
      <c r="B920" s="10" t="s">
        <v>4409</v>
      </c>
      <c r="C920" s="12">
        <v>4.1666666666666664E-2</v>
      </c>
      <c r="D920" s="13">
        <v>43998</v>
      </c>
      <c r="E920" s="7" t="s">
        <v>2584</v>
      </c>
      <c r="F920" s="14">
        <v>30.39</v>
      </c>
      <c r="G920" t="s">
        <v>5</v>
      </c>
    </row>
    <row r="921" spans="1:7" ht="14.25">
      <c r="A921" s="11">
        <v>43983</v>
      </c>
      <c r="B921" s="10" t="s">
        <v>4416</v>
      </c>
      <c r="C921" s="12">
        <v>0.33333333333333331</v>
      </c>
      <c r="D921" s="13">
        <v>43998</v>
      </c>
      <c r="E921" s="7" t="s">
        <v>2584</v>
      </c>
      <c r="F921" s="14">
        <v>35.21</v>
      </c>
      <c r="G921" t="s">
        <v>5</v>
      </c>
    </row>
    <row r="922" spans="1:7" ht="14.25">
      <c r="A922" s="11">
        <v>43983</v>
      </c>
      <c r="B922" s="10" t="s">
        <v>4417</v>
      </c>
      <c r="C922" s="12">
        <v>0.375</v>
      </c>
      <c r="D922" s="13">
        <v>43998</v>
      </c>
      <c r="E922" s="7" t="s">
        <v>2584</v>
      </c>
      <c r="F922" s="14">
        <v>36.21</v>
      </c>
      <c r="G922" t="s">
        <v>5</v>
      </c>
    </row>
    <row r="923" spans="1:7" ht="14.25">
      <c r="A923" s="11">
        <v>43983</v>
      </c>
      <c r="B923" s="10" t="s">
        <v>4418</v>
      </c>
      <c r="C923" s="12">
        <v>0.41666666666666669</v>
      </c>
      <c r="D923" s="13">
        <v>43998</v>
      </c>
      <c r="E923" s="7" t="s">
        <v>2584</v>
      </c>
      <c r="F923" s="14">
        <v>35.299999999999997</v>
      </c>
      <c r="G923" t="s">
        <v>5</v>
      </c>
    </row>
    <row r="924" spans="1:7" ht="14.25">
      <c r="A924" s="11">
        <v>43983</v>
      </c>
      <c r="B924" s="10" t="s">
        <v>4419</v>
      </c>
      <c r="C924" s="12">
        <v>0.45833333333333331</v>
      </c>
      <c r="D924" s="13">
        <v>43998</v>
      </c>
      <c r="E924" s="7" t="s">
        <v>2584</v>
      </c>
      <c r="F924" s="14">
        <v>34.35</v>
      </c>
      <c r="G924" t="s">
        <v>5</v>
      </c>
    </row>
    <row r="925" spans="1:7" ht="14.25">
      <c r="A925" s="11">
        <v>43983</v>
      </c>
      <c r="B925" s="10" t="s">
        <v>4420</v>
      </c>
      <c r="C925" s="12">
        <v>0.5</v>
      </c>
      <c r="D925" s="13">
        <v>43998</v>
      </c>
      <c r="E925" s="7" t="s">
        <v>2584</v>
      </c>
      <c r="F925" s="14">
        <v>34.44</v>
      </c>
      <c r="G925" t="s">
        <v>5</v>
      </c>
    </row>
    <row r="926" spans="1:7" ht="14.25">
      <c r="A926" s="11">
        <v>43983</v>
      </c>
      <c r="B926" s="10" t="s">
        <v>4422</v>
      </c>
      <c r="C926" s="12">
        <v>0.58333333333333337</v>
      </c>
      <c r="D926" s="13">
        <v>43998</v>
      </c>
      <c r="E926" s="7" t="s">
        <v>2584</v>
      </c>
      <c r="F926" s="14">
        <v>30.71</v>
      </c>
      <c r="G926" t="s">
        <v>5</v>
      </c>
    </row>
    <row r="927" spans="1:7" ht="14.25">
      <c r="A927" s="11">
        <v>43983</v>
      </c>
      <c r="B927" s="10" t="s">
        <v>4427</v>
      </c>
      <c r="C927" s="12">
        <v>0.79166666666666663</v>
      </c>
      <c r="D927" s="13">
        <v>43998</v>
      </c>
      <c r="E927" s="7" t="s">
        <v>2584</v>
      </c>
      <c r="F927" s="14">
        <v>28.32</v>
      </c>
      <c r="G927" t="s">
        <v>5</v>
      </c>
    </row>
    <row r="928" spans="1:7" ht="14.25">
      <c r="A928" s="11">
        <v>43983</v>
      </c>
      <c r="B928" s="10" t="s">
        <v>4429</v>
      </c>
      <c r="C928" s="12">
        <v>0.875</v>
      </c>
      <c r="D928" s="13">
        <v>43998</v>
      </c>
      <c r="E928" s="7" t="s">
        <v>2584</v>
      </c>
      <c r="F928" s="14">
        <v>34.69</v>
      </c>
      <c r="G928" t="s">
        <v>5</v>
      </c>
    </row>
    <row r="929" spans="1:7" ht="14.25">
      <c r="A929" s="11">
        <v>43983</v>
      </c>
      <c r="B929" s="10" t="s">
        <v>4430</v>
      </c>
      <c r="C929" s="12">
        <v>0.91666666666666663</v>
      </c>
      <c r="D929" s="13">
        <v>43998</v>
      </c>
      <c r="E929" s="7" t="s">
        <v>2584</v>
      </c>
      <c r="F929" s="14">
        <v>34.92</v>
      </c>
      <c r="G929" t="s">
        <v>5</v>
      </c>
    </row>
    <row r="930" spans="1:7" ht="14.25">
      <c r="A930" s="11">
        <v>43983</v>
      </c>
      <c r="B930" s="10" t="s">
        <v>4431</v>
      </c>
      <c r="C930" s="12">
        <v>0.95833333333333337</v>
      </c>
      <c r="D930" s="13">
        <v>43998</v>
      </c>
      <c r="E930" s="7" t="s">
        <v>2584</v>
      </c>
      <c r="F930" s="14">
        <v>31.04</v>
      </c>
      <c r="G930" t="s">
        <v>5</v>
      </c>
    </row>
    <row r="931" spans="1:7" ht="14.25">
      <c r="A931" s="11">
        <v>43983</v>
      </c>
      <c r="B931" s="10" t="s">
        <v>4433</v>
      </c>
      <c r="C931" s="12">
        <v>4.1666666666666664E-2</v>
      </c>
      <c r="D931" s="13">
        <v>43999</v>
      </c>
      <c r="E931" s="7" t="s">
        <v>2584</v>
      </c>
      <c r="F931" s="14">
        <v>31.83</v>
      </c>
      <c r="G931" t="s">
        <v>5</v>
      </c>
    </row>
    <row r="932" spans="1:7" ht="14.25">
      <c r="A932" s="11">
        <v>43983</v>
      </c>
      <c r="B932" s="10" t="s">
        <v>4434</v>
      </c>
      <c r="C932" s="12">
        <v>8.3333333333333329E-2</v>
      </c>
      <c r="D932" s="13">
        <v>43999</v>
      </c>
      <c r="E932" s="7" t="s">
        <v>2584</v>
      </c>
      <c r="F932" s="14">
        <v>30.07</v>
      </c>
      <c r="G932" t="s">
        <v>5</v>
      </c>
    </row>
    <row r="933" spans="1:7" ht="14.25">
      <c r="A933" s="11">
        <v>43983</v>
      </c>
      <c r="B933" s="10" t="s">
        <v>4438</v>
      </c>
      <c r="C933" s="12">
        <v>0.25</v>
      </c>
      <c r="D933" s="13">
        <v>43999</v>
      </c>
      <c r="E933" s="7" t="s">
        <v>2584</v>
      </c>
      <c r="F933" s="14">
        <v>33.090000000000003</v>
      </c>
      <c r="G933" t="s">
        <v>5</v>
      </c>
    </row>
    <row r="934" spans="1:7" ht="14.25">
      <c r="A934" s="11">
        <v>43983</v>
      </c>
      <c r="B934" s="10" t="s">
        <v>4441</v>
      </c>
      <c r="C934" s="12">
        <v>0.375</v>
      </c>
      <c r="D934" s="13">
        <v>43999</v>
      </c>
      <c r="E934" s="7" t="s">
        <v>2584</v>
      </c>
      <c r="F934" s="14">
        <v>36.590000000000003</v>
      </c>
      <c r="G934" t="s">
        <v>5</v>
      </c>
    </row>
    <row r="935" spans="1:7" ht="14.25">
      <c r="A935" s="11">
        <v>43983</v>
      </c>
      <c r="B935" s="10" t="s">
        <v>4442</v>
      </c>
      <c r="C935" s="12">
        <v>0.41666666666666669</v>
      </c>
      <c r="D935" s="13">
        <v>43999</v>
      </c>
      <c r="E935" s="7" t="s">
        <v>2584</v>
      </c>
      <c r="F935" s="14">
        <v>35.979999999999997</v>
      </c>
      <c r="G935" t="s">
        <v>5</v>
      </c>
    </row>
    <row r="936" spans="1:7" ht="14.25">
      <c r="A936" s="11">
        <v>43983</v>
      </c>
      <c r="B936" s="10" t="s">
        <v>4443</v>
      </c>
      <c r="C936" s="12">
        <v>0.45833333333333331</v>
      </c>
      <c r="D936" s="13">
        <v>43999</v>
      </c>
      <c r="E936" s="7" t="s">
        <v>2584</v>
      </c>
      <c r="F936" s="14">
        <v>35.85</v>
      </c>
      <c r="G936" t="s">
        <v>5</v>
      </c>
    </row>
    <row r="937" spans="1:7" ht="14.25">
      <c r="A937" s="11">
        <v>43983</v>
      </c>
      <c r="B937" s="10" t="s">
        <v>4444</v>
      </c>
      <c r="C937" s="12">
        <v>0.5</v>
      </c>
      <c r="D937" s="13">
        <v>43999</v>
      </c>
      <c r="E937" s="7" t="s">
        <v>2584</v>
      </c>
      <c r="F937" s="14">
        <v>36.03</v>
      </c>
      <c r="G937" t="s">
        <v>5</v>
      </c>
    </row>
    <row r="938" spans="1:7" ht="14.25">
      <c r="A938" s="11">
        <v>43983</v>
      </c>
      <c r="B938" s="10" t="s">
        <v>4445</v>
      </c>
      <c r="C938" s="12">
        <v>0.54166666666666663</v>
      </c>
      <c r="D938" s="13">
        <v>43999</v>
      </c>
      <c r="E938" s="7" t="s">
        <v>2584</v>
      </c>
      <c r="F938" s="14">
        <v>36.01</v>
      </c>
      <c r="G938" t="s">
        <v>5</v>
      </c>
    </row>
    <row r="939" spans="1:7" ht="14.25">
      <c r="A939" s="11">
        <v>43983</v>
      </c>
      <c r="B939" s="10" t="s">
        <v>4446</v>
      </c>
      <c r="C939" s="12">
        <v>0.58333333333333337</v>
      </c>
      <c r="D939" s="13">
        <v>43999</v>
      </c>
      <c r="E939" s="7" t="s">
        <v>2584</v>
      </c>
      <c r="F939" s="14">
        <v>35.049999999999997</v>
      </c>
      <c r="G939" t="s">
        <v>5</v>
      </c>
    </row>
    <row r="940" spans="1:7" ht="14.25">
      <c r="A940" s="11">
        <v>43983</v>
      </c>
      <c r="B940" s="10" t="s">
        <v>4447</v>
      </c>
      <c r="C940" s="12">
        <v>0.625</v>
      </c>
      <c r="D940" s="13">
        <v>43999</v>
      </c>
      <c r="E940" s="7" t="s">
        <v>2584</v>
      </c>
      <c r="F940" s="14">
        <v>33.590000000000003</v>
      </c>
      <c r="G940" t="s">
        <v>5</v>
      </c>
    </row>
    <row r="941" spans="1:7" ht="14.25">
      <c r="A941" s="11">
        <v>43983</v>
      </c>
      <c r="B941" s="10" t="s">
        <v>4449</v>
      </c>
      <c r="C941" s="12">
        <v>0.70833333333333337</v>
      </c>
      <c r="D941" s="13">
        <v>43999</v>
      </c>
      <c r="E941" s="7" t="s">
        <v>2584</v>
      </c>
      <c r="F941" s="14">
        <v>33.03</v>
      </c>
      <c r="G941" t="s">
        <v>5</v>
      </c>
    </row>
    <row r="942" spans="1:7" ht="14.25">
      <c r="A942" s="11">
        <v>43983</v>
      </c>
      <c r="B942" s="10" t="s">
        <v>4450</v>
      </c>
      <c r="C942" s="12">
        <v>0.75</v>
      </c>
      <c r="D942" s="13">
        <v>43999</v>
      </c>
      <c r="E942" s="7" t="s">
        <v>2584</v>
      </c>
      <c r="F942" s="14">
        <v>33.79</v>
      </c>
      <c r="G942" t="s">
        <v>5</v>
      </c>
    </row>
    <row r="943" spans="1:7" ht="14.25">
      <c r="A943" s="11">
        <v>43983</v>
      </c>
      <c r="B943" s="10" t="s">
        <v>4451</v>
      </c>
      <c r="C943" s="12">
        <v>0.79166666666666663</v>
      </c>
      <c r="D943" s="13">
        <v>43999</v>
      </c>
      <c r="E943" s="7" t="s">
        <v>2584</v>
      </c>
      <c r="F943" s="14">
        <v>35.03</v>
      </c>
      <c r="G943" t="s">
        <v>5</v>
      </c>
    </row>
    <row r="944" spans="1:7" ht="14.25">
      <c r="A944" s="11">
        <v>43983</v>
      </c>
      <c r="B944" s="10" t="s">
        <v>4452</v>
      </c>
      <c r="C944" s="12">
        <v>0.83333333333333337</v>
      </c>
      <c r="D944" s="13">
        <v>43999</v>
      </c>
      <c r="E944" s="7" t="s">
        <v>2584</v>
      </c>
      <c r="F944" s="14">
        <v>36.590000000000003</v>
      </c>
      <c r="G944" t="s">
        <v>5</v>
      </c>
    </row>
    <row r="945" spans="1:7" ht="14.25">
      <c r="A945" s="11">
        <v>43983</v>
      </c>
      <c r="B945" s="10" t="s">
        <v>4453</v>
      </c>
      <c r="C945" s="12">
        <v>0.875</v>
      </c>
      <c r="D945" s="13">
        <v>43999</v>
      </c>
      <c r="E945" s="7" t="s">
        <v>2584</v>
      </c>
      <c r="F945" s="14">
        <v>36.659999999999997</v>
      </c>
      <c r="G945" t="s">
        <v>5</v>
      </c>
    </row>
    <row r="946" spans="1:7" ht="14.25">
      <c r="A946" s="11">
        <v>43983</v>
      </c>
      <c r="B946" s="10" t="s">
        <v>4455</v>
      </c>
      <c r="C946" s="12">
        <v>0.95833333333333337</v>
      </c>
      <c r="D946" s="13">
        <v>43999</v>
      </c>
      <c r="E946" s="7" t="s">
        <v>2584</v>
      </c>
      <c r="F946" s="14">
        <v>33.799999999999997</v>
      </c>
      <c r="G946" t="s">
        <v>5</v>
      </c>
    </row>
    <row r="947" spans="1:7" ht="14.25">
      <c r="A947" s="11">
        <v>43983</v>
      </c>
      <c r="B947" s="10" t="s">
        <v>4456</v>
      </c>
      <c r="C947" s="12">
        <v>0</v>
      </c>
      <c r="D947" s="13">
        <v>44000</v>
      </c>
      <c r="E947" s="7" t="s">
        <v>2584</v>
      </c>
      <c r="F947" s="14">
        <v>36.29</v>
      </c>
      <c r="G947" t="s">
        <v>5</v>
      </c>
    </row>
    <row r="948" spans="1:7" ht="14.25">
      <c r="A948" s="11">
        <v>43983</v>
      </c>
      <c r="B948" s="10" t="s">
        <v>4457</v>
      </c>
      <c r="C948" s="12">
        <v>4.1666666666666664E-2</v>
      </c>
      <c r="D948" s="13">
        <v>44000</v>
      </c>
      <c r="E948" s="7" t="s">
        <v>2584</v>
      </c>
      <c r="F948" s="14">
        <v>35.659999999999997</v>
      </c>
      <c r="G948" t="s">
        <v>5</v>
      </c>
    </row>
    <row r="949" spans="1:7" ht="14.25">
      <c r="A949" s="11">
        <v>43983</v>
      </c>
      <c r="B949" s="10" t="s">
        <v>4458</v>
      </c>
      <c r="C949" s="12">
        <v>8.3333333333333329E-2</v>
      </c>
      <c r="D949" s="13">
        <v>44000</v>
      </c>
      <c r="E949" s="7" t="s">
        <v>2584</v>
      </c>
      <c r="F949" s="14">
        <v>35.21</v>
      </c>
      <c r="G949" t="s">
        <v>5</v>
      </c>
    </row>
    <row r="950" spans="1:7" ht="14.25">
      <c r="A950" s="11">
        <v>43983</v>
      </c>
      <c r="B950" s="10" t="s">
        <v>4459</v>
      </c>
      <c r="C950" s="12">
        <v>0.125</v>
      </c>
      <c r="D950" s="13">
        <v>44000</v>
      </c>
      <c r="E950" s="7" t="s">
        <v>2584</v>
      </c>
      <c r="F950" s="14">
        <v>35.11</v>
      </c>
      <c r="G950" t="s">
        <v>5</v>
      </c>
    </row>
    <row r="951" spans="1:7" ht="14.25">
      <c r="A951" s="11">
        <v>43983</v>
      </c>
      <c r="B951" s="10" t="s">
        <v>4460</v>
      </c>
      <c r="C951" s="12">
        <v>0.16666666666666666</v>
      </c>
      <c r="D951" s="13">
        <v>44000</v>
      </c>
      <c r="E951" s="7" t="s">
        <v>2584</v>
      </c>
      <c r="F951" s="14">
        <v>34.99</v>
      </c>
      <c r="G951" t="s">
        <v>5</v>
      </c>
    </row>
    <row r="952" spans="1:7" ht="14.25">
      <c r="A952" s="11">
        <v>43983</v>
      </c>
      <c r="B952" s="10" t="s">
        <v>4461</v>
      </c>
      <c r="C952" s="12">
        <v>0.20833333333333334</v>
      </c>
      <c r="D952" s="13">
        <v>44000</v>
      </c>
      <c r="E952" s="7" t="s">
        <v>2584</v>
      </c>
      <c r="F952" s="14">
        <v>35.64</v>
      </c>
      <c r="G952" t="s">
        <v>5</v>
      </c>
    </row>
    <row r="953" spans="1:7" ht="14.25">
      <c r="A953" s="11">
        <v>43983</v>
      </c>
      <c r="B953" s="10" t="s">
        <v>4462</v>
      </c>
      <c r="C953" s="12">
        <v>0.25</v>
      </c>
      <c r="D953" s="13">
        <v>44000</v>
      </c>
      <c r="E953" s="7" t="s">
        <v>2584</v>
      </c>
      <c r="F953" s="14">
        <v>35.799999999999997</v>
      </c>
      <c r="G953" t="s">
        <v>5</v>
      </c>
    </row>
    <row r="954" spans="1:7" ht="14.25">
      <c r="A954" s="11">
        <v>43983</v>
      </c>
      <c r="B954" s="10" t="s">
        <v>4463</v>
      </c>
      <c r="C954" s="12">
        <v>0.29166666666666669</v>
      </c>
      <c r="D954" s="13">
        <v>44000</v>
      </c>
      <c r="E954" s="7" t="s">
        <v>2584</v>
      </c>
      <c r="F954" s="14">
        <v>36.99</v>
      </c>
      <c r="G954" t="s">
        <v>5</v>
      </c>
    </row>
    <row r="955" spans="1:7" ht="14.25">
      <c r="A955" s="11">
        <v>43983</v>
      </c>
      <c r="B955" s="10" t="s">
        <v>4464</v>
      </c>
      <c r="C955" s="12">
        <v>0.33333333333333331</v>
      </c>
      <c r="D955" s="13">
        <v>44000</v>
      </c>
      <c r="E955" s="7" t="s">
        <v>2584</v>
      </c>
      <c r="F955" s="14">
        <v>36.29</v>
      </c>
      <c r="G955" t="s">
        <v>5</v>
      </c>
    </row>
    <row r="956" spans="1:7" ht="14.25">
      <c r="A956" s="11">
        <v>43983</v>
      </c>
      <c r="B956" s="10" t="s">
        <v>4465</v>
      </c>
      <c r="C956" s="12">
        <v>0.375</v>
      </c>
      <c r="D956" s="13">
        <v>44000</v>
      </c>
      <c r="E956" s="7" t="s">
        <v>2584</v>
      </c>
      <c r="F956" s="14">
        <v>36.93</v>
      </c>
      <c r="G956" t="s">
        <v>5</v>
      </c>
    </row>
    <row r="957" spans="1:7" ht="14.25">
      <c r="A957" s="11">
        <v>43983</v>
      </c>
      <c r="B957" s="10" t="s">
        <v>4466</v>
      </c>
      <c r="C957" s="12">
        <v>0.41666666666666669</v>
      </c>
      <c r="D957" s="13">
        <v>44000</v>
      </c>
      <c r="E957" s="7" t="s">
        <v>2584</v>
      </c>
      <c r="F957" s="14">
        <v>36.729999999999997</v>
      </c>
      <c r="G957" t="s">
        <v>5</v>
      </c>
    </row>
    <row r="958" spans="1:7" ht="14.25">
      <c r="A958" s="11">
        <v>43983</v>
      </c>
      <c r="B958" s="10" t="s">
        <v>4467</v>
      </c>
      <c r="C958" s="12">
        <v>0.45833333333333331</v>
      </c>
      <c r="D958" s="13">
        <v>44000</v>
      </c>
      <c r="E958" s="7" t="s">
        <v>2584</v>
      </c>
      <c r="F958" s="14">
        <v>36.869999999999997</v>
      </c>
      <c r="G958" t="s">
        <v>5</v>
      </c>
    </row>
    <row r="959" spans="1:7" ht="14.25">
      <c r="A959" s="11">
        <v>43983</v>
      </c>
      <c r="B959" s="10" t="s">
        <v>4468</v>
      </c>
      <c r="C959" s="12">
        <v>0.5</v>
      </c>
      <c r="D959" s="13">
        <v>44000</v>
      </c>
      <c r="E959" s="7" t="s">
        <v>2584</v>
      </c>
      <c r="F959" s="14">
        <v>36.21</v>
      </c>
      <c r="G959" t="s">
        <v>5</v>
      </c>
    </row>
    <row r="960" spans="1:7" ht="14.25">
      <c r="A960" s="11">
        <v>43983</v>
      </c>
      <c r="B960" s="10" t="s">
        <v>4469</v>
      </c>
      <c r="C960" s="12">
        <v>0.54166666666666663</v>
      </c>
      <c r="D960" s="13">
        <v>44000</v>
      </c>
      <c r="E960" s="7" t="s">
        <v>2584</v>
      </c>
      <c r="F960" s="14">
        <v>35.64</v>
      </c>
      <c r="G960" t="s">
        <v>5</v>
      </c>
    </row>
    <row r="961" spans="1:7" ht="14.25">
      <c r="A961" s="11">
        <v>43983</v>
      </c>
      <c r="B961" s="10" t="s">
        <v>4470</v>
      </c>
      <c r="C961" s="12">
        <v>0.58333333333333337</v>
      </c>
      <c r="D961" s="13">
        <v>44000</v>
      </c>
      <c r="E961" s="7" t="s">
        <v>2584</v>
      </c>
      <c r="F961" s="14">
        <v>34.99</v>
      </c>
      <c r="G961" t="s">
        <v>5</v>
      </c>
    </row>
    <row r="962" spans="1:7" ht="14.25">
      <c r="A962" s="11">
        <v>43983</v>
      </c>
      <c r="B962" s="10" t="s">
        <v>4471</v>
      </c>
      <c r="C962" s="12">
        <v>0.625</v>
      </c>
      <c r="D962" s="13">
        <v>44000</v>
      </c>
      <c r="E962" s="7" t="s">
        <v>2584</v>
      </c>
      <c r="F962" s="14">
        <v>31.81</v>
      </c>
      <c r="G962" t="s">
        <v>5</v>
      </c>
    </row>
    <row r="963" spans="1:7" ht="14.25">
      <c r="A963" s="11">
        <v>43983</v>
      </c>
      <c r="B963" s="10" t="s">
        <v>4474</v>
      </c>
      <c r="C963" s="12">
        <v>0.75</v>
      </c>
      <c r="D963" s="13">
        <v>44000</v>
      </c>
      <c r="E963" s="7" t="s">
        <v>2584</v>
      </c>
      <c r="F963" s="14">
        <v>35</v>
      </c>
      <c r="G963" t="s">
        <v>5</v>
      </c>
    </row>
    <row r="964" spans="1:7" ht="14.25">
      <c r="A964" s="11">
        <v>43983</v>
      </c>
      <c r="B964" s="10" t="s">
        <v>4475</v>
      </c>
      <c r="C964" s="12">
        <v>0.79166666666666663</v>
      </c>
      <c r="D964" s="13">
        <v>44000</v>
      </c>
      <c r="E964" s="7" t="s">
        <v>2584</v>
      </c>
      <c r="F964" s="14">
        <v>36.99</v>
      </c>
      <c r="G964" t="s">
        <v>5</v>
      </c>
    </row>
    <row r="965" spans="1:7" ht="14.25">
      <c r="A965" s="11">
        <v>43983</v>
      </c>
      <c r="B965" s="10" t="s">
        <v>4476</v>
      </c>
      <c r="C965" s="12">
        <v>0.83333333333333337</v>
      </c>
      <c r="D965" s="13">
        <v>44000</v>
      </c>
      <c r="E965" s="7" t="s">
        <v>2584</v>
      </c>
      <c r="F965" s="14">
        <v>36.299999999999997</v>
      </c>
      <c r="G965" t="s">
        <v>5</v>
      </c>
    </row>
    <row r="966" spans="1:7" ht="14.25">
      <c r="A966" s="11">
        <v>43983</v>
      </c>
      <c r="B966" s="10" t="s">
        <v>4477</v>
      </c>
      <c r="C966" s="12">
        <v>0.875</v>
      </c>
      <c r="D966" s="13">
        <v>44000</v>
      </c>
      <c r="E966" s="7" t="s">
        <v>2584</v>
      </c>
      <c r="F966" s="14">
        <v>35.57</v>
      </c>
      <c r="G966" t="s">
        <v>5</v>
      </c>
    </row>
    <row r="967" spans="1:7" ht="14.25">
      <c r="A967" s="11">
        <v>43983</v>
      </c>
      <c r="B967" s="10" t="s">
        <v>4479</v>
      </c>
      <c r="C967" s="12">
        <v>0.95833333333333337</v>
      </c>
      <c r="D967" s="13">
        <v>44000</v>
      </c>
      <c r="E967" s="7" t="s">
        <v>2584</v>
      </c>
      <c r="F967" s="14">
        <v>34.01</v>
      </c>
      <c r="G967" t="s">
        <v>5</v>
      </c>
    </row>
    <row r="968" spans="1:7" ht="14.25">
      <c r="A968" s="11">
        <v>43983</v>
      </c>
      <c r="B968" s="10" t="s">
        <v>4481</v>
      </c>
      <c r="C968" s="12">
        <v>4.1666666666666664E-2</v>
      </c>
      <c r="D968" s="13">
        <v>44001</v>
      </c>
      <c r="E968" s="7" t="s">
        <v>2584</v>
      </c>
      <c r="F968" s="14">
        <v>34.35</v>
      </c>
      <c r="G968" t="s">
        <v>5</v>
      </c>
    </row>
    <row r="969" spans="1:7" ht="14.25">
      <c r="A969" s="11">
        <v>43983</v>
      </c>
      <c r="B969" s="10" t="s">
        <v>4482</v>
      </c>
      <c r="C969" s="12">
        <v>8.3333333333333329E-2</v>
      </c>
      <c r="D969" s="13">
        <v>44001</v>
      </c>
      <c r="E969" s="7" t="s">
        <v>2584</v>
      </c>
      <c r="F969" s="14">
        <v>30.83</v>
      </c>
      <c r="G969" t="s">
        <v>5</v>
      </c>
    </row>
    <row r="970" spans="1:7" ht="14.25">
      <c r="A970" s="11">
        <v>43983</v>
      </c>
      <c r="B970" s="10" t="s">
        <v>4486</v>
      </c>
      <c r="C970" s="12">
        <v>0.25</v>
      </c>
      <c r="D970" s="13">
        <v>44001</v>
      </c>
      <c r="E970" s="7" t="s">
        <v>2584</v>
      </c>
      <c r="F970" s="14">
        <v>34.69</v>
      </c>
      <c r="G970" t="s">
        <v>5</v>
      </c>
    </row>
    <row r="971" spans="1:7" ht="14.25">
      <c r="A971" s="11">
        <v>43983</v>
      </c>
      <c r="B971" s="10" t="s">
        <v>4488</v>
      </c>
      <c r="C971" s="12">
        <v>0.33333333333333331</v>
      </c>
      <c r="D971" s="13">
        <v>44001</v>
      </c>
      <c r="E971" s="7" t="s">
        <v>2584</v>
      </c>
      <c r="F971" s="14">
        <v>37.799999999999997</v>
      </c>
      <c r="G971" t="s">
        <v>5</v>
      </c>
    </row>
    <row r="972" spans="1:7" ht="14.25">
      <c r="A972" s="11">
        <v>43983</v>
      </c>
      <c r="B972" s="10" t="s">
        <v>4489</v>
      </c>
      <c r="C972" s="12">
        <v>0.375</v>
      </c>
      <c r="D972" s="13">
        <v>44001</v>
      </c>
      <c r="E972" s="7" t="s">
        <v>2584</v>
      </c>
      <c r="F972" s="14">
        <v>36.08</v>
      </c>
      <c r="G972" t="s">
        <v>5</v>
      </c>
    </row>
    <row r="973" spans="1:7" ht="14.25">
      <c r="A973" s="11">
        <v>43983</v>
      </c>
      <c r="B973" s="10" t="s">
        <v>4491</v>
      </c>
      <c r="C973" s="12">
        <v>0.45833333333333331</v>
      </c>
      <c r="D973" s="13">
        <v>44001</v>
      </c>
      <c r="E973" s="7" t="s">
        <v>2584</v>
      </c>
      <c r="F973" s="14">
        <v>35.29</v>
      </c>
      <c r="G973" t="s">
        <v>5</v>
      </c>
    </row>
    <row r="974" spans="1:7" ht="14.25">
      <c r="A974" s="11">
        <v>43983</v>
      </c>
      <c r="B974" s="10" t="s">
        <v>4492</v>
      </c>
      <c r="C974" s="12">
        <v>0.5</v>
      </c>
      <c r="D974" s="13">
        <v>44001</v>
      </c>
      <c r="E974" s="7" t="s">
        <v>2584</v>
      </c>
      <c r="F974" s="14">
        <v>35.57</v>
      </c>
      <c r="G974" t="s">
        <v>5</v>
      </c>
    </row>
    <row r="975" spans="1:7" ht="14.25">
      <c r="A975" s="11">
        <v>43983</v>
      </c>
      <c r="B975" s="10" t="s">
        <v>4494</v>
      </c>
      <c r="C975" s="12">
        <v>0.58333333333333337</v>
      </c>
      <c r="D975" s="13">
        <v>44001</v>
      </c>
      <c r="E975" s="7" t="s">
        <v>2584</v>
      </c>
      <c r="F975" s="14">
        <v>34.68</v>
      </c>
      <c r="G975" t="s">
        <v>5</v>
      </c>
    </row>
    <row r="976" spans="1:7" ht="14.25">
      <c r="A976" s="11">
        <v>43983</v>
      </c>
      <c r="B976" s="10" t="s">
        <v>4500</v>
      </c>
      <c r="C976" s="12">
        <v>0.83333333333333337</v>
      </c>
      <c r="D976" s="13">
        <v>44001</v>
      </c>
      <c r="E976" s="7" t="s">
        <v>2584</v>
      </c>
      <c r="F976" s="14">
        <v>34.22</v>
      </c>
      <c r="G976" t="s">
        <v>5</v>
      </c>
    </row>
    <row r="977" spans="1:7" ht="14.25">
      <c r="A977" s="11">
        <v>43983</v>
      </c>
      <c r="B977" s="10" t="s">
        <v>4501</v>
      </c>
      <c r="C977" s="12">
        <v>0.875</v>
      </c>
      <c r="D977" s="13">
        <v>44001</v>
      </c>
      <c r="E977" s="7" t="s">
        <v>2584</v>
      </c>
      <c r="F977" s="14">
        <v>34.450000000000003</v>
      </c>
      <c r="G977" t="s">
        <v>5</v>
      </c>
    </row>
    <row r="978" spans="1:7" ht="14.25">
      <c r="A978" s="11">
        <v>43983</v>
      </c>
      <c r="B978" s="10" t="s">
        <v>4502</v>
      </c>
      <c r="C978" s="12">
        <v>0.91666666666666663</v>
      </c>
      <c r="D978" s="13">
        <v>44001</v>
      </c>
      <c r="E978" s="7" t="s">
        <v>2584</v>
      </c>
      <c r="F978" s="14">
        <v>35</v>
      </c>
      <c r="G978" t="s">
        <v>5</v>
      </c>
    </row>
    <row r="979" spans="1:7" ht="14.25">
      <c r="A979" s="11">
        <v>43983</v>
      </c>
      <c r="B979" s="10" t="s">
        <v>4503</v>
      </c>
      <c r="C979" s="12">
        <v>0.95833333333333337</v>
      </c>
      <c r="D979" s="13">
        <v>44001</v>
      </c>
      <c r="E979" s="7" t="s">
        <v>2584</v>
      </c>
      <c r="F979" s="14">
        <v>32</v>
      </c>
      <c r="G979" t="s">
        <v>5</v>
      </c>
    </row>
    <row r="980" spans="1:7" ht="14.25">
      <c r="A980" s="11">
        <v>43983</v>
      </c>
      <c r="B980" s="10" t="s">
        <v>4505</v>
      </c>
      <c r="C980" s="12">
        <v>4.1666666666666664E-2</v>
      </c>
      <c r="D980" s="13">
        <v>44002</v>
      </c>
      <c r="E980" s="7" t="s">
        <v>2584</v>
      </c>
      <c r="F980" s="14">
        <v>33.01</v>
      </c>
      <c r="G980" t="s">
        <v>5</v>
      </c>
    </row>
    <row r="981" spans="1:7" ht="14.25">
      <c r="A981" s="11">
        <v>43983</v>
      </c>
      <c r="B981" s="10" t="s">
        <v>4506</v>
      </c>
      <c r="C981" s="12">
        <v>8.3333333333333329E-2</v>
      </c>
      <c r="D981" s="13">
        <v>44002</v>
      </c>
      <c r="E981" s="7" t="s">
        <v>2584</v>
      </c>
      <c r="F981" s="14">
        <v>32.75</v>
      </c>
      <c r="G981" t="s">
        <v>5</v>
      </c>
    </row>
    <row r="982" spans="1:7" ht="14.25">
      <c r="A982" s="11">
        <v>43983</v>
      </c>
      <c r="B982" s="10" t="s">
        <v>4507</v>
      </c>
      <c r="C982" s="12">
        <v>0.125</v>
      </c>
      <c r="D982" s="13">
        <v>44002</v>
      </c>
      <c r="E982" s="7" t="s">
        <v>2584</v>
      </c>
      <c r="F982" s="14">
        <v>32.75</v>
      </c>
      <c r="G982" t="s">
        <v>5</v>
      </c>
    </row>
    <row r="983" spans="1:7" ht="14.25">
      <c r="A983" s="11">
        <v>43983</v>
      </c>
      <c r="B983" s="10" t="s">
        <v>4508</v>
      </c>
      <c r="C983" s="12">
        <v>0.16666666666666666</v>
      </c>
      <c r="D983" s="13">
        <v>44002</v>
      </c>
      <c r="E983" s="7" t="s">
        <v>2584</v>
      </c>
      <c r="F983" s="14">
        <v>33.01</v>
      </c>
      <c r="G983" t="s">
        <v>5</v>
      </c>
    </row>
    <row r="984" spans="1:7" ht="14.25">
      <c r="A984" s="11">
        <v>43983</v>
      </c>
      <c r="B984" s="10" t="s">
        <v>4509</v>
      </c>
      <c r="C984" s="12">
        <v>0.20833333333333334</v>
      </c>
      <c r="D984" s="13">
        <v>44002</v>
      </c>
      <c r="E984" s="7" t="s">
        <v>2584</v>
      </c>
      <c r="F984" s="14">
        <v>33.36</v>
      </c>
      <c r="G984" t="s">
        <v>5</v>
      </c>
    </row>
    <row r="985" spans="1:7" ht="14.25">
      <c r="A985" s="11">
        <v>43983</v>
      </c>
      <c r="B985" s="10" t="s">
        <v>4510</v>
      </c>
      <c r="C985" s="12">
        <v>0.25</v>
      </c>
      <c r="D985" s="13">
        <v>44002</v>
      </c>
      <c r="E985" s="7" t="s">
        <v>2584</v>
      </c>
      <c r="F985" s="14">
        <v>32.450000000000003</v>
      </c>
      <c r="G985" t="s">
        <v>5</v>
      </c>
    </row>
    <row r="986" spans="1:7" ht="14.25">
      <c r="A986" s="11">
        <v>43983</v>
      </c>
      <c r="B986" s="10" t="s">
        <v>4513</v>
      </c>
      <c r="C986" s="12">
        <v>0.375</v>
      </c>
      <c r="D986" s="13">
        <v>44002</v>
      </c>
      <c r="E986" s="7" t="s">
        <v>2584</v>
      </c>
      <c r="F986" s="14">
        <v>33.5</v>
      </c>
      <c r="G986" t="s">
        <v>5</v>
      </c>
    </row>
    <row r="987" spans="1:7" ht="14.25">
      <c r="A987" s="11">
        <v>43983</v>
      </c>
      <c r="B987" s="10" t="s">
        <v>4514</v>
      </c>
      <c r="C987" s="12">
        <v>0.41666666666666669</v>
      </c>
      <c r="D987" s="13">
        <v>44002</v>
      </c>
      <c r="E987" s="7" t="s">
        <v>2584</v>
      </c>
      <c r="F987" s="14">
        <v>33.01</v>
      </c>
      <c r="G987" t="s">
        <v>5</v>
      </c>
    </row>
    <row r="988" spans="1:7" ht="14.25">
      <c r="A988" s="11">
        <v>43983</v>
      </c>
      <c r="B988" s="10" t="s">
        <v>4515</v>
      </c>
      <c r="C988" s="12">
        <v>0.45833333333333331</v>
      </c>
      <c r="D988" s="13">
        <v>44002</v>
      </c>
      <c r="E988" s="7" t="s">
        <v>2584</v>
      </c>
      <c r="F988" s="14">
        <v>33</v>
      </c>
      <c r="G988" t="s">
        <v>5</v>
      </c>
    </row>
    <row r="989" spans="1:7" ht="14.25">
      <c r="A989" s="11">
        <v>43983</v>
      </c>
      <c r="B989" s="10" t="s">
        <v>4517</v>
      </c>
      <c r="C989" s="12">
        <v>0.54166666666666663</v>
      </c>
      <c r="D989" s="13">
        <v>44002</v>
      </c>
      <c r="E989" s="7" t="s">
        <v>2584</v>
      </c>
      <c r="F989" s="14">
        <v>31.78</v>
      </c>
      <c r="G989" t="s">
        <v>5</v>
      </c>
    </row>
    <row r="990" spans="1:7" ht="14.25">
      <c r="A990" s="11">
        <v>43983</v>
      </c>
      <c r="B990" s="10" t="s">
        <v>4518</v>
      </c>
      <c r="C990" s="12">
        <v>0.58333333333333337</v>
      </c>
      <c r="D990" s="13">
        <v>44002</v>
      </c>
      <c r="E990" s="7" t="s">
        <v>2584</v>
      </c>
      <c r="F990" s="14">
        <v>29.35</v>
      </c>
      <c r="G990" t="s">
        <v>5</v>
      </c>
    </row>
    <row r="991" spans="1:7" ht="14.25">
      <c r="A991" s="11">
        <v>43983</v>
      </c>
      <c r="B991" s="10" t="s">
        <v>4526</v>
      </c>
      <c r="C991" s="12">
        <v>0.91666666666666663</v>
      </c>
      <c r="D991" s="13">
        <v>44002</v>
      </c>
      <c r="E991" s="7" t="s">
        <v>2584</v>
      </c>
      <c r="F991" s="14">
        <v>36.57</v>
      </c>
      <c r="G991" t="s">
        <v>5</v>
      </c>
    </row>
    <row r="992" spans="1:7" ht="14.25">
      <c r="A992" s="11">
        <v>43983</v>
      </c>
      <c r="B992" s="10" t="s">
        <v>4528</v>
      </c>
      <c r="C992" s="12">
        <v>0</v>
      </c>
      <c r="D992" s="13">
        <v>44003</v>
      </c>
      <c r="E992" s="7" t="s">
        <v>2584</v>
      </c>
      <c r="F992" s="14">
        <v>33</v>
      </c>
      <c r="G992" t="s">
        <v>5</v>
      </c>
    </row>
    <row r="993" spans="1:7" ht="14.25">
      <c r="A993" s="11">
        <v>43983</v>
      </c>
      <c r="B993" s="10" t="s">
        <v>4538</v>
      </c>
      <c r="C993" s="12">
        <v>0.41666666666666669</v>
      </c>
      <c r="D993" s="13">
        <v>44003</v>
      </c>
      <c r="E993" s="7" t="s">
        <v>2584</v>
      </c>
      <c r="F993" s="14">
        <v>24.5</v>
      </c>
      <c r="G993" t="s">
        <v>5</v>
      </c>
    </row>
    <row r="994" spans="1:7" ht="14.25">
      <c r="A994" s="11">
        <v>43983</v>
      </c>
      <c r="B994" s="10" t="s">
        <v>4539</v>
      </c>
      <c r="C994" s="12">
        <v>0.45833333333333331</v>
      </c>
      <c r="D994" s="13">
        <v>44003</v>
      </c>
      <c r="E994" s="7" t="s">
        <v>2584</v>
      </c>
      <c r="F994" s="14">
        <v>24.83</v>
      </c>
      <c r="G994" t="s">
        <v>5</v>
      </c>
    </row>
    <row r="995" spans="1:7" ht="14.25">
      <c r="A995" s="11">
        <v>43983</v>
      </c>
      <c r="B995" s="10" t="s">
        <v>4541</v>
      </c>
      <c r="C995" s="12">
        <v>0.54166666666666663</v>
      </c>
      <c r="D995" s="13">
        <v>44003</v>
      </c>
      <c r="E995" s="7" t="s">
        <v>2584</v>
      </c>
      <c r="F995" s="14">
        <v>25.6</v>
      </c>
      <c r="G995" t="s">
        <v>5</v>
      </c>
    </row>
    <row r="996" spans="1:7" ht="14.25">
      <c r="A996" s="11">
        <v>43983</v>
      </c>
      <c r="B996" s="10" t="s">
        <v>4551</v>
      </c>
      <c r="C996" s="12">
        <v>0.95833333333333337</v>
      </c>
      <c r="D996" s="13">
        <v>44003</v>
      </c>
      <c r="E996" s="7" t="s">
        <v>2584</v>
      </c>
      <c r="F996" s="14">
        <v>29.9</v>
      </c>
      <c r="G996" t="s">
        <v>5</v>
      </c>
    </row>
    <row r="997" spans="1:7" ht="14.25">
      <c r="A997" s="11">
        <v>43983</v>
      </c>
      <c r="B997" s="10" t="s">
        <v>4559</v>
      </c>
      <c r="C997" s="12">
        <v>0.29166666666666669</v>
      </c>
      <c r="D997" s="13">
        <v>44004</v>
      </c>
      <c r="E997" s="7" t="s">
        <v>2584</v>
      </c>
      <c r="F997" s="14">
        <v>35.409999999999997</v>
      </c>
      <c r="G997" t="s">
        <v>5</v>
      </c>
    </row>
    <row r="998" spans="1:7" ht="14.25">
      <c r="A998" s="11">
        <v>43983</v>
      </c>
      <c r="B998" s="10" t="s">
        <v>4560</v>
      </c>
      <c r="C998" s="12">
        <v>0.33333333333333331</v>
      </c>
      <c r="D998" s="13">
        <v>44004</v>
      </c>
      <c r="E998" s="7" t="s">
        <v>2584</v>
      </c>
      <c r="F998" s="14">
        <v>35.35</v>
      </c>
      <c r="G998" t="s">
        <v>5</v>
      </c>
    </row>
    <row r="999" spans="1:7" ht="14.25">
      <c r="A999" s="11">
        <v>43983</v>
      </c>
      <c r="B999" s="10" t="s">
        <v>4562</v>
      </c>
      <c r="C999" s="12">
        <v>0.41666666666666669</v>
      </c>
      <c r="D999" s="13">
        <v>44004</v>
      </c>
      <c r="E999" s="7" t="s">
        <v>2584</v>
      </c>
      <c r="F999" s="14">
        <v>33.08</v>
      </c>
      <c r="G999" t="s">
        <v>5</v>
      </c>
    </row>
    <row r="1000" spans="1:7" ht="14.25">
      <c r="A1000" s="11">
        <v>43983</v>
      </c>
      <c r="B1000" s="10" t="s">
        <v>4571</v>
      </c>
      <c r="C1000" s="12">
        <v>0.79166666666666663</v>
      </c>
      <c r="D1000" s="13">
        <v>44004</v>
      </c>
      <c r="E1000" s="7" t="s">
        <v>2584</v>
      </c>
      <c r="F1000" s="14">
        <v>36.74</v>
      </c>
      <c r="G1000" t="s">
        <v>5</v>
      </c>
    </row>
    <row r="1001" spans="1:7" ht="14.25">
      <c r="A1001" s="11">
        <v>43983</v>
      </c>
      <c r="B1001" s="10" t="s">
        <v>4572</v>
      </c>
      <c r="C1001" s="12">
        <v>0.83333333333333337</v>
      </c>
      <c r="D1001" s="13">
        <v>44004</v>
      </c>
      <c r="E1001" s="7" t="s">
        <v>2584</v>
      </c>
      <c r="F1001" s="14">
        <v>37.630000000000003</v>
      </c>
      <c r="G1001" t="s">
        <v>5</v>
      </c>
    </row>
    <row r="1002" spans="1:7" ht="14.25">
      <c r="A1002" s="11">
        <v>43983</v>
      </c>
      <c r="B1002" s="10" t="s">
        <v>4576</v>
      </c>
      <c r="C1002" s="12">
        <v>0</v>
      </c>
      <c r="D1002" s="13">
        <v>44005</v>
      </c>
      <c r="E1002" s="7" t="s">
        <v>2584</v>
      </c>
      <c r="F1002" s="14">
        <v>36.590000000000003</v>
      </c>
      <c r="G1002" t="s">
        <v>5</v>
      </c>
    </row>
    <row r="1003" spans="1:7" ht="14.25">
      <c r="A1003" s="11">
        <v>43983</v>
      </c>
      <c r="B1003" s="10" t="s">
        <v>4577</v>
      </c>
      <c r="C1003" s="12">
        <v>4.1666666666666664E-2</v>
      </c>
      <c r="D1003" s="13">
        <v>44005</v>
      </c>
      <c r="E1003" s="7" t="s">
        <v>2584</v>
      </c>
      <c r="F1003" s="14">
        <v>34.61</v>
      </c>
      <c r="G1003" t="s">
        <v>5</v>
      </c>
    </row>
    <row r="1004" spans="1:7" ht="14.25">
      <c r="A1004" s="11">
        <v>43983</v>
      </c>
      <c r="B1004" s="10" t="s">
        <v>4583</v>
      </c>
      <c r="C1004" s="12">
        <v>0.29166666666666669</v>
      </c>
      <c r="D1004" s="13">
        <v>44005</v>
      </c>
      <c r="E1004" s="7" t="s">
        <v>2584</v>
      </c>
      <c r="F1004" s="14">
        <v>37.15</v>
      </c>
      <c r="G1004" t="s">
        <v>5</v>
      </c>
    </row>
    <row r="1005" spans="1:7" ht="14.25">
      <c r="A1005" s="11">
        <v>43983</v>
      </c>
      <c r="B1005" s="10" t="s">
        <v>4584</v>
      </c>
      <c r="C1005" s="12">
        <v>0.33333333333333331</v>
      </c>
      <c r="D1005" s="13">
        <v>44005</v>
      </c>
      <c r="E1005" s="7" t="s">
        <v>2584</v>
      </c>
      <c r="F1005" s="14">
        <v>37.159999999999997</v>
      </c>
      <c r="G1005" t="s">
        <v>5</v>
      </c>
    </row>
    <row r="1006" spans="1:7" ht="14.25">
      <c r="A1006" s="11">
        <v>43983</v>
      </c>
      <c r="B1006" s="10" t="s">
        <v>4585</v>
      </c>
      <c r="C1006" s="12">
        <v>0.375</v>
      </c>
      <c r="D1006" s="13">
        <v>44005</v>
      </c>
      <c r="E1006" s="7" t="s">
        <v>2584</v>
      </c>
      <c r="F1006" s="14">
        <v>34.9</v>
      </c>
      <c r="G1006" t="s">
        <v>5</v>
      </c>
    </row>
    <row r="1007" spans="1:7" ht="14.25">
      <c r="A1007" s="11">
        <v>43983</v>
      </c>
      <c r="B1007" s="10" t="s">
        <v>4586</v>
      </c>
      <c r="C1007" s="12">
        <v>0.41666666666666669</v>
      </c>
      <c r="D1007" s="13">
        <v>44005</v>
      </c>
      <c r="E1007" s="7" t="s">
        <v>2584</v>
      </c>
      <c r="F1007" s="14">
        <v>33.380000000000003</v>
      </c>
      <c r="G1007" t="s">
        <v>5</v>
      </c>
    </row>
    <row r="1008" spans="1:7" ht="14.25">
      <c r="A1008" s="11">
        <v>43983</v>
      </c>
      <c r="B1008" s="10" t="s">
        <v>4590</v>
      </c>
      <c r="C1008" s="12">
        <v>0.58333333333333337</v>
      </c>
      <c r="D1008" s="13">
        <v>44005</v>
      </c>
      <c r="E1008" s="7" t="s">
        <v>2584</v>
      </c>
      <c r="F1008" s="14">
        <v>33.380000000000003</v>
      </c>
      <c r="G1008" t="s">
        <v>5</v>
      </c>
    </row>
    <row r="1009" spans="1:7" ht="14.25">
      <c r="A1009" s="11">
        <v>43983</v>
      </c>
      <c r="B1009" s="10" t="s">
        <v>4596</v>
      </c>
      <c r="C1009" s="12">
        <v>0.83333333333333337</v>
      </c>
      <c r="D1009" s="13">
        <v>44005</v>
      </c>
      <c r="E1009" s="7" t="s">
        <v>2584</v>
      </c>
      <c r="F1009" s="14">
        <v>39.5</v>
      </c>
      <c r="G1009" t="s">
        <v>5</v>
      </c>
    </row>
    <row r="1010" spans="1:7" ht="14.25">
      <c r="A1010" s="11">
        <v>43983</v>
      </c>
      <c r="B1010" s="10" t="s">
        <v>4597</v>
      </c>
      <c r="C1010" s="12">
        <v>0.875</v>
      </c>
      <c r="D1010" s="13">
        <v>44005</v>
      </c>
      <c r="E1010" s="7" t="s">
        <v>2584</v>
      </c>
      <c r="F1010" s="14">
        <v>38.69</v>
      </c>
      <c r="G1010" t="s">
        <v>5</v>
      </c>
    </row>
    <row r="1011" spans="1:7" ht="14.25">
      <c r="A1011" s="11">
        <v>43983</v>
      </c>
      <c r="B1011" s="10" t="s">
        <v>4598</v>
      </c>
      <c r="C1011" s="12">
        <v>0.91666666666666663</v>
      </c>
      <c r="D1011" s="13">
        <v>44005</v>
      </c>
      <c r="E1011" s="7" t="s">
        <v>2584</v>
      </c>
      <c r="F1011" s="14">
        <v>38.19</v>
      </c>
      <c r="G1011" t="s">
        <v>5</v>
      </c>
    </row>
    <row r="1012" spans="1:7" ht="14.25">
      <c r="A1012" s="11">
        <v>43983</v>
      </c>
      <c r="B1012" s="10" t="s">
        <v>4599</v>
      </c>
      <c r="C1012" s="12">
        <v>0.95833333333333337</v>
      </c>
      <c r="D1012" s="13">
        <v>44005</v>
      </c>
      <c r="E1012" s="7" t="s">
        <v>2584</v>
      </c>
      <c r="F1012" s="14">
        <v>36.81</v>
      </c>
      <c r="G1012" t="s">
        <v>5</v>
      </c>
    </row>
    <row r="1013" spans="1:7" ht="14.25">
      <c r="A1013" s="11">
        <v>43983</v>
      </c>
      <c r="B1013" s="10" t="s">
        <v>4601</v>
      </c>
      <c r="C1013" s="12">
        <v>4.1666666666666664E-2</v>
      </c>
      <c r="D1013" s="13">
        <v>44006</v>
      </c>
      <c r="E1013" s="7" t="s">
        <v>2584</v>
      </c>
      <c r="F1013" s="14">
        <v>37.159999999999997</v>
      </c>
      <c r="G1013" t="s">
        <v>5</v>
      </c>
    </row>
    <row r="1014" spans="1:7" ht="14.25">
      <c r="A1014" s="11">
        <v>43983</v>
      </c>
      <c r="B1014" s="10" t="s">
        <v>4603</v>
      </c>
      <c r="C1014" s="12">
        <v>0.125</v>
      </c>
      <c r="D1014" s="13">
        <v>44006</v>
      </c>
      <c r="E1014" s="7" t="s">
        <v>2584</v>
      </c>
      <c r="F1014" s="14">
        <v>35.04</v>
      </c>
      <c r="G1014" t="s">
        <v>5</v>
      </c>
    </row>
    <row r="1015" spans="1:7" ht="14.25">
      <c r="A1015" s="11">
        <v>43983</v>
      </c>
      <c r="B1015" s="10" t="s">
        <v>4604</v>
      </c>
      <c r="C1015" s="12">
        <v>0.16666666666666666</v>
      </c>
      <c r="D1015" s="13">
        <v>44006</v>
      </c>
      <c r="E1015" s="7" t="s">
        <v>2584</v>
      </c>
      <c r="F1015" s="14">
        <v>35.33</v>
      </c>
      <c r="G1015" t="s">
        <v>5</v>
      </c>
    </row>
    <row r="1016" spans="1:7" ht="14.25">
      <c r="A1016" s="11">
        <v>43983</v>
      </c>
      <c r="B1016" s="10" t="s">
        <v>4605</v>
      </c>
      <c r="C1016" s="12">
        <v>0.20833333333333334</v>
      </c>
      <c r="D1016" s="13">
        <v>44006</v>
      </c>
      <c r="E1016" s="7" t="s">
        <v>2584</v>
      </c>
      <c r="F1016" s="14">
        <v>36.72</v>
      </c>
      <c r="G1016" t="s">
        <v>5</v>
      </c>
    </row>
    <row r="1017" spans="1:7" ht="14.25">
      <c r="A1017" s="11">
        <v>43983</v>
      </c>
      <c r="B1017" s="10" t="s">
        <v>4606</v>
      </c>
      <c r="C1017" s="12">
        <v>0.25</v>
      </c>
      <c r="D1017" s="13">
        <v>44006</v>
      </c>
      <c r="E1017" s="7" t="s">
        <v>2584</v>
      </c>
      <c r="F1017" s="14">
        <v>37</v>
      </c>
      <c r="G1017" t="s">
        <v>5</v>
      </c>
    </row>
    <row r="1018" spans="1:7" ht="14.25">
      <c r="A1018" s="11">
        <v>43983</v>
      </c>
      <c r="B1018" s="10" t="s">
        <v>4607</v>
      </c>
      <c r="C1018" s="12">
        <v>0.29166666666666669</v>
      </c>
      <c r="D1018" s="13">
        <v>44006</v>
      </c>
      <c r="E1018" s="7" t="s">
        <v>2584</v>
      </c>
      <c r="F1018" s="14">
        <v>37.21</v>
      </c>
      <c r="G1018" t="s">
        <v>5</v>
      </c>
    </row>
    <row r="1019" spans="1:7" ht="14.25">
      <c r="A1019" s="11">
        <v>43983</v>
      </c>
      <c r="B1019" s="10" t="s">
        <v>4608</v>
      </c>
      <c r="C1019" s="12">
        <v>0.33333333333333331</v>
      </c>
      <c r="D1019" s="13">
        <v>44006</v>
      </c>
      <c r="E1019" s="7" t="s">
        <v>2584</v>
      </c>
      <c r="F1019" s="14">
        <v>39.03</v>
      </c>
      <c r="G1019" t="s">
        <v>5</v>
      </c>
    </row>
    <row r="1020" spans="1:7" ht="14.25">
      <c r="A1020" s="11">
        <v>43983</v>
      </c>
      <c r="B1020" s="10" t="s">
        <v>4609</v>
      </c>
      <c r="C1020" s="12">
        <v>0.375</v>
      </c>
      <c r="D1020" s="13">
        <v>44006</v>
      </c>
      <c r="E1020" s="7" t="s">
        <v>2584</v>
      </c>
      <c r="F1020" s="14">
        <v>37.659999999999997</v>
      </c>
      <c r="G1020" t="s">
        <v>5</v>
      </c>
    </row>
    <row r="1021" spans="1:7" ht="14.25">
      <c r="A1021" s="11">
        <v>43983</v>
      </c>
      <c r="B1021" s="10" t="s">
        <v>4610</v>
      </c>
      <c r="C1021" s="12">
        <v>0.41666666666666669</v>
      </c>
      <c r="D1021" s="13">
        <v>44006</v>
      </c>
      <c r="E1021" s="7" t="s">
        <v>2584</v>
      </c>
      <c r="F1021" s="14">
        <v>37.29</v>
      </c>
      <c r="G1021" t="s">
        <v>5</v>
      </c>
    </row>
    <row r="1022" spans="1:7" ht="14.25">
      <c r="A1022" s="11">
        <v>43983</v>
      </c>
      <c r="B1022" s="10" t="s">
        <v>4611</v>
      </c>
      <c r="C1022" s="12">
        <v>0.45833333333333331</v>
      </c>
      <c r="D1022" s="13">
        <v>44006</v>
      </c>
      <c r="E1022" s="7" t="s">
        <v>2584</v>
      </c>
      <c r="F1022" s="14">
        <v>37.21</v>
      </c>
      <c r="G1022" t="s">
        <v>5</v>
      </c>
    </row>
    <row r="1023" spans="1:7" ht="14.25">
      <c r="A1023" s="11">
        <v>43983</v>
      </c>
      <c r="B1023" s="10" t="s">
        <v>4612</v>
      </c>
      <c r="C1023" s="12">
        <v>0.5</v>
      </c>
      <c r="D1023" s="13">
        <v>44006</v>
      </c>
      <c r="E1023" s="7" t="s">
        <v>2584</v>
      </c>
      <c r="F1023" s="14">
        <v>37.29</v>
      </c>
      <c r="G1023" t="s">
        <v>5</v>
      </c>
    </row>
    <row r="1024" spans="1:7" ht="14.25">
      <c r="A1024" s="11">
        <v>43983</v>
      </c>
      <c r="B1024" s="10" t="s">
        <v>4613</v>
      </c>
      <c r="C1024" s="12">
        <v>0.54166666666666663</v>
      </c>
      <c r="D1024" s="13">
        <v>44006</v>
      </c>
      <c r="E1024" s="7" t="s">
        <v>2584</v>
      </c>
      <c r="F1024" s="14">
        <v>37.44</v>
      </c>
      <c r="G1024" t="s">
        <v>5</v>
      </c>
    </row>
    <row r="1025" spans="1:7" ht="14.25">
      <c r="A1025" s="11">
        <v>43983</v>
      </c>
      <c r="B1025" s="10" t="s">
        <v>4614</v>
      </c>
      <c r="C1025" s="12">
        <v>0.58333333333333337</v>
      </c>
      <c r="D1025" s="13">
        <v>44006</v>
      </c>
      <c r="E1025" s="7" t="s">
        <v>2584</v>
      </c>
      <c r="F1025" s="14">
        <v>35.75</v>
      </c>
      <c r="G1025" t="s">
        <v>5</v>
      </c>
    </row>
    <row r="1026" spans="1:7" ht="14.25">
      <c r="A1026" s="11">
        <v>43983</v>
      </c>
      <c r="B1026" s="10" t="s">
        <v>4615</v>
      </c>
      <c r="C1026" s="12">
        <v>0.625</v>
      </c>
      <c r="D1026" s="13">
        <v>44006</v>
      </c>
      <c r="E1026" s="7" t="s">
        <v>2584</v>
      </c>
      <c r="F1026" s="14">
        <v>32.72</v>
      </c>
      <c r="G1026" t="s">
        <v>5</v>
      </c>
    </row>
    <row r="1027" spans="1:7" ht="14.25">
      <c r="A1027" s="11">
        <v>43983</v>
      </c>
      <c r="B1027" s="10" t="s">
        <v>4619</v>
      </c>
      <c r="C1027" s="12">
        <v>0.79166666666666663</v>
      </c>
      <c r="D1027" s="13">
        <v>44006</v>
      </c>
      <c r="E1027" s="7" t="s">
        <v>2584</v>
      </c>
      <c r="F1027" s="14">
        <v>40.130000000000003</v>
      </c>
      <c r="G1027" t="s">
        <v>5</v>
      </c>
    </row>
    <row r="1028" spans="1:7" ht="14.25">
      <c r="A1028" s="11">
        <v>43983</v>
      </c>
      <c r="B1028" s="10" t="s">
        <v>4620</v>
      </c>
      <c r="C1028" s="12">
        <v>0.83333333333333337</v>
      </c>
      <c r="D1028" s="13">
        <v>44006</v>
      </c>
      <c r="E1028" s="7" t="s">
        <v>2584</v>
      </c>
      <c r="F1028" s="14">
        <v>41.02</v>
      </c>
      <c r="G1028" t="s">
        <v>5</v>
      </c>
    </row>
    <row r="1029" spans="1:7" ht="14.25">
      <c r="A1029" s="11">
        <v>43983</v>
      </c>
      <c r="B1029" s="10" t="s">
        <v>4623</v>
      </c>
      <c r="C1029" s="12">
        <v>0.95833333333333337</v>
      </c>
      <c r="D1029" s="13">
        <v>44006</v>
      </c>
      <c r="E1029" s="7" t="s">
        <v>2584</v>
      </c>
      <c r="F1029" s="14">
        <v>38.19</v>
      </c>
      <c r="G1029" t="s">
        <v>5</v>
      </c>
    </row>
    <row r="1030" spans="1:7" ht="14.25">
      <c r="A1030" s="11">
        <v>43983</v>
      </c>
      <c r="B1030" s="10" t="s">
        <v>4624</v>
      </c>
      <c r="C1030" s="12">
        <v>0</v>
      </c>
      <c r="D1030" s="13">
        <v>44007</v>
      </c>
      <c r="E1030" s="7" t="s">
        <v>2584</v>
      </c>
      <c r="F1030" s="14">
        <v>40.75</v>
      </c>
      <c r="G1030" t="s">
        <v>5</v>
      </c>
    </row>
    <row r="1031" spans="1:7" ht="14.25">
      <c r="A1031" s="11">
        <v>43983</v>
      </c>
      <c r="B1031" s="10" t="s">
        <v>4625</v>
      </c>
      <c r="C1031" s="12">
        <v>4.1666666666666664E-2</v>
      </c>
      <c r="D1031" s="13">
        <v>44007</v>
      </c>
      <c r="E1031" s="7" t="s">
        <v>2584</v>
      </c>
      <c r="F1031" s="14">
        <v>40.1</v>
      </c>
      <c r="G1031" t="s">
        <v>5</v>
      </c>
    </row>
    <row r="1032" spans="1:7" ht="14.25">
      <c r="A1032" s="11">
        <v>43983</v>
      </c>
      <c r="B1032" s="10" t="s">
        <v>4627</v>
      </c>
      <c r="C1032" s="12">
        <v>0.125</v>
      </c>
      <c r="D1032" s="13">
        <v>44007</v>
      </c>
      <c r="E1032" s="7" t="s">
        <v>2584</v>
      </c>
      <c r="F1032" s="14">
        <v>38.99</v>
      </c>
      <c r="G1032" t="s">
        <v>5</v>
      </c>
    </row>
    <row r="1033" spans="1:7" ht="14.25">
      <c r="A1033" s="11">
        <v>43983</v>
      </c>
      <c r="B1033" s="10" t="s">
        <v>4628</v>
      </c>
      <c r="C1033" s="12">
        <v>0.16666666666666666</v>
      </c>
      <c r="D1033" s="13">
        <v>44007</v>
      </c>
      <c r="E1033" s="7" t="s">
        <v>2584</v>
      </c>
      <c r="F1033" s="14">
        <v>38.630000000000003</v>
      </c>
      <c r="G1033" t="s">
        <v>5</v>
      </c>
    </row>
    <row r="1034" spans="1:7" ht="14.25">
      <c r="A1034" s="11">
        <v>43983</v>
      </c>
      <c r="B1034" s="10" t="s">
        <v>4629</v>
      </c>
      <c r="C1034" s="12">
        <v>0.20833333333333334</v>
      </c>
      <c r="D1034" s="13">
        <v>44007</v>
      </c>
      <c r="E1034" s="7" t="s">
        <v>2584</v>
      </c>
      <c r="F1034" s="14">
        <v>39.409999999999997</v>
      </c>
      <c r="G1034" t="s">
        <v>5</v>
      </c>
    </row>
    <row r="1035" spans="1:7" ht="14.25">
      <c r="A1035" s="11">
        <v>43983</v>
      </c>
      <c r="B1035" s="10" t="s">
        <v>4630</v>
      </c>
      <c r="C1035" s="12">
        <v>0.25</v>
      </c>
      <c r="D1035" s="13">
        <v>44007</v>
      </c>
      <c r="E1035" s="7" t="s">
        <v>2584</v>
      </c>
      <c r="F1035" s="14">
        <v>40.01</v>
      </c>
      <c r="G1035" t="s">
        <v>5</v>
      </c>
    </row>
    <row r="1036" spans="1:7" ht="14.25">
      <c r="A1036" s="11">
        <v>43983</v>
      </c>
      <c r="B1036" s="10" t="s">
        <v>4631</v>
      </c>
      <c r="C1036" s="12">
        <v>0.29166666666666669</v>
      </c>
      <c r="D1036" s="13">
        <v>44007</v>
      </c>
      <c r="E1036" s="7" t="s">
        <v>2584</v>
      </c>
      <c r="F1036" s="14">
        <v>40.729999999999997</v>
      </c>
      <c r="G1036" t="s">
        <v>5</v>
      </c>
    </row>
    <row r="1037" spans="1:7" ht="14.25">
      <c r="A1037" s="11">
        <v>43983</v>
      </c>
      <c r="B1037" s="10" t="s">
        <v>4632</v>
      </c>
      <c r="C1037" s="12">
        <v>0.33333333333333331</v>
      </c>
      <c r="D1037" s="13">
        <v>44007</v>
      </c>
      <c r="E1037" s="7" t="s">
        <v>2584</v>
      </c>
      <c r="F1037" s="14">
        <v>42.09</v>
      </c>
      <c r="G1037" t="s">
        <v>5</v>
      </c>
    </row>
    <row r="1038" spans="1:7" ht="14.25">
      <c r="A1038" s="11">
        <v>43983</v>
      </c>
      <c r="B1038" s="10" t="s">
        <v>4633</v>
      </c>
      <c r="C1038" s="12">
        <v>0.375</v>
      </c>
      <c r="D1038" s="13">
        <v>44007</v>
      </c>
      <c r="E1038" s="7" t="s">
        <v>2584</v>
      </c>
      <c r="F1038" s="14">
        <v>40.98</v>
      </c>
      <c r="G1038" t="s">
        <v>5</v>
      </c>
    </row>
    <row r="1039" spans="1:7" ht="14.25">
      <c r="A1039" s="11">
        <v>43983</v>
      </c>
      <c r="B1039" s="10" t="s">
        <v>4634</v>
      </c>
      <c r="C1039" s="12">
        <v>0.41666666666666669</v>
      </c>
      <c r="D1039" s="13">
        <v>44007</v>
      </c>
      <c r="E1039" s="7" t="s">
        <v>2584</v>
      </c>
      <c r="F1039" s="14">
        <v>39.75</v>
      </c>
      <c r="G1039" t="s">
        <v>5</v>
      </c>
    </row>
    <row r="1040" spans="1:7" ht="14.25">
      <c r="A1040" s="11">
        <v>43983</v>
      </c>
      <c r="B1040" s="10" t="s">
        <v>4635</v>
      </c>
      <c r="C1040" s="12">
        <v>0.45833333333333331</v>
      </c>
      <c r="D1040" s="13">
        <v>44007</v>
      </c>
      <c r="E1040" s="7" t="s">
        <v>2584</v>
      </c>
      <c r="F1040" s="14">
        <v>39.24</v>
      </c>
      <c r="G1040" t="s">
        <v>5</v>
      </c>
    </row>
    <row r="1041" spans="1:7" ht="14.25">
      <c r="A1041" s="11">
        <v>43983</v>
      </c>
      <c r="B1041" s="10" t="s">
        <v>4636</v>
      </c>
      <c r="C1041" s="12">
        <v>0.5</v>
      </c>
      <c r="D1041" s="13">
        <v>44007</v>
      </c>
      <c r="E1041" s="7" t="s">
        <v>2584</v>
      </c>
      <c r="F1041" s="14">
        <v>40.1</v>
      </c>
      <c r="G1041" t="s">
        <v>5</v>
      </c>
    </row>
    <row r="1042" spans="1:7" ht="14.25">
      <c r="A1042" s="11">
        <v>43983</v>
      </c>
      <c r="B1042" s="10" t="s">
        <v>4638</v>
      </c>
      <c r="C1042" s="12">
        <v>0.58333333333333337</v>
      </c>
      <c r="D1042" s="13">
        <v>44007</v>
      </c>
      <c r="E1042" s="7" t="s">
        <v>2584</v>
      </c>
      <c r="F1042" s="14">
        <v>38.25</v>
      </c>
      <c r="G1042" t="s">
        <v>5</v>
      </c>
    </row>
    <row r="1043" spans="1:7" ht="14.25">
      <c r="A1043" s="11">
        <v>43983</v>
      </c>
      <c r="B1043" s="10" t="s">
        <v>4642</v>
      </c>
      <c r="C1043" s="12">
        <v>0.75</v>
      </c>
      <c r="D1043" s="13">
        <v>44007</v>
      </c>
      <c r="E1043" s="7" t="s">
        <v>2584</v>
      </c>
      <c r="F1043" s="14">
        <v>39.549999999999997</v>
      </c>
      <c r="G1043" t="s">
        <v>5</v>
      </c>
    </row>
    <row r="1044" spans="1:7" ht="14.25">
      <c r="A1044" s="11">
        <v>43983</v>
      </c>
      <c r="B1044" s="10" t="s">
        <v>4643</v>
      </c>
      <c r="C1044" s="12">
        <v>0.79166666666666663</v>
      </c>
      <c r="D1044" s="13">
        <v>44007</v>
      </c>
      <c r="E1044" s="7" t="s">
        <v>2584</v>
      </c>
      <c r="F1044" s="14">
        <v>40.44</v>
      </c>
      <c r="G1044" t="s">
        <v>5</v>
      </c>
    </row>
    <row r="1045" spans="1:7" ht="14.25">
      <c r="A1045" s="11">
        <v>43983</v>
      </c>
      <c r="B1045" s="10" t="s">
        <v>4645</v>
      </c>
      <c r="C1045" s="12">
        <v>0.875</v>
      </c>
      <c r="D1045" s="13">
        <v>44007</v>
      </c>
      <c r="E1045" s="7" t="s">
        <v>2584</v>
      </c>
      <c r="F1045" s="14">
        <v>40.24</v>
      </c>
      <c r="G1045" t="s">
        <v>5</v>
      </c>
    </row>
    <row r="1046" spans="1:7" ht="14.25">
      <c r="A1046" s="11">
        <v>43983</v>
      </c>
      <c r="B1046" s="10" t="s">
        <v>4648</v>
      </c>
      <c r="C1046" s="12">
        <v>0</v>
      </c>
      <c r="D1046" s="13">
        <v>44008</v>
      </c>
      <c r="E1046" s="7" t="s">
        <v>2584</v>
      </c>
      <c r="F1046" s="14">
        <v>40.130000000000003</v>
      </c>
      <c r="G1046" t="s">
        <v>5</v>
      </c>
    </row>
    <row r="1047" spans="1:7" ht="14.25">
      <c r="A1047" s="11">
        <v>43983</v>
      </c>
      <c r="B1047" s="10" t="s">
        <v>4649</v>
      </c>
      <c r="C1047" s="12">
        <v>4.1666666666666664E-2</v>
      </c>
      <c r="D1047" s="13">
        <v>44008</v>
      </c>
      <c r="E1047" s="7" t="s">
        <v>2584</v>
      </c>
      <c r="F1047" s="14">
        <v>39.520000000000003</v>
      </c>
      <c r="G1047" t="s">
        <v>5</v>
      </c>
    </row>
    <row r="1048" spans="1:7" ht="14.25">
      <c r="A1048" s="11">
        <v>43983</v>
      </c>
      <c r="B1048" s="10" t="s">
        <v>4650</v>
      </c>
      <c r="C1048" s="12">
        <v>8.3333333333333329E-2</v>
      </c>
      <c r="D1048" s="13">
        <v>44008</v>
      </c>
      <c r="E1048" s="7" t="s">
        <v>2584</v>
      </c>
      <c r="F1048" s="14">
        <v>38.630000000000003</v>
      </c>
      <c r="G1048" t="s">
        <v>5</v>
      </c>
    </row>
    <row r="1049" spans="1:7" ht="14.25">
      <c r="A1049" s="11">
        <v>43983</v>
      </c>
      <c r="B1049" s="10" t="s">
        <v>4651</v>
      </c>
      <c r="C1049" s="12">
        <v>0.125</v>
      </c>
      <c r="D1049" s="13">
        <v>44008</v>
      </c>
      <c r="E1049" s="7" t="s">
        <v>2584</v>
      </c>
      <c r="F1049" s="14">
        <v>38.25</v>
      </c>
      <c r="G1049" t="s">
        <v>5</v>
      </c>
    </row>
    <row r="1050" spans="1:7" ht="14.25">
      <c r="A1050" s="11">
        <v>43983</v>
      </c>
      <c r="B1050" s="10" t="s">
        <v>4652</v>
      </c>
      <c r="C1050" s="12">
        <v>0.16666666666666666</v>
      </c>
      <c r="D1050" s="13">
        <v>44008</v>
      </c>
      <c r="E1050" s="7" t="s">
        <v>2584</v>
      </c>
      <c r="F1050" s="14">
        <v>37.78</v>
      </c>
      <c r="G1050" t="s">
        <v>5</v>
      </c>
    </row>
    <row r="1051" spans="1:7" ht="14.25">
      <c r="A1051" s="11">
        <v>43983</v>
      </c>
      <c r="B1051" s="10" t="s">
        <v>4657</v>
      </c>
      <c r="C1051" s="12">
        <v>0.375</v>
      </c>
      <c r="D1051" s="13">
        <v>44008</v>
      </c>
      <c r="E1051" s="7" t="s">
        <v>2584</v>
      </c>
      <c r="F1051" s="14">
        <v>39.19</v>
      </c>
      <c r="G1051" t="s">
        <v>5</v>
      </c>
    </row>
    <row r="1052" spans="1:7" ht="14.25">
      <c r="A1052" s="11">
        <v>43983</v>
      </c>
      <c r="B1052" s="10" t="s">
        <v>4658</v>
      </c>
      <c r="C1052" s="12">
        <v>0.41666666666666669</v>
      </c>
      <c r="D1052" s="13">
        <v>44008</v>
      </c>
      <c r="E1052" s="7" t="s">
        <v>2584</v>
      </c>
      <c r="F1052" s="14">
        <v>37.19</v>
      </c>
      <c r="G1052" t="s">
        <v>5</v>
      </c>
    </row>
    <row r="1053" spans="1:7" ht="14.25">
      <c r="A1053" s="11">
        <v>43983</v>
      </c>
      <c r="B1053" s="10" t="s">
        <v>4659</v>
      </c>
      <c r="C1053" s="12">
        <v>0.45833333333333331</v>
      </c>
      <c r="D1053" s="13">
        <v>44008</v>
      </c>
      <c r="E1053" s="7" t="s">
        <v>2584</v>
      </c>
      <c r="F1053" s="14">
        <v>37.29</v>
      </c>
      <c r="G1053" t="s">
        <v>5</v>
      </c>
    </row>
    <row r="1054" spans="1:7" ht="14.25">
      <c r="A1054" s="11">
        <v>43983</v>
      </c>
      <c r="B1054" s="10" t="s">
        <v>4660</v>
      </c>
      <c r="C1054" s="12">
        <v>0.5</v>
      </c>
      <c r="D1054" s="13">
        <v>44008</v>
      </c>
      <c r="E1054" s="7" t="s">
        <v>2584</v>
      </c>
      <c r="F1054" s="14">
        <v>38.020000000000003</v>
      </c>
      <c r="G1054" t="s">
        <v>5</v>
      </c>
    </row>
    <row r="1055" spans="1:7" ht="14.25">
      <c r="A1055" s="11">
        <v>43983</v>
      </c>
      <c r="B1055" s="10" t="s">
        <v>4663</v>
      </c>
      <c r="C1055" s="12">
        <v>0.625</v>
      </c>
      <c r="D1055" s="13">
        <v>44008</v>
      </c>
      <c r="E1055" s="7" t="s">
        <v>2584</v>
      </c>
      <c r="F1055" s="14">
        <v>32.18</v>
      </c>
      <c r="G1055" t="s">
        <v>5</v>
      </c>
    </row>
    <row r="1056" spans="1:7" ht="14.25">
      <c r="A1056" s="11">
        <v>43983</v>
      </c>
      <c r="B1056" s="10" t="s">
        <v>4668</v>
      </c>
      <c r="C1056" s="12">
        <v>0.83333333333333337</v>
      </c>
      <c r="D1056" s="13">
        <v>44008</v>
      </c>
      <c r="E1056" s="7" t="s">
        <v>2584</v>
      </c>
      <c r="F1056" s="14">
        <v>40.01</v>
      </c>
      <c r="G1056" t="s">
        <v>5</v>
      </c>
    </row>
    <row r="1057" spans="1:7" ht="14.25">
      <c r="A1057" s="11">
        <v>43983</v>
      </c>
      <c r="B1057" s="10" t="s">
        <v>4669</v>
      </c>
      <c r="C1057" s="12">
        <v>0.875</v>
      </c>
      <c r="D1057" s="13">
        <v>44008</v>
      </c>
      <c r="E1057" s="7" t="s">
        <v>2584</v>
      </c>
      <c r="F1057" s="14">
        <v>39.9</v>
      </c>
      <c r="G1057" t="s">
        <v>5</v>
      </c>
    </row>
    <row r="1058" spans="1:7" ht="14.25">
      <c r="A1058" s="11">
        <v>43983</v>
      </c>
      <c r="B1058" s="10" t="s">
        <v>4670</v>
      </c>
      <c r="C1058" s="12">
        <v>0.91666666666666663</v>
      </c>
      <c r="D1058" s="13">
        <v>44008</v>
      </c>
      <c r="E1058" s="7" t="s">
        <v>2584</v>
      </c>
      <c r="F1058" s="14">
        <v>40.1</v>
      </c>
      <c r="G1058" t="s">
        <v>5</v>
      </c>
    </row>
    <row r="1059" spans="1:7" ht="14.25">
      <c r="A1059" s="11">
        <v>43983</v>
      </c>
      <c r="B1059" s="10" t="s">
        <v>4671</v>
      </c>
      <c r="C1059" s="12">
        <v>0.95833333333333337</v>
      </c>
      <c r="D1059" s="13">
        <v>44008</v>
      </c>
      <c r="E1059" s="7" t="s">
        <v>2584</v>
      </c>
      <c r="F1059" s="14">
        <v>37.4</v>
      </c>
      <c r="G1059" t="s">
        <v>5</v>
      </c>
    </row>
    <row r="1060" spans="1:7" ht="14.25">
      <c r="A1060" s="11">
        <v>43983</v>
      </c>
      <c r="B1060" s="10" t="s">
        <v>4672</v>
      </c>
      <c r="C1060" s="12">
        <v>0</v>
      </c>
      <c r="D1060" s="13">
        <v>44009</v>
      </c>
      <c r="E1060" s="7" t="s">
        <v>2584</v>
      </c>
      <c r="F1060" s="14">
        <v>39.19</v>
      </c>
      <c r="G1060" t="s">
        <v>5</v>
      </c>
    </row>
    <row r="1061" spans="1:7" ht="14.25">
      <c r="A1061" s="11">
        <v>43983</v>
      </c>
      <c r="B1061" s="10" t="s">
        <v>4673</v>
      </c>
      <c r="C1061" s="12">
        <v>4.1666666666666664E-2</v>
      </c>
      <c r="D1061" s="13">
        <v>44009</v>
      </c>
      <c r="E1061" s="7" t="s">
        <v>2584</v>
      </c>
      <c r="F1061" s="14">
        <v>37.64</v>
      </c>
      <c r="G1061" t="s">
        <v>5</v>
      </c>
    </row>
    <row r="1062" spans="1:7" ht="14.25">
      <c r="A1062" s="11">
        <v>43983</v>
      </c>
      <c r="B1062" s="10" t="s">
        <v>4695</v>
      </c>
      <c r="C1062" s="12">
        <v>0.95833333333333337</v>
      </c>
      <c r="D1062" s="13">
        <v>44009</v>
      </c>
      <c r="E1062" s="7" t="s">
        <v>2584</v>
      </c>
      <c r="F1062" s="14">
        <v>39.04</v>
      </c>
      <c r="G1062" t="s">
        <v>5</v>
      </c>
    </row>
    <row r="1063" spans="1:7" ht="14.25">
      <c r="A1063" s="11">
        <v>43983</v>
      </c>
      <c r="B1063" s="10" t="s">
        <v>4696</v>
      </c>
      <c r="C1063" s="12">
        <v>0</v>
      </c>
      <c r="D1063" s="13">
        <v>44010</v>
      </c>
      <c r="E1063" s="7" t="s">
        <v>2584</v>
      </c>
      <c r="F1063" s="14">
        <v>38.479999999999997</v>
      </c>
      <c r="G1063" t="s">
        <v>5</v>
      </c>
    </row>
    <row r="1064" spans="1:7" ht="14.25">
      <c r="A1064" s="11">
        <v>43983</v>
      </c>
      <c r="B1064" s="10" t="s">
        <v>4700</v>
      </c>
      <c r="C1064" s="12">
        <v>0.16666666666666666</v>
      </c>
      <c r="D1064" s="13">
        <v>44010</v>
      </c>
      <c r="E1064" s="7" t="s">
        <v>2584</v>
      </c>
      <c r="F1064" s="14">
        <v>28.38</v>
      </c>
      <c r="G1064" t="s">
        <v>5</v>
      </c>
    </row>
    <row r="1065" spans="1:7" ht="14.25">
      <c r="A1065" s="11">
        <v>43983</v>
      </c>
      <c r="B1065" s="10" t="s">
        <v>4701</v>
      </c>
      <c r="C1065" s="12">
        <v>0.20833333333333334</v>
      </c>
      <c r="D1065" s="13">
        <v>44010</v>
      </c>
      <c r="E1065" s="7" t="s">
        <v>2584</v>
      </c>
      <c r="F1065" s="14">
        <v>28.38</v>
      </c>
      <c r="G1065" t="s">
        <v>5</v>
      </c>
    </row>
    <row r="1066" spans="1:7" ht="14.25">
      <c r="A1066" s="11">
        <v>43983</v>
      </c>
      <c r="B1066" s="10" t="s">
        <v>4702</v>
      </c>
      <c r="C1066" s="12">
        <v>0.25</v>
      </c>
      <c r="D1066" s="13">
        <v>44010</v>
      </c>
      <c r="E1066" s="7" t="s">
        <v>2584</v>
      </c>
      <c r="F1066" s="14">
        <v>28.28</v>
      </c>
      <c r="G1066" t="s">
        <v>5</v>
      </c>
    </row>
    <row r="1067" spans="1:7" ht="14.25">
      <c r="A1067" s="11">
        <v>43983</v>
      </c>
      <c r="B1067" s="10" t="s">
        <v>4703</v>
      </c>
      <c r="C1067" s="12">
        <v>0.29166666666666669</v>
      </c>
      <c r="D1067" s="13">
        <v>44010</v>
      </c>
      <c r="E1067" s="7" t="s">
        <v>2584</v>
      </c>
      <c r="F1067" s="14">
        <v>27.17</v>
      </c>
      <c r="G1067" t="s">
        <v>5</v>
      </c>
    </row>
    <row r="1068" spans="1:7" ht="14.25">
      <c r="A1068" s="11">
        <v>43983</v>
      </c>
      <c r="B1068" s="10" t="s">
        <v>4708</v>
      </c>
      <c r="C1068" s="12">
        <v>0.5</v>
      </c>
      <c r="D1068" s="13">
        <v>44010</v>
      </c>
      <c r="E1068" s="7" t="s">
        <v>2584</v>
      </c>
      <c r="F1068" s="14">
        <v>28.09</v>
      </c>
      <c r="G1068" t="s">
        <v>5</v>
      </c>
    </row>
    <row r="1069" spans="1:7" ht="14.25">
      <c r="A1069" s="11">
        <v>43983</v>
      </c>
      <c r="B1069" s="10" t="s">
        <v>4721</v>
      </c>
      <c r="C1069" s="12">
        <v>4.1666666666666664E-2</v>
      </c>
      <c r="D1069" s="13">
        <v>44011</v>
      </c>
      <c r="E1069" s="7" t="s">
        <v>2584</v>
      </c>
      <c r="F1069" s="14">
        <v>39.04</v>
      </c>
      <c r="G1069" t="s">
        <v>5</v>
      </c>
    </row>
    <row r="1070" spans="1:7" ht="14.25">
      <c r="A1070" s="11">
        <v>43983</v>
      </c>
      <c r="B1070" s="10" t="s">
        <v>4722</v>
      </c>
      <c r="C1070" s="12">
        <v>8.3333333333333329E-2</v>
      </c>
      <c r="D1070" s="13">
        <v>44011</v>
      </c>
      <c r="E1070" s="7" t="s">
        <v>2584</v>
      </c>
      <c r="F1070" s="14">
        <v>38.07</v>
      </c>
      <c r="G1070" t="s">
        <v>5</v>
      </c>
    </row>
    <row r="1071" spans="1:7" ht="14.25">
      <c r="A1071" s="11">
        <v>43983</v>
      </c>
      <c r="B1071" s="10" t="s">
        <v>4724</v>
      </c>
      <c r="C1071" s="12">
        <v>0.16666666666666666</v>
      </c>
      <c r="D1071" s="13">
        <v>44011</v>
      </c>
      <c r="E1071" s="7" t="s">
        <v>2584</v>
      </c>
      <c r="F1071" s="14">
        <v>37.369999999999997</v>
      </c>
      <c r="G1071" t="s">
        <v>5</v>
      </c>
    </row>
    <row r="1072" spans="1:7" ht="14.25">
      <c r="A1072" s="11">
        <v>43983</v>
      </c>
      <c r="B1072" s="10" t="s">
        <v>4725</v>
      </c>
      <c r="C1072" s="12">
        <v>0.20833333333333334</v>
      </c>
      <c r="D1072" s="13">
        <v>44011</v>
      </c>
      <c r="E1072" s="7" t="s">
        <v>2584</v>
      </c>
      <c r="F1072" s="14">
        <v>39.04</v>
      </c>
      <c r="G1072" t="s">
        <v>5</v>
      </c>
    </row>
    <row r="1073" spans="1:7" ht="14.25">
      <c r="A1073" s="11">
        <v>43983</v>
      </c>
      <c r="B1073" s="10" t="s">
        <v>4726</v>
      </c>
      <c r="C1073" s="12">
        <v>0.25</v>
      </c>
      <c r="D1073" s="13">
        <v>44011</v>
      </c>
      <c r="E1073" s="7" t="s">
        <v>2584</v>
      </c>
      <c r="F1073" s="14">
        <v>39.47</v>
      </c>
      <c r="G1073" t="s">
        <v>5</v>
      </c>
    </row>
    <row r="1074" spans="1:7" ht="14.25">
      <c r="A1074" s="11">
        <v>43983</v>
      </c>
      <c r="B1074" s="10" t="s">
        <v>4728</v>
      </c>
      <c r="C1074" s="12">
        <v>0.33333333333333331</v>
      </c>
      <c r="D1074" s="13">
        <v>44011</v>
      </c>
      <c r="E1074" s="7" t="s">
        <v>2584</v>
      </c>
      <c r="F1074" s="14">
        <v>39.04</v>
      </c>
      <c r="G1074" t="s">
        <v>5</v>
      </c>
    </row>
    <row r="1075" spans="1:7" ht="14.25">
      <c r="A1075" s="11">
        <v>43983</v>
      </c>
      <c r="B1075" s="10" t="s">
        <v>4729</v>
      </c>
      <c r="C1075" s="12">
        <v>0.375</v>
      </c>
      <c r="D1075" s="13">
        <v>44011</v>
      </c>
      <c r="E1075" s="7" t="s">
        <v>2584</v>
      </c>
      <c r="F1075" s="14">
        <v>38.799999999999997</v>
      </c>
      <c r="G1075" t="s">
        <v>5</v>
      </c>
    </row>
    <row r="1076" spans="1:7" ht="14.25">
      <c r="A1076" s="11">
        <v>43983</v>
      </c>
      <c r="B1076" s="10" t="s">
        <v>4730</v>
      </c>
      <c r="C1076" s="12">
        <v>0.41666666666666669</v>
      </c>
      <c r="D1076" s="13">
        <v>44011</v>
      </c>
      <c r="E1076" s="7" t="s">
        <v>2584</v>
      </c>
      <c r="F1076" s="14">
        <v>39.4</v>
      </c>
      <c r="G1076" t="s">
        <v>5</v>
      </c>
    </row>
    <row r="1077" spans="1:7" ht="14.25">
      <c r="A1077" s="11">
        <v>43983</v>
      </c>
      <c r="B1077" s="10" t="s">
        <v>4733</v>
      </c>
      <c r="C1077" s="12">
        <v>0.54166666666666663</v>
      </c>
      <c r="D1077" s="13">
        <v>44011</v>
      </c>
      <c r="E1077" s="7" t="s">
        <v>2584</v>
      </c>
      <c r="F1077" s="14">
        <v>39.840000000000003</v>
      </c>
      <c r="G1077" t="s">
        <v>5</v>
      </c>
    </row>
    <row r="1078" spans="1:7" ht="14.25">
      <c r="A1078" s="11">
        <v>43983</v>
      </c>
      <c r="B1078" s="10" t="s">
        <v>4734</v>
      </c>
      <c r="C1078" s="12">
        <v>0.58333333333333337</v>
      </c>
      <c r="D1078" s="13">
        <v>44011</v>
      </c>
      <c r="E1078" s="7" t="s">
        <v>2584</v>
      </c>
      <c r="F1078" s="14">
        <v>39.44</v>
      </c>
      <c r="G1078" t="s">
        <v>5</v>
      </c>
    </row>
    <row r="1079" spans="1:7" ht="14.25">
      <c r="A1079" s="11">
        <v>43983</v>
      </c>
      <c r="B1079" s="10" t="s">
        <v>4736</v>
      </c>
      <c r="C1079" s="12">
        <v>0.66666666666666663</v>
      </c>
      <c r="D1079" s="13">
        <v>44011</v>
      </c>
      <c r="E1079" s="7" t="s">
        <v>2584</v>
      </c>
      <c r="F1079" s="14">
        <v>33.979999999999997</v>
      </c>
      <c r="G1079" t="s">
        <v>5</v>
      </c>
    </row>
    <row r="1080" spans="1:7" ht="14.25">
      <c r="A1080" s="11">
        <v>43983</v>
      </c>
      <c r="B1080" s="10" t="s">
        <v>4739</v>
      </c>
      <c r="C1080" s="12">
        <v>0.79166666666666663</v>
      </c>
      <c r="D1080" s="13">
        <v>44011</v>
      </c>
      <c r="E1080" s="7" t="s">
        <v>2584</v>
      </c>
      <c r="F1080" s="14">
        <v>34.950000000000003</v>
      </c>
      <c r="G1080" t="s">
        <v>5</v>
      </c>
    </row>
    <row r="1081" spans="1:7" ht="14.25">
      <c r="A1081" s="11">
        <v>43983</v>
      </c>
      <c r="B1081" s="10" t="s">
        <v>4743</v>
      </c>
      <c r="C1081" s="12">
        <v>0.95833333333333337</v>
      </c>
      <c r="D1081" s="13">
        <v>44011</v>
      </c>
      <c r="E1081" s="7" t="s">
        <v>2584</v>
      </c>
      <c r="F1081" s="14">
        <v>30.91</v>
      </c>
      <c r="G1081" t="s">
        <v>5</v>
      </c>
    </row>
    <row r="1082" spans="1:7" ht="14.25">
      <c r="A1082" s="11">
        <v>43983</v>
      </c>
      <c r="B1082" s="10" t="s">
        <v>4745</v>
      </c>
      <c r="C1082" s="12">
        <v>4.1666666666666664E-2</v>
      </c>
      <c r="D1082" s="13">
        <v>44012</v>
      </c>
      <c r="E1082" s="7" t="s">
        <v>2584</v>
      </c>
      <c r="F1082" s="14">
        <v>34.01</v>
      </c>
      <c r="G1082" t="s">
        <v>5</v>
      </c>
    </row>
    <row r="1083" spans="1:7" ht="14.25">
      <c r="A1083" s="11">
        <v>43983</v>
      </c>
      <c r="B1083" s="10" t="s">
        <v>4746</v>
      </c>
      <c r="C1083" s="12">
        <v>8.3333333333333329E-2</v>
      </c>
      <c r="D1083" s="13">
        <v>44012</v>
      </c>
      <c r="E1083" s="7" t="s">
        <v>2584</v>
      </c>
      <c r="F1083" s="14">
        <v>32.57</v>
      </c>
      <c r="G1083" t="s">
        <v>5</v>
      </c>
    </row>
    <row r="1084" spans="1:7" ht="14.25">
      <c r="A1084" s="11">
        <v>43983</v>
      </c>
      <c r="B1084" s="10" t="s">
        <v>4750</v>
      </c>
      <c r="C1084" s="12">
        <v>0.25</v>
      </c>
      <c r="D1084" s="13">
        <v>44012</v>
      </c>
      <c r="E1084" s="7" t="s">
        <v>2584</v>
      </c>
      <c r="F1084" s="14">
        <v>37.909999999999997</v>
      </c>
      <c r="G1084" t="s">
        <v>5</v>
      </c>
    </row>
    <row r="1085" spans="1:7" ht="14.25">
      <c r="A1085" s="11">
        <v>43983</v>
      </c>
      <c r="B1085" s="10" t="s">
        <v>4751</v>
      </c>
      <c r="C1085" s="12">
        <v>0.29166666666666669</v>
      </c>
      <c r="D1085" s="13">
        <v>44012</v>
      </c>
      <c r="E1085" s="7" t="s">
        <v>2584</v>
      </c>
      <c r="F1085" s="14">
        <v>37.909999999999997</v>
      </c>
      <c r="G1085" t="s">
        <v>5</v>
      </c>
    </row>
    <row r="1086" spans="1:7" ht="14.25">
      <c r="A1086" s="11">
        <v>43983</v>
      </c>
      <c r="B1086" s="10" t="s">
        <v>4752</v>
      </c>
      <c r="C1086" s="12">
        <v>0.33333333333333331</v>
      </c>
      <c r="D1086" s="13">
        <v>44012</v>
      </c>
      <c r="E1086" s="7" t="s">
        <v>2584</v>
      </c>
      <c r="F1086" s="14">
        <v>39.840000000000003</v>
      </c>
      <c r="G1086" t="s">
        <v>5</v>
      </c>
    </row>
    <row r="1087" spans="1:7" ht="14.25">
      <c r="A1087" s="11">
        <v>43983</v>
      </c>
      <c r="B1087" s="10" t="s">
        <v>4753</v>
      </c>
      <c r="C1087" s="12">
        <v>0.375</v>
      </c>
      <c r="D1087" s="13">
        <v>44012</v>
      </c>
      <c r="E1087" s="7" t="s">
        <v>2584</v>
      </c>
      <c r="F1087" s="14">
        <v>39.94</v>
      </c>
      <c r="G1087" t="s">
        <v>5</v>
      </c>
    </row>
    <row r="1088" spans="1:7" ht="14.25">
      <c r="A1088" s="11">
        <v>43983</v>
      </c>
      <c r="B1088" s="10" t="s">
        <v>4754</v>
      </c>
      <c r="C1088" s="12">
        <v>0.41666666666666669</v>
      </c>
      <c r="D1088" s="13">
        <v>44012</v>
      </c>
      <c r="E1088" s="7" t="s">
        <v>2584</v>
      </c>
      <c r="F1088" s="14">
        <v>39.840000000000003</v>
      </c>
      <c r="G1088" t="s">
        <v>5</v>
      </c>
    </row>
    <row r="1089" spans="1:7" ht="14.25">
      <c r="A1089" s="11">
        <v>43983</v>
      </c>
      <c r="B1089" s="10" t="s">
        <v>4755</v>
      </c>
      <c r="C1089" s="12">
        <v>0.45833333333333331</v>
      </c>
      <c r="D1089" s="13">
        <v>44012</v>
      </c>
      <c r="E1089" s="7" t="s">
        <v>2584</v>
      </c>
      <c r="F1089" s="14">
        <v>40.01</v>
      </c>
      <c r="G1089" t="s">
        <v>5</v>
      </c>
    </row>
    <row r="1090" spans="1:7" ht="14.25">
      <c r="A1090" s="11">
        <v>43983</v>
      </c>
      <c r="B1090" s="10" t="s">
        <v>4756</v>
      </c>
      <c r="C1090" s="12">
        <v>0.5</v>
      </c>
      <c r="D1090" s="13">
        <v>44012</v>
      </c>
      <c r="E1090" s="7" t="s">
        <v>2584</v>
      </c>
      <c r="F1090" s="14">
        <v>39.44</v>
      </c>
      <c r="G1090" t="s">
        <v>5</v>
      </c>
    </row>
    <row r="1091" spans="1:7" ht="14.25">
      <c r="A1091" s="11">
        <v>43983</v>
      </c>
      <c r="B1091" s="10" t="s">
        <v>4757</v>
      </c>
      <c r="C1091" s="12">
        <v>0.54166666666666663</v>
      </c>
      <c r="D1091" s="13">
        <v>44012</v>
      </c>
      <c r="E1091" s="7" t="s">
        <v>2584</v>
      </c>
      <c r="F1091" s="14">
        <v>39.19</v>
      </c>
      <c r="G1091" t="s">
        <v>5</v>
      </c>
    </row>
    <row r="1092" spans="1:7" ht="14.25">
      <c r="A1092" s="11">
        <v>43983</v>
      </c>
      <c r="B1092" s="10" t="s">
        <v>4758</v>
      </c>
      <c r="C1092" s="12">
        <v>0.58333333333333337</v>
      </c>
      <c r="D1092" s="13">
        <v>44012</v>
      </c>
      <c r="E1092" s="7" t="s">
        <v>2584</v>
      </c>
      <c r="F1092" s="14">
        <v>38.369999999999997</v>
      </c>
      <c r="G1092" t="s">
        <v>5</v>
      </c>
    </row>
    <row r="1093" spans="1:7" ht="14.25">
      <c r="A1093" s="11">
        <v>43983</v>
      </c>
      <c r="B1093" s="10" t="s">
        <v>4759</v>
      </c>
      <c r="C1093" s="12">
        <v>0.625</v>
      </c>
      <c r="D1093" s="13">
        <v>44012</v>
      </c>
      <c r="E1093" s="7" t="s">
        <v>2584</v>
      </c>
      <c r="F1093" s="14">
        <v>37.19</v>
      </c>
      <c r="G1093" t="s">
        <v>5</v>
      </c>
    </row>
    <row r="1094" spans="1:7" ht="14.25">
      <c r="A1094" s="11">
        <v>43983</v>
      </c>
      <c r="B1094" s="10" t="s">
        <v>4760</v>
      </c>
      <c r="C1094" s="12">
        <v>0.66666666666666663</v>
      </c>
      <c r="D1094" s="13">
        <v>44012</v>
      </c>
      <c r="E1094" s="7" t="s">
        <v>2584</v>
      </c>
      <c r="F1094" s="14">
        <v>34.979999999999997</v>
      </c>
      <c r="G1094" t="s">
        <v>5</v>
      </c>
    </row>
    <row r="1095" spans="1:7" ht="14.25">
      <c r="A1095" s="11">
        <v>43983</v>
      </c>
      <c r="B1095" s="10" t="s">
        <v>4762</v>
      </c>
      <c r="C1095" s="12">
        <v>0.75</v>
      </c>
      <c r="D1095" s="13">
        <v>44012</v>
      </c>
      <c r="E1095" s="7" t="s">
        <v>2584</v>
      </c>
      <c r="F1095" s="14">
        <v>38.799999999999997</v>
      </c>
      <c r="G1095" t="s">
        <v>5</v>
      </c>
    </row>
    <row r="1096" spans="1:7" ht="14.25">
      <c r="A1096" s="11">
        <v>43983</v>
      </c>
      <c r="B1096" s="10" t="s">
        <v>4763</v>
      </c>
      <c r="C1096" s="12">
        <v>0.79166666666666663</v>
      </c>
      <c r="D1096" s="13">
        <v>44012</v>
      </c>
      <c r="E1096" s="7" t="s">
        <v>2584</v>
      </c>
      <c r="F1096" s="14">
        <v>39.9</v>
      </c>
      <c r="G1096" t="s">
        <v>5</v>
      </c>
    </row>
    <row r="1097" spans="1:7" ht="14.25">
      <c r="A1097" s="11">
        <v>43983</v>
      </c>
      <c r="B1097" s="10" t="s">
        <v>4764</v>
      </c>
      <c r="C1097" s="12">
        <v>0.83333333333333337</v>
      </c>
      <c r="D1097" s="13">
        <v>44012</v>
      </c>
      <c r="E1097" s="7" t="s">
        <v>2584</v>
      </c>
      <c r="F1097" s="14">
        <v>39.04</v>
      </c>
      <c r="G1097" t="s">
        <v>5</v>
      </c>
    </row>
    <row r="1098" spans="1:7" ht="14.25">
      <c r="A1098" s="11">
        <v>43983</v>
      </c>
      <c r="B1098" s="10" t="s">
        <v>4765</v>
      </c>
      <c r="C1098" s="12">
        <v>0.875</v>
      </c>
      <c r="D1098" s="13">
        <v>44012</v>
      </c>
      <c r="E1098" s="7" t="s">
        <v>2584</v>
      </c>
      <c r="F1098" s="14">
        <v>39.840000000000003</v>
      </c>
      <c r="G1098" t="s">
        <v>5</v>
      </c>
    </row>
    <row r="1099" spans="1:7" ht="14.25">
      <c r="A1099" s="11">
        <v>43983</v>
      </c>
      <c r="B1099" s="10" t="s">
        <v>4766</v>
      </c>
      <c r="C1099" s="12">
        <v>0.91666666666666663</v>
      </c>
      <c r="D1099" s="13">
        <v>44012</v>
      </c>
      <c r="E1099" s="7" t="s">
        <v>2584</v>
      </c>
      <c r="F1099" s="14">
        <v>39.76</v>
      </c>
      <c r="G1099" t="s">
        <v>5</v>
      </c>
    </row>
    <row r="1100" spans="1:7" ht="14.25">
      <c r="A1100" s="11">
        <v>43983</v>
      </c>
      <c r="B1100" s="10" t="s">
        <v>4767</v>
      </c>
      <c r="C1100" s="12">
        <v>0.95833333333333337</v>
      </c>
      <c r="D1100" s="13">
        <v>44012</v>
      </c>
      <c r="E1100" s="7" t="s">
        <v>2584</v>
      </c>
      <c r="F1100" s="14">
        <v>38.14</v>
      </c>
      <c r="G1100" t="s">
        <v>5</v>
      </c>
    </row>
    <row r="1101" spans="1:7" ht="14.25">
      <c r="A1101" s="11">
        <v>43922</v>
      </c>
      <c r="B1101" s="10" t="s">
        <v>2594</v>
      </c>
      <c r="C1101" s="12">
        <v>0.41666666666666669</v>
      </c>
      <c r="D1101" s="13">
        <v>43922</v>
      </c>
      <c r="E1101" s="7" t="s">
        <v>2584</v>
      </c>
      <c r="F1101" s="14">
        <v>29.07</v>
      </c>
      <c r="G1101" t="s">
        <v>20</v>
      </c>
    </row>
    <row r="1102" spans="1:7" ht="14.25">
      <c r="A1102" s="11">
        <v>43922</v>
      </c>
      <c r="B1102" s="10" t="s">
        <v>2598</v>
      </c>
      <c r="C1102" s="12">
        <v>0.58333333333333337</v>
      </c>
      <c r="D1102" s="13">
        <v>43922</v>
      </c>
      <c r="E1102" s="7" t="s">
        <v>2584</v>
      </c>
      <c r="F1102" s="14">
        <v>27.38</v>
      </c>
      <c r="G1102" t="s">
        <v>20</v>
      </c>
    </row>
    <row r="1103" spans="1:7" ht="14.25">
      <c r="A1103" s="11">
        <v>43922</v>
      </c>
      <c r="B1103" s="10" t="s">
        <v>2671</v>
      </c>
      <c r="C1103" s="12">
        <v>0.625</v>
      </c>
      <c r="D1103" s="13">
        <v>43925</v>
      </c>
      <c r="E1103" s="7" t="s">
        <v>2584</v>
      </c>
      <c r="F1103" s="14">
        <v>9.8800000000000008</v>
      </c>
      <c r="G1103" t="s">
        <v>20</v>
      </c>
    </row>
    <row r="1104" spans="1:7" ht="14.25">
      <c r="A1104" s="11">
        <v>43922</v>
      </c>
      <c r="B1104" s="10" t="s">
        <v>2682</v>
      </c>
      <c r="C1104" s="12">
        <v>8.3333333333333329E-2</v>
      </c>
      <c r="D1104" s="13">
        <v>43926</v>
      </c>
      <c r="E1104" s="7" t="s">
        <v>2584</v>
      </c>
      <c r="F1104" s="14">
        <v>5.26</v>
      </c>
      <c r="G1104" t="s">
        <v>20</v>
      </c>
    </row>
    <row r="1105" spans="1:7" ht="14.25">
      <c r="A1105" s="11">
        <v>43922</v>
      </c>
      <c r="B1105" s="10" t="s">
        <v>2687</v>
      </c>
      <c r="C1105" s="12">
        <v>0.29166666666666669</v>
      </c>
      <c r="D1105" s="13">
        <v>43926</v>
      </c>
      <c r="E1105" s="7" t="s">
        <v>2584</v>
      </c>
      <c r="F1105" s="14">
        <v>5.5</v>
      </c>
      <c r="G1105" t="s">
        <v>20</v>
      </c>
    </row>
    <row r="1106" spans="1:7" ht="14.25">
      <c r="A1106" s="11">
        <v>43922</v>
      </c>
      <c r="B1106" s="10" t="s">
        <v>2688</v>
      </c>
      <c r="C1106" s="12">
        <v>0.33333333333333331</v>
      </c>
      <c r="D1106" s="13">
        <v>43926</v>
      </c>
      <c r="E1106" s="7" t="s">
        <v>2584</v>
      </c>
      <c r="F1106" s="14">
        <v>5.74</v>
      </c>
      <c r="G1106" t="s">
        <v>20</v>
      </c>
    </row>
    <row r="1107" spans="1:7" ht="14.25">
      <c r="A1107" s="11">
        <v>43922</v>
      </c>
      <c r="B1107" s="10" t="s">
        <v>2705</v>
      </c>
      <c r="C1107" s="12">
        <v>4.1666666666666664E-2</v>
      </c>
      <c r="D1107" s="13">
        <v>43927</v>
      </c>
      <c r="E1107" s="7" t="s">
        <v>2584</v>
      </c>
      <c r="F1107" s="14">
        <v>18</v>
      </c>
      <c r="G1107" t="s">
        <v>20</v>
      </c>
    </row>
    <row r="1108" spans="1:7" ht="14.25">
      <c r="A1108" s="11">
        <v>43922</v>
      </c>
      <c r="B1108" s="10" t="s">
        <v>2753</v>
      </c>
      <c r="C1108" s="12">
        <v>4.1666666666666664E-2</v>
      </c>
      <c r="D1108" s="13">
        <v>43929</v>
      </c>
      <c r="E1108" s="7" t="s">
        <v>2584</v>
      </c>
      <c r="F1108" s="14">
        <v>23</v>
      </c>
      <c r="G1108" t="s">
        <v>20</v>
      </c>
    </row>
    <row r="1109" spans="1:7" ht="14.25">
      <c r="A1109" s="11">
        <v>43922</v>
      </c>
      <c r="B1109" s="10" t="s">
        <v>2770</v>
      </c>
      <c r="C1109" s="12">
        <v>0.75</v>
      </c>
      <c r="D1109" s="13">
        <v>43929</v>
      </c>
      <c r="E1109" s="7" t="s">
        <v>2584</v>
      </c>
      <c r="F1109" s="14">
        <v>24.8</v>
      </c>
      <c r="G1109" t="s">
        <v>20</v>
      </c>
    </row>
    <row r="1110" spans="1:7" ht="14.25">
      <c r="A1110" s="11">
        <v>43922</v>
      </c>
      <c r="B1110" s="10" t="s">
        <v>2787</v>
      </c>
      <c r="C1110" s="12">
        <v>0.45833333333333331</v>
      </c>
      <c r="D1110" s="13">
        <v>43930</v>
      </c>
      <c r="E1110" s="7" t="s">
        <v>2584</v>
      </c>
      <c r="F1110" s="14">
        <v>23.66</v>
      </c>
      <c r="G1110" t="s">
        <v>20</v>
      </c>
    </row>
    <row r="1111" spans="1:7" ht="14.25">
      <c r="A1111" s="11">
        <v>43922</v>
      </c>
      <c r="B1111" s="10" t="s">
        <v>2800</v>
      </c>
      <c r="C1111" s="12">
        <v>0</v>
      </c>
      <c r="D1111" s="13">
        <v>43931</v>
      </c>
      <c r="E1111" s="7" t="s">
        <v>2584</v>
      </c>
      <c r="F1111" s="14">
        <v>19.98</v>
      </c>
      <c r="G1111" t="s">
        <v>20</v>
      </c>
    </row>
    <row r="1112" spans="1:7" ht="14.25">
      <c r="A1112" s="11">
        <v>43922</v>
      </c>
      <c r="B1112" s="10" t="s">
        <v>2821</v>
      </c>
      <c r="C1112" s="12">
        <v>0.875</v>
      </c>
      <c r="D1112" s="13">
        <v>43931</v>
      </c>
      <c r="E1112" s="7" t="s">
        <v>2584</v>
      </c>
      <c r="F1112" s="14">
        <v>27.69</v>
      </c>
      <c r="G1112" t="s">
        <v>20</v>
      </c>
    </row>
    <row r="1113" spans="1:7" ht="14.25">
      <c r="A1113" s="11">
        <v>43922</v>
      </c>
      <c r="B1113" s="10" t="s">
        <v>2848</v>
      </c>
      <c r="C1113" s="12">
        <v>0</v>
      </c>
      <c r="D1113" s="13">
        <v>43933</v>
      </c>
      <c r="E1113" s="7" t="s">
        <v>2584</v>
      </c>
      <c r="F1113" s="14">
        <v>24.3</v>
      </c>
      <c r="G1113" t="s">
        <v>20</v>
      </c>
    </row>
    <row r="1114" spans="1:7" ht="14.25">
      <c r="A1114" s="11">
        <v>43922</v>
      </c>
      <c r="B1114" s="10" t="s">
        <v>2896</v>
      </c>
      <c r="C1114" s="12">
        <v>0</v>
      </c>
      <c r="D1114" s="13">
        <v>43935</v>
      </c>
      <c r="E1114" s="7" t="s">
        <v>2584</v>
      </c>
      <c r="F1114" s="14">
        <v>26.53</v>
      </c>
      <c r="G1114" t="s">
        <v>20</v>
      </c>
    </row>
    <row r="1115" spans="1:7" ht="14.25">
      <c r="A1115" s="11">
        <v>43922</v>
      </c>
      <c r="B1115" s="10" t="s">
        <v>2945</v>
      </c>
      <c r="C1115" s="12">
        <v>4.1666666666666664E-2</v>
      </c>
      <c r="D1115" s="13">
        <v>43937</v>
      </c>
      <c r="E1115" s="7" t="s">
        <v>2584</v>
      </c>
      <c r="F1115" s="14">
        <v>12.07</v>
      </c>
      <c r="G1115" t="s">
        <v>20</v>
      </c>
    </row>
    <row r="1116" spans="1:7" ht="14.25">
      <c r="A1116" s="11">
        <v>43922</v>
      </c>
      <c r="B1116" s="10" t="s">
        <v>2951</v>
      </c>
      <c r="C1116" s="12">
        <v>0.29166666666666669</v>
      </c>
      <c r="D1116" s="13">
        <v>43937</v>
      </c>
      <c r="E1116" s="7" t="s">
        <v>2584</v>
      </c>
      <c r="F1116" s="14">
        <v>11.86</v>
      </c>
      <c r="G1116" t="s">
        <v>20</v>
      </c>
    </row>
    <row r="1117" spans="1:7" ht="14.25">
      <c r="A1117" s="11">
        <v>43922</v>
      </c>
      <c r="B1117" s="10" t="s">
        <v>2953</v>
      </c>
      <c r="C1117" s="12">
        <v>0.375</v>
      </c>
      <c r="D1117" s="13">
        <v>43937</v>
      </c>
      <c r="E1117" s="7" t="s">
        <v>2584</v>
      </c>
      <c r="F1117" s="14">
        <v>14.27</v>
      </c>
      <c r="G1117" t="s">
        <v>20</v>
      </c>
    </row>
    <row r="1118" spans="1:7" ht="14.25">
      <c r="A1118" s="11">
        <v>43922</v>
      </c>
      <c r="B1118" s="10" t="s">
        <v>2962</v>
      </c>
      <c r="C1118" s="12">
        <v>0.75</v>
      </c>
      <c r="D1118" s="13">
        <v>43937</v>
      </c>
      <c r="E1118" s="7" t="s">
        <v>2584</v>
      </c>
      <c r="F1118" s="14">
        <v>13</v>
      </c>
      <c r="G1118" t="s">
        <v>20</v>
      </c>
    </row>
    <row r="1119" spans="1:7" ht="14.25">
      <c r="A1119" s="11">
        <v>43922</v>
      </c>
      <c r="B1119" s="10" t="s">
        <v>2963</v>
      </c>
      <c r="C1119" s="12">
        <v>0.79166666666666663</v>
      </c>
      <c r="D1119" s="13">
        <v>43937</v>
      </c>
      <c r="E1119" s="7" t="s">
        <v>2584</v>
      </c>
      <c r="F1119" s="14">
        <v>14.4</v>
      </c>
      <c r="G1119" t="s">
        <v>20</v>
      </c>
    </row>
    <row r="1120" spans="1:7" ht="14.25">
      <c r="A1120" s="11">
        <v>43922</v>
      </c>
      <c r="B1120" s="10" t="s">
        <v>2968</v>
      </c>
      <c r="C1120" s="12">
        <v>0</v>
      </c>
      <c r="D1120" s="13">
        <v>43938</v>
      </c>
      <c r="E1120" s="7" t="s">
        <v>2584</v>
      </c>
      <c r="F1120" s="14">
        <v>15.22</v>
      </c>
      <c r="G1120" t="s">
        <v>20</v>
      </c>
    </row>
    <row r="1121" spans="1:7" ht="14.25">
      <c r="A1121" s="11">
        <v>43922</v>
      </c>
      <c r="B1121" s="10" t="s">
        <v>2970</v>
      </c>
      <c r="C1121" s="12">
        <v>8.3333333333333329E-2</v>
      </c>
      <c r="D1121" s="13">
        <v>43938</v>
      </c>
      <c r="E1121" s="7" t="s">
        <v>2584</v>
      </c>
      <c r="F1121" s="14">
        <v>12.39</v>
      </c>
      <c r="G1121" t="s">
        <v>20</v>
      </c>
    </row>
    <row r="1122" spans="1:7" ht="14.25">
      <c r="A1122" s="11">
        <v>43922</v>
      </c>
      <c r="B1122" s="10" t="s">
        <v>2972</v>
      </c>
      <c r="C1122" s="12">
        <v>0.16666666666666666</v>
      </c>
      <c r="D1122" s="13">
        <v>43938</v>
      </c>
      <c r="E1122" s="7" t="s">
        <v>2584</v>
      </c>
      <c r="F1122" s="14">
        <v>9.5500000000000007</v>
      </c>
      <c r="G1122" t="s">
        <v>20</v>
      </c>
    </row>
    <row r="1123" spans="1:7" ht="14.25">
      <c r="A1123" s="11">
        <v>43922</v>
      </c>
      <c r="B1123" s="10" t="s">
        <v>2976</v>
      </c>
      <c r="C1123" s="12">
        <v>0.33333333333333331</v>
      </c>
      <c r="D1123" s="13">
        <v>43938</v>
      </c>
      <c r="E1123" s="7" t="s">
        <v>2584</v>
      </c>
      <c r="F1123" s="14">
        <v>12.17</v>
      </c>
      <c r="G1123" t="s">
        <v>20</v>
      </c>
    </row>
    <row r="1124" spans="1:7" ht="14.25">
      <c r="A1124" s="11">
        <v>43922</v>
      </c>
      <c r="B1124" s="10" t="s">
        <v>2981</v>
      </c>
      <c r="C1124" s="12">
        <v>0.54166666666666663</v>
      </c>
      <c r="D1124" s="13">
        <v>43938</v>
      </c>
      <c r="E1124" s="7" t="s">
        <v>2584</v>
      </c>
      <c r="F1124" s="14">
        <v>15.61</v>
      </c>
      <c r="G1124" t="s">
        <v>20</v>
      </c>
    </row>
    <row r="1125" spans="1:7" ht="14.25">
      <c r="A1125" s="11">
        <v>43922</v>
      </c>
      <c r="B1125" s="10" t="s">
        <v>2983</v>
      </c>
      <c r="C1125" s="12">
        <v>0.625</v>
      </c>
      <c r="D1125" s="13">
        <v>43938</v>
      </c>
      <c r="E1125" s="7" t="s">
        <v>2584</v>
      </c>
      <c r="F1125" s="14">
        <v>11.93</v>
      </c>
      <c r="G1125" t="s">
        <v>20</v>
      </c>
    </row>
    <row r="1126" spans="1:7" ht="14.25">
      <c r="A1126" s="11">
        <v>43922</v>
      </c>
      <c r="B1126" s="10" t="s">
        <v>2997</v>
      </c>
      <c r="C1126" s="12">
        <v>0.20833333333333334</v>
      </c>
      <c r="D1126" s="13">
        <v>43939</v>
      </c>
      <c r="E1126" s="7" t="s">
        <v>2584</v>
      </c>
      <c r="F1126" s="14">
        <v>18</v>
      </c>
      <c r="G1126" t="s">
        <v>20</v>
      </c>
    </row>
    <row r="1127" spans="1:7" ht="14.25">
      <c r="A1127" s="11">
        <v>43922</v>
      </c>
      <c r="B1127" s="10" t="s">
        <v>2998</v>
      </c>
      <c r="C1127" s="12">
        <v>0.25</v>
      </c>
      <c r="D1127" s="13">
        <v>43939</v>
      </c>
      <c r="E1127" s="7" t="s">
        <v>2584</v>
      </c>
      <c r="F1127" s="14">
        <v>21.81</v>
      </c>
      <c r="G1127" t="s">
        <v>20</v>
      </c>
    </row>
    <row r="1128" spans="1:7" ht="14.25">
      <c r="A1128" s="11">
        <v>43922</v>
      </c>
      <c r="B1128" s="10" t="s">
        <v>3001</v>
      </c>
      <c r="C1128" s="12">
        <v>0.375</v>
      </c>
      <c r="D1128" s="13">
        <v>43939</v>
      </c>
      <c r="E1128" s="7" t="s">
        <v>2584</v>
      </c>
      <c r="F1128" s="14">
        <v>22</v>
      </c>
      <c r="G1128" t="s">
        <v>20</v>
      </c>
    </row>
    <row r="1129" spans="1:7" ht="14.25">
      <c r="A1129" s="11">
        <v>43922</v>
      </c>
      <c r="B1129" s="10" t="s">
        <v>3066</v>
      </c>
      <c r="C1129" s="12">
        <v>8.3333333333333329E-2</v>
      </c>
      <c r="D1129" s="13">
        <v>43942</v>
      </c>
      <c r="E1129" s="7" t="s">
        <v>2584</v>
      </c>
      <c r="F1129" s="14">
        <v>8</v>
      </c>
      <c r="G1129" t="s">
        <v>20</v>
      </c>
    </row>
    <row r="1130" spans="1:7" ht="14.25">
      <c r="A1130" s="11">
        <v>43922</v>
      </c>
      <c r="B1130" s="10" t="s">
        <v>3072</v>
      </c>
      <c r="C1130" s="12">
        <v>0.33333333333333331</v>
      </c>
      <c r="D1130" s="13">
        <v>43942</v>
      </c>
      <c r="E1130" s="7" t="s">
        <v>2584</v>
      </c>
      <c r="F1130" s="14">
        <v>11.17</v>
      </c>
      <c r="G1130" t="s">
        <v>20</v>
      </c>
    </row>
    <row r="1131" spans="1:7" ht="14.25">
      <c r="A1131" s="11">
        <v>43922</v>
      </c>
      <c r="B1131" s="10" t="s">
        <v>3079</v>
      </c>
      <c r="C1131" s="12">
        <v>0.625</v>
      </c>
      <c r="D1131" s="13">
        <v>43942</v>
      </c>
      <c r="E1131" s="7" t="s">
        <v>2584</v>
      </c>
      <c r="F1131" s="14">
        <v>7.57</v>
      </c>
      <c r="G1131" t="s">
        <v>20</v>
      </c>
    </row>
    <row r="1132" spans="1:7" ht="14.25">
      <c r="A1132" s="11">
        <v>43922</v>
      </c>
      <c r="B1132" s="10" t="s">
        <v>3092</v>
      </c>
      <c r="C1132" s="12">
        <v>0.16666666666666666</v>
      </c>
      <c r="D1132" s="13">
        <v>43943</v>
      </c>
      <c r="E1132" s="7" t="s">
        <v>2584</v>
      </c>
      <c r="F1132" s="14">
        <v>4.57</v>
      </c>
      <c r="G1132" t="s">
        <v>20</v>
      </c>
    </row>
    <row r="1133" spans="1:7" ht="14.25">
      <c r="A1133" s="11">
        <v>43922</v>
      </c>
      <c r="B1133" s="10" t="s">
        <v>3095</v>
      </c>
      <c r="C1133" s="12">
        <v>0.29166666666666669</v>
      </c>
      <c r="D1133" s="13">
        <v>43943</v>
      </c>
      <c r="E1133" s="7" t="s">
        <v>2584</v>
      </c>
      <c r="F1133" s="14">
        <v>8.49</v>
      </c>
      <c r="G1133" t="s">
        <v>20</v>
      </c>
    </row>
    <row r="1134" spans="1:7" ht="14.25">
      <c r="A1134" s="11">
        <v>43922</v>
      </c>
      <c r="B1134" s="10" t="s">
        <v>3104</v>
      </c>
      <c r="C1134" s="12">
        <v>0.66666666666666663</v>
      </c>
      <c r="D1134" s="13">
        <v>43943</v>
      </c>
      <c r="E1134" s="7" t="s">
        <v>2584</v>
      </c>
      <c r="F1134" s="14">
        <v>7.5</v>
      </c>
      <c r="G1134" t="s">
        <v>20</v>
      </c>
    </row>
    <row r="1135" spans="1:7" ht="14.25">
      <c r="A1135" s="11">
        <v>43922</v>
      </c>
      <c r="B1135" s="10" t="s">
        <v>3157</v>
      </c>
      <c r="C1135" s="12">
        <v>0.875</v>
      </c>
      <c r="D1135" s="13">
        <v>43945</v>
      </c>
      <c r="E1135" s="7" t="s">
        <v>2584</v>
      </c>
      <c r="F1135" s="14">
        <v>23.08</v>
      </c>
      <c r="G1135" t="s">
        <v>20</v>
      </c>
    </row>
    <row r="1136" spans="1:7" ht="14.25">
      <c r="A1136" s="11">
        <v>43922</v>
      </c>
      <c r="B1136" s="10" t="s">
        <v>3195</v>
      </c>
      <c r="C1136" s="12">
        <v>0.45833333333333331</v>
      </c>
      <c r="D1136" s="13">
        <v>43947</v>
      </c>
      <c r="E1136" s="7" t="s">
        <v>2584</v>
      </c>
      <c r="F1136" s="14">
        <v>14.38</v>
      </c>
      <c r="G1136" t="s">
        <v>20</v>
      </c>
    </row>
    <row r="1137" spans="1:7" ht="14.25">
      <c r="A1137" s="11">
        <v>43922</v>
      </c>
      <c r="B1137" s="10" t="s">
        <v>3206</v>
      </c>
      <c r="C1137" s="12">
        <v>0.91666666666666663</v>
      </c>
      <c r="D1137" s="13">
        <v>43947</v>
      </c>
      <c r="E1137" s="7" t="s">
        <v>2584</v>
      </c>
      <c r="F1137" s="14">
        <v>25.15</v>
      </c>
      <c r="G1137" t="s">
        <v>20</v>
      </c>
    </row>
    <row r="1138" spans="1:7" ht="14.25">
      <c r="A1138" s="11">
        <v>43922</v>
      </c>
      <c r="B1138" s="10" t="s">
        <v>3213</v>
      </c>
      <c r="C1138" s="12">
        <v>0.20833333333333334</v>
      </c>
      <c r="D1138" s="13">
        <v>43948</v>
      </c>
      <c r="E1138" s="7" t="s">
        <v>2584</v>
      </c>
      <c r="F1138" s="14">
        <v>16.079999999999998</v>
      </c>
      <c r="G1138" t="s">
        <v>20</v>
      </c>
    </row>
    <row r="1139" spans="1:7" ht="14.25">
      <c r="A1139" s="11">
        <v>43922</v>
      </c>
      <c r="B1139" s="10" t="s">
        <v>3291</v>
      </c>
      <c r="C1139" s="12">
        <v>0.45833333333333331</v>
      </c>
      <c r="D1139" s="13">
        <v>43951</v>
      </c>
      <c r="E1139" s="7" t="s">
        <v>2584</v>
      </c>
      <c r="F1139" s="14">
        <v>6.66</v>
      </c>
      <c r="G1139" t="s">
        <v>20</v>
      </c>
    </row>
    <row r="1140" spans="1:7" ht="14.25">
      <c r="A1140" s="11">
        <v>43922</v>
      </c>
      <c r="B1140" s="10" t="s">
        <v>3299</v>
      </c>
      <c r="C1140" s="12">
        <v>0.79166666666666663</v>
      </c>
      <c r="D1140" s="13">
        <v>43951</v>
      </c>
      <c r="E1140" s="7" t="s">
        <v>2584</v>
      </c>
      <c r="F1140" s="14">
        <v>6.85</v>
      </c>
      <c r="G1140" t="s">
        <v>20</v>
      </c>
    </row>
    <row r="1141" spans="1:7" ht="14.25">
      <c r="A1141" s="11">
        <v>43952</v>
      </c>
      <c r="B1141" s="10" t="s">
        <v>3348</v>
      </c>
      <c r="C1141" s="12">
        <v>0.83333333333333337</v>
      </c>
      <c r="D1141" s="13">
        <v>43953</v>
      </c>
      <c r="E1141" s="7" t="s">
        <v>2584</v>
      </c>
      <c r="F1141" s="14">
        <v>18</v>
      </c>
      <c r="G1141" t="s">
        <v>20</v>
      </c>
    </row>
    <row r="1142" spans="1:7" ht="14.25">
      <c r="A1142" s="11">
        <v>43952</v>
      </c>
      <c r="B1142" s="10" t="s">
        <v>3388</v>
      </c>
      <c r="C1142" s="12">
        <v>0.5</v>
      </c>
      <c r="D1142" s="13">
        <v>43955</v>
      </c>
      <c r="E1142" s="7" t="s">
        <v>2584</v>
      </c>
      <c r="F1142" s="14">
        <v>17.399999999999999</v>
      </c>
      <c r="G1142" t="s">
        <v>20</v>
      </c>
    </row>
    <row r="1143" spans="1:7" ht="14.25">
      <c r="A1143" s="11">
        <v>43952</v>
      </c>
      <c r="B1143" s="10" t="s">
        <v>3412</v>
      </c>
      <c r="C1143" s="12">
        <v>0.5</v>
      </c>
      <c r="D1143" s="13">
        <v>43956</v>
      </c>
      <c r="E1143" s="7" t="s">
        <v>2584</v>
      </c>
      <c r="F1143" s="14">
        <v>18.95</v>
      </c>
      <c r="G1143" t="s">
        <v>20</v>
      </c>
    </row>
    <row r="1144" spans="1:7" ht="14.25">
      <c r="A1144" s="11">
        <v>43952</v>
      </c>
      <c r="B1144" s="10" t="s">
        <v>3430</v>
      </c>
      <c r="C1144" s="12">
        <v>0.25</v>
      </c>
      <c r="D1144" s="13">
        <v>43957</v>
      </c>
      <c r="E1144" s="7" t="s">
        <v>2584</v>
      </c>
      <c r="F1144" s="14">
        <v>23.01</v>
      </c>
      <c r="G1144" t="s">
        <v>20</v>
      </c>
    </row>
    <row r="1145" spans="1:7" ht="14.25">
      <c r="A1145" s="11">
        <v>43952</v>
      </c>
      <c r="B1145" s="10" t="s">
        <v>3505</v>
      </c>
      <c r="C1145" s="12">
        <v>0.375</v>
      </c>
      <c r="D1145" s="13">
        <v>43960</v>
      </c>
      <c r="E1145" s="7" t="s">
        <v>2584</v>
      </c>
      <c r="F1145" s="14">
        <v>20.09</v>
      </c>
      <c r="G1145" t="s">
        <v>20</v>
      </c>
    </row>
    <row r="1146" spans="1:7" ht="14.25">
      <c r="A1146" s="11">
        <v>43952</v>
      </c>
      <c r="B1146" s="10" t="s">
        <v>3525</v>
      </c>
      <c r="C1146" s="12">
        <v>0.20833333333333334</v>
      </c>
      <c r="D1146" s="13">
        <v>43961</v>
      </c>
      <c r="E1146" s="7" t="s">
        <v>2584</v>
      </c>
      <c r="F1146" s="14">
        <v>14</v>
      </c>
      <c r="G1146" t="s">
        <v>20</v>
      </c>
    </row>
    <row r="1147" spans="1:7" ht="14.25">
      <c r="A1147" s="11">
        <v>43952</v>
      </c>
      <c r="B1147" s="10" t="s">
        <v>3530</v>
      </c>
      <c r="C1147" s="12">
        <v>0.41666666666666669</v>
      </c>
      <c r="D1147" s="13">
        <v>43961</v>
      </c>
      <c r="E1147" s="7" t="s">
        <v>2584</v>
      </c>
      <c r="F1147" s="14">
        <v>12.64</v>
      </c>
      <c r="G1147" t="s">
        <v>20</v>
      </c>
    </row>
    <row r="1148" spans="1:7" ht="14.25">
      <c r="A1148" s="11">
        <v>43952</v>
      </c>
      <c r="B1148" s="10" t="s">
        <v>3583</v>
      </c>
      <c r="C1148" s="12">
        <v>0.625</v>
      </c>
      <c r="D1148" s="13">
        <v>43963</v>
      </c>
      <c r="E1148" s="7" t="s">
        <v>2584</v>
      </c>
      <c r="F1148" s="14">
        <v>24.1</v>
      </c>
      <c r="G1148" t="s">
        <v>20</v>
      </c>
    </row>
    <row r="1149" spans="1:7" ht="14.25">
      <c r="A1149" s="11">
        <v>43952</v>
      </c>
      <c r="B1149" s="10" t="s">
        <v>3617</v>
      </c>
      <c r="C1149" s="12">
        <v>4.1666666666666664E-2</v>
      </c>
      <c r="D1149" s="13">
        <v>43965</v>
      </c>
      <c r="E1149" s="7" t="s">
        <v>2584</v>
      </c>
      <c r="F1149" s="14">
        <v>23</v>
      </c>
      <c r="G1149" t="s">
        <v>20</v>
      </c>
    </row>
    <row r="1150" spans="1:7" ht="14.25">
      <c r="A1150" s="11">
        <v>43952</v>
      </c>
      <c r="B1150" s="10" t="s">
        <v>3630</v>
      </c>
      <c r="C1150" s="12">
        <v>0.58333333333333337</v>
      </c>
      <c r="D1150" s="13">
        <v>43965</v>
      </c>
      <c r="E1150" s="7" t="s">
        <v>2584</v>
      </c>
      <c r="F1150" s="14">
        <v>24.03</v>
      </c>
      <c r="G1150" t="s">
        <v>20</v>
      </c>
    </row>
    <row r="1151" spans="1:7" ht="14.25">
      <c r="A1151" s="11">
        <v>43952</v>
      </c>
      <c r="B1151" s="10" t="s">
        <v>3649</v>
      </c>
      <c r="C1151" s="12">
        <v>0.375</v>
      </c>
      <c r="D1151" s="13">
        <v>43966</v>
      </c>
      <c r="E1151" s="7" t="s">
        <v>2584</v>
      </c>
      <c r="F1151" s="14">
        <v>23</v>
      </c>
      <c r="G1151" t="s">
        <v>20</v>
      </c>
    </row>
    <row r="1152" spans="1:7" ht="14.25">
      <c r="A1152" s="11">
        <v>43952</v>
      </c>
      <c r="B1152" s="10" t="s">
        <v>3650</v>
      </c>
      <c r="C1152" s="12">
        <v>0.41666666666666669</v>
      </c>
      <c r="D1152" s="13">
        <v>43966</v>
      </c>
      <c r="E1152" s="7" t="s">
        <v>2584</v>
      </c>
      <c r="F1152" s="14">
        <v>22.98</v>
      </c>
      <c r="G1152" t="s">
        <v>20</v>
      </c>
    </row>
    <row r="1153" spans="1:7" ht="14.25">
      <c r="A1153" s="11">
        <v>43952</v>
      </c>
      <c r="B1153" s="10" t="s">
        <v>3652</v>
      </c>
      <c r="C1153" s="12">
        <v>0.5</v>
      </c>
      <c r="D1153" s="13">
        <v>43966</v>
      </c>
      <c r="E1153" s="7" t="s">
        <v>2584</v>
      </c>
      <c r="F1153" s="14">
        <v>23.14</v>
      </c>
      <c r="G1153" t="s">
        <v>20</v>
      </c>
    </row>
    <row r="1154" spans="1:7" ht="14.25">
      <c r="A1154" s="11">
        <v>43952</v>
      </c>
      <c r="B1154" s="10" t="s">
        <v>3654</v>
      </c>
      <c r="C1154" s="12">
        <v>0.58333333333333337</v>
      </c>
      <c r="D1154" s="13">
        <v>43966</v>
      </c>
      <c r="E1154" s="7" t="s">
        <v>2584</v>
      </c>
      <c r="F1154" s="14">
        <v>21.41</v>
      </c>
      <c r="G1154" t="s">
        <v>20</v>
      </c>
    </row>
    <row r="1155" spans="1:7" ht="14.25">
      <c r="A1155" s="11">
        <v>43952</v>
      </c>
      <c r="B1155" s="10" t="s">
        <v>3661</v>
      </c>
      <c r="C1155" s="12">
        <v>0.875</v>
      </c>
      <c r="D1155" s="13">
        <v>43966</v>
      </c>
      <c r="E1155" s="7" t="s">
        <v>2584</v>
      </c>
      <c r="F1155" s="14">
        <v>23.03</v>
      </c>
      <c r="G1155" t="s">
        <v>20</v>
      </c>
    </row>
    <row r="1156" spans="1:7" ht="14.25">
      <c r="A1156" s="11">
        <v>43952</v>
      </c>
      <c r="B1156" s="10" t="s">
        <v>3662</v>
      </c>
      <c r="C1156" s="12">
        <v>0.91666666666666663</v>
      </c>
      <c r="D1156" s="13">
        <v>43966</v>
      </c>
      <c r="E1156" s="7" t="s">
        <v>2584</v>
      </c>
      <c r="F1156" s="14">
        <v>21.85</v>
      </c>
      <c r="G1156" t="s">
        <v>20</v>
      </c>
    </row>
    <row r="1157" spans="1:7" ht="14.25">
      <c r="A1157" s="11">
        <v>43952</v>
      </c>
      <c r="B1157" s="10" t="s">
        <v>3699</v>
      </c>
      <c r="C1157" s="12">
        <v>0.45833333333333331</v>
      </c>
      <c r="D1157" s="13">
        <v>43968</v>
      </c>
      <c r="E1157" s="7" t="s">
        <v>2584</v>
      </c>
      <c r="F1157" s="14">
        <v>12</v>
      </c>
      <c r="G1157" t="s">
        <v>20</v>
      </c>
    </row>
    <row r="1158" spans="1:7" ht="14.25">
      <c r="A1158" s="11">
        <v>43952</v>
      </c>
      <c r="B1158" s="10" t="s">
        <v>3735</v>
      </c>
      <c r="C1158" s="12">
        <v>0.95833333333333337</v>
      </c>
      <c r="D1158" s="13">
        <v>43969</v>
      </c>
      <c r="E1158" s="7" t="s">
        <v>2584</v>
      </c>
      <c r="F1158" s="14">
        <v>25.91</v>
      </c>
      <c r="G1158" t="s">
        <v>20</v>
      </c>
    </row>
    <row r="1159" spans="1:7" ht="14.25">
      <c r="A1159" s="11">
        <v>43952</v>
      </c>
      <c r="B1159" s="10" t="s">
        <v>3780</v>
      </c>
      <c r="C1159" s="12">
        <v>0.83333333333333337</v>
      </c>
      <c r="D1159" s="13">
        <v>43971</v>
      </c>
      <c r="E1159" s="7" t="s">
        <v>2584</v>
      </c>
      <c r="F1159" s="14">
        <v>26.54</v>
      </c>
      <c r="G1159" t="s">
        <v>20</v>
      </c>
    </row>
    <row r="1160" spans="1:7" ht="14.25">
      <c r="A1160" s="11">
        <v>43952</v>
      </c>
      <c r="B1160" s="10" t="s">
        <v>3808</v>
      </c>
      <c r="C1160" s="12">
        <v>0</v>
      </c>
      <c r="D1160" s="13">
        <v>43973</v>
      </c>
      <c r="E1160" s="7" t="s">
        <v>2584</v>
      </c>
      <c r="F1160" s="14">
        <v>31.19</v>
      </c>
      <c r="G1160" t="s">
        <v>20</v>
      </c>
    </row>
    <row r="1161" spans="1:7" ht="14.25">
      <c r="A1161" s="11">
        <v>43952</v>
      </c>
      <c r="B1161" s="10" t="s">
        <v>3818</v>
      </c>
      <c r="C1161" s="12">
        <v>0.41666666666666669</v>
      </c>
      <c r="D1161" s="13">
        <v>43973</v>
      </c>
      <c r="E1161" s="7" t="s">
        <v>2584</v>
      </c>
      <c r="F1161" s="14">
        <v>29</v>
      </c>
      <c r="G1161" t="s">
        <v>20</v>
      </c>
    </row>
    <row r="1162" spans="1:7" ht="14.25">
      <c r="A1162" s="11">
        <v>43952</v>
      </c>
      <c r="B1162" s="10" t="s">
        <v>3844</v>
      </c>
      <c r="C1162" s="12">
        <v>0.5</v>
      </c>
      <c r="D1162" s="13">
        <v>43974</v>
      </c>
      <c r="E1162" s="7" t="s">
        <v>2584</v>
      </c>
      <c r="F1162" s="14">
        <v>19.3</v>
      </c>
      <c r="G1162" t="s">
        <v>20</v>
      </c>
    </row>
    <row r="1163" spans="1:7" ht="14.25">
      <c r="A1163" s="11">
        <v>43952</v>
      </c>
      <c r="B1163" s="10" t="s">
        <v>3908</v>
      </c>
      <c r="C1163" s="12">
        <v>0.16666666666666666</v>
      </c>
      <c r="D1163" s="13">
        <v>43977</v>
      </c>
      <c r="E1163" s="7" t="s">
        <v>2584</v>
      </c>
      <c r="F1163" s="14">
        <v>17</v>
      </c>
      <c r="G1163" t="s">
        <v>20</v>
      </c>
    </row>
    <row r="1164" spans="1:7" ht="14.25">
      <c r="A1164" s="11">
        <v>43952</v>
      </c>
      <c r="B1164" s="10" t="s">
        <v>3909</v>
      </c>
      <c r="C1164" s="12">
        <v>0.20833333333333334</v>
      </c>
      <c r="D1164" s="13">
        <v>43977</v>
      </c>
      <c r="E1164" s="7" t="s">
        <v>2584</v>
      </c>
      <c r="F1164" s="14">
        <v>17.420000000000002</v>
      </c>
      <c r="G1164" t="s">
        <v>20</v>
      </c>
    </row>
    <row r="1165" spans="1:7" ht="14.25">
      <c r="A1165" s="11">
        <v>43952</v>
      </c>
      <c r="B1165" s="10" t="s">
        <v>3921</v>
      </c>
      <c r="C1165" s="12">
        <v>0.70833333333333337</v>
      </c>
      <c r="D1165" s="13">
        <v>43977</v>
      </c>
      <c r="E1165" s="7" t="s">
        <v>2584</v>
      </c>
      <c r="F1165" s="14">
        <v>24</v>
      </c>
      <c r="G1165" t="s">
        <v>20</v>
      </c>
    </row>
    <row r="1166" spans="1:7" ht="14.25">
      <c r="A1166" s="11">
        <v>43952</v>
      </c>
      <c r="B1166" s="10" t="s">
        <v>3987</v>
      </c>
      <c r="C1166" s="12">
        <v>0.45833333333333331</v>
      </c>
      <c r="D1166" s="13">
        <v>43980</v>
      </c>
      <c r="E1166" s="7" t="s">
        <v>2584</v>
      </c>
      <c r="F1166" s="14">
        <v>33.6</v>
      </c>
      <c r="G1166" t="s">
        <v>20</v>
      </c>
    </row>
    <row r="1167" spans="1:7" ht="14.25">
      <c r="A1167" s="11">
        <v>43952</v>
      </c>
      <c r="B1167" s="10" t="s">
        <v>3994</v>
      </c>
      <c r="C1167" s="12">
        <v>0.75</v>
      </c>
      <c r="D1167" s="13">
        <v>43980</v>
      </c>
      <c r="E1167" s="7" t="s">
        <v>2584</v>
      </c>
      <c r="F1167" s="14">
        <v>28.41</v>
      </c>
      <c r="G1167" t="s">
        <v>20</v>
      </c>
    </row>
    <row r="1168" spans="1:7" ht="14.25">
      <c r="A1168" s="11">
        <v>43952</v>
      </c>
      <c r="B1168" s="10" t="s">
        <v>4011</v>
      </c>
      <c r="C1168" s="12">
        <v>0.45833333333333331</v>
      </c>
      <c r="D1168" s="13">
        <v>43981</v>
      </c>
      <c r="E1168" s="7" t="s">
        <v>2584</v>
      </c>
      <c r="F1168" s="14">
        <v>29.83</v>
      </c>
      <c r="G1168" t="s">
        <v>20</v>
      </c>
    </row>
    <row r="1169" spans="1:7" ht="14.25">
      <c r="A1169" s="11">
        <v>43952</v>
      </c>
      <c r="B1169" s="10" t="s">
        <v>4030</v>
      </c>
      <c r="C1169" s="12">
        <v>0.25</v>
      </c>
      <c r="D1169" s="13">
        <v>43982</v>
      </c>
      <c r="E1169" s="7" t="s">
        <v>2584</v>
      </c>
      <c r="F1169" s="14">
        <v>29.5</v>
      </c>
      <c r="G1169" t="s">
        <v>20</v>
      </c>
    </row>
    <row r="1170" spans="1:7" ht="14.25">
      <c r="A1170" s="11">
        <v>43952</v>
      </c>
      <c r="B1170" s="10" t="s">
        <v>4036</v>
      </c>
      <c r="C1170" s="12">
        <v>0.5</v>
      </c>
      <c r="D1170" s="13">
        <v>43982</v>
      </c>
      <c r="E1170" s="7" t="s">
        <v>2584</v>
      </c>
      <c r="F1170" s="14">
        <v>30.3</v>
      </c>
      <c r="G1170" t="s">
        <v>20</v>
      </c>
    </row>
    <row r="1171" spans="1:7" ht="14.25">
      <c r="A1171" s="11">
        <v>43952</v>
      </c>
      <c r="B1171" s="10" t="s">
        <v>4039</v>
      </c>
      <c r="C1171" s="12">
        <v>0.625</v>
      </c>
      <c r="D1171" s="13">
        <v>43982</v>
      </c>
      <c r="E1171" s="7" t="s">
        <v>2584</v>
      </c>
      <c r="F1171" s="14">
        <v>27.1</v>
      </c>
      <c r="G1171" t="s">
        <v>20</v>
      </c>
    </row>
    <row r="1172" spans="1:7" ht="14.25">
      <c r="A1172" s="11">
        <v>43983</v>
      </c>
      <c r="B1172" s="10" t="s">
        <v>4058</v>
      </c>
      <c r="C1172" s="12">
        <v>0.41666666666666669</v>
      </c>
      <c r="D1172" s="13">
        <v>43983</v>
      </c>
      <c r="E1172" s="7" t="s">
        <v>2584</v>
      </c>
      <c r="F1172" s="14">
        <v>34.07</v>
      </c>
      <c r="G1172" t="s">
        <v>20</v>
      </c>
    </row>
    <row r="1173" spans="1:7" ht="14.25">
      <c r="A1173" s="11">
        <v>43983</v>
      </c>
      <c r="B1173" s="10" t="s">
        <v>4072</v>
      </c>
      <c r="C1173" s="12">
        <v>0</v>
      </c>
      <c r="D1173" s="13">
        <v>43984</v>
      </c>
      <c r="E1173" s="7" t="s">
        <v>2584</v>
      </c>
      <c r="F1173" s="14">
        <v>35.1</v>
      </c>
      <c r="G1173" t="s">
        <v>20</v>
      </c>
    </row>
    <row r="1174" spans="1:7" ht="14.25">
      <c r="A1174" s="11">
        <v>43983</v>
      </c>
      <c r="B1174" s="10" t="s">
        <v>4083</v>
      </c>
      <c r="C1174" s="12">
        <v>0.45833333333333331</v>
      </c>
      <c r="D1174" s="13">
        <v>43984</v>
      </c>
      <c r="E1174" s="7" t="s">
        <v>2584</v>
      </c>
      <c r="F1174" s="14">
        <v>36.17</v>
      </c>
      <c r="G1174" t="s">
        <v>20</v>
      </c>
    </row>
    <row r="1175" spans="1:7" ht="14.25">
      <c r="A1175" s="11">
        <v>43983</v>
      </c>
      <c r="B1175" s="10" t="s">
        <v>4091</v>
      </c>
      <c r="C1175" s="12">
        <v>0.79166666666666663</v>
      </c>
      <c r="D1175" s="13">
        <v>43984</v>
      </c>
      <c r="E1175" s="7" t="s">
        <v>2584</v>
      </c>
      <c r="F1175" s="14">
        <v>34.42</v>
      </c>
      <c r="G1175" t="s">
        <v>20</v>
      </c>
    </row>
    <row r="1176" spans="1:7" ht="14.25">
      <c r="A1176" s="11">
        <v>43983</v>
      </c>
      <c r="B1176" s="10" t="s">
        <v>4097</v>
      </c>
      <c r="C1176" s="12">
        <v>4.1666666666666664E-2</v>
      </c>
      <c r="D1176" s="13">
        <v>43985</v>
      </c>
      <c r="E1176" s="7" t="s">
        <v>2584</v>
      </c>
      <c r="F1176" s="14">
        <v>33.65</v>
      </c>
      <c r="G1176" t="s">
        <v>20</v>
      </c>
    </row>
    <row r="1177" spans="1:7" ht="14.25">
      <c r="A1177" s="11">
        <v>43983</v>
      </c>
      <c r="B1177" s="10" t="s">
        <v>4110</v>
      </c>
      <c r="C1177" s="12">
        <v>0.58333333333333337</v>
      </c>
      <c r="D1177" s="13">
        <v>43985</v>
      </c>
      <c r="E1177" s="7" t="s">
        <v>2584</v>
      </c>
      <c r="F1177" s="14">
        <v>32.94</v>
      </c>
      <c r="G1177" t="s">
        <v>20</v>
      </c>
    </row>
    <row r="1178" spans="1:7" ht="14.25">
      <c r="A1178" s="11">
        <v>43983</v>
      </c>
      <c r="B1178" s="10" t="s">
        <v>4151</v>
      </c>
      <c r="C1178" s="12">
        <v>0.29166666666666669</v>
      </c>
      <c r="D1178" s="13">
        <v>43987</v>
      </c>
      <c r="E1178" s="7" t="s">
        <v>2584</v>
      </c>
      <c r="F1178" s="14">
        <v>32.83</v>
      </c>
      <c r="G1178" t="s">
        <v>20</v>
      </c>
    </row>
    <row r="1179" spans="1:7" ht="14.25">
      <c r="A1179" s="11">
        <v>43983</v>
      </c>
      <c r="B1179" s="10" t="s">
        <v>4153</v>
      </c>
      <c r="C1179" s="12">
        <v>0.375</v>
      </c>
      <c r="D1179" s="13">
        <v>43987</v>
      </c>
      <c r="E1179" s="7" t="s">
        <v>2584</v>
      </c>
      <c r="F1179" s="14">
        <v>32.090000000000003</v>
      </c>
      <c r="G1179" t="s">
        <v>20</v>
      </c>
    </row>
    <row r="1180" spans="1:7" ht="14.25">
      <c r="A1180" s="11">
        <v>43983</v>
      </c>
      <c r="B1180" s="10" t="s">
        <v>4155</v>
      </c>
      <c r="C1180" s="12">
        <v>0.45833333333333331</v>
      </c>
      <c r="D1180" s="13">
        <v>43987</v>
      </c>
      <c r="E1180" s="7" t="s">
        <v>2584</v>
      </c>
      <c r="F1180" s="14">
        <v>29</v>
      </c>
      <c r="G1180" t="s">
        <v>20</v>
      </c>
    </row>
    <row r="1181" spans="1:7" ht="14.25">
      <c r="A1181" s="11">
        <v>43983</v>
      </c>
      <c r="B1181" s="10" t="s">
        <v>4200</v>
      </c>
      <c r="C1181" s="12">
        <v>0.33333333333333331</v>
      </c>
      <c r="D1181" s="13">
        <v>43989</v>
      </c>
      <c r="E1181" s="7" t="s">
        <v>2584</v>
      </c>
      <c r="F1181" s="14">
        <v>17.010000000000002</v>
      </c>
      <c r="G1181" t="s">
        <v>20</v>
      </c>
    </row>
    <row r="1182" spans="1:7" ht="14.25">
      <c r="A1182" s="11">
        <v>43983</v>
      </c>
      <c r="B1182" s="10" t="s">
        <v>4201</v>
      </c>
      <c r="C1182" s="12">
        <v>0.375</v>
      </c>
      <c r="D1182" s="13">
        <v>43989</v>
      </c>
      <c r="E1182" s="7" t="s">
        <v>2584</v>
      </c>
      <c r="F1182" s="14">
        <v>16</v>
      </c>
      <c r="G1182" t="s">
        <v>20</v>
      </c>
    </row>
    <row r="1183" spans="1:7" ht="14.25">
      <c r="A1183" s="11">
        <v>43983</v>
      </c>
      <c r="B1183" s="10" t="s">
        <v>4207</v>
      </c>
      <c r="C1183" s="12">
        <v>0.625</v>
      </c>
      <c r="D1183" s="13">
        <v>43989</v>
      </c>
      <c r="E1183" s="7" t="s">
        <v>2584</v>
      </c>
      <c r="F1183" s="14">
        <v>10.64</v>
      </c>
      <c r="G1183" t="s">
        <v>20</v>
      </c>
    </row>
    <row r="1184" spans="1:7" ht="14.25">
      <c r="A1184" s="11">
        <v>43983</v>
      </c>
      <c r="B1184" s="10" t="s">
        <v>4209</v>
      </c>
      <c r="C1184" s="12">
        <v>0.70833333333333337</v>
      </c>
      <c r="D1184" s="13">
        <v>43989</v>
      </c>
      <c r="E1184" s="7" t="s">
        <v>2584</v>
      </c>
      <c r="F1184" s="14">
        <v>17</v>
      </c>
      <c r="G1184" t="s">
        <v>20</v>
      </c>
    </row>
    <row r="1185" spans="1:7" ht="14.25">
      <c r="A1185" s="11">
        <v>43983</v>
      </c>
      <c r="B1185" s="10" t="s">
        <v>4210</v>
      </c>
      <c r="C1185" s="12">
        <v>0.75</v>
      </c>
      <c r="D1185" s="13">
        <v>43989</v>
      </c>
      <c r="E1185" s="7" t="s">
        <v>2584</v>
      </c>
      <c r="F1185" s="14">
        <v>19.899999999999999</v>
      </c>
      <c r="G1185" t="s">
        <v>20</v>
      </c>
    </row>
    <row r="1186" spans="1:7" ht="14.25">
      <c r="A1186" s="11">
        <v>43983</v>
      </c>
      <c r="B1186" s="10" t="s">
        <v>4212</v>
      </c>
      <c r="C1186" s="12">
        <v>0.83333333333333337</v>
      </c>
      <c r="D1186" s="13">
        <v>43989</v>
      </c>
      <c r="E1186" s="7" t="s">
        <v>2584</v>
      </c>
      <c r="F1186" s="14">
        <v>25.24</v>
      </c>
      <c r="G1186" t="s">
        <v>20</v>
      </c>
    </row>
    <row r="1187" spans="1:7" ht="14.25">
      <c r="A1187" s="11">
        <v>43983</v>
      </c>
      <c r="B1187" s="10" t="s">
        <v>4219</v>
      </c>
      <c r="C1187" s="12">
        <v>0.125</v>
      </c>
      <c r="D1187" s="13">
        <v>43990</v>
      </c>
      <c r="E1187" s="7" t="s">
        <v>2584</v>
      </c>
      <c r="F1187" s="14">
        <v>21.36</v>
      </c>
      <c r="G1187" t="s">
        <v>20</v>
      </c>
    </row>
    <row r="1188" spans="1:7" ht="14.25">
      <c r="A1188" s="11">
        <v>43983</v>
      </c>
      <c r="B1188" s="10" t="s">
        <v>4222</v>
      </c>
      <c r="C1188" s="12">
        <v>0.25</v>
      </c>
      <c r="D1188" s="13">
        <v>43990</v>
      </c>
      <c r="E1188" s="7" t="s">
        <v>2584</v>
      </c>
      <c r="F1188" s="14">
        <v>23.52</v>
      </c>
      <c r="G1188" t="s">
        <v>20</v>
      </c>
    </row>
    <row r="1189" spans="1:7" ht="14.25">
      <c r="A1189" s="11">
        <v>43983</v>
      </c>
      <c r="B1189" s="10" t="s">
        <v>4248</v>
      </c>
      <c r="C1189" s="12">
        <v>0.33333333333333331</v>
      </c>
      <c r="D1189" s="13">
        <v>43991</v>
      </c>
      <c r="E1189" s="7" t="s">
        <v>2584</v>
      </c>
      <c r="F1189" s="14">
        <v>32.93</v>
      </c>
      <c r="G1189" t="s">
        <v>20</v>
      </c>
    </row>
    <row r="1190" spans="1:7" ht="14.25">
      <c r="A1190" s="11">
        <v>43983</v>
      </c>
      <c r="B1190" s="10" t="s">
        <v>4254</v>
      </c>
      <c r="C1190" s="12">
        <v>0.58333333333333337</v>
      </c>
      <c r="D1190" s="13">
        <v>43991</v>
      </c>
      <c r="E1190" s="7" t="s">
        <v>2584</v>
      </c>
      <c r="F1190" s="14">
        <v>30</v>
      </c>
      <c r="G1190" t="s">
        <v>20</v>
      </c>
    </row>
    <row r="1191" spans="1:7" ht="14.25">
      <c r="A1191" s="11">
        <v>43983</v>
      </c>
      <c r="B1191" s="10" t="s">
        <v>4255</v>
      </c>
      <c r="C1191" s="12">
        <v>0.625</v>
      </c>
      <c r="D1191" s="13">
        <v>43991</v>
      </c>
      <c r="E1191" s="7" t="s">
        <v>2584</v>
      </c>
      <c r="F1191" s="14">
        <v>28.75</v>
      </c>
      <c r="G1191" t="s">
        <v>20</v>
      </c>
    </row>
    <row r="1192" spans="1:7" ht="14.25">
      <c r="A1192" s="11">
        <v>43983</v>
      </c>
      <c r="B1192" s="10" t="s">
        <v>4496</v>
      </c>
      <c r="C1192" s="12">
        <v>0.66666666666666663</v>
      </c>
      <c r="D1192" s="13">
        <v>44001</v>
      </c>
      <c r="E1192" s="7" t="s">
        <v>2584</v>
      </c>
      <c r="F1192" s="14">
        <v>27.99</v>
      </c>
      <c r="G1192" t="s">
        <v>20</v>
      </c>
    </row>
    <row r="1193" spans="1:7" ht="14.25">
      <c r="A1193" s="11">
        <v>43983</v>
      </c>
      <c r="B1193" s="10" t="s">
        <v>4558</v>
      </c>
      <c r="C1193" s="12">
        <v>0.25</v>
      </c>
      <c r="D1193" s="13">
        <v>44004</v>
      </c>
      <c r="E1193" s="7" t="s">
        <v>2584</v>
      </c>
      <c r="F1193" s="14">
        <v>30.69</v>
      </c>
      <c r="G1193" t="s">
        <v>20</v>
      </c>
    </row>
    <row r="1194" spans="1:7" ht="14.25">
      <c r="A1194" s="11">
        <v>43983</v>
      </c>
      <c r="B1194" s="10" t="s">
        <v>4600</v>
      </c>
      <c r="C1194" s="12">
        <v>0</v>
      </c>
      <c r="D1194" s="13">
        <v>44006</v>
      </c>
      <c r="E1194" s="7" t="s">
        <v>2584</v>
      </c>
      <c r="F1194" s="14">
        <v>38.19</v>
      </c>
      <c r="G1194" t="s">
        <v>20</v>
      </c>
    </row>
    <row r="1195" spans="1:7" ht="14.25">
      <c r="A1195" s="11">
        <v>43983</v>
      </c>
      <c r="B1195" s="10" t="s">
        <v>4602</v>
      </c>
      <c r="C1195" s="12">
        <v>8.3333333333333329E-2</v>
      </c>
      <c r="D1195" s="13">
        <v>44006</v>
      </c>
      <c r="E1195" s="7" t="s">
        <v>2584</v>
      </c>
      <c r="F1195" s="14">
        <v>36.72</v>
      </c>
      <c r="G1195" t="s">
        <v>20</v>
      </c>
    </row>
    <row r="1196" spans="1:7" ht="14.25">
      <c r="A1196" s="11">
        <v>43983</v>
      </c>
      <c r="B1196" s="10" t="s">
        <v>4618</v>
      </c>
      <c r="C1196" s="12">
        <v>0.75</v>
      </c>
      <c r="D1196" s="13">
        <v>44006</v>
      </c>
      <c r="E1196" s="7" t="s">
        <v>2584</v>
      </c>
      <c r="F1196" s="14">
        <v>39.97</v>
      </c>
      <c r="G1196" t="s">
        <v>20</v>
      </c>
    </row>
    <row r="1197" spans="1:7" ht="14.25">
      <c r="A1197" s="11">
        <v>43983</v>
      </c>
      <c r="B1197" s="10" t="s">
        <v>4621</v>
      </c>
      <c r="C1197" s="12">
        <v>0.875</v>
      </c>
      <c r="D1197" s="13">
        <v>44006</v>
      </c>
      <c r="E1197" s="7" t="s">
        <v>2584</v>
      </c>
      <c r="F1197" s="14">
        <v>40</v>
      </c>
      <c r="G1197" t="s">
        <v>20</v>
      </c>
    </row>
    <row r="1198" spans="1:7" ht="14.25">
      <c r="A1198" s="11">
        <v>43983</v>
      </c>
      <c r="B1198" s="10" t="s">
        <v>4639</v>
      </c>
      <c r="C1198" s="12">
        <v>0.625</v>
      </c>
      <c r="D1198" s="13">
        <v>44007</v>
      </c>
      <c r="E1198" s="7" t="s">
        <v>2584</v>
      </c>
      <c r="F1198" s="14">
        <v>36</v>
      </c>
      <c r="G1198" t="s">
        <v>20</v>
      </c>
    </row>
    <row r="1199" spans="1:7" ht="14.25">
      <c r="A1199" s="11">
        <v>43983</v>
      </c>
      <c r="B1199" s="10" t="s">
        <v>4654</v>
      </c>
      <c r="C1199" s="12">
        <v>0.25</v>
      </c>
      <c r="D1199" s="13">
        <v>44008</v>
      </c>
      <c r="E1199" s="7" t="s">
        <v>2584</v>
      </c>
      <c r="F1199" s="14">
        <v>38.630000000000003</v>
      </c>
      <c r="G1199" t="s">
        <v>20</v>
      </c>
    </row>
    <row r="1200" spans="1:7" ht="14.25">
      <c r="A1200" s="11">
        <v>43983</v>
      </c>
      <c r="B1200" s="10" t="s">
        <v>4655</v>
      </c>
      <c r="C1200" s="12">
        <v>0.29166666666666669</v>
      </c>
      <c r="D1200" s="13">
        <v>44008</v>
      </c>
      <c r="E1200" s="7" t="s">
        <v>2584</v>
      </c>
      <c r="F1200" s="14">
        <v>38.94</v>
      </c>
      <c r="G1200" t="s">
        <v>20</v>
      </c>
    </row>
    <row r="1201" spans="1:7" ht="14.25">
      <c r="A1201" s="11">
        <v>43983</v>
      </c>
      <c r="B1201" s="10" t="s">
        <v>4735</v>
      </c>
      <c r="C1201" s="12">
        <v>0.625</v>
      </c>
      <c r="D1201" s="13">
        <v>44011</v>
      </c>
      <c r="E1201" s="7" t="s">
        <v>2584</v>
      </c>
      <c r="F1201" s="14">
        <v>37.14</v>
      </c>
      <c r="G1201" t="s">
        <v>20</v>
      </c>
    </row>
    <row r="1202" spans="1:7" ht="14.25">
      <c r="A1202" s="11">
        <v>43922</v>
      </c>
      <c r="B1202" s="10" t="s">
        <v>2899</v>
      </c>
      <c r="C1202" s="12">
        <v>0.125</v>
      </c>
      <c r="D1202" s="13">
        <v>43935</v>
      </c>
      <c r="E1202" s="7" t="s">
        <v>2584</v>
      </c>
      <c r="F1202" s="14">
        <v>18.600000000000001</v>
      </c>
      <c r="G1202" t="s">
        <v>35</v>
      </c>
    </row>
    <row r="1203" spans="1:7" ht="14.25">
      <c r="A1203" s="11">
        <v>43922</v>
      </c>
      <c r="B1203" s="10" t="s">
        <v>2995</v>
      </c>
      <c r="C1203" s="12">
        <v>0.125</v>
      </c>
      <c r="D1203" s="13">
        <v>43939</v>
      </c>
      <c r="E1203" s="7" t="s">
        <v>2584</v>
      </c>
      <c r="F1203" s="14">
        <v>18</v>
      </c>
      <c r="G1203" t="s">
        <v>35</v>
      </c>
    </row>
    <row r="1204" spans="1:7" ht="14.25">
      <c r="A1204" s="11">
        <v>43922</v>
      </c>
      <c r="B1204" s="10" t="s">
        <v>2996</v>
      </c>
      <c r="C1204" s="12">
        <v>0.16666666666666666</v>
      </c>
      <c r="D1204" s="13">
        <v>43939</v>
      </c>
      <c r="E1204" s="7" t="s">
        <v>2584</v>
      </c>
      <c r="F1204" s="14">
        <v>18</v>
      </c>
      <c r="G1204" t="s">
        <v>35</v>
      </c>
    </row>
    <row r="1205" spans="1:7" ht="14.25">
      <c r="A1205" s="11">
        <v>43952</v>
      </c>
      <c r="B1205" s="10" t="s">
        <v>3536</v>
      </c>
      <c r="C1205" s="12">
        <v>0.66666666666666663</v>
      </c>
      <c r="D1205" s="13">
        <v>43961</v>
      </c>
      <c r="E1205" s="7" t="s">
        <v>2584</v>
      </c>
      <c r="F1205" s="14">
        <v>2.97</v>
      </c>
      <c r="G1205" t="s">
        <v>35</v>
      </c>
    </row>
    <row r="1206" spans="1:7" ht="14.25">
      <c r="A1206" s="11">
        <v>43983</v>
      </c>
      <c r="B1206" s="10" t="s">
        <v>4090</v>
      </c>
      <c r="C1206" s="12">
        <v>0.75</v>
      </c>
      <c r="D1206" s="13">
        <v>43984</v>
      </c>
      <c r="E1206" s="7" t="s">
        <v>2584</v>
      </c>
      <c r="F1206" s="14">
        <v>34.159999999999997</v>
      </c>
      <c r="G1206" t="s">
        <v>35</v>
      </c>
    </row>
    <row r="1207" spans="1:7" ht="14.25">
      <c r="A1207" s="11">
        <v>43922</v>
      </c>
      <c r="B1207" s="10" t="s">
        <v>2764</v>
      </c>
      <c r="C1207" s="12">
        <v>0.5</v>
      </c>
      <c r="D1207" s="13">
        <v>43929</v>
      </c>
      <c r="E1207" s="7" t="s">
        <v>2584</v>
      </c>
      <c r="F1207" s="14">
        <v>23</v>
      </c>
      <c r="G1207" t="s">
        <v>124</v>
      </c>
    </row>
    <row r="1208" spans="1:7" ht="14.25">
      <c r="A1208" s="11">
        <v>43922</v>
      </c>
      <c r="B1208" s="10" t="s">
        <v>2765</v>
      </c>
      <c r="C1208" s="12">
        <v>0.54166666666666663</v>
      </c>
      <c r="D1208" s="13">
        <v>43929</v>
      </c>
      <c r="E1208" s="7" t="s">
        <v>2584</v>
      </c>
      <c r="F1208" s="14">
        <v>23</v>
      </c>
      <c r="G1208" t="s">
        <v>124</v>
      </c>
    </row>
    <row r="1209" spans="1:7" ht="14.25">
      <c r="A1209" s="11">
        <v>43922</v>
      </c>
      <c r="B1209" s="10" t="s">
        <v>2766</v>
      </c>
      <c r="C1209" s="12">
        <v>0.58333333333333337</v>
      </c>
      <c r="D1209" s="13">
        <v>43929</v>
      </c>
      <c r="E1209" s="7" t="s">
        <v>2584</v>
      </c>
      <c r="F1209" s="14">
        <v>23</v>
      </c>
      <c r="G1209" t="s">
        <v>124</v>
      </c>
    </row>
    <row r="1210" spans="1:7" ht="14.25">
      <c r="A1210" s="11">
        <v>43922</v>
      </c>
      <c r="B1210" s="10" t="s">
        <v>2767</v>
      </c>
      <c r="C1210" s="12">
        <v>0.625</v>
      </c>
      <c r="D1210" s="13">
        <v>43929</v>
      </c>
      <c r="E1210" s="7" t="s">
        <v>2584</v>
      </c>
      <c r="F1210" s="14">
        <v>22.51</v>
      </c>
      <c r="G1210" t="s">
        <v>124</v>
      </c>
    </row>
    <row r="1211" spans="1:7" ht="14.25">
      <c r="A1211" s="11">
        <v>43922</v>
      </c>
      <c r="B1211" s="10" t="s">
        <v>2620</v>
      </c>
      <c r="C1211" s="12">
        <v>0.5</v>
      </c>
      <c r="D1211" s="13">
        <v>43923</v>
      </c>
      <c r="E1211" s="7" t="s">
        <v>2584</v>
      </c>
      <c r="F1211" s="14">
        <v>24.84</v>
      </c>
      <c r="G1211" t="s">
        <v>28</v>
      </c>
    </row>
    <row r="1212" spans="1:7" ht="14.25">
      <c r="A1212" s="11">
        <v>43922</v>
      </c>
      <c r="B1212" s="10" t="s">
        <v>2653</v>
      </c>
      <c r="C1212" s="12">
        <v>0.875</v>
      </c>
      <c r="D1212" s="13">
        <v>43924</v>
      </c>
      <c r="E1212" s="7" t="s">
        <v>2584</v>
      </c>
      <c r="F1212" s="14">
        <v>30.11</v>
      </c>
      <c r="G1212" t="s">
        <v>28</v>
      </c>
    </row>
    <row r="1213" spans="1:7" ht="14.25">
      <c r="A1213" s="11">
        <v>43922</v>
      </c>
      <c r="B1213" s="10" t="s">
        <v>2713</v>
      </c>
      <c r="C1213" s="12">
        <v>0.375</v>
      </c>
      <c r="D1213" s="13">
        <v>43927</v>
      </c>
      <c r="E1213" s="7" t="s">
        <v>2584</v>
      </c>
      <c r="F1213" s="14">
        <v>27.1</v>
      </c>
      <c r="G1213" t="s">
        <v>28</v>
      </c>
    </row>
    <row r="1214" spans="1:7" ht="14.25">
      <c r="A1214" s="11">
        <v>43922</v>
      </c>
      <c r="B1214" s="10" t="s">
        <v>2872</v>
      </c>
      <c r="C1214" s="12">
        <v>0</v>
      </c>
      <c r="D1214" s="13">
        <v>43934</v>
      </c>
      <c r="E1214" s="7" t="s">
        <v>2584</v>
      </c>
      <c r="F1214" s="14">
        <v>20.3</v>
      </c>
      <c r="G1214" t="s">
        <v>28</v>
      </c>
    </row>
    <row r="1215" spans="1:7" ht="14.25">
      <c r="A1215" s="11">
        <v>43922</v>
      </c>
      <c r="B1215" s="10" t="s">
        <v>3123</v>
      </c>
      <c r="C1215" s="12">
        <v>0.45833333333333331</v>
      </c>
      <c r="D1215" s="13">
        <v>43944</v>
      </c>
      <c r="E1215" s="7" t="s">
        <v>2584</v>
      </c>
      <c r="F1215" s="14">
        <v>17.399999999999999</v>
      </c>
      <c r="G1215" t="s">
        <v>28</v>
      </c>
    </row>
    <row r="1216" spans="1:7" ht="14.25">
      <c r="A1216" s="11">
        <v>43922</v>
      </c>
      <c r="B1216" s="10" t="s">
        <v>3254</v>
      </c>
      <c r="C1216" s="12">
        <v>0.91666666666666663</v>
      </c>
      <c r="D1216" s="13">
        <v>43949</v>
      </c>
      <c r="E1216" s="7" t="s">
        <v>2584</v>
      </c>
      <c r="F1216" s="14">
        <v>24.09</v>
      </c>
      <c r="G1216" t="s">
        <v>28</v>
      </c>
    </row>
    <row r="1217" spans="1:7" ht="14.25">
      <c r="A1217" s="11">
        <v>43952</v>
      </c>
      <c r="B1217" s="10" t="s">
        <v>3462</v>
      </c>
      <c r="C1217" s="12">
        <v>0.58333333333333337</v>
      </c>
      <c r="D1217" s="13">
        <v>43958</v>
      </c>
      <c r="E1217" s="7" t="s">
        <v>2584</v>
      </c>
      <c r="F1217" s="14">
        <v>20.18</v>
      </c>
      <c r="G1217" t="s">
        <v>28</v>
      </c>
    </row>
    <row r="1218" spans="1:7" ht="14.25">
      <c r="A1218" s="11">
        <v>43952</v>
      </c>
      <c r="B1218" s="10" t="s">
        <v>3723</v>
      </c>
      <c r="C1218" s="12">
        <v>0.45833333333333331</v>
      </c>
      <c r="D1218" s="13">
        <v>43969</v>
      </c>
      <c r="E1218" s="7" t="s">
        <v>2584</v>
      </c>
      <c r="F1218" s="14">
        <v>25.9</v>
      </c>
      <c r="G1218" t="s">
        <v>28</v>
      </c>
    </row>
    <row r="1219" spans="1:7" ht="14.25">
      <c r="A1219" s="11">
        <v>43952</v>
      </c>
      <c r="B1219" s="10" t="s">
        <v>3724</v>
      </c>
      <c r="C1219" s="12">
        <v>0.5</v>
      </c>
      <c r="D1219" s="13">
        <v>43969</v>
      </c>
      <c r="E1219" s="7" t="s">
        <v>2584</v>
      </c>
      <c r="F1219" s="14">
        <v>25.91</v>
      </c>
      <c r="G1219" t="s">
        <v>28</v>
      </c>
    </row>
    <row r="1220" spans="1:7" ht="14.25">
      <c r="A1220" s="11">
        <v>43952</v>
      </c>
      <c r="B1220" s="10" t="s">
        <v>3764</v>
      </c>
      <c r="C1220" s="12">
        <v>0.16666666666666666</v>
      </c>
      <c r="D1220" s="13">
        <v>43971</v>
      </c>
      <c r="E1220" s="7" t="s">
        <v>2584</v>
      </c>
      <c r="F1220" s="14">
        <v>26.44</v>
      </c>
      <c r="G1220" t="s">
        <v>28</v>
      </c>
    </row>
    <row r="1221" spans="1:7" ht="14.25">
      <c r="A1221" s="11">
        <v>43952</v>
      </c>
      <c r="B1221" s="10" t="s">
        <v>3973</v>
      </c>
      <c r="C1221" s="12">
        <v>0.875</v>
      </c>
      <c r="D1221" s="13">
        <v>43979</v>
      </c>
      <c r="E1221" s="7" t="s">
        <v>2584</v>
      </c>
      <c r="F1221" s="14">
        <v>30.7</v>
      </c>
      <c r="G1221" t="s">
        <v>28</v>
      </c>
    </row>
    <row r="1222" spans="1:7" ht="14.25">
      <c r="A1222" s="11">
        <v>43983</v>
      </c>
      <c r="B1222" s="10" t="s">
        <v>4094</v>
      </c>
      <c r="C1222" s="12">
        <v>0.91666666666666663</v>
      </c>
      <c r="D1222" s="13">
        <v>43984</v>
      </c>
      <c r="E1222" s="7" t="s">
        <v>2584</v>
      </c>
      <c r="F1222" s="14">
        <v>37.01</v>
      </c>
      <c r="G1222" t="s">
        <v>28</v>
      </c>
    </row>
    <row r="1223" spans="1:7" ht="14.25">
      <c r="A1223" s="11">
        <v>43983</v>
      </c>
      <c r="B1223" s="10" t="s">
        <v>4104</v>
      </c>
      <c r="C1223" s="12">
        <v>0.33333333333333331</v>
      </c>
      <c r="D1223" s="13">
        <v>43985</v>
      </c>
      <c r="E1223" s="7" t="s">
        <v>2584</v>
      </c>
      <c r="F1223" s="14">
        <v>35.67</v>
      </c>
      <c r="G1223" t="s">
        <v>28</v>
      </c>
    </row>
    <row r="1224" spans="1:7" ht="14.25">
      <c r="A1224" s="11">
        <v>43983</v>
      </c>
      <c r="B1224" s="10" t="s">
        <v>4143</v>
      </c>
      <c r="C1224" s="12">
        <v>0.95833333333333337</v>
      </c>
      <c r="D1224" s="13">
        <v>43986</v>
      </c>
      <c r="E1224" s="7" t="s">
        <v>2584</v>
      </c>
      <c r="F1224" s="14">
        <v>23.83</v>
      </c>
      <c r="G1224" t="s">
        <v>28</v>
      </c>
    </row>
    <row r="1225" spans="1:7" ht="14.25">
      <c r="A1225" s="11">
        <v>43983</v>
      </c>
      <c r="B1225" s="10" t="s">
        <v>4174</v>
      </c>
      <c r="C1225" s="12">
        <v>0.25</v>
      </c>
      <c r="D1225" s="13">
        <v>43988</v>
      </c>
      <c r="E1225" s="7" t="s">
        <v>2584</v>
      </c>
      <c r="F1225" s="14">
        <v>32.83</v>
      </c>
      <c r="G1225" t="s">
        <v>28</v>
      </c>
    </row>
    <row r="1226" spans="1:7" ht="14.25">
      <c r="A1226" s="11">
        <v>43983</v>
      </c>
      <c r="B1226" s="10" t="s">
        <v>4626</v>
      </c>
      <c r="C1226" s="12">
        <v>8.3333333333333329E-2</v>
      </c>
      <c r="D1226" s="13">
        <v>44007</v>
      </c>
      <c r="E1226" s="7" t="s">
        <v>2584</v>
      </c>
      <c r="F1226" s="14">
        <v>39.409999999999997</v>
      </c>
      <c r="G1226" t="s">
        <v>28</v>
      </c>
    </row>
    <row r="1227" spans="1:7" ht="14.25">
      <c r="A1227" s="11">
        <v>43983</v>
      </c>
      <c r="B1227" s="10" t="s">
        <v>4637</v>
      </c>
      <c r="C1227" s="12">
        <v>0.54166666666666663</v>
      </c>
      <c r="D1227" s="13">
        <v>44007</v>
      </c>
      <c r="E1227" s="7" t="s">
        <v>2584</v>
      </c>
      <c r="F1227" s="14">
        <v>39.979999999999997</v>
      </c>
      <c r="G1227" t="s">
        <v>28</v>
      </c>
    </row>
    <row r="1228" spans="1:7" ht="14.25">
      <c r="A1228" s="11">
        <v>43983</v>
      </c>
      <c r="B1228" s="10" t="s">
        <v>4644</v>
      </c>
      <c r="C1228" s="12">
        <v>0.83333333333333337</v>
      </c>
      <c r="D1228" s="13">
        <v>44007</v>
      </c>
      <c r="E1228" s="7" t="s">
        <v>2584</v>
      </c>
      <c r="F1228" s="14">
        <v>41.23</v>
      </c>
      <c r="G1228" t="s">
        <v>28</v>
      </c>
    </row>
    <row r="1229" spans="1:7" ht="14.25">
      <c r="A1229" s="11">
        <v>43983</v>
      </c>
      <c r="B1229" s="10" t="s">
        <v>4647</v>
      </c>
      <c r="C1229" s="12">
        <v>0.95833333333333337</v>
      </c>
      <c r="D1229" s="13">
        <v>44007</v>
      </c>
      <c r="E1229" s="7" t="s">
        <v>2584</v>
      </c>
      <c r="F1229" s="14">
        <v>38.630000000000003</v>
      </c>
      <c r="G1229" t="s">
        <v>28</v>
      </c>
    </row>
    <row r="1230" spans="1:7" ht="14.25">
      <c r="A1230" s="11">
        <v>43983</v>
      </c>
      <c r="B1230" s="10" t="s">
        <v>4656</v>
      </c>
      <c r="C1230" s="12">
        <v>0.33333333333333331</v>
      </c>
      <c r="D1230" s="13">
        <v>44008</v>
      </c>
      <c r="E1230" s="7" t="s">
        <v>2584</v>
      </c>
      <c r="F1230" s="14">
        <v>40.130000000000003</v>
      </c>
      <c r="G1230" t="s">
        <v>6</v>
      </c>
    </row>
    <row r="1231" spans="1:7" ht="14.25">
      <c r="A1231" s="11">
        <v>43983</v>
      </c>
      <c r="B1231" s="10" t="s">
        <v>4732</v>
      </c>
      <c r="C1231" s="12">
        <v>0.5</v>
      </c>
      <c r="D1231" s="13">
        <v>44011</v>
      </c>
      <c r="E1231" s="7" t="s">
        <v>2584</v>
      </c>
      <c r="F1231" s="14">
        <v>39.69</v>
      </c>
      <c r="G1231" t="s">
        <v>6</v>
      </c>
    </row>
    <row r="1232" spans="1:7" ht="14.25">
      <c r="A1232" s="11">
        <v>43983</v>
      </c>
      <c r="B1232" s="10" t="s">
        <v>4693</v>
      </c>
      <c r="C1232" s="12">
        <v>0.875</v>
      </c>
      <c r="D1232" s="13">
        <v>44009</v>
      </c>
      <c r="E1232" s="7" t="s">
        <v>2584</v>
      </c>
      <c r="F1232" s="14">
        <v>39.56</v>
      </c>
      <c r="G1232" t="s">
        <v>6</v>
      </c>
    </row>
    <row r="1233" spans="1:7" ht="14.25">
      <c r="A1233" s="11">
        <v>43983</v>
      </c>
      <c r="B1233" s="10" t="s">
        <v>4622</v>
      </c>
      <c r="C1233" s="12">
        <v>0.91666666666666663</v>
      </c>
      <c r="D1233" s="13">
        <v>44006</v>
      </c>
      <c r="E1233" s="7" t="s">
        <v>2584</v>
      </c>
      <c r="F1233" s="14">
        <v>39.51</v>
      </c>
      <c r="G1233" t="s">
        <v>6</v>
      </c>
    </row>
    <row r="1234" spans="1:7" ht="14.25">
      <c r="A1234" s="11">
        <v>43983</v>
      </c>
      <c r="B1234" s="10" t="s">
        <v>4731</v>
      </c>
      <c r="C1234" s="12">
        <v>0.45833333333333331</v>
      </c>
      <c r="D1234" s="13">
        <v>44011</v>
      </c>
      <c r="E1234" s="7" t="s">
        <v>2584</v>
      </c>
      <c r="F1234" s="14">
        <v>39.4</v>
      </c>
      <c r="G1234" t="s">
        <v>6</v>
      </c>
    </row>
    <row r="1235" spans="1:7" ht="14.25">
      <c r="A1235" s="11">
        <v>43983</v>
      </c>
      <c r="B1235" s="10" t="s">
        <v>4718</v>
      </c>
      <c r="C1235" s="12">
        <v>0.91666666666666663</v>
      </c>
      <c r="D1235" s="13">
        <v>44010</v>
      </c>
      <c r="E1235" s="7" t="s">
        <v>2584</v>
      </c>
      <c r="F1235" s="14">
        <v>39.07</v>
      </c>
      <c r="G1235" t="s">
        <v>6</v>
      </c>
    </row>
    <row r="1236" spans="1:7" ht="14.25">
      <c r="A1236" s="11">
        <v>43983</v>
      </c>
      <c r="B1236" s="10" t="s">
        <v>4667</v>
      </c>
      <c r="C1236" s="12">
        <v>0.79166666666666663</v>
      </c>
      <c r="D1236" s="13">
        <v>44008</v>
      </c>
      <c r="E1236" s="7" t="s">
        <v>2584</v>
      </c>
      <c r="F1236" s="14">
        <v>38.409999999999997</v>
      </c>
      <c r="G1236" t="s">
        <v>6</v>
      </c>
    </row>
    <row r="1237" spans="1:7" ht="14.25">
      <c r="A1237" s="11">
        <v>43983</v>
      </c>
      <c r="B1237" s="10" t="s">
        <v>4761</v>
      </c>
      <c r="C1237" s="12">
        <v>0.70833333333333337</v>
      </c>
      <c r="D1237" s="13">
        <v>44012</v>
      </c>
      <c r="E1237" s="7" t="s">
        <v>2584</v>
      </c>
      <c r="F1237" s="14">
        <v>37.369999999999997</v>
      </c>
      <c r="G1237" t="s">
        <v>6</v>
      </c>
    </row>
    <row r="1238" spans="1:7" ht="14.25">
      <c r="A1238" s="11">
        <v>43983</v>
      </c>
      <c r="B1238" s="10" t="s">
        <v>4617</v>
      </c>
      <c r="C1238" s="12">
        <v>0.70833333333333337</v>
      </c>
      <c r="D1238" s="13">
        <v>44006</v>
      </c>
      <c r="E1238" s="7" t="s">
        <v>2584</v>
      </c>
      <c r="F1238" s="14">
        <v>37.159999999999997</v>
      </c>
      <c r="G1238" t="s">
        <v>6</v>
      </c>
    </row>
    <row r="1239" spans="1:7" ht="14.25">
      <c r="A1239" s="11">
        <v>43983</v>
      </c>
      <c r="B1239" s="10" t="s">
        <v>4641</v>
      </c>
      <c r="C1239" s="12">
        <v>0.70833333333333337</v>
      </c>
      <c r="D1239" s="13">
        <v>44007</v>
      </c>
      <c r="E1239" s="7" t="s">
        <v>2584</v>
      </c>
      <c r="F1239" s="14">
        <v>37.06</v>
      </c>
      <c r="G1239" t="s">
        <v>6</v>
      </c>
    </row>
    <row r="1240" spans="1:7" ht="14.25">
      <c r="A1240" s="11">
        <v>43983</v>
      </c>
      <c r="B1240" s="10" t="s">
        <v>4594</v>
      </c>
      <c r="C1240" s="12">
        <v>0.75</v>
      </c>
      <c r="D1240" s="13">
        <v>44005</v>
      </c>
      <c r="E1240" s="7" t="s">
        <v>2584</v>
      </c>
      <c r="F1240" s="14">
        <v>36.590000000000003</v>
      </c>
      <c r="G1240" t="s">
        <v>6</v>
      </c>
    </row>
    <row r="1241" spans="1:7" ht="14.25">
      <c r="A1241" s="11">
        <v>43983</v>
      </c>
      <c r="B1241" s="10" t="s">
        <v>4717</v>
      </c>
      <c r="C1241" s="12">
        <v>0.875</v>
      </c>
      <c r="D1241" s="13">
        <v>44010</v>
      </c>
      <c r="E1241" s="7" t="s">
        <v>2584</v>
      </c>
      <c r="F1241" s="14">
        <v>36.53</v>
      </c>
      <c r="G1241" t="s">
        <v>6</v>
      </c>
    </row>
    <row r="1242" spans="1:7" ht="14.25">
      <c r="A1242" s="11">
        <v>43983</v>
      </c>
      <c r="B1242" s="10" t="s">
        <v>4069</v>
      </c>
      <c r="C1242" s="12">
        <v>0.875</v>
      </c>
      <c r="D1242" s="13">
        <v>43983</v>
      </c>
      <c r="E1242" s="7" t="s">
        <v>2584</v>
      </c>
      <c r="F1242" s="14">
        <v>36.33</v>
      </c>
      <c r="G1242" t="s">
        <v>6</v>
      </c>
    </row>
    <row r="1243" spans="1:7" ht="14.25">
      <c r="A1243" s="11">
        <v>43983</v>
      </c>
      <c r="B1243" s="10" t="s">
        <v>4661</v>
      </c>
      <c r="C1243" s="12">
        <v>0.54166666666666663</v>
      </c>
      <c r="D1243" s="13">
        <v>44008</v>
      </c>
      <c r="E1243" s="7" t="s">
        <v>2584</v>
      </c>
      <c r="F1243" s="14">
        <v>36.1</v>
      </c>
      <c r="G1243" t="s">
        <v>6</v>
      </c>
    </row>
    <row r="1244" spans="1:7" ht="14.25">
      <c r="A1244" s="11">
        <v>43983</v>
      </c>
      <c r="B1244" s="10" t="s">
        <v>4665</v>
      </c>
      <c r="C1244" s="12">
        <v>0.70833333333333337</v>
      </c>
      <c r="D1244" s="13">
        <v>44008</v>
      </c>
      <c r="E1244" s="7" t="s">
        <v>2584</v>
      </c>
      <c r="F1244" s="14">
        <v>36.01</v>
      </c>
      <c r="G1244" t="s">
        <v>6</v>
      </c>
    </row>
    <row r="1245" spans="1:7" ht="14.25">
      <c r="A1245" s="11">
        <v>43983</v>
      </c>
      <c r="B1245" s="10" t="s">
        <v>4490</v>
      </c>
      <c r="C1245" s="12">
        <v>0.41666666666666669</v>
      </c>
      <c r="D1245" s="13">
        <v>44001</v>
      </c>
      <c r="E1245" s="7" t="s">
        <v>2584</v>
      </c>
      <c r="F1245" s="14">
        <v>35.6</v>
      </c>
      <c r="G1245" t="s">
        <v>6</v>
      </c>
    </row>
    <row r="1246" spans="1:7" ht="14.25">
      <c r="A1246" s="11">
        <v>43983</v>
      </c>
      <c r="B1246" s="10" t="s">
        <v>4391</v>
      </c>
      <c r="C1246" s="12">
        <v>0.29166666666666669</v>
      </c>
      <c r="D1246" s="13">
        <v>43997</v>
      </c>
      <c r="E1246" s="7" t="s">
        <v>2584</v>
      </c>
      <c r="F1246" s="14">
        <v>35.28</v>
      </c>
      <c r="G1246" t="s">
        <v>6</v>
      </c>
    </row>
    <row r="1247" spans="1:7" ht="14.25">
      <c r="A1247" s="11">
        <v>43983</v>
      </c>
      <c r="B1247" s="10" t="s">
        <v>4165</v>
      </c>
      <c r="C1247" s="12">
        <v>0.875</v>
      </c>
      <c r="D1247" s="13">
        <v>43987</v>
      </c>
      <c r="E1247" s="7" t="s">
        <v>2584</v>
      </c>
      <c r="F1247" s="14">
        <v>35.18</v>
      </c>
      <c r="G1247" t="s">
        <v>6</v>
      </c>
    </row>
    <row r="1248" spans="1:7" ht="14.25">
      <c r="A1248" s="11">
        <v>43983</v>
      </c>
      <c r="B1248" s="10" t="s">
        <v>4080</v>
      </c>
      <c r="C1248" s="12">
        <v>0.33333333333333331</v>
      </c>
      <c r="D1248" s="13">
        <v>43984</v>
      </c>
      <c r="E1248" s="7" t="s">
        <v>2584</v>
      </c>
      <c r="F1248" s="14">
        <v>35.159999999999997</v>
      </c>
      <c r="G1248" t="s">
        <v>6</v>
      </c>
    </row>
    <row r="1249" spans="1:7" ht="14.25">
      <c r="A1249" s="11">
        <v>43952</v>
      </c>
      <c r="B1249" s="10" t="s">
        <v>3982</v>
      </c>
      <c r="C1249" s="12">
        <v>0.25</v>
      </c>
      <c r="D1249" s="13">
        <v>43980</v>
      </c>
      <c r="E1249" s="7" t="s">
        <v>2584</v>
      </c>
      <c r="F1249" s="14">
        <v>35</v>
      </c>
      <c r="G1249" t="s">
        <v>6</v>
      </c>
    </row>
    <row r="1250" spans="1:7" ht="14.25">
      <c r="A1250" s="11">
        <v>43983</v>
      </c>
      <c r="B1250" s="10" t="s">
        <v>4640</v>
      </c>
      <c r="C1250" s="12">
        <v>0.66666666666666663</v>
      </c>
      <c r="D1250" s="13">
        <v>44007</v>
      </c>
      <c r="E1250" s="7" t="s">
        <v>2584</v>
      </c>
      <c r="F1250" s="14">
        <v>34.76</v>
      </c>
      <c r="G1250" t="s">
        <v>6</v>
      </c>
    </row>
    <row r="1251" spans="1:7" ht="14.25">
      <c r="A1251" s="11">
        <v>43983</v>
      </c>
      <c r="B1251" s="10" t="s">
        <v>4079</v>
      </c>
      <c r="C1251" s="12">
        <v>0.29166666666666669</v>
      </c>
      <c r="D1251" s="13">
        <v>43984</v>
      </c>
      <c r="E1251" s="7" t="s">
        <v>2584</v>
      </c>
      <c r="F1251" s="14">
        <v>34.75</v>
      </c>
      <c r="G1251" t="s">
        <v>6</v>
      </c>
    </row>
    <row r="1252" spans="1:7" ht="14.25">
      <c r="A1252" s="11">
        <v>43983</v>
      </c>
      <c r="B1252" s="10" t="s">
        <v>4275</v>
      </c>
      <c r="C1252" s="12">
        <v>0.45833333333333331</v>
      </c>
      <c r="D1252" s="13">
        <v>43992</v>
      </c>
      <c r="E1252" s="7" t="s">
        <v>2584</v>
      </c>
      <c r="F1252" s="14">
        <v>34.5</v>
      </c>
      <c r="G1252" t="s">
        <v>6</v>
      </c>
    </row>
    <row r="1253" spans="1:7" ht="14.25">
      <c r="A1253" s="11">
        <v>43983</v>
      </c>
      <c r="B1253" s="10" t="s">
        <v>4415</v>
      </c>
      <c r="C1253" s="12">
        <v>0.29166666666666669</v>
      </c>
      <c r="D1253" s="13">
        <v>43998</v>
      </c>
      <c r="E1253" s="7" t="s">
        <v>2584</v>
      </c>
      <c r="F1253" s="14">
        <v>34.380000000000003</v>
      </c>
      <c r="G1253" t="s">
        <v>6</v>
      </c>
    </row>
    <row r="1254" spans="1:7" ht="14.25">
      <c r="A1254" s="11">
        <v>43983</v>
      </c>
      <c r="B1254" s="10" t="s">
        <v>4692</v>
      </c>
      <c r="C1254" s="12">
        <v>0.83333333333333337</v>
      </c>
      <c r="D1254" s="13">
        <v>44009</v>
      </c>
      <c r="E1254" s="7" t="s">
        <v>2584</v>
      </c>
      <c r="F1254" s="14">
        <v>34</v>
      </c>
      <c r="G1254" t="s">
        <v>6</v>
      </c>
    </row>
    <row r="1255" spans="1:7" ht="14.25">
      <c r="A1255" s="11">
        <v>43983</v>
      </c>
      <c r="B1255" s="10" t="s">
        <v>4421</v>
      </c>
      <c r="C1255" s="12">
        <v>0.54166666666666663</v>
      </c>
      <c r="D1255" s="13">
        <v>43998</v>
      </c>
      <c r="E1255" s="7" t="s">
        <v>2584</v>
      </c>
      <c r="F1255" s="14">
        <v>33.799999999999997</v>
      </c>
      <c r="G1255" t="s">
        <v>6</v>
      </c>
    </row>
    <row r="1256" spans="1:7" ht="14.25">
      <c r="A1256" s="11">
        <v>43983</v>
      </c>
      <c r="B1256" s="10" t="s">
        <v>4190</v>
      </c>
      <c r="C1256" s="12">
        <v>0.91666666666666663</v>
      </c>
      <c r="D1256" s="13">
        <v>43988</v>
      </c>
      <c r="E1256" s="7" t="s">
        <v>2584</v>
      </c>
      <c r="F1256" s="14">
        <v>33.69</v>
      </c>
      <c r="G1256" t="s">
        <v>6</v>
      </c>
    </row>
    <row r="1257" spans="1:7" ht="14.25">
      <c r="A1257" s="11">
        <v>43952</v>
      </c>
      <c r="B1257" s="10" t="s">
        <v>4001</v>
      </c>
      <c r="C1257" s="12">
        <v>4.1666666666666664E-2</v>
      </c>
      <c r="D1257" s="13">
        <v>43981</v>
      </c>
      <c r="E1257" s="7" t="s">
        <v>2584</v>
      </c>
      <c r="F1257" s="14">
        <v>33.520000000000003</v>
      </c>
      <c r="G1257" t="s">
        <v>6</v>
      </c>
    </row>
    <row r="1258" spans="1:7" ht="14.25">
      <c r="A1258" s="11">
        <v>43983</v>
      </c>
      <c r="B1258" s="10" t="s">
        <v>4168</v>
      </c>
      <c r="C1258" s="12">
        <v>0</v>
      </c>
      <c r="D1258" s="13">
        <v>43988</v>
      </c>
      <c r="E1258" s="7" t="s">
        <v>2584</v>
      </c>
      <c r="F1258" s="14">
        <v>33.18</v>
      </c>
      <c r="G1258" t="s">
        <v>6</v>
      </c>
    </row>
    <row r="1259" spans="1:7" ht="14.25">
      <c r="A1259" s="11">
        <v>43983</v>
      </c>
      <c r="B1259" s="10" t="s">
        <v>4716</v>
      </c>
      <c r="C1259" s="12">
        <v>0.83333333333333337</v>
      </c>
      <c r="D1259" s="13">
        <v>44010</v>
      </c>
      <c r="E1259" s="7" t="s">
        <v>2584</v>
      </c>
      <c r="F1259" s="14">
        <v>33.04</v>
      </c>
      <c r="G1259" t="s">
        <v>6</v>
      </c>
    </row>
    <row r="1260" spans="1:7" ht="14.25">
      <c r="A1260" s="11">
        <v>43983</v>
      </c>
      <c r="B1260" s="10" t="s">
        <v>4401</v>
      </c>
      <c r="C1260" s="12">
        <v>0.70833333333333337</v>
      </c>
      <c r="D1260" s="13">
        <v>43997</v>
      </c>
      <c r="E1260" s="7" t="s">
        <v>2584</v>
      </c>
      <c r="F1260" s="14">
        <v>33</v>
      </c>
      <c r="G1260" t="s">
        <v>6</v>
      </c>
    </row>
    <row r="1261" spans="1:7" ht="14.25">
      <c r="A1261" s="11">
        <v>43983</v>
      </c>
      <c r="B1261" s="10" t="s">
        <v>4448</v>
      </c>
      <c r="C1261" s="12">
        <v>0.66666666666666663</v>
      </c>
      <c r="D1261" s="13">
        <v>43999</v>
      </c>
      <c r="E1261" s="7" t="s">
        <v>2584</v>
      </c>
      <c r="F1261" s="14">
        <v>33</v>
      </c>
      <c r="G1261" t="s">
        <v>6</v>
      </c>
    </row>
    <row r="1262" spans="1:7" ht="14.25">
      <c r="A1262" s="11">
        <v>43983</v>
      </c>
      <c r="B1262" s="10" t="s">
        <v>4511</v>
      </c>
      <c r="C1262" s="12">
        <v>0.29166666666666669</v>
      </c>
      <c r="D1262" s="13">
        <v>44002</v>
      </c>
      <c r="E1262" s="7" t="s">
        <v>2584</v>
      </c>
      <c r="F1262" s="14">
        <v>33</v>
      </c>
      <c r="G1262" t="s">
        <v>6</v>
      </c>
    </row>
    <row r="1263" spans="1:7" ht="14.25">
      <c r="A1263" s="11">
        <v>43983</v>
      </c>
      <c r="B1263" s="10" t="s">
        <v>4550</v>
      </c>
      <c r="C1263" s="12">
        <v>0.91666666666666663</v>
      </c>
      <c r="D1263" s="13">
        <v>44003</v>
      </c>
      <c r="E1263" s="7" t="s">
        <v>2584</v>
      </c>
      <c r="F1263" s="14">
        <v>32.93</v>
      </c>
      <c r="G1263" t="s">
        <v>6</v>
      </c>
    </row>
    <row r="1264" spans="1:7" ht="14.25">
      <c r="A1264" s="11">
        <v>43983</v>
      </c>
      <c r="B1264" s="10" t="s">
        <v>4408</v>
      </c>
      <c r="C1264" s="12">
        <v>0</v>
      </c>
      <c r="D1264" s="13">
        <v>43998</v>
      </c>
      <c r="E1264" s="7" t="s">
        <v>2584</v>
      </c>
      <c r="F1264" s="14">
        <v>32.4</v>
      </c>
      <c r="G1264" t="s">
        <v>6</v>
      </c>
    </row>
    <row r="1265" spans="1:7" ht="14.25">
      <c r="A1265" s="11">
        <v>43983</v>
      </c>
      <c r="B1265" s="10" t="s">
        <v>4748</v>
      </c>
      <c r="C1265" s="12">
        <v>0.16666666666666666</v>
      </c>
      <c r="D1265" s="13">
        <v>44012</v>
      </c>
      <c r="E1265" s="7" t="s">
        <v>2584</v>
      </c>
      <c r="F1265" s="14">
        <v>32.130000000000003</v>
      </c>
      <c r="G1265" t="s">
        <v>6</v>
      </c>
    </row>
    <row r="1266" spans="1:7" ht="14.25">
      <c r="A1266" s="11">
        <v>43983</v>
      </c>
      <c r="B1266" s="10" t="s">
        <v>4131</v>
      </c>
      <c r="C1266" s="12">
        <v>0.45833333333333331</v>
      </c>
      <c r="D1266" s="13">
        <v>43986</v>
      </c>
      <c r="E1266" s="7" t="s">
        <v>2584</v>
      </c>
      <c r="F1266" s="14">
        <v>31.77</v>
      </c>
      <c r="G1266" t="s">
        <v>6</v>
      </c>
    </row>
    <row r="1267" spans="1:7" ht="14.25">
      <c r="A1267" s="11">
        <v>43983</v>
      </c>
      <c r="B1267" s="10" t="s">
        <v>4563</v>
      </c>
      <c r="C1267" s="12">
        <v>0.45833333333333331</v>
      </c>
      <c r="D1267" s="13">
        <v>44004</v>
      </c>
      <c r="E1267" s="7" t="s">
        <v>2584</v>
      </c>
      <c r="F1267" s="14">
        <v>31.66</v>
      </c>
      <c r="G1267" t="s">
        <v>6</v>
      </c>
    </row>
    <row r="1268" spans="1:7" ht="14.25">
      <c r="A1268" s="11">
        <v>43983</v>
      </c>
      <c r="B1268" s="10" t="s">
        <v>4363</v>
      </c>
      <c r="C1268" s="12">
        <v>0.125</v>
      </c>
      <c r="D1268" s="13">
        <v>43996</v>
      </c>
      <c r="E1268" s="7" t="s">
        <v>2584</v>
      </c>
      <c r="F1268" s="14">
        <v>31.52</v>
      </c>
      <c r="G1268" t="s">
        <v>6</v>
      </c>
    </row>
    <row r="1269" spans="1:7" ht="14.25">
      <c r="A1269" s="11">
        <v>43983</v>
      </c>
      <c r="B1269" s="10" t="s">
        <v>4279</v>
      </c>
      <c r="C1269" s="12">
        <v>0.625</v>
      </c>
      <c r="D1269" s="13">
        <v>43992</v>
      </c>
      <c r="E1269" s="7" t="s">
        <v>2584</v>
      </c>
      <c r="F1269" s="14">
        <v>31.3</v>
      </c>
      <c r="G1269" t="s">
        <v>6</v>
      </c>
    </row>
    <row r="1270" spans="1:7" ht="14.25">
      <c r="A1270" s="11">
        <v>43983</v>
      </c>
      <c r="B1270" s="10" t="s">
        <v>4381</v>
      </c>
      <c r="C1270" s="12">
        <v>0.875</v>
      </c>
      <c r="D1270" s="13">
        <v>43996</v>
      </c>
      <c r="E1270" s="7" t="s">
        <v>2584</v>
      </c>
      <c r="F1270" s="14">
        <v>31.19</v>
      </c>
      <c r="G1270" t="s">
        <v>6</v>
      </c>
    </row>
    <row r="1271" spans="1:7" ht="14.25">
      <c r="A1271" s="11">
        <v>43983</v>
      </c>
      <c r="B1271" s="10" t="s">
        <v>4523</v>
      </c>
      <c r="C1271" s="12">
        <v>0.79166666666666663</v>
      </c>
      <c r="D1271" s="13">
        <v>44002</v>
      </c>
      <c r="E1271" s="7" t="s">
        <v>2584</v>
      </c>
      <c r="F1271" s="14">
        <v>30.87</v>
      </c>
      <c r="G1271" t="s">
        <v>6</v>
      </c>
    </row>
    <row r="1272" spans="1:7" ht="14.25">
      <c r="A1272" s="11">
        <v>43983</v>
      </c>
      <c r="B1272" s="10" t="s">
        <v>4283</v>
      </c>
      <c r="C1272" s="12">
        <v>0.79166666666666663</v>
      </c>
      <c r="D1272" s="13">
        <v>43992</v>
      </c>
      <c r="E1272" s="7" t="s">
        <v>2584</v>
      </c>
      <c r="F1272" s="14">
        <v>30.64</v>
      </c>
      <c r="G1272" t="s">
        <v>6</v>
      </c>
    </row>
    <row r="1273" spans="1:7" ht="14.25">
      <c r="A1273" s="11">
        <v>43983</v>
      </c>
      <c r="B1273" s="10" t="s">
        <v>4400</v>
      </c>
      <c r="C1273" s="12">
        <v>0.66666666666666663</v>
      </c>
      <c r="D1273" s="13">
        <v>43997</v>
      </c>
      <c r="E1273" s="7" t="s">
        <v>2584</v>
      </c>
      <c r="F1273" s="14">
        <v>30.52</v>
      </c>
      <c r="G1273" t="s">
        <v>6</v>
      </c>
    </row>
    <row r="1274" spans="1:7" ht="14.25">
      <c r="A1274" s="11">
        <v>43983</v>
      </c>
      <c r="B1274" s="10" t="s">
        <v>4691</v>
      </c>
      <c r="C1274" s="12">
        <v>0.79166666666666663</v>
      </c>
      <c r="D1274" s="13">
        <v>44009</v>
      </c>
      <c r="E1274" s="7" t="s">
        <v>2584</v>
      </c>
      <c r="F1274" s="14">
        <v>30.52</v>
      </c>
      <c r="G1274" t="s">
        <v>6</v>
      </c>
    </row>
    <row r="1275" spans="1:7" ht="14.25">
      <c r="A1275" s="11">
        <v>43983</v>
      </c>
      <c r="B1275" s="10" t="s">
        <v>4280</v>
      </c>
      <c r="C1275" s="12">
        <v>0.66666666666666663</v>
      </c>
      <c r="D1275" s="13">
        <v>43992</v>
      </c>
      <c r="E1275" s="7" t="s">
        <v>2584</v>
      </c>
      <c r="F1275" s="14">
        <v>30.24</v>
      </c>
      <c r="G1275" t="s">
        <v>6</v>
      </c>
    </row>
    <row r="1276" spans="1:7" ht="14.25">
      <c r="A1276" s="11">
        <v>43922</v>
      </c>
      <c r="B1276" s="10" t="s">
        <v>2725</v>
      </c>
      <c r="C1276" s="12">
        <v>0.875</v>
      </c>
      <c r="D1276" s="13">
        <v>43927</v>
      </c>
      <c r="E1276" s="7" t="s">
        <v>2584</v>
      </c>
      <c r="F1276" s="14">
        <v>30.19</v>
      </c>
      <c r="G1276" t="s">
        <v>6</v>
      </c>
    </row>
    <row r="1277" spans="1:7" ht="14.25">
      <c r="A1277" s="11">
        <v>43983</v>
      </c>
      <c r="B1277" s="10" t="s">
        <v>4564</v>
      </c>
      <c r="C1277" s="12">
        <v>0.5</v>
      </c>
      <c r="D1277" s="13">
        <v>44004</v>
      </c>
      <c r="E1277" s="7" t="s">
        <v>2584</v>
      </c>
      <c r="F1277" s="14">
        <v>30.14</v>
      </c>
      <c r="G1277" t="s">
        <v>6</v>
      </c>
    </row>
    <row r="1278" spans="1:7" ht="14.25">
      <c r="A1278" s="11">
        <v>43983</v>
      </c>
      <c r="B1278" s="10" t="s">
        <v>4579</v>
      </c>
      <c r="C1278" s="12">
        <v>0.125</v>
      </c>
      <c r="D1278" s="13">
        <v>44005</v>
      </c>
      <c r="E1278" s="7" t="s">
        <v>2584</v>
      </c>
      <c r="F1278" s="14">
        <v>30.08</v>
      </c>
      <c r="G1278" t="s">
        <v>6</v>
      </c>
    </row>
    <row r="1279" spans="1:7" ht="14.25">
      <c r="A1279" s="11">
        <v>43983</v>
      </c>
      <c r="B1279" s="10" t="s">
        <v>4549</v>
      </c>
      <c r="C1279" s="12">
        <v>0.875</v>
      </c>
      <c r="D1279" s="13">
        <v>44003</v>
      </c>
      <c r="E1279" s="7" t="s">
        <v>2584</v>
      </c>
      <c r="F1279" s="14">
        <v>29.93</v>
      </c>
      <c r="G1279" t="s">
        <v>6</v>
      </c>
    </row>
    <row r="1280" spans="1:7" ht="14.25">
      <c r="A1280" s="11">
        <v>43952</v>
      </c>
      <c r="B1280" s="10" t="s">
        <v>4013</v>
      </c>
      <c r="C1280" s="12">
        <v>0.54166666666666663</v>
      </c>
      <c r="D1280" s="13">
        <v>43981</v>
      </c>
      <c r="E1280" s="7" t="s">
        <v>2584</v>
      </c>
      <c r="F1280" s="14">
        <v>29.9</v>
      </c>
      <c r="G1280" t="s">
        <v>6</v>
      </c>
    </row>
    <row r="1281" spans="1:7" ht="14.25">
      <c r="A1281" s="11">
        <v>43983</v>
      </c>
      <c r="B1281" s="10" t="s">
        <v>4264</v>
      </c>
      <c r="C1281" s="12">
        <v>0</v>
      </c>
      <c r="D1281" s="13">
        <v>43992</v>
      </c>
      <c r="E1281" s="7" t="s">
        <v>2584</v>
      </c>
      <c r="F1281" s="14">
        <v>29.71</v>
      </c>
      <c r="G1281" t="s">
        <v>6</v>
      </c>
    </row>
    <row r="1282" spans="1:7" ht="14.25">
      <c r="A1282" s="11">
        <v>43983</v>
      </c>
      <c r="B1282" s="10" t="s">
        <v>4281</v>
      </c>
      <c r="C1282" s="12">
        <v>0.70833333333333337</v>
      </c>
      <c r="D1282" s="13">
        <v>43992</v>
      </c>
      <c r="E1282" s="7" t="s">
        <v>2584</v>
      </c>
      <c r="F1282" s="14">
        <v>29.44</v>
      </c>
      <c r="G1282" t="s">
        <v>6</v>
      </c>
    </row>
    <row r="1283" spans="1:7" ht="14.25">
      <c r="A1283" s="11">
        <v>43952</v>
      </c>
      <c r="B1283" s="10" t="s">
        <v>4020</v>
      </c>
      <c r="C1283" s="12">
        <v>0.83333333333333337</v>
      </c>
      <c r="D1283" s="13">
        <v>43981</v>
      </c>
      <c r="E1283" s="7" t="s">
        <v>2584</v>
      </c>
      <c r="F1283" s="14">
        <v>29.32</v>
      </c>
      <c r="G1283" t="s">
        <v>6</v>
      </c>
    </row>
    <row r="1284" spans="1:7" ht="14.25">
      <c r="A1284" s="11">
        <v>43983</v>
      </c>
      <c r="B1284" s="10" t="s">
        <v>4565</v>
      </c>
      <c r="C1284" s="12">
        <v>0.54166666666666663</v>
      </c>
      <c r="D1284" s="13">
        <v>44004</v>
      </c>
      <c r="E1284" s="7" t="s">
        <v>2584</v>
      </c>
      <c r="F1284" s="14">
        <v>29.09</v>
      </c>
      <c r="G1284" t="s">
        <v>6</v>
      </c>
    </row>
    <row r="1285" spans="1:7" ht="14.25">
      <c r="A1285" s="11">
        <v>43983</v>
      </c>
      <c r="B1285" s="10" t="s">
        <v>4116</v>
      </c>
      <c r="C1285" s="12">
        <v>0.83333333333333337</v>
      </c>
      <c r="D1285" s="13">
        <v>43985</v>
      </c>
      <c r="E1285" s="7" t="s">
        <v>2584</v>
      </c>
      <c r="F1285" s="14">
        <v>29</v>
      </c>
      <c r="G1285" t="s">
        <v>6</v>
      </c>
    </row>
    <row r="1286" spans="1:7" ht="14.25">
      <c r="A1286" s="11">
        <v>43983</v>
      </c>
      <c r="B1286" s="10" t="s">
        <v>4580</v>
      </c>
      <c r="C1286" s="12">
        <v>0.16666666666666666</v>
      </c>
      <c r="D1286" s="13">
        <v>44005</v>
      </c>
      <c r="E1286" s="7" t="s">
        <v>2584</v>
      </c>
      <c r="F1286" s="14">
        <v>29</v>
      </c>
      <c r="G1286" t="s">
        <v>6</v>
      </c>
    </row>
    <row r="1287" spans="1:7" ht="14.25">
      <c r="A1287" s="11">
        <v>43983</v>
      </c>
      <c r="B1287" s="10" t="s">
        <v>4297</v>
      </c>
      <c r="C1287" s="12">
        <v>0.375</v>
      </c>
      <c r="D1287" s="13">
        <v>43993</v>
      </c>
      <c r="E1287" s="7" t="s">
        <v>2584</v>
      </c>
      <c r="F1287" s="14">
        <v>28.96</v>
      </c>
      <c r="G1287" t="s">
        <v>6</v>
      </c>
    </row>
    <row r="1288" spans="1:7" ht="14.25">
      <c r="A1288" s="11">
        <v>43983</v>
      </c>
      <c r="B1288" s="10" t="s">
        <v>4709</v>
      </c>
      <c r="C1288" s="12">
        <v>0.54166666666666663</v>
      </c>
      <c r="D1288" s="13">
        <v>44010</v>
      </c>
      <c r="E1288" s="7" t="s">
        <v>2584</v>
      </c>
      <c r="F1288" s="14">
        <v>28.88</v>
      </c>
      <c r="G1288" t="s">
        <v>6</v>
      </c>
    </row>
    <row r="1289" spans="1:7" ht="14.25">
      <c r="A1289" s="11">
        <v>43922</v>
      </c>
      <c r="B1289" s="10" t="s">
        <v>2596</v>
      </c>
      <c r="C1289" s="12">
        <v>0.5</v>
      </c>
      <c r="D1289" s="13">
        <v>43922</v>
      </c>
      <c r="E1289" s="7" t="s">
        <v>2584</v>
      </c>
      <c r="F1289" s="14">
        <v>28.51</v>
      </c>
      <c r="G1289" t="s">
        <v>6</v>
      </c>
    </row>
    <row r="1290" spans="1:7" ht="14.25">
      <c r="A1290" s="11">
        <v>43922</v>
      </c>
      <c r="B1290" s="10" t="s">
        <v>2593</v>
      </c>
      <c r="C1290" s="12">
        <v>0.375</v>
      </c>
      <c r="D1290" s="13">
        <v>43922</v>
      </c>
      <c r="E1290" s="7" t="s">
        <v>2584</v>
      </c>
      <c r="F1290" s="14">
        <v>28.5</v>
      </c>
      <c r="G1290" t="s">
        <v>6</v>
      </c>
    </row>
    <row r="1291" spans="1:7" ht="14.25">
      <c r="A1291" s="11">
        <v>43983</v>
      </c>
      <c r="B1291" s="10" t="s">
        <v>4680</v>
      </c>
      <c r="C1291" s="12">
        <v>0.33333333333333331</v>
      </c>
      <c r="D1291" s="13">
        <v>44009</v>
      </c>
      <c r="E1291" s="7" t="s">
        <v>2584</v>
      </c>
      <c r="F1291" s="14">
        <v>28.44</v>
      </c>
      <c r="G1291" t="s">
        <v>6</v>
      </c>
    </row>
    <row r="1292" spans="1:7" ht="14.25">
      <c r="A1292" s="11">
        <v>43983</v>
      </c>
      <c r="B1292" s="10" t="s">
        <v>4213</v>
      </c>
      <c r="C1292" s="12">
        <v>0.875</v>
      </c>
      <c r="D1292" s="13">
        <v>43989</v>
      </c>
      <c r="E1292" s="7" t="s">
        <v>2584</v>
      </c>
      <c r="F1292" s="14">
        <v>28.32</v>
      </c>
      <c r="G1292" t="s">
        <v>6</v>
      </c>
    </row>
    <row r="1293" spans="1:7" ht="14.25">
      <c r="A1293" s="11">
        <v>43983</v>
      </c>
      <c r="B1293" s="10" t="s">
        <v>4412</v>
      </c>
      <c r="C1293" s="12">
        <v>0.16666666666666666</v>
      </c>
      <c r="D1293" s="13">
        <v>43998</v>
      </c>
      <c r="E1293" s="7" t="s">
        <v>2584</v>
      </c>
      <c r="F1293" s="14">
        <v>28.32</v>
      </c>
      <c r="G1293" t="s">
        <v>6</v>
      </c>
    </row>
    <row r="1294" spans="1:7" ht="14.25">
      <c r="A1294" s="11">
        <v>43983</v>
      </c>
      <c r="B1294" s="10" t="s">
        <v>4707</v>
      </c>
      <c r="C1294" s="12">
        <v>0.45833333333333331</v>
      </c>
      <c r="D1294" s="13">
        <v>44010</v>
      </c>
      <c r="E1294" s="7" t="s">
        <v>2584</v>
      </c>
      <c r="F1294" s="14">
        <v>28.28</v>
      </c>
      <c r="G1294" t="s">
        <v>6</v>
      </c>
    </row>
    <row r="1295" spans="1:7" ht="14.25">
      <c r="A1295" s="11">
        <v>43983</v>
      </c>
      <c r="B1295" s="10" t="s">
        <v>4133</v>
      </c>
      <c r="C1295" s="12">
        <v>0.54166666666666663</v>
      </c>
      <c r="D1295" s="13">
        <v>43986</v>
      </c>
      <c r="E1295" s="7" t="s">
        <v>2584</v>
      </c>
      <c r="F1295" s="14">
        <v>28.1</v>
      </c>
      <c r="G1295" t="s">
        <v>6</v>
      </c>
    </row>
    <row r="1296" spans="1:7" ht="14.25">
      <c r="A1296" s="11">
        <v>43983</v>
      </c>
      <c r="B1296" s="10" t="s">
        <v>4704</v>
      </c>
      <c r="C1296" s="12">
        <v>0.33333333333333331</v>
      </c>
      <c r="D1296" s="13">
        <v>44010</v>
      </c>
      <c r="E1296" s="7" t="s">
        <v>2584</v>
      </c>
      <c r="F1296" s="14">
        <v>28</v>
      </c>
      <c r="G1296" t="s">
        <v>6</v>
      </c>
    </row>
    <row r="1297" spans="1:7" ht="14.25">
      <c r="A1297" s="11">
        <v>43952</v>
      </c>
      <c r="B1297" s="10" t="s">
        <v>3948</v>
      </c>
      <c r="C1297" s="12">
        <v>0.83333333333333337</v>
      </c>
      <c r="D1297" s="13">
        <v>43978</v>
      </c>
      <c r="E1297" s="7" t="s">
        <v>2584</v>
      </c>
      <c r="F1297" s="14">
        <v>27.55</v>
      </c>
      <c r="G1297" t="s">
        <v>6</v>
      </c>
    </row>
    <row r="1298" spans="1:7" ht="14.25">
      <c r="A1298" s="11">
        <v>43983</v>
      </c>
      <c r="B1298" s="10" t="s">
        <v>4178</v>
      </c>
      <c r="C1298" s="12">
        <v>0.41666666666666669</v>
      </c>
      <c r="D1298" s="13">
        <v>43988</v>
      </c>
      <c r="E1298" s="7" t="s">
        <v>2584</v>
      </c>
      <c r="F1298" s="14">
        <v>27.3</v>
      </c>
      <c r="G1298" t="s">
        <v>6</v>
      </c>
    </row>
    <row r="1299" spans="1:7" ht="14.25">
      <c r="A1299" s="11">
        <v>43922</v>
      </c>
      <c r="B1299" s="10" t="s">
        <v>2591</v>
      </c>
      <c r="C1299" s="12">
        <v>0.29166666666666669</v>
      </c>
      <c r="D1299" s="13">
        <v>43922</v>
      </c>
      <c r="E1299" s="7" t="s">
        <v>2584</v>
      </c>
      <c r="F1299" s="14">
        <v>27.21</v>
      </c>
      <c r="G1299" t="s">
        <v>6</v>
      </c>
    </row>
    <row r="1300" spans="1:7" ht="14.25">
      <c r="A1300" s="11">
        <v>43983</v>
      </c>
      <c r="B1300" s="10" t="s">
        <v>4676</v>
      </c>
      <c r="C1300" s="12">
        <v>0.16666666666666666</v>
      </c>
      <c r="D1300" s="13">
        <v>44009</v>
      </c>
      <c r="E1300" s="7" t="s">
        <v>2584</v>
      </c>
      <c r="F1300" s="14">
        <v>27.14</v>
      </c>
      <c r="G1300" t="s">
        <v>6</v>
      </c>
    </row>
    <row r="1301" spans="1:7" ht="14.25">
      <c r="A1301" s="11">
        <v>43983</v>
      </c>
      <c r="B1301" s="10" t="s">
        <v>4677</v>
      </c>
      <c r="C1301" s="12">
        <v>0.20833333333333334</v>
      </c>
      <c r="D1301" s="13">
        <v>44009</v>
      </c>
      <c r="E1301" s="7" t="s">
        <v>2584</v>
      </c>
      <c r="F1301" s="14">
        <v>27.1</v>
      </c>
      <c r="G1301" t="s">
        <v>6</v>
      </c>
    </row>
    <row r="1302" spans="1:7" ht="14.25">
      <c r="A1302" s="11">
        <v>43983</v>
      </c>
      <c r="B1302" s="10" t="s">
        <v>4690</v>
      </c>
      <c r="C1302" s="12">
        <v>0.75</v>
      </c>
      <c r="D1302" s="13">
        <v>44009</v>
      </c>
      <c r="E1302" s="7" t="s">
        <v>2584</v>
      </c>
      <c r="F1302" s="14">
        <v>27.08</v>
      </c>
      <c r="G1302" t="s">
        <v>6</v>
      </c>
    </row>
    <row r="1303" spans="1:7" ht="14.25">
      <c r="A1303" s="11">
        <v>43952</v>
      </c>
      <c r="B1303" s="10" t="s">
        <v>4027</v>
      </c>
      <c r="C1303" s="12">
        <v>0.125</v>
      </c>
      <c r="D1303" s="13">
        <v>43982</v>
      </c>
      <c r="E1303" s="7" t="s">
        <v>2584</v>
      </c>
      <c r="F1303" s="14">
        <v>27</v>
      </c>
      <c r="G1303" t="s">
        <v>6</v>
      </c>
    </row>
    <row r="1304" spans="1:7" ht="14.25">
      <c r="A1304" s="11">
        <v>43983</v>
      </c>
      <c r="B1304" s="10" t="s">
        <v>4181</v>
      </c>
      <c r="C1304" s="12">
        <v>0.54166666666666663</v>
      </c>
      <c r="D1304" s="13">
        <v>43988</v>
      </c>
      <c r="E1304" s="7" t="s">
        <v>2584</v>
      </c>
      <c r="F1304" s="14">
        <v>27</v>
      </c>
      <c r="G1304" t="s">
        <v>6</v>
      </c>
    </row>
    <row r="1305" spans="1:7" ht="14.25">
      <c r="A1305" s="11">
        <v>43983</v>
      </c>
      <c r="B1305" s="10" t="s">
        <v>4678</v>
      </c>
      <c r="C1305" s="12">
        <v>0.25</v>
      </c>
      <c r="D1305" s="13">
        <v>44009</v>
      </c>
      <c r="E1305" s="7" t="s">
        <v>2584</v>
      </c>
      <c r="F1305" s="14">
        <v>27</v>
      </c>
      <c r="G1305" t="s">
        <v>6</v>
      </c>
    </row>
    <row r="1306" spans="1:7" ht="14.25">
      <c r="A1306" s="11">
        <v>43983</v>
      </c>
      <c r="B1306" s="10" t="s">
        <v>4265</v>
      </c>
      <c r="C1306" s="12">
        <v>4.1666666666666664E-2</v>
      </c>
      <c r="D1306" s="13">
        <v>43992</v>
      </c>
      <c r="E1306" s="7" t="s">
        <v>2584</v>
      </c>
      <c r="F1306" s="14">
        <v>26.98</v>
      </c>
      <c r="G1306" t="s">
        <v>6</v>
      </c>
    </row>
    <row r="1307" spans="1:7" ht="14.25">
      <c r="A1307" s="11">
        <v>43983</v>
      </c>
      <c r="B1307" s="10" t="s">
        <v>4689</v>
      </c>
      <c r="C1307" s="12">
        <v>0.70833333333333337</v>
      </c>
      <c r="D1307" s="13">
        <v>44009</v>
      </c>
      <c r="E1307" s="7" t="s">
        <v>2584</v>
      </c>
      <c r="F1307" s="14">
        <v>26.66</v>
      </c>
      <c r="G1307" t="s">
        <v>6</v>
      </c>
    </row>
    <row r="1308" spans="1:7" ht="14.25">
      <c r="A1308" s="11">
        <v>43983</v>
      </c>
      <c r="B1308" s="10" t="s">
        <v>4706</v>
      </c>
      <c r="C1308" s="12">
        <v>0.41666666666666669</v>
      </c>
      <c r="D1308" s="13">
        <v>44010</v>
      </c>
      <c r="E1308" s="7" t="s">
        <v>2584</v>
      </c>
      <c r="F1308" s="14">
        <v>26.49</v>
      </c>
      <c r="G1308" t="s">
        <v>6</v>
      </c>
    </row>
    <row r="1309" spans="1:7" ht="14.25">
      <c r="A1309" s="11">
        <v>43922</v>
      </c>
      <c r="B1309" s="10" t="s">
        <v>2846</v>
      </c>
      <c r="C1309" s="12">
        <v>0.91666666666666663</v>
      </c>
      <c r="D1309" s="13">
        <v>43932</v>
      </c>
      <c r="E1309" s="7" t="s">
        <v>2584</v>
      </c>
      <c r="F1309" s="14">
        <v>26.45</v>
      </c>
      <c r="G1309" t="s">
        <v>6</v>
      </c>
    </row>
    <row r="1310" spans="1:7" ht="14.25">
      <c r="A1310" s="11">
        <v>43983</v>
      </c>
      <c r="B1310" s="10" t="s">
        <v>4705</v>
      </c>
      <c r="C1310" s="12">
        <v>0.375</v>
      </c>
      <c r="D1310" s="13">
        <v>44010</v>
      </c>
      <c r="E1310" s="7" t="s">
        <v>2584</v>
      </c>
      <c r="F1310" s="14">
        <v>26.36</v>
      </c>
      <c r="G1310" t="s">
        <v>6</v>
      </c>
    </row>
    <row r="1311" spans="1:7" ht="14.25">
      <c r="A1311" s="11">
        <v>43952</v>
      </c>
      <c r="B1311" s="10" t="s">
        <v>3746</v>
      </c>
      <c r="C1311" s="12">
        <v>0.41666666666666669</v>
      </c>
      <c r="D1311" s="13">
        <v>43970</v>
      </c>
      <c r="E1311" s="7" t="s">
        <v>2584</v>
      </c>
      <c r="F1311" s="14">
        <v>26.33</v>
      </c>
      <c r="G1311" t="s">
        <v>6</v>
      </c>
    </row>
    <row r="1312" spans="1:7" ht="14.25">
      <c r="A1312" s="11">
        <v>43952</v>
      </c>
      <c r="B1312" s="10" t="s">
        <v>3750</v>
      </c>
      <c r="C1312" s="12">
        <v>0.58333333333333337</v>
      </c>
      <c r="D1312" s="13">
        <v>43970</v>
      </c>
      <c r="E1312" s="7" t="s">
        <v>2584</v>
      </c>
      <c r="F1312" s="14">
        <v>26.26</v>
      </c>
      <c r="G1312" t="s">
        <v>6</v>
      </c>
    </row>
    <row r="1313" spans="1:7" ht="14.25">
      <c r="A1313" s="11">
        <v>43983</v>
      </c>
      <c r="B1313" s="10" t="s">
        <v>4714</v>
      </c>
      <c r="C1313" s="12">
        <v>0.75</v>
      </c>
      <c r="D1313" s="13">
        <v>44010</v>
      </c>
      <c r="E1313" s="7" t="s">
        <v>2584</v>
      </c>
      <c r="F1313" s="14">
        <v>26.26</v>
      </c>
      <c r="G1313" t="s">
        <v>6</v>
      </c>
    </row>
    <row r="1314" spans="1:7" ht="14.25">
      <c r="A1314" s="11">
        <v>43952</v>
      </c>
      <c r="B1314" s="10" t="s">
        <v>4041</v>
      </c>
      <c r="C1314" s="12">
        <v>0.70833333333333337</v>
      </c>
      <c r="D1314" s="13">
        <v>43982</v>
      </c>
      <c r="E1314" s="7" t="s">
        <v>2584</v>
      </c>
      <c r="F1314" s="14">
        <v>26.23</v>
      </c>
      <c r="G1314" t="s">
        <v>6</v>
      </c>
    </row>
    <row r="1315" spans="1:7" ht="14.25">
      <c r="A1315" s="11">
        <v>43922</v>
      </c>
      <c r="B1315" s="10" t="s">
        <v>2798</v>
      </c>
      <c r="C1315" s="12">
        <v>0.91666666666666663</v>
      </c>
      <c r="D1315" s="13">
        <v>43930</v>
      </c>
      <c r="E1315" s="7" t="s">
        <v>2584</v>
      </c>
      <c r="F1315" s="14">
        <v>26.2</v>
      </c>
      <c r="G1315" t="s">
        <v>6</v>
      </c>
    </row>
    <row r="1316" spans="1:7" ht="14.25">
      <c r="A1316" s="11">
        <v>43983</v>
      </c>
      <c r="B1316" s="10" t="s">
        <v>4712</v>
      </c>
      <c r="C1316" s="12">
        <v>0.66666666666666663</v>
      </c>
      <c r="D1316" s="13">
        <v>44010</v>
      </c>
      <c r="E1316" s="7" t="s">
        <v>2584</v>
      </c>
      <c r="F1316" s="14">
        <v>26.16</v>
      </c>
      <c r="G1316" t="s">
        <v>6</v>
      </c>
    </row>
    <row r="1317" spans="1:7" ht="14.25">
      <c r="A1317" s="11">
        <v>43983</v>
      </c>
      <c r="B1317" s="10" t="s">
        <v>4688</v>
      </c>
      <c r="C1317" s="12">
        <v>0.66666666666666663</v>
      </c>
      <c r="D1317" s="13">
        <v>44009</v>
      </c>
      <c r="E1317" s="7" t="s">
        <v>2584</v>
      </c>
      <c r="F1317" s="14">
        <v>26.13</v>
      </c>
      <c r="G1317" t="s">
        <v>6</v>
      </c>
    </row>
    <row r="1318" spans="1:7" ht="14.25">
      <c r="A1318" s="11">
        <v>43922</v>
      </c>
      <c r="B1318" s="10" t="s">
        <v>2639</v>
      </c>
      <c r="C1318" s="12">
        <v>0.29166666666666669</v>
      </c>
      <c r="D1318" s="13">
        <v>43924</v>
      </c>
      <c r="E1318" s="7" t="s">
        <v>2584</v>
      </c>
      <c r="F1318" s="14">
        <v>26.1</v>
      </c>
      <c r="G1318" t="s">
        <v>6</v>
      </c>
    </row>
    <row r="1319" spans="1:7" ht="14.25">
      <c r="A1319" s="11">
        <v>43983</v>
      </c>
      <c r="B1319" s="10" t="s">
        <v>4713</v>
      </c>
      <c r="C1319" s="12">
        <v>0.70833333333333337</v>
      </c>
      <c r="D1319" s="13">
        <v>44010</v>
      </c>
      <c r="E1319" s="7" t="s">
        <v>2584</v>
      </c>
      <c r="F1319" s="14">
        <v>26.1</v>
      </c>
      <c r="G1319" t="s">
        <v>6</v>
      </c>
    </row>
    <row r="1320" spans="1:7" ht="14.25">
      <c r="A1320" s="11">
        <v>43952</v>
      </c>
      <c r="B1320" s="10" t="s">
        <v>3934</v>
      </c>
      <c r="C1320" s="12">
        <v>0.25</v>
      </c>
      <c r="D1320" s="13">
        <v>43978</v>
      </c>
      <c r="E1320" s="7" t="s">
        <v>2584</v>
      </c>
      <c r="F1320" s="14">
        <v>26.05</v>
      </c>
      <c r="G1320" t="s">
        <v>6</v>
      </c>
    </row>
    <row r="1321" spans="1:7" ht="14.25">
      <c r="A1321" s="11">
        <v>43922</v>
      </c>
      <c r="B1321" s="10" t="s">
        <v>2892</v>
      </c>
      <c r="C1321" s="12">
        <v>0.83333333333333337</v>
      </c>
      <c r="D1321" s="13">
        <v>43934</v>
      </c>
      <c r="E1321" s="7" t="s">
        <v>2584</v>
      </c>
      <c r="F1321" s="14">
        <v>26.02</v>
      </c>
      <c r="G1321" t="s">
        <v>6</v>
      </c>
    </row>
    <row r="1322" spans="1:7" ht="14.25">
      <c r="A1322" s="11">
        <v>43983</v>
      </c>
      <c r="B1322" s="10" t="s">
        <v>4149</v>
      </c>
      <c r="C1322" s="12">
        <v>0.20833333333333334</v>
      </c>
      <c r="D1322" s="13">
        <v>43987</v>
      </c>
      <c r="E1322" s="7" t="s">
        <v>2584</v>
      </c>
      <c r="F1322" s="14">
        <v>26.01</v>
      </c>
      <c r="G1322" t="s">
        <v>6</v>
      </c>
    </row>
    <row r="1323" spans="1:7" ht="14.25">
      <c r="A1323" s="11">
        <v>43952</v>
      </c>
      <c r="B1323" s="10" t="s">
        <v>4040</v>
      </c>
      <c r="C1323" s="12">
        <v>0.66666666666666663</v>
      </c>
      <c r="D1323" s="13">
        <v>43982</v>
      </c>
      <c r="E1323" s="7" t="s">
        <v>2584</v>
      </c>
      <c r="F1323" s="14">
        <v>25.99</v>
      </c>
      <c r="G1323" t="s">
        <v>6</v>
      </c>
    </row>
    <row r="1324" spans="1:7" ht="14.25">
      <c r="A1324" s="11">
        <v>43983</v>
      </c>
      <c r="B1324" s="10" t="s">
        <v>4356</v>
      </c>
      <c r="C1324" s="12">
        <v>0.83333333333333337</v>
      </c>
      <c r="D1324" s="13">
        <v>43995</v>
      </c>
      <c r="E1324" s="7" t="s">
        <v>2584</v>
      </c>
      <c r="F1324" s="14">
        <v>25.96</v>
      </c>
      <c r="G1324" t="s">
        <v>6</v>
      </c>
    </row>
    <row r="1325" spans="1:7" ht="14.25">
      <c r="A1325" s="11">
        <v>43922</v>
      </c>
      <c r="B1325" s="10" t="s">
        <v>2641</v>
      </c>
      <c r="C1325" s="12">
        <v>0.375</v>
      </c>
      <c r="D1325" s="13">
        <v>43924</v>
      </c>
      <c r="E1325" s="7" t="s">
        <v>2584</v>
      </c>
      <c r="F1325" s="14">
        <v>25.5</v>
      </c>
      <c r="G1325" t="s">
        <v>6</v>
      </c>
    </row>
    <row r="1326" spans="1:7" ht="14.25">
      <c r="A1326" s="11">
        <v>43922</v>
      </c>
      <c r="B1326" s="10" t="s">
        <v>2590</v>
      </c>
      <c r="C1326" s="12">
        <v>0.25</v>
      </c>
      <c r="D1326" s="13">
        <v>43922</v>
      </c>
      <c r="E1326" s="7" t="s">
        <v>2584</v>
      </c>
      <c r="F1326" s="14">
        <v>25.43</v>
      </c>
      <c r="G1326" t="s">
        <v>6</v>
      </c>
    </row>
    <row r="1327" spans="1:7" ht="14.25">
      <c r="A1327" s="11">
        <v>43952</v>
      </c>
      <c r="B1327" s="10" t="s">
        <v>3422</v>
      </c>
      <c r="C1327" s="12">
        <v>0.91666666666666663</v>
      </c>
      <c r="D1327" s="13">
        <v>43956</v>
      </c>
      <c r="E1327" s="7" t="s">
        <v>2584</v>
      </c>
      <c r="F1327" s="14">
        <v>25.34</v>
      </c>
      <c r="G1327" t="s">
        <v>6</v>
      </c>
    </row>
    <row r="1328" spans="1:7" ht="14.25">
      <c r="A1328" s="11">
        <v>43922</v>
      </c>
      <c r="B1328" s="10" t="s">
        <v>2614</v>
      </c>
      <c r="C1328" s="12">
        <v>0.25</v>
      </c>
      <c r="D1328" s="13">
        <v>43923</v>
      </c>
      <c r="E1328" s="7" t="s">
        <v>2584</v>
      </c>
      <c r="F1328" s="14">
        <v>25.31</v>
      </c>
      <c r="G1328" t="s">
        <v>6</v>
      </c>
    </row>
    <row r="1329" spans="1:7" ht="14.25">
      <c r="A1329" s="11">
        <v>43952</v>
      </c>
      <c r="B1329" s="10" t="s">
        <v>3581</v>
      </c>
      <c r="C1329" s="12">
        <v>0.54166666666666663</v>
      </c>
      <c r="D1329" s="13">
        <v>43963</v>
      </c>
      <c r="E1329" s="7" t="s">
        <v>2584</v>
      </c>
      <c r="F1329" s="14">
        <v>25.25</v>
      </c>
      <c r="G1329" t="s">
        <v>6</v>
      </c>
    </row>
    <row r="1330" spans="1:7" ht="14.25">
      <c r="A1330" s="11">
        <v>43952</v>
      </c>
      <c r="B1330" s="10" t="s">
        <v>3779</v>
      </c>
      <c r="C1330" s="12">
        <v>0.79166666666666663</v>
      </c>
      <c r="D1330" s="13">
        <v>43971</v>
      </c>
      <c r="E1330" s="7" t="s">
        <v>2584</v>
      </c>
      <c r="F1330" s="14">
        <v>25.12</v>
      </c>
      <c r="G1330" t="s">
        <v>6</v>
      </c>
    </row>
    <row r="1331" spans="1:7" ht="14.25">
      <c r="A1331" s="11">
        <v>43922</v>
      </c>
      <c r="B1331" s="10" t="s">
        <v>2656</v>
      </c>
      <c r="C1331" s="12">
        <v>0</v>
      </c>
      <c r="D1331" s="13">
        <v>43925</v>
      </c>
      <c r="E1331" s="7" t="s">
        <v>2584</v>
      </c>
      <c r="F1331" s="14">
        <v>25.1</v>
      </c>
      <c r="G1331" t="s">
        <v>6</v>
      </c>
    </row>
    <row r="1332" spans="1:7" ht="14.25">
      <c r="A1332" s="11">
        <v>43983</v>
      </c>
      <c r="B1332" s="10" t="s">
        <v>4552</v>
      </c>
      <c r="C1332" s="12">
        <v>0</v>
      </c>
      <c r="D1332" s="13">
        <v>44004</v>
      </c>
      <c r="E1332" s="7" t="s">
        <v>2584</v>
      </c>
      <c r="F1332" s="14">
        <v>25.09</v>
      </c>
      <c r="G1332" t="s">
        <v>6</v>
      </c>
    </row>
    <row r="1333" spans="1:7" ht="14.25">
      <c r="A1333" s="11">
        <v>43922</v>
      </c>
      <c r="B1333" s="10" t="s">
        <v>2868</v>
      </c>
      <c r="C1333" s="12">
        <v>0.83333333333333337</v>
      </c>
      <c r="D1333" s="13">
        <v>43933</v>
      </c>
      <c r="E1333" s="7" t="s">
        <v>2584</v>
      </c>
      <c r="F1333" s="14">
        <v>25.01</v>
      </c>
      <c r="G1333" t="s">
        <v>6</v>
      </c>
    </row>
    <row r="1334" spans="1:7" ht="14.25">
      <c r="A1334" s="11">
        <v>43922</v>
      </c>
      <c r="B1334" s="10" t="s">
        <v>2752</v>
      </c>
      <c r="C1334" s="12">
        <v>0</v>
      </c>
      <c r="D1334" s="13">
        <v>43929</v>
      </c>
      <c r="E1334" s="7" t="s">
        <v>2584</v>
      </c>
      <c r="F1334" s="14">
        <v>25</v>
      </c>
      <c r="G1334" t="s">
        <v>6</v>
      </c>
    </row>
    <row r="1335" spans="1:7" ht="14.25">
      <c r="A1335" s="11">
        <v>43922</v>
      </c>
      <c r="B1335" s="10" t="s">
        <v>2902</v>
      </c>
      <c r="C1335" s="12">
        <v>0.25</v>
      </c>
      <c r="D1335" s="13">
        <v>43935</v>
      </c>
      <c r="E1335" s="7" t="s">
        <v>2584</v>
      </c>
      <c r="F1335" s="14">
        <v>25</v>
      </c>
      <c r="G1335" t="s">
        <v>6</v>
      </c>
    </row>
    <row r="1336" spans="1:7" ht="14.25">
      <c r="A1336" s="11">
        <v>43952</v>
      </c>
      <c r="B1336" s="10" t="s">
        <v>3886</v>
      </c>
      <c r="C1336" s="12">
        <v>0.25</v>
      </c>
      <c r="D1336" s="13">
        <v>43976</v>
      </c>
      <c r="E1336" s="7" t="s">
        <v>2584</v>
      </c>
      <c r="F1336" s="14">
        <v>25</v>
      </c>
      <c r="G1336" t="s">
        <v>6</v>
      </c>
    </row>
    <row r="1337" spans="1:7" ht="14.25">
      <c r="A1337" s="11">
        <v>43952</v>
      </c>
      <c r="B1337" s="10" t="s">
        <v>3616</v>
      </c>
      <c r="C1337" s="12">
        <v>0</v>
      </c>
      <c r="D1337" s="13">
        <v>43965</v>
      </c>
      <c r="E1337" s="7" t="s">
        <v>2584</v>
      </c>
      <c r="F1337" s="14">
        <v>24.98</v>
      </c>
      <c r="G1337" t="s">
        <v>6</v>
      </c>
    </row>
    <row r="1338" spans="1:7" ht="14.25">
      <c r="A1338" s="11">
        <v>43952</v>
      </c>
      <c r="B1338" s="10" t="s">
        <v>3443</v>
      </c>
      <c r="C1338" s="12">
        <v>0.79166666666666663</v>
      </c>
      <c r="D1338" s="13">
        <v>43957</v>
      </c>
      <c r="E1338" s="7" t="s">
        <v>2584</v>
      </c>
      <c r="F1338" s="14">
        <v>24.96</v>
      </c>
      <c r="G1338" t="s">
        <v>6</v>
      </c>
    </row>
    <row r="1339" spans="1:7" ht="14.25">
      <c r="A1339" s="11">
        <v>43922</v>
      </c>
      <c r="B1339" s="10" t="s">
        <v>2820</v>
      </c>
      <c r="C1339" s="12">
        <v>0.83333333333333337</v>
      </c>
      <c r="D1339" s="13">
        <v>43931</v>
      </c>
      <c r="E1339" s="7" t="s">
        <v>2584</v>
      </c>
      <c r="F1339" s="14">
        <v>24.9</v>
      </c>
      <c r="G1339" t="s">
        <v>6</v>
      </c>
    </row>
    <row r="1340" spans="1:7" ht="14.25">
      <c r="A1340" s="11">
        <v>43983</v>
      </c>
      <c r="B1340" s="10" t="s">
        <v>4355</v>
      </c>
      <c r="C1340" s="12">
        <v>0.79166666666666663</v>
      </c>
      <c r="D1340" s="13">
        <v>43995</v>
      </c>
      <c r="E1340" s="7" t="s">
        <v>2584</v>
      </c>
      <c r="F1340" s="14">
        <v>24.87</v>
      </c>
      <c r="G1340" t="s">
        <v>6</v>
      </c>
    </row>
    <row r="1341" spans="1:7" ht="14.25">
      <c r="A1341" s="11">
        <v>43983</v>
      </c>
      <c r="B1341" s="10" t="s">
        <v>4546</v>
      </c>
      <c r="C1341" s="12">
        <v>0.75</v>
      </c>
      <c r="D1341" s="13">
        <v>44003</v>
      </c>
      <c r="E1341" s="7" t="s">
        <v>2584</v>
      </c>
      <c r="F1341" s="14">
        <v>24.83</v>
      </c>
      <c r="G1341" t="s">
        <v>6</v>
      </c>
    </row>
    <row r="1342" spans="1:7" ht="14.25">
      <c r="A1342" s="11">
        <v>43983</v>
      </c>
      <c r="B1342" s="10" t="s">
        <v>4520</v>
      </c>
      <c r="C1342" s="12">
        <v>0.66666666666666663</v>
      </c>
      <c r="D1342" s="13">
        <v>44002</v>
      </c>
      <c r="E1342" s="7" t="s">
        <v>2584</v>
      </c>
      <c r="F1342" s="14">
        <v>24.8</v>
      </c>
      <c r="G1342" t="s">
        <v>6</v>
      </c>
    </row>
    <row r="1343" spans="1:7" ht="14.25">
      <c r="A1343" s="11">
        <v>43983</v>
      </c>
      <c r="B1343" s="10" t="s">
        <v>4521</v>
      </c>
      <c r="C1343" s="12">
        <v>0.70833333333333337</v>
      </c>
      <c r="D1343" s="13">
        <v>44002</v>
      </c>
      <c r="E1343" s="7" t="s">
        <v>2584</v>
      </c>
      <c r="F1343" s="14">
        <v>24.8</v>
      </c>
      <c r="G1343" t="s">
        <v>6</v>
      </c>
    </row>
    <row r="1344" spans="1:7" ht="14.25">
      <c r="A1344" s="11">
        <v>43922</v>
      </c>
      <c r="B1344" s="10" t="s">
        <v>2989</v>
      </c>
      <c r="C1344" s="12">
        <v>0.875</v>
      </c>
      <c r="D1344" s="13">
        <v>43938</v>
      </c>
      <c r="E1344" s="7" t="s">
        <v>2584</v>
      </c>
      <c r="F1344" s="14">
        <v>24.67</v>
      </c>
      <c r="G1344" t="s">
        <v>6</v>
      </c>
    </row>
    <row r="1345" spans="1:7" ht="14.25">
      <c r="A1345" s="11">
        <v>43922</v>
      </c>
      <c r="B1345" s="10" t="s">
        <v>3253</v>
      </c>
      <c r="C1345" s="12">
        <v>0.875</v>
      </c>
      <c r="D1345" s="13">
        <v>43949</v>
      </c>
      <c r="E1345" s="7" t="s">
        <v>2584</v>
      </c>
      <c r="F1345" s="14">
        <v>24.56</v>
      </c>
      <c r="G1345" t="s">
        <v>6</v>
      </c>
    </row>
    <row r="1346" spans="1:7" ht="14.25">
      <c r="A1346" s="11">
        <v>43922</v>
      </c>
      <c r="B1346" s="10" t="s">
        <v>2905</v>
      </c>
      <c r="C1346" s="12">
        <v>0.375</v>
      </c>
      <c r="D1346" s="13">
        <v>43935</v>
      </c>
      <c r="E1346" s="7" t="s">
        <v>2584</v>
      </c>
      <c r="F1346" s="14">
        <v>24.5</v>
      </c>
      <c r="G1346" t="s">
        <v>6</v>
      </c>
    </row>
    <row r="1347" spans="1:7" ht="14.25">
      <c r="A1347" s="11">
        <v>43952</v>
      </c>
      <c r="B1347" s="10" t="s">
        <v>3778</v>
      </c>
      <c r="C1347" s="12">
        <v>0.75</v>
      </c>
      <c r="D1347" s="13">
        <v>43971</v>
      </c>
      <c r="E1347" s="7" t="s">
        <v>2584</v>
      </c>
      <c r="F1347" s="14">
        <v>24.42</v>
      </c>
      <c r="G1347" t="s">
        <v>6</v>
      </c>
    </row>
    <row r="1348" spans="1:7" ht="14.25">
      <c r="A1348" s="11">
        <v>43922</v>
      </c>
      <c r="B1348" s="10" t="s">
        <v>3205</v>
      </c>
      <c r="C1348" s="12">
        <v>0.875</v>
      </c>
      <c r="D1348" s="13">
        <v>43947</v>
      </c>
      <c r="E1348" s="7" t="s">
        <v>2584</v>
      </c>
      <c r="F1348" s="14">
        <v>24.1</v>
      </c>
      <c r="G1348" t="s">
        <v>6</v>
      </c>
    </row>
    <row r="1349" spans="1:7" ht="14.25">
      <c r="A1349" s="11">
        <v>43983</v>
      </c>
      <c r="B1349" s="10" t="s">
        <v>4242</v>
      </c>
      <c r="C1349" s="12">
        <v>8.3333333333333329E-2</v>
      </c>
      <c r="D1349" s="13">
        <v>43991</v>
      </c>
      <c r="E1349" s="7" t="s">
        <v>2584</v>
      </c>
      <c r="F1349" s="14">
        <v>24.08</v>
      </c>
      <c r="G1349" t="s">
        <v>6</v>
      </c>
    </row>
    <row r="1350" spans="1:7" ht="14.25">
      <c r="A1350" s="11">
        <v>43952</v>
      </c>
      <c r="B1350" s="10" t="s">
        <v>3913</v>
      </c>
      <c r="C1350" s="12">
        <v>0.375</v>
      </c>
      <c r="D1350" s="13">
        <v>43977</v>
      </c>
      <c r="E1350" s="7" t="s">
        <v>2584</v>
      </c>
      <c r="F1350" s="14">
        <v>24</v>
      </c>
      <c r="G1350" t="s">
        <v>6</v>
      </c>
    </row>
    <row r="1351" spans="1:7" ht="14.25">
      <c r="A1351" s="11">
        <v>43983</v>
      </c>
      <c r="B1351" s="10" t="s">
        <v>4543</v>
      </c>
      <c r="C1351" s="12">
        <v>0.625</v>
      </c>
      <c r="D1351" s="13">
        <v>44003</v>
      </c>
      <c r="E1351" s="7" t="s">
        <v>2584</v>
      </c>
      <c r="F1351" s="14">
        <v>24</v>
      </c>
      <c r="G1351" t="s">
        <v>6</v>
      </c>
    </row>
    <row r="1352" spans="1:7" ht="14.25">
      <c r="A1352" s="11">
        <v>43983</v>
      </c>
      <c r="B1352" s="10" t="s">
        <v>4147</v>
      </c>
      <c r="C1352" s="12">
        <v>0.125</v>
      </c>
      <c r="D1352" s="13">
        <v>43987</v>
      </c>
      <c r="E1352" s="7" t="s">
        <v>2584</v>
      </c>
      <c r="F1352" s="14">
        <v>23.9</v>
      </c>
      <c r="G1352" t="s">
        <v>6</v>
      </c>
    </row>
    <row r="1353" spans="1:7" ht="14.25">
      <c r="A1353" s="11">
        <v>43983</v>
      </c>
      <c r="B1353" s="10" t="s">
        <v>4140</v>
      </c>
      <c r="C1353" s="12">
        <v>0.83333333333333337</v>
      </c>
      <c r="D1353" s="13">
        <v>43986</v>
      </c>
      <c r="E1353" s="7" t="s">
        <v>2584</v>
      </c>
      <c r="F1353" s="14">
        <v>23.74</v>
      </c>
      <c r="G1353" t="s">
        <v>6</v>
      </c>
    </row>
    <row r="1354" spans="1:7" ht="14.25">
      <c r="A1354" s="11">
        <v>43983</v>
      </c>
      <c r="B1354" s="10" t="s">
        <v>4243</v>
      </c>
      <c r="C1354" s="12">
        <v>0.125</v>
      </c>
      <c r="D1354" s="13">
        <v>43991</v>
      </c>
      <c r="E1354" s="7" t="s">
        <v>2584</v>
      </c>
      <c r="F1354" s="14">
        <v>23.67</v>
      </c>
      <c r="G1354" t="s">
        <v>6</v>
      </c>
    </row>
    <row r="1355" spans="1:7" ht="14.25">
      <c r="A1355" s="11">
        <v>43922</v>
      </c>
      <c r="B1355" s="10" t="s">
        <v>3005</v>
      </c>
      <c r="C1355" s="12">
        <v>0.54166666666666663</v>
      </c>
      <c r="D1355" s="13">
        <v>43939</v>
      </c>
      <c r="E1355" s="7" t="s">
        <v>2584</v>
      </c>
      <c r="F1355" s="14">
        <v>23.46</v>
      </c>
      <c r="G1355" t="s">
        <v>6</v>
      </c>
    </row>
    <row r="1356" spans="1:7" ht="14.25">
      <c r="A1356" s="11">
        <v>43952</v>
      </c>
      <c r="B1356" s="10" t="s">
        <v>3423</v>
      </c>
      <c r="C1356" s="12">
        <v>0.95833333333333337</v>
      </c>
      <c r="D1356" s="13">
        <v>43956</v>
      </c>
      <c r="E1356" s="7" t="s">
        <v>2584</v>
      </c>
      <c r="F1356" s="14">
        <v>23.24</v>
      </c>
      <c r="G1356" t="s">
        <v>6</v>
      </c>
    </row>
    <row r="1357" spans="1:7" ht="14.25">
      <c r="A1357" s="11">
        <v>43983</v>
      </c>
      <c r="B1357" s="10" t="s">
        <v>4321</v>
      </c>
      <c r="C1357" s="12">
        <v>0.375</v>
      </c>
      <c r="D1357" s="13">
        <v>43994</v>
      </c>
      <c r="E1357" s="7" t="s">
        <v>2584</v>
      </c>
      <c r="F1357" s="14">
        <v>23.23</v>
      </c>
      <c r="G1357" t="s">
        <v>6</v>
      </c>
    </row>
    <row r="1358" spans="1:7" ht="14.25">
      <c r="A1358" s="11">
        <v>43922</v>
      </c>
      <c r="B1358" s="10" t="s">
        <v>2734</v>
      </c>
      <c r="C1358" s="12">
        <v>0.25</v>
      </c>
      <c r="D1358" s="13">
        <v>43928</v>
      </c>
      <c r="E1358" s="7" t="s">
        <v>2584</v>
      </c>
      <c r="F1358" s="14">
        <v>23.2</v>
      </c>
      <c r="G1358" t="s">
        <v>6</v>
      </c>
    </row>
    <row r="1359" spans="1:7" ht="14.25">
      <c r="A1359" s="11">
        <v>43922</v>
      </c>
      <c r="B1359" s="10" t="s">
        <v>2747</v>
      </c>
      <c r="C1359" s="12">
        <v>0.79166666666666663</v>
      </c>
      <c r="D1359" s="13">
        <v>43928</v>
      </c>
      <c r="E1359" s="7" t="s">
        <v>2584</v>
      </c>
      <c r="F1359" s="14">
        <v>23.19</v>
      </c>
      <c r="G1359" t="s">
        <v>6</v>
      </c>
    </row>
    <row r="1360" spans="1:7" ht="14.25">
      <c r="A1360" s="11">
        <v>43983</v>
      </c>
      <c r="B1360" s="10" t="s">
        <v>4388</v>
      </c>
      <c r="C1360" s="12">
        <v>0.16666666666666666</v>
      </c>
      <c r="D1360" s="13">
        <v>43997</v>
      </c>
      <c r="E1360" s="7" t="s">
        <v>2584</v>
      </c>
      <c r="F1360" s="14">
        <v>23.07</v>
      </c>
      <c r="G1360" t="s">
        <v>6</v>
      </c>
    </row>
    <row r="1361" spans="1:7" ht="14.25">
      <c r="A1361" s="11">
        <v>43983</v>
      </c>
      <c r="B1361" s="10" t="s">
        <v>4557</v>
      </c>
      <c r="C1361" s="12">
        <v>0.20833333333333334</v>
      </c>
      <c r="D1361" s="13">
        <v>44004</v>
      </c>
      <c r="E1361" s="7" t="s">
        <v>2584</v>
      </c>
      <c r="F1361" s="14">
        <v>23.04</v>
      </c>
      <c r="G1361" t="s">
        <v>6</v>
      </c>
    </row>
    <row r="1362" spans="1:7" ht="14.25">
      <c r="A1362" s="11">
        <v>43922</v>
      </c>
      <c r="B1362" s="10" t="s">
        <v>2650</v>
      </c>
      <c r="C1362" s="12">
        <v>0.75</v>
      </c>
      <c r="D1362" s="13">
        <v>43924</v>
      </c>
      <c r="E1362" s="7" t="s">
        <v>2584</v>
      </c>
      <c r="F1362" s="14">
        <v>23</v>
      </c>
      <c r="G1362" t="s">
        <v>6</v>
      </c>
    </row>
    <row r="1363" spans="1:7" ht="14.25">
      <c r="A1363" s="11">
        <v>43922</v>
      </c>
      <c r="B1363" s="10" t="s">
        <v>2811</v>
      </c>
      <c r="C1363" s="12">
        <v>0.45833333333333331</v>
      </c>
      <c r="D1363" s="13">
        <v>43931</v>
      </c>
      <c r="E1363" s="7" t="s">
        <v>2584</v>
      </c>
      <c r="F1363" s="14">
        <v>23</v>
      </c>
      <c r="G1363" t="s">
        <v>6</v>
      </c>
    </row>
    <row r="1364" spans="1:7" ht="14.25">
      <c r="A1364" s="11">
        <v>43922</v>
      </c>
      <c r="B1364" s="10" t="s">
        <v>3010</v>
      </c>
      <c r="C1364" s="12">
        <v>0.75</v>
      </c>
      <c r="D1364" s="13">
        <v>43939</v>
      </c>
      <c r="E1364" s="7" t="s">
        <v>2584</v>
      </c>
      <c r="F1364" s="14">
        <v>23</v>
      </c>
      <c r="G1364" t="s">
        <v>6</v>
      </c>
    </row>
    <row r="1365" spans="1:7" ht="14.25">
      <c r="A1365" s="11">
        <v>43922</v>
      </c>
      <c r="B1365" s="10" t="s">
        <v>2657</v>
      </c>
      <c r="C1365" s="12">
        <v>4.1666666666666664E-2</v>
      </c>
      <c r="D1365" s="13">
        <v>43925</v>
      </c>
      <c r="E1365" s="7" t="s">
        <v>2584</v>
      </c>
      <c r="F1365" s="14">
        <v>22.99</v>
      </c>
      <c r="G1365" t="s">
        <v>6</v>
      </c>
    </row>
    <row r="1366" spans="1:7" ht="14.25">
      <c r="A1366" s="11">
        <v>43922</v>
      </c>
      <c r="B1366" s="10" t="s">
        <v>2626</v>
      </c>
      <c r="C1366" s="12">
        <v>0.75</v>
      </c>
      <c r="D1366" s="13">
        <v>43923</v>
      </c>
      <c r="E1366" s="7" t="s">
        <v>2584</v>
      </c>
      <c r="F1366" s="14">
        <v>22.71</v>
      </c>
      <c r="G1366" t="s">
        <v>6</v>
      </c>
    </row>
    <row r="1367" spans="1:7" ht="14.25">
      <c r="A1367" s="11">
        <v>43922</v>
      </c>
      <c r="B1367" s="10" t="s">
        <v>3181</v>
      </c>
      <c r="C1367" s="12">
        <v>0.875</v>
      </c>
      <c r="D1367" s="13">
        <v>43946</v>
      </c>
      <c r="E1367" s="7" t="s">
        <v>2584</v>
      </c>
      <c r="F1367" s="14">
        <v>22.7</v>
      </c>
      <c r="G1367" t="s">
        <v>6</v>
      </c>
    </row>
    <row r="1368" spans="1:7" ht="14.25">
      <c r="A1368" s="11">
        <v>43983</v>
      </c>
      <c r="B1368" s="10" t="s">
        <v>4319</v>
      </c>
      <c r="C1368" s="12">
        <v>0.29166666666666669</v>
      </c>
      <c r="D1368" s="13">
        <v>43994</v>
      </c>
      <c r="E1368" s="7" t="s">
        <v>2584</v>
      </c>
      <c r="F1368" s="14">
        <v>22.68</v>
      </c>
      <c r="G1368" t="s">
        <v>6</v>
      </c>
    </row>
    <row r="1369" spans="1:7" ht="14.25">
      <c r="A1369" s="11">
        <v>43922</v>
      </c>
      <c r="B1369" s="10" t="s">
        <v>2701</v>
      </c>
      <c r="C1369" s="12">
        <v>0.875</v>
      </c>
      <c r="D1369" s="13">
        <v>43926</v>
      </c>
      <c r="E1369" s="7" t="s">
        <v>2584</v>
      </c>
      <c r="F1369" s="14">
        <v>22.65</v>
      </c>
      <c r="G1369" t="s">
        <v>6</v>
      </c>
    </row>
    <row r="1370" spans="1:7" ht="14.25">
      <c r="A1370" s="11">
        <v>43952</v>
      </c>
      <c r="B1370" s="10" t="s">
        <v>3685</v>
      </c>
      <c r="C1370" s="12">
        <v>0.875</v>
      </c>
      <c r="D1370" s="13">
        <v>43967</v>
      </c>
      <c r="E1370" s="7" t="s">
        <v>2584</v>
      </c>
      <c r="F1370" s="14">
        <v>22.55</v>
      </c>
      <c r="G1370" t="s">
        <v>6</v>
      </c>
    </row>
    <row r="1371" spans="1:7" ht="14.25">
      <c r="A1371" s="11">
        <v>43922</v>
      </c>
      <c r="B1371" s="10" t="s">
        <v>2769</v>
      </c>
      <c r="C1371" s="12">
        <v>0.70833333333333337</v>
      </c>
      <c r="D1371" s="13">
        <v>43929</v>
      </c>
      <c r="E1371" s="7" t="s">
        <v>2584</v>
      </c>
      <c r="F1371" s="14">
        <v>22.52</v>
      </c>
      <c r="G1371" t="s">
        <v>6</v>
      </c>
    </row>
    <row r="1372" spans="1:7" ht="14.25">
      <c r="A1372" s="11">
        <v>43922</v>
      </c>
      <c r="B1372" s="10" t="s">
        <v>2825</v>
      </c>
      <c r="C1372" s="12">
        <v>4.1666666666666664E-2</v>
      </c>
      <c r="D1372" s="13">
        <v>43932</v>
      </c>
      <c r="E1372" s="7" t="s">
        <v>2584</v>
      </c>
      <c r="F1372" s="14">
        <v>22.52</v>
      </c>
      <c r="G1372" t="s">
        <v>6</v>
      </c>
    </row>
    <row r="1373" spans="1:7" ht="14.25">
      <c r="A1373" s="11">
        <v>43922</v>
      </c>
      <c r="B1373" s="10" t="s">
        <v>2915</v>
      </c>
      <c r="C1373" s="12">
        <v>0.79166666666666663</v>
      </c>
      <c r="D1373" s="13">
        <v>43935</v>
      </c>
      <c r="E1373" s="7" t="s">
        <v>2584</v>
      </c>
      <c r="F1373" s="14">
        <v>22.51</v>
      </c>
      <c r="G1373" t="s">
        <v>6</v>
      </c>
    </row>
    <row r="1374" spans="1:7" ht="14.25">
      <c r="A1374" s="11">
        <v>43983</v>
      </c>
      <c r="B1374" s="10" t="s">
        <v>4211</v>
      </c>
      <c r="C1374" s="12">
        <v>0.79166666666666663</v>
      </c>
      <c r="D1374" s="13">
        <v>43989</v>
      </c>
      <c r="E1374" s="7" t="s">
        <v>2584</v>
      </c>
      <c r="F1374" s="14">
        <v>22.35</v>
      </c>
      <c r="G1374" t="s">
        <v>6</v>
      </c>
    </row>
    <row r="1375" spans="1:7" ht="14.25">
      <c r="A1375" s="11">
        <v>43952</v>
      </c>
      <c r="B1375" s="10" t="s">
        <v>4015</v>
      </c>
      <c r="C1375" s="12">
        <v>0.625</v>
      </c>
      <c r="D1375" s="13">
        <v>43981</v>
      </c>
      <c r="E1375" s="7" t="s">
        <v>2584</v>
      </c>
      <c r="F1375" s="14">
        <v>22.29</v>
      </c>
      <c r="G1375" t="s">
        <v>6</v>
      </c>
    </row>
    <row r="1376" spans="1:7" ht="14.25">
      <c r="A1376" s="11">
        <v>43952</v>
      </c>
      <c r="B1376" s="10" t="s">
        <v>3648</v>
      </c>
      <c r="C1376" s="12">
        <v>0.33333333333333331</v>
      </c>
      <c r="D1376" s="13">
        <v>43966</v>
      </c>
      <c r="E1376" s="7" t="s">
        <v>2584</v>
      </c>
      <c r="F1376" s="14">
        <v>22.03</v>
      </c>
      <c r="G1376" t="s">
        <v>6</v>
      </c>
    </row>
    <row r="1377" spans="1:7" ht="14.25">
      <c r="A1377" s="11">
        <v>43952</v>
      </c>
      <c r="B1377" s="10" t="s">
        <v>3517</v>
      </c>
      <c r="C1377" s="12">
        <v>0.875</v>
      </c>
      <c r="D1377" s="13">
        <v>43960</v>
      </c>
      <c r="E1377" s="7" t="s">
        <v>2584</v>
      </c>
      <c r="F1377" s="14">
        <v>22.01</v>
      </c>
      <c r="G1377" t="s">
        <v>6</v>
      </c>
    </row>
    <row r="1378" spans="1:7" ht="14.25">
      <c r="A1378" s="11">
        <v>43983</v>
      </c>
      <c r="B1378" s="10" t="s">
        <v>4308</v>
      </c>
      <c r="C1378" s="12">
        <v>0.83333333333333337</v>
      </c>
      <c r="D1378" s="13">
        <v>43993</v>
      </c>
      <c r="E1378" s="7" t="s">
        <v>2584</v>
      </c>
      <c r="F1378" s="14">
        <v>22.01</v>
      </c>
      <c r="G1378" t="s">
        <v>6</v>
      </c>
    </row>
    <row r="1379" spans="1:7" ht="14.25">
      <c r="A1379" s="11">
        <v>43922</v>
      </c>
      <c r="B1379" s="10" t="s">
        <v>2833</v>
      </c>
      <c r="C1379" s="12">
        <v>0.375</v>
      </c>
      <c r="D1379" s="13">
        <v>43932</v>
      </c>
      <c r="E1379" s="7" t="s">
        <v>2584</v>
      </c>
      <c r="F1379" s="14">
        <v>22</v>
      </c>
      <c r="G1379" t="s">
        <v>6</v>
      </c>
    </row>
    <row r="1380" spans="1:7" ht="14.25">
      <c r="A1380" s="11">
        <v>43983</v>
      </c>
      <c r="B1380" s="10" t="s">
        <v>4139</v>
      </c>
      <c r="C1380" s="12">
        <v>0.79166666666666663</v>
      </c>
      <c r="D1380" s="13">
        <v>43986</v>
      </c>
      <c r="E1380" s="7" t="s">
        <v>2584</v>
      </c>
      <c r="F1380" s="14">
        <v>22</v>
      </c>
      <c r="G1380" t="s">
        <v>6</v>
      </c>
    </row>
    <row r="1381" spans="1:7" ht="14.25">
      <c r="A1381" s="11">
        <v>43983</v>
      </c>
      <c r="B1381" s="10" t="s">
        <v>4354</v>
      </c>
      <c r="C1381" s="12">
        <v>0.75</v>
      </c>
      <c r="D1381" s="13">
        <v>43995</v>
      </c>
      <c r="E1381" s="7" t="s">
        <v>2584</v>
      </c>
      <c r="F1381" s="14">
        <v>21.93</v>
      </c>
      <c r="G1381" t="s">
        <v>6</v>
      </c>
    </row>
    <row r="1382" spans="1:7" ht="14.25">
      <c r="A1382" s="11">
        <v>43922</v>
      </c>
      <c r="B1382" s="10" t="s">
        <v>3003</v>
      </c>
      <c r="C1382" s="12">
        <v>0.45833333333333331</v>
      </c>
      <c r="D1382" s="13">
        <v>43939</v>
      </c>
      <c r="E1382" s="7" t="s">
        <v>2584</v>
      </c>
      <c r="F1382" s="14">
        <v>21.81</v>
      </c>
      <c r="G1382" t="s">
        <v>6</v>
      </c>
    </row>
    <row r="1383" spans="1:7" ht="14.25">
      <c r="A1383" s="11">
        <v>43952</v>
      </c>
      <c r="B1383" s="10" t="s">
        <v>3373</v>
      </c>
      <c r="C1383" s="12">
        <v>0.875</v>
      </c>
      <c r="D1383" s="13">
        <v>43954</v>
      </c>
      <c r="E1383" s="7" t="s">
        <v>2584</v>
      </c>
      <c r="F1383" s="14">
        <v>21.68</v>
      </c>
      <c r="G1383" t="s">
        <v>6</v>
      </c>
    </row>
    <row r="1384" spans="1:7" ht="14.25">
      <c r="A1384" s="11">
        <v>43983</v>
      </c>
      <c r="B1384" s="10" t="s">
        <v>4186</v>
      </c>
      <c r="C1384" s="12">
        <v>0.75</v>
      </c>
      <c r="D1384" s="13">
        <v>43988</v>
      </c>
      <c r="E1384" s="7" t="s">
        <v>2584</v>
      </c>
      <c r="F1384" s="14">
        <v>21.6</v>
      </c>
      <c r="G1384" t="s">
        <v>6</v>
      </c>
    </row>
    <row r="1385" spans="1:7" ht="14.25">
      <c r="A1385" s="11">
        <v>43983</v>
      </c>
      <c r="B1385" s="10" t="s">
        <v>4185</v>
      </c>
      <c r="C1385" s="12">
        <v>0.70833333333333337</v>
      </c>
      <c r="D1385" s="13">
        <v>43988</v>
      </c>
      <c r="E1385" s="7" t="s">
        <v>2584</v>
      </c>
      <c r="F1385" s="14">
        <v>21.5</v>
      </c>
      <c r="G1385" t="s">
        <v>6</v>
      </c>
    </row>
    <row r="1386" spans="1:7" ht="14.25">
      <c r="A1386" s="11">
        <v>43983</v>
      </c>
      <c r="B1386" s="10" t="s">
        <v>4556</v>
      </c>
      <c r="C1386" s="12">
        <v>0.16666666666666666</v>
      </c>
      <c r="D1386" s="13">
        <v>44004</v>
      </c>
      <c r="E1386" s="7" t="s">
        <v>2584</v>
      </c>
      <c r="F1386" s="14">
        <v>21.5</v>
      </c>
      <c r="G1386" t="s">
        <v>6</v>
      </c>
    </row>
    <row r="1387" spans="1:7" ht="14.25">
      <c r="A1387" s="11">
        <v>43922</v>
      </c>
      <c r="B1387" s="10" t="s">
        <v>3252</v>
      </c>
      <c r="C1387" s="12">
        <v>0.83333333333333337</v>
      </c>
      <c r="D1387" s="13">
        <v>43949</v>
      </c>
      <c r="E1387" s="7" t="s">
        <v>2584</v>
      </c>
      <c r="F1387" s="14">
        <v>21.45</v>
      </c>
      <c r="G1387" t="s">
        <v>6</v>
      </c>
    </row>
    <row r="1388" spans="1:7" ht="14.25">
      <c r="A1388" s="11">
        <v>43922</v>
      </c>
      <c r="B1388" s="10" t="s">
        <v>2940</v>
      </c>
      <c r="C1388" s="12">
        <v>0.83333333333333337</v>
      </c>
      <c r="D1388" s="13">
        <v>43936</v>
      </c>
      <c r="E1388" s="7" t="s">
        <v>2584</v>
      </c>
      <c r="F1388" s="14">
        <v>21.25</v>
      </c>
      <c r="G1388" t="s">
        <v>6</v>
      </c>
    </row>
    <row r="1389" spans="1:7" ht="14.25">
      <c r="A1389" s="11">
        <v>43922</v>
      </c>
      <c r="B1389" s="10" t="s">
        <v>3241</v>
      </c>
      <c r="C1389" s="12">
        <v>0.375</v>
      </c>
      <c r="D1389" s="13">
        <v>43949</v>
      </c>
      <c r="E1389" s="7" t="s">
        <v>2584</v>
      </c>
      <c r="F1389" s="14">
        <v>21.2</v>
      </c>
      <c r="G1389" t="s">
        <v>6</v>
      </c>
    </row>
    <row r="1390" spans="1:7" ht="14.25">
      <c r="A1390" s="11">
        <v>43952</v>
      </c>
      <c r="B1390" s="10" t="s">
        <v>4017</v>
      </c>
      <c r="C1390" s="12">
        <v>0.70833333333333337</v>
      </c>
      <c r="D1390" s="13">
        <v>43981</v>
      </c>
      <c r="E1390" s="7" t="s">
        <v>2584</v>
      </c>
      <c r="F1390" s="14">
        <v>21.2</v>
      </c>
      <c r="G1390" t="s">
        <v>6</v>
      </c>
    </row>
    <row r="1391" spans="1:7" ht="14.25">
      <c r="A1391" s="11">
        <v>43922</v>
      </c>
      <c r="B1391" s="10" t="s">
        <v>2904</v>
      </c>
      <c r="C1391" s="12">
        <v>0.33333333333333331</v>
      </c>
      <c r="D1391" s="13">
        <v>43935</v>
      </c>
      <c r="E1391" s="7" t="s">
        <v>2584</v>
      </c>
      <c r="F1391" s="14">
        <v>21.13</v>
      </c>
      <c r="G1391" t="s">
        <v>6</v>
      </c>
    </row>
    <row r="1392" spans="1:7" ht="14.25">
      <c r="A1392" s="11">
        <v>43952</v>
      </c>
      <c r="B1392" s="10" t="s">
        <v>3904</v>
      </c>
      <c r="C1392" s="12">
        <v>0</v>
      </c>
      <c r="D1392" s="13">
        <v>43977</v>
      </c>
      <c r="E1392" s="7" t="s">
        <v>2584</v>
      </c>
      <c r="F1392" s="14">
        <v>21.1</v>
      </c>
      <c r="G1392" t="s">
        <v>6</v>
      </c>
    </row>
    <row r="1393" spans="1:7" ht="14.25">
      <c r="A1393" s="11">
        <v>43922</v>
      </c>
      <c r="B1393" s="10" t="s">
        <v>2778</v>
      </c>
      <c r="C1393" s="12">
        <v>8.3333333333333329E-2</v>
      </c>
      <c r="D1393" s="13">
        <v>43930</v>
      </c>
      <c r="E1393" s="7" t="s">
        <v>2584</v>
      </c>
      <c r="F1393" s="14">
        <v>21.08</v>
      </c>
      <c r="G1393" t="s">
        <v>6</v>
      </c>
    </row>
    <row r="1394" spans="1:7" ht="14.25">
      <c r="A1394" s="11">
        <v>43983</v>
      </c>
      <c r="B1394" s="10" t="s">
        <v>4378</v>
      </c>
      <c r="C1394" s="12">
        <v>0.75</v>
      </c>
      <c r="D1394" s="13">
        <v>43996</v>
      </c>
      <c r="E1394" s="7" t="s">
        <v>2584</v>
      </c>
      <c r="F1394" s="14">
        <v>21.08</v>
      </c>
      <c r="G1394" t="s">
        <v>6</v>
      </c>
    </row>
    <row r="1395" spans="1:7" ht="14.25">
      <c r="A1395" s="11">
        <v>43922</v>
      </c>
      <c r="B1395" s="10" t="s">
        <v>2783</v>
      </c>
      <c r="C1395" s="12">
        <v>0.29166666666666669</v>
      </c>
      <c r="D1395" s="13">
        <v>43930</v>
      </c>
      <c r="E1395" s="7" t="s">
        <v>2584</v>
      </c>
      <c r="F1395" s="14">
        <v>21.02</v>
      </c>
      <c r="G1395" t="s">
        <v>6</v>
      </c>
    </row>
    <row r="1396" spans="1:7" ht="14.25">
      <c r="A1396" s="11">
        <v>43922</v>
      </c>
      <c r="B1396" s="10" t="s">
        <v>2831</v>
      </c>
      <c r="C1396" s="12">
        <v>0.29166666666666669</v>
      </c>
      <c r="D1396" s="13">
        <v>43932</v>
      </c>
      <c r="E1396" s="7" t="s">
        <v>2584</v>
      </c>
      <c r="F1396" s="14">
        <v>21.02</v>
      </c>
      <c r="G1396" t="s">
        <v>6</v>
      </c>
    </row>
    <row r="1397" spans="1:7" ht="14.25">
      <c r="A1397" s="11">
        <v>43952</v>
      </c>
      <c r="B1397" s="10" t="s">
        <v>3466</v>
      </c>
      <c r="C1397" s="12">
        <v>0.75</v>
      </c>
      <c r="D1397" s="13">
        <v>43958</v>
      </c>
      <c r="E1397" s="7" t="s">
        <v>2584</v>
      </c>
      <c r="F1397" s="14">
        <v>21</v>
      </c>
      <c r="G1397" t="s">
        <v>6</v>
      </c>
    </row>
    <row r="1398" spans="1:7" ht="14.25">
      <c r="A1398" s="11">
        <v>43983</v>
      </c>
      <c r="B1398" s="10" t="s">
        <v>4331</v>
      </c>
      <c r="C1398" s="12">
        <v>0.79166666666666663</v>
      </c>
      <c r="D1398" s="13">
        <v>43994</v>
      </c>
      <c r="E1398" s="7" t="s">
        <v>2584</v>
      </c>
      <c r="F1398" s="14">
        <v>20.8</v>
      </c>
      <c r="G1398" t="s">
        <v>6</v>
      </c>
    </row>
    <row r="1399" spans="1:7" ht="14.25">
      <c r="A1399" s="11">
        <v>43922</v>
      </c>
      <c r="B1399" s="10" t="s">
        <v>2589</v>
      </c>
      <c r="C1399" s="12">
        <v>0.20833333333333334</v>
      </c>
      <c r="D1399" s="13">
        <v>43922</v>
      </c>
      <c r="E1399" s="7" t="s">
        <v>2584</v>
      </c>
      <c r="F1399" s="14">
        <v>20.76</v>
      </c>
      <c r="G1399" t="s">
        <v>6</v>
      </c>
    </row>
    <row r="1400" spans="1:7" ht="14.25">
      <c r="A1400" s="11">
        <v>43983</v>
      </c>
      <c r="B1400" s="10" t="s">
        <v>4307</v>
      </c>
      <c r="C1400" s="12">
        <v>0.79166666666666663</v>
      </c>
      <c r="D1400" s="13">
        <v>43993</v>
      </c>
      <c r="E1400" s="7" t="s">
        <v>2584</v>
      </c>
      <c r="F1400" s="14">
        <v>20.6</v>
      </c>
      <c r="G1400" t="s">
        <v>6</v>
      </c>
    </row>
    <row r="1401" spans="1:7" ht="14.25">
      <c r="A1401" s="11">
        <v>43983</v>
      </c>
      <c r="B1401" s="10" t="s">
        <v>4330</v>
      </c>
      <c r="C1401" s="12">
        <v>0.75</v>
      </c>
      <c r="D1401" s="13">
        <v>43994</v>
      </c>
      <c r="E1401" s="7" t="s">
        <v>2584</v>
      </c>
      <c r="F1401" s="14">
        <v>20.6</v>
      </c>
      <c r="G1401" t="s">
        <v>6</v>
      </c>
    </row>
    <row r="1402" spans="1:7" ht="14.25">
      <c r="A1402" s="11">
        <v>43922</v>
      </c>
      <c r="B1402" s="10" t="s">
        <v>2755</v>
      </c>
      <c r="C1402" s="12">
        <v>0.125</v>
      </c>
      <c r="D1402" s="13">
        <v>43929</v>
      </c>
      <c r="E1402" s="7" t="s">
        <v>2584</v>
      </c>
      <c r="F1402" s="14">
        <v>20.53</v>
      </c>
      <c r="G1402" t="s">
        <v>6</v>
      </c>
    </row>
    <row r="1403" spans="1:7" ht="14.25">
      <c r="A1403" s="11">
        <v>43952</v>
      </c>
      <c r="B1403" s="10" t="s">
        <v>3707</v>
      </c>
      <c r="C1403" s="12">
        <v>0.79166666666666663</v>
      </c>
      <c r="D1403" s="13">
        <v>43968</v>
      </c>
      <c r="E1403" s="7" t="s">
        <v>2584</v>
      </c>
      <c r="F1403" s="14">
        <v>20.51</v>
      </c>
      <c r="G1403" t="s">
        <v>6</v>
      </c>
    </row>
    <row r="1404" spans="1:7" ht="14.25">
      <c r="A1404" s="11">
        <v>43983</v>
      </c>
      <c r="B1404" s="10" t="s">
        <v>4323</v>
      </c>
      <c r="C1404" s="12">
        <v>0.45833333333333331</v>
      </c>
      <c r="D1404" s="13">
        <v>43994</v>
      </c>
      <c r="E1404" s="7" t="s">
        <v>2584</v>
      </c>
      <c r="F1404" s="14">
        <v>20.5</v>
      </c>
      <c r="G1404" t="s">
        <v>6</v>
      </c>
    </row>
    <row r="1405" spans="1:7" ht="14.25">
      <c r="A1405" s="11">
        <v>43983</v>
      </c>
      <c r="B1405" s="10" t="s">
        <v>4374</v>
      </c>
      <c r="C1405" s="12">
        <v>0.58333333333333337</v>
      </c>
      <c r="D1405" s="13">
        <v>43996</v>
      </c>
      <c r="E1405" s="7" t="s">
        <v>2584</v>
      </c>
      <c r="F1405" s="14">
        <v>20.399999999999999</v>
      </c>
      <c r="G1405" t="s">
        <v>6</v>
      </c>
    </row>
    <row r="1406" spans="1:7" ht="14.25">
      <c r="A1406" s="11">
        <v>43952</v>
      </c>
      <c r="B1406" s="10" t="s">
        <v>3646</v>
      </c>
      <c r="C1406" s="12">
        <v>0.25</v>
      </c>
      <c r="D1406" s="13">
        <v>43966</v>
      </c>
      <c r="E1406" s="7" t="s">
        <v>2584</v>
      </c>
      <c r="F1406" s="14">
        <v>20.36</v>
      </c>
      <c r="G1406" t="s">
        <v>6</v>
      </c>
    </row>
    <row r="1407" spans="1:7" ht="14.25">
      <c r="A1407" s="11">
        <v>43922</v>
      </c>
      <c r="B1407" s="10" t="s">
        <v>2662</v>
      </c>
      <c r="C1407" s="12">
        <v>0.25</v>
      </c>
      <c r="D1407" s="13">
        <v>43925</v>
      </c>
      <c r="E1407" s="7" t="s">
        <v>2584</v>
      </c>
      <c r="F1407" s="14">
        <v>20.3</v>
      </c>
      <c r="G1407" t="s">
        <v>6</v>
      </c>
    </row>
    <row r="1408" spans="1:7" ht="14.25">
      <c r="A1408" s="11">
        <v>43922</v>
      </c>
      <c r="B1408" s="10" t="s">
        <v>2585</v>
      </c>
      <c r="C1408" s="12">
        <v>4.1666666666666664E-2</v>
      </c>
      <c r="D1408" s="13">
        <v>43922</v>
      </c>
      <c r="E1408" s="7" t="s">
        <v>2584</v>
      </c>
      <c r="F1408" s="14">
        <v>20.22</v>
      </c>
      <c r="G1408" t="s">
        <v>6</v>
      </c>
    </row>
    <row r="1409" spans="1:7" ht="14.25">
      <c r="A1409" s="11">
        <v>43952</v>
      </c>
      <c r="B1409" s="10" t="s">
        <v>3640</v>
      </c>
      <c r="C1409" s="12">
        <v>0</v>
      </c>
      <c r="D1409" s="13">
        <v>43966</v>
      </c>
      <c r="E1409" s="7" t="s">
        <v>2584</v>
      </c>
      <c r="F1409" s="14">
        <v>20.21</v>
      </c>
      <c r="G1409" t="s">
        <v>6</v>
      </c>
    </row>
    <row r="1410" spans="1:7" ht="14.25">
      <c r="A1410" s="11">
        <v>43952</v>
      </c>
      <c r="B1410" s="10" t="s">
        <v>3898</v>
      </c>
      <c r="C1410" s="12">
        <v>0.75</v>
      </c>
      <c r="D1410" s="13">
        <v>43976</v>
      </c>
      <c r="E1410" s="7" t="s">
        <v>2584</v>
      </c>
      <c r="F1410" s="14">
        <v>20.149999999999999</v>
      </c>
      <c r="G1410" t="s">
        <v>6</v>
      </c>
    </row>
    <row r="1411" spans="1:7" ht="14.25">
      <c r="A1411" s="11">
        <v>43952</v>
      </c>
      <c r="B1411" s="10" t="s">
        <v>3425</v>
      </c>
      <c r="C1411" s="12">
        <v>4.1666666666666664E-2</v>
      </c>
      <c r="D1411" s="13">
        <v>43957</v>
      </c>
      <c r="E1411" s="7" t="s">
        <v>2584</v>
      </c>
      <c r="F1411" s="14">
        <v>20.04</v>
      </c>
      <c r="G1411" t="s">
        <v>6</v>
      </c>
    </row>
    <row r="1412" spans="1:7" ht="14.25">
      <c r="A1412" s="11">
        <v>43922</v>
      </c>
      <c r="B1412" s="10" t="s">
        <v>3233</v>
      </c>
      <c r="C1412" s="12">
        <v>4.1666666666666664E-2</v>
      </c>
      <c r="D1412" s="13">
        <v>43949</v>
      </c>
      <c r="E1412" s="7" t="s">
        <v>2584</v>
      </c>
      <c r="F1412" s="14">
        <v>20.02</v>
      </c>
      <c r="G1412" t="s">
        <v>6</v>
      </c>
    </row>
    <row r="1413" spans="1:7" ht="14.25">
      <c r="A1413" s="11">
        <v>43983</v>
      </c>
      <c r="B1413" s="10" t="s">
        <v>4220</v>
      </c>
      <c r="C1413" s="12">
        <v>0.16666666666666666</v>
      </c>
      <c r="D1413" s="13">
        <v>43990</v>
      </c>
      <c r="E1413" s="7" t="s">
        <v>2584</v>
      </c>
      <c r="F1413" s="14">
        <v>20.02</v>
      </c>
      <c r="G1413" t="s">
        <v>6</v>
      </c>
    </row>
    <row r="1414" spans="1:7" ht="14.25">
      <c r="A1414" s="11">
        <v>43922</v>
      </c>
      <c r="B1414" s="10" t="s">
        <v>3002</v>
      </c>
      <c r="C1414" s="12">
        <v>0.41666666666666669</v>
      </c>
      <c r="D1414" s="13">
        <v>43939</v>
      </c>
      <c r="E1414" s="7" t="s">
        <v>2584</v>
      </c>
      <c r="F1414" s="14">
        <v>20</v>
      </c>
      <c r="G1414" t="s">
        <v>6</v>
      </c>
    </row>
    <row r="1415" spans="1:7" ht="14.25">
      <c r="A1415" s="11">
        <v>43952</v>
      </c>
      <c r="B1415" s="10" t="s">
        <v>3664</v>
      </c>
      <c r="C1415" s="12">
        <v>0</v>
      </c>
      <c r="D1415" s="13">
        <v>43967</v>
      </c>
      <c r="E1415" s="7" t="s">
        <v>2584</v>
      </c>
      <c r="F1415" s="14">
        <v>20</v>
      </c>
      <c r="G1415" t="s">
        <v>6</v>
      </c>
    </row>
    <row r="1416" spans="1:7" ht="14.25">
      <c r="A1416" s="11">
        <v>43983</v>
      </c>
      <c r="B1416" s="10" t="s">
        <v>4305</v>
      </c>
      <c r="C1416" s="12">
        <v>0.70833333333333337</v>
      </c>
      <c r="D1416" s="13">
        <v>43993</v>
      </c>
      <c r="E1416" s="7" t="s">
        <v>2584</v>
      </c>
      <c r="F1416" s="14">
        <v>20</v>
      </c>
      <c r="G1416" t="s">
        <v>6</v>
      </c>
    </row>
    <row r="1417" spans="1:7" ht="14.25">
      <c r="A1417" s="11">
        <v>43983</v>
      </c>
      <c r="B1417" s="10" t="s">
        <v>4344</v>
      </c>
      <c r="C1417" s="12">
        <v>0.33333333333333331</v>
      </c>
      <c r="D1417" s="13">
        <v>43995</v>
      </c>
      <c r="E1417" s="7" t="s">
        <v>2584</v>
      </c>
      <c r="F1417" s="14">
        <v>20</v>
      </c>
      <c r="G1417" t="s">
        <v>6</v>
      </c>
    </row>
    <row r="1418" spans="1:7" ht="14.25">
      <c r="A1418" s="11">
        <v>43922</v>
      </c>
      <c r="B1418" s="10" t="s">
        <v>2782</v>
      </c>
      <c r="C1418" s="12">
        <v>0.25</v>
      </c>
      <c r="D1418" s="13">
        <v>43930</v>
      </c>
      <c r="E1418" s="7" t="s">
        <v>2584</v>
      </c>
      <c r="F1418" s="14">
        <v>19.97</v>
      </c>
      <c r="G1418" t="s">
        <v>6</v>
      </c>
    </row>
    <row r="1419" spans="1:7" ht="14.25">
      <c r="A1419" s="11">
        <v>43952</v>
      </c>
      <c r="B1419" s="10" t="s">
        <v>3490</v>
      </c>
      <c r="C1419" s="12">
        <v>0.75</v>
      </c>
      <c r="D1419" s="13">
        <v>43959</v>
      </c>
      <c r="E1419" s="7" t="s">
        <v>2584</v>
      </c>
      <c r="F1419" s="14">
        <v>19.97</v>
      </c>
      <c r="G1419" t="s">
        <v>6</v>
      </c>
    </row>
    <row r="1420" spans="1:7" ht="14.25">
      <c r="A1420" s="11">
        <v>43922</v>
      </c>
      <c r="B1420" s="10" t="s">
        <v>2920</v>
      </c>
      <c r="C1420" s="12">
        <v>0</v>
      </c>
      <c r="D1420" s="13">
        <v>43936</v>
      </c>
      <c r="E1420" s="7" t="s">
        <v>2584</v>
      </c>
      <c r="F1420" s="14">
        <v>19.87</v>
      </c>
      <c r="G1420" t="s">
        <v>6</v>
      </c>
    </row>
    <row r="1421" spans="1:7" ht="14.25">
      <c r="A1421" s="11">
        <v>43983</v>
      </c>
      <c r="B1421" s="10" t="s">
        <v>4343</v>
      </c>
      <c r="C1421" s="12">
        <v>0.29166666666666669</v>
      </c>
      <c r="D1421" s="13">
        <v>43995</v>
      </c>
      <c r="E1421" s="7" t="s">
        <v>2584</v>
      </c>
      <c r="F1421" s="14">
        <v>19.86</v>
      </c>
      <c r="G1421" t="s">
        <v>6</v>
      </c>
    </row>
    <row r="1422" spans="1:7" ht="14.25">
      <c r="A1422" s="11">
        <v>43922</v>
      </c>
      <c r="B1422" s="10" t="s">
        <v>2709</v>
      </c>
      <c r="C1422" s="12">
        <v>0.20833333333333334</v>
      </c>
      <c r="D1422" s="13">
        <v>43927</v>
      </c>
      <c r="E1422" s="7" t="s">
        <v>2584</v>
      </c>
      <c r="F1422" s="14">
        <v>19.8</v>
      </c>
      <c r="G1422" t="s">
        <v>6</v>
      </c>
    </row>
    <row r="1423" spans="1:7" ht="14.25">
      <c r="A1423" s="11">
        <v>43952</v>
      </c>
      <c r="B1423" s="10" t="s">
        <v>3897</v>
      </c>
      <c r="C1423" s="12">
        <v>0.70833333333333337</v>
      </c>
      <c r="D1423" s="13">
        <v>43976</v>
      </c>
      <c r="E1423" s="7" t="s">
        <v>2584</v>
      </c>
      <c r="F1423" s="14">
        <v>19.8</v>
      </c>
      <c r="G1423" t="s">
        <v>6</v>
      </c>
    </row>
    <row r="1424" spans="1:7" ht="14.25">
      <c r="A1424" s="11">
        <v>43922</v>
      </c>
      <c r="B1424" s="10" t="s">
        <v>3214</v>
      </c>
      <c r="C1424" s="12">
        <v>0.25</v>
      </c>
      <c r="D1424" s="13">
        <v>43948</v>
      </c>
      <c r="E1424" s="7" t="s">
        <v>2584</v>
      </c>
      <c r="F1424" s="14">
        <v>19.73</v>
      </c>
      <c r="G1424" t="s">
        <v>6</v>
      </c>
    </row>
    <row r="1425" spans="1:7" ht="14.25">
      <c r="A1425" s="11">
        <v>43922</v>
      </c>
      <c r="B1425" s="10" t="s">
        <v>2586</v>
      </c>
      <c r="C1425" s="12">
        <v>8.3333333333333329E-2</v>
      </c>
      <c r="D1425" s="13">
        <v>43922</v>
      </c>
      <c r="E1425" s="7" t="s">
        <v>2584</v>
      </c>
      <c r="F1425" s="14">
        <v>19.670000000000002</v>
      </c>
      <c r="G1425" t="s">
        <v>6</v>
      </c>
    </row>
    <row r="1426" spans="1:7" ht="14.25">
      <c r="A1426" s="11">
        <v>43952</v>
      </c>
      <c r="B1426" s="10" t="s">
        <v>3835</v>
      </c>
      <c r="C1426" s="12">
        <v>0.125</v>
      </c>
      <c r="D1426" s="13">
        <v>43974</v>
      </c>
      <c r="E1426" s="7" t="s">
        <v>2584</v>
      </c>
      <c r="F1426" s="14">
        <v>19.600000000000001</v>
      </c>
      <c r="G1426" t="s">
        <v>6</v>
      </c>
    </row>
    <row r="1427" spans="1:7" ht="14.25">
      <c r="A1427" s="11">
        <v>43952</v>
      </c>
      <c r="B1427" s="10" t="s">
        <v>3836</v>
      </c>
      <c r="C1427" s="12">
        <v>0.16666666666666666</v>
      </c>
      <c r="D1427" s="13">
        <v>43974</v>
      </c>
      <c r="E1427" s="7" t="s">
        <v>2584</v>
      </c>
      <c r="F1427" s="14">
        <v>19.600000000000001</v>
      </c>
      <c r="G1427" t="s">
        <v>6</v>
      </c>
    </row>
    <row r="1428" spans="1:7" ht="14.25">
      <c r="A1428" s="11">
        <v>43952</v>
      </c>
      <c r="B1428" s="10" t="s">
        <v>3838</v>
      </c>
      <c r="C1428" s="12">
        <v>0.25</v>
      </c>
      <c r="D1428" s="13">
        <v>43974</v>
      </c>
      <c r="E1428" s="7" t="s">
        <v>2584</v>
      </c>
      <c r="F1428" s="14">
        <v>19.600000000000001</v>
      </c>
      <c r="G1428" t="s">
        <v>6</v>
      </c>
    </row>
    <row r="1429" spans="1:7" ht="14.25">
      <c r="A1429" s="11">
        <v>43983</v>
      </c>
      <c r="B1429" s="10" t="s">
        <v>4329</v>
      </c>
      <c r="C1429" s="12">
        <v>0.70833333333333337</v>
      </c>
      <c r="D1429" s="13">
        <v>43994</v>
      </c>
      <c r="E1429" s="7" t="s">
        <v>2584</v>
      </c>
      <c r="F1429" s="14">
        <v>19.600000000000001</v>
      </c>
      <c r="G1429" t="s">
        <v>6</v>
      </c>
    </row>
    <row r="1430" spans="1:7" ht="14.25">
      <c r="A1430" s="11">
        <v>43983</v>
      </c>
      <c r="B1430" s="10" t="s">
        <v>4194</v>
      </c>
      <c r="C1430" s="12">
        <v>8.3333333333333329E-2</v>
      </c>
      <c r="D1430" s="13">
        <v>43989</v>
      </c>
      <c r="E1430" s="7" t="s">
        <v>2584</v>
      </c>
      <c r="F1430" s="14">
        <v>19.55</v>
      </c>
      <c r="G1430" t="s">
        <v>6</v>
      </c>
    </row>
    <row r="1431" spans="1:7" ht="14.25">
      <c r="A1431" s="11">
        <v>43922</v>
      </c>
      <c r="B1431" s="10" t="s">
        <v>2842</v>
      </c>
      <c r="C1431" s="12">
        <v>0.75</v>
      </c>
      <c r="D1431" s="13">
        <v>43932</v>
      </c>
      <c r="E1431" s="7" t="s">
        <v>2584</v>
      </c>
      <c r="F1431" s="14">
        <v>19.5</v>
      </c>
      <c r="G1431" t="s">
        <v>6</v>
      </c>
    </row>
    <row r="1432" spans="1:7" ht="14.25">
      <c r="A1432" s="11">
        <v>43983</v>
      </c>
      <c r="B1432" s="10" t="s">
        <v>4195</v>
      </c>
      <c r="C1432" s="12">
        <v>0.125</v>
      </c>
      <c r="D1432" s="13">
        <v>43989</v>
      </c>
      <c r="E1432" s="7" t="s">
        <v>2584</v>
      </c>
      <c r="F1432" s="14">
        <v>19.5</v>
      </c>
      <c r="G1432" t="s">
        <v>6</v>
      </c>
    </row>
    <row r="1433" spans="1:7" ht="14.25">
      <c r="A1433" s="11">
        <v>43952</v>
      </c>
      <c r="B1433" s="10" t="s">
        <v>3911</v>
      </c>
      <c r="C1433" s="12">
        <v>0.29166666666666669</v>
      </c>
      <c r="D1433" s="13">
        <v>43977</v>
      </c>
      <c r="E1433" s="7" t="s">
        <v>2584</v>
      </c>
      <c r="F1433" s="14">
        <v>19.45</v>
      </c>
      <c r="G1433" t="s">
        <v>6</v>
      </c>
    </row>
    <row r="1434" spans="1:7" ht="14.25">
      <c r="A1434" s="11">
        <v>43983</v>
      </c>
      <c r="B1434" s="10" t="s">
        <v>4324</v>
      </c>
      <c r="C1434" s="12">
        <v>0.5</v>
      </c>
      <c r="D1434" s="13">
        <v>43994</v>
      </c>
      <c r="E1434" s="7" t="s">
        <v>2584</v>
      </c>
      <c r="F1434" s="14">
        <v>19.45</v>
      </c>
      <c r="G1434" t="s">
        <v>6</v>
      </c>
    </row>
    <row r="1435" spans="1:7" ht="14.25">
      <c r="A1435" s="11">
        <v>43922</v>
      </c>
      <c r="B1435" s="10" t="s">
        <v>2588</v>
      </c>
      <c r="C1435" s="12">
        <v>0.16666666666666666</v>
      </c>
      <c r="D1435" s="13">
        <v>43922</v>
      </c>
      <c r="E1435" s="7" t="s">
        <v>2584</v>
      </c>
      <c r="F1435" s="14">
        <v>19.309999999999999</v>
      </c>
      <c r="G1435" t="s">
        <v>6</v>
      </c>
    </row>
    <row r="1436" spans="1:7" ht="14.25">
      <c r="A1436" s="11">
        <v>43952</v>
      </c>
      <c r="B1436" s="10" t="s">
        <v>3477</v>
      </c>
      <c r="C1436" s="12">
        <v>0.20833333333333334</v>
      </c>
      <c r="D1436" s="13">
        <v>43959</v>
      </c>
      <c r="E1436" s="7" t="s">
        <v>2584</v>
      </c>
      <c r="F1436" s="14">
        <v>19.309999999999999</v>
      </c>
      <c r="G1436" t="s">
        <v>6</v>
      </c>
    </row>
    <row r="1437" spans="1:7" ht="14.25">
      <c r="A1437" s="11">
        <v>43952</v>
      </c>
      <c r="B1437" s="10" t="s">
        <v>3846</v>
      </c>
      <c r="C1437" s="12">
        <v>0.58333333333333337</v>
      </c>
      <c r="D1437" s="13">
        <v>43974</v>
      </c>
      <c r="E1437" s="7" t="s">
        <v>2584</v>
      </c>
      <c r="F1437" s="14">
        <v>19.3</v>
      </c>
      <c r="G1437" t="s">
        <v>6</v>
      </c>
    </row>
    <row r="1438" spans="1:7" ht="14.25">
      <c r="A1438" s="11">
        <v>43922</v>
      </c>
      <c r="B1438" s="10" t="s">
        <v>2587</v>
      </c>
      <c r="C1438" s="12">
        <v>0.125</v>
      </c>
      <c r="D1438" s="13">
        <v>43922</v>
      </c>
      <c r="E1438" s="7" t="s">
        <v>2584</v>
      </c>
      <c r="F1438" s="14">
        <v>19.25</v>
      </c>
      <c r="G1438" t="s">
        <v>6</v>
      </c>
    </row>
    <row r="1439" spans="1:7" ht="14.25">
      <c r="A1439" s="11">
        <v>43983</v>
      </c>
      <c r="B1439" s="10" t="s">
        <v>4318</v>
      </c>
      <c r="C1439" s="12">
        <v>0.25</v>
      </c>
      <c r="D1439" s="13">
        <v>43994</v>
      </c>
      <c r="E1439" s="7" t="s">
        <v>2584</v>
      </c>
      <c r="F1439" s="14">
        <v>19.14</v>
      </c>
      <c r="G1439" t="s">
        <v>6</v>
      </c>
    </row>
    <row r="1440" spans="1:7" ht="14.25">
      <c r="A1440" s="11">
        <v>43983</v>
      </c>
      <c r="B1440" s="10" t="s">
        <v>4303</v>
      </c>
      <c r="C1440" s="12">
        <v>0.625</v>
      </c>
      <c r="D1440" s="13">
        <v>43993</v>
      </c>
      <c r="E1440" s="7" t="s">
        <v>2584</v>
      </c>
      <c r="F1440" s="14">
        <v>19.100000000000001</v>
      </c>
      <c r="G1440" t="s">
        <v>6</v>
      </c>
    </row>
    <row r="1441" spans="1:7" ht="14.25">
      <c r="A1441" s="11">
        <v>43922</v>
      </c>
      <c r="B1441" s="10" t="s">
        <v>2930</v>
      </c>
      <c r="C1441" s="12">
        <v>0.41666666666666669</v>
      </c>
      <c r="D1441" s="13">
        <v>43936</v>
      </c>
      <c r="E1441" s="7" t="s">
        <v>2584</v>
      </c>
      <c r="F1441" s="14">
        <v>19.010000000000002</v>
      </c>
      <c r="G1441" t="s">
        <v>6</v>
      </c>
    </row>
    <row r="1442" spans="1:7" ht="14.25">
      <c r="A1442" s="11">
        <v>43922</v>
      </c>
      <c r="B1442" s="10" t="s">
        <v>2665</v>
      </c>
      <c r="C1442" s="12">
        <v>0.375</v>
      </c>
      <c r="D1442" s="13">
        <v>43925</v>
      </c>
      <c r="E1442" s="7" t="s">
        <v>2584</v>
      </c>
      <c r="F1442" s="14">
        <v>19</v>
      </c>
      <c r="G1442" t="s">
        <v>6</v>
      </c>
    </row>
    <row r="1443" spans="1:7" ht="14.25">
      <c r="A1443" s="11">
        <v>43952</v>
      </c>
      <c r="B1443" s="10" t="s">
        <v>3682</v>
      </c>
      <c r="C1443" s="12">
        <v>0.75</v>
      </c>
      <c r="D1443" s="13">
        <v>43967</v>
      </c>
      <c r="E1443" s="7" t="s">
        <v>2584</v>
      </c>
      <c r="F1443" s="14">
        <v>19</v>
      </c>
      <c r="G1443" t="s">
        <v>6</v>
      </c>
    </row>
    <row r="1444" spans="1:7" ht="14.25">
      <c r="A1444" s="11">
        <v>43952</v>
      </c>
      <c r="B1444" s="10" t="s">
        <v>3882</v>
      </c>
      <c r="C1444" s="12">
        <v>8.3333333333333329E-2</v>
      </c>
      <c r="D1444" s="13">
        <v>43976</v>
      </c>
      <c r="E1444" s="7" t="s">
        <v>2584</v>
      </c>
      <c r="F1444" s="14">
        <v>19</v>
      </c>
      <c r="G1444" t="s">
        <v>6</v>
      </c>
    </row>
    <row r="1445" spans="1:7" ht="14.25">
      <c r="A1445" s="11">
        <v>43952</v>
      </c>
      <c r="B1445" s="10" t="s">
        <v>3885</v>
      </c>
      <c r="C1445" s="12">
        <v>0.20833333333333334</v>
      </c>
      <c r="D1445" s="13">
        <v>43976</v>
      </c>
      <c r="E1445" s="7" t="s">
        <v>2584</v>
      </c>
      <c r="F1445" s="14">
        <v>19</v>
      </c>
      <c r="G1445" t="s">
        <v>6</v>
      </c>
    </row>
    <row r="1446" spans="1:7" ht="14.25">
      <c r="A1446" s="11">
        <v>43983</v>
      </c>
      <c r="B1446" s="10" t="s">
        <v>4196</v>
      </c>
      <c r="C1446" s="12">
        <v>0.16666666666666666</v>
      </c>
      <c r="D1446" s="13">
        <v>43989</v>
      </c>
      <c r="E1446" s="7" t="s">
        <v>2584</v>
      </c>
      <c r="F1446" s="14">
        <v>19</v>
      </c>
      <c r="G1446" t="s">
        <v>6</v>
      </c>
    </row>
    <row r="1447" spans="1:7" ht="14.25">
      <c r="A1447" s="11">
        <v>43952</v>
      </c>
      <c r="B1447" s="10" t="s">
        <v>3883</v>
      </c>
      <c r="C1447" s="12">
        <v>0.125</v>
      </c>
      <c r="D1447" s="13">
        <v>43976</v>
      </c>
      <c r="E1447" s="7" t="s">
        <v>2584</v>
      </c>
      <c r="F1447" s="14">
        <v>18.989999999999998</v>
      </c>
      <c r="G1447" t="s">
        <v>6</v>
      </c>
    </row>
    <row r="1448" spans="1:7" ht="14.25">
      <c r="A1448" s="11">
        <v>43952</v>
      </c>
      <c r="B1448" s="10" t="s">
        <v>3884</v>
      </c>
      <c r="C1448" s="12">
        <v>0.16666666666666666</v>
      </c>
      <c r="D1448" s="13">
        <v>43976</v>
      </c>
      <c r="E1448" s="7" t="s">
        <v>2584</v>
      </c>
      <c r="F1448" s="14">
        <v>18.989999999999998</v>
      </c>
      <c r="G1448" t="s">
        <v>6</v>
      </c>
    </row>
    <row r="1449" spans="1:7" ht="14.25">
      <c r="A1449" s="11">
        <v>43983</v>
      </c>
      <c r="B1449" s="10" t="s">
        <v>4348</v>
      </c>
      <c r="C1449" s="12">
        <v>0.5</v>
      </c>
      <c r="D1449" s="13">
        <v>43995</v>
      </c>
      <c r="E1449" s="7" t="s">
        <v>2584</v>
      </c>
      <c r="F1449" s="14">
        <v>18.98</v>
      </c>
      <c r="G1449" t="s">
        <v>6</v>
      </c>
    </row>
    <row r="1450" spans="1:7" ht="14.25">
      <c r="A1450" s="11">
        <v>43922</v>
      </c>
      <c r="B1450" s="10" t="s">
        <v>2633</v>
      </c>
      <c r="C1450" s="12">
        <v>4.1666666666666664E-2</v>
      </c>
      <c r="D1450" s="13">
        <v>43924</v>
      </c>
      <c r="E1450" s="7" t="s">
        <v>2584</v>
      </c>
      <c r="F1450" s="14">
        <v>18.93</v>
      </c>
      <c r="G1450" t="s">
        <v>6</v>
      </c>
    </row>
    <row r="1451" spans="1:7" ht="14.25">
      <c r="A1451" s="11">
        <v>43952</v>
      </c>
      <c r="B1451" s="10" t="s">
        <v>3663</v>
      </c>
      <c r="C1451" s="12">
        <v>0.95833333333333337</v>
      </c>
      <c r="D1451" s="13">
        <v>43966</v>
      </c>
      <c r="E1451" s="7" t="s">
        <v>2584</v>
      </c>
      <c r="F1451" s="14">
        <v>18.86</v>
      </c>
      <c r="G1451" t="s">
        <v>6</v>
      </c>
    </row>
    <row r="1452" spans="1:7" ht="14.25">
      <c r="A1452" s="11">
        <v>43922</v>
      </c>
      <c r="B1452" s="10" t="s">
        <v>2676</v>
      </c>
      <c r="C1452" s="12">
        <v>0.83333333333333337</v>
      </c>
      <c r="D1452" s="13">
        <v>43925</v>
      </c>
      <c r="E1452" s="7" t="s">
        <v>2584</v>
      </c>
      <c r="F1452" s="14">
        <v>18.78</v>
      </c>
      <c r="G1452" t="s">
        <v>6</v>
      </c>
    </row>
    <row r="1453" spans="1:7" ht="14.25">
      <c r="A1453" s="11">
        <v>43983</v>
      </c>
      <c r="B1453" s="10" t="s">
        <v>4338</v>
      </c>
      <c r="C1453" s="12">
        <v>8.3333333333333329E-2</v>
      </c>
      <c r="D1453" s="13">
        <v>43995</v>
      </c>
      <c r="E1453" s="7" t="s">
        <v>2584</v>
      </c>
      <c r="F1453" s="14">
        <v>18.7</v>
      </c>
      <c r="G1453" t="s">
        <v>6</v>
      </c>
    </row>
    <row r="1454" spans="1:7" ht="14.25">
      <c r="A1454" s="11">
        <v>43952</v>
      </c>
      <c r="B1454" s="10" t="s">
        <v>3840</v>
      </c>
      <c r="C1454" s="12">
        <v>0.33333333333333331</v>
      </c>
      <c r="D1454" s="13">
        <v>43974</v>
      </c>
      <c r="E1454" s="7" t="s">
        <v>2584</v>
      </c>
      <c r="F1454" s="14">
        <v>18.600000000000001</v>
      </c>
      <c r="G1454" t="s">
        <v>6</v>
      </c>
    </row>
    <row r="1455" spans="1:7" ht="14.25">
      <c r="A1455" s="11">
        <v>43952</v>
      </c>
      <c r="B1455" s="10" t="s">
        <v>3853</v>
      </c>
      <c r="C1455" s="12">
        <v>0.875</v>
      </c>
      <c r="D1455" s="13">
        <v>43974</v>
      </c>
      <c r="E1455" s="7" t="s">
        <v>2584</v>
      </c>
      <c r="F1455" s="14">
        <v>18.600000000000001</v>
      </c>
      <c r="G1455" t="s">
        <v>6</v>
      </c>
    </row>
    <row r="1456" spans="1:7" ht="14.25">
      <c r="A1456" s="11">
        <v>43952</v>
      </c>
      <c r="B1456" s="10" t="s">
        <v>3483</v>
      </c>
      <c r="C1456" s="12">
        <v>0.45833333333333331</v>
      </c>
      <c r="D1456" s="13">
        <v>43959</v>
      </c>
      <c r="E1456" s="7" t="s">
        <v>2584</v>
      </c>
      <c r="F1456" s="14">
        <v>18.53</v>
      </c>
      <c r="G1456" t="s">
        <v>6</v>
      </c>
    </row>
    <row r="1457" spans="1:7" ht="14.25">
      <c r="A1457" s="11">
        <v>43922</v>
      </c>
      <c r="B1457" s="10" t="s">
        <v>2745</v>
      </c>
      <c r="C1457" s="12">
        <v>0.70833333333333337</v>
      </c>
      <c r="D1457" s="13">
        <v>43928</v>
      </c>
      <c r="E1457" s="7" t="s">
        <v>2584</v>
      </c>
      <c r="F1457" s="14">
        <v>18.5</v>
      </c>
      <c r="G1457" t="s">
        <v>6</v>
      </c>
    </row>
    <row r="1458" spans="1:7" ht="14.25">
      <c r="A1458" s="11">
        <v>43983</v>
      </c>
      <c r="B1458" s="10" t="s">
        <v>4346</v>
      </c>
      <c r="C1458" s="12">
        <v>0.41666666666666669</v>
      </c>
      <c r="D1458" s="13">
        <v>43995</v>
      </c>
      <c r="E1458" s="7" t="s">
        <v>2584</v>
      </c>
      <c r="F1458" s="14">
        <v>18.5</v>
      </c>
      <c r="G1458" t="s">
        <v>6</v>
      </c>
    </row>
    <row r="1459" spans="1:7" ht="14.25">
      <c r="A1459" s="11">
        <v>43983</v>
      </c>
      <c r="B1459" s="10" t="s">
        <v>4349</v>
      </c>
      <c r="C1459" s="12">
        <v>0.54166666666666663</v>
      </c>
      <c r="D1459" s="13">
        <v>43995</v>
      </c>
      <c r="E1459" s="7" t="s">
        <v>2584</v>
      </c>
      <c r="F1459" s="14">
        <v>18.5</v>
      </c>
      <c r="G1459" t="s">
        <v>6</v>
      </c>
    </row>
    <row r="1460" spans="1:7" ht="14.25">
      <c r="A1460" s="11">
        <v>43983</v>
      </c>
      <c r="B1460" s="10" t="s">
        <v>4353</v>
      </c>
      <c r="C1460" s="12">
        <v>0.70833333333333337</v>
      </c>
      <c r="D1460" s="13">
        <v>43995</v>
      </c>
      <c r="E1460" s="7" t="s">
        <v>2584</v>
      </c>
      <c r="F1460" s="14">
        <v>18.5</v>
      </c>
      <c r="G1460" t="s">
        <v>6</v>
      </c>
    </row>
    <row r="1461" spans="1:7" ht="14.25">
      <c r="A1461" s="11">
        <v>43922</v>
      </c>
      <c r="B1461" s="10" t="s">
        <v>2636</v>
      </c>
      <c r="C1461" s="12">
        <v>0.16666666666666666</v>
      </c>
      <c r="D1461" s="13">
        <v>43924</v>
      </c>
      <c r="E1461" s="7" t="s">
        <v>2584</v>
      </c>
      <c r="F1461" s="14">
        <v>18.47</v>
      </c>
      <c r="G1461" t="s">
        <v>6</v>
      </c>
    </row>
    <row r="1462" spans="1:7" ht="14.25">
      <c r="A1462" s="11">
        <v>43983</v>
      </c>
      <c r="B1462" s="10" t="s">
        <v>4138</v>
      </c>
      <c r="C1462" s="12">
        <v>0.75</v>
      </c>
      <c r="D1462" s="13">
        <v>43986</v>
      </c>
      <c r="E1462" s="7" t="s">
        <v>2584</v>
      </c>
      <c r="F1462" s="14">
        <v>18.39</v>
      </c>
      <c r="G1462" t="s">
        <v>6</v>
      </c>
    </row>
    <row r="1463" spans="1:7" ht="14.25">
      <c r="A1463" s="11">
        <v>43952</v>
      </c>
      <c r="B1463" s="10" t="s">
        <v>3684</v>
      </c>
      <c r="C1463" s="12">
        <v>0.83333333333333337</v>
      </c>
      <c r="D1463" s="13">
        <v>43967</v>
      </c>
      <c r="E1463" s="7" t="s">
        <v>2584</v>
      </c>
      <c r="F1463" s="14">
        <v>18.38</v>
      </c>
      <c r="G1463" t="s">
        <v>6</v>
      </c>
    </row>
    <row r="1464" spans="1:7" ht="14.25">
      <c r="A1464" s="11">
        <v>43922</v>
      </c>
      <c r="B1464" s="10" t="s">
        <v>3223</v>
      </c>
      <c r="C1464" s="12">
        <v>0.625</v>
      </c>
      <c r="D1464" s="13">
        <v>43948</v>
      </c>
      <c r="E1464" s="7" t="s">
        <v>2584</v>
      </c>
      <c r="F1464" s="14">
        <v>18.309999999999999</v>
      </c>
      <c r="G1464" t="s">
        <v>6</v>
      </c>
    </row>
    <row r="1465" spans="1:7" ht="14.25">
      <c r="A1465" s="11">
        <v>43922</v>
      </c>
      <c r="B1465" s="10" t="s">
        <v>2635</v>
      </c>
      <c r="C1465" s="12">
        <v>0.125</v>
      </c>
      <c r="D1465" s="13">
        <v>43924</v>
      </c>
      <c r="E1465" s="7" t="s">
        <v>2584</v>
      </c>
      <c r="F1465" s="14">
        <v>18.190000000000001</v>
      </c>
      <c r="G1465" t="s">
        <v>6</v>
      </c>
    </row>
    <row r="1466" spans="1:7" ht="14.25">
      <c r="A1466" s="11">
        <v>43952</v>
      </c>
      <c r="B1466" s="10" t="s">
        <v>3658</v>
      </c>
      <c r="C1466" s="12">
        <v>0.75</v>
      </c>
      <c r="D1466" s="13">
        <v>43966</v>
      </c>
      <c r="E1466" s="7" t="s">
        <v>2584</v>
      </c>
      <c r="F1466" s="14">
        <v>18.11</v>
      </c>
      <c r="G1466" t="s">
        <v>6</v>
      </c>
    </row>
    <row r="1467" spans="1:7" ht="14.25">
      <c r="A1467" s="11">
        <v>43983</v>
      </c>
      <c r="B1467" s="10" t="s">
        <v>4347</v>
      </c>
      <c r="C1467" s="12">
        <v>0.45833333333333331</v>
      </c>
      <c r="D1467" s="13">
        <v>43995</v>
      </c>
      <c r="E1467" s="7" t="s">
        <v>2584</v>
      </c>
      <c r="F1467" s="14">
        <v>18.11</v>
      </c>
      <c r="G1467" t="s">
        <v>6</v>
      </c>
    </row>
    <row r="1468" spans="1:7" ht="14.25">
      <c r="A1468" s="11">
        <v>43922</v>
      </c>
      <c r="B1468" s="10" t="s">
        <v>2819</v>
      </c>
      <c r="C1468" s="12">
        <v>0.79166666666666663</v>
      </c>
      <c r="D1468" s="13">
        <v>43931</v>
      </c>
      <c r="E1468" s="7" t="s">
        <v>2584</v>
      </c>
      <c r="F1468" s="14">
        <v>18.100000000000001</v>
      </c>
      <c r="G1468" t="s">
        <v>6</v>
      </c>
    </row>
    <row r="1469" spans="1:7" ht="14.25">
      <c r="A1469" s="11">
        <v>43922</v>
      </c>
      <c r="B1469" s="10" t="s">
        <v>2827</v>
      </c>
      <c r="C1469" s="12">
        <v>0.125</v>
      </c>
      <c r="D1469" s="13">
        <v>43932</v>
      </c>
      <c r="E1469" s="7" t="s">
        <v>2584</v>
      </c>
      <c r="F1469" s="14">
        <v>18.100000000000001</v>
      </c>
      <c r="G1469" t="s">
        <v>6</v>
      </c>
    </row>
    <row r="1470" spans="1:7" ht="14.25">
      <c r="A1470" s="11">
        <v>43922</v>
      </c>
      <c r="B1470" s="10" t="s">
        <v>2830</v>
      </c>
      <c r="C1470" s="12">
        <v>0.25</v>
      </c>
      <c r="D1470" s="13">
        <v>43932</v>
      </c>
      <c r="E1470" s="7" t="s">
        <v>2584</v>
      </c>
      <c r="F1470" s="14">
        <v>18.100000000000001</v>
      </c>
      <c r="G1470" t="s">
        <v>6</v>
      </c>
    </row>
    <row r="1471" spans="1:7" ht="14.25">
      <c r="A1471" s="11">
        <v>43922</v>
      </c>
      <c r="B1471" s="10" t="s">
        <v>2840</v>
      </c>
      <c r="C1471" s="12">
        <v>0.66666666666666663</v>
      </c>
      <c r="D1471" s="13">
        <v>43932</v>
      </c>
      <c r="E1471" s="7" t="s">
        <v>2584</v>
      </c>
      <c r="F1471" s="14">
        <v>18.100000000000001</v>
      </c>
      <c r="G1471" t="s">
        <v>6</v>
      </c>
    </row>
    <row r="1472" spans="1:7" ht="14.25">
      <c r="A1472" s="11">
        <v>43952</v>
      </c>
      <c r="B1472" s="10" t="s">
        <v>3910</v>
      </c>
      <c r="C1472" s="12">
        <v>0.25</v>
      </c>
      <c r="D1472" s="13">
        <v>43977</v>
      </c>
      <c r="E1472" s="7" t="s">
        <v>2584</v>
      </c>
      <c r="F1472" s="14">
        <v>18.02</v>
      </c>
      <c r="G1472" t="s">
        <v>6</v>
      </c>
    </row>
    <row r="1473" spans="1:7" ht="14.25">
      <c r="A1473" s="11">
        <v>43922</v>
      </c>
      <c r="B1473" s="10" t="s">
        <v>2829</v>
      </c>
      <c r="C1473" s="12">
        <v>0.20833333333333334</v>
      </c>
      <c r="D1473" s="13">
        <v>43932</v>
      </c>
      <c r="E1473" s="7" t="s">
        <v>2584</v>
      </c>
      <c r="F1473" s="14">
        <v>18.010000000000002</v>
      </c>
      <c r="G1473" t="s">
        <v>6</v>
      </c>
    </row>
    <row r="1474" spans="1:7" ht="14.25">
      <c r="A1474" s="11">
        <v>43922</v>
      </c>
      <c r="B1474" s="10" t="s">
        <v>2828</v>
      </c>
      <c r="C1474" s="12">
        <v>0.16666666666666666</v>
      </c>
      <c r="D1474" s="13">
        <v>43932</v>
      </c>
      <c r="E1474" s="7" t="s">
        <v>2584</v>
      </c>
      <c r="F1474" s="14">
        <v>18</v>
      </c>
      <c r="G1474" t="s">
        <v>6</v>
      </c>
    </row>
    <row r="1475" spans="1:7" ht="14.25">
      <c r="A1475" s="11">
        <v>43922</v>
      </c>
      <c r="B1475" s="10" t="s">
        <v>2901</v>
      </c>
      <c r="C1475" s="12">
        <v>0.20833333333333334</v>
      </c>
      <c r="D1475" s="13">
        <v>43935</v>
      </c>
      <c r="E1475" s="7" t="s">
        <v>2584</v>
      </c>
      <c r="F1475" s="14">
        <v>18</v>
      </c>
      <c r="G1475" t="s">
        <v>6</v>
      </c>
    </row>
    <row r="1476" spans="1:7" ht="14.25">
      <c r="A1476" s="11">
        <v>43922</v>
      </c>
      <c r="B1476" s="10" t="s">
        <v>2994</v>
      </c>
      <c r="C1476" s="12">
        <v>8.3333333333333329E-2</v>
      </c>
      <c r="D1476" s="13">
        <v>43939</v>
      </c>
      <c r="E1476" s="7" t="s">
        <v>2584</v>
      </c>
      <c r="F1476" s="14">
        <v>18</v>
      </c>
      <c r="G1476" t="s">
        <v>6</v>
      </c>
    </row>
    <row r="1477" spans="1:7" ht="14.25">
      <c r="A1477" s="11">
        <v>43952</v>
      </c>
      <c r="B1477" s="10" t="s">
        <v>3352</v>
      </c>
      <c r="C1477" s="12">
        <v>0</v>
      </c>
      <c r="D1477" s="13">
        <v>43954</v>
      </c>
      <c r="E1477" s="7" t="s">
        <v>2584</v>
      </c>
      <c r="F1477" s="14">
        <v>18</v>
      </c>
      <c r="G1477" t="s">
        <v>6</v>
      </c>
    </row>
    <row r="1478" spans="1:7" ht="14.25">
      <c r="A1478" s="11">
        <v>43952</v>
      </c>
      <c r="B1478" s="10" t="s">
        <v>3655</v>
      </c>
      <c r="C1478" s="12">
        <v>0.625</v>
      </c>
      <c r="D1478" s="13">
        <v>43966</v>
      </c>
      <c r="E1478" s="7" t="s">
        <v>2584</v>
      </c>
      <c r="F1478" s="14">
        <v>18</v>
      </c>
      <c r="G1478" t="s">
        <v>6</v>
      </c>
    </row>
    <row r="1479" spans="1:7" ht="14.25">
      <c r="A1479" s="11">
        <v>43983</v>
      </c>
      <c r="B1479" s="10" t="s">
        <v>4199</v>
      </c>
      <c r="C1479" s="12">
        <v>0.29166666666666669</v>
      </c>
      <c r="D1479" s="13">
        <v>43989</v>
      </c>
      <c r="E1479" s="7" t="s">
        <v>2584</v>
      </c>
      <c r="F1479" s="14">
        <v>18</v>
      </c>
      <c r="G1479" t="s">
        <v>6</v>
      </c>
    </row>
    <row r="1480" spans="1:7" ht="14.25">
      <c r="A1480" s="11">
        <v>43922</v>
      </c>
      <c r="B1480" s="10" t="s">
        <v>2841</v>
      </c>
      <c r="C1480" s="12">
        <v>0.70833333333333337</v>
      </c>
      <c r="D1480" s="13">
        <v>43932</v>
      </c>
      <c r="E1480" s="7" t="s">
        <v>2584</v>
      </c>
      <c r="F1480" s="14">
        <v>17.989999999999998</v>
      </c>
      <c r="G1480" t="s">
        <v>6</v>
      </c>
    </row>
    <row r="1481" spans="1:7" ht="14.25">
      <c r="A1481" s="11">
        <v>43952</v>
      </c>
      <c r="B1481" s="10" t="s">
        <v>3384</v>
      </c>
      <c r="C1481" s="12">
        <v>0.33333333333333331</v>
      </c>
      <c r="D1481" s="13">
        <v>43955</v>
      </c>
      <c r="E1481" s="7" t="s">
        <v>2584</v>
      </c>
      <c r="F1481" s="14">
        <v>17.97</v>
      </c>
      <c r="G1481" t="s">
        <v>6</v>
      </c>
    </row>
    <row r="1482" spans="1:7" ht="14.25">
      <c r="A1482" s="11">
        <v>43952</v>
      </c>
      <c r="B1482" s="10" t="s">
        <v>3515</v>
      </c>
      <c r="C1482" s="12">
        <v>0.79166666666666663</v>
      </c>
      <c r="D1482" s="13">
        <v>43960</v>
      </c>
      <c r="E1482" s="7" t="s">
        <v>2584</v>
      </c>
      <c r="F1482" s="14">
        <v>17.89</v>
      </c>
      <c r="G1482" t="s">
        <v>6</v>
      </c>
    </row>
    <row r="1483" spans="1:7" ht="14.25">
      <c r="A1483" s="11">
        <v>43952</v>
      </c>
      <c r="B1483" s="10" t="s">
        <v>3489</v>
      </c>
      <c r="C1483" s="12">
        <v>0.70833333333333337</v>
      </c>
      <c r="D1483" s="13">
        <v>43959</v>
      </c>
      <c r="E1483" s="7" t="s">
        <v>2584</v>
      </c>
      <c r="F1483" s="14">
        <v>17.88</v>
      </c>
      <c r="G1483" t="s">
        <v>6</v>
      </c>
    </row>
    <row r="1484" spans="1:7" ht="14.25">
      <c r="A1484" s="11">
        <v>43952</v>
      </c>
      <c r="B1484" s="10" t="s">
        <v>3905</v>
      </c>
      <c r="C1484" s="12">
        <v>4.1666666666666664E-2</v>
      </c>
      <c r="D1484" s="13">
        <v>43977</v>
      </c>
      <c r="E1484" s="7" t="s">
        <v>2584</v>
      </c>
      <c r="F1484" s="14">
        <v>17.72</v>
      </c>
      <c r="G1484" t="s">
        <v>6</v>
      </c>
    </row>
    <row r="1485" spans="1:7" ht="14.25">
      <c r="A1485" s="11">
        <v>43983</v>
      </c>
      <c r="B1485" s="10" t="s">
        <v>4377</v>
      </c>
      <c r="C1485" s="12">
        <v>0.70833333333333337</v>
      </c>
      <c r="D1485" s="13">
        <v>43996</v>
      </c>
      <c r="E1485" s="7" t="s">
        <v>2584</v>
      </c>
      <c r="F1485" s="14">
        <v>17.7</v>
      </c>
      <c r="G1485" t="s">
        <v>6</v>
      </c>
    </row>
    <row r="1486" spans="1:7" ht="14.25">
      <c r="A1486" s="11">
        <v>43952</v>
      </c>
      <c r="B1486" s="10" t="s">
        <v>3508</v>
      </c>
      <c r="C1486" s="12">
        <v>0.5</v>
      </c>
      <c r="D1486" s="13">
        <v>43960</v>
      </c>
      <c r="E1486" s="7" t="s">
        <v>2584</v>
      </c>
      <c r="F1486" s="14">
        <v>17.68</v>
      </c>
      <c r="G1486" t="s">
        <v>6</v>
      </c>
    </row>
    <row r="1487" spans="1:7" ht="14.25">
      <c r="A1487" s="11">
        <v>43983</v>
      </c>
      <c r="B1487" s="10" t="s">
        <v>4350</v>
      </c>
      <c r="C1487" s="12">
        <v>0.58333333333333337</v>
      </c>
      <c r="D1487" s="13">
        <v>43995</v>
      </c>
      <c r="E1487" s="7" t="s">
        <v>2584</v>
      </c>
      <c r="F1487" s="14">
        <v>17.63</v>
      </c>
      <c r="G1487" t="s">
        <v>6</v>
      </c>
    </row>
    <row r="1488" spans="1:7" ht="14.25">
      <c r="A1488" s="11">
        <v>43922</v>
      </c>
      <c r="B1488" s="10" t="s">
        <v>2914</v>
      </c>
      <c r="C1488" s="12">
        <v>0.75</v>
      </c>
      <c r="D1488" s="13">
        <v>43935</v>
      </c>
      <c r="E1488" s="7" t="s">
        <v>2584</v>
      </c>
      <c r="F1488" s="14">
        <v>17.61</v>
      </c>
      <c r="G1488" t="s">
        <v>6</v>
      </c>
    </row>
    <row r="1489" spans="1:7" ht="14.25">
      <c r="A1489" s="11">
        <v>43952</v>
      </c>
      <c r="B1489" s="10" t="s">
        <v>3657</v>
      </c>
      <c r="C1489" s="12">
        <v>0.70833333333333337</v>
      </c>
      <c r="D1489" s="13">
        <v>43966</v>
      </c>
      <c r="E1489" s="7" t="s">
        <v>2584</v>
      </c>
      <c r="F1489" s="14">
        <v>17.600000000000001</v>
      </c>
      <c r="G1489" t="s">
        <v>6</v>
      </c>
    </row>
    <row r="1490" spans="1:7" ht="14.25">
      <c r="A1490" s="11">
        <v>43952</v>
      </c>
      <c r="B1490" s="10" t="s">
        <v>3842</v>
      </c>
      <c r="C1490" s="12">
        <v>0.41666666666666669</v>
      </c>
      <c r="D1490" s="13">
        <v>43974</v>
      </c>
      <c r="E1490" s="7" t="s">
        <v>2584</v>
      </c>
      <c r="F1490" s="14">
        <v>17.600000000000001</v>
      </c>
      <c r="G1490" t="s">
        <v>6</v>
      </c>
    </row>
    <row r="1491" spans="1:7" ht="14.25">
      <c r="A1491" s="11">
        <v>43952</v>
      </c>
      <c r="B1491" s="10" t="s">
        <v>3843</v>
      </c>
      <c r="C1491" s="12">
        <v>0.45833333333333331</v>
      </c>
      <c r="D1491" s="13">
        <v>43974</v>
      </c>
      <c r="E1491" s="7" t="s">
        <v>2584</v>
      </c>
      <c r="F1491" s="14">
        <v>17.600000000000001</v>
      </c>
      <c r="G1491" t="s">
        <v>6</v>
      </c>
    </row>
    <row r="1492" spans="1:7" ht="14.25">
      <c r="A1492" s="11">
        <v>43922</v>
      </c>
      <c r="B1492" s="10" t="s">
        <v>2809</v>
      </c>
      <c r="C1492" s="12">
        <v>0.375</v>
      </c>
      <c r="D1492" s="13">
        <v>43931</v>
      </c>
      <c r="E1492" s="7" t="s">
        <v>2584</v>
      </c>
      <c r="F1492" s="14">
        <v>17.53</v>
      </c>
      <c r="G1492" t="s">
        <v>6</v>
      </c>
    </row>
    <row r="1493" spans="1:7" ht="14.25">
      <c r="A1493" s="11">
        <v>43922</v>
      </c>
      <c r="B1493" s="10" t="s">
        <v>3239</v>
      </c>
      <c r="C1493" s="12">
        <v>0.29166666666666669</v>
      </c>
      <c r="D1493" s="13">
        <v>43949</v>
      </c>
      <c r="E1493" s="7" t="s">
        <v>2584</v>
      </c>
      <c r="F1493" s="14">
        <v>17.52</v>
      </c>
      <c r="G1493" t="s">
        <v>6</v>
      </c>
    </row>
    <row r="1494" spans="1:7" ht="14.25">
      <c r="A1494" s="11">
        <v>43983</v>
      </c>
      <c r="B1494" s="10" t="s">
        <v>4352</v>
      </c>
      <c r="C1494" s="12">
        <v>0.66666666666666663</v>
      </c>
      <c r="D1494" s="13">
        <v>43995</v>
      </c>
      <c r="E1494" s="7" t="s">
        <v>2584</v>
      </c>
      <c r="F1494" s="14">
        <v>17.5</v>
      </c>
      <c r="G1494" t="s">
        <v>6</v>
      </c>
    </row>
    <row r="1495" spans="1:7" ht="14.25">
      <c r="A1495" s="11">
        <v>43983</v>
      </c>
      <c r="B1495" s="10" t="s">
        <v>4205</v>
      </c>
      <c r="C1495" s="12">
        <v>0.54166666666666663</v>
      </c>
      <c r="D1495" s="13">
        <v>43989</v>
      </c>
      <c r="E1495" s="7" t="s">
        <v>2584</v>
      </c>
      <c r="F1495" s="14">
        <v>17.48</v>
      </c>
      <c r="G1495" t="s">
        <v>6</v>
      </c>
    </row>
    <row r="1496" spans="1:7" ht="14.25">
      <c r="A1496" s="11">
        <v>43952</v>
      </c>
      <c r="B1496" s="10" t="s">
        <v>3906</v>
      </c>
      <c r="C1496" s="12">
        <v>8.3333333333333329E-2</v>
      </c>
      <c r="D1496" s="13">
        <v>43977</v>
      </c>
      <c r="E1496" s="7" t="s">
        <v>2584</v>
      </c>
      <c r="F1496" s="14">
        <v>17.420000000000002</v>
      </c>
      <c r="G1496" t="s">
        <v>6</v>
      </c>
    </row>
    <row r="1497" spans="1:7" ht="14.25">
      <c r="A1497" s="11">
        <v>43983</v>
      </c>
      <c r="B1497" s="10" t="s">
        <v>4328</v>
      </c>
      <c r="C1497" s="12">
        <v>0.66666666666666663</v>
      </c>
      <c r="D1497" s="13">
        <v>43994</v>
      </c>
      <c r="E1497" s="7" t="s">
        <v>2584</v>
      </c>
      <c r="F1497" s="14">
        <v>17.399999999999999</v>
      </c>
      <c r="G1497" t="s">
        <v>6</v>
      </c>
    </row>
    <row r="1498" spans="1:7" ht="14.25">
      <c r="A1498" s="11">
        <v>43922</v>
      </c>
      <c r="B1498" s="10" t="s">
        <v>2780</v>
      </c>
      <c r="C1498" s="12">
        <v>0.16666666666666666</v>
      </c>
      <c r="D1498" s="13">
        <v>43930</v>
      </c>
      <c r="E1498" s="7" t="s">
        <v>2584</v>
      </c>
      <c r="F1498" s="14">
        <v>17.34</v>
      </c>
      <c r="G1498" t="s">
        <v>6</v>
      </c>
    </row>
    <row r="1499" spans="1:7" ht="14.25">
      <c r="A1499" s="11">
        <v>43922</v>
      </c>
      <c r="B1499" s="10" t="s">
        <v>2625</v>
      </c>
      <c r="C1499" s="12">
        <v>0.70833333333333337</v>
      </c>
      <c r="D1499" s="13">
        <v>43923</v>
      </c>
      <c r="E1499" s="7" t="s">
        <v>2584</v>
      </c>
      <c r="F1499" s="14">
        <v>17.2</v>
      </c>
      <c r="G1499" t="s">
        <v>6</v>
      </c>
    </row>
    <row r="1500" spans="1:7" ht="14.25">
      <c r="A1500" s="11">
        <v>43983</v>
      </c>
      <c r="B1500" s="10" t="s">
        <v>4314</v>
      </c>
      <c r="C1500" s="12">
        <v>8.3333333333333329E-2</v>
      </c>
      <c r="D1500" s="13">
        <v>43994</v>
      </c>
      <c r="E1500" s="7" t="s">
        <v>2584</v>
      </c>
      <c r="F1500" s="14">
        <v>17.09</v>
      </c>
      <c r="G1500" t="s">
        <v>6</v>
      </c>
    </row>
    <row r="1501" spans="1:7" ht="14.25">
      <c r="A1501" s="11">
        <v>43922</v>
      </c>
      <c r="B1501" s="10" t="s">
        <v>2921</v>
      </c>
      <c r="C1501" s="12">
        <v>4.1666666666666664E-2</v>
      </c>
      <c r="D1501" s="13">
        <v>43936</v>
      </c>
      <c r="E1501" s="7" t="s">
        <v>2584</v>
      </c>
      <c r="F1501" s="14">
        <v>17.079999999999998</v>
      </c>
      <c r="G1501" t="s">
        <v>6</v>
      </c>
    </row>
    <row r="1502" spans="1:7" ht="14.25">
      <c r="A1502" s="11">
        <v>43922</v>
      </c>
      <c r="B1502" s="10" t="s">
        <v>2624</v>
      </c>
      <c r="C1502" s="12">
        <v>0.66666666666666663</v>
      </c>
      <c r="D1502" s="13">
        <v>43923</v>
      </c>
      <c r="E1502" s="7" t="s">
        <v>2584</v>
      </c>
      <c r="F1502" s="14">
        <v>17.07</v>
      </c>
      <c r="G1502" t="s">
        <v>6</v>
      </c>
    </row>
    <row r="1503" spans="1:7" ht="14.25">
      <c r="A1503" s="11">
        <v>43922</v>
      </c>
      <c r="B1503" s="10" t="s">
        <v>3203</v>
      </c>
      <c r="C1503" s="12">
        <v>0.79166666666666663</v>
      </c>
      <c r="D1503" s="13">
        <v>43947</v>
      </c>
      <c r="E1503" s="7" t="s">
        <v>2584</v>
      </c>
      <c r="F1503" s="14">
        <v>17.07</v>
      </c>
      <c r="G1503" t="s">
        <v>6</v>
      </c>
    </row>
    <row r="1504" spans="1:7" ht="14.25">
      <c r="A1504" s="11">
        <v>43922</v>
      </c>
      <c r="B1504" s="10" t="s">
        <v>2889</v>
      </c>
      <c r="C1504" s="12">
        <v>0.70833333333333337</v>
      </c>
      <c r="D1504" s="13">
        <v>43934</v>
      </c>
      <c r="E1504" s="7" t="s">
        <v>2584</v>
      </c>
      <c r="F1504" s="14">
        <v>17</v>
      </c>
      <c r="G1504" t="s">
        <v>6</v>
      </c>
    </row>
    <row r="1505" spans="1:7" ht="14.25">
      <c r="A1505" s="11">
        <v>43952</v>
      </c>
      <c r="B1505" s="10" t="s">
        <v>3907</v>
      </c>
      <c r="C1505" s="12">
        <v>0.125</v>
      </c>
      <c r="D1505" s="13">
        <v>43977</v>
      </c>
      <c r="E1505" s="7" t="s">
        <v>2584</v>
      </c>
      <c r="F1505" s="14">
        <v>17</v>
      </c>
      <c r="G1505" t="s">
        <v>6</v>
      </c>
    </row>
    <row r="1506" spans="1:7" ht="14.25">
      <c r="A1506" s="11">
        <v>43922</v>
      </c>
      <c r="B1506" s="10" t="s">
        <v>2862</v>
      </c>
      <c r="C1506" s="12">
        <v>0.58333333333333337</v>
      </c>
      <c r="D1506" s="13">
        <v>43933</v>
      </c>
      <c r="E1506" s="7" t="s">
        <v>2584</v>
      </c>
      <c r="F1506" s="14">
        <v>16.98</v>
      </c>
      <c r="G1506" t="s">
        <v>6</v>
      </c>
    </row>
    <row r="1507" spans="1:7" ht="14.25">
      <c r="A1507" s="11">
        <v>43922</v>
      </c>
      <c r="B1507" s="10" t="s">
        <v>2867</v>
      </c>
      <c r="C1507" s="12">
        <v>0.79166666666666663</v>
      </c>
      <c r="D1507" s="13">
        <v>43933</v>
      </c>
      <c r="E1507" s="7" t="s">
        <v>2584</v>
      </c>
      <c r="F1507" s="14">
        <v>16.98</v>
      </c>
      <c r="G1507" t="s">
        <v>6</v>
      </c>
    </row>
    <row r="1508" spans="1:7" ht="14.25">
      <c r="A1508" s="11">
        <v>43922</v>
      </c>
      <c r="B1508" s="10" t="s">
        <v>3124</v>
      </c>
      <c r="C1508" s="12">
        <v>0.5</v>
      </c>
      <c r="D1508" s="13">
        <v>43944</v>
      </c>
      <c r="E1508" s="7" t="s">
        <v>2584</v>
      </c>
      <c r="F1508" s="14">
        <v>16.95</v>
      </c>
      <c r="G1508" t="s">
        <v>6</v>
      </c>
    </row>
    <row r="1509" spans="1:7" ht="14.25">
      <c r="A1509" s="11">
        <v>43952</v>
      </c>
      <c r="B1509" s="10" t="s">
        <v>3553</v>
      </c>
      <c r="C1509" s="12">
        <v>0.375</v>
      </c>
      <c r="D1509" s="13">
        <v>43962</v>
      </c>
      <c r="E1509" s="7" t="s">
        <v>2584</v>
      </c>
      <c r="F1509" s="14">
        <v>16.84</v>
      </c>
      <c r="G1509" t="s">
        <v>6</v>
      </c>
    </row>
    <row r="1510" spans="1:7" ht="14.25">
      <c r="A1510" s="11">
        <v>43922</v>
      </c>
      <c r="B1510" s="10" t="s">
        <v>2850</v>
      </c>
      <c r="C1510" s="12">
        <v>8.3333333333333329E-2</v>
      </c>
      <c r="D1510" s="13">
        <v>43933</v>
      </c>
      <c r="E1510" s="7" t="s">
        <v>2584</v>
      </c>
      <c r="F1510" s="14">
        <v>16.8</v>
      </c>
      <c r="G1510" t="s">
        <v>6</v>
      </c>
    </row>
    <row r="1511" spans="1:7" ht="14.25">
      <c r="A1511" s="11">
        <v>43952</v>
      </c>
      <c r="B1511" s="10" t="s">
        <v>3689</v>
      </c>
      <c r="C1511" s="12">
        <v>4.1666666666666664E-2</v>
      </c>
      <c r="D1511" s="13">
        <v>43968</v>
      </c>
      <c r="E1511" s="7" t="s">
        <v>2584</v>
      </c>
      <c r="F1511" s="14">
        <v>16.78</v>
      </c>
      <c r="G1511" t="s">
        <v>6</v>
      </c>
    </row>
    <row r="1512" spans="1:7" ht="14.25">
      <c r="A1512" s="11">
        <v>43922</v>
      </c>
      <c r="B1512" s="10" t="s">
        <v>2854</v>
      </c>
      <c r="C1512" s="12">
        <v>0.25</v>
      </c>
      <c r="D1512" s="13">
        <v>43933</v>
      </c>
      <c r="E1512" s="7" t="s">
        <v>2584</v>
      </c>
      <c r="F1512" s="14">
        <v>16.72</v>
      </c>
      <c r="G1512" t="s">
        <v>6</v>
      </c>
    </row>
    <row r="1513" spans="1:7" ht="14.25">
      <c r="A1513" s="11">
        <v>43952</v>
      </c>
      <c r="B1513" s="10" t="s">
        <v>3482</v>
      </c>
      <c r="C1513" s="12">
        <v>0.41666666666666669</v>
      </c>
      <c r="D1513" s="13">
        <v>43959</v>
      </c>
      <c r="E1513" s="7" t="s">
        <v>2584</v>
      </c>
      <c r="F1513" s="14">
        <v>16.72</v>
      </c>
      <c r="G1513" t="s">
        <v>6</v>
      </c>
    </row>
    <row r="1514" spans="1:7" ht="14.25">
      <c r="A1514" s="11">
        <v>43922</v>
      </c>
      <c r="B1514" s="10" t="s">
        <v>2929</v>
      </c>
      <c r="C1514" s="12">
        <v>0.375</v>
      </c>
      <c r="D1514" s="13">
        <v>43936</v>
      </c>
      <c r="E1514" s="7" t="s">
        <v>2584</v>
      </c>
      <c r="F1514" s="14">
        <v>16.7</v>
      </c>
      <c r="G1514" t="s">
        <v>6</v>
      </c>
    </row>
    <row r="1515" spans="1:7" ht="14.25">
      <c r="A1515" s="11">
        <v>43983</v>
      </c>
      <c r="B1515" s="10" t="s">
        <v>4317</v>
      </c>
      <c r="C1515" s="12">
        <v>0.20833333333333334</v>
      </c>
      <c r="D1515" s="13">
        <v>43994</v>
      </c>
      <c r="E1515" s="7" t="s">
        <v>2584</v>
      </c>
      <c r="F1515" s="14">
        <v>16.64</v>
      </c>
      <c r="G1515" t="s">
        <v>6</v>
      </c>
    </row>
    <row r="1516" spans="1:7" ht="14.25">
      <c r="A1516" s="11">
        <v>43922</v>
      </c>
      <c r="B1516" s="10" t="s">
        <v>3169</v>
      </c>
      <c r="C1516" s="12">
        <v>0.375</v>
      </c>
      <c r="D1516" s="13">
        <v>43946</v>
      </c>
      <c r="E1516" s="7" t="s">
        <v>2584</v>
      </c>
      <c r="F1516" s="14">
        <v>16.600000000000001</v>
      </c>
      <c r="G1516" t="s">
        <v>6</v>
      </c>
    </row>
    <row r="1517" spans="1:7" ht="14.25">
      <c r="A1517" s="11">
        <v>43952</v>
      </c>
      <c r="B1517" s="10" t="s">
        <v>3557</v>
      </c>
      <c r="C1517" s="12">
        <v>0.54166666666666663</v>
      </c>
      <c r="D1517" s="13">
        <v>43962</v>
      </c>
      <c r="E1517" s="7" t="s">
        <v>2584</v>
      </c>
      <c r="F1517" s="14">
        <v>16.5</v>
      </c>
      <c r="G1517" t="s">
        <v>6</v>
      </c>
    </row>
    <row r="1518" spans="1:7" ht="14.25">
      <c r="A1518" s="11">
        <v>43952</v>
      </c>
      <c r="B1518" s="10" t="s">
        <v>3417</v>
      </c>
      <c r="C1518" s="12">
        <v>0.70833333333333337</v>
      </c>
      <c r="D1518" s="13">
        <v>43956</v>
      </c>
      <c r="E1518" s="7" t="s">
        <v>2584</v>
      </c>
      <c r="F1518" s="14">
        <v>16.489999999999998</v>
      </c>
      <c r="G1518" t="s">
        <v>6</v>
      </c>
    </row>
    <row r="1519" spans="1:7" ht="14.25">
      <c r="A1519" s="11">
        <v>43952</v>
      </c>
      <c r="B1519" s="10" t="s">
        <v>3556</v>
      </c>
      <c r="C1519" s="12">
        <v>0.5</v>
      </c>
      <c r="D1519" s="13">
        <v>43962</v>
      </c>
      <c r="E1519" s="7" t="s">
        <v>2584</v>
      </c>
      <c r="F1519" s="14">
        <v>16.46</v>
      </c>
      <c r="G1519" t="s">
        <v>6</v>
      </c>
    </row>
    <row r="1520" spans="1:7" ht="14.25">
      <c r="A1520" s="11">
        <v>43952</v>
      </c>
      <c r="B1520" s="10" t="s">
        <v>3667</v>
      </c>
      <c r="C1520" s="12">
        <v>0.125</v>
      </c>
      <c r="D1520" s="13">
        <v>43967</v>
      </c>
      <c r="E1520" s="7" t="s">
        <v>2584</v>
      </c>
      <c r="F1520" s="14">
        <v>16.43</v>
      </c>
      <c r="G1520" t="s">
        <v>6</v>
      </c>
    </row>
    <row r="1521" spans="1:7" ht="14.25">
      <c r="A1521" s="11">
        <v>43952</v>
      </c>
      <c r="B1521" s="10" t="s">
        <v>3383</v>
      </c>
      <c r="C1521" s="12">
        <v>0.29166666666666669</v>
      </c>
      <c r="D1521" s="13">
        <v>43955</v>
      </c>
      <c r="E1521" s="7" t="s">
        <v>2584</v>
      </c>
      <c r="F1521" s="14">
        <v>16.36</v>
      </c>
      <c r="G1521" t="s">
        <v>6</v>
      </c>
    </row>
    <row r="1522" spans="1:7" ht="14.25">
      <c r="A1522" s="11">
        <v>43922</v>
      </c>
      <c r="B1522" s="10" t="s">
        <v>2818</v>
      </c>
      <c r="C1522" s="12">
        <v>0.75</v>
      </c>
      <c r="D1522" s="13">
        <v>43931</v>
      </c>
      <c r="E1522" s="7" t="s">
        <v>2584</v>
      </c>
      <c r="F1522" s="14">
        <v>16.350000000000001</v>
      </c>
      <c r="G1522" t="s">
        <v>6</v>
      </c>
    </row>
    <row r="1523" spans="1:7" ht="14.25">
      <c r="A1523" s="11">
        <v>43922</v>
      </c>
      <c r="B1523" s="10" t="s">
        <v>2808</v>
      </c>
      <c r="C1523" s="12">
        <v>0.33333333333333331</v>
      </c>
      <c r="D1523" s="13">
        <v>43931</v>
      </c>
      <c r="E1523" s="7" t="s">
        <v>2584</v>
      </c>
      <c r="F1523" s="14">
        <v>16.29</v>
      </c>
      <c r="G1523" t="s">
        <v>6</v>
      </c>
    </row>
    <row r="1524" spans="1:7" ht="14.25">
      <c r="A1524" s="11">
        <v>43922</v>
      </c>
      <c r="B1524" s="10" t="s">
        <v>2744</v>
      </c>
      <c r="C1524" s="12">
        <v>0.66666666666666663</v>
      </c>
      <c r="D1524" s="13">
        <v>43928</v>
      </c>
      <c r="E1524" s="7" t="s">
        <v>2584</v>
      </c>
      <c r="F1524" s="14">
        <v>16.25</v>
      </c>
      <c r="G1524" t="s">
        <v>6</v>
      </c>
    </row>
    <row r="1525" spans="1:7" ht="14.25">
      <c r="A1525" s="11">
        <v>43922</v>
      </c>
      <c r="B1525" s="10" t="s">
        <v>3165</v>
      </c>
      <c r="C1525" s="12">
        <v>0.20833333333333334</v>
      </c>
      <c r="D1525" s="13">
        <v>43946</v>
      </c>
      <c r="E1525" s="7" t="s">
        <v>2584</v>
      </c>
      <c r="F1525" s="14">
        <v>16.25</v>
      </c>
      <c r="G1525" t="s">
        <v>6</v>
      </c>
    </row>
    <row r="1526" spans="1:7" ht="14.25">
      <c r="A1526" s="11">
        <v>43983</v>
      </c>
      <c r="B1526" s="10" t="s">
        <v>4327</v>
      </c>
      <c r="C1526" s="12">
        <v>0.625</v>
      </c>
      <c r="D1526" s="13">
        <v>43994</v>
      </c>
      <c r="E1526" s="7" t="s">
        <v>2584</v>
      </c>
      <c r="F1526" s="14">
        <v>16.25</v>
      </c>
      <c r="G1526" t="s">
        <v>6</v>
      </c>
    </row>
    <row r="1527" spans="1:7" ht="14.25">
      <c r="A1527" s="11">
        <v>43952</v>
      </c>
      <c r="B1527" s="10" t="s">
        <v>3642</v>
      </c>
      <c r="C1527" s="12">
        <v>8.3333333333333329E-2</v>
      </c>
      <c r="D1527" s="13">
        <v>43966</v>
      </c>
      <c r="E1527" s="7" t="s">
        <v>2584</v>
      </c>
      <c r="F1527" s="14">
        <v>16.22</v>
      </c>
      <c r="G1527" t="s">
        <v>6</v>
      </c>
    </row>
    <row r="1528" spans="1:7" ht="14.25">
      <c r="A1528" s="11">
        <v>43922</v>
      </c>
      <c r="B1528" s="10" t="s">
        <v>3178</v>
      </c>
      <c r="C1528" s="12">
        <v>0.75</v>
      </c>
      <c r="D1528" s="13">
        <v>43946</v>
      </c>
      <c r="E1528" s="7" t="s">
        <v>2584</v>
      </c>
      <c r="F1528" s="14">
        <v>16.21</v>
      </c>
      <c r="G1528" t="s">
        <v>6</v>
      </c>
    </row>
    <row r="1529" spans="1:7" ht="14.25">
      <c r="A1529" s="11">
        <v>43922</v>
      </c>
      <c r="B1529" s="10" t="s">
        <v>2703</v>
      </c>
      <c r="C1529" s="12">
        <v>0.95833333333333337</v>
      </c>
      <c r="D1529" s="13">
        <v>43926</v>
      </c>
      <c r="E1529" s="7" t="s">
        <v>2584</v>
      </c>
      <c r="F1529" s="14">
        <v>16.13</v>
      </c>
      <c r="G1529" t="s">
        <v>6</v>
      </c>
    </row>
    <row r="1530" spans="1:7" ht="14.25">
      <c r="A1530" s="11">
        <v>43983</v>
      </c>
      <c r="B1530" s="10" t="s">
        <v>4203</v>
      </c>
      <c r="C1530" s="12">
        <v>0.45833333333333331</v>
      </c>
      <c r="D1530" s="13">
        <v>43989</v>
      </c>
      <c r="E1530" s="7" t="s">
        <v>2584</v>
      </c>
      <c r="F1530" s="14">
        <v>16.059999999999999</v>
      </c>
      <c r="G1530" t="s">
        <v>6</v>
      </c>
    </row>
    <row r="1531" spans="1:7" ht="14.25">
      <c r="A1531" s="11">
        <v>43952</v>
      </c>
      <c r="B1531" s="10" t="s">
        <v>3706</v>
      </c>
      <c r="C1531" s="12">
        <v>0.75</v>
      </c>
      <c r="D1531" s="13">
        <v>43968</v>
      </c>
      <c r="E1531" s="7" t="s">
        <v>2584</v>
      </c>
      <c r="F1531" s="14">
        <v>16.05</v>
      </c>
      <c r="G1531" t="s">
        <v>6</v>
      </c>
    </row>
    <row r="1532" spans="1:7" ht="14.25">
      <c r="A1532" s="11">
        <v>43922</v>
      </c>
      <c r="B1532" s="10" t="s">
        <v>2922</v>
      </c>
      <c r="C1532" s="12">
        <v>8.3333333333333329E-2</v>
      </c>
      <c r="D1532" s="13">
        <v>43936</v>
      </c>
      <c r="E1532" s="7" t="s">
        <v>2584</v>
      </c>
      <c r="F1532" s="14">
        <v>16.010000000000002</v>
      </c>
      <c r="G1532" t="s">
        <v>6</v>
      </c>
    </row>
    <row r="1533" spans="1:7" ht="14.25">
      <c r="A1533" s="11">
        <v>43983</v>
      </c>
      <c r="B1533" s="10" t="s">
        <v>4315</v>
      </c>
      <c r="C1533" s="12">
        <v>0.125</v>
      </c>
      <c r="D1533" s="13">
        <v>43994</v>
      </c>
      <c r="E1533" s="7" t="s">
        <v>2584</v>
      </c>
      <c r="F1533" s="14">
        <v>16.010000000000002</v>
      </c>
      <c r="G1533" t="s">
        <v>6</v>
      </c>
    </row>
    <row r="1534" spans="1:7" ht="14.25">
      <c r="A1534" s="11">
        <v>43922</v>
      </c>
      <c r="B1534" s="10" t="s">
        <v>2912</v>
      </c>
      <c r="C1534" s="12">
        <v>0.66666666666666663</v>
      </c>
      <c r="D1534" s="13">
        <v>43935</v>
      </c>
      <c r="E1534" s="7" t="s">
        <v>2584</v>
      </c>
      <c r="F1534" s="14">
        <v>16</v>
      </c>
      <c r="G1534" t="s">
        <v>6</v>
      </c>
    </row>
    <row r="1535" spans="1:7" ht="14.25">
      <c r="A1535" s="11">
        <v>43922</v>
      </c>
      <c r="B1535" s="10" t="s">
        <v>2913</v>
      </c>
      <c r="C1535" s="12">
        <v>0.70833333333333337</v>
      </c>
      <c r="D1535" s="13">
        <v>43935</v>
      </c>
      <c r="E1535" s="7" t="s">
        <v>2584</v>
      </c>
      <c r="F1535" s="14">
        <v>16</v>
      </c>
      <c r="G1535" t="s">
        <v>6</v>
      </c>
    </row>
    <row r="1536" spans="1:7" ht="14.25">
      <c r="A1536" s="11">
        <v>43952</v>
      </c>
      <c r="B1536" s="10" t="s">
        <v>3416</v>
      </c>
      <c r="C1536" s="12">
        <v>0.66666666666666663</v>
      </c>
      <c r="D1536" s="13">
        <v>43956</v>
      </c>
      <c r="E1536" s="7" t="s">
        <v>2584</v>
      </c>
      <c r="F1536" s="14">
        <v>16</v>
      </c>
      <c r="G1536" t="s">
        <v>6</v>
      </c>
    </row>
    <row r="1537" spans="1:7" ht="14.25">
      <c r="A1537" s="11">
        <v>43983</v>
      </c>
      <c r="B1537" s="10" t="s">
        <v>4137</v>
      </c>
      <c r="C1537" s="12">
        <v>0.70833333333333337</v>
      </c>
      <c r="D1537" s="13">
        <v>43986</v>
      </c>
      <c r="E1537" s="7" t="s">
        <v>2584</v>
      </c>
      <c r="F1537" s="14">
        <v>16</v>
      </c>
      <c r="G1537" t="s">
        <v>6</v>
      </c>
    </row>
    <row r="1538" spans="1:7" ht="14.25">
      <c r="A1538" s="11">
        <v>43983</v>
      </c>
      <c r="B1538" s="10" t="s">
        <v>4316</v>
      </c>
      <c r="C1538" s="12">
        <v>0.16666666666666666</v>
      </c>
      <c r="D1538" s="13">
        <v>43994</v>
      </c>
      <c r="E1538" s="7" t="s">
        <v>2584</v>
      </c>
      <c r="F1538" s="14">
        <v>16</v>
      </c>
      <c r="G1538" t="s">
        <v>6</v>
      </c>
    </row>
    <row r="1539" spans="1:7" ht="14.25">
      <c r="A1539" s="11">
        <v>43922</v>
      </c>
      <c r="B1539" s="10" t="s">
        <v>2852</v>
      </c>
      <c r="C1539" s="12">
        <v>0.16666666666666666</v>
      </c>
      <c r="D1539" s="13">
        <v>43933</v>
      </c>
      <c r="E1539" s="7" t="s">
        <v>2584</v>
      </c>
      <c r="F1539" s="14">
        <v>15.99</v>
      </c>
      <c r="G1539" t="s">
        <v>6</v>
      </c>
    </row>
    <row r="1540" spans="1:7" ht="14.25">
      <c r="A1540" s="11">
        <v>43922</v>
      </c>
      <c r="B1540" s="10" t="s">
        <v>3234</v>
      </c>
      <c r="C1540" s="12">
        <v>8.3333333333333329E-2</v>
      </c>
      <c r="D1540" s="13">
        <v>43949</v>
      </c>
      <c r="E1540" s="7" t="s">
        <v>2584</v>
      </c>
      <c r="F1540" s="14">
        <v>15.85</v>
      </c>
      <c r="G1540" t="s">
        <v>6</v>
      </c>
    </row>
    <row r="1541" spans="1:7" ht="14.25">
      <c r="A1541" s="11">
        <v>43952</v>
      </c>
      <c r="B1541" s="10" t="s">
        <v>3488</v>
      </c>
      <c r="C1541" s="12">
        <v>0.66666666666666663</v>
      </c>
      <c r="D1541" s="13">
        <v>43959</v>
      </c>
      <c r="E1541" s="7" t="s">
        <v>2584</v>
      </c>
      <c r="F1541" s="14">
        <v>15.74</v>
      </c>
      <c r="G1541" t="s">
        <v>6</v>
      </c>
    </row>
    <row r="1542" spans="1:7" ht="14.25">
      <c r="A1542" s="11">
        <v>43952</v>
      </c>
      <c r="B1542" s="10" t="s">
        <v>3672</v>
      </c>
      <c r="C1542" s="12">
        <v>0.33333333333333331</v>
      </c>
      <c r="D1542" s="13">
        <v>43967</v>
      </c>
      <c r="E1542" s="7" t="s">
        <v>2584</v>
      </c>
      <c r="F1542" s="14">
        <v>15.71</v>
      </c>
      <c r="G1542" t="s">
        <v>6</v>
      </c>
    </row>
    <row r="1543" spans="1:7" ht="14.25">
      <c r="A1543" s="11">
        <v>43983</v>
      </c>
      <c r="B1543" s="10" t="s">
        <v>4202</v>
      </c>
      <c r="C1543" s="12">
        <v>0.41666666666666669</v>
      </c>
      <c r="D1543" s="13">
        <v>43989</v>
      </c>
      <c r="E1543" s="7" t="s">
        <v>2584</v>
      </c>
      <c r="F1543" s="14">
        <v>15.7</v>
      </c>
      <c r="G1543" t="s">
        <v>6</v>
      </c>
    </row>
    <row r="1544" spans="1:7" ht="14.25">
      <c r="A1544" s="11">
        <v>43922</v>
      </c>
      <c r="B1544" s="10" t="s">
        <v>2932</v>
      </c>
      <c r="C1544" s="12">
        <v>0.5</v>
      </c>
      <c r="D1544" s="13">
        <v>43936</v>
      </c>
      <c r="E1544" s="7" t="s">
        <v>2584</v>
      </c>
      <c r="F1544" s="14">
        <v>15.67</v>
      </c>
      <c r="G1544" t="s">
        <v>6</v>
      </c>
    </row>
    <row r="1545" spans="1:7" ht="14.25">
      <c r="A1545" s="11">
        <v>43922</v>
      </c>
      <c r="B1545" s="10" t="s">
        <v>2933</v>
      </c>
      <c r="C1545" s="12">
        <v>0.54166666666666663</v>
      </c>
      <c r="D1545" s="13">
        <v>43936</v>
      </c>
      <c r="E1545" s="7" t="s">
        <v>2584</v>
      </c>
      <c r="F1545" s="14">
        <v>15.67</v>
      </c>
      <c r="G1545" t="s">
        <v>6</v>
      </c>
    </row>
    <row r="1546" spans="1:7" ht="14.25">
      <c r="A1546" s="11">
        <v>43952</v>
      </c>
      <c r="B1546" s="10" t="s">
        <v>3875</v>
      </c>
      <c r="C1546" s="12">
        <v>0.79166666666666663</v>
      </c>
      <c r="D1546" s="13">
        <v>43975</v>
      </c>
      <c r="E1546" s="7" t="s">
        <v>2584</v>
      </c>
      <c r="F1546" s="14">
        <v>15.67</v>
      </c>
      <c r="G1546" t="s">
        <v>6</v>
      </c>
    </row>
    <row r="1547" spans="1:7" ht="14.25">
      <c r="A1547" s="11">
        <v>43922</v>
      </c>
      <c r="B1547" s="10" t="s">
        <v>3153</v>
      </c>
      <c r="C1547" s="12">
        <v>0.70833333333333337</v>
      </c>
      <c r="D1547" s="13">
        <v>43945</v>
      </c>
      <c r="E1547" s="7" t="s">
        <v>2584</v>
      </c>
      <c r="F1547" s="14">
        <v>15.62</v>
      </c>
      <c r="G1547" t="s">
        <v>6</v>
      </c>
    </row>
    <row r="1548" spans="1:7" ht="14.25">
      <c r="A1548" s="11">
        <v>43952</v>
      </c>
      <c r="B1548" s="10" t="s">
        <v>3855</v>
      </c>
      <c r="C1548" s="12">
        <v>0.95833333333333337</v>
      </c>
      <c r="D1548" s="13">
        <v>43974</v>
      </c>
      <c r="E1548" s="7" t="s">
        <v>2584</v>
      </c>
      <c r="F1548" s="14">
        <v>15.6</v>
      </c>
      <c r="G1548" t="s">
        <v>6</v>
      </c>
    </row>
    <row r="1549" spans="1:7" ht="14.25">
      <c r="A1549" s="11">
        <v>43922</v>
      </c>
      <c r="B1549" s="10" t="s">
        <v>2781</v>
      </c>
      <c r="C1549" s="12">
        <v>0.20833333333333334</v>
      </c>
      <c r="D1549" s="13">
        <v>43930</v>
      </c>
      <c r="E1549" s="7" t="s">
        <v>2584</v>
      </c>
      <c r="F1549" s="14">
        <v>15.59</v>
      </c>
      <c r="G1549" t="s">
        <v>6</v>
      </c>
    </row>
    <row r="1550" spans="1:7" ht="14.25">
      <c r="A1550" s="11">
        <v>43922</v>
      </c>
      <c r="B1550" s="10" t="s">
        <v>3162</v>
      </c>
      <c r="C1550" s="12">
        <v>8.3333333333333329E-2</v>
      </c>
      <c r="D1550" s="13">
        <v>43946</v>
      </c>
      <c r="E1550" s="7" t="s">
        <v>2584</v>
      </c>
      <c r="F1550" s="14">
        <v>15.59</v>
      </c>
      <c r="G1550" t="s">
        <v>6</v>
      </c>
    </row>
    <row r="1551" spans="1:7" ht="14.25">
      <c r="A1551" s="11">
        <v>43922</v>
      </c>
      <c r="B1551" s="10" t="s">
        <v>2987</v>
      </c>
      <c r="C1551" s="12">
        <v>0.79166666666666663</v>
      </c>
      <c r="D1551" s="13">
        <v>43938</v>
      </c>
      <c r="E1551" s="7" t="s">
        <v>2584</v>
      </c>
      <c r="F1551" s="14">
        <v>15.55</v>
      </c>
      <c r="G1551" t="s">
        <v>6</v>
      </c>
    </row>
    <row r="1552" spans="1:7" ht="14.25">
      <c r="A1552" s="11">
        <v>43952</v>
      </c>
      <c r="B1552" s="10" t="s">
        <v>3407</v>
      </c>
      <c r="C1552" s="12">
        <v>0.29166666666666669</v>
      </c>
      <c r="D1552" s="13">
        <v>43956</v>
      </c>
      <c r="E1552" s="7" t="s">
        <v>2584</v>
      </c>
      <c r="F1552" s="14">
        <v>15.5</v>
      </c>
      <c r="G1552" t="s">
        <v>6</v>
      </c>
    </row>
    <row r="1553" spans="1:7" ht="14.25">
      <c r="A1553" s="11">
        <v>43952</v>
      </c>
      <c r="B1553" s="10" t="s">
        <v>3555</v>
      </c>
      <c r="C1553" s="12">
        <v>0.45833333333333331</v>
      </c>
      <c r="D1553" s="13">
        <v>43962</v>
      </c>
      <c r="E1553" s="7" t="s">
        <v>2584</v>
      </c>
      <c r="F1553" s="14">
        <v>15.5</v>
      </c>
      <c r="G1553" t="s">
        <v>6</v>
      </c>
    </row>
    <row r="1554" spans="1:7" ht="14.25">
      <c r="A1554" s="11">
        <v>43952</v>
      </c>
      <c r="B1554" s="10" t="s">
        <v>3678</v>
      </c>
      <c r="C1554" s="12">
        <v>0.58333333333333337</v>
      </c>
      <c r="D1554" s="13">
        <v>43967</v>
      </c>
      <c r="E1554" s="7" t="s">
        <v>2584</v>
      </c>
      <c r="F1554" s="14">
        <v>15.45</v>
      </c>
      <c r="G1554" t="s">
        <v>6</v>
      </c>
    </row>
    <row r="1555" spans="1:7" ht="14.25">
      <c r="A1555" s="11">
        <v>43952</v>
      </c>
      <c r="B1555" s="10" t="s">
        <v>3326</v>
      </c>
      <c r="C1555" s="12">
        <v>0.91666666666666663</v>
      </c>
      <c r="D1555" s="13">
        <v>43952</v>
      </c>
      <c r="E1555" s="7" t="s">
        <v>2584</v>
      </c>
      <c r="F1555" s="14">
        <v>15.39</v>
      </c>
      <c r="G1555" t="s">
        <v>6</v>
      </c>
    </row>
    <row r="1556" spans="1:7" ht="14.25">
      <c r="A1556" s="11">
        <v>43922</v>
      </c>
      <c r="B1556" s="10" t="s">
        <v>2927</v>
      </c>
      <c r="C1556" s="12">
        <v>0.29166666666666669</v>
      </c>
      <c r="D1556" s="13">
        <v>43936</v>
      </c>
      <c r="E1556" s="7" t="s">
        <v>2584</v>
      </c>
      <c r="F1556" s="14">
        <v>15.34</v>
      </c>
      <c r="G1556" t="s">
        <v>6</v>
      </c>
    </row>
    <row r="1557" spans="1:7" ht="14.25">
      <c r="A1557" s="11">
        <v>43922</v>
      </c>
      <c r="B1557" s="10" t="s">
        <v>2934</v>
      </c>
      <c r="C1557" s="12">
        <v>0.58333333333333337</v>
      </c>
      <c r="D1557" s="13">
        <v>43936</v>
      </c>
      <c r="E1557" s="7" t="s">
        <v>2584</v>
      </c>
      <c r="F1557" s="14">
        <v>15.34</v>
      </c>
      <c r="G1557" t="s">
        <v>6</v>
      </c>
    </row>
    <row r="1558" spans="1:7" ht="14.25">
      <c r="A1558" s="11">
        <v>43952</v>
      </c>
      <c r="B1558" s="10" t="s">
        <v>3643</v>
      </c>
      <c r="C1558" s="12">
        <v>0.125</v>
      </c>
      <c r="D1558" s="13">
        <v>43966</v>
      </c>
      <c r="E1558" s="7" t="s">
        <v>2584</v>
      </c>
      <c r="F1558" s="14">
        <v>15.3</v>
      </c>
      <c r="G1558" t="s">
        <v>6</v>
      </c>
    </row>
    <row r="1559" spans="1:7" ht="14.25">
      <c r="A1559" s="11">
        <v>43922</v>
      </c>
      <c r="B1559" s="10" t="s">
        <v>2699</v>
      </c>
      <c r="C1559" s="12">
        <v>0.79166666666666663</v>
      </c>
      <c r="D1559" s="13">
        <v>43926</v>
      </c>
      <c r="E1559" s="7" t="s">
        <v>2584</v>
      </c>
      <c r="F1559" s="14">
        <v>15.1</v>
      </c>
      <c r="G1559" t="s">
        <v>6</v>
      </c>
    </row>
    <row r="1560" spans="1:7" ht="14.25">
      <c r="A1560" s="11">
        <v>43922</v>
      </c>
      <c r="B1560" s="10" t="s">
        <v>2857</v>
      </c>
      <c r="C1560" s="12">
        <v>0.375</v>
      </c>
      <c r="D1560" s="13">
        <v>43933</v>
      </c>
      <c r="E1560" s="7" t="s">
        <v>2584</v>
      </c>
      <c r="F1560" s="14">
        <v>15.1</v>
      </c>
      <c r="G1560" t="s">
        <v>6</v>
      </c>
    </row>
    <row r="1561" spans="1:7" ht="14.25">
      <c r="A1561" s="11">
        <v>43922</v>
      </c>
      <c r="B1561" s="10" t="s">
        <v>2956</v>
      </c>
      <c r="C1561" s="12">
        <v>0.5</v>
      </c>
      <c r="D1561" s="13">
        <v>43937</v>
      </c>
      <c r="E1561" s="7" t="s">
        <v>2584</v>
      </c>
      <c r="F1561" s="14">
        <v>15.1</v>
      </c>
      <c r="G1561" t="s">
        <v>6</v>
      </c>
    </row>
    <row r="1562" spans="1:7" ht="14.25">
      <c r="A1562" s="11">
        <v>43922</v>
      </c>
      <c r="B1562" s="10" t="s">
        <v>3029</v>
      </c>
      <c r="C1562" s="12">
        <v>0.54166666666666663</v>
      </c>
      <c r="D1562" s="13">
        <v>43940</v>
      </c>
      <c r="E1562" s="7" t="s">
        <v>2584</v>
      </c>
      <c r="F1562" s="14">
        <v>15.01</v>
      </c>
      <c r="G1562" t="s">
        <v>6</v>
      </c>
    </row>
    <row r="1563" spans="1:7" ht="14.25">
      <c r="A1563" s="11">
        <v>43922</v>
      </c>
      <c r="B1563" s="10" t="s">
        <v>2706</v>
      </c>
      <c r="C1563" s="12">
        <v>8.3333333333333329E-2</v>
      </c>
      <c r="D1563" s="13">
        <v>43927</v>
      </c>
      <c r="E1563" s="7" t="s">
        <v>2584</v>
      </c>
      <c r="F1563" s="14">
        <v>15</v>
      </c>
      <c r="G1563" t="s">
        <v>6</v>
      </c>
    </row>
    <row r="1564" spans="1:7" ht="14.25">
      <c r="A1564" s="11">
        <v>43922</v>
      </c>
      <c r="B1564" s="10" t="s">
        <v>2707</v>
      </c>
      <c r="C1564" s="12">
        <v>0.125</v>
      </c>
      <c r="D1564" s="13">
        <v>43927</v>
      </c>
      <c r="E1564" s="7" t="s">
        <v>2584</v>
      </c>
      <c r="F1564" s="14">
        <v>15</v>
      </c>
      <c r="G1564" t="s">
        <v>6</v>
      </c>
    </row>
    <row r="1565" spans="1:7" ht="14.25">
      <c r="A1565" s="11">
        <v>43922</v>
      </c>
      <c r="B1565" s="10" t="s">
        <v>2708</v>
      </c>
      <c r="C1565" s="12">
        <v>0.16666666666666666</v>
      </c>
      <c r="D1565" s="13">
        <v>43927</v>
      </c>
      <c r="E1565" s="7" t="s">
        <v>2584</v>
      </c>
      <c r="F1565" s="14">
        <v>15</v>
      </c>
      <c r="G1565" t="s">
        <v>6</v>
      </c>
    </row>
    <row r="1566" spans="1:7" ht="14.25">
      <c r="A1566" s="11">
        <v>43922</v>
      </c>
      <c r="B1566" s="10" t="s">
        <v>2805</v>
      </c>
      <c r="C1566" s="12">
        <v>0.20833333333333334</v>
      </c>
      <c r="D1566" s="13">
        <v>43931</v>
      </c>
      <c r="E1566" s="7" t="s">
        <v>2584</v>
      </c>
      <c r="F1566" s="14">
        <v>15</v>
      </c>
      <c r="G1566" t="s">
        <v>6</v>
      </c>
    </row>
    <row r="1567" spans="1:7" ht="14.25">
      <c r="A1567" s="11">
        <v>43922</v>
      </c>
      <c r="B1567" s="10" t="s">
        <v>2858</v>
      </c>
      <c r="C1567" s="12">
        <v>0.41666666666666669</v>
      </c>
      <c r="D1567" s="13">
        <v>43933</v>
      </c>
      <c r="E1567" s="7" t="s">
        <v>2584</v>
      </c>
      <c r="F1567" s="14">
        <v>15</v>
      </c>
      <c r="G1567" t="s">
        <v>6</v>
      </c>
    </row>
    <row r="1568" spans="1:7" ht="14.25">
      <c r="A1568" s="11">
        <v>43922</v>
      </c>
      <c r="B1568" s="10" t="s">
        <v>2938</v>
      </c>
      <c r="C1568" s="12">
        <v>0.75</v>
      </c>
      <c r="D1568" s="13">
        <v>43936</v>
      </c>
      <c r="E1568" s="7" t="s">
        <v>2584</v>
      </c>
      <c r="F1568" s="14">
        <v>15</v>
      </c>
      <c r="G1568" t="s">
        <v>6</v>
      </c>
    </row>
    <row r="1569" spans="1:7" ht="14.25">
      <c r="A1569" s="11">
        <v>43922</v>
      </c>
      <c r="B1569" s="10" t="s">
        <v>2964</v>
      </c>
      <c r="C1569" s="12">
        <v>0.83333333333333337</v>
      </c>
      <c r="D1569" s="13">
        <v>43937</v>
      </c>
      <c r="E1569" s="7" t="s">
        <v>2584</v>
      </c>
      <c r="F1569" s="14">
        <v>15</v>
      </c>
      <c r="G1569" t="s">
        <v>6</v>
      </c>
    </row>
    <row r="1570" spans="1:7" ht="14.25">
      <c r="A1570" s="11">
        <v>43922</v>
      </c>
      <c r="B1570" s="10" t="s">
        <v>2977</v>
      </c>
      <c r="C1570" s="12">
        <v>0.375</v>
      </c>
      <c r="D1570" s="13">
        <v>43938</v>
      </c>
      <c r="E1570" s="7" t="s">
        <v>2584</v>
      </c>
      <c r="F1570" s="14">
        <v>15</v>
      </c>
      <c r="G1570" t="s">
        <v>6</v>
      </c>
    </row>
    <row r="1571" spans="1:7" ht="14.25">
      <c r="A1571" s="11">
        <v>43922</v>
      </c>
      <c r="B1571" s="10" t="s">
        <v>3048</v>
      </c>
      <c r="C1571" s="12">
        <v>0.33333333333333331</v>
      </c>
      <c r="D1571" s="13">
        <v>43941</v>
      </c>
      <c r="E1571" s="7" t="s">
        <v>2584</v>
      </c>
      <c r="F1571" s="14">
        <v>15</v>
      </c>
      <c r="G1571" t="s">
        <v>6</v>
      </c>
    </row>
    <row r="1572" spans="1:7" ht="14.25">
      <c r="A1572" s="11">
        <v>43922</v>
      </c>
      <c r="B1572" s="10" t="s">
        <v>3196</v>
      </c>
      <c r="C1572" s="12">
        <v>0.5</v>
      </c>
      <c r="D1572" s="13">
        <v>43947</v>
      </c>
      <c r="E1572" s="7" t="s">
        <v>2584</v>
      </c>
      <c r="F1572" s="14">
        <v>15</v>
      </c>
      <c r="G1572" t="s">
        <v>6</v>
      </c>
    </row>
    <row r="1573" spans="1:7" ht="14.25">
      <c r="A1573" s="11">
        <v>43922</v>
      </c>
      <c r="B1573" s="10" t="s">
        <v>3250</v>
      </c>
      <c r="C1573" s="12">
        <v>0.75</v>
      </c>
      <c r="D1573" s="13">
        <v>43949</v>
      </c>
      <c r="E1573" s="7" t="s">
        <v>2584</v>
      </c>
      <c r="F1573" s="14">
        <v>15</v>
      </c>
      <c r="G1573" t="s">
        <v>6</v>
      </c>
    </row>
    <row r="1574" spans="1:7" ht="14.25">
      <c r="A1574" s="11">
        <v>43922</v>
      </c>
      <c r="B1574" s="10" t="s">
        <v>3278</v>
      </c>
      <c r="C1574" s="12">
        <v>0.91666666666666663</v>
      </c>
      <c r="D1574" s="13">
        <v>43950</v>
      </c>
      <c r="E1574" s="7" t="s">
        <v>2584</v>
      </c>
      <c r="F1574" s="14">
        <v>15</v>
      </c>
      <c r="G1574" t="s">
        <v>6</v>
      </c>
    </row>
    <row r="1575" spans="1:7" ht="14.25">
      <c r="A1575" s="11">
        <v>43952</v>
      </c>
      <c r="B1575" s="10" t="s">
        <v>3405</v>
      </c>
      <c r="C1575" s="12">
        <v>0.20833333333333334</v>
      </c>
      <c r="D1575" s="13">
        <v>43956</v>
      </c>
      <c r="E1575" s="7" t="s">
        <v>2584</v>
      </c>
      <c r="F1575" s="14">
        <v>15</v>
      </c>
      <c r="G1575" t="s">
        <v>6</v>
      </c>
    </row>
    <row r="1576" spans="1:7" ht="14.25">
      <c r="A1576" s="11">
        <v>43952</v>
      </c>
      <c r="B1576" s="10" t="s">
        <v>3552</v>
      </c>
      <c r="C1576" s="12">
        <v>0.33333333333333331</v>
      </c>
      <c r="D1576" s="13">
        <v>43962</v>
      </c>
      <c r="E1576" s="7" t="s">
        <v>2584</v>
      </c>
      <c r="F1576" s="14">
        <v>15</v>
      </c>
      <c r="G1576" t="s">
        <v>6</v>
      </c>
    </row>
    <row r="1577" spans="1:7" ht="14.25">
      <c r="A1577" s="11">
        <v>43952</v>
      </c>
      <c r="B1577" s="10" t="s">
        <v>3701</v>
      </c>
      <c r="C1577" s="12">
        <v>0.54166666666666663</v>
      </c>
      <c r="D1577" s="13">
        <v>43968</v>
      </c>
      <c r="E1577" s="7" t="s">
        <v>2584</v>
      </c>
      <c r="F1577" s="14">
        <v>15</v>
      </c>
      <c r="G1577" t="s">
        <v>6</v>
      </c>
    </row>
    <row r="1578" spans="1:7" ht="14.25">
      <c r="A1578" s="11">
        <v>43952</v>
      </c>
      <c r="B1578" s="10" t="s">
        <v>3852</v>
      </c>
      <c r="C1578" s="12">
        <v>0.83333333333333337</v>
      </c>
      <c r="D1578" s="13">
        <v>43974</v>
      </c>
      <c r="E1578" s="7" t="s">
        <v>2584</v>
      </c>
      <c r="F1578" s="14">
        <v>15</v>
      </c>
      <c r="G1578" t="s">
        <v>6</v>
      </c>
    </row>
    <row r="1579" spans="1:7" ht="14.25">
      <c r="A1579" s="11">
        <v>43983</v>
      </c>
      <c r="B1579" s="10" t="s">
        <v>4375</v>
      </c>
      <c r="C1579" s="12">
        <v>0.625</v>
      </c>
      <c r="D1579" s="13">
        <v>43996</v>
      </c>
      <c r="E1579" s="7" t="s">
        <v>2584</v>
      </c>
      <c r="F1579" s="14">
        <v>15</v>
      </c>
      <c r="G1579" t="s">
        <v>6</v>
      </c>
    </row>
    <row r="1580" spans="1:7" ht="14.25">
      <c r="A1580" s="11">
        <v>43922</v>
      </c>
      <c r="B1580" s="10" t="s">
        <v>2802</v>
      </c>
      <c r="C1580" s="12">
        <v>8.3333333333333329E-2</v>
      </c>
      <c r="D1580" s="13">
        <v>43931</v>
      </c>
      <c r="E1580" s="7" t="s">
        <v>2584</v>
      </c>
      <c r="F1580" s="14">
        <v>14.99</v>
      </c>
      <c r="G1580" t="s">
        <v>6</v>
      </c>
    </row>
    <row r="1581" spans="1:7" ht="14.25">
      <c r="A1581" s="11">
        <v>43922</v>
      </c>
      <c r="B1581" s="10" t="s">
        <v>2804</v>
      </c>
      <c r="C1581" s="12">
        <v>0.16666666666666666</v>
      </c>
      <c r="D1581" s="13">
        <v>43931</v>
      </c>
      <c r="E1581" s="7" t="s">
        <v>2584</v>
      </c>
      <c r="F1581" s="14">
        <v>14.99</v>
      </c>
      <c r="G1581" t="s">
        <v>6</v>
      </c>
    </row>
    <row r="1582" spans="1:7" ht="14.25">
      <c r="A1582" s="11">
        <v>43922</v>
      </c>
      <c r="B1582" s="10" t="s">
        <v>2817</v>
      </c>
      <c r="C1582" s="12">
        <v>0.70833333333333337</v>
      </c>
      <c r="D1582" s="13">
        <v>43931</v>
      </c>
      <c r="E1582" s="7" t="s">
        <v>2584</v>
      </c>
      <c r="F1582" s="14">
        <v>14.99</v>
      </c>
      <c r="G1582" t="s">
        <v>6</v>
      </c>
    </row>
    <row r="1583" spans="1:7" ht="14.25">
      <c r="A1583" s="11">
        <v>43922</v>
      </c>
      <c r="B1583" s="10" t="s">
        <v>2666</v>
      </c>
      <c r="C1583" s="12">
        <v>0.41666666666666669</v>
      </c>
      <c r="D1583" s="13">
        <v>43925</v>
      </c>
      <c r="E1583" s="7" t="s">
        <v>2584</v>
      </c>
      <c r="F1583" s="14">
        <v>14.98</v>
      </c>
      <c r="G1583" t="s">
        <v>6</v>
      </c>
    </row>
    <row r="1584" spans="1:7" ht="14.25">
      <c r="A1584" s="11">
        <v>43952</v>
      </c>
      <c r="B1584" s="10" t="s">
        <v>3668</v>
      </c>
      <c r="C1584" s="12">
        <v>0.16666666666666666</v>
      </c>
      <c r="D1584" s="13">
        <v>43967</v>
      </c>
      <c r="E1584" s="7" t="s">
        <v>2584</v>
      </c>
      <c r="F1584" s="14">
        <v>14.95</v>
      </c>
      <c r="G1584" t="s">
        <v>6</v>
      </c>
    </row>
    <row r="1585" spans="1:7" ht="14.25">
      <c r="A1585" s="11">
        <v>43922</v>
      </c>
      <c r="B1585" s="10" t="s">
        <v>2923</v>
      </c>
      <c r="C1585" s="12">
        <v>0.125</v>
      </c>
      <c r="D1585" s="13">
        <v>43936</v>
      </c>
      <c r="E1585" s="7" t="s">
        <v>2584</v>
      </c>
      <c r="F1585" s="14">
        <v>14.89</v>
      </c>
      <c r="G1585" t="s">
        <v>6</v>
      </c>
    </row>
    <row r="1586" spans="1:7" ht="14.25">
      <c r="A1586" s="11">
        <v>43952</v>
      </c>
      <c r="B1586" s="10" t="s">
        <v>3395</v>
      </c>
      <c r="C1586" s="12">
        <v>0.79166666666666663</v>
      </c>
      <c r="D1586" s="13">
        <v>43955</v>
      </c>
      <c r="E1586" s="7" t="s">
        <v>2584</v>
      </c>
      <c r="F1586" s="14">
        <v>14.87</v>
      </c>
      <c r="G1586" t="s">
        <v>6</v>
      </c>
    </row>
    <row r="1587" spans="1:7" ht="14.25">
      <c r="A1587" s="11">
        <v>43922</v>
      </c>
      <c r="B1587" s="10" t="s">
        <v>3020</v>
      </c>
      <c r="C1587" s="12">
        <v>0.16666666666666666</v>
      </c>
      <c r="D1587" s="13">
        <v>43940</v>
      </c>
      <c r="E1587" s="7" t="s">
        <v>2584</v>
      </c>
      <c r="F1587" s="14">
        <v>14.71</v>
      </c>
      <c r="G1587" t="s">
        <v>6</v>
      </c>
    </row>
    <row r="1588" spans="1:7" ht="14.25">
      <c r="A1588" s="11">
        <v>43922</v>
      </c>
      <c r="B1588" s="10" t="s">
        <v>3028</v>
      </c>
      <c r="C1588" s="12">
        <v>0.5</v>
      </c>
      <c r="D1588" s="13">
        <v>43940</v>
      </c>
      <c r="E1588" s="7" t="s">
        <v>2584</v>
      </c>
      <c r="F1588" s="14">
        <v>14.71</v>
      </c>
      <c r="G1588" t="s">
        <v>6</v>
      </c>
    </row>
    <row r="1589" spans="1:7" ht="14.25">
      <c r="A1589" s="11">
        <v>43922</v>
      </c>
      <c r="B1589" s="10" t="s">
        <v>3030</v>
      </c>
      <c r="C1589" s="12">
        <v>0.58333333333333337</v>
      </c>
      <c r="D1589" s="13">
        <v>43940</v>
      </c>
      <c r="E1589" s="7" t="s">
        <v>2584</v>
      </c>
      <c r="F1589" s="14">
        <v>14.71</v>
      </c>
      <c r="G1589" t="s">
        <v>6</v>
      </c>
    </row>
    <row r="1590" spans="1:7" ht="14.25">
      <c r="A1590" s="11">
        <v>43922</v>
      </c>
      <c r="B1590" s="10" t="s">
        <v>3021</v>
      </c>
      <c r="C1590" s="12">
        <v>0.20833333333333334</v>
      </c>
      <c r="D1590" s="13">
        <v>43940</v>
      </c>
      <c r="E1590" s="7" t="s">
        <v>2584</v>
      </c>
      <c r="F1590" s="14">
        <v>14.67</v>
      </c>
      <c r="G1590" t="s">
        <v>6</v>
      </c>
    </row>
    <row r="1591" spans="1:7" ht="14.25">
      <c r="A1591" s="11">
        <v>43922</v>
      </c>
      <c r="B1591" s="10" t="s">
        <v>2863</v>
      </c>
      <c r="C1591" s="12">
        <v>0.625</v>
      </c>
      <c r="D1591" s="13">
        <v>43933</v>
      </c>
      <c r="E1591" s="7" t="s">
        <v>2584</v>
      </c>
      <c r="F1591" s="14">
        <v>14.59</v>
      </c>
      <c r="G1591" t="s">
        <v>6</v>
      </c>
    </row>
    <row r="1592" spans="1:7" ht="14.25">
      <c r="A1592" s="11">
        <v>43922</v>
      </c>
      <c r="B1592" s="10" t="s">
        <v>3018</v>
      </c>
      <c r="C1592" s="12">
        <v>8.3333333333333329E-2</v>
      </c>
      <c r="D1592" s="13">
        <v>43940</v>
      </c>
      <c r="E1592" s="7" t="s">
        <v>2584</v>
      </c>
      <c r="F1592" s="14">
        <v>14.51</v>
      </c>
      <c r="G1592" t="s">
        <v>6</v>
      </c>
    </row>
    <row r="1593" spans="1:7" ht="14.25">
      <c r="A1593" s="11">
        <v>43922</v>
      </c>
      <c r="B1593" s="10" t="s">
        <v>2866</v>
      </c>
      <c r="C1593" s="12">
        <v>0.75</v>
      </c>
      <c r="D1593" s="13">
        <v>43933</v>
      </c>
      <c r="E1593" s="7" t="s">
        <v>2584</v>
      </c>
      <c r="F1593" s="14">
        <v>14.5</v>
      </c>
      <c r="G1593" t="s">
        <v>6</v>
      </c>
    </row>
    <row r="1594" spans="1:7" ht="14.25">
      <c r="A1594" s="11">
        <v>43952</v>
      </c>
      <c r="B1594" s="10" t="s">
        <v>3406</v>
      </c>
      <c r="C1594" s="12">
        <v>0.25</v>
      </c>
      <c r="D1594" s="13">
        <v>43956</v>
      </c>
      <c r="E1594" s="7" t="s">
        <v>2584</v>
      </c>
      <c r="F1594" s="14">
        <v>14.5</v>
      </c>
      <c r="G1594" t="s">
        <v>6</v>
      </c>
    </row>
    <row r="1595" spans="1:7" ht="14.25">
      <c r="A1595" s="11">
        <v>43952</v>
      </c>
      <c r="B1595" s="10" t="s">
        <v>3681</v>
      </c>
      <c r="C1595" s="12">
        <v>0.70833333333333337</v>
      </c>
      <c r="D1595" s="13">
        <v>43967</v>
      </c>
      <c r="E1595" s="7" t="s">
        <v>2584</v>
      </c>
      <c r="F1595" s="14">
        <v>14.5</v>
      </c>
      <c r="G1595" t="s">
        <v>6</v>
      </c>
    </row>
    <row r="1596" spans="1:7" ht="14.25">
      <c r="A1596" s="11">
        <v>43922</v>
      </c>
      <c r="B1596" s="10" t="s">
        <v>3164</v>
      </c>
      <c r="C1596" s="12">
        <v>0.16666666666666666</v>
      </c>
      <c r="D1596" s="13">
        <v>43946</v>
      </c>
      <c r="E1596" s="7" t="s">
        <v>2584</v>
      </c>
      <c r="F1596" s="14">
        <v>14.48</v>
      </c>
      <c r="G1596" t="s">
        <v>6</v>
      </c>
    </row>
    <row r="1597" spans="1:7" ht="14.25">
      <c r="A1597" s="11">
        <v>43952</v>
      </c>
      <c r="B1597" s="10" t="s">
        <v>3403</v>
      </c>
      <c r="C1597" s="12">
        <v>0.125</v>
      </c>
      <c r="D1597" s="13">
        <v>43956</v>
      </c>
      <c r="E1597" s="7" t="s">
        <v>2584</v>
      </c>
      <c r="F1597" s="14">
        <v>14.29</v>
      </c>
      <c r="G1597" t="s">
        <v>6</v>
      </c>
    </row>
    <row r="1598" spans="1:7" ht="14.25">
      <c r="A1598" s="11">
        <v>43952</v>
      </c>
      <c r="B1598" s="10" t="s">
        <v>3404</v>
      </c>
      <c r="C1598" s="12">
        <v>0.16666666666666666</v>
      </c>
      <c r="D1598" s="13">
        <v>43956</v>
      </c>
      <c r="E1598" s="7" t="s">
        <v>2584</v>
      </c>
      <c r="F1598" s="14">
        <v>14.29</v>
      </c>
      <c r="G1598" t="s">
        <v>6</v>
      </c>
    </row>
    <row r="1599" spans="1:7" ht="14.25">
      <c r="A1599" s="11">
        <v>43922</v>
      </c>
      <c r="B1599" s="10" t="s">
        <v>2668</v>
      </c>
      <c r="C1599" s="12">
        <v>0.5</v>
      </c>
      <c r="D1599" s="13">
        <v>43925</v>
      </c>
      <c r="E1599" s="7" t="s">
        <v>2584</v>
      </c>
      <c r="F1599" s="14">
        <v>14.28</v>
      </c>
      <c r="G1599" t="s">
        <v>6</v>
      </c>
    </row>
    <row r="1600" spans="1:7" ht="14.25">
      <c r="A1600" s="11">
        <v>43922</v>
      </c>
      <c r="B1600" s="10" t="s">
        <v>3019</v>
      </c>
      <c r="C1600" s="12">
        <v>0.125</v>
      </c>
      <c r="D1600" s="13">
        <v>43940</v>
      </c>
      <c r="E1600" s="7" t="s">
        <v>2584</v>
      </c>
      <c r="F1600" s="14">
        <v>14.27</v>
      </c>
      <c r="G1600" t="s">
        <v>6</v>
      </c>
    </row>
    <row r="1601" spans="1:7" ht="14.25">
      <c r="A1601" s="11">
        <v>43952</v>
      </c>
      <c r="B1601" s="10" t="s">
        <v>3402</v>
      </c>
      <c r="C1601" s="12">
        <v>8.3333333333333329E-2</v>
      </c>
      <c r="D1601" s="13">
        <v>43956</v>
      </c>
      <c r="E1601" s="7" t="s">
        <v>2584</v>
      </c>
      <c r="F1601" s="14">
        <v>14.27</v>
      </c>
      <c r="G1601" t="s">
        <v>6</v>
      </c>
    </row>
    <row r="1602" spans="1:7" ht="14.25">
      <c r="A1602" s="11">
        <v>43922</v>
      </c>
      <c r="B1602" s="10" t="s">
        <v>2926</v>
      </c>
      <c r="C1602" s="12">
        <v>0.25</v>
      </c>
      <c r="D1602" s="13">
        <v>43936</v>
      </c>
      <c r="E1602" s="7" t="s">
        <v>2584</v>
      </c>
      <c r="F1602" s="14">
        <v>14.24</v>
      </c>
      <c r="G1602" t="s">
        <v>6</v>
      </c>
    </row>
    <row r="1603" spans="1:7" ht="14.25">
      <c r="A1603" s="11">
        <v>43922</v>
      </c>
      <c r="B1603" s="10" t="s">
        <v>3238</v>
      </c>
      <c r="C1603" s="12">
        <v>0.25</v>
      </c>
      <c r="D1603" s="13">
        <v>43949</v>
      </c>
      <c r="E1603" s="7" t="s">
        <v>2584</v>
      </c>
      <c r="F1603" s="14">
        <v>14.24</v>
      </c>
      <c r="G1603" t="s">
        <v>6</v>
      </c>
    </row>
    <row r="1604" spans="1:7" ht="14.25">
      <c r="A1604" s="11">
        <v>43922</v>
      </c>
      <c r="B1604" s="10" t="s">
        <v>2952</v>
      </c>
      <c r="C1604" s="12">
        <v>0.33333333333333331</v>
      </c>
      <c r="D1604" s="13">
        <v>43937</v>
      </c>
      <c r="E1604" s="7" t="s">
        <v>2584</v>
      </c>
      <c r="F1604" s="14">
        <v>14.23</v>
      </c>
      <c r="G1604" t="s">
        <v>6</v>
      </c>
    </row>
    <row r="1605" spans="1:7" ht="14.25">
      <c r="A1605" s="11">
        <v>43922</v>
      </c>
      <c r="B1605" s="10" t="s">
        <v>3023</v>
      </c>
      <c r="C1605" s="12">
        <v>0.29166666666666669</v>
      </c>
      <c r="D1605" s="13">
        <v>43940</v>
      </c>
      <c r="E1605" s="7" t="s">
        <v>2584</v>
      </c>
      <c r="F1605" s="14">
        <v>14.23</v>
      </c>
      <c r="G1605" t="s">
        <v>6</v>
      </c>
    </row>
    <row r="1606" spans="1:7" ht="14.25">
      <c r="A1606" s="11">
        <v>43922</v>
      </c>
      <c r="B1606" s="10" t="s">
        <v>3025</v>
      </c>
      <c r="C1606" s="12">
        <v>0.375</v>
      </c>
      <c r="D1606" s="13">
        <v>43940</v>
      </c>
      <c r="E1606" s="7" t="s">
        <v>2584</v>
      </c>
      <c r="F1606" s="14">
        <v>14.23</v>
      </c>
      <c r="G1606" t="s">
        <v>6</v>
      </c>
    </row>
    <row r="1607" spans="1:7" ht="14.25">
      <c r="A1607" s="11">
        <v>43922</v>
      </c>
      <c r="B1607" s="10" t="s">
        <v>3058</v>
      </c>
      <c r="C1607" s="12">
        <v>0.75</v>
      </c>
      <c r="D1607" s="13">
        <v>43941</v>
      </c>
      <c r="E1607" s="7" t="s">
        <v>2584</v>
      </c>
      <c r="F1607" s="14">
        <v>14.23</v>
      </c>
      <c r="G1607" t="s">
        <v>6</v>
      </c>
    </row>
    <row r="1608" spans="1:7" ht="14.25">
      <c r="A1608" s="11">
        <v>43922</v>
      </c>
      <c r="B1608" s="10" t="s">
        <v>3037</v>
      </c>
      <c r="C1608" s="12">
        <v>0.875</v>
      </c>
      <c r="D1608" s="13">
        <v>43940</v>
      </c>
      <c r="E1608" s="7" t="s">
        <v>2584</v>
      </c>
      <c r="F1608" s="14">
        <v>14.11</v>
      </c>
      <c r="G1608" t="s">
        <v>6</v>
      </c>
    </row>
    <row r="1609" spans="1:7" ht="14.25">
      <c r="A1609" s="11">
        <v>43922</v>
      </c>
      <c r="B1609" s="10" t="s">
        <v>3150</v>
      </c>
      <c r="C1609" s="12">
        <v>0.58333333333333337</v>
      </c>
      <c r="D1609" s="13">
        <v>43945</v>
      </c>
      <c r="E1609" s="7" t="s">
        <v>2584</v>
      </c>
      <c r="F1609" s="14">
        <v>14.1</v>
      </c>
      <c r="G1609" t="s">
        <v>6</v>
      </c>
    </row>
    <row r="1610" spans="1:7" ht="14.25">
      <c r="A1610" s="11">
        <v>43922</v>
      </c>
      <c r="B1610" s="10" t="s">
        <v>2944</v>
      </c>
      <c r="C1610" s="12">
        <v>0</v>
      </c>
      <c r="D1610" s="13">
        <v>43937</v>
      </c>
      <c r="E1610" s="7" t="s">
        <v>2584</v>
      </c>
      <c r="F1610" s="14">
        <v>14.06</v>
      </c>
      <c r="G1610" t="s">
        <v>6</v>
      </c>
    </row>
    <row r="1611" spans="1:7" ht="14.25">
      <c r="A1611" s="11">
        <v>43952</v>
      </c>
      <c r="B1611" s="10" t="s">
        <v>3526</v>
      </c>
      <c r="C1611" s="12">
        <v>0.25</v>
      </c>
      <c r="D1611" s="13">
        <v>43961</v>
      </c>
      <c r="E1611" s="7" t="s">
        <v>2584</v>
      </c>
      <c r="F1611" s="14">
        <v>14.06</v>
      </c>
      <c r="G1611" t="s">
        <v>6</v>
      </c>
    </row>
    <row r="1612" spans="1:7" ht="14.25">
      <c r="A1612" s="11">
        <v>43922</v>
      </c>
      <c r="B1612" s="10" t="s">
        <v>3117</v>
      </c>
      <c r="C1612" s="12">
        <v>0.20833333333333334</v>
      </c>
      <c r="D1612" s="13">
        <v>43944</v>
      </c>
      <c r="E1612" s="7" t="s">
        <v>2584</v>
      </c>
      <c r="F1612" s="14">
        <v>14.01</v>
      </c>
      <c r="G1612" t="s">
        <v>6</v>
      </c>
    </row>
    <row r="1613" spans="1:7" ht="14.25">
      <c r="A1613" s="11">
        <v>43922</v>
      </c>
      <c r="B1613" s="10" t="s">
        <v>3177</v>
      </c>
      <c r="C1613" s="12">
        <v>0.70833333333333337</v>
      </c>
      <c r="D1613" s="13">
        <v>43946</v>
      </c>
      <c r="E1613" s="7" t="s">
        <v>2584</v>
      </c>
      <c r="F1613" s="14">
        <v>14.01</v>
      </c>
      <c r="G1613" t="s">
        <v>6</v>
      </c>
    </row>
    <row r="1614" spans="1:7" ht="14.25">
      <c r="A1614" s="11">
        <v>43922</v>
      </c>
      <c r="B1614" s="10" t="s">
        <v>2679</v>
      </c>
      <c r="C1614" s="12">
        <v>0.95833333333333337</v>
      </c>
      <c r="D1614" s="13">
        <v>43925</v>
      </c>
      <c r="E1614" s="7" t="s">
        <v>2584</v>
      </c>
      <c r="F1614" s="14">
        <v>14</v>
      </c>
      <c r="G1614" t="s">
        <v>6</v>
      </c>
    </row>
    <row r="1615" spans="1:7" ht="14.25">
      <c r="A1615" s="11">
        <v>43922</v>
      </c>
      <c r="B1615" s="10" t="s">
        <v>2925</v>
      </c>
      <c r="C1615" s="12">
        <v>0.20833333333333334</v>
      </c>
      <c r="D1615" s="13">
        <v>43936</v>
      </c>
      <c r="E1615" s="7" t="s">
        <v>2584</v>
      </c>
      <c r="F1615" s="14">
        <v>14</v>
      </c>
      <c r="G1615" t="s">
        <v>6</v>
      </c>
    </row>
    <row r="1616" spans="1:7" ht="14.25">
      <c r="A1616" s="11">
        <v>43922</v>
      </c>
      <c r="B1616" s="10" t="s">
        <v>3202</v>
      </c>
      <c r="C1616" s="12">
        <v>0.75</v>
      </c>
      <c r="D1616" s="13">
        <v>43947</v>
      </c>
      <c r="E1616" s="7" t="s">
        <v>2584</v>
      </c>
      <c r="F1616" s="14">
        <v>14</v>
      </c>
      <c r="G1616" t="s">
        <v>6</v>
      </c>
    </row>
    <row r="1617" spans="1:7" ht="14.25">
      <c r="A1617" s="11">
        <v>43922</v>
      </c>
      <c r="B1617" s="10" t="s">
        <v>3277</v>
      </c>
      <c r="C1617" s="12">
        <v>0.875</v>
      </c>
      <c r="D1617" s="13">
        <v>43950</v>
      </c>
      <c r="E1617" s="7" t="s">
        <v>2584</v>
      </c>
      <c r="F1617" s="14">
        <v>14</v>
      </c>
      <c r="G1617" t="s">
        <v>6</v>
      </c>
    </row>
    <row r="1618" spans="1:7" ht="14.25">
      <c r="A1618" s="11">
        <v>43952</v>
      </c>
      <c r="B1618" s="10" t="s">
        <v>3544</v>
      </c>
      <c r="C1618" s="12">
        <v>0</v>
      </c>
      <c r="D1618" s="13">
        <v>43962</v>
      </c>
      <c r="E1618" s="7" t="s">
        <v>2584</v>
      </c>
      <c r="F1618" s="14">
        <v>14</v>
      </c>
      <c r="G1618" t="s">
        <v>6</v>
      </c>
    </row>
    <row r="1619" spans="1:7" ht="14.25">
      <c r="A1619" s="11">
        <v>43952</v>
      </c>
      <c r="B1619" s="10" t="s">
        <v>3551</v>
      </c>
      <c r="C1619" s="12">
        <v>0.29166666666666669</v>
      </c>
      <c r="D1619" s="13">
        <v>43962</v>
      </c>
      <c r="E1619" s="7" t="s">
        <v>2584</v>
      </c>
      <c r="F1619" s="14">
        <v>14</v>
      </c>
      <c r="G1619" t="s">
        <v>6</v>
      </c>
    </row>
    <row r="1620" spans="1:7" ht="14.25">
      <c r="A1620" s="11">
        <v>43952</v>
      </c>
      <c r="B1620" s="10" t="s">
        <v>3524</v>
      </c>
      <c r="C1620" s="12">
        <v>0.16666666666666666</v>
      </c>
      <c r="D1620" s="13">
        <v>43961</v>
      </c>
      <c r="E1620" s="7" t="s">
        <v>2584</v>
      </c>
      <c r="F1620" s="14">
        <v>13.94</v>
      </c>
      <c r="G1620" t="s">
        <v>6</v>
      </c>
    </row>
    <row r="1621" spans="1:7" ht="14.25">
      <c r="A1621" s="11">
        <v>43922</v>
      </c>
      <c r="B1621" s="10" t="s">
        <v>2986</v>
      </c>
      <c r="C1621" s="12">
        <v>0.75</v>
      </c>
      <c r="D1621" s="13">
        <v>43938</v>
      </c>
      <c r="E1621" s="7" t="s">
        <v>2584</v>
      </c>
      <c r="F1621" s="14">
        <v>13.93</v>
      </c>
      <c r="G1621" t="s">
        <v>6</v>
      </c>
    </row>
    <row r="1622" spans="1:7" ht="14.25">
      <c r="A1622" s="11">
        <v>43922</v>
      </c>
      <c r="B1622" s="10" t="s">
        <v>2864</v>
      </c>
      <c r="C1622" s="12">
        <v>0.66666666666666663</v>
      </c>
      <c r="D1622" s="13">
        <v>43933</v>
      </c>
      <c r="E1622" s="7" t="s">
        <v>2584</v>
      </c>
      <c r="F1622" s="14">
        <v>13.9</v>
      </c>
      <c r="G1622" t="s">
        <v>6</v>
      </c>
    </row>
    <row r="1623" spans="1:7" ht="14.25">
      <c r="A1623" s="11">
        <v>43952</v>
      </c>
      <c r="B1623" s="10" t="s">
        <v>3512</v>
      </c>
      <c r="C1623" s="12">
        <v>0.66666666666666663</v>
      </c>
      <c r="D1623" s="13">
        <v>43960</v>
      </c>
      <c r="E1623" s="7" t="s">
        <v>2584</v>
      </c>
      <c r="F1623" s="14">
        <v>13.9</v>
      </c>
      <c r="G1623" t="s">
        <v>6</v>
      </c>
    </row>
    <row r="1624" spans="1:7" ht="14.25">
      <c r="A1624" s="11">
        <v>43952</v>
      </c>
      <c r="B1624" s="10" t="s">
        <v>3561</v>
      </c>
      <c r="C1624" s="12">
        <v>0.70833333333333337</v>
      </c>
      <c r="D1624" s="13">
        <v>43962</v>
      </c>
      <c r="E1624" s="7" t="s">
        <v>2584</v>
      </c>
      <c r="F1624" s="14">
        <v>13.89</v>
      </c>
      <c r="G1624" t="s">
        <v>6</v>
      </c>
    </row>
    <row r="1625" spans="1:7" ht="14.25">
      <c r="A1625" s="11">
        <v>43952</v>
      </c>
      <c r="B1625" s="10" t="s">
        <v>3676</v>
      </c>
      <c r="C1625" s="12">
        <v>0.5</v>
      </c>
      <c r="D1625" s="13">
        <v>43967</v>
      </c>
      <c r="E1625" s="7" t="s">
        <v>2584</v>
      </c>
      <c r="F1625" s="14">
        <v>13.72</v>
      </c>
      <c r="G1625" t="s">
        <v>6</v>
      </c>
    </row>
    <row r="1626" spans="1:7" ht="14.25">
      <c r="A1626" s="11">
        <v>43952</v>
      </c>
      <c r="B1626" s="10" t="s">
        <v>3539</v>
      </c>
      <c r="C1626" s="12">
        <v>0.79166666666666663</v>
      </c>
      <c r="D1626" s="13">
        <v>43961</v>
      </c>
      <c r="E1626" s="7" t="s">
        <v>2584</v>
      </c>
      <c r="F1626" s="14">
        <v>13.7</v>
      </c>
      <c r="G1626" t="s">
        <v>6</v>
      </c>
    </row>
    <row r="1627" spans="1:7" ht="14.25">
      <c r="A1627" s="11">
        <v>43983</v>
      </c>
      <c r="B1627" s="10" t="s">
        <v>4208</v>
      </c>
      <c r="C1627" s="12">
        <v>0.66666666666666663</v>
      </c>
      <c r="D1627" s="13">
        <v>43989</v>
      </c>
      <c r="E1627" s="7" t="s">
        <v>2584</v>
      </c>
      <c r="F1627" s="14">
        <v>13.64</v>
      </c>
      <c r="G1627" t="s">
        <v>6</v>
      </c>
    </row>
    <row r="1628" spans="1:7" ht="14.25">
      <c r="A1628" s="11">
        <v>43922</v>
      </c>
      <c r="B1628" s="10" t="s">
        <v>3265</v>
      </c>
      <c r="C1628" s="12">
        <v>0.375</v>
      </c>
      <c r="D1628" s="13">
        <v>43950</v>
      </c>
      <c r="E1628" s="7" t="s">
        <v>2584</v>
      </c>
      <c r="F1628" s="14">
        <v>13.61</v>
      </c>
      <c r="G1628" t="s">
        <v>6</v>
      </c>
    </row>
    <row r="1629" spans="1:7" ht="14.25">
      <c r="A1629" s="11">
        <v>43952</v>
      </c>
      <c r="B1629" s="10" t="s">
        <v>3527</v>
      </c>
      <c r="C1629" s="12">
        <v>0.29166666666666669</v>
      </c>
      <c r="D1629" s="13">
        <v>43961</v>
      </c>
      <c r="E1629" s="7" t="s">
        <v>2584</v>
      </c>
      <c r="F1629" s="14">
        <v>13.6</v>
      </c>
      <c r="G1629" t="s">
        <v>6</v>
      </c>
    </row>
    <row r="1630" spans="1:7" ht="14.25">
      <c r="A1630" s="11">
        <v>43922</v>
      </c>
      <c r="B1630" s="10" t="s">
        <v>2865</v>
      </c>
      <c r="C1630" s="12">
        <v>0.70833333333333337</v>
      </c>
      <c r="D1630" s="13">
        <v>43933</v>
      </c>
      <c r="E1630" s="7" t="s">
        <v>2584</v>
      </c>
      <c r="F1630" s="14">
        <v>13.5</v>
      </c>
      <c r="G1630" t="s">
        <v>6</v>
      </c>
    </row>
    <row r="1631" spans="1:7" ht="14.25">
      <c r="A1631" s="11">
        <v>43952</v>
      </c>
      <c r="B1631" s="10" t="s">
        <v>3673</v>
      </c>
      <c r="C1631" s="12">
        <v>0.375</v>
      </c>
      <c r="D1631" s="13">
        <v>43967</v>
      </c>
      <c r="E1631" s="7" t="s">
        <v>2584</v>
      </c>
      <c r="F1631" s="14">
        <v>13.5</v>
      </c>
      <c r="G1631" t="s">
        <v>6</v>
      </c>
    </row>
    <row r="1632" spans="1:7" ht="14.25">
      <c r="A1632" s="11">
        <v>43952</v>
      </c>
      <c r="B1632" s="10" t="s">
        <v>3677</v>
      </c>
      <c r="C1632" s="12">
        <v>0.54166666666666663</v>
      </c>
      <c r="D1632" s="13">
        <v>43967</v>
      </c>
      <c r="E1632" s="7" t="s">
        <v>2584</v>
      </c>
      <c r="F1632" s="14">
        <v>13.38</v>
      </c>
      <c r="G1632" t="s">
        <v>6</v>
      </c>
    </row>
    <row r="1633" spans="1:7" ht="14.25">
      <c r="A1633" s="11">
        <v>43952</v>
      </c>
      <c r="B1633" s="10" t="s">
        <v>3381</v>
      </c>
      <c r="C1633" s="12">
        <v>0.20833333333333334</v>
      </c>
      <c r="D1633" s="13">
        <v>43955</v>
      </c>
      <c r="E1633" s="7" t="s">
        <v>2584</v>
      </c>
      <c r="F1633" s="14">
        <v>13.3</v>
      </c>
      <c r="G1633" t="s">
        <v>6</v>
      </c>
    </row>
    <row r="1634" spans="1:7" ht="14.25">
      <c r="A1634" s="11">
        <v>43952</v>
      </c>
      <c r="B1634" s="10" t="s">
        <v>3528</v>
      </c>
      <c r="C1634" s="12">
        <v>0.33333333333333331</v>
      </c>
      <c r="D1634" s="13">
        <v>43961</v>
      </c>
      <c r="E1634" s="7" t="s">
        <v>2584</v>
      </c>
      <c r="F1634" s="14">
        <v>13.3</v>
      </c>
      <c r="G1634" t="s">
        <v>6</v>
      </c>
    </row>
    <row r="1635" spans="1:7" ht="14.25">
      <c r="A1635" s="11">
        <v>43952</v>
      </c>
      <c r="B1635" s="10" t="s">
        <v>3394</v>
      </c>
      <c r="C1635" s="12">
        <v>0.75</v>
      </c>
      <c r="D1635" s="13">
        <v>43955</v>
      </c>
      <c r="E1635" s="7" t="s">
        <v>2584</v>
      </c>
      <c r="F1635" s="14">
        <v>13.24</v>
      </c>
      <c r="G1635" t="s">
        <v>6</v>
      </c>
    </row>
    <row r="1636" spans="1:7" ht="14.25">
      <c r="A1636" s="11">
        <v>43922</v>
      </c>
      <c r="B1636" s="10" t="s">
        <v>2667</v>
      </c>
      <c r="C1636" s="12">
        <v>0.45833333333333331</v>
      </c>
      <c r="D1636" s="13">
        <v>43925</v>
      </c>
      <c r="E1636" s="7" t="s">
        <v>2584</v>
      </c>
      <c r="F1636" s="14">
        <v>13.06</v>
      </c>
      <c r="G1636" t="s">
        <v>6</v>
      </c>
    </row>
    <row r="1637" spans="1:7" ht="14.25">
      <c r="A1637" s="11">
        <v>43922</v>
      </c>
      <c r="B1637" s="10" t="s">
        <v>3236</v>
      </c>
      <c r="C1637" s="12">
        <v>0.16666666666666666</v>
      </c>
      <c r="D1637" s="13">
        <v>43949</v>
      </c>
      <c r="E1637" s="7" t="s">
        <v>2584</v>
      </c>
      <c r="F1637" s="14">
        <v>13.06</v>
      </c>
      <c r="G1637" t="s">
        <v>6</v>
      </c>
    </row>
    <row r="1638" spans="1:7" ht="14.25">
      <c r="A1638" s="11">
        <v>43922</v>
      </c>
      <c r="B1638" s="10" t="s">
        <v>3194</v>
      </c>
      <c r="C1638" s="12">
        <v>0.41666666666666669</v>
      </c>
      <c r="D1638" s="13">
        <v>43947</v>
      </c>
      <c r="E1638" s="7" t="s">
        <v>2584</v>
      </c>
      <c r="F1638" s="14">
        <v>13</v>
      </c>
      <c r="G1638" t="s">
        <v>6</v>
      </c>
    </row>
    <row r="1639" spans="1:7" ht="14.25">
      <c r="A1639" s="11">
        <v>43922</v>
      </c>
      <c r="B1639" s="10" t="s">
        <v>3237</v>
      </c>
      <c r="C1639" s="12">
        <v>0.20833333333333334</v>
      </c>
      <c r="D1639" s="13">
        <v>43949</v>
      </c>
      <c r="E1639" s="7" t="s">
        <v>2584</v>
      </c>
      <c r="F1639" s="14">
        <v>13</v>
      </c>
      <c r="G1639" t="s">
        <v>6</v>
      </c>
    </row>
    <row r="1640" spans="1:7" ht="14.25">
      <c r="A1640" s="11">
        <v>43922</v>
      </c>
      <c r="B1640" s="10" t="s">
        <v>3054</v>
      </c>
      <c r="C1640" s="12">
        <v>0.58333333333333337</v>
      </c>
      <c r="D1640" s="13">
        <v>43941</v>
      </c>
      <c r="E1640" s="7" t="s">
        <v>2584</v>
      </c>
      <c r="F1640" s="14">
        <v>12.99</v>
      </c>
      <c r="G1640" t="s">
        <v>6</v>
      </c>
    </row>
    <row r="1641" spans="1:7" ht="14.25">
      <c r="A1641" s="11">
        <v>43922</v>
      </c>
      <c r="B1641" s="10" t="s">
        <v>2935</v>
      </c>
      <c r="C1641" s="12">
        <v>0.625</v>
      </c>
      <c r="D1641" s="13">
        <v>43936</v>
      </c>
      <c r="E1641" s="7" t="s">
        <v>2584</v>
      </c>
      <c r="F1641" s="14">
        <v>12.98</v>
      </c>
      <c r="G1641" t="s">
        <v>6</v>
      </c>
    </row>
    <row r="1642" spans="1:7" ht="14.25">
      <c r="A1642" s="11">
        <v>43952</v>
      </c>
      <c r="B1642" s="10" t="s">
        <v>3692</v>
      </c>
      <c r="C1642" s="12">
        <v>0.16666666666666666</v>
      </c>
      <c r="D1642" s="13">
        <v>43968</v>
      </c>
      <c r="E1642" s="7" t="s">
        <v>2584</v>
      </c>
      <c r="F1642" s="14">
        <v>12.98</v>
      </c>
      <c r="G1642" t="s">
        <v>6</v>
      </c>
    </row>
    <row r="1643" spans="1:7" ht="14.25">
      <c r="A1643" s="11">
        <v>43952</v>
      </c>
      <c r="B1643" s="10" t="s">
        <v>3550</v>
      </c>
      <c r="C1643" s="12">
        <v>0.25</v>
      </c>
      <c r="D1643" s="13">
        <v>43962</v>
      </c>
      <c r="E1643" s="7" t="s">
        <v>2584</v>
      </c>
      <c r="F1643" s="14">
        <v>12.9</v>
      </c>
      <c r="G1643" t="s">
        <v>6</v>
      </c>
    </row>
    <row r="1644" spans="1:7" ht="14.25">
      <c r="A1644" s="11">
        <v>43922</v>
      </c>
      <c r="B1644" s="10" t="s">
        <v>3047</v>
      </c>
      <c r="C1644" s="12">
        <v>0.29166666666666669</v>
      </c>
      <c r="D1644" s="13">
        <v>43941</v>
      </c>
      <c r="E1644" s="7" t="s">
        <v>2584</v>
      </c>
      <c r="F1644" s="14">
        <v>12.81</v>
      </c>
      <c r="G1644" t="s">
        <v>6</v>
      </c>
    </row>
    <row r="1645" spans="1:7" ht="14.25">
      <c r="A1645" s="11">
        <v>43922</v>
      </c>
      <c r="B1645" s="10" t="s">
        <v>3263</v>
      </c>
      <c r="C1645" s="12">
        <v>0.29166666666666669</v>
      </c>
      <c r="D1645" s="13">
        <v>43950</v>
      </c>
      <c r="E1645" s="7" t="s">
        <v>2584</v>
      </c>
      <c r="F1645" s="14">
        <v>12.72</v>
      </c>
      <c r="G1645" t="s">
        <v>6</v>
      </c>
    </row>
    <row r="1646" spans="1:7" ht="14.25">
      <c r="A1646" s="11">
        <v>43952</v>
      </c>
      <c r="B1646" s="10" t="s">
        <v>3693</v>
      </c>
      <c r="C1646" s="12">
        <v>0.20833333333333334</v>
      </c>
      <c r="D1646" s="13">
        <v>43968</v>
      </c>
      <c r="E1646" s="7" t="s">
        <v>2584</v>
      </c>
      <c r="F1646" s="14">
        <v>12.69</v>
      </c>
      <c r="G1646" t="s">
        <v>6</v>
      </c>
    </row>
    <row r="1647" spans="1:7" ht="14.25">
      <c r="A1647" s="11">
        <v>43922</v>
      </c>
      <c r="B1647" s="10" t="s">
        <v>3031</v>
      </c>
      <c r="C1647" s="12">
        <v>0.625</v>
      </c>
      <c r="D1647" s="13">
        <v>43940</v>
      </c>
      <c r="E1647" s="7" t="s">
        <v>2584</v>
      </c>
      <c r="F1647" s="14">
        <v>12.66</v>
      </c>
      <c r="G1647" t="s">
        <v>6</v>
      </c>
    </row>
    <row r="1648" spans="1:7" ht="14.25">
      <c r="A1648" s="11">
        <v>43952</v>
      </c>
      <c r="B1648" s="10" t="s">
        <v>3513</v>
      </c>
      <c r="C1648" s="12">
        <v>0.70833333333333337</v>
      </c>
      <c r="D1648" s="13">
        <v>43960</v>
      </c>
      <c r="E1648" s="7" t="s">
        <v>2584</v>
      </c>
      <c r="F1648" s="14">
        <v>12.5</v>
      </c>
      <c r="G1648" t="s">
        <v>6</v>
      </c>
    </row>
    <row r="1649" spans="1:7" ht="14.25">
      <c r="A1649" s="11">
        <v>43952</v>
      </c>
      <c r="B1649" s="10" t="s">
        <v>3531</v>
      </c>
      <c r="C1649" s="12">
        <v>0.45833333333333331</v>
      </c>
      <c r="D1649" s="13">
        <v>43961</v>
      </c>
      <c r="E1649" s="7" t="s">
        <v>2584</v>
      </c>
      <c r="F1649" s="14">
        <v>12.46</v>
      </c>
      <c r="G1649" t="s">
        <v>6</v>
      </c>
    </row>
    <row r="1650" spans="1:7" ht="14.25">
      <c r="A1650" s="11">
        <v>43922</v>
      </c>
      <c r="B1650" s="10" t="s">
        <v>3193</v>
      </c>
      <c r="C1650" s="12">
        <v>0.375</v>
      </c>
      <c r="D1650" s="13">
        <v>43947</v>
      </c>
      <c r="E1650" s="7" t="s">
        <v>2584</v>
      </c>
      <c r="F1650" s="14">
        <v>12.42</v>
      </c>
      <c r="G1650" t="s">
        <v>6</v>
      </c>
    </row>
    <row r="1651" spans="1:7" ht="14.25">
      <c r="A1651" s="11">
        <v>43922</v>
      </c>
      <c r="B1651" s="10" t="s">
        <v>3200</v>
      </c>
      <c r="C1651" s="12">
        <v>0.66666666666666663</v>
      </c>
      <c r="D1651" s="13">
        <v>43947</v>
      </c>
      <c r="E1651" s="7" t="s">
        <v>2584</v>
      </c>
      <c r="F1651" s="14">
        <v>12.42</v>
      </c>
      <c r="G1651" t="s">
        <v>6</v>
      </c>
    </row>
    <row r="1652" spans="1:7" ht="14.25">
      <c r="A1652" s="11">
        <v>43922</v>
      </c>
      <c r="B1652" s="10" t="s">
        <v>3201</v>
      </c>
      <c r="C1652" s="12">
        <v>0.70833333333333337</v>
      </c>
      <c r="D1652" s="13">
        <v>43947</v>
      </c>
      <c r="E1652" s="7" t="s">
        <v>2584</v>
      </c>
      <c r="F1652" s="14">
        <v>12.42</v>
      </c>
      <c r="G1652" t="s">
        <v>6</v>
      </c>
    </row>
    <row r="1653" spans="1:7" ht="14.25">
      <c r="A1653" s="11">
        <v>43952</v>
      </c>
      <c r="B1653" s="10" t="s">
        <v>3694</v>
      </c>
      <c r="C1653" s="12">
        <v>0.25</v>
      </c>
      <c r="D1653" s="13">
        <v>43968</v>
      </c>
      <c r="E1653" s="7" t="s">
        <v>2584</v>
      </c>
      <c r="F1653" s="14">
        <v>12.4</v>
      </c>
      <c r="G1653" t="s">
        <v>6</v>
      </c>
    </row>
    <row r="1654" spans="1:7" ht="14.25">
      <c r="A1654" s="11">
        <v>43952</v>
      </c>
      <c r="B1654" s="10" t="s">
        <v>3675</v>
      </c>
      <c r="C1654" s="12">
        <v>0.45833333333333331</v>
      </c>
      <c r="D1654" s="13">
        <v>43967</v>
      </c>
      <c r="E1654" s="7" t="s">
        <v>2584</v>
      </c>
      <c r="F1654" s="14">
        <v>12.25</v>
      </c>
      <c r="G1654" t="s">
        <v>6</v>
      </c>
    </row>
    <row r="1655" spans="1:7" ht="14.25">
      <c r="A1655" s="11">
        <v>43922</v>
      </c>
      <c r="B1655" s="10" t="s">
        <v>3249</v>
      </c>
      <c r="C1655" s="12">
        <v>0.70833333333333337</v>
      </c>
      <c r="D1655" s="13">
        <v>43949</v>
      </c>
      <c r="E1655" s="7" t="s">
        <v>2584</v>
      </c>
      <c r="F1655" s="14">
        <v>12.21</v>
      </c>
      <c r="G1655" t="s">
        <v>6</v>
      </c>
    </row>
    <row r="1656" spans="1:7" ht="14.25">
      <c r="A1656" s="11">
        <v>43952</v>
      </c>
      <c r="B1656" s="10" t="s">
        <v>3851</v>
      </c>
      <c r="C1656" s="12">
        <v>0.79166666666666663</v>
      </c>
      <c r="D1656" s="13">
        <v>43974</v>
      </c>
      <c r="E1656" s="7" t="s">
        <v>2584</v>
      </c>
      <c r="F1656" s="14">
        <v>12.2</v>
      </c>
      <c r="G1656" t="s">
        <v>6</v>
      </c>
    </row>
    <row r="1657" spans="1:7" ht="14.25">
      <c r="A1657" s="11">
        <v>43922</v>
      </c>
      <c r="B1657" s="10" t="s">
        <v>2936</v>
      </c>
      <c r="C1657" s="12">
        <v>0.66666666666666663</v>
      </c>
      <c r="D1657" s="13">
        <v>43936</v>
      </c>
      <c r="E1657" s="7" t="s">
        <v>2584</v>
      </c>
      <c r="F1657" s="14">
        <v>12.13</v>
      </c>
      <c r="G1657" t="s">
        <v>6</v>
      </c>
    </row>
    <row r="1658" spans="1:7" ht="14.25">
      <c r="A1658" s="11">
        <v>43922</v>
      </c>
      <c r="B1658" s="10" t="s">
        <v>3192</v>
      </c>
      <c r="C1658" s="12">
        <v>0.33333333333333331</v>
      </c>
      <c r="D1658" s="13">
        <v>43947</v>
      </c>
      <c r="E1658" s="7" t="s">
        <v>2584</v>
      </c>
      <c r="F1658" s="14">
        <v>12.12</v>
      </c>
      <c r="G1658" t="s">
        <v>6</v>
      </c>
    </row>
    <row r="1659" spans="1:7" ht="14.25">
      <c r="A1659" s="11">
        <v>43952</v>
      </c>
      <c r="B1659" s="10" t="s">
        <v>3538</v>
      </c>
      <c r="C1659" s="12">
        <v>0.75</v>
      </c>
      <c r="D1659" s="13">
        <v>43961</v>
      </c>
      <c r="E1659" s="7" t="s">
        <v>2584</v>
      </c>
      <c r="F1659" s="14">
        <v>12.1</v>
      </c>
      <c r="G1659" t="s">
        <v>6</v>
      </c>
    </row>
    <row r="1660" spans="1:7" ht="14.25">
      <c r="A1660" s="11">
        <v>43952</v>
      </c>
      <c r="B1660" s="10" t="s">
        <v>3674</v>
      </c>
      <c r="C1660" s="12">
        <v>0.41666666666666669</v>
      </c>
      <c r="D1660" s="13">
        <v>43967</v>
      </c>
      <c r="E1660" s="7" t="s">
        <v>2584</v>
      </c>
      <c r="F1660" s="14">
        <v>12.05</v>
      </c>
      <c r="G1660" t="s">
        <v>6</v>
      </c>
    </row>
    <row r="1661" spans="1:7" ht="14.25">
      <c r="A1661" s="11">
        <v>43952</v>
      </c>
      <c r="B1661" s="10" t="s">
        <v>3327</v>
      </c>
      <c r="C1661" s="12">
        <v>0.95833333333333337</v>
      </c>
      <c r="D1661" s="13">
        <v>43952</v>
      </c>
      <c r="E1661" s="7" t="s">
        <v>2584</v>
      </c>
      <c r="F1661" s="14">
        <v>12.01</v>
      </c>
      <c r="G1661" t="s">
        <v>6</v>
      </c>
    </row>
    <row r="1662" spans="1:7" ht="14.25">
      <c r="A1662" s="11">
        <v>43922</v>
      </c>
      <c r="B1662" s="10" t="s">
        <v>2958</v>
      </c>
      <c r="C1662" s="12">
        <v>0.58333333333333337</v>
      </c>
      <c r="D1662" s="13">
        <v>43937</v>
      </c>
      <c r="E1662" s="7" t="s">
        <v>2584</v>
      </c>
      <c r="F1662" s="14">
        <v>12</v>
      </c>
      <c r="G1662" t="s">
        <v>6</v>
      </c>
    </row>
    <row r="1663" spans="1:7" ht="14.25">
      <c r="A1663" s="11">
        <v>43922</v>
      </c>
      <c r="B1663" s="10" t="s">
        <v>2975</v>
      </c>
      <c r="C1663" s="12">
        <v>0.29166666666666669</v>
      </c>
      <c r="D1663" s="13">
        <v>43938</v>
      </c>
      <c r="E1663" s="7" t="s">
        <v>2584</v>
      </c>
      <c r="F1663" s="14">
        <v>12</v>
      </c>
      <c r="G1663" t="s">
        <v>6</v>
      </c>
    </row>
    <row r="1664" spans="1:7" ht="14.25">
      <c r="A1664" s="11">
        <v>43922</v>
      </c>
      <c r="B1664" s="10" t="s">
        <v>3190</v>
      </c>
      <c r="C1664" s="12">
        <v>0.25</v>
      </c>
      <c r="D1664" s="13">
        <v>43947</v>
      </c>
      <c r="E1664" s="7" t="s">
        <v>2584</v>
      </c>
      <c r="F1664" s="14">
        <v>12</v>
      </c>
      <c r="G1664" t="s">
        <v>6</v>
      </c>
    </row>
    <row r="1665" spans="1:7" ht="14.25">
      <c r="A1665" s="11">
        <v>43922</v>
      </c>
      <c r="B1665" s="10" t="s">
        <v>3276</v>
      </c>
      <c r="C1665" s="12">
        <v>0.83333333333333337</v>
      </c>
      <c r="D1665" s="13">
        <v>43950</v>
      </c>
      <c r="E1665" s="7" t="s">
        <v>2584</v>
      </c>
      <c r="F1665" s="14">
        <v>12</v>
      </c>
      <c r="G1665" t="s">
        <v>6</v>
      </c>
    </row>
    <row r="1666" spans="1:7" ht="14.25">
      <c r="A1666" s="11">
        <v>43952</v>
      </c>
      <c r="B1666" s="10" t="s">
        <v>3346</v>
      </c>
      <c r="C1666" s="12">
        <v>0.75</v>
      </c>
      <c r="D1666" s="13">
        <v>43953</v>
      </c>
      <c r="E1666" s="7" t="s">
        <v>2584</v>
      </c>
      <c r="F1666" s="14">
        <v>12</v>
      </c>
      <c r="G1666" t="s">
        <v>6</v>
      </c>
    </row>
    <row r="1667" spans="1:7" ht="14.25">
      <c r="A1667" s="11">
        <v>43952</v>
      </c>
      <c r="B1667" s="10" t="s">
        <v>3365</v>
      </c>
      <c r="C1667" s="12">
        <v>0.54166666666666663</v>
      </c>
      <c r="D1667" s="13">
        <v>43954</v>
      </c>
      <c r="E1667" s="7" t="s">
        <v>2584</v>
      </c>
      <c r="F1667" s="14">
        <v>12</v>
      </c>
      <c r="G1667" t="s">
        <v>6</v>
      </c>
    </row>
    <row r="1668" spans="1:7" ht="14.25">
      <c r="A1668" s="11">
        <v>43952</v>
      </c>
      <c r="B1668" s="10" t="s">
        <v>3700</v>
      </c>
      <c r="C1668" s="12">
        <v>0.5</v>
      </c>
      <c r="D1668" s="13">
        <v>43968</v>
      </c>
      <c r="E1668" s="7" t="s">
        <v>2584</v>
      </c>
      <c r="F1668" s="14">
        <v>12</v>
      </c>
      <c r="G1668" t="s">
        <v>6</v>
      </c>
    </row>
    <row r="1669" spans="1:7" ht="14.25">
      <c r="A1669" s="11">
        <v>43922</v>
      </c>
      <c r="B1669" s="10" t="s">
        <v>3191</v>
      </c>
      <c r="C1669" s="12">
        <v>0.29166666666666669</v>
      </c>
      <c r="D1669" s="13">
        <v>43947</v>
      </c>
      <c r="E1669" s="7" t="s">
        <v>2584</v>
      </c>
      <c r="F1669" s="14">
        <v>11.99</v>
      </c>
      <c r="G1669" t="s">
        <v>6</v>
      </c>
    </row>
    <row r="1670" spans="1:7" ht="14.25">
      <c r="A1670" s="11">
        <v>43922</v>
      </c>
      <c r="B1670" s="10" t="s">
        <v>3188</v>
      </c>
      <c r="C1670" s="12">
        <v>0.16666666666666666</v>
      </c>
      <c r="D1670" s="13">
        <v>43947</v>
      </c>
      <c r="E1670" s="7" t="s">
        <v>2584</v>
      </c>
      <c r="F1670" s="14">
        <v>11.92</v>
      </c>
      <c r="G1670" t="s">
        <v>6</v>
      </c>
    </row>
    <row r="1671" spans="1:7" ht="14.25">
      <c r="A1671" s="11">
        <v>43922</v>
      </c>
      <c r="B1671" s="10" t="s">
        <v>2974</v>
      </c>
      <c r="C1671" s="12">
        <v>0.25</v>
      </c>
      <c r="D1671" s="13">
        <v>43938</v>
      </c>
      <c r="E1671" s="7" t="s">
        <v>2584</v>
      </c>
      <c r="F1671" s="14">
        <v>11.84</v>
      </c>
      <c r="G1671" t="s">
        <v>6</v>
      </c>
    </row>
    <row r="1672" spans="1:7" ht="14.25">
      <c r="A1672" s="11">
        <v>43922</v>
      </c>
      <c r="B1672" s="10" t="s">
        <v>2985</v>
      </c>
      <c r="C1672" s="12">
        <v>0.70833333333333337</v>
      </c>
      <c r="D1672" s="13">
        <v>43938</v>
      </c>
      <c r="E1672" s="7" t="s">
        <v>2584</v>
      </c>
      <c r="F1672" s="14">
        <v>11.81</v>
      </c>
      <c r="G1672" t="s">
        <v>6</v>
      </c>
    </row>
    <row r="1673" spans="1:7" ht="14.25">
      <c r="A1673" s="11">
        <v>43922</v>
      </c>
      <c r="B1673" s="10" t="s">
        <v>3152</v>
      </c>
      <c r="C1673" s="12">
        <v>0.66666666666666663</v>
      </c>
      <c r="D1673" s="13">
        <v>43945</v>
      </c>
      <c r="E1673" s="7" t="s">
        <v>2584</v>
      </c>
      <c r="F1673" s="14">
        <v>11.81</v>
      </c>
      <c r="G1673" t="s">
        <v>6</v>
      </c>
    </row>
    <row r="1674" spans="1:7" ht="14.25">
      <c r="A1674" s="11">
        <v>43922</v>
      </c>
      <c r="B1674" s="10" t="s">
        <v>3036</v>
      </c>
      <c r="C1674" s="12">
        <v>0.83333333333333337</v>
      </c>
      <c r="D1674" s="13">
        <v>43940</v>
      </c>
      <c r="E1674" s="7" t="s">
        <v>2584</v>
      </c>
      <c r="F1674" s="14">
        <v>11.8</v>
      </c>
      <c r="G1674" t="s">
        <v>6</v>
      </c>
    </row>
    <row r="1675" spans="1:7" ht="14.25">
      <c r="A1675" s="11">
        <v>43922</v>
      </c>
      <c r="B1675" s="10" t="s">
        <v>3189</v>
      </c>
      <c r="C1675" s="12">
        <v>0.20833333333333334</v>
      </c>
      <c r="D1675" s="13">
        <v>43947</v>
      </c>
      <c r="E1675" s="7" t="s">
        <v>2584</v>
      </c>
      <c r="F1675" s="14">
        <v>11.8</v>
      </c>
      <c r="G1675" t="s">
        <v>6</v>
      </c>
    </row>
    <row r="1676" spans="1:7" ht="14.25">
      <c r="A1676" s="11">
        <v>43922</v>
      </c>
      <c r="B1676" s="10" t="s">
        <v>2954</v>
      </c>
      <c r="C1676" s="12">
        <v>0.41666666666666669</v>
      </c>
      <c r="D1676" s="13">
        <v>43937</v>
      </c>
      <c r="E1676" s="7" t="s">
        <v>2584</v>
      </c>
      <c r="F1676" s="14">
        <v>11.77</v>
      </c>
      <c r="G1676" t="s">
        <v>6</v>
      </c>
    </row>
    <row r="1677" spans="1:7" ht="14.25">
      <c r="A1677" s="11">
        <v>43922</v>
      </c>
      <c r="B1677" s="10" t="s">
        <v>3057</v>
      </c>
      <c r="C1677" s="12">
        <v>0.70833333333333337</v>
      </c>
      <c r="D1677" s="13">
        <v>43941</v>
      </c>
      <c r="E1677" s="7" t="s">
        <v>2584</v>
      </c>
      <c r="F1677" s="14">
        <v>11.74</v>
      </c>
      <c r="G1677" t="s">
        <v>6</v>
      </c>
    </row>
    <row r="1678" spans="1:7" ht="14.25">
      <c r="A1678" s="11">
        <v>43922</v>
      </c>
      <c r="B1678" s="10" t="s">
        <v>2959</v>
      </c>
      <c r="C1678" s="12">
        <v>0.625</v>
      </c>
      <c r="D1678" s="13">
        <v>43937</v>
      </c>
      <c r="E1678" s="7" t="s">
        <v>2584</v>
      </c>
      <c r="F1678" s="14">
        <v>11.73</v>
      </c>
      <c r="G1678" t="s">
        <v>6</v>
      </c>
    </row>
    <row r="1679" spans="1:7" ht="14.25">
      <c r="A1679" s="11">
        <v>43952</v>
      </c>
      <c r="B1679" s="10" t="s">
        <v>3545</v>
      </c>
      <c r="C1679" s="12">
        <v>4.1666666666666664E-2</v>
      </c>
      <c r="D1679" s="13">
        <v>43962</v>
      </c>
      <c r="E1679" s="7" t="s">
        <v>2584</v>
      </c>
      <c r="F1679" s="14">
        <v>11.73</v>
      </c>
      <c r="G1679" t="s">
        <v>6</v>
      </c>
    </row>
    <row r="1680" spans="1:7" ht="14.25">
      <c r="A1680" s="11">
        <v>43952</v>
      </c>
      <c r="B1680" s="10" t="s">
        <v>3696</v>
      </c>
      <c r="C1680" s="12">
        <v>0.33333333333333331</v>
      </c>
      <c r="D1680" s="13">
        <v>43968</v>
      </c>
      <c r="E1680" s="7" t="s">
        <v>2584</v>
      </c>
      <c r="F1680" s="14">
        <v>11.61</v>
      </c>
      <c r="G1680" t="s">
        <v>6</v>
      </c>
    </row>
    <row r="1681" spans="1:7" ht="14.25">
      <c r="A1681" s="11">
        <v>43922</v>
      </c>
      <c r="B1681" s="10" t="s">
        <v>2984</v>
      </c>
      <c r="C1681" s="12">
        <v>0.66666666666666663</v>
      </c>
      <c r="D1681" s="13">
        <v>43938</v>
      </c>
      <c r="E1681" s="7" t="s">
        <v>2584</v>
      </c>
      <c r="F1681" s="14">
        <v>11.51</v>
      </c>
      <c r="G1681" t="s">
        <v>6</v>
      </c>
    </row>
    <row r="1682" spans="1:7" ht="14.25">
      <c r="A1682" s="11">
        <v>43952</v>
      </c>
      <c r="B1682" s="10" t="s">
        <v>3546</v>
      </c>
      <c r="C1682" s="12">
        <v>8.3333333333333329E-2</v>
      </c>
      <c r="D1682" s="13">
        <v>43962</v>
      </c>
      <c r="E1682" s="7" t="s">
        <v>2584</v>
      </c>
      <c r="F1682" s="14">
        <v>11.5</v>
      </c>
      <c r="G1682" t="s">
        <v>6</v>
      </c>
    </row>
    <row r="1683" spans="1:7" ht="14.25">
      <c r="A1683" s="11">
        <v>43952</v>
      </c>
      <c r="B1683" s="10" t="s">
        <v>3391</v>
      </c>
      <c r="C1683" s="12">
        <v>0.625</v>
      </c>
      <c r="D1683" s="13">
        <v>43955</v>
      </c>
      <c r="E1683" s="7" t="s">
        <v>2584</v>
      </c>
      <c r="F1683" s="14">
        <v>11.48</v>
      </c>
      <c r="G1683" t="s">
        <v>6</v>
      </c>
    </row>
    <row r="1684" spans="1:7" ht="14.25">
      <c r="A1684" s="11">
        <v>43952</v>
      </c>
      <c r="B1684" s="10" t="s">
        <v>3364</v>
      </c>
      <c r="C1684" s="12">
        <v>0.5</v>
      </c>
      <c r="D1684" s="13">
        <v>43954</v>
      </c>
      <c r="E1684" s="7" t="s">
        <v>2584</v>
      </c>
      <c r="F1684" s="14">
        <v>11.4</v>
      </c>
      <c r="G1684" t="s">
        <v>6</v>
      </c>
    </row>
    <row r="1685" spans="1:7" ht="14.25">
      <c r="A1685" s="11">
        <v>43922</v>
      </c>
      <c r="B1685" s="10" t="s">
        <v>2960</v>
      </c>
      <c r="C1685" s="12">
        <v>0.66666666666666663</v>
      </c>
      <c r="D1685" s="13">
        <v>43937</v>
      </c>
      <c r="E1685" s="7" t="s">
        <v>2584</v>
      </c>
      <c r="F1685" s="14">
        <v>11.39</v>
      </c>
      <c r="G1685" t="s">
        <v>6</v>
      </c>
    </row>
    <row r="1686" spans="1:7" ht="14.25">
      <c r="A1686" s="11">
        <v>43952</v>
      </c>
      <c r="B1686" s="10" t="s">
        <v>3392</v>
      </c>
      <c r="C1686" s="12">
        <v>0.66666666666666663</v>
      </c>
      <c r="D1686" s="13">
        <v>43955</v>
      </c>
      <c r="E1686" s="7" t="s">
        <v>2584</v>
      </c>
      <c r="F1686" s="14">
        <v>11.27</v>
      </c>
      <c r="G1686" t="s">
        <v>6</v>
      </c>
    </row>
    <row r="1687" spans="1:7" ht="14.25">
      <c r="A1687" s="11">
        <v>43952</v>
      </c>
      <c r="B1687" s="10" t="s">
        <v>3679</v>
      </c>
      <c r="C1687" s="12">
        <v>0.625</v>
      </c>
      <c r="D1687" s="13">
        <v>43967</v>
      </c>
      <c r="E1687" s="7" t="s">
        <v>2584</v>
      </c>
      <c r="F1687" s="14">
        <v>11.24</v>
      </c>
      <c r="G1687" t="s">
        <v>6</v>
      </c>
    </row>
    <row r="1688" spans="1:7" ht="14.25">
      <c r="A1688" s="11">
        <v>43952</v>
      </c>
      <c r="B1688" s="10" t="s">
        <v>3680</v>
      </c>
      <c r="C1688" s="12">
        <v>0.66666666666666663</v>
      </c>
      <c r="D1688" s="13">
        <v>43967</v>
      </c>
      <c r="E1688" s="7" t="s">
        <v>2584</v>
      </c>
      <c r="F1688" s="14">
        <v>11.03</v>
      </c>
      <c r="G1688" t="s">
        <v>6</v>
      </c>
    </row>
    <row r="1689" spans="1:7" ht="14.25">
      <c r="A1689" s="11">
        <v>43922</v>
      </c>
      <c r="B1689" s="10" t="s">
        <v>3262</v>
      </c>
      <c r="C1689" s="12">
        <v>0.25</v>
      </c>
      <c r="D1689" s="13">
        <v>43950</v>
      </c>
      <c r="E1689" s="7" t="s">
        <v>2584</v>
      </c>
      <c r="F1689" s="14">
        <v>11</v>
      </c>
      <c r="G1689" t="s">
        <v>6</v>
      </c>
    </row>
    <row r="1690" spans="1:7" ht="14.25">
      <c r="A1690" s="11">
        <v>43922</v>
      </c>
      <c r="B1690" s="10" t="s">
        <v>3279</v>
      </c>
      <c r="C1690" s="12">
        <v>0.95833333333333337</v>
      </c>
      <c r="D1690" s="13">
        <v>43950</v>
      </c>
      <c r="E1690" s="7" t="s">
        <v>2584</v>
      </c>
      <c r="F1690" s="14">
        <v>11</v>
      </c>
      <c r="G1690" t="s">
        <v>6</v>
      </c>
    </row>
    <row r="1691" spans="1:7" ht="14.25">
      <c r="A1691" s="11">
        <v>43952</v>
      </c>
      <c r="B1691" s="10" t="s">
        <v>3361</v>
      </c>
      <c r="C1691" s="12">
        <v>0.375</v>
      </c>
      <c r="D1691" s="13">
        <v>43954</v>
      </c>
      <c r="E1691" s="7" t="s">
        <v>2584</v>
      </c>
      <c r="F1691" s="14">
        <v>11</v>
      </c>
      <c r="G1691" t="s">
        <v>6</v>
      </c>
    </row>
    <row r="1692" spans="1:7" ht="14.25">
      <c r="A1692" s="11">
        <v>43952</v>
      </c>
      <c r="B1692" s="10" t="s">
        <v>3363</v>
      </c>
      <c r="C1692" s="12">
        <v>0.45833333333333331</v>
      </c>
      <c r="D1692" s="13">
        <v>43954</v>
      </c>
      <c r="E1692" s="7" t="s">
        <v>2584</v>
      </c>
      <c r="F1692" s="14">
        <v>11</v>
      </c>
      <c r="G1692" t="s">
        <v>6</v>
      </c>
    </row>
    <row r="1693" spans="1:7" ht="14.25">
      <c r="A1693" s="11">
        <v>43952</v>
      </c>
      <c r="B1693" s="10" t="s">
        <v>3869</v>
      </c>
      <c r="C1693" s="12">
        <v>0.54166666666666663</v>
      </c>
      <c r="D1693" s="13">
        <v>43975</v>
      </c>
      <c r="E1693" s="7" t="s">
        <v>2584</v>
      </c>
      <c r="F1693" s="14">
        <v>11</v>
      </c>
      <c r="G1693" t="s">
        <v>6</v>
      </c>
    </row>
    <row r="1694" spans="1:7" ht="14.25">
      <c r="A1694" s="11">
        <v>43922</v>
      </c>
      <c r="B1694" s="10" t="s">
        <v>3083</v>
      </c>
      <c r="C1694" s="12">
        <v>0.79166666666666663</v>
      </c>
      <c r="D1694" s="13">
        <v>43942</v>
      </c>
      <c r="E1694" s="7" t="s">
        <v>2584</v>
      </c>
      <c r="F1694" s="14">
        <v>10.99</v>
      </c>
      <c r="G1694" t="s">
        <v>6</v>
      </c>
    </row>
    <row r="1695" spans="1:7" ht="14.25">
      <c r="A1695" s="11">
        <v>43922</v>
      </c>
      <c r="B1695" s="10" t="s">
        <v>2674</v>
      </c>
      <c r="C1695" s="12">
        <v>0.75</v>
      </c>
      <c r="D1695" s="13">
        <v>43925</v>
      </c>
      <c r="E1695" s="7" t="s">
        <v>2584</v>
      </c>
      <c r="F1695" s="14">
        <v>10.9</v>
      </c>
      <c r="G1695" t="s">
        <v>6</v>
      </c>
    </row>
    <row r="1696" spans="1:7" ht="14.25">
      <c r="A1696" s="11">
        <v>43952</v>
      </c>
      <c r="B1696" s="10" t="s">
        <v>3362</v>
      </c>
      <c r="C1696" s="12">
        <v>0.41666666666666669</v>
      </c>
      <c r="D1696" s="13">
        <v>43954</v>
      </c>
      <c r="E1696" s="7" t="s">
        <v>2584</v>
      </c>
      <c r="F1696" s="14">
        <v>10.85</v>
      </c>
      <c r="G1696" t="s">
        <v>6</v>
      </c>
    </row>
    <row r="1697" spans="1:7" ht="14.25">
      <c r="A1697" s="11">
        <v>43922</v>
      </c>
      <c r="B1697" s="10" t="s">
        <v>2669</v>
      </c>
      <c r="C1697" s="12">
        <v>0.54166666666666663</v>
      </c>
      <c r="D1697" s="13">
        <v>43925</v>
      </c>
      <c r="E1697" s="7" t="s">
        <v>2584</v>
      </c>
      <c r="F1697" s="14">
        <v>10.82</v>
      </c>
      <c r="G1697" t="s">
        <v>6</v>
      </c>
    </row>
    <row r="1698" spans="1:7" ht="14.25">
      <c r="A1698" s="11">
        <v>43922</v>
      </c>
      <c r="B1698" s="10" t="s">
        <v>3046</v>
      </c>
      <c r="C1698" s="12">
        <v>0.25</v>
      </c>
      <c r="D1698" s="13">
        <v>43941</v>
      </c>
      <c r="E1698" s="7" t="s">
        <v>2584</v>
      </c>
      <c r="F1698" s="14">
        <v>10.81</v>
      </c>
      <c r="G1698" t="s">
        <v>6</v>
      </c>
    </row>
    <row r="1699" spans="1:7" ht="14.25">
      <c r="A1699" s="11">
        <v>43922</v>
      </c>
      <c r="B1699" s="10" t="s">
        <v>3258</v>
      </c>
      <c r="C1699" s="12">
        <v>8.3333333333333329E-2</v>
      </c>
      <c r="D1699" s="13">
        <v>43950</v>
      </c>
      <c r="E1699" s="7" t="s">
        <v>2584</v>
      </c>
      <c r="F1699" s="14">
        <v>10.8</v>
      </c>
      <c r="G1699" t="s">
        <v>6</v>
      </c>
    </row>
    <row r="1700" spans="1:7" ht="14.25">
      <c r="A1700" s="11">
        <v>43952</v>
      </c>
      <c r="B1700" s="10" t="s">
        <v>3547</v>
      </c>
      <c r="C1700" s="12">
        <v>0.125</v>
      </c>
      <c r="D1700" s="13">
        <v>43962</v>
      </c>
      <c r="E1700" s="7" t="s">
        <v>2584</v>
      </c>
      <c r="F1700" s="14">
        <v>10.75</v>
      </c>
      <c r="G1700" t="s">
        <v>6</v>
      </c>
    </row>
    <row r="1701" spans="1:7" ht="14.25">
      <c r="A1701" s="11">
        <v>43922</v>
      </c>
      <c r="B1701" s="10" t="s">
        <v>3261</v>
      </c>
      <c r="C1701" s="12">
        <v>0.20833333333333334</v>
      </c>
      <c r="D1701" s="13">
        <v>43950</v>
      </c>
      <c r="E1701" s="7" t="s">
        <v>2584</v>
      </c>
      <c r="F1701" s="14">
        <v>10.7</v>
      </c>
      <c r="G1701" t="s">
        <v>6</v>
      </c>
    </row>
    <row r="1702" spans="1:7" ht="14.25">
      <c r="A1702" s="11">
        <v>43952</v>
      </c>
      <c r="B1702" s="10" t="s">
        <v>3870</v>
      </c>
      <c r="C1702" s="12">
        <v>0.58333333333333337</v>
      </c>
      <c r="D1702" s="13">
        <v>43975</v>
      </c>
      <c r="E1702" s="7" t="s">
        <v>2584</v>
      </c>
      <c r="F1702" s="14">
        <v>10.7</v>
      </c>
      <c r="G1702" t="s">
        <v>6</v>
      </c>
    </row>
    <row r="1703" spans="1:7" ht="14.25">
      <c r="A1703" s="11">
        <v>43952</v>
      </c>
      <c r="B1703" s="10" t="s">
        <v>3874</v>
      </c>
      <c r="C1703" s="12">
        <v>0.75</v>
      </c>
      <c r="D1703" s="13">
        <v>43975</v>
      </c>
      <c r="E1703" s="7" t="s">
        <v>2584</v>
      </c>
      <c r="F1703" s="14">
        <v>10.7</v>
      </c>
      <c r="G1703" t="s">
        <v>6</v>
      </c>
    </row>
    <row r="1704" spans="1:7" ht="14.25">
      <c r="A1704" s="11">
        <v>43922</v>
      </c>
      <c r="B1704" s="10" t="s">
        <v>2946</v>
      </c>
      <c r="C1704" s="12">
        <v>8.3333333333333329E-2</v>
      </c>
      <c r="D1704" s="13">
        <v>43937</v>
      </c>
      <c r="E1704" s="7" t="s">
        <v>2584</v>
      </c>
      <c r="F1704" s="14">
        <v>10.66</v>
      </c>
      <c r="G1704" t="s">
        <v>6</v>
      </c>
    </row>
    <row r="1705" spans="1:7" ht="14.25">
      <c r="A1705" s="11">
        <v>43922</v>
      </c>
      <c r="B1705" s="10" t="s">
        <v>3259</v>
      </c>
      <c r="C1705" s="12">
        <v>0.125</v>
      </c>
      <c r="D1705" s="13">
        <v>43950</v>
      </c>
      <c r="E1705" s="7" t="s">
        <v>2584</v>
      </c>
      <c r="F1705" s="14">
        <v>10.62</v>
      </c>
      <c r="G1705" t="s">
        <v>6</v>
      </c>
    </row>
    <row r="1706" spans="1:7" ht="14.25">
      <c r="A1706" s="11">
        <v>43952</v>
      </c>
      <c r="B1706" s="10" t="s">
        <v>3697</v>
      </c>
      <c r="C1706" s="12">
        <v>0.375</v>
      </c>
      <c r="D1706" s="13">
        <v>43968</v>
      </c>
      <c r="E1706" s="7" t="s">
        <v>2584</v>
      </c>
      <c r="F1706" s="14">
        <v>10.6</v>
      </c>
      <c r="G1706" t="s">
        <v>6</v>
      </c>
    </row>
    <row r="1707" spans="1:7" ht="14.25">
      <c r="A1707" s="11">
        <v>43952</v>
      </c>
      <c r="B1707" s="10" t="s">
        <v>3337</v>
      </c>
      <c r="C1707" s="12">
        <v>0.375</v>
      </c>
      <c r="D1707" s="13">
        <v>43953</v>
      </c>
      <c r="E1707" s="7" t="s">
        <v>2584</v>
      </c>
      <c r="F1707" s="14">
        <v>10.55</v>
      </c>
      <c r="G1707" t="s">
        <v>6</v>
      </c>
    </row>
    <row r="1708" spans="1:7" ht="14.25">
      <c r="A1708" s="11">
        <v>43922</v>
      </c>
      <c r="B1708" s="10" t="s">
        <v>3267</v>
      </c>
      <c r="C1708" s="12">
        <v>0.45833333333333331</v>
      </c>
      <c r="D1708" s="13">
        <v>43950</v>
      </c>
      <c r="E1708" s="7" t="s">
        <v>2584</v>
      </c>
      <c r="F1708" s="14">
        <v>10.5</v>
      </c>
      <c r="G1708" t="s">
        <v>6</v>
      </c>
    </row>
    <row r="1709" spans="1:7" ht="14.25">
      <c r="A1709" s="11">
        <v>43952</v>
      </c>
      <c r="B1709" s="10" t="s">
        <v>3705</v>
      </c>
      <c r="C1709" s="12">
        <v>0.70833333333333337</v>
      </c>
      <c r="D1709" s="13">
        <v>43968</v>
      </c>
      <c r="E1709" s="7" t="s">
        <v>2584</v>
      </c>
      <c r="F1709" s="14">
        <v>10.5</v>
      </c>
      <c r="G1709" t="s">
        <v>6</v>
      </c>
    </row>
    <row r="1710" spans="1:7" ht="14.25">
      <c r="A1710" s="11">
        <v>43952</v>
      </c>
      <c r="B1710" s="10" t="s">
        <v>3534</v>
      </c>
      <c r="C1710" s="12">
        <v>0.58333333333333337</v>
      </c>
      <c r="D1710" s="13">
        <v>43961</v>
      </c>
      <c r="E1710" s="7" t="s">
        <v>2584</v>
      </c>
      <c r="F1710" s="14">
        <v>10.35</v>
      </c>
      <c r="G1710" t="s">
        <v>6</v>
      </c>
    </row>
    <row r="1711" spans="1:7" ht="14.25">
      <c r="A1711" s="11">
        <v>43952</v>
      </c>
      <c r="B1711" s="10" t="s">
        <v>3336</v>
      </c>
      <c r="C1711" s="12">
        <v>0.33333333333333331</v>
      </c>
      <c r="D1711" s="13">
        <v>43953</v>
      </c>
      <c r="E1711" s="7" t="s">
        <v>2584</v>
      </c>
      <c r="F1711" s="14">
        <v>10.3</v>
      </c>
      <c r="G1711" t="s">
        <v>6</v>
      </c>
    </row>
    <row r="1712" spans="1:7" ht="14.25">
      <c r="A1712" s="11">
        <v>43922</v>
      </c>
      <c r="B1712" s="10" t="s">
        <v>3055</v>
      </c>
      <c r="C1712" s="12">
        <v>0.625</v>
      </c>
      <c r="D1712" s="13">
        <v>43941</v>
      </c>
      <c r="E1712" s="7" t="s">
        <v>2584</v>
      </c>
      <c r="F1712" s="14">
        <v>10.27</v>
      </c>
      <c r="G1712" t="s">
        <v>6</v>
      </c>
    </row>
    <row r="1713" spans="1:7" ht="14.25">
      <c r="A1713" s="11">
        <v>43922</v>
      </c>
      <c r="B1713" s="10" t="s">
        <v>2971</v>
      </c>
      <c r="C1713" s="12">
        <v>0.125</v>
      </c>
      <c r="D1713" s="13">
        <v>43938</v>
      </c>
      <c r="E1713" s="7" t="s">
        <v>2584</v>
      </c>
      <c r="F1713" s="14">
        <v>10.220000000000001</v>
      </c>
      <c r="G1713" t="s">
        <v>6</v>
      </c>
    </row>
    <row r="1714" spans="1:7" ht="14.25">
      <c r="A1714" s="11">
        <v>43922</v>
      </c>
      <c r="B1714" s="10" t="s">
        <v>3269</v>
      </c>
      <c r="C1714" s="12">
        <v>0.54166666666666663</v>
      </c>
      <c r="D1714" s="13">
        <v>43950</v>
      </c>
      <c r="E1714" s="7" t="s">
        <v>2584</v>
      </c>
      <c r="F1714" s="14">
        <v>10.220000000000001</v>
      </c>
      <c r="G1714" t="s">
        <v>6</v>
      </c>
    </row>
    <row r="1715" spans="1:7" ht="14.25">
      <c r="A1715" s="11">
        <v>43952</v>
      </c>
      <c r="B1715" s="10" t="s">
        <v>3369</v>
      </c>
      <c r="C1715" s="12">
        <v>0.70833333333333337</v>
      </c>
      <c r="D1715" s="13">
        <v>43954</v>
      </c>
      <c r="E1715" s="7" t="s">
        <v>2584</v>
      </c>
      <c r="F1715" s="14">
        <v>10.210000000000001</v>
      </c>
      <c r="G1715" t="s">
        <v>6</v>
      </c>
    </row>
    <row r="1716" spans="1:7" ht="14.25">
      <c r="A1716" s="11">
        <v>43922</v>
      </c>
      <c r="B1716" s="10" t="s">
        <v>2950</v>
      </c>
      <c r="C1716" s="12">
        <v>0.25</v>
      </c>
      <c r="D1716" s="13">
        <v>43937</v>
      </c>
      <c r="E1716" s="7" t="s">
        <v>2584</v>
      </c>
      <c r="F1716" s="14">
        <v>10.199999999999999</v>
      </c>
      <c r="G1716" t="s">
        <v>6</v>
      </c>
    </row>
    <row r="1717" spans="1:7" ht="14.25">
      <c r="A1717" s="11">
        <v>43922</v>
      </c>
      <c r="B1717" s="10" t="s">
        <v>3301</v>
      </c>
      <c r="C1717" s="12">
        <v>0.875</v>
      </c>
      <c r="D1717" s="13">
        <v>43951</v>
      </c>
      <c r="E1717" s="7" t="s">
        <v>2584</v>
      </c>
      <c r="F1717" s="14">
        <v>10.199999999999999</v>
      </c>
      <c r="G1717" t="s">
        <v>6</v>
      </c>
    </row>
    <row r="1718" spans="1:7" ht="14.25">
      <c r="A1718" s="11">
        <v>43922</v>
      </c>
      <c r="B1718" s="10" t="s">
        <v>2973</v>
      </c>
      <c r="C1718" s="12">
        <v>0.20833333333333334</v>
      </c>
      <c r="D1718" s="13">
        <v>43938</v>
      </c>
      <c r="E1718" s="7" t="s">
        <v>2584</v>
      </c>
      <c r="F1718" s="14">
        <v>10.18</v>
      </c>
      <c r="G1718" t="s">
        <v>6</v>
      </c>
    </row>
    <row r="1719" spans="1:7" ht="14.25">
      <c r="A1719" s="11">
        <v>43922</v>
      </c>
      <c r="B1719" s="10" t="s">
        <v>2961</v>
      </c>
      <c r="C1719" s="12">
        <v>0.70833333333333337</v>
      </c>
      <c r="D1719" s="13">
        <v>43937</v>
      </c>
      <c r="E1719" s="7" t="s">
        <v>2584</v>
      </c>
      <c r="F1719" s="14">
        <v>10</v>
      </c>
      <c r="G1719" t="s">
        <v>6</v>
      </c>
    </row>
    <row r="1720" spans="1:7" ht="14.25">
      <c r="A1720" s="11">
        <v>43922</v>
      </c>
      <c r="B1720" s="10" t="s">
        <v>3260</v>
      </c>
      <c r="C1720" s="12">
        <v>0.16666666666666666</v>
      </c>
      <c r="D1720" s="13">
        <v>43950</v>
      </c>
      <c r="E1720" s="7" t="s">
        <v>2584</v>
      </c>
      <c r="F1720" s="14">
        <v>10</v>
      </c>
      <c r="G1720" t="s">
        <v>6</v>
      </c>
    </row>
    <row r="1721" spans="1:7" ht="14.25">
      <c r="A1721" s="11">
        <v>43922</v>
      </c>
      <c r="B1721" s="10" t="s">
        <v>3268</v>
      </c>
      <c r="C1721" s="12">
        <v>0.5</v>
      </c>
      <c r="D1721" s="13">
        <v>43950</v>
      </c>
      <c r="E1721" s="7" t="s">
        <v>2584</v>
      </c>
      <c r="F1721" s="14">
        <v>10</v>
      </c>
      <c r="G1721" t="s">
        <v>6</v>
      </c>
    </row>
    <row r="1722" spans="1:7" ht="14.25">
      <c r="A1722" s="11">
        <v>43952</v>
      </c>
      <c r="B1722" s="10" t="s">
        <v>3330</v>
      </c>
      <c r="C1722" s="12">
        <v>8.3333333333333329E-2</v>
      </c>
      <c r="D1722" s="13">
        <v>43953</v>
      </c>
      <c r="E1722" s="7" t="s">
        <v>2584</v>
      </c>
      <c r="F1722" s="14">
        <v>10</v>
      </c>
      <c r="G1722" t="s">
        <v>6</v>
      </c>
    </row>
    <row r="1723" spans="1:7" ht="14.25">
      <c r="A1723" s="11">
        <v>43952</v>
      </c>
      <c r="B1723" s="10" t="s">
        <v>3698</v>
      </c>
      <c r="C1723" s="12">
        <v>0.41666666666666669</v>
      </c>
      <c r="D1723" s="13">
        <v>43968</v>
      </c>
      <c r="E1723" s="7" t="s">
        <v>2584</v>
      </c>
      <c r="F1723" s="14">
        <v>10</v>
      </c>
      <c r="G1723" t="s">
        <v>6</v>
      </c>
    </row>
    <row r="1724" spans="1:7" ht="14.25">
      <c r="A1724" s="11">
        <v>43922</v>
      </c>
      <c r="B1724" s="10" t="s">
        <v>3280</v>
      </c>
      <c r="C1724" s="12">
        <v>0</v>
      </c>
      <c r="D1724" s="13">
        <v>43951</v>
      </c>
      <c r="E1724" s="7" t="s">
        <v>2584</v>
      </c>
      <c r="F1724" s="14">
        <v>9.99</v>
      </c>
      <c r="G1724" t="s">
        <v>6</v>
      </c>
    </row>
    <row r="1725" spans="1:7" ht="14.25">
      <c r="A1725" s="11">
        <v>43922</v>
      </c>
      <c r="B1725" s="10" t="s">
        <v>3076</v>
      </c>
      <c r="C1725" s="12">
        <v>0.5</v>
      </c>
      <c r="D1725" s="13">
        <v>43942</v>
      </c>
      <c r="E1725" s="7" t="s">
        <v>2584</v>
      </c>
      <c r="F1725" s="14">
        <v>9.9700000000000006</v>
      </c>
      <c r="G1725" t="s">
        <v>6</v>
      </c>
    </row>
    <row r="1726" spans="1:7" ht="14.25">
      <c r="A1726" s="11">
        <v>43922</v>
      </c>
      <c r="B1726" s="10" t="s">
        <v>3035</v>
      </c>
      <c r="C1726" s="12">
        <v>0.79166666666666663</v>
      </c>
      <c r="D1726" s="13">
        <v>43940</v>
      </c>
      <c r="E1726" s="7" t="s">
        <v>2584</v>
      </c>
      <c r="F1726" s="14">
        <v>9.93</v>
      </c>
      <c r="G1726" t="s">
        <v>6</v>
      </c>
    </row>
    <row r="1727" spans="1:7" ht="14.25">
      <c r="A1727" s="11">
        <v>43922</v>
      </c>
      <c r="B1727" s="10" t="s">
        <v>3292</v>
      </c>
      <c r="C1727" s="12">
        <v>0.5</v>
      </c>
      <c r="D1727" s="13">
        <v>43951</v>
      </c>
      <c r="E1727" s="7" t="s">
        <v>2584</v>
      </c>
      <c r="F1727" s="14">
        <v>9.9</v>
      </c>
      <c r="G1727" t="s">
        <v>6</v>
      </c>
    </row>
    <row r="1728" spans="1:7" ht="14.25">
      <c r="A1728" s="11">
        <v>43922</v>
      </c>
      <c r="B1728" s="10" t="s">
        <v>3074</v>
      </c>
      <c r="C1728" s="12">
        <v>0.41666666666666669</v>
      </c>
      <c r="D1728" s="13">
        <v>43942</v>
      </c>
      <c r="E1728" s="7" t="s">
        <v>2584</v>
      </c>
      <c r="F1728" s="14">
        <v>9.8699999999999992</v>
      </c>
      <c r="G1728" t="s">
        <v>6</v>
      </c>
    </row>
    <row r="1729" spans="1:7" ht="14.25">
      <c r="A1729" s="11">
        <v>43922</v>
      </c>
      <c r="B1729" s="10" t="s">
        <v>3070</v>
      </c>
      <c r="C1729" s="12">
        <v>0.25</v>
      </c>
      <c r="D1729" s="13">
        <v>43942</v>
      </c>
      <c r="E1729" s="7" t="s">
        <v>2584</v>
      </c>
      <c r="F1729" s="14">
        <v>9.8000000000000007</v>
      </c>
      <c r="G1729" t="s">
        <v>6</v>
      </c>
    </row>
    <row r="1730" spans="1:7" ht="14.25">
      <c r="A1730" s="11">
        <v>43922</v>
      </c>
      <c r="B1730" s="10" t="s">
        <v>3275</v>
      </c>
      <c r="C1730" s="12">
        <v>0.79166666666666663</v>
      </c>
      <c r="D1730" s="13">
        <v>43950</v>
      </c>
      <c r="E1730" s="7" t="s">
        <v>2584</v>
      </c>
      <c r="F1730" s="14">
        <v>9.8000000000000007</v>
      </c>
      <c r="G1730" t="s">
        <v>6</v>
      </c>
    </row>
    <row r="1731" spans="1:7" ht="14.25">
      <c r="A1731" s="11">
        <v>43952</v>
      </c>
      <c r="B1731" s="10" t="s">
        <v>3856</v>
      </c>
      <c r="C1731" s="12">
        <v>0</v>
      </c>
      <c r="D1731" s="13">
        <v>43975</v>
      </c>
      <c r="E1731" s="7" t="s">
        <v>2584</v>
      </c>
      <c r="F1731" s="14">
        <v>9.6</v>
      </c>
      <c r="G1731" t="s">
        <v>6</v>
      </c>
    </row>
    <row r="1732" spans="1:7" ht="14.25">
      <c r="A1732" s="11">
        <v>43952</v>
      </c>
      <c r="B1732" s="10" t="s">
        <v>3704</v>
      </c>
      <c r="C1732" s="12">
        <v>0.66666666666666663</v>
      </c>
      <c r="D1732" s="13">
        <v>43968</v>
      </c>
      <c r="E1732" s="7" t="s">
        <v>2584</v>
      </c>
      <c r="F1732" s="14">
        <v>9.5</v>
      </c>
      <c r="G1732" t="s">
        <v>6</v>
      </c>
    </row>
    <row r="1733" spans="1:7" ht="14.25">
      <c r="A1733" s="11">
        <v>43922</v>
      </c>
      <c r="B1733" s="10" t="s">
        <v>3287</v>
      </c>
      <c r="C1733" s="12">
        <v>0.29166666666666669</v>
      </c>
      <c r="D1733" s="13">
        <v>43951</v>
      </c>
      <c r="E1733" s="7" t="s">
        <v>2584</v>
      </c>
      <c r="F1733" s="14">
        <v>9.4499999999999993</v>
      </c>
      <c r="G1733" t="s">
        <v>6</v>
      </c>
    </row>
    <row r="1734" spans="1:7" ht="14.25">
      <c r="A1734" s="11">
        <v>43952</v>
      </c>
      <c r="B1734" s="10" t="s">
        <v>3867</v>
      </c>
      <c r="C1734" s="12">
        <v>0.45833333333333331</v>
      </c>
      <c r="D1734" s="13">
        <v>43975</v>
      </c>
      <c r="E1734" s="7" t="s">
        <v>2584</v>
      </c>
      <c r="F1734" s="14">
        <v>9.4</v>
      </c>
      <c r="G1734" t="s">
        <v>6</v>
      </c>
    </row>
    <row r="1735" spans="1:7" ht="14.25">
      <c r="A1735" s="11">
        <v>43922</v>
      </c>
      <c r="B1735" s="10" t="s">
        <v>2947</v>
      </c>
      <c r="C1735" s="12">
        <v>0.125</v>
      </c>
      <c r="D1735" s="13">
        <v>43937</v>
      </c>
      <c r="E1735" s="7" t="s">
        <v>2584</v>
      </c>
      <c r="F1735" s="14">
        <v>9.1999999999999993</v>
      </c>
      <c r="G1735" t="s">
        <v>6</v>
      </c>
    </row>
    <row r="1736" spans="1:7" ht="14.25">
      <c r="A1736" s="11">
        <v>43952</v>
      </c>
      <c r="B1736" s="10" t="s">
        <v>3868</v>
      </c>
      <c r="C1736" s="12">
        <v>0.5</v>
      </c>
      <c r="D1736" s="13">
        <v>43975</v>
      </c>
      <c r="E1736" s="7" t="s">
        <v>2584</v>
      </c>
      <c r="F1736" s="14">
        <v>9.1999999999999993</v>
      </c>
      <c r="G1736" t="s">
        <v>6</v>
      </c>
    </row>
    <row r="1737" spans="1:7" ht="14.25">
      <c r="A1737" s="11">
        <v>43922</v>
      </c>
      <c r="B1737" s="10" t="s">
        <v>3056</v>
      </c>
      <c r="C1737" s="12">
        <v>0.66666666666666663</v>
      </c>
      <c r="D1737" s="13">
        <v>43941</v>
      </c>
      <c r="E1737" s="7" t="s">
        <v>2584</v>
      </c>
      <c r="F1737" s="14">
        <v>9.1</v>
      </c>
      <c r="G1737" t="s">
        <v>6</v>
      </c>
    </row>
    <row r="1738" spans="1:7" ht="14.25">
      <c r="A1738" s="11">
        <v>43922</v>
      </c>
      <c r="B1738" s="10" t="s">
        <v>3065</v>
      </c>
      <c r="C1738" s="12">
        <v>4.1666666666666664E-2</v>
      </c>
      <c r="D1738" s="13">
        <v>43942</v>
      </c>
      <c r="E1738" s="7" t="s">
        <v>2584</v>
      </c>
      <c r="F1738" s="14">
        <v>9</v>
      </c>
      <c r="G1738" t="s">
        <v>6</v>
      </c>
    </row>
    <row r="1739" spans="1:7" ht="14.25">
      <c r="A1739" s="11">
        <v>43922</v>
      </c>
      <c r="B1739" s="10" t="s">
        <v>3078</v>
      </c>
      <c r="C1739" s="12">
        <v>0.58333333333333337</v>
      </c>
      <c r="D1739" s="13">
        <v>43942</v>
      </c>
      <c r="E1739" s="7" t="s">
        <v>2584</v>
      </c>
      <c r="F1739" s="14">
        <v>9</v>
      </c>
      <c r="G1739" t="s">
        <v>6</v>
      </c>
    </row>
    <row r="1740" spans="1:7" ht="14.25">
      <c r="A1740" s="11">
        <v>43952</v>
      </c>
      <c r="B1740" s="10" t="s">
        <v>3871</v>
      </c>
      <c r="C1740" s="12">
        <v>0.625</v>
      </c>
      <c r="D1740" s="13">
        <v>43975</v>
      </c>
      <c r="E1740" s="7" t="s">
        <v>2584</v>
      </c>
      <c r="F1740" s="14">
        <v>9</v>
      </c>
      <c r="G1740" t="s">
        <v>6</v>
      </c>
    </row>
    <row r="1741" spans="1:7" ht="14.25">
      <c r="A1741" s="11">
        <v>43922</v>
      </c>
      <c r="B1741" s="10" t="s">
        <v>2949</v>
      </c>
      <c r="C1741" s="12">
        <v>0.20833333333333334</v>
      </c>
      <c r="D1741" s="13">
        <v>43937</v>
      </c>
      <c r="E1741" s="7" t="s">
        <v>2584</v>
      </c>
      <c r="F1741" s="14">
        <v>8.89</v>
      </c>
      <c r="G1741" t="s">
        <v>6</v>
      </c>
    </row>
    <row r="1742" spans="1:7" ht="14.25">
      <c r="A1742" s="11">
        <v>43922</v>
      </c>
      <c r="B1742" s="10" t="s">
        <v>3288</v>
      </c>
      <c r="C1742" s="12">
        <v>0.33333333333333331</v>
      </c>
      <c r="D1742" s="13">
        <v>43951</v>
      </c>
      <c r="E1742" s="7" t="s">
        <v>2584</v>
      </c>
      <c r="F1742" s="14">
        <v>8.69</v>
      </c>
      <c r="G1742" t="s">
        <v>6</v>
      </c>
    </row>
    <row r="1743" spans="1:7" ht="14.25">
      <c r="A1743" s="11">
        <v>43952</v>
      </c>
      <c r="B1743" s="10" t="s">
        <v>3324</v>
      </c>
      <c r="C1743" s="12">
        <v>0.83333333333333337</v>
      </c>
      <c r="D1743" s="13">
        <v>43952</v>
      </c>
      <c r="E1743" s="7" t="s">
        <v>2584</v>
      </c>
      <c r="F1743" s="14">
        <v>8.69</v>
      </c>
      <c r="G1743" t="s">
        <v>6</v>
      </c>
    </row>
    <row r="1744" spans="1:7" ht="14.25">
      <c r="A1744" s="11">
        <v>43952</v>
      </c>
      <c r="B1744" s="10" t="s">
        <v>3866</v>
      </c>
      <c r="C1744" s="12">
        <v>0.41666666666666669</v>
      </c>
      <c r="D1744" s="13">
        <v>43975</v>
      </c>
      <c r="E1744" s="7" t="s">
        <v>2584</v>
      </c>
      <c r="F1744" s="14">
        <v>8.58</v>
      </c>
      <c r="G1744" t="s">
        <v>6</v>
      </c>
    </row>
    <row r="1745" spans="1:7" ht="14.25">
      <c r="A1745" s="11">
        <v>43922</v>
      </c>
      <c r="B1745" s="10" t="s">
        <v>2680</v>
      </c>
      <c r="C1745" s="12">
        <v>0</v>
      </c>
      <c r="D1745" s="13">
        <v>43926</v>
      </c>
      <c r="E1745" s="7" t="s">
        <v>2584</v>
      </c>
      <c r="F1745" s="14">
        <v>8.51</v>
      </c>
      <c r="G1745" t="s">
        <v>6</v>
      </c>
    </row>
    <row r="1746" spans="1:7" ht="14.25">
      <c r="A1746" s="11">
        <v>43952</v>
      </c>
      <c r="B1746" s="10" t="s">
        <v>3345</v>
      </c>
      <c r="C1746" s="12">
        <v>0.70833333333333337</v>
      </c>
      <c r="D1746" s="13">
        <v>43953</v>
      </c>
      <c r="E1746" s="7" t="s">
        <v>2584</v>
      </c>
      <c r="F1746" s="14">
        <v>8.5</v>
      </c>
      <c r="G1746" t="s">
        <v>6</v>
      </c>
    </row>
    <row r="1747" spans="1:7" ht="14.25">
      <c r="A1747" s="11">
        <v>43952</v>
      </c>
      <c r="B1747" s="10" t="s">
        <v>3872</v>
      </c>
      <c r="C1747" s="12">
        <v>0.66666666666666663</v>
      </c>
      <c r="D1747" s="13">
        <v>43975</v>
      </c>
      <c r="E1747" s="7" t="s">
        <v>2584</v>
      </c>
      <c r="F1747" s="14">
        <v>8.49</v>
      </c>
      <c r="G1747" t="s">
        <v>6</v>
      </c>
    </row>
    <row r="1748" spans="1:7" ht="14.25">
      <c r="A1748" s="11">
        <v>43922</v>
      </c>
      <c r="B1748" s="10" t="s">
        <v>3293</v>
      </c>
      <c r="C1748" s="12">
        <v>0.54166666666666663</v>
      </c>
      <c r="D1748" s="13">
        <v>43951</v>
      </c>
      <c r="E1748" s="7" t="s">
        <v>2584</v>
      </c>
      <c r="F1748" s="14">
        <v>8.4600000000000009</v>
      </c>
      <c r="G1748" t="s">
        <v>6</v>
      </c>
    </row>
    <row r="1749" spans="1:7" ht="14.25">
      <c r="A1749" s="11">
        <v>43922</v>
      </c>
      <c r="B1749" s="10" t="s">
        <v>3032</v>
      </c>
      <c r="C1749" s="12">
        <v>0.66666666666666663</v>
      </c>
      <c r="D1749" s="13">
        <v>43940</v>
      </c>
      <c r="E1749" s="7" t="s">
        <v>2584</v>
      </c>
      <c r="F1749" s="14">
        <v>8</v>
      </c>
      <c r="G1749" t="s">
        <v>6</v>
      </c>
    </row>
    <row r="1750" spans="1:7" ht="14.25">
      <c r="A1750" s="11">
        <v>43922</v>
      </c>
      <c r="B1750" s="10" t="s">
        <v>3067</v>
      </c>
      <c r="C1750" s="12">
        <v>0.125</v>
      </c>
      <c r="D1750" s="13">
        <v>43942</v>
      </c>
      <c r="E1750" s="7" t="s">
        <v>2584</v>
      </c>
      <c r="F1750" s="14">
        <v>8</v>
      </c>
      <c r="G1750" t="s">
        <v>6</v>
      </c>
    </row>
    <row r="1751" spans="1:7" ht="14.25">
      <c r="A1751" s="11">
        <v>43922</v>
      </c>
      <c r="B1751" s="10" t="s">
        <v>3069</v>
      </c>
      <c r="C1751" s="12">
        <v>0.20833333333333334</v>
      </c>
      <c r="D1751" s="13">
        <v>43942</v>
      </c>
      <c r="E1751" s="7" t="s">
        <v>2584</v>
      </c>
      <c r="F1751" s="14">
        <v>8</v>
      </c>
      <c r="G1751" t="s">
        <v>6</v>
      </c>
    </row>
    <row r="1752" spans="1:7" ht="14.25">
      <c r="A1752" s="11">
        <v>43922</v>
      </c>
      <c r="B1752" s="10" t="s">
        <v>3082</v>
      </c>
      <c r="C1752" s="12">
        <v>0.75</v>
      </c>
      <c r="D1752" s="13">
        <v>43942</v>
      </c>
      <c r="E1752" s="7" t="s">
        <v>2584</v>
      </c>
      <c r="F1752" s="14">
        <v>8</v>
      </c>
      <c r="G1752" t="s">
        <v>6</v>
      </c>
    </row>
    <row r="1753" spans="1:7" ht="14.25">
      <c r="A1753" s="11">
        <v>43952</v>
      </c>
      <c r="B1753" s="10" t="s">
        <v>3332</v>
      </c>
      <c r="C1753" s="12">
        <v>0.16666666666666666</v>
      </c>
      <c r="D1753" s="13">
        <v>43953</v>
      </c>
      <c r="E1753" s="7" t="s">
        <v>2584</v>
      </c>
      <c r="F1753" s="14">
        <v>8</v>
      </c>
      <c r="G1753" t="s">
        <v>6</v>
      </c>
    </row>
    <row r="1754" spans="1:7" ht="14.25">
      <c r="A1754" s="11">
        <v>43952</v>
      </c>
      <c r="B1754" s="10" t="s">
        <v>3333</v>
      </c>
      <c r="C1754" s="12">
        <v>0.20833333333333334</v>
      </c>
      <c r="D1754" s="13">
        <v>43953</v>
      </c>
      <c r="E1754" s="7" t="s">
        <v>2584</v>
      </c>
      <c r="F1754" s="14">
        <v>8</v>
      </c>
      <c r="G1754" t="s">
        <v>6</v>
      </c>
    </row>
    <row r="1755" spans="1:7" ht="14.25">
      <c r="A1755" s="11">
        <v>43952</v>
      </c>
      <c r="B1755" s="10" t="s">
        <v>3850</v>
      </c>
      <c r="C1755" s="12">
        <v>0.75</v>
      </c>
      <c r="D1755" s="13">
        <v>43974</v>
      </c>
      <c r="E1755" s="7" t="s">
        <v>2584</v>
      </c>
      <c r="F1755" s="14">
        <v>8</v>
      </c>
      <c r="G1755" t="s">
        <v>6</v>
      </c>
    </row>
    <row r="1756" spans="1:7" ht="14.25">
      <c r="A1756" s="11">
        <v>43952</v>
      </c>
      <c r="B1756" s="10" t="s">
        <v>3873</v>
      </c>
      <c r="C1756" s="12">
        <v>0.70833333333333337</v>
      </c>
      <c r="D1756" s="13">
        <v>43975</v>
      </c>
      <c r="E1756" s="7" t="s">
        <v>2584</v>
      </c>
      <c r="F1756" s="14">
        <v>8</v>
      </c>
      <c r="G1756" t="s">
        <v>6</v>
      </c>
    </row>
    <row r="1757" spans="1:7" ht="14.25">
      <c r="A1757" s="11">
        <v>43952</v>
      </c>
      <c r="B1757" s="10" t="s">
        <v>3849</v>
      </c>
      <c r="C1757" s="12">
        <v>0.70833333333333337</v>
      </c>
      <c r="D1757" s="13">
        <v>43974</v>
      </c>
      <c r="E1757" s="7" t="s">
        <v>2584</v>
      </c>
      <c r="F1757" s="14">
        <v>7.99</v>
      </c>
      <c r="G1757" t="s">
        <v>6</v>
      </c>
    </row>
    <row r="1758" spans="1:7" ht="14.25">
      <c r="A1758" s="11">
        <v>43952</v>
      </c>
      <c r="B1758" s="10" t="s">
        <v>3862</v>
      </c>
      <c r="C1758" s="12">
        <v>0.25</v>
      </c>
      <c r="D1758" s="13">
        <v>43975</v>
      </c>
      <c r="E1758" s="7" t="s">
        <v>2584</v>
      </c>
      <c r="F1758" s="14">
        <v>7.99</v>
      </c>
      <c r="G1758" t="s">
        <v>6</v>
      </c>
    </row>
    <row r="1759" spans="1:7" ht="14.25">
      <c r="A1759" s="11">
        <v>43952</v>
      </c>
      <c r="B1759" s="10" t="s">
        <v>3863</v>
      </c>
      <c r="C1759" s="12">
        <v>0.29166666666666669</v>
      </c>
      <c r="D1759" s="13">
        <v>43975</v>
      </c>
      <c r="E1759" s="7" t="s">
        <v>2584</v>
      </c>
      <c r="F1759" s="14">
        <v>7.99</v>
      </c>
      <c r="G1759" t="s">
        <v>6</v>
      </c>
    </row>
    <row r="1760" spans="1:7" ht="14.25">
      <c r="A1760" s="11">
        <v>43952</v>
      </c>
      <c r="B1760" s="10" t="s">
        <v>3864</v>
      </c>
      <c r="C1760" s="12">
        <v>0.33333333333333331</v>
      </c>
      <c r="D1760" s="13">
        <v>43975</v>
      </c>
      <c r="E1760" s="7" t="s">
        <v>2584</v>
      </c>
      <c r="F1760" s="14">
        <v>7.99</v>
      </c>
      <c r="G1760" t="s">
        <v>6</v>
      </c>
    </row>
    <row r="1761" spans="1:7" ht="14.25">
      <c r="A1761" s="11">
        <v>43952</v>
      </c>
      <c r="B1761" s="10" t="s">
        <v>3859</v>
      </c>
      <c r="C1761" s="12">
        <v>0.125</v>
      </c>
      <c r="D1761" s="13">
        <v>43975</v>
      </c>
      <c r="E1761" s="7" t="s">
        <v>2584</v>
      </c>
      <c r="F1761" s="14">
        <v>7.98</v>
      </c>
      <c r="G1761" t="s">
        <v>6</v>
      </c>
    </row>
    <row r="1762" spans="1:7" ht="14.25">
      <c r="A1762" s="11">
        <v>43922</v>
      </c>
      <c r="B1762" s="10" t="s">
        <v>2948</v>
      </c>
      <c r="C1762" s="12">
        <v>0.16666666666666666</v>
      </c>
      <c r="D1762" s="13">
        <v>43937</v>
      </c>
      <c r="E1762" s="7" t="s">
        <v>2584</v>
      </c>
      <c r="F1762" s="14">
        <v>7.96</v>
      </c>
      <c r="G1762" t="s">
        <v>6</v>
      </c>
    </row>
    <row r="1763" spans="1:7" ht="14.25">
      <c r="A1763" s="11">
        <v>43952</v>
      </c>
      <c r="B1763" s="10" t="s">
        <v>3857</v>
      </c>
      <c r="C1763" s="12">
        <v>4.1666666666666664E-2</v>
      </c>
      <c r="D1763" s="13">
        <v>43975</v>
      </c>
      <c r="E1763" s="7" t="s">
        <v>2584</v>
      </c>
      <c r="F1763" s="14">
        <v>7.94</v>
      </c>
      <c r="G1763" t="s">
        <v>6</v>
      </c>
    </row>
    <row r="1764" spans="1:7" ht="14.25">
      <c r="A1764" s="11">
        <v>43922</v>
      </c>
      <c r="B1764" s="10" t="s">
        <v>3100</v>
      </c>
      <c r="C1764" s="12">
        <v>0.5</v>
      </c>
      <c r="D1764" s="13">
        <v>43943</v>
      </c>
      <c r="E1764" s="7" t="s">
        <v>2584</v>
      </c>
      <c r="F1764" s="14">
        <v>7.9</v>
      </c>
      <c r="G1764" t="s">
        <v>6</v>
      </c>
    </row>
    <row r="1765" spans="1:7" ht="14.25">
      <c r="A1765" s="11">
        <v>43952</v>
      </c>
      <c r="B1765" s="10" t="s">
        <v>3860</v>
      </c>
      <c r="C1765" s="12">
        <v>0.16666666666666666</v>
      </c>
      <c r="D1765" s="13">
        <v>43975</v>
      </c>
      <c r="E1765" s="7" t="s">
        <v>2584</v>
      </c>
      <c r="F1765" s="14">
        <v>7.89</v>
      </c>
      <c r="G1765" t="s">
        <v>6</v>
      </c>
    </row>
    <row r="1766" spans="1:7" ht="14.25">
      <c r="A1766" s="11">
        <v>43952</v>
      </c>
      <c r="B1766" s="10" t="s">
        <v>3861</v>
      </c>
      <c r="C1766" s="12">
        <v>0.20833333333333334</v>
      </c>
      <c r="D1766" s="13">
        <v>43975</v>
      </c>
      <c r="E1766" s="7" t="s">
        <v>2584</v>
      </c>
      <c r="F1766" s="14">
        <v>7.77</v>
      </c>
      <c r="G1766" t="s">
        <v>6</v>
      </c>
    </row>
    <row r="1767" spans="1:7" ht="14.25">
      <c r="A1767" s="11">
        <v>43922</v>
      </c>
      <c r="B1767" s="10" t="s">
        <v>3068</v>
      </c>
      <c r="C1767" s="12">
        <v>0.16666666666666666</v>
      </c>
      <c r="D1767" s="13">
        <v>43942</v>
      </c>
      <c r="E1767" s="7" t="s">
        <v>2584</v>
      </c>
      <c r="F1767" s="14">
        <v>7.66</v>
      </c>
      <c r="G1767" t="s">
        <v>6</v>
      </c>
    </row>
    <row r="1768" spans="1:7" ht="14.25">
      <c r="A1768" s="11">
        <v>43952</v>
      </c>
      <c r="B1768" s="10" t="s">
        <v>3865</v>
      </c>
      <c r="C1768" s="12">
        <v>0.375</v>
      </c>
      <c r="D1768" s="13">
        <v>43975</v>
      </c>
      <c r="E1768" s="7" t="s">
        <v>2584</v>
      </c>
      <c r="F1768" s="14">
        <v>7.66</v>
      </c>
      <c r="G1768" t="s">
        <v>6</v>
      </c>
    </row>
    <row r="1769" spans="1:7" ht="14.25">
      <c r="A1769" s="11">
        <v>43952</v>
      </c>
      <c r="B1769" s="10" t="s">
        <v>3368</v>
      </c>
      <c r="C1769" s="12">
        <v>0.66666666666666663</v>
      </c>
      <c r="D1769" s="13">
        <v>43954</v>
      </c>
      <c r="E1769" s="7" t="s">
        <v>2584</v>
      </c>
      <c r="F1769" s="14">
        <v>7.65</v>
      </c>
      <c r="G1769" t="s">
        <v>6</v>
      </c>
    </row>
    <row r="1770" spans="1:7" ht="14.25">
      <c r="A1770" s="11">
        <v>43922</v>
      </c>
      <c r="B1770" s="10" t="s">
        <v>3270</v>
      </c>
      <c r="C1770" s="12">
        <v>0.58333333333333337</v>
      </c>
      <c r="D1770" s="13">
        <v>43950</v>
      </c>
      <c r="E1770" s="7" t="s">
        <v>2584</v>
      </c>
      <c r="F1770" s="14">
        <v>7.57</v>
      </c>
      <c r="G1770" t="s">
        <v>6</v>
      </c>
    </row>
    <row r="1771" spans="1:7" ht="14.25">
      <c r="A1771" s="11">
        <v>43922</v>
      </c>
      <c r="B1771" s="10" t="s">
        <v>3281</v>
      </c>
      <c r="C1771" s="12">
        <v>4.1666666666666664E-2</v>
      </c>
      <c r="D1771" s="13">
        <v>43951</v>
      </c>
      <c r="E1771" s="7" t="s">
        <v>2584</v>
      </c>
      <c r="F1771" s="14">
        <v>7.5</v>
      </c>
      <c r="G1771" t="s">
        <v>6</v>
      </c>
    </row>
    <row r="1772" spans="1:7" ht="14.25">
      <c r="A1772" s="11">
        <v>43922</v>
      </c>
      <c r="B1772" s="10" t="s">
        <v>3274</v>
      </c>
      <c r="C1772" s="12">
        <v>0.75</v>
      </c>
      <c r="D1772" s="13">
        <v>43950</v>
      </c>
      <c r="E1772" s="7" t="s">
        <v>2584</v>
      </c>
      <c r="F1772" s="14">
        <v>7.4</v>
      </c>
      <c r="G1772" t="s">
        <v>6</v>
      </c>
    </row>
    <row r="1773" spans="1:7" ht="14.25">
      <c r="A1773" s="11">
        <v>43952</v>
      </c>
      <c r="B1773" s="10" t="s">
        <v>3341</v>
      </c>
      <c r="C1773" s="12">
        <v>0.54166666666666663</v>
      </c>
      <c r="D1773" s="13">
        <v>43953</v>
      </c>
      <c r="E1773" s="7" t="s">
        <v>2584</v>
      </c>
      <c r="F1773" s="14">
        <v>7.35</v>
      </c>
      <c r="G1773" t="s">
        <v>6</v>
      </c>
    </row>
    <row r="1774" spans="1:7" ht="14.25">
      <c r="A1774" s="11">
        <v>43952</v>
      </c>
      <c r="B1774" s="10" t="s">
        <v>3334</v>
      </c>
      <c r="C1774" s="12">
        <v>0.25</v>
      </c>
      <c r="D1774" s="13">
        <v>43953</v>
      </c>
      <c r="E1774" s="7" t="s">
        <v>2584</v>
      </c>
      <c r="F1774" s="14">
        <v>7.2</v>
      </c>
      <c r="G1774" t="s">
        <v>6</v>
      </c>
    </row>
    <row r="1775" spans="1:7" ht="14.25">
      <c r="A1775" s="11">
        <v>43922</v>
      </c>
      <c r="B1775" s="10" t="s">
        <v>3098</v>
      </c>
      <c r="C1775" s="12">
        <v>0.41666666666666669</v>
      </c>
      <c r="D1775" s="13">
        <v>43943</v>
      </c>
      <c r="E1775" s="7" t="s">
        <v>2584</v>
      </c>
      <c r="F1775" s="14">
        <v>6.77</v>
      </c>
      <c r="G1775" t="s">
        <v>6</v>
      </c>
    </row>
    <row r="1776" spans="1:7" ht="14.25">
      <c r="A1776" s="11">
        <v>43952</v>
      </c>
      <c r="B1776" s="10" t="s">
        <v>3537</v>
      </c>
      <c r="C1776" s="12">
        <v>0.70833333333333337</v>
      </c>
      <c r="D1776" s="13">
        <v>43961</v>
      </c>
      <c r="E1776" s="7" t="s">
        <v>2584</v>
      </c>
      <c r="F1776" s="14">
        <v>6.23</v>
      </c>
      <c r="G1776" t="s">
        <v>6</v>
      </c>
    </row>
    <row r="1777" spans="1:7" ht="14.25">
      <c r="A1777" s="11">
        <v>43922</v>
      </c>
      <c r="B1777" s="10" t="s">
        <v>3099</v>
      </c>
      <c r="C1777" s="12">
        <v>0.45833333333333331</v>
      </c>
      <c r="D1777" s="13">
        <v>43943</v>
      </c>
      <c r="E1777" s="7" t="s">
        <v>2584</v>
      </c>
      <c r="F1777" s="14">
        <v>6.1</v>
      </c>
      <c r="G1777" t="s">
        <v>6</v>
      </c>
    </row>
    <row r="1778" spans="1:7" ht="14.25">
      <c r="A1778" s="11">
        <v>43922</v>
      </c>
      <c r="B1778" s="10" t="s">
        <v>3093</v>
      </c>
      <c r="C1778" s="12">
        <v>0.20833333333333334</v>
      </c>
      <c r="D1778" s="13">
        <v>43943</v>
      </c>
      <c r="E1778" s="7" t="s">
        <v>2584</v>
      </c>
      <c r="F1778" s="14">
        <v>6</v>
      </c>
      <c r="G1778" t="s">
        <v>6</v>
      </c>
    </row>
    <row r="1779" spans="1:7" ht="14.25">
      <c r="A1779" s="11">
        <v>43922</v>
      </c>
      <c r="B1779" s="10" t="s">
        <v>3298</v>
      </c>
      <c r="C1779" s="12">
        <v>0.75</v>
      </c>
      <c r="D1779" s="13">
        <v>43951</v>
      </c>
      <c r="E1779" s="7" t="s">
        <v>2584</v>
      </c>
      <c r="F1779" s="14">
        <v>6</v>
      </c>
      <c r="G1779" t="s">
        <v>6</v>
      </c>
    </row>
    <row r="1780" spans="1:7" ht="14.25">
      <c r="A1780" s="11">
        <v>43922</v>
      </c>
      <c r="B1780" s="10" t="s">
        <v>3040</v>
      </c>
      <c r="C1780" s="12">
        <v>0</v>
      </c>
      <c r="D1780" s="13">
        <v>43941</v>
      </c>
      <c r="E1780" s="7" t="s">
        <v>2584</v>
      </c>
      <c r="F1780" s="14">
        <v>5.95</v>
      </c>
      <c r="G1780" t="s">
        <v>6</v>
      </c>
    </row>
    <row r="1781" spans="1:7" ht="14.25">
      <c r="A1781" s="11">
        <v>43922</v>
      </c>
      <c r="B1781" s="10" t="s">
        <v>3271</v>
      </c>
      <c r="C1781" s="12">
        <v>0.625</v>
      </c>
      <c r="D1781" s="13">
        <v>43950</v>
      </c>
      <c r="E1781" s="7" t="s">
        <v>2584</v>
      </c>
      <c r="F1781" s="14">
        <v>5.95</v>
      </c>
      <c r="G1781" t="s">
        <v>6</v>
      </c>
    </row>
    <row r="1782" spans="1:7" ht="14.25">
      <c r="A1782" s="11">
        <v>43922</v>
      </c>
      <c r="B1782" s="10" t="s">
        <v>3273</v>
      </c>
      <c r="C1782" s="12">
        <v>0.70833333333333337</v>
      </c>
      <c r="D1782" s="13">
        <v>43950</v>
      </c>
      <c r="E1782" s="7" t="s">
        <v>2584</v>
      </c>
      <c r="F1782" s="14">
        <v>5.95</v>
      </c>
      <c r="G1782" t="s">
        <v>6</v>
      </c>
    </row>
    <row r="1783" spans="1:7" ht="14.25">
      <c r="A1783" s="11">
        <v>43922</v>
      </c>
      <c r="B1783" s="10" t="s">
        <v>2689</v>
      </c>
      <c r="C1783" s="12">
        <v>0.375</v>
      </c>
      <c r="D1783" s="13">
        <v>43926</v>
      </c>
      <c r="E1783" s="7" t="s">
        <v>2584</v>
      </c>
      <c r="F1783" s="14">
        <v>5.77</v>
      </c>
      <c r="G1783" t="s">
        <v>6</v>
      </c>
    </row>
    <row r="1784" spans="1:7" ht="14.25">
      <c r="A1784" s="11">
        <v>43922</v>
      </c>
      <c r="B1784" s="10" t="s">
        <v>3282</v>
      </c>
      <c r="C1784" s="12">
        <v>8.3333333333333329E-2</v>
      </c>
      <c r="D1784" s="13">
        <v>43951</v>
      </c>
      <c r="E1784" s="7" t="s">
        <v>2584</v>
      </c>
      <c r="F1784" s="14">
        <v>5.72</v>
      </c>
      <c r="G1784" t="s">
        <v>6</v>
      </c>
    </row>
    <row r="1785" spans="1:7" ht="14.25">
      <c r="A1785" s="11">
        <v>43922</v>
      </c>
      <c r="B1785" s="10" t="s">
        <v>3272</v>
      </c>
      <c r="C1785" s="12">
        <v>0.66666666666666663</v>
      </c>
      <c r="D1785" s="13">
        <v>43950</v>
      </c>
      <c r="E1785" s="7" t="s">
        <v>2584</v>
      </c>
      <c r="F1785" s="14">
        <v>5.69</v>
      </c>
      <c r="G1785" t="s">
        <v>6</v>
      </c>
    </row>
    <row r="1786" spans="1:7" ht="14.25">
      <c r="A1786" s="11">
        <v>43952</v>
      </c>
      <c r="B1786" s="10" t="s">
        <v>3344</v>
      </c>
      <c r="C1786" s="12">
        <v>0.66666666666666663</v>
      </c>
      <c r="D1786" s="13">
        <v>43953</v>
      </c>
      <c r="E1786" s="7" t="s">
        <v>2584</v>
      </c>
      <c r="F1786" s="14">
        <v>5.66</v>
      </c>
      <c r="G1786" t="s">
        <v>6</v>
      </c>
    </row>
    <row r="1787" spans="1:7" ht="14.25">
      <c r="A1787" s="11">
        <v>43922</v>
      </c>
      <c r="B1787" s="10" t="s">
        <v>3297</v>
      </c>
      <c r="C1787" s="12">
        <v>0.70833333333333337</v>
      </c>
      <c r="D1787" s="13">
        <v>43951</v>
      </c>
      <c r="E1787" s="7" t="s">
        <v>2584</v>
      </c>
      <c r="F1787" s="14">
        <v>5.6</v>
      </c>
      <c r="G1787" t="s">
        <v>6</v>
      </c>
    </row>
    <row r="1788" spans="1:7" ht="14.25">
      <c r="A1788" s="11">
        <v>43922</v>
      </c>
      <c r="B1788" s="10" t="s">
        <v>3283</v>
      </c>
      <c r="C1788" s="12">
        <v>0.125</v>
      </c>
      <c r="D1788" s="13">
        <v>43951</v>
      </c>
      <c r="E1788" s="7" t="s">
        <v>2584</v>
      </c>
      <c r="F1788" s="14">
        <v>5.54</v>
      </c>
      <c r="G1788" t="s">
        <v>6</v>
      </c>
    </row>
    <row r="1789" spans="1:7" ht="14.25">
      <c r="A1789" s="11">
        <v>43922</v>
      </c>
      <c r="B1789" s="10" t="s">
        <v>3286</v>
      </c>
      <c r="C1789" s="12">
        <v>0.25</v>
      </c>
      <c r="D1789" s="13">
        <v>43951</v>
      </c>
      <c r="E1789" s="7" t="s">
        <v>2584</v>
      </c>
      <c r="F1789" s="14">
        <v>5.54</v>
      </c>
      <c r="G1789" t="s">
        <v>6</v>
      </c>
    </row>
    <row r="1790" spans="1:7" ht="14.25">
      <c r="A1790" s="11">
        <v>43922</v>
      </c>
      <c r="B1790" s="10" t="s">
        <v>3295</v>
      </c>
      <c r="C1790" s="12">
        <v>0.625</v>
      </c>
      <c r="D1790" s="13">
        <v>43951</v>
      </c>
      <c r="E1790" s="7" t="s">
        <v>2584</v>
      </c>
      <c r="F1790" s="14">
        <v>5.54</v>
      </c>
      <c r="G1790" t="s">
        <v>6</v>
      </c>
    </row>
    <row r="1791" spans="1:7" ht="14.25">
      <c r="A1791" s="11">
        <v>43922</v>
      </c>
      <c r="B1791" s="10" t="s">
        <v>3296</v>
      </c>
      <c r="C1791" s="12">
        <v>0.66666666666666663</v>
      </c>
      <c r="D1791" s="13">
        <v>43951</v>
      </c>
      <c r="E1791" s="7" t="s">
        <v>2584</v>
      </c>
      <c r="F1791" s="14">
        <v>5.54</v>
      </c>
      <c r="G1791" t="s">
        <v>6</v>
      </c>
    </row>
    <row r="1792" spans="1:7" ht="14.25">
      <c r="A1792" s="11">
        <v>43922</v>
      </c>
      <c r="B1792" s="10" t="s">
        <v>2681</v>
      </c>
      <c r="C1792" s="12">
        <v>4.1666666666666664E-2</v>
      </c>
      <c r="D1792" s="13">
        <v>43926</v>
      </c>
      <c r="E1792" s="7" t="s">
        <v>2584</v>
      </c>
      <c r="F1792" s="14">
        <v>5.5</v>
      </c>
      <c r="G1792" t="s">
        <v>6</v>
      </c>
    </row>
    <row r="1793" spans="1:7" ht="14.25">
      <c r="A1793" s="11">
        <v>43922</v>
      </c>
      <c r="B1793" s="10" t="s">
        <v>2686</v>
      </c>
      <c r="C1793" s="12">
        <v>0.25</v>
      </c>
      <c r="D1793" s="13">
        <v>43926</v>
      </c>
      <c r="E1793" s="7" t="s">
        <v>2584</v>
      </c>
      <c r="F1793" s="14">
        <v>5.5</v>
      </c>
      <c r="G1793" t="s">
        <v>6</v>
      </c>
    </row>
    <row r="1794" spans="1:7" ht="14.25">
      <c r="A1794" s="11">
        <v>43922</v>
      </c>
      <c r="B1794" s="10" t="s">
        <v>2693</v>
      </c>
      <c r="C1794" s="12">
        <v>0.54166666666666663</v>
      </c>
      <c r="D1794" s="13">
        <v>43926</v>
      </c>
      <c r="E1794" s="7" t="s">
        <v>2584</v>
      </c>
      <c r="F1794" s="14">
        <v>5.5</v>
      </c>
      <c r="G1794" t="s">
        <v>6</v>
      </c>
    </row>
    <row r="1795" spans="1:7" ht="14.25">
      <c r="A1795" s="11">
        <v>43922</v>
      </c>
      <c r="B1795" s="10" t="s">
        <v>2694</v>
      </c>
      <c r="C1795" s="12">
        <v>0.58333333333333337</v>
      </c>
      <c r="D1795" s="13">
        <v>43926</v>
      </c>
      <c r="E1795" s="7" t="s">
        <v>2584</v>
      </c>
      <c r="F1795" s="14">
        <v>5.5</v>
      </c>
      <c r="G1795" t="s">
        <v>6</v>
      </c>
    </row>
    <row r="1796" spans="1:7" ht="14.25">
      <c r="A1796" s="11">
        <v>43952</v>
      </c>
      <c r="B1796" s="10" t="s">
        <v>3304</v>
      </c>
      <c r="C1796" s="12">
        <v>0</v>
      </c>
      <c r="D1796" s="13">
        <v>43952</v>
      </c>
      <c r="E1796" s="7" t="s">
        <v>2584</v>
      </c>
      <c r="F1796" s="14">
        <v>5.5</v>
      </c>
      <c r="G1796" t="s">
        <v>6</v>
      </c>
    </row>
    <row r="1797" spans="1:7" ht="14.25">
      <c r="A1797" s="11">
        <v>43952</v>
      </c>
      <c r="B1797" s="10" t="s">
        <v>3305</v>
      </c>
      <c r="C1797" s="12">
        <v>4.1666666666666664E-2</v>
      </c>
      <c r="D1797" s="13">
        <v>43952</v>
      </c>
      <c r="E1797" s="7" t="s">
        <v>2584</v>
      </c>
      <c r="F1797" s="14">
        <v>5.35</v>
      </c>
      <c r="G1797" t="s">
        <v>6</v>
      </c>
    </row>
    <row r="1798" spans="1:7" ht="14.25">
      <c r="A1798" s="11">
        <v>43922</v>
      </c>
      <c r="B1798" s="10" t="s">
        <v>3033</v>
      </c>
      <c r="C1798" s="12">
        <v>0.70833333333333337</v>
      </c>
      <c r="D1798" s="13">
        <v>43940</v>
      </c>
      <c r="E1798" s="7" t="s">
        <v>2584</v>
      </c>
      <c r="F1798" s="14">
        <v>5.33</v>
      </c>
      <c r="G1798" t="s">
        <v>6</v>
      </c>
    </row>
    <row r="1799" spans="1:7" ht="14.25">
      <c r="A1799" s="11">
        <v>43922</v>
      </c>
      <c r="B1799" s="10" t="s">
        <v>3284</v>
      </c>
      <c r="C1799" s="12">
        <v>0.16666666666666666</v>
      </c>
      <c r="D1799" s="13">
        <v>43951</v>
      </c>
      <c r="E1799" s="7" t="s">
        <v>2584</v>
      </c>
      <c r="F1799" s="14">
        <v>5.3</v>
      </c>
      <c r="G1799" t="s">
        <v>6</v>
      </c>
    </row>
    <row r="1800" spans="1:7" ht="14.25">
      <c r="A1800" s="11">
        <v>43922</v>
      </c>
      <c r="B1800" s="10" t="s">
        <v>3285</v>
      </c>
      <c r="C1800" s="12">
        <v>0.20833333333333334</v>
      </c>
      <c r="D1800" s="13">
        <v>43951</v>
      </c>
      <c r="E1800" s="7" t="s">
        <v>2584</v>
      </c>
      <c r="F1800" s="14">
        <v>5.3</v>
      </c>
      <c r="G1800" t="s">
        <v>6</v>
      </c>
    </row>
    <row r="1801" spans="1:7" ht="14.25">
      <c r="A1801" s="11">
        <v>43922</v>
      </c>
      <c r="B1801" s="10" t="s">
        <v>2685</v>
      </c>
      <c r="C1801" s="12">
        <v>0.20833333333333334</v>
      </c>
      <c r="D1801" s="13">
        <v>43926</v>
      </c>
      <c r="E1801" s="7" t="s">
        <v>2584</v>
      </c>
      <c r="F1801" s="14">
        <v>5.26</v>
      </c>
      <c r="G1801" t="s">
        <v>6</v>
      </c>
    </row>
    <row r="1802" spans="1:7" ht="14.25">
      <c r="A1802" s="11">
        <v>43952</v>
      </c>
      <c r="B1802" s="10" t="s">
        <v>3343</v>
      </c>
      <c r="C1802" s="12">
        <v>0.625</v>
      </c>
      <c r="D1802" s="13">
        <v>43953</v>
      </c>
      <c r="E1802" s="7" t="s">
        <v>2584</v>
      </c>
      <c r="F1802" s="14">
        <v>5.25</v>
      </c>
      <c r="G1802" t="s">
        <v>6</v>
      </c>
    </row>
    <row r="1803" spans="1:7" ht="14.25">
      <c r="A1803" s="11">
        <v>43922</v>
      </c>
      <c r="B1803" s="10" t="s">
        <v>3041</v>
      </c>
      <c r="C1803" s="12">
        <v>4.1666666666666664E-2</v>
      </c>
      <c r="D1803" s="13">
        <v>43941</v>
      </c>
      <c r="E1803" s="7" t="s">
        <v>2584</v>
      </c>
      <c r="F1803" s="14">
        <v>5.05</v>
      </c>
      <c r="G1803" t="s">
        <v>6</v>
      </c>
    </row>
    <row r="1804" spans="1:7" ht="14.25">
      <c r="A1804" s="11">
        <v>43922</v>
      </c>
      <c r="B1804" s="10" t="s">
        <v>2683</v>
      </c>
      <c r="C1804" s="12">
        <v>0.125</v>
      </c>
      <c r="D1804" s="13">
        <v>43926</v>
      </c>
      <c r="E1804" s="7" t="s">
        <v>2584</v>
      </c>
      <c r="F1804" s="14">
        <v>5.01</v>
      </c>
      <c r="G1804" t="s">
        <v>6</v>
      </c>
    </row>
    <row r="1805" spans="1:7" ht="14.25">
      <c r="A1805" s="11">
        <v>43922</v>
      </c>
      <c r="B1805" s="10" t="s">
        <v>2684</v>
      </c>
      <c r="C1805" s="12">
        <v>0.16666666666666666</v>
      </c>
      <c r="D1805" s="13">
        <v>43926</v>
      </c>
      <c r="E1805" s="7" t="s">
        <v>2584</v>
      </c>
      <c r="F1805" s="14">
        <v>5</v>
      </c>
      <c r="G1805" t="s">
        <v>6</v>
      </c>
    </row>
    <row r="1806" spans="1:7" ht="14.25">
      <c r="A1806" s="11">
        <v>43922</v>
      </c>
      <c r="B1806" s="10" t="s">
        <v>3045</v>
      </c>
      <c r="C1806" s="12">
        <v>0.20833333333333334</v>
      </c>
      <c r="D1806" s="13">
        <v>43941</v>
      </c>
      <c r="E1806" s="7" t="s">
        <v>2584</v>
      </c>
      <c r="F1806" s="14">
        <v>5</v>
      </c>
      <c r="G1806" t="s">
        <v>6</v>
      </c>
    </row>
    <row r="1807" spans="1:7" ht="14.25">
      <c r="A1807" s="11">
        <v>43922</v>
      </c>
      <c r="B1807" s="10" t="s">
        <v>3080</v>
      </c>
      <c r="C1807" s="12">
        <v>0.66666666666666663</v>
      </c>
      <c r="D1807" s="13">
        <v>43942</v>
      </c>
      <c r="E1807" s="7" t="s">
        <v>2584</v>
      </c>
      <c r="F1807" s="14">
        <v>5</v>
      </c>
      <c r="G1807" t="s">
        <v>6</v>
      </c>
    </row>
    <row r="1808" spans="1:7" ht="14.25">
      <c r="A1808" s="11">
        <v>43922</v>
      </c>
      <c r="B1808" s="10" t="s">
        <v>3081</v>
      </c>
      <c r="C1808" s="12">
        <v>0.70833333333333337</v>
      </c>
      <c r="D1808" s="13">
        <v>43942</v>
      </c>
      <c r="E1808" s="7" t="s">
        <v>2584</v>
      </c>
      <c r="F1808" s="14">
        <v>5</v>
      </c>
      <c r="G1808" t="s">
        <v>6</v>
      </c>
    </row>
    <row r="1809" spans="1:7" ht="14.25">
      <c r="A1809" s="11">
        <v>43952</v>
      </c>
      <c r="B1809" s="10" t="s">
        <v>3535</v>
      </c>
      <c r="C1809" s="12">
        <v>0.625</v>
      </c>
      <c r="D1809" s="13">
        <v>43961</v>
      </c>
      <c r="E1809" s="7" t="s">
        <v>2584</v>
      </c>
      <c r="F1809" s="14">
        <v>5</v>
      </c>
      <c r="G1809" t="s">
        <v>6</v>
      </c>
    </row>
    <row r="1810" spans="1:7" ht="14.25">
      <c r="A1810" s="11">
        <v>43922</v>
      </c>
      <c r="B1810" s="10" t="s">
        <v>2690</v>
      </c>
      <c r="C1810" s="12">
        <v>0.41666666666666669</v>
      </c>
      <c r="D1810" s="13">
        <v>43926</v>
      </c>
      <c r="E1810" s="7" t="s">
        <v>2584</v>
      </c>
      <c r="F1810" s="14">
        <v>4.63</v>
      </c>
      <c r="G1810" t="s">
        <v>6</v>
      </c>
    </row>
    <row r="1811" spans="1:7" ht="14.25">
      <c r="A1811" s="11">
        <v>43922</v>
      </c>
      <c r="B1811" s="10" t="s">
        <v>2697</v>
      </c>
      <c r="C1811" s="12">
        <v>0.70833333333333337</v>
      </c>
      <c r="D1811" s="13">
        <v>43926</v>
      </c>
      <c r="E1811" s="7" t="s">
        <v>2584</v>
      </c>
      <c r="F1811" s="14">
        <v>4.4800000000000004</v>
      </c>
      <c r="G1811" t="s">
        <v>6</v>
      </c>
    </row>
    <row r="1812" spans="1:7" ht="14.25">
      <c r="A1812" s="11">
        <v>43922</v>
      </c>
      <c r="B1812" s="10" t="s">
        <v>3091</v>
      </c>
      <c r="C1812" s="12">
        <v>0.125</v>
      </c>
      <c r="D1812" s="13">
        <v>43943</v>
      </c>
      <c r="E1812" s="7" t="s">
        <v>2584</v>
      </c>
      <c r="F1812" s="14">
        <v>4.1399999999999997</v>
      </c>
      <c r="G1812" t="s">
        <v>6</v>
      </c>
    </row>
    <row r="1813" spans="1:7" ht="14.25">
      <c r="A1813" s="11">
        <v>43922</v>
      </c>
      <c r="B1813" s="10" t="s">
        <v>3089</v>
      </c>
      <c r="C1813" s="12">
        <v>4.1666666666666664E-2</v>
      </c>
      <c r="D1813" s="13">
        <v>43943</v>
      </c>
      <c r="E1813" s="7" t="s">
        <v>2584</v>
      </c>
      <c r="F1813" s="14">
        <v>4.12</v>
      </c>
      <c r="G1813" t="s">
        <v>6</v>
      </c>
    </row>
    <row r="1814" spans="1:7" ht="14.25">
      <c r="A1814" s="11">
        <v>43922</v>
      </c>
      <c r="B1814" s="10" t="s">
        <v>3042</v>
      </c>
      <c r="C1814" s="12">
        <v>8.3333333333333329E-2</v>
      </c>
      <c r="D1814" s="13">
        <v>43941</v>
      </c>
      <c r="E1814" s="7" t="s">
        <v>2584</v>
      </c>
      <c r="F1814" s="14">
        <v>4</v>
      </c>
      <c r="G1814" t="s">
        <v>6</v>
      </c>
    </row>
    <row r="1815" spans="1:7" ht="14.25">
      <c r="A1815" s="11">
        <v>43922</v>
      </c>
      <c r="B1815" s="10" t="s">
        <v>3043</v>
      </c>
      <c r="C1815" s="12">
        <v>0.125</v>
      </c>
      <c r="D1815" s="13">
        <v>43941</v>
      </c>
      <c r="E1815" s="7" t="s">
        <v>2584</v>
      </c>
      <c r="F1815" s="14">
        <v>4</v>
      </c>
      <c r="G1815" t="s">
        <v>6</v>
      </c>
    </row>
    <row r="1816" spans="1:7" ht="14.25">
      <c r="A1816" s="11">
        <v>43952</v>
      </c>
      <c r="B1816" s="10" t="s">
        <v>3316</v>
      </c>
      <c r="C1816" s="12">
        <v>0.5</v>
      </c>
      <c r="D1816" s="13">
        <v>43952</v>
      </c>
      <c r="E1816" s="7" t="s">
        <v>2584</v>
      </c>
      <c r="F1816" s="14">
        <v>4</v>
      </c>
      <c r="G1816" t="s">
        <v>6</v>
      </c>
    </row>
    <row r="1817" spans="1:7" ht="14.25">
      <c r="A1817" s="11">
        <v>43922</v>
      </c>
      <c r="B1817" s="10" t="s">
        <v>3044</v>
      </c>
      <c r="C1817" s="12">
        <v>0.16666666666666666</v>
      </c>
      <c r="D1817" s="13">
        <v>43941</v>
      </c>
      <c r="E1817" s="7" t="s">
        <v>2584</v>
      </c>
      <c r="F1817" s="14">
        <v>3.97</v>
      </c>
      <c r="G1817" t="s">
        <v>6</v>
      </c>
    </row>
    <row r="1818" spans="1:7" ht="14.25">
      <c r="A1818" s="11">
        <v>43922</v>
      </c>
      <c r="B1818" s="10" t="s">
        <v>2692</v>
      </c>
      <c r="C1818" s="12">
        <v>0.5</v>
      </c>
      <c r="D1818" s="13">
        <v>43926</v>
      </c>
      <c r="E1818" s="7" t="s">
        <v>2584</v>
      </c>
      <c r="F1818" s="14">
        <v>3.86</v>
      </c>
      <c r="G1818" t="s">
        <v>6</v>
      </c>
    </row>
    <row r="1819" spans="1:7" ht="14.25">
      <c r="A1819" s="11">
        <v>43922</v>
      </c>
      <c r="B1819" s="10" t="s">
        <v>2691</v>
      </c>
      <c r="C1819" s="12">
        <v>0.45833333333333331</v>
      </c>
      <c r="D1819" s="13">
        <v>43926</v>
      </c>
      <c r="E1819" s="7" t="s">
        <v>2584</v>
      </c>
      <c r="F1819" s="14">
        <v>3.5</v>
      </c>
      <c r="G1819" t="s">
        <v>6</v>
      </c>
    </row>
    <row r="1820" spans="1:7" ht="14.25">
      <c r="A1820" s="11">
        <v>43922</v>
      </c>
      <c r="B1820" s="10" t="s">
        <v>3090</v>
      </c>
      <c r="C1820" s="12">
        <v>8.3333333333333329E-2</v>
      </c>
      <c r="D1820" s="13">
        <v>43943</v>
      </c>
      <c r="E1820" s="7" t="s">
        <v>2584</v>
      </c>
      <c r="F1820" s="14">
        <v>3.5</v>
      </c>
      <c r="G1820" t="s">
        <v>6</v>
      </c>
    </row>
    <row r="1821" spans="1:7" ht="14.25">
      <c r="A1821" s="11">
        <v>43952</v>
      </c>
      <c r="B1821" s="10" t="s">
        <v>3313</v>
      </c>
      <c r="C1821" s="12">
        <v>0.375</v>
      </c>
      <c r="D1821" s="13">
        <v>43952</v>
      </c>
      <c r="E1821" s="7" t="s">
        <v>2584</v>
      </c>
      <c r="F1821" s="14">
        <v>3.01</v>
      </c>
      <c r="G1821" t="s">
        <v>6</v>
      </c>
    </row>
    <row r="1822" spans="1:7" ht="14.25">
      <c r="A1822" s="11">
        <v>43952</v>
      </c>
      <c r="B1822" s="10" t="s">
        <v>3314</v>
      </c>
      <c r="C1822" s="12">
        <v>0.41666666666666669</v>
      </c>
      <c r="D1822" s="13">
        <v>43952</v>
      </c>
      <c r="E1822" s="7" t="s">
        <v>2584</v>
      </c>
      <c r="F1822" s="14">
        <v>3.01</v>
      </c>
      <c r="G1822" t="s">
        <v>6</v>
      </c>
    </row>
    <row r="1823" spans="1:7" ht="14.25">
      <c r="A1823" s="11">
        <v>43922</v>
      </c>
      <c r="B1823" s="10" t="s">
        <v>2695</v>
      </c>
      <c r="C1823" s="12">
        <v>0.625</v>
      </c>
      <c r="D1823" s="13">
        <v>43926</v>
      </c>
      <c r="E1823" s="7" t="s">
        <v>2584</v>
      </c>
      <c r="F1823" s="14">
        <v>3</v>
      </c>
      <c r="G1823" t="s">
        <v>6</v>
      </c>
    </row>
    <row r="1824" spans="1:7" ht="14.25">
      <c r="A1824" s="11">
        <v>43952</v>
      </c>
      <c r="B1824" s="10" t="s">
        <v>3307</v>
      </c>
      <c r="C1824" s="12">
        <v>0.125</v>
      </c>
      <c r="D1824" s="13">
        <v>43952</v>
      </c>
      <c r="E1824" s="7" t="s">
        <v>2584</v>
      </c>
      <c r="F1824" s="14">
        <v>3</v>
      </c>
      <c r="G1824" t="s">
        <v>6</v>
      </c>
    </row>
    <row r="1825" spans="1:7" ht="14.25">
      <c r="A1825" s="11">
        <v>43952</v>
      </c>
      <c r="B1825" s="10" t="s">
        <v>3310</v>
      </c>
      <c r="C1825" s="12">
        <v>0.25</v>
      </c>
      <c r="D1825" s="13">
        <v>43952</v>
      </c>
      <c r="E1825" s="7" t="s">
        <v>2584</v>
      </c>
      <c r="F1825" s="14">
        <v>3</v>
      </c>
      <c r="G1825" t="s">
        <v>6</v>
      </c>
    </row>
    <row r="1826" spans="1:7" ht="14.25">
      <c r="A1826" s="11">
        <v>43952</v>
      </c>
      <c r="B1826" s="10" t="s">
        <v>3322</v>
      </c>
      <c r="C1826" s="12">
        <v>0.75</v>
      </c>
      <c r="D1826" s="13">
        <v>43952</v>
      </c>
      <c r="E1826" s="7" t="s">
        <v>2584</v>
      </c>
      <c r="F1826" s="14">
        <v>3</v>
      </c>
      <c r="G1826" t="s">
        <v>6</v>
      </c>
    </row>
    <row r="1827" spans="1:7" ht="14.25">
      <c r="A1827" s="11">
        <v>43952</v>
      </c>
      <c r="B1827" s="10" t="s">
        <v>3315</v>
      </c>
      <c r="C1827" s="12">
        <v>0.45833333333333331</v>
      </c>
      <c r="D1827" s="13">
        <v>43952</v>
      </c>
      <c r="E1827" s="7" t="s">
        <v>2584</v>
      </c>
      <c r="F1827" s="14">
        <v>2.99</v>
      </c>
      <c r="G1827" t="s">
        <v>6</v>
      </c>
    </row>
    <row r="1828" spans="1:7" ht="14.25">
      <c r="A1828" s="11">
        <v>43952</v>
      </c>
      <c r="B1828" s="10" t="s">
        <v>3309</v>
      </c>
      <c r="C1828" s="12">
        <v>0.20833333333333334</v>
      </c>
      <c r="D1828" s="13">
        <v>43952</v>
      </c>
      <c r="E1828" s="7" t="s">
        <v>2584</v>
      </c>
      <c r="F1828" s="14">
        <v>2.46</v>
      </c>
      <c r="G1828" t="s">
        <v>6</v>
      </c>
    </row>
    <row r="1829" spans="1:7" ht="14.25">
      <c r="A1829" s="11">
        <v>43952</v>
      </c>
      <c r="B1829" s="10" t="s">
        <v>3312</v>
      </c>
      <c r="C1829" s="12">
        <v>0.33333333333333331</v>
      </c>
      <c r="D1829" s="13">
        <v>43952</v>
      </c>
      <c r="E1829" s="7" t="s">
        <v>2584</v>
      </c>
      <c r="F1829" s="14">
        <v>2.46</v>
      </c>
      <c r="G1829" t="s">
        <v>6</v>
      </c>
    </row>
    <row r="1830" spans="1:7" ht="14.25">
      <c r="A1830" s="11">
        <v>43952</v>
      </c>
      <c r="B1830" s="10" t="s">
        <v>3317</v>
      </c>
      <c r="C1830" s="12">
        <v>0.54166666666666663</v>
      </c>
      <c r="D1830" s="13">
        <v>43952</v>
      </c>
      <c r="E1830" s="7" t="s">
        <v>2584</v>
      </c>
      <c r="F1830" s="14">
        <v>2.0099999999999998</v>
      </c>
      <c r="G1830" t="s">
        <v>6</v>
      </c>
    </row>
    <row r="1831" spans="1:7" ht="14.25">
      <c r="A1831" s="11">
        <v>43922</v>
      </c>
      <c r="B1831" s="10" t="s">
        <v>2696</v>
      </c>
      <c r="C1831" s="12">
        <v>0.66666666666666663</v>
      </c>
      <c r="D1831" s="13">
        <v>43926</v>
      </c>
      <c r="E1831" s="7" t="s">
        <v>2584</v>
      </c>
      <c r="F1831" s="14">
        <v>1.95</v>
      </c>
      <c r="G1831" t="s">
        <v>6</v>
      </c>
    </row>
    <row r="1832" spans="1:7" ht="14.25">
      <c r="A1832" s="11">
        <v>43952</v>
      </c>
      <c r="B1832" s="10" t="s">
        <v>3320</v>
      </c>
      <c r="C1832" s="12">
        <v>0.66666666666666663</v>
      </c>
      <c r="D1832" s="13">
        <v>43952</v>
      </c>
      <c r="E1832" s="7" t="s">
        <v>2584</v>
      </c>
      <c r="F1832" s="14">
        <v>1.95</v>
      </c>
      <c r="G1832" t="s">
        <v>6</v>
      </c>
    </row>
    <row r="1833" spans="1:7" ht="14.25">
      <c r="A1833" s="11">
        <v>43952</v>
      </c>
      <c r="B1833" s="10" t="s">
        <v>3321</v>
      </c>
      <c r="C1833" s="12">
        <v>0.70833333333333337</v>
      </c>
      <c r="D1833" s="13">
        <v>43952</v>
      </c>
      <c r="E1833" s="7" t="s">
        <v>2584</v>
      </c>
      <c r="F1833" s="14">
        <v>1.95</v>
      </c>
      <c r="G1833" t="s">
        <v>6</v>
      </c>
    </row>
    <row r="1834" spans="1:7" ht="14.25">
      <c r="A1834" s="11">
        <v>43952</v>
      </c>
      <c r="B1834" s="10" t="s">
        <v>3318</v>
      </c>
      <c r="C1834" s="12">
        <v>0.58333333333333337</v>
      </c>
      <c r="D1834" s="13">
        <v>43952</v>
      </c>
      <c r="E1834" s="7" t="s">
        <v>2584</v>
      </c>
      <c r="F1834" s="14">
        <v>1.7</v>
      </c>
      <c r="G1834" t="s">
        <v>6</v>
      </c>
    </row>
    <row r="1835" spans="1:7" ht="14.25">
      <c r="A1835" s="11">
        <v>43952</v>
      </c>
      <c r="B1835" s="10" t="s">
        <v>3319</v>
      </c>
      <c r="C1835" s="12">
        <v>0.625</v>
      </c>
      <c r="D1835" s="13">
        <v>43952</v>
      </c>
      <c r="E1835" s="7" t="s">
        <v>2584</v>
      </c>
      <c r="F1835" s="14">
        <v>1.02</v>
      </c>
      <c r="G1835" t="s">
        <v>6</v>
      </c>
    </row>
    <row r="1836" spans="1:7" ht="14.25">
      <c r="A1836" s="11">
        <v>43922</v>
      </c>
      <c r="B1836" s="10" t="s">
        <v>3049</v>
      </c>
      <c r="C1836" s="12">
        <v>0.375</v>
      </c>
      <c r="D1836" s="13">
        <v>43941</v>
      </c>
      <c r="E1836" s="7" t="s">
        <v>2584</v>
      </c>
      <c r="F1836" s="14">
        <v>13.97</v>
      </c>
      <c r="G1836" t="s">
        <v>7</v>
      </c>
    </row>
    <row r="1837" spans="1:7" ht="14.25">
      <c r="A1837" s="11">
        <v>43922</v>
      </c>
      <c r="B1837" s="10" t="s">
        <v>3094</v>
      </c>
      <c r="C1837" s="12">
        <v>0.25</v>
      </c>
      <c r="D1837" s="13">
        <v>43943</v>
      </c>
      <c r="E1837" s="7" t="s">
        <v>2584</v>
      </c>
      <c r="F1837" s="14">
        <v>8</v>
      </c>
      <c r="G1837" t="s">
        <v>7</v>
      </c>
    </row>
    <row r="1838" spans="1:7" ht="14.25">
      <c r="A1838" s="11">
        <v>43952</v>
      </c>
      <c r="B1838" s="10" t="s">
        <v>3623</v>
      </c>
      <c r="C1838" s="12">
        <v>0.29166666666666669</v>
      </c>
      <c r="D1838" s="13">
        <v>43965</v>
      </c>
      <c r="E1838" s="7" t="s">
        <v>2584</v>
      </c>
      <c r="F1838" s="14">
        <v>24.42</v>
      </c>
      <c r="G1838" t="s">
        <v>7</v>
      </c>
    </row>
    <row r="1839" spans="1:7" ht="14.25">
      <c r="A1839" s="11">
        <v>43952</v>
      </c>
      <c r="B1839" s="10" t="s">
        <v>3644</v>
      </c>
      <c r="C1839" s="12">
        <v>0.16666666666666666</v>
      </c>
      <c r="D1839" s="13">
        <v>43966</v>
      </c>
      <c r="E1839" s="7" t="s">
        <v>2584</v>
      </c>
      <c r="F1839" s="14">
        <v>15.3</v>
      </c>
      <c r="G1839" t="s">
        <v>7</v>
      </c>
    </row>
    <row r="1840" spans="1:7" ht="14.25">
      <c r="A1840" s="11">
        <v>43952</v>
      </c>
      <c r="B1840" s="10" t="s">
        <v>3645</v>
      </c>
      <c r="C1840" s="12">
        <v>0.20833333333333334</v>
      </c>
      <c r="D1840" s="13">
        <v>43966</v>
      </c>
      <c r="E1840" s="7" t="s">
        <v>2584</v>
      </c>
      <c r="F1840" s="14">
        <v>15.8</v>
      </c>
      <c r="G1840" t="s">
        <v>7</v>
      </c>
    </row>
    <row r="1841" spans="1:7" ht="14.25">
      <c r="A1841" s="11">
        <v>43952</v>
      </c>
      <c r="B1841" s="10" t="s">
        <v>3825</v>
      </c>
      <c r="C1841" s="12">
        <v>0.70833333333333337</v>
      </c>
      <c r="D1841" s="13">
        <v>43973</v>
      </c>
      <c r="E1841" s="7" t="s">
        <v>2584</v>
      </c>
      <c r="F1841" s="14">
        <v>26.01</v>
      </c>
      <c r="G1841" t="s">
        <v>7</v>
      </c>
    </row>
    <row r="1842" spans="1:7" ht="14.25">
      <c r="A1842" s="11">
        <v>43952</v>
      </c>
      <c r="B1842" s="10" t="s">
        <v>3880</v>
      </c>
      <c r="C1842" s="12">
        <v>0</v>
      </c>
      <c r="D1842" s="13">
        <v>43976</v>
      </c>
      <c r="E1842" s="7" t="s">
        <v>2584</v>
      </c>
      <c r="F1842" s="14">
        <v>26.69</v>
      </c>
      <c r="G1842" t="s">
        <v>7</v>
      </c>
    </row>
    <row r="1843" spans="1:7" ht="14.25">
      <c r="A1843" s="11">
        <v>43952</v>
      </c>
      <c r="B1843" s="10" t="s">
        <v>3896</v>
      </c>
      <c r="C1843" s="12">
        <v>0.66666666666666663</v>
      </c>
      <c r="D1843" s="13">
        <v>43976</v>
      </c>
      <c r="E1843" s="7" t="s">
        <v>2584</v>
      </c>
      <c r="F1843" s="14">
        <v>20</v>
      </c>
      <c r="G1843" t="s">
        <v>7</v>
      </c>
    </row>
    <row r="1844" spans="1:7" ht="14.25">
      <c r="A1844" s="11">
        <v>43983</v>
      </c>
      <c r="B1844" s="10" t="s">
        <v>4088</v>
      </c>
      <c r="C1844" s="12">
        <v>0.66666666666666663</v>
      </c>
      <c r="D1844" s="13">
        <v>43984</v>
      </c>
      <c r="E1844" s="7" t="s">
        <v>2584</v>
      </c>
      <c r="F1844" s="14">
        <v>34.01</v>
      </c>
      <c r="G1844" t="s">
        <v>7</v>
      </c>
    </row>
    <row r="1845" spans="1:7" ht="14.25">
      <c r="A1845" s="11">
        <v>43983</v>
      </c>
      <c r="B1845" s="10" t="s">
        <v>4118</v>
      </c>
      <c r="C1845" s="12">
        <v>0.91666666666666663</v>
      </c>
      <c r="D1845" s="13">
        <v>43985</v>
      </c>
      <c r="E1845" s="7" t="s">
        <v>2584</v>
      </c>
      <c r="F1845" s="14">
        <v>33.090000000000003</v>
      </c>
      <c r="G1845" t="s">
        <v>7</v>
      </c>
    </row>
    <row r="1846" spans="1:7" ht="14.25">
      <c r="A1846" s="11">
        <v>43983</v>
      </c>
      <c r="B1846" s="10" t="s">
        <v>4130</v>
      </c>
      <c r="C1846" s="12">
        <v>0.41666666666666669</v>
      </c>
      <c r="D1846" s="13">
        <v>43986</v>
      </c>
      <c r="E1846" s="7" t="s">
        <v>2584</v>
      </c>
      <c r="F1846" s="14">
        <v>31.82</v>
      </c>
      <c r="G1846" t="s">
        <v>7</v>
      </c>
    </row>
    <row r="1847" spans="1:7" ht="14.25">
      <c r="A1847" s="11">
        <v>43983</v>
      </c>
      <c r="B1847" s="10" t="s">
        <v>4214</v>
      </c>
      <c r="C1847" s="12">
        <v>0.91666666666666663</v>
      </c>
      <c r="D1847" s="13">
        <v>43989</v>
      </c>
      <c r="E1847" s="7" t="s">
        <v>2584</v>
      </c>
      <c r="F1847" s="14">
        <v>32.090000000000003</v>
      </c>
      <c r="G1847" t="s">
        <v>7</v>
      </c>
    </row>
    <row r="1848" spans="1:7" ht="14.25">
      <c r="A1848" s="11">
        <v>43983</v>
      </c>
      <c r="B1848" s="10" t="s">
        <v>4270</v>
      </c>
      <c r="C1848" s="12">
        <v>0.25</v>
      </c>
      <c r="D1848" s="13">
        <v>43992</v>
      </c>
      <c r="E1848" s="7" t="s">
        <v>2584</v>
      </c>
      <c r="F1848" s="14">
        <v>29.44</v>
      </c>
      <c r="G1848" t="s">
        <v>7</v>
      </c>
    </row>
    <row r="1849" spans="1:7" ht="14.25">
      <c r="A1849" s="11">
        <v>43983</v>
      </c>
      <c r="B1849" s="10" t="s">
        <v>4292</v>
      </c>
      <c r="C1849" s="12">
        <v>0.16666666666666666</v>
      </c>
      <c r="D1849" s="13">
        <v>43993</v>
      </c>
      <c r="E1849" s="7" t="s">
        <v>2584</v>
      </c>
      <c r="F1849" s="14">
        <v>22.01</v>
      </c>
      <c r="G1849" t="s">
        <v>7</v>
      </c>
    </row>
    <row r="1850" spans="1:7" ht="14.25">
      <c r="A1850" s="11">
        <v>43983</v>
      </c>
      <c r="B1850" s="10" t="s">
        <v>4376</v>
      </c>
      <c r="C1850" s="12">
        <v>0.66666666666666663</v>
      </c>
      <c r="D1850" s="13">
        <v>43996</v>
      </c>
      <c r="E1850" s="7" t="s">
        <v>2584</v>
      </c>
      <c r="F1850" s="14">
        <v>14.8</v>
      </c>
      <c r="G1850" t="s">
        <v>7</v>
      </c>
    </row>
    <row r="1851" spans="1:7" ht="14.25">
      <c r="A1851" s="11">
        <v>43983</v>
      </c>
      <c r="B1851" s="10" t="s">
        <v>4472</v>
      </c>
      <c r="C1851" s="12">
        <v>0.66666666666666663</v>
      </c>
      <c r="D1851" s="13">
        <v>44000</v>
      </c>
      <c r="E1851" s="7" t="s">
        <v>2584</v>
      </c>
      <c r="F1851" s="14">
        <v>30.72</v>
      </c>
      <c r="G1851" t="s">
        <v>7</v>
      </c>
    </row>
    <row r="1852" spans="1:7" ht="14.25">
      <c r="A1852" s="11">
        <v>43983</v>
      </c>
      <c r="B1852" s="10" t="s">
        <v>4544</v>
      </c>
      <c r="C1852" s="12">
        <v>0.66666666666666663</v>
      </c>
      <c r="D1852" s="13">
        <v>44003</v>
      </c>
      <c r="E1852" s="7" t="s">
        <v>2584</v>
      </c>
      <c r="F1852" s="14">
        <v>22.1</v>
      </c>
      <c r="G1852" t="s">
        <v>7</v>
      </c>
    </row>
    <row r="1853" spans="1:7" ht="14.25">
      <c r="A1853" s="11">
        <v>43983</v>
      </c>
      <c r="B1853" s="10" t="s">
        <v>4547</v>
      </c>
      <c r="C1853" s="12">
        <v>0.79166666666666663</v>
      </c>
      <c r="D1853" s="13">
        <v>44003</v>
      </c>
      <c r="E1853" s="7" t="s">
        <v>2584</v>
      </c>
      <c r="F1853" s="14">
        <v>25.2</v>
      </c>
      <c r="G1853" t="s">
        <v>7</v>
      </c>
    </row>
    <row r="1854" spans="1:7" ht="14.25">
      <c r="A1854" s="11">
        <v>43983</v>
      </c>
      <c r="B1854" s="10" t="s">
        <v>4593</v>
      </c>
      <c r="C1854" s="12">
        <v>0.70833333333333337</v>
      </c>
      <c r="D1854" s="13">
        <v>44005</v>
      </c>
      <c r="E1854" s="7" t="s">
        <v>2584</v>
      </c>
      <c r="F1854" s="14">
        <v>33</v>
      </c>
      <c r="G1854" t="s">
        <v>7</v>
      </c>
    </row>
    <row r="1855" spans="1:7" ht="14.25">
      <c r="A1855" s="11">
        <v>43983</v>
      </c>
      <c r="B1855" s="10" t="s">
        <v>4681</v>
      </c>
      <c r="C1855" s="12">
        <v>0.375</v>
      </c>
      <c r="D1855" s="13">
        <v>44009</v>
      </c>
      <c r="E1855" s="7" t="s">
        <v>2584</v>
      </c>
      <c r="F1855" s="14">
        <v>28.22</v>
      </c>
      <c r="G1855" t="s">
        <v>7</v>
      </c>
    </row>
    <row r="1856" spans="1:7" ht="14.25">
      <c r="A1856" s="11">
        <v>43983</v>
      </c>
      <c r="B1856" s="10" t="s">
        <v>4682</v>
      </c>
      <c r="C1856" s="12">
        <v>0.41666666666666669</v>
      </c>
      <c r="D1856" s="13">
        <v>44009</v>
      </c>
      <c r="E1856" s="7" t="s">
        <v>2584</v>
      </c>
      <c r="F1856" s="14">
        <v>27.1</v>
      </c>
      <c r="G1856" t="s">
        <v>7</v>
      </c>
    </row>
    <row r="1857" spans="1:7" ht="14.25">
      <c r="A1857" s="11">
        <v>43983</v>
      </c>
      <c r="B1857" s="10" t="s">
        <v>4719</v>
      </c>
      <c r="C1857" s="12">
        <v>0.95833333333333337</v>
      </c>
      <c r="D1857" s="13">
        <v>44010</v>
      </c>
      <c r="E1857" s="7" t="s">
        <v>2584</v>
      </c>
      <c r="F1857" s="14">
        <v>31.18</v>
      </c>
      <c r="G1857" t="s">
        <v>7</v>
      </c>
    </row>
    <row r="1858" spans="1:7" ht="14.25">
      <c r="A1858" s="11">
        <v>43922</v>
      </c>
      <c r="B1858" s="10" t="s">
        <v>2754</v>
      </c>
      <c r="C1858" s="12">
        <v>8.3333333333333329E-2</v>
      </c>
      <c r="D1858" s="13">
        <v>43929</v>
      </c>
      <c r="E1858" s="7" t="s">
        <v>2584</v>
      </c>
      <c r="F1858" s="14">
        <v>22.01</v>
      </c>
      <c r="G1858" t="s">
        <v>49</v>
      </c>
    </row>
    <row r="1859" spans="1:7" ht="14.25">
      <c r="A1859" s="11">
        <v>43922</v>
      </c>
      <c r="B1859" s="10" t="s">
        <v>2759</v>
      </c>
      <c r="C1859" s="12">
        <v>0.29166666666666669</v>
      </c>
      <c r="D1859" s="13">
        <v>43929</v>
      </c>
      <c r="E1859" s="7" t="s">
        <v>2584</v>
      </c>
      <c r="F1859" s="14">
        <v>23.01</v>
      </c>
      <c r="G1859" t="s">
        <v>49</v>
      </c>
    </row>
    <row r="1860" spans="1:7" ht="14.25">
      <c r="A1860" s="11">
        <v>43922</v>
      </c>
      <c r="B1860" s="10" t="s">
        <v>2761</v>
      </c>
      <c r="C1860" s="12">
        <v>0.375</v>
      </c>
      <c r="D1860" s="13">
        <v>43929</v>
      </c>
      <c r="E1860" s="7" t="s">
        <v>2584</v>
      </c>
      <c r="F1860" s="14">
        <v>24.19</v>
      </c>
      <c r="G1860" t="s">
        <v>49</v>
      </c>
    </row>
    <row r="1861" spans="1:7" ht="14.25">
      <c r="A1861" s="11">
        <v>43922</v>
      </c>
      <c r="B1861" s="10" t="s">
        <v>2599</v>
      </c>
      <c r="C1861" s="12">
        <v>0.625</v>
      </c>
      <c r="D1861" s="13">
        <v>43922</v>
      </c>
      <c r="E1861" s="7" t="s">
        <v>2584</v>
      </c>
      <c r="F1861" s="14">
        <v>27.01</v>
      </c>
      <c r="G1861" t="s">
        <v>12</v>
      </c>
    </row>
    <row r="1862" spans="1:7" ht="14.25">
      <c r="A1862" s="11">
        <v>43922</v>
      </c>
      <c r="B1862" s="10" t="s">
        <v>2600</v>
      </c>
      <c r="C1862" s="12">
        <v>0.66666666666666663</v>
      </c>
      <c r="D1862" s="13">
        <v>43922</v>
      </c>
      <c r="E1862" s="7" t="s">
        <v>2584</v>
      </c>
      <c r="F1862" s="14">
        <v>26.1</v>
      </c>
      <c r="G1862" t="s">
        <v>12</v>
      </c>
    </row>
    <row r="1863" spans="1:7" ht="14.25">
      <c r="A1863" s="11">
        <v>43922</v>
      </c>
      <c r="B1863" s="10" t="s">
        <v>2603</v>
      </c>
      <c r="C1863" s="12">
        <v>0.79166666666666663</v>
      </c>
      <c r="D1863" s="13">
        <v>43922</v>
      </c>
      <c r="E1863" s="7" t="s">
        <v>2584</v>
      </c>
      <c r="F1863" s="14">
        <v>29.22</v>
      </c>
      <c r="G1863" t="s">
        <v>12</v>
      </c>
    </row>
    <row r="1864" spans="1:7" ht="14.25">
      <c r="A1864" s="11">
        <v>43922</v>
      </c>
      <c r="B1864" s="10" t="s">
        <v>2610</v>
      </c>
      <c r="C1864" s="12">
        <v>8.3333333333333329E-2</v>
      </c>
      <c r="D1864" s="13">
        <v>43923</v>
      </c>
      <c r="E1864" s="7" t="s">
        <v>2584</v>
      </c>
      <c r="F1864" s="14">
        <v>21.8</v>
      </c>
      <c r="G1864" t="s">
        <v>12</v>
      </c>
    </row>
    <row r="1865" spans="1:7" ht="14.25">
      <c r="A1865" s="11">
        <v>43922</v>
      </c>
      <c r="B1865" s="10" t="s">
        <v>2611</v>
      </c>
      <c r="C1865" s="12">
        <v>0.125</v>
      </c>
      <c r="D1865" s="13">
        <v>43923</v>
      </c>
      <c r="E1865" s="7" t="s">
        <v>2584</v>
      </c>
      <c r="F1865" s="14">
        <v>20.96</v>
      </c>
      <c r="G1865" t="s">
        <v>12</v>
      </c>
    </row>
    <row r="1866" spans="1:7" ht="14.25">
      <c r="A1866" s="11">
        <v>43922</v>
      </c>
      <c r="B1866" s="10" t="s">
        <v>2616</v>
      </c>
      <c r="C1866" s="12">
        <v>0.33333333333333331</v>
      </c>
      <c r="D1866" s="13">
        <v>43923</v>
      </c>
      <c r="E1866" s="7" t="s">
        <v>2584</v>
      </c>
      <c r="F1866" s="14">
        <v>27.8</v>
      </c>
      <c r="G1866" t="s">
        <v>12</v>
      </c>
    </row>
    <row r="1867" spans="1:7" ht="14.25">
      <c r="A1867" s="11">
        <v>43922</v>
      </c>
      <c r="B1867" s="10" t="s">
        <v>2619</v>
      </c>
      <c r="C1867" s="12">
        <v>0.45833333333333331</v>
      </c>
      <c r="D1867" s="13">
        <v>43923</v>
      </c>
      <c r="E1867" s="7" t="s">
        <v>2584</v>
      </c>
      <c r="F1867" s="14">
        <v>24.51</v>
      </c>
      <c r="G1867" t="s">
        <v>12</v>
      </c>
    </row>
    <row r="1868" spans="1:7" ht="14.25">
      <c r="A1868" s="11">
        <v>43922</v>
      </c>
      <c r="B1868" s="10" t="s">
        <v>2621</v>
      </c>
      <c r="C1868" s="12">
        <v>0.54166666666666663</v>
      </c>
      <c r="D1868" s="13">
        <v>43923</v>
      </c>
      <c r="E1868" s="7" t="s">
        <v>2584</v>
      </c>
      <c r="F1868" s="14">
        <v>25</v>
      </c>
      <c r="G1868" t="s">
        <v>12</v>
      </c>
    </row>
    <row r="1869" spans="1:7" ht="14.25">
      <c r="A1869" s="11">
        <v>43922</v>
      </c>
      <c r="B1869" s="10" t="s">
        <v>2627</v>
      </c>
      <c r="C1869" s="12">
        <v>0.79166666666666663</v>
      </c>
      <c r="D1869" s="13">
        <v>43923</v>
      </c>
      <c r="E1869" s="7" t="s">
        <v>2584</v>
      </c>
      <c r="F1869" s="14">
        <v>25.82</v>
      </c>
      <c r="G1869" t="s">
        <v>12</v>
      </c>
    </row>
    <row r="1870" spans="1:7" ht="14.25">
      <c r="A1870" s="11">
        <v>43922</v>
      </c>
      <c r="B1870" s="10" t="s">
        <v>2629</v>
      </c>
      <c r="C1870" s="12">
        <v>0.875</v>
      </c>
      <c r="D1870" s="13">
        <v>43923</v>
      </c>
      <c r="E1870" s="7" t="s">
        <v>2584</v>
      </c>
      <c r="F1870" s="14">
        <v>28.1</v>
      </c>
      <c r="G1870" t="s">
        <v>12</v>
      </c>
    </row>
    <row r="1871" spans="1:7" ht="14.25">
      <c r="A1871" s="11">
        <v>43922</v>
      </c>
      <c r="B1871" s="10" t="s">
        <v>2634</v>
      </c>
      <c r="C1871" s="12">
        <v>8.3333333333333329E-2</v>
      </c>
      <c r="D1871" s="13">
        <v>43924</v>
      </c>
      <c r="E1871" s="7" t="s">
        <v>2584</v>
      </c>
      <c r="F1871" s="14">
        <v>18.149999999999999</v>
      </c>
      <c r="G1871" t="s">
        <v>12</v>
      </c>
    </row>
    <row r="1872" spans="1:7" ht="14.25">
      <c r="A1872" s="11">
        <v>43922</v>
      </c>
      <c r="B1872" s="10" t="s">
        <v>2637</v>
      </c>
      <c r="C1872" s="12">
        <v>0.20833333333333334</v>
      </c>
      <c r="D1872" s="13">
        <v>43924</v>
      </c>
      <c r="E1872" s="7" t="s">
        <v>2584</v>
      </c>
      <c r="F1872" s="14">
        <v>18.45</v>
      </c>
      <c r="G1872" t="s">
        <v>12</v>
      </c>
    </row>
    <row r="1873" spans="1:7" ht="14.25">
      <c r="A1873" s="11">
        <v>43922</v>
      </c>
      <c r="B1873" s="10" t="s">
        <v>2645</v>
      </c>
      <c r="C1873" s="12">
        <v>0.54166666666666663</v>
      </c>
      <c r="D1873" s="13">
        <v>43924</v>
      </c>
      <c r="E1873" s="7" t="s">
        <v>2584</v>
      </c>
      <c r="F1873" s="14">
        <v>25.5</v>
      </c>
      <c r="G1873" t="s">
        <v>12</v>
      </c>
    </row>
    <row r="1874" spans="1:7" ht="14.25">
      <c r="A1874" s="11">
        <v>43922</v>
      </c>
      <c r="B1874" s="10" t="s">
        <v>2670</v>
      </c>
      <c r="C1874" s="12">
        <v>0.58333333333333337</v>
      </c>
      <c r="D1874" s="13">
        <v>43925</v>
      </c>
      <c r="E1874" s="7" t="s">
        <v>2584</v>
      </c>
      <c r="F1874" s="14">
        <v>10</v>
      </c>
      <c r="G1874" t="s">
        <v>12</v>
      </c>
    </row>
    <row r="1875" spans="1:7" ht="14.25">
      <c r="A1875" s="11">
        <v>43922</v>
      </c>
      <c r="B1875" s="10" t="s">
        <v>2672</v>
      </c>
      <c r="C1875" s="12">
        <v>0.66666666666666663</v>
      </c>
      <c r="D1875" s="13">
        <v>43925</v>
      </c>
      <c r="E1875" s="7" t="s">
        <v>2584</v>
      </c>
      <c r="F1875" s="14">
        <v>9</v>
      </c>
      <c r="G1875" t="s">
        <v>12</v>
      </c>
    </row>
    <row r="1876" spans="1:7" ht="14.25">
      <c r="A1876" s="11">
        <v>43922</v>
      </c>
      <c r="B1876" s="10" t="s">
        <v>2673</v>
      </c>
      <c r="C1876" s="12">
        <v>0.70833333333333337</v>
      </c>
      <c r="D1876" s="13">
        <v>43925</v>
      </c>
      <c r="E1876" s="7" t="s">
        <v>2584</v>
      </c>
      <c r="F1876" s="14">
        <v>8.6</v>
      </c>
      <c r="G1876" t="s">
        <v>12</v>
      </c>
    </row>
    <row r="1877" spans="1:7" ht="14.25">
      <c r="A1877" s="11">
        <v>43922</v>
      </c>
      <c r="B1877" s="10" t="s">
        <v>2698</v>
      </c>
      <c r="C1877" s="12">
        <v>0.75</v>
      </c>
      <c r="D1877" s="13">
        <v>43926</v>
      </c>
      <c r="E1877" s="7" t="s">
        <v>2584</v>
      </c>
      <c r="F1877" s="14">
        <v>12.88</v>
      </c>
      <c r="G1877" t="s">
        <v>12</v>
      </c>
    </row>
    <row r="1878" spans="1:7" ht="14.25">
      <c r="A1878" s="11">
        <v>43922</v>
      </c>
      <c r="B1878" s="10" t="s">
        <v>2704</v>
      </c>
      <c r="C1878" s="12">
        <v>0</v>
      </c>
      <c r="D1878" s="13">
        <v>43927</v>
      </c>
      <c r="E1878" s="7" t="s">
        <v>2584</v>
      </c>
      <c r="F1878" s="14">
        <v>22.52</v>
      </c>
      <c r="G1878" t="s">
        <v>12</v>
      </c>
    </row>
    <row r="1879" spans="1:7" ht="14.25">
      <c r="A1879" s="11">
        <v>43922</v>
      </c>
      <c r="B1879" s="10" t="s">
        <v>2756</v>
      </c>
      <c r="C1879" s="12">
        <v>0.16666666666666666</v>
      </c>
      <c r="D1879" s="13">
        <v>43929</v>
      </c>
      <c r="E1879" s="7" t="s">
        <v>2584</v>
      </c>
      <c r="F1879" s="14">
        <v>20.3</v>
      </c>
      <c r="G1879" t="s">
        <v>12</v>
      </c>
    </row>
    <row r="1880" spans="1:7" ht="14.25">
      <c r="A1880" s="11">
        <v>43922</v>
      </c>
      <c r="B1880" s="10" t="s">
        <v>2758</v>
      </c>
      <c r="C1880" s="12">
        <v>0.25</v>
      </c>
      <c r="D1880" s="13">
        <v>43929</v>
      </c>
      <c r="E1880" s="7" t="s">
        <v>2584</v>
      </c>
      <c r="F1880" s="14">
        <v>23</v>
      </c>
      <c r="G1880" t="s">
        <v>12</v>
      </c>
    </row>
    <row r="1881" spans="1:7" ht="14.25">
      <c r="A1881" s="11">
        <v>43922</v>
      </c>
      <c r="B1881" s="10" t="s">
        <v>2768</v>
      </c>
      <c r="C1881" s="12">
        <v>0.66666666666666663</v>
      </c>
      <c r="D1881" s="13">
        <v>43929</v>
      </c>
      <c r="E1881" s="7" t="s">
        <v>2584</v>
      </c>
      <c r="F1881" s="14">
        <v>20</v>
      </c>
      <c r="G1881" t="s">
        <v>12</v>
      </c>
    </row>
    <row r="1882" spans="1:7" ht="14.25">
      <c r="A1882" s="11">
        <v>43922</v>
      </c>
      <c r="B1882" s="10" t="s">
        <v>2792</v>
      </c>
      <c r="C1882" s="12">
        <v>0.66666666666666663</v>
      </c>
      <c r="D1882" s="13">
        <v>43930</v>
      </c>
      <c r="E1882" s="7" t="s">
        <v>2584</v>
      </c>
      <c r="F1882" s="14">
        <v>16.5</v>
      </c>
      <c r="G1882" t="s">
        <v>12</v>
      </c>
    </row>
    <row r="1883" spans="1:7" ht="14.25">
      <c r="A1883" s="11">
        <v>43922</v>
      </c>
      <c r="B1883" s="10" t="s">
        <v>2796</v>
      </c>
      <c r="C1883" s="12">
        <v>0.83333333333333337</v>
      </c>
      <c r="D1883" s="13">
        <v>43930</v>
      </c>
      <c r="E1883" s="7" t="s">
        <v>2584</v>
      </c>
      <c r="F1883" s="14">
        <v>26.2</v>
      </c>
      <c r="G1883" t="s">
        <v>12</v>
      </c>
    </row>
    <row r="1884" spans="1:7" ht="14.25">
      <c r="A1884" s="11">
        <v>43922</v>
      </c>
      <c r="B1884" s="10" t="s">
        <v>2816</v>
      </c>
      <c r="C1884" s="12">
        <v>0.66666666666666663</v>
      </c>
      <c r="D1884" s="13">
        <v>43931</v>
      </c>
      <c r="E1884" s="7" t="s">
        <v>2584</v>
      </c>
      <c r="F1884" s="14">
        <v>14.9</v>
      </c>
      <c r="G1884" t="s">
        <v>12</v>
      </c>
    </row>
    <row r="1885" spans="1:7" ht="14.25">
      <c r="A1885" s="11">
        <v>43922</v>
      </c>
      <c r="B1885" s="10" t="s">
        <v>2843</v>
      </c>
      <c r="C1885" s="12">
        <v>0.79166666666666663</v>
      </c>
      <c r="D1885" s="13">
        <v>43932</v>
      </c>
      <c r="E1885" s="7" t="s">
        <v>2584</v>
      </c>
      <c r="F1885" s="14">
        <v>21.11</v>
      </c>
      <c r="G1885" t="s">
        <v>12</v>
      </c>
    </row>
    <row r="1886" spans="1:7" ht="14.25">
      <c r="A1886" s="11">
        <v>43922</v>
      </c>
      <c r="B1886" s="10" t="s">
        <v>2851</v>
      </c>
      <c r="C1886" s="12">
        <v>0.125</v>
      </c>
      <c r="D1886" s="13">
        <v>43933</v>
      </c>
      <c r="E1886" s="7" t="s">
        <v>2584</v>
      </c>
      <c r="F1886" s="14">
        <v>16</v>
      </c>
      <c r="G1886" t="s">
        <v>12</v>
      </c>
    </row>
    <row r="1887" spans="1:7" ht="14.25">
      <c r="A1887" s="11">
        <v>43922</v>
      </c>
      <c r="B1887" s="10" t="s">
        <v>2855</v>
      </c>
      <c r="C1887" s="12">
        <v>0.29166666666666669</v>
      </c>
      <c r="D1887" s="13">
        <v>43933</v>
      </c>
      <c r="E1887" s="7" t="s">
        <v>2584</v>
      </c>
      <c r="F1887" s="14">
        <v>16.72</v>
      </c>
      <c r="G1887" t="s">
        <v>12</v>
      </c>
    </row>
    <row r="1888" spans="1:7" ht="14.25">
      <c r="A1888" s="11">
        <v>43922</v>
      </c>
      <c r="B1888" s="10" t="s">
        <v>2856</v>
      </c>
      <c r="C1888" s="12">
        <v>0.33333333333333331</v>
      </c>
      <c r="D1888" s="13">
        <v>43933</v>
      </c>
      <c r="E1888" s="7" t="s">
        <v>2584</v>
      </c>
      <c r="F1888" s="14">
        <v>15.1</v>
      </c>
      <c r="G1888" t="s">
        <v>12</v>
      </c>
    </row>
    <row r="1889" spans="1:7" ht="14.25">
      <c r="A1889" s="11">
        <v>43922</v>
      </c>
      <c r="B1889" s="10" t="s">
        <v>2874</v>
      </c>
      <c r="C1889" s="12">
        <v>8.3333333333333329E-2</v>
      </c>
      <c r="D1889" s="13">
        <v>43934</v>
      </c>
      <c r="E1889" s="7" t="s">
        <v>2584</v>
      </c>
      <c r="F1889" s="14">
        <v>16.399999999999999</v>
      </c>
      <c r="G1889" t="s">
        <v>12</v>
      </c>
    </row>
    <row r="1890" spans="1:7" ht="14.25">
      <c r="A1890" s="11">
        <v>43922</v>
      </c>
      <c r="B1890" s="10" t="s">
        <v>2875</v>
      </c>
      <c r="C1890" s="12">
        <v>0.125</v>
      </c>
      <c r="D1890" s="13">
        <v>43934</v>
      </c>
      <c r="E1890" s="7" t="s">
        <v>2584</v>
      </c>
      <c r="F1890" s="14">
        <v>16.010000000000002</v>
      </c>
      <c r="G1890" t="s">
        <v>12</v>
      </c>
    </row>
    <row r="1891" spans="1:7" ht="14.25">
      <c r="A1891" s="11">
        <v>43922</v>
      </c>
      <c r="B1891" s="10" t="s">
        <v>2876</v>
      </c>
      <c r="C1891" s="12">
        <v>0.16666666666666666</v>
      </c>
      <c r="D1891" s="13">
        <v>43934</v>
      </c>
      <c r="E1891" s="7" t="s">
        <v>2584</v>
      </c>
      <c r="F1891" s="14">
        <v>16.010000000000002</v>
      </c>
      <c r="G1891" t="s">
        <v>12</v>
      </c>
    </row>
    <row r="1892" spans="1:7" ht="14.25">
      <c r="A1892" s="11">
        <v>43922</v>
      </c>
      <c r="B1892" s="10" t="s">
        <v>2877</v>
      </c>
      <c r="C1892" s="12">
        <v>0.20833333333333334</v>
      </c>
      <c r="D1892" s="13">
        <v>43934</v>
      </c>
      <c r="E1892" s="7" t="s">
        <v>2584</v>
      </c>
      <c r="F1892" s="14">
        <v>16.5</v>
      </c>
      <c r="G1892" t="s">
        <v>12</v>
      </c>
    </row>
    <row r="1893" spans="1:7" ht="14.25">
      <c r="A1893" s="11">
        <v>43922</v>
      </c>
      <c r="B1893" s="10" t="s">
        <v>2878</v>
      </c>
      <c r="C1893" s="12">
        <v>0.25</v>
      </c>
      <c r="D1893" s="13">
        <v>43934</v>
      </c>
      <c r="E1893" s="7" t="s">
        <v>2584</v>
      </c>
      <c r="F1893" s="14">
        <v>20.3</v>
      </c>
      <c r="G1893" t="s">
        <v>12</v>
      </c>
    </row>
    <row r="1894" spans="1:7" ht="14.25">
      <c r="A1894" s="11">
        <v>43922</v>
      </c>
      <c r="B1894" s="10" t="s">
        <v>2890</v>
      </c>
      <c r="C1894" s="12">
        <v>0.75</v>
      </c>
      <c r="D1894" s="13">
        <v>43934</v>
      </c>
      <c r="E1894" s="7" t="s">
        <v>2584</v>
      </c>
      <c r="F1894" s="14">
        <v>22.75</v>
      </c>
      <c r="G1894" t="s">
        <v>12</v>
      </c>
    </row>
    <row r="1895" spans="1:7" ht="14.25">
      <c r="A1895" s="11">
        <v>43922</v>
      </c>
      <c r="B1895" s="10" t="s">
        <v>2900</v>
      </c>
      <c r="C1895" s="12">
        <v>0.16666666666666666</v>
      </c>
      <c r="D1895" s="13">
        <v>43935</v>
      </c>
      <c r="E1895" s="7" t="s">
        <v>2584</v>
      </c>
      <c r="F1895" s="14">
        <v>17.5</v>
      </c>
      <c r="G1895" t="s">
        <v>12</v>
      </c>
    </row>
    <row r="1896" spans="1:7" ht="14.25">
      <c r="A1896" s="11">
        <v>43922</v>
      </c>
      <c r="B1896" s="10" t="s">
        <v>2916</v>
      </c>
      <c r="C1896" s="12">
        <v>0.83333333333333337</v>
      </c>
      <c r="D1896" s="13">
        <v>43935</v>
      </c>
      <c r="E1896" s="7" t="s">
        <v>2584</v>
      </c>
      <c r="F1896" s="14">
        <v>24.59</v>
      </c>
      <c r="G1896" t="s">
        <v>12</v>
      </c>
    </row>
    <row r="1897" spans="1:7" ht="14.25">
      <c r="A1897" s="11">
        <v>43922</v>
      </c>
      <c r="B1897" s="10" t="s">
        <v>2924</v>
      </c>
      <c r="C1897" s="12">
        <v>0.16666666666666666</v>
      </c>
      <c r="D1897" s="13">
        <v>43936</v>
      </c>
      <c r="E1897" s="7" t="s">
        <v>2584</v>
      </c>
      <c r="F1897" s="14">
        <v>14</v>
      </c>
      <c r="G1897" t="s">
        <v>12</v>
      </c>
    </row>
    <row r="1898" spans="1:7" ht="14.25">
      <c r="A1898" s="11">
        <v>43922</v>
      </c>
      <c r="B1898" s="10" t="s">
        <v>2928</v>
      </c>
      <c r="C1898" s="12">
        <v>0.33333333333333331</v>
      </c>
      <c r="D1898" s="13">
        <v>43936</v>
      </c>
      <c r="E1898" s="7" t="s">
        <v>2584</v>
      </c>
      <c r="F1898" s="14">
        <v>16.899999999999999</v>
      </c>
      <c r="G1898" t="s">
        <v>12</v>
      </c>
    </row>
    <row r="1899" spans="1:7" ht="14.25">
      <c r="A1899" s="11">
        <v>43922</v>
      </c>
      <c r="B1899" s="10" t="s">
        <v>2931</v>
      </c>
      <c r="C1899" s="12">
        <v>0.45833333333333331</v>
      </c>
      <c r="D1899" s="13">
        <v>43936</v>
      </c>
      <c r="E1899" s="7" t="s">
        <v>2584</v>
      </c>
      <c r="F1899" s="14">
        <v>17.989999999999998</v>
      </c>
      <c r="G1899" t="s">
        <v>12</v>
      </c>
    </row>
    <row r="1900" spans="1:7" ht="14.25">
      <c r="A1900" s="11">
        <v>43922</v>
      </c>
      <c r="B1900" s="10" t="s">
        <v>2955</v>
      </c>
      <c r="C1900" s="12">
        <v>0.45833333333333331</v>
      </c>
      <c r="D1900" s="13">
        <v>43937</v>
      </c>
      <c r="E1900" s="7" t="s">
        <v>2584</v>
      </c>
      <c r="F1900" s="14">
        <v>12.98</v>
      </c>
      <c r="G1900" t="s">
        <v>12</v>
      </c>
    </row>
    <row r="1901" spans="1:7" ht="14.25">
      <c r="A1901" s="11">
        <v>43922</v>
      </c>
      <c r="B1901" s="10" t="s">
        <v>2967</v>
      </c>
      <c r="C1901" s="12">
        <v>0.95833333333333337</v>
      </c>
      <c r="D1901" s="13">
        <v>43937</v>
      </c>
      <c r="E1901" s="7" t="s">
        <v>2584</v>
      </c>
      <c r="F1901" s="14">
        <v>16</v>
      </c>
      <c r="G1901" t="s">
        <v>12</v>
      </c>
    </row>
    <row r="1902" spans="1:7" ht="14.25">
      <c r="A1902" s="11">
        <v>43922</v>
      </c>
      <c r="B1902" s="10" t="s">
        <v>2991</v>
      </c>
      <c r="C1902" s="12">
        <v>0.95833333333333337</v>
      </c>
      <c r="D1902" s="13">
        <v>43938</v>
      </c>
      <c r="E1902" s="7" t="s">
        <v>2584</v>
      </c>
      <c r="F1902" s="14">
        <v>20.76</v>
      </c>
      <c r="G1902" t="s">
        <v>12</v>
      </c>
    </row>
    <row r="1903" spans="1:7" ht="14.25">
      <c r="A1903" s="11">
        <v>43922</v>
      </c>
      <c r="B1903" s="10" t="s">
        <v>2992</v>
      </c>
      <c r="C1903" s="12">
        <v>0</v>
      </c>
      <c r="D1903" s="13">
        <v>43939</v>
      </c>
      <c r="E1903" s="7" t="s">
        <v>2584</v>
      </c>
      <c r="F1903" s="14">
        <v>22.1</v>
      </c>
      <c r="G1903" t="s">
        <v>12</v>
      </c>
    </row>
    <row r="1904" spans="1:7" ht="14.25">
      <c r="A1904" s="11">
        <v>43922</v>
      </c>
      <c r="B1904" s="10" t="s">
        <v>3052</v>
      </c>
      <c r="C1904" s="12">
        <v>0.5</v>
      </c>
      <c r="D1904" s="13">
        <v>43941</v>
      </c>
      <c r="E1904" s="7" t="s">
        <v>2584</v>
      </c>
      <c r="F1904" s="14">
        <v>13</v>
      </c>
      <c r="G1904" t="s">
        <v>12</v>
      </c>
    </row>
    <row r="1905" spans="1:7" ht="14.25">
      <c r="A1905" s="11">
        <v>43922</v>
      </c>
      <c r="B1905" s="10" t="s">
        <v>3110</v>
      </c>
      <c r="C1905" s="12">
        <v>0.91666666666666663</v>
      </c>
      <c r="D1905" s="13">
        <v>43943</v>
      </c>
      <c r="E1905" s="7" t="s">
        <v>2584</v>
      </c>
      <c r="F1905" s="14">
        <v>20.010000000000002</v>
      </c>
      <c r="G1905" t="s">
        <v>12</v>
      </c>
    </row>
    <row r="1906" spans="1:7" ht="14.25">
      <c r="A1906" s="11">
        <v>43922</v>
      </c>
      <c r="B1906" s="10" t="s">
        <v>3116</v>
      </c>
      <c r="C1906" s="12">
        <v>0.16666666666666666</v>
      </c>
      <c r="D1906" s="13">
        <v>43944</v>
      </c>
      <c r="E1906" s="7" t="s">
        <v>2584</v>
      </c>
      <c r="F1906" s="14">
        <v>12.69</v>
      </c>
      <c r="G1906" t="s">
        <v>12</v>
      </c>
    </row>
    <row r="1907" spans="1:7" ht="14.25">
      <c r="A1907" s="11">
        <v>43922</v>
      </c>
      <c r="B1907" s="10" t="s">
        <v>3126</v>
      </c>
      <c r="C1907" s="12">
        <v>0.58333333333333337</v>
      </c>
      <c r="D1907" s="13">
        <v>43944</v>
      </c>
      <c r="E1907" s="7" t="s">
        <v>2584</v>
      </c>
      <c r="F1907" s="14">
        <v>14.95</v>
      </c>
      <c r="G1907" t="s">
        <v>12</v>
      </c>
    </row>
    <row r="1908" spans="1:7" ht="14.25">
      <c r="A1908" s="11">
        <v>43922</v>
      </c>
      <c r="B1908" s="10" t="s">
        <v>3128</v>
      </c>
      <c r="C1908" s="12">
        <v>0.66666666666666663</v>
      </c>
      <c r="D1908" s="13">
        <v>43944</v>
      </c>
      <c r="E1908" s="7" t="s">
        <v>2584</v>
      </c>
      <c r="F1908" s="14">
        <v>14.79</v>
      </c>
      <c r="G1908" t="s">
        <v>12</v>
      </c>
    </row>
    <row r="1909" spans="1:7" ht="14.25">
      <c r="A1909" s="11">
        <v>43922</v>
      </c>
      <c r="B1909" s="10" t="s">
        <v>3130</v>
      </c>
      <c r="C1909" s="12">
        <v>0.75</v>
      </c>
      <c r="D1909" s="13">
        <v>43944</v>
      </c>
      <c r="E1909" s="7" t="s">
        <v>2584</v>
      </c>
      <c r="F1909" s="14">
        <v>18.850000000000001</v>
      </c>
      <c r="G1909" t="s">
        <v>12</v>
      </c>
    </row>
    <row r="1910" spans="1:7" ht="14.25">
      <c r="A1910" s="11">
        <v>43922</v>
      </c>
      <c r="B1910" s="10" t="s">
        <v>3163</v>
      </c>
      <c r="C1910" s="12">
        <v>0.125</v>
      </c>
      <c r="D1910" s="13">
        <v>43946</v>
      </c>
      <c r="E1910" s="7" t="s">
        <v>2584</v>
      </c>
      <c r="F1910" s="14">
        <v>14.42</v>
      </c>
      <c r="G1910" t="s">
        <v>12</v>
      </c>
    </row>
    <row r="1911" spans="1:7" ht="14.25">
      <c r="A1911" s="11">
        <v>43922</v>
      </c>
      <c r="B1911" s="10" t="s">
        <v>3168</v>
      </c>
      <c r="C1911" s="12">
        <v>0.33333333333333331</v>
      </c>
      <c r="D1911" s="13">
        <v>43946</v>
      </c>
      <c r="E1911" s="7" t="s">
        <v>2584</v>
      </c>
      <c r="F1911" s="14">
        <v>14.17</v>
      </c>
      <c r="G1911" t="s">
        <v>12</v>
      </c>
    </row>
    <row r="1912" spans="1:7" ht="14.25">
      <c r="A1912" s="11">
        <v>43922</v>
      </c>
      <c r="B1912" s="10" t="s">
        <v>3251</v>
      </c>
      <c r="C1912" s="12">
        <v>0.79166666666666663</v>
      </c>
      <c r="D1912" s="13">
        <v>43949</v>
      </c>
      <c r="E1912" s="7" t="s">
        <v>2584</v>
      </c>
      <c r="F1912" s="14">
        <v>19.899999999999999</v>
      </c>
      <c r="G1912" t="s">
        <v>12</v>
      </c>
    </row>
    <row r="1913" spans="1:7" ht="14.25">
      <c r="A1913" s="11">
        <v>43922</v>
      </c>
      <c r="B1913" s="10" t="s">
        <v>3294</v>
      </c>
      <c r="C1913" s="12">
        <v>0.58333333333333337</v>
      </c>
      <c r="D1913" s="13">
        <v>43951</v>
      </c>
      <c r="E1913" s="7" t="s">
        <v>2584</v>
      </c>
      <c r="F1913" s="14">
        <v>5.51</v>
      </c>
      <c r="G1913" t="s">
        <v>12</v>
      </c>
    </row>
    <row r="1914" spans="1:7" ht="14.25">
      <c r="A1914" s="11">
        <v>43952</v>
      </c>
      <c r="B1914" s="10" t="s">
        <v>3331</v>
      </c>
      <c r="C1914" s="12">
        <v>0.125</v>
      </c>
      <c r="D1914" s="13">
        <v>43953</v>
      </c>
      <c r="E1914" s="7" t="s">
        <v>2584</v>
      </c>
      <c r="F1914" s="14">
        <v>8</v>
      </c>
      <c r="G1914" t="s">
        <v>12</v>
      </c>
    </row>
    <row r="1915" spans="1:7" ht="14.25">
      <c r="A1915" s="11">
        <v>43952</v>
      </c>
      <c r="B1915" s="10" t="s">
        <v>3454</v>
      </c>
      <c r="C1915" s="12">
        <v>0.25</v>
      </c>
      <c r="D1915" s="13">
        <v>43958</v>
      </c>
      <c r="E1915" s="7" t="s">
        <v>2584</v>
      </c>
      <c r="F1915" s="14">
        <v>17.04</v>
      </c>
      <c r="G1915" t="s">
        <v>12</v>
      </c>
    </row>
    <row r="1916" spans="1:7" ht="14.25">
      <c r="A1916" s="11">
        <v>43952</v>
      </c>
      <c r="B1916" s="10" t="s">
        <v>3516</v>
      </c>
      <c r="C1916" s="12">
        <v>0.83333333333333337</v>
      </c>
      <c r="D1916" s="13">
        <v>43960</v>
      </c>
      <c r="E1916" s="7" t="s">
        <v>2584</v>
      </c>
      <c r="F1916" s="14">
        <v>17.05</v>
      </c>
      <c r="G1916" t="s">
        <v>12</v>
      </c>
    </row>
    <row r="1917" spans="1:7" ht="14.25">
      <c r="A1917" s="11">
        <v>43952</v>
      </c>
      <c r="B1917" s="10" t="s">
        <v>3523</v>
      </c>
      <c r="C1917" s="12">
        <v>0.125</v>
      </c>
      <c r="D1917" s="13">
        <v>43961</v>
      </c>
      <c r="E1917" s="7" t="s">
        <v>2584</v>
      </c>
      <c r="F1917" s="14">
        <v>14</v>
      </c>
      <c r="G1917" t="s">
        <v>12</v>
      </c>
    </row>
    <row r="1918" spans="1:7" ht="14.25">
      <c r="A1918" s="11">
        <v>43952</v>
      </c>
      <c r="B1918" s="10" t="s">
        <v>3529</v>
      </c>
      <c r="C1918" s="12">
        <v>0.375</v>
      </c>
      <c r="D1918" s="13">
        <v>43961</v>
      </c>
      <c r="E1918" s="7" t="s">
        <v>2584</v>
      </c>
      <c r="F1918" s="14">
        <v>13</v>
      </c>
      <c r="G1918" t="s">
        <v>12</v>
      </c>
    </row>
    <row r="1919" spans="1:7" ht="14.25">
      <c r="A1919" s="11">
        <v>43952</v>
      </c>
      <c r="B1919" s="10" t="s">
        <v>3532</v>
      </c>
      <c r="C1919" s="12">
        <v>0.5</v>
      </c>
      <c r="D1919" s="13">
        <v>43961</v>
      </c>
      <c r="E1919" s="7" t="s">
        <v>2584</v>
      </c>
      <c r="F1919" s="14">
        <v>11.72</v>
      </c>
      <c r="G1919" t="s">
        <v>12</v>
      </c>
    </row>
    <row r="1920" spans="1:7" ht="14.25">
      <c r="A1920" s="11">
        <v>43952</v>
      </c>
      <c r="B1920" s="10" t="s">
        <v>3533</v>
      </c>
      <c r="C1920" s="12">
        <v>0.54166666666666663</v>
      </c>
      <c r="D1920" s="13">
        <v>43961</v>
      </c>
      <c r="E1920" s="7" t="s">
        <v>2584</v>
      </c>
      <c r="F1920" s="14">
        <v>11.85</v>
      </c>
      <c r="G1920" t="s">
        <v>12</v>
      </c>
    </row>
    <row r="1921" spans="1:7" ht="14.25">
      <c r="A1921" s="11">
        <v>43952</v>
      </c>
      <c r="B1921" s="10" t="s">
        <v>3548</v>
      </c>
      <c r="C1921" s="12">
        <v>0.16666666666666666</v>
      </c>
      <c r="D1921" s="13">
        <v>43962</v>
      </c>
      <c r="E1921" s="7" t="s">
        <v>2584</v>
      </c>
      <c r="F1921" s="14">
        <v>10.7</v>
      </c>
      <c r="G1921" t="s">
        <v>12</v>
      </c>
    </row>
    <row r="1922" spans="1:7" ht="14.25">
      <c r="A1922" s="11">
        <v>43952</v>
      </c>
      <c r="B1922" s="10" t="s">
        <v>3549</v>
      </c>
      <c r="C1922" s="12">
        <v>0.20833333333333334</v>
      </c>
      <c r="D1922" s="13">
        <v>43962</v>
      </c>
      <c r="E1922" s="7" t="s">
        <v>2584</v>
      </c>
      <c r="F1922" s="14">
        <v>11</v>
      </c>
      <c r="G1922" t="s">
        <v>12</v>
      </c>
    </row>
    <row r="1923" spans="1:7" ht="14.25">
      <c r="A1923" s="11">
        <v>43952</v>
      </c>
      <c r="B1923" s="10" t="s">
        <v>3587</v>
      </c>
      <c r="C1923" s="12">
        <v>0.79166666666666663</v>
      </c>
      <c r="D1923" s="13">
        <v>43963</v>
      </c>
      <c r="E1923" s="7" t="s">
        <v>2584</v>
      </c>
      <c r="F1923" s="14">
        <v>27.83</v>
      </c>
      <c r="G1923" t="s">
        <v>12</v>
      </c>
    </row>
    <row r="1924" spans="1:7" ht="14.25">
      <c r="A1924" s="11">
        <v>43952</v>
      </c>
      <c r="B1924" s="10" t="s">
        <v>3591</v>
      </c>
      <c r="C1924" s="12">
        <v>0.95833333333333337</v>
      </c>
      <c r="D1924" s="13">
        <v>43963</v>
      </c>
      <c r="E1924" s="7" t="s">
        <v>2584</v>
      </c>
      <c r="F1924" s="14">
        <v>23.6</v>
      </c>
      <c r="G1924" t="s">
        <v>12</v>
      </c>
    </row>
    <row r="1925" spans="1:7" ht="14.25">
      <c r="A1925" s="11">
        <v>43952</v>
      </c>
      <c r="B1925" s="10" t="s">
        <v>3635</v>
      </c>
      <c r="C1925" s="12">
        <v>0.79166666666666663</v>
      </c>
      <c r="D1925" s="13">
        <v>43965</v>
      </c>
      <c r="E1925" s="7" t="s">
        <v>2584</v>
      </c>
      <c r="F1925" s="14">
        <v>25.43</v>
      </c>
      <c r="G1925" t="s">
        <v>12</v>
      </c>
    </row>
    <row r="1926" spans="1:7" ht="14.25">
      <c r="A1926" s="11">
        <v>43952</v>
      </c>
      <c r="B1926" s="10" t="s">
        <v>3641</v>
      </c>
      <c r="C1926" s="12">
        <v>4.1666666666666664E-2</v>
      </c>
      <c r="D1926" s="13">
        <v>43966</v>
      </c>
      <c r="E1926" s="7" t="s">
        <v>2584</v>
      </c>
      <c r="F1926" s="14">
        <v>17.53</v>
      </c>
      <c r="G1926" t="s">
        <v>12</v>
      </c>
    </row>
    <row r="1927" spans="1:7" ht="14.25">
      <c r="A1927" s="11">
        <v>43952</v>
      </c>
      <c r="B1927" s="10" t="s">
        <v>3647</v>
      </c>
      <c r="C1927" s="12">
        <v>0.29166666666666669</v>
      </c>
      <c r="D1927" s="13">
        <v>43966</v>
      </c>
      <c r="E1927" s="7" t="s">
        <v>2584</v>
      </c>
      <c r="F1927" s="14">
        <v>22.51</v>
      </c>
      <c r="G1927" t="s">
        <v>12</v>
      </c>
    </row>
    <row r="1928" spans="1:7" ht="14.25">
      <c r="A1928" s="11">
        <v>43952</v>
      </c>
      <c r="B1928" s="10" t="s">
        <v>3651</v>
      </c>
      <c r="C1928" s="12">
        <v>0.45833333333333331</v>
      </c>
      <c r="D1928" s="13">
        <v>43966</v>
      </c>
      <c r="E1928" s="7" t="s">
        <v>2584</v>
      </c>
      <c r="F1928" s="14">
        <v>23</v>
      </c>
      <c r="G1928" t="s">
        <v>12</v>
      </c>
    </row>
    <row r="1929" spans="1:7" ht="14.25">
      <c r="A1929" s="11">
        <v>43952</v>
      </c>
      <c r="B1929" s="10" t="s">
        <v>3653</v>
      </c>
      <c r="C1929" s="12">
        <v>0.54166666666666663</v>
      </c>
      <c r="D1929" s="13">
        <v>43966</v>
      </c>
      <c r="E1929" s="7" t="s">
        <v>2584</v>
      </c>
      <c r="F1929" s="14">
        <v>23.03</v>
      </c>
      <c r="G1929" t="s">
        <v>12</v>
      </c>
    </row>
    <row r="1930" spans="1:7" ht="14.25">
      <c r="A1930" s="11">
        <v>43952</v>
      </c>
      <c r="B1930" s="10" t="s">
        <v>3669</v>
      </c>
      <c r="C1930" s="12">
        <v>0.20833333333333334</v>
      </c>
      <c r="D1930" s="13">
        <v>43967</v>
      </c>
      <c r="E1930" s="7" t="s">
        <v>2584</v>
      </c>
      <c r="F1930" s="14">
        <v>14.54</v>
      </c>
      <c r="G1930" t="s">
        <v>12</v>
      </c>
    </row>
    <row r="1931" spans="1:7" ht="14.25">
      <c r="A1931" s="11">
        <v>43952</v>
      </c>
      <c r="B1931" s="10" t="s">
        <v>3670</v>
      </c>
      <c r="C1931" s="12">
        <v>0.25</v>
      </c>
      <c r="D1931" s="13">
        <v>43967</v>
      </c>
      <c r="E1931" s="7" t="s">
        <v>2584</v>
      </c>
      <c r="F1931" s="14">
        <v>14.94</v>
      </c>
      <c r="G1931" t="s">
        <v>12</v>
      </c>
    </row>
    <row r="1932" spans="1:7" ht="14.25">
      <c r="A1932" s="11">
        <v>43952</v>
      </c>
      <c r="B1932" s="10" t="s">
        <v>3671</v>
      </c>
      <c r="C1932" s="12">
        <v>0.29166666666666669</v>
      </c>
      <c r="D1932" s="13">
        <v>43967</v>
      </c>
      <c r="E1932" s="7" t="s">
        <v>2584</v>
      </c>
      <c r="F1932" s="14">
        <v>16</v>
      </c>
      <c r="G1932" t="s">
        <v>12</v>
      </c>
    </row>
    <row r="1933" spans="1:7" ht="14.25">
      <c r="A1933" s="11">
        <v>43952</v>
      </c>
      <c r="B1933" s="10" t="s">
        <v>3691</v>
      </c>
      <c r="C1933" s="12">
        <v>0.125</v>
      </c>
      <c r="D1933" s="13">
        <v>43968</v>
      </c>
      <c r="E1933" s="7" t="s">
        <v>2584</v>
      </c>
      <c r="F1933" s="14">
        <v>13.5</v>
      </c>
      <c r="G1933" t="s">
        <v>12</v>
      </c>
    </row>
    <row r="1934" spans="1:7" ht="14.25">
      <c r="A1934" s="11">
        <v>43952</v>
      </c>
      <c r="B1934" s="10" t="s">
        <v>3695</v>
      </c>
      <c r="C1934" s="12">
        <v>0.29166666666666669</v>
      </c>
      <c r="D1934" s="13">
        <v>43968</v>
      </c>
      <c r="E1934" s="7" t="s">
        <v>2584</v>
      </c>
      <c r="F1934" s="14">
        <v>11.9</v>
      </c>
      <c r="G1934" t="s">
        <v>12</v>
      </c>
    </row>
    <row r="1935" spans="1:7" ht="14.25">
      <c r="A1935" s="11">
        <v>43952</v>
      </c>
      <c r="B1935" s="10" t="s">
        <v>3725</v>
      </c>
      <c r="C1935" s="12">
        <v>0.54166666666666663</v>
      </c>
      <c r="D1935" s="13">
        <v>43969</v>
      </c>
      <c r="E1935" s="7" t="s">
        <v>2584</v>
      </c>
      <c r="F1935" s="14">
        <v>26.03</v>
      </c>
      <c r="G1935" t="s">
        <v>12</v>
      </c>
    </row>
    <row r="1936" spans="1:7" ht="14.25">
      <c r="A1936" s="11">
        <v>43952</v>
      </c>
      <c r="B1936" s="10" t="s">
        <v>3736</v>
      </c>
      <c r="C1936" s="12">
        <v>0</v>
      </c>
      <c r="D1936" s="13">
        <v>43970</v>
      </c>
      <c r="E1936" s="7" t="s">
        <v>2584</v>
      </c>
      <c r="F1936" s="14">
        <v>26.49</v>
      </c>
      <c r="G1936" t="s">
        <v>12</v>
      </c>
    </row>
    <row r="1937" spans="1:7" ht="14.25">
      <c r="A1937" s="11">
        <v>43952</v>
      </c>
      <c r="B1937" s="10" t="s">
        <v>3742</v>
      </c>
      <c r="C1937" s="12">
        <v>0.25</v>
      </c>
      <c r="D1937" s="13">
        <v>43970</v>
      </c>
      <c r="E1937" s="7" t="s">
        <v>2584</v>
      </c>
      <c r="F1937" s="14">
        <v>26</v>
      </c>
      <c r="G1937" t="s">
        <v>12</v>
      </c>
    </row>
    <row r="1938" spans="1:7" ht="14.25">
      <c r="A1938" s="11">
        <v>43952</v>
      </c>
      <c r="B1938" s="10" t="s">
        <v>3799</v>
      </c>
      <c r="C1938" s="12">
        <v>0.625</v>
      </c>
      <c r="D1938" s="13">
        <v>43972</v>
      </c>
      <c r="E1938" s="7" t="s">
        <v>2584</v>
      </c>
      <c r="F1938" s="14">
        <v>27.8</v>
      </c>
      <c r="G1938" t="s">
        <v>12</v>
      </c>
    </row>
    <row r="1939" spans="1:7" ht="14.25">
      <c r="A1939" s="11">
        <v>43952</v>
      </c>
      <c r="B1939" s="10" t="s">
        <v>3803</v>
      </c>
      <c r="C1939" s="12">
        <v>0.79166666666666663</v>
      </c>
      <c r="D1939" s="13">
        <v>43972</v>
      </c>
      <c r="E1939" s="7" t="s">
        <v>2584</v>
      </c>
      <c r="F1939" s="14">
        <v>28.07</v>
      </c>
      <c r="G1939" t="s">
        <v>12</v>
      </c>
    </row>
    <row r="1940" spans="1:7" ht="14.25">
      <c r="A1940" s="11">
        <v>43952</v>
      </c>
      <c r="B1940" s="10" t="s">
        <v>3804</v>
      </c>
      <c r="C1940" s="12">
        <v>0.83333333333333337</v>
      </c>
      <c r="D1940" s="13">
        <v>43972</v>
      </c>
      <c r="E1940" s="7" t="s">
        <v>2584</v>
      </c>
      <c r="F1940" s="14">
        <v>29.62</v>
      </c>
      <c r="G1940" t="s">
        <v>12</v>
      </c>
    </row>
    <row r="1941" spans="1:7" ht="14.25">
      <c r="A1941" s="11">
        <v>43952</v>
      </c>
      <c r="B1941" s="10" t="s">
        <v>3810</v>
      </c>
      <c r="C1941" s="12">
        <v>8.3333333333333329E-2</v>
      </c>
      <c r="D1941" s="13">
        <v>43973</v>
      </c>
      <c r="E1941" s="7" t="s">
        <v>2584</v>
      </c>
      <c r="F1941" s="14">
        <v>30.02</v>
      </c>
      <c r="G1941" t="s">
        <v>12</v>
      </c>
    </row>
    <row r="1942" spans="1:7" ht="14.25">
      <c r="A1942" s="11">
        <v>43952</v>
      </c>
      <c r="B1942" s="10" t="s">
        <v>3815</v>
      </c>
      <c r="C1942" s="12">
        <v>0.29166666666666669</v>
      </c>
      <c r="D1942" s="13">
        <v>43973</v>
      </c>
      <c r="E1942" s="7" t="s">
        <v>2584</v>
      </c>
      <c r="F1942" s="14">
        <v>30.73</v>
      </c>
      <c r="G1942" t="s">
        <v>12</v>
      </c>
    </row>
    <row r="1943" spans="1:7" ht="14.25">
      <c r="A1943" s="11">
        <v>43952</v>
      </c>
      <c r="B1943" s="10" t="s">
        <v>3833</v>
      </c>
      <c r="C1943" s="12">
        <v>4.1666666666666664E-2</v>
      </c>
      <c r="D1943" s="13">
        <v>43974</v>
      </c>
      <c r="E1943" s="7" t="s">
        <v>2584</v>
      </c>
      <c r="F1943" s="14">
        <v>27.09</v>
      </c>
      <c r="G1943" t="s">
        <v>12</v>
      </c>
    </row>
    <row r="1944" spans="1:7" ht="14.25">
      <c r="A1944" s="11">
        <v>43952</v>
      </c>
      <c r="B1944" s="10" t="s">
        <v>3837</v>
      </c>
      <c r="C1944" s="12">
        <v>0.20833333333333334</v>
      </c>
      <c r="D1944" s="13">
        <v>43974</v>
      </c>
      <c r="E1944" s="7" t="s">
        <v>2584</v>
      </c>
      <c r="F1944" s="14">
        <v>19.600000000000001</v>
      </c>
      <c r="G1944" t="s">
        <v>12</v>
      </c>
    </row>
    <row r="1945" spans="1:7" ht="14.25">
      <c r="A1945" s="11">
        <v>43952</v>
      </c>
      <c r="B1945" s="10" t="s">
        <v>3839</v>
      </c>
      <c r="C1945" s="12">
        <v>0.29166666666666669</v>
      </c>
      <c r="D1945" s="13">
        <v>43974</v>
      </c>
      <c r="E1945" s="7" t="s">
        <v>2584</v>
      </c>
      <c r="F1945" s="14">
        <v>17</v>
      </c>
      <c r="G1945" t="s">
        <v>12</v>
      </c>
    </row>
    <row r="1946" spans="1:7" ht="14.25">
      <c r="A1946" s="11">
        <v>43952</v>
      </c>
      <c r="B1946" s="10" t="s">
        <v>3841</v>
      </c>
      <c r="C1946" s="12">
        <v>0.375</v>
      </c>
      <c r="D1946" s="13">
        <v>43974</v>
      </c>
      <c r="E1946" s="7" t="s">
        <v>2584</v>
      </c>
      <c r="F1946" s="14">
        <v>17</v>
      </c>
      <c r="G1946" t="s">
        <v>12</v>
      </c>
    </row>
    <row r="1947" spans="1:7" ht="14.25">
      <c r="A1947" s="11">
        <v>43952</v>
      </c>
      <c r="B1947" s="10" t="s">
        <v>3845</v>
      </c>
      <c r="C1947" s="12">
        <v>0.54166666666666663</v>
      </c>
      <c r="D1947" s="13">
        <v>43974</v>
      </c>
      <c r="E1947" s="7" t="s">
        <v>2584</v>
      </c>
      <c r="F1947" s="14">
        <v>19.600000000000001</v>
      </c>
      <c r="G1947" t="s">
        <v>12</v>
      </c>
    </row>
    <row r="1948" spans="1:7" ht="14.25">
      <c r="A1948" s="11">
        <v>43952</v>
      </c>
      <c r="B1948" s="10" t="s">
        <v>3847</v>
      </c>
      <c r="C1948" s="12">
        <v>0.625</v>
      </c>
      <c r="D1948" s="13">
        <v>43974</v>
      </c>
      <c r="E1948" s="7" t="s">
        <v>2584</v>
      </c>
      <c r="F1948" s="14">
        <v>14.26</v>
      </c>
      <c r="G1948" t="s">
        <v>12</v>
      </c>
    </row>
    <row r="1949" spans="1:7" ht="14.25">
      <c r="A1949" s="11">
        <v>43952</v>
      </c>
      <c r="B1949" s="10" t="s">
        <v>3848</v>
      </c>
      <c r="C1949" s="12">
        <v>0.66666666666666663</v>
      </c>
      <c r="D1949" s="13">
        <v>43974</v>
      </c>
      <c r="E1949" s="7" t="s">
        <v>2584</v>
      </c>
      <c r="F1949" s="14">
        <v>8.58</v>
      </c>
      <c r="G1949" t="s">
        <v>12</v>
      </c>
    </row>
    <row r="1950" spans="1:7" ht="14.25">
      <c r="A1950" s="11">
        <v>43952</v>
      </c>
      <c r="B1950" s="10" t="s">
        <v>3854</v>
      </c>
      <c r="C1950" s="12">
        <v>0.91666666666666663</v>
      </c>
      <c r="D1950" s="13">
        <v>43974</v>
      </c>
      <c r="E1950" s="7" t="s">
        <v>2584</v>
      </c>
      <c r="F1950" s="14">
        <v>18.66</v>
      </c>
      <c r="G1950" t="s">
        <v>12</v>
      </c>
    </row>
    <row r="1951" spans="1:7" ht="14.25">
      <c r="A1951" s="11">
        <v>43952</v>
      </c>
      <c r="B1951" s="10" t="s">
        <v>3858</v>
      </c>
      <c r="C1951" s="12">
        <v>8.3333333333333329E-2</v>
      </c>
      <c r="D1951" s="13">
        <v>43975</v>
      </c>
      <c r="E1951" s="7" t="s">
        <v>2584</v>
      </c>
      <c r="F1951" s="14">
        <v>7.98</v>
      </c>
      <c r="G1951" t="s">
        <v>12</v>
      </c>
    </row>
    <row r="1952" spans="1:7" ht="14.25">
      <c r="A1952" s="11">
        <v>43952</v>
      </c>
      <c r="B1952" s="10" t="s">
        <v>3899</v>
      </c>
      <c r="C1952" s="12">
        <v>0.79166666666666663</v>
      </c>
      <c r="D1952" s="13">
        <v>43976</v>
      </c>
      <c r="E1952" s="7" t="s">
        <v>2584</v>
      </c>
      <c r="F1952" s="14">
        <v>24.1</v>
      </c>
      <c r="G1952" t="s">
        <v>12</v>
      </c>
    </row>
    <row r="1953" spans="1:7" ht="14.25">
      <c r="A1953" s="11">
        <v>43952</v>
      </c>
      <c r="B1953" s="10" t="s">
        <v>3900</v>
      </c>
      <c r="C1953" s="12">
        <v>0.83333333333333337</v>
      </c>
      <c r="D1953" s="13">
        <v>43976</v>
      </c>
      <c r="E1953" s="7" t="s">
        <v>2584</v>
      </c>
      <c r="F1953" s="14">
        <v>25.67</v>
      </c>
      <c r="G1953" t="s">
        <v>12</v>
      </c>
    </row>
    <row r="1954" spans="1:7" ht="14.25">
      <c r="A1954" s="11">
        <v>43952</v>
      </c>
      <c r="B1954" s="10" t="s">
        <v>3912</v>
      </c>
      <c r="C1954" s="12">
        <v>0.33333333333333331</v>
      </c>
      <c r="D1954" s="13">
        <v>43977</v>
      </c>
      <c r="E1954" s="7" t="s">
        <v>2584</v>
      </c>
      <c r="F1954" s="14">
        <v>20</v>
      </c>
      <c r="G1954" t="s">
        <v>12</v>
      </c>
    </row>
    <row r="1955" spans="1:7" ht="14.25">
      <c r="A1955" s="11">
        <v>43952</v>
      </c>
      <c r="B1955" s="10" t="s">
        <v>3915</v>
      </c>
      <c r="C1955" s="12">
        <v>0.45833333333333331</v>
      </c>
      <c r="D1955" s="13">
        <v>43977</v>
      </c>
      <c r="E1955" s="7" t="s">
        <v>2584</v>
      </c>
      <c r="F1955" s="14">
        <v>23</v>
      </c>
      <c r="G1955" t="s">
        <v>12</v>
      </c>
    </row>
    <row r="1956" spans="1:7" ht="14.25">
      <c r="A1956" s="11">
        <v>43952</v>
      </c>
      <c r="B1956" s="10" t="s">
        <v>3923</v>
      </c>
      <c r="C1956" s="12">
        <v>0.79166666666666663</v>
      </c>
      <c r="D1956" s="13">
        <v>43977</v>
      </c>
      <c r="E1956" s="7" t="s">
        <v>2584</v>
      </c>
      <c r="F1956" s="14">
        <v>25.01</v>
      </c>
      <c r="G1956" t="s">
        <v>12</v>
      </c>
    </row>
    <row r="1957" spans="1:7" ht="14.25">
      <c r="A1957" s="11">
        <v>43952</v>
      </c>
      <c r="B1957" s="10" t="s">
        <v>3926</v>
      </c>
      <c r="C1957" s="12">
        <v>0.91666666666666663</v>
      </c>
      <c r="D1957" s="13">
        <v>43977</v>
      </c>
      <c r="E1957" s="7" t="s">
        <v>2584</v>
      </c>
      <c r="F1957" s="14">
        <v>26.74</v>
      </c>
      <c r="G1957" t="s">
        <v>12</v>
      </c>
    </row>
    <row r="1958" spans="1:7" ht="14.25">
      <c r="A1958" s="11">
        <v>43952</v>
      </c>
      <c r="B1958" s="10" t="s">
        <v>3928</v>
      </c>
      <c r="C1958" s="12">
        <v>0</v>
      </c>
      <c r="D1958" s="13">
        <v>43978</v>
      </c>
      <c r="E1958" s="7" t="s">
        <v>2584</v>
      </c>
      <c r="F1958" s="14">
        <v>24.51</v>
      </c>
      <c r="G1958" t="s">
        <v>12</v>
      </c>
    </row>
    <row r="1959" spans="1:7" ht="14.25">
      <c r="A1959" s="11">
        <v>43952</v>
      </c>
      <c r="B1959" s="10" t="s">
        <v>3930</v>
      </c>
      <c r="C1959" s="12">
        <v>8.3333333333333329E-2</v>
      </c>
      <c r="D1959" s="13">
        <v>43978</v>
      </c>
      <c r="E1959" s="7" t="s">
        <v>2584</v>
      </c>
      <c r="F1959" s="14">
        <v>19.45</v>
      </c>
      <c r="G1959" t="s">
        <v>12</v>
      </c>
    </row>
    <row r="1960" spans="1:7" ht="14.25">
      <c r="A1960" s="11">
        <v>43952</v>
      </c>
      <c r="B1960" s="10" t="s">
        <v>3931</v>
      </c>
      <c r="C1960" s="12">
        <v>0.125</v>
      </c>
      <c r="D1960" s="13">
        <v>43978</v>
      </c>
      <c r="E1960" s="7" t="s">
        <v>2584</v>
      </c>
      <c r="F1960" s="14">
        <v>19.399999999999999</v>
      </c>
      <c r="G1960" t="s">
        <v>12</v>
      </c>
    </row>
    <row r="1961" spans="1:7" ht="14.25">
      <c r="A1961" s="11">
        <v>43952</v>
      </c>
      <c r="B1961" s="10" t="s">
        <v>3932</v>
      </c>
      <c r="C1961" s="12">
        <v>0.16666666666666666</v>
      </c>
      <c r="D1961" s="13">
        <v>43978</v>
      </c>
      <c r="E1961" s="7" t="s">
        <v>2584</v>
      </c>
      <c r="F1961" s="14">
        <v>19.510000000000002</v>
      </c>
      <c r="G1961" t="s">
        <v>12</v>
      </c>
    </row>
    <row r="1962" spans="1:7" ht="14.25">
      <c r="A1962" s="11">
        <v>43952</v>
      </c>
      <c r="B1962" s="10" t="s">
        <v>3933</v>
      </c>
      <c r="C1962" s="12">
        <v>0.20833333333333334</v>
      </c>
      <c r="D1962" s="13">
        <v>43978</v>
      </c>
      <c r="E1962" s="7" t="s">
        <v>2584</v>
      </c>
      <c r="F1962" s="14">
        <v>20</v>
      </c>
      <c r="G1962" t="s">
        <v>12</v>
      </c>
    </row>
    <row r="1963" spans="1:7" ht="14.25">
      <c r="A1963" s="11">
        <v>43952</v>
      </c>
      <c r="B1963" s="10" t="s">
        <v>3935</v>
      </c>
      <c r="C1963" s="12">
        <v>0.29166666666666669</v>
      </c>
      <c r="D1963" s="13">
        <v>43978</v>
      </c>
      <c r="E1963" s="7" t="s">
        <v>2584</v>
      </c>
      <c r="F1963" s="14">
        <v>26.95</v>
      </c>
      <c r="G1963" t="s">
        <v>12</v>
      </c>
    </row>
    <row r="1964" spans="1:7" ht="14.25">
      <c r="A1964" s="11">
        <v>43952</v>
      </c>
      <c r="B1964" s="10" t="s">
        <v>3939</v>
      </c>
      <c r="C1964" s="12">
        <v>0.45833333333333331</v>
      </c>
      <c r="D1964" s="13">
        <v>43978</v>
      </c>
      <c r="E1964" s="7" t="s">
        <v>2584</v>
      </c>
      <c r="F1964" s="14">
        <v>25.81</v>
      </c>
      <c r="G1964" t="s">
        <v>12</v>
      </c>
    </row>
    <row r="1965" spans="1:7" ht="14.25">
      <c r="A1965" s="11">
        <v>43952</v>
      </c>
      <c r="B1965" s="10" t="s">
        <v>3940</v>
      </c>
      <c r="C1965" s="12">
        <v>0.5</v>
      </c>
      <c r="D1965" s="13">
        <v>43978</v>
      </c>
      <c r="E1965" s="7" t="s">
        <v>2584</v>
      </c>
      <c r="F1965" s="14">
        <v>26.07</v>
      </c>
      <c r="G1965" t="s">
        <v>12</v>
      </c>
    </row>
    <row r="1966" spans="1:7" ht="14.25">
      <c r="A1966" s="11">
        <v>43952</v>
      </c>
      <c r="B1966" s="10" t="s">
        <v>3944</v>
      </c>
      <c r="C1966" s="12">
        <v>0.66666666666666663</v>
      </c>
      <c r="D1966" s="13">
        <v>43978</v>
      </c>
      <c r="E1966" s="7" t="s">
        <v>2584</v>
      </c>
      <c r="F1966" s="14">
        <v>25.16</v>
      </c>
      <c r="G1966" t="s">
        <v>12</v>
      </c>
    </row>
    <row r="1967" spans="1:7" ht="14.25">
      <c r="A1967" s="11">
        <v>43952</v>
      </c>
      <c r="B1967" s="10" t="s">
        <v>3986</v>
      </c>
      <c r="C1967" s="12">
        <v>0.41666666666666669</v>
      </c>
      <c r="D1967" s="13">
        <v>43980</v>
      </c>
      <c r="E1967" s="7" t="s">
        <v>2584</v>
      </c>
      <c r="F1967" s="14">
        <v>33.6</v>
      </c>
      <c r="G1967" t="s">
        <v>12</v>
      </c>
    </row>
    <row r="1968" spans="1:7" ht="14.25">
      <c r="A1968" s="11">
        <v>43952</v>
      </c>
      <c r="B1968" s="10" t="s">
        <v>3989</v>
      </c>
      <c r="C1968" s="12">
        <v>0.54166666666666663</v>
      </c>
      <c r="D1968" s="13">
        <v>43980</v>
      </c>
      <c r="E1968" s="7" t="s">
        <v>2584</v>
      </c>
      <c r="F1968" s="14">
        <v>34.26</v>
      </c>
      <c r="G1968" t="s">
        <v>12</v>
      </c>
    </row>
    <row r="1969" spans="1:7" ht="14.25">
      <c r="A1969" s="11">
        <v>43952</v>
      </c>
      <c r="B1969" s="10" t="s">
        <v>3993</v>
      </c>
      <c r="C1969" s="12">
        <v>0.70833333333333337</v>
      </c>
      <c r="D1969" s="13">
        <v>43980</v>
      </c>
      <c r="E1969" s="7" t="s">
        <v>2584</v>
      </c>
      <c r="F1969" s="14">
        <v>32</v>
      </c>
      <c r="G1969" t="s">
        <v>12</v>
      </c>
    </row>
    <row r="1970" spans="1:7" ht="14.25">
      <c r="A1970" s="11">
        <v>43952</v>
      </c>
      <c r="B1970" s="10" t="s">
        <v>3995</v>
      </c>
      <c r="C1970" s="12">
        <v>0.79166666666666663</v>
      </c>
      <c r="D1970" s="13">
        <v>43980</v>
      </c>
      <c r="E1970" s="7" t="s">
        <v>2584</v>
      </c>
      <c r="F1970" s="14">
        <v>28.52</v>
      </c>
      <c r="G1970" t="s">
        <v>12</v>
      </c>
    </row>
    <row r="1971" spans="1:7" ht="14.25">
      <c r="A1971" s="11">
        <v>43952</v>
      </c>
      <c r="B1971" s="10" t="s">
        <v>3997</v>
      </c>
      <c r="C1971" s="12">
        <v>0.875</v>
      </c>
      <c r="D1971" s="13">
        <v>43980</v>
      </c>
      <c r="E1971" s="7" t="s">
        <v>2584</v>
      </c>
      <c r="F1971" s="14">
        <v>32.71</v>
      </c>
      <c r="G1971" t="s">
        <v>12</v>
      </c>
    </row>
    <row r="1972" spans="1:7" ht="14.25">
      <c r="A1972" s="11">
        <v>43952</v>
      </c>
      <c r="B1972" s="10" t="s">
        <v>3998</v>
      </c>
      <c r="C1972" s="12">
        <v>0.91666666666666663</v>
      </c>
      <c r="D1972" s="13">
        <v>43980</v>
      </c>
      <c r="E1972" s="7" t="s">
        <v>2584</v>
      </c>
      <c r="F1972" s="14">
        <v>31.99</v>
      </c>
      <c r="G1972" t="s">
        <v>12</v>
      </c>
    </row>
    <row r="1973" spans="1:7" ht="14.25">
      <c r="A1973" s="11">
        <v>43952</v>
      </c>
      <c r="B1973" s="10" t="s">
        <v>4002</v>
      </c>
      <c r="C1973" s="12">
        <v>8.3333333333333329E-2</v>
      </c>
      <c r="D1973" s="13">
        <v>43981</v>
      </c>
      <c r="E1973" s="7" t="s">
        <v>2584</v>
      </c>
      <c r="F1973" s="14">
        <v>33.159999999999997</v>
      </c>
      <c r="G1973" t="s">
        <v>12</v>
      </c>
    </row>
    <row r="1974" spans="1:7" ht="14.25">
      <c r="A1974" s="11">
        <v>43952</v>
      </c>
      <c r="B1974" s="10" t="s">
        <v>4007</v>
      </c>
      <c r="C1974" s="12">
        <v>0.29166666666666669</v>
      </c>
      <c r="D1974" s="13">
        <v>43981</v>
      </c>
      <c r="E1974" s="7" t="s">
        <v>2584</v>
      </c>
      <c r="F1974" s="14">
        <v>29.83</v>
      </c>
      <c r="G1974" t="s">
        <v>12</v>
      </c>
    </row>
    <row r="1975" spans="1:7" ht="14.25">
      <c r="A1975" s="11">
        <v>43952</v>
      </c>
      <c r="B1975" s="10" t="s">
        <v>4010</v>
      </c>
      <c r="C1975" s="12">
        <v>0.41666666666666669</v>
      </c>
      <c r="D1975" s="13">
        <v>43981</v>
      </c>
      <c r="E1975" s="7" t="s">
        <v>2584</v>
      </c>
      <c r="F1975" s="14">
        <v>30</v>
      </c>
      <c r="G1975" t="s">
        <v>12</v>
      </c>
    </row>
    <row r="1976" spans="1:7" ht="14.25">
      <c r="A1976" s="11">
        <v>43952</v>
      </c>
      <c r="B1976" s="10" t="s">
        <v>4016</v>
      </c>
      <c r="C1976" s="12">
        <v>0.66666666666666663</v>
      </c>
      <c r="D1976" s="13">
        <v>43981</v>
      </c>
      <c r="E1976" s="7" t="s">
        <v>2584</v>
      </c>
      <c r="F1976" s="14">
        <v>20.9</v>
      </c>
      <c r="G1976" t="s">
        <v>12</v>
      </c>
    </row>
    <row r="1977" spans="1:7" ht="14.25">
      <c r="A1977" s="11">
        <v>43952</v>
      </c>
      <c r="B1977" s="10" t="s">
        <v>4018</v>
      </c>
      <c r="C1977" s="12">
        <v>0.75</v>
      </c>
      <c r="D1977" s="13">
        <v>43981</v>
      </c>
      <c r="E1977" s="7" t="s">
        <v>2584</v>
      </c>
      <c r="F1977" s="14">
        <v>23.9</v>
      </c>
      <c r="G1977" t="s">
        <v>12</v>
      </c>
    </row>
    <row r="1978" spans="1:7" ht="14.25">
      <c r="A1978" s="11">
        <v>43952</v>
      </c>
      <c r="B1978" s="10" t="s">
        <v>4019</v>
      </c>
      <c r="C1978" s="12">
        <v>0.79166666666666663</v>
      </c>
      <c r="D1978" s="13">
        <v>43981</v>
      </c>
      <c r="E1978" s="7" t="s">
        <v>2584</v>
      </c>
      <c r="F1978" s="14">
        <v>24.98</v>
      </c>
      <c r="G1978" t="s">
        <v>12</v>
      </c>
    </row>
    <row r="1979" spans="1:7" ht="14.25">
      <c r="A1979" s="11">
        <v>43952</v>
      </c>
      <c r="B1979" s="10" t="s">
        <v>4021</v>
      </c>
      <c r="C1979" s="12">
        <v>0.875</v>
      </c>
      <c r="D1979" s="13">
        <v>43981</v>
      </c>
      <c r="E1979" s="7" t="s">
        <v>2584</v>
      </c>
      <c r="F1979" s="14">
        <v>33.03</v>
      </c>
      <c r="G1979" t="s">
        <v>12</v>
      </c>
    </row>
    <row r="1980" spans="1:7" ht="14.25">
      <c r="A1980" s="11">
        <v>43952</v>
      </c>
      <c r="B1980" s="10" t="s">
        <v>4025</v>
      </c>
      <c r="C1980" s="12">
        <v>4.1666666666666664E-2</v>
      </c>
      <c r="D1980" s="13">
        <v>43982</v>
      </c>
      <c r="E1980" s="7" t="s">
        <v>2584</v>
      </c>
      <c r="F1980" s="14">
        <v>29.5</v>
      </c>
      <c r="G1980" t="s">
        <v>12</v>
      </c>
    </row>
    <row r="1981" spans="1:7" ht="14.25">
      <c r="A1981" s="11">
        <v>43952</v>
      </c>
      <c r="B1981" s="10" t="s">
        <v>4026</v>
      </c>
      <c r="C1981" s="12">
        <v>8.3333333333333329E-2</v>
      </c>
      <c r="D1981" s="13">
        <v>43982</v>
      </c>
      <c r="E1981" s="7" t="s">
        <v>2584</v>
      </c>
      <c r="F1981" s="14">
        <v>27.6</v>
      </c>
      <c r="G1981" t="s">
        <v>12</v>
      </c>
    </row>
    <row r="1982" spans="1:7" ht="14.25">
      <c r="A1982" s="11">
        <v>43952</v>
      </c>
      <c r="B1982" s="10" t="s">
        <v>4029</v>
      </c>
      <c r="C1982" s="12">
        <v>0.20833333333333334</v>
      </c>
      <c r="D1982" s="13">
        <v>43982</v>
      </c>
      <c r="E1982" s="7" t="s">
        <v>2584</v>
      </c>
      <c r="F1982" s="14">
        <v>30</v>
      </c>
      <c r="G1982" t="s">
        <v>12</v>
      </c>
    </row>
    <row r="1983" spans="1:7" ht="14.25">
      <c r="A1983" s="11">
        <v>43952</v>
      </c>
      <c r="B1983" s="10" t="s">
        <v>4032</v>
      </c>
      <c r="C1983" s="12">
        <v>0.33333333333333331</v>
      </c>
      <c r="D1983" s="13">
        <v>43982</v>
      </c>
      <c r="E1983" s="7" t="s">
        <v>2584</v>
      </c>
      <c r="F1983" s="14">
        <v>23.5</v>
      </c>
      <c r="G1983" t="s">
        <v>12</v>
      </c>
    </row>
    <row r="1984" spans="1:7" ht="14.25">
      <c r="A1984" s="11">
        <v>43952</v>
      </c>
      <c r="B1984" s="10" t="s">
        <v>4033</v>
      </c>
      <c r="C1984" s="12">
        <v>0.375</v>
      </c>
      <c r="D1984" s="13">
        <v>43982</v>
      </c>
      <c r="E1984" s="7" t="s">
        <v>2584</v>
      </c>
      <c r="F1984" s="14">
        <v>25.99</v>
      </c>
      <c r="G1984" t="s">
        <v>12</v>
      </c>
    </row>
    <row r="1985" spans="1:7" ht="14.25">
      <c r="A1985" s="11">
        <v>43952</v>
      </c>
      <c r="B1985" s="10" t="s">
        <v>4035</v>
      </c>
      <c r="C1985" s="12">
        <v>0.45833333333333331</v>
      </c>
      <c r="D1985" s="13">
        <v>43982</v>
      </c>
      <c r="E1985" s="7" t="s">
        <v>2584</v>
      </c>
      <c r="F1985" s="14">
        <v>30.01</v>
      </c>
      <c r="G1985" t="s">
        <v>12</v>
      </c>
    </row>
    <row r="1986" spans="1:7" ht="14.25">
      <c r="A1986" s="11">
        <v>43952</v>
      </c>
      <c r="B1986" s="10" t="s">
        <v>4037</v>
      </c>
      <c r="C1986" s="12">
        <v>0.54166666666666663</v>
      </c>
      <c r="D1986" s="13">
        <v>43982</v>
      </c>
      <c r="E1986" s="7" t="s">
        <v>2584</v>
      </c>
      <c r="F1986" s="14">
        <v>32.9</v>
      </c>
      <c r="G1986" t="s">
        <v>12</v>
      </c>
    </row>
    <row r="1987" spans="1:7" ht="14.25">
      <c r="A1987" s="11">
        <v>43952</v>
      </c>
      <c r="B1987" s="10" t="s">
        <v>4042</v>
      </c>
      <c r="C1987" s="12">
        <v>0.75</v>
      </c>
      <c r="D1987" s="13">
        <v>43982</v>
      </c>
      <c r="E1987" s="7" t="s">
        <v>2584</v>
      </c>
      <c r="F1987" s="14">
        <v>29.54</v>
      </c>
      <c r="G1987" t="s">
        <v>12</v>
      </c>
    </row>
    <row r="1988" spans="1:7" ht="14.25">
      <c r="A1988" s="11">
        <v>43952</v>
      </c>
      <c r="B1988" s="10" t="s">
        <v>4043</v>
      </c>
      <c r="C1988" s="12">
        <v>0.79166666666666663</v>
      </c>
      <c r="D1988" s="13">
        <v>43982</v>
      </c>
      <c r="E1988" s="7" t="s">
        <v>2584</v>
      </c>
      <c r="F1988" s="14">
        <v>31.52</v>
      </c>
      <c r="G1988" t="s">
        <v>12</v>
      </c>
    </row>
    <row r="1989" spans="1:7" ht="14.25">
      <c r="A1989" s="11">
        <v>43952</v>
      </c>
      <c r="B1989" s="10" t="s">
        <v>4045</v>
      </c>
      <c r="C1989" s="12">
        <v>0.875</v>
      </c>
      <c r="D1989" s="13">
        <v>43982</v>
      </c>
      <c r="E1989" s="7" t="s">
        <v>2584</v>
      </c>
      <c r="F1989" s="14">
        <v>35.75</v>
      </c>
      <c r="G1989" t="s">
        <v>12</v>
      </c>
    </row>
    <row r="1990" spans="1:7" ht="14.25">
      <c r="A1990" s="11">
        <v>43983</v>
      </c>
      <c r="B1990" s="10" t="s">
        <v>4050</v>
      </c>
      <c r="C1990" s="12">
        <v>8.3333333333333329E-2</v>
      </c>
      <c r="D1990" s="13">
        <v>43983</v>
      </c>
      <c r="E1990" s="7" t="s">
        <v>2584</v>
      </c>
      <c r="F1990" s="14">
        <v>34.26</v>
      </c>
      <c r="G1990" t="s">
        <v>12</v>
      </c>
    </row>
    <row r="1991" spans="1:7" ht="14.25">
      <c r="A1991" s="11">
        <v>43983</v>
      </c>
      <c r="B1991" s="10" t="s">
        <v>4059</v>
      </c>
      <c r="C1991" s="12">
        <v>0.45833333333333331</v>
      </c>
      <c r="D1991" s="13">
        <v>43983</v>
      </c>
      <c r="E1991" s="7" t="s">
        <v>2584</v>
      </c>
      <c r="F1991" s="14">
        <v>33.58</v>
      </c>
      <c r="G1991" t="s">
        <v>12</v>
      </c>
    </row>
    <row r="1992" spans="1:7" ht="14.25">
      <c r="A1992" s="11">
        <v>43983</v>
      </c>
      <c r="B1992" s="10" t="s">
        <v>4064</v>
      </c>
      <c r="C1992" s="12">
        <v>0.66666666666666663</v>
      </c>
      <c r="D1992" s="13">
        <v>43983</v>
      </c>
      <c r="E1992" s="7" t="s">
        <v>2584</v>
      </c>
      <c r="F1992" s="14">
        <v>32.9</v>
      </c>
      <c r="G1992" t="s">
        <v>12</v>
      </c>
    </row>
    <row r="1993" spans="1:7" ht="14.25">
      <c r="A1993" s="11">
        <v>43983</v>
      </c>
      <c r="B1993" s="10" t="s">
        <v>4068</v>
      </c>
      <c r="C1993" s="12">
        <v>0.83333333333333337</v>
      </c>
      <c r="D1993" s="13">
        <v>43983</v>
      </c>
      <c r="E1993" s="7" t="s">
        <v>2584</v>
      </c>
      <c r="F1993" s="14">
        <v>35.08</v>
      </c>
      <c r="G1993" t="s">
        <v>12</v>
      </c>
    </row>
    <row r="1994" spans="1:7" ht="14.25">
      <c r="A1994" s="11">
        <v>43983</v>
      </c>
      <c r="B1994" s="10" t="s">
        <v>4076</v>
      </c>
      <c r="C1994" s="12">
        <v>0.16666666666666666</v>
      </c>
      <c r="D1994" s="13">
        <v>43984</v>
      </c>
      <c r="E1994" s="7" t="s">
        <v>2584</v>
      </c>
      <c r="F1994" s="14">
        <v>32.67</v>
      </c>
      <c r="G1994" t="s">
        <v>12</v>
      </c>
    </row>
    <row r="1995" spans="1:7" ht="14.25">
      <c r="A1995" s="11">
        <v>43983</v>
      </c>
      <c r="B1995" s="10" t="s">
        <v>4077</v>
      </c>
      <c r="C1995" s="12">
        <v>0.20833333333333334</v>
      </c>
      <c r="D1995" s="13">
        <v>43984</v>
      </c>
      <c r="E1995" s="7" t="s">
        <v>2584</v>
      </c>
      <c r="F1995" s="14">
        <v>32.840000000000003</v>
      </c>
      <c r="G1995" t="s">
        <v>12</v>
      </c>
    </row>
    <row r="1996" spans="1:7" ht="14.25">
      <c r="A1996" s="11">
        <v>43983</v>
      </c>
      <c r="B1996" s="10" t="s">
        <v>4112</v>
      </c>
      <c r="C1996" s="12">
        <v>0.66666666666666663</v>
      </c>
      <c r="D1996" s="13">
        <v>43985</v>
      </c>
      <c r="E1996" s="7" t="s">
        <v>2584</v>
      </c>
      <c r="F1996" s="14">
        <v>25.78</v>
      </c>
      <c r="G1996" t="s">
        <v>12</v>
      </c>
    </row>
    <row r="1997" spans="1:7" ht="14.25">
      <c r="A1997" s="11">
        <v>43983</v>
      </c>
      <c r="B1997" s="10" t="s">
        <v>4113</v>
      </c>
      <c r="C1997" s="12">
        <v>0.70833333333333337</v>
      </c>
      <c r="D1997" s="13">
        <v>43985</v>
      </c>
      <c r="E1997" s="7" t="s">
        <v>2584</v>
      </c>
      <c r="F1997" s="14">
        <v>26.18</v>
      </c>
      <c r="G1997" t="s">
        <v>12</v>
      </c>
    </row>
    <row r="1998" spans="1:7" ht="14.25">
      <c r="A1998" s="11">
        <v>43983</v>
      </c>
      <c r="B1998" s="10" t="s">
        <v>4114</v>
      </c>
      <c r="C1998" s="12">
        <v>0.75</v>
      </c>
      <c r="D1998" s="13">
        <v>43985</v>
      </c>
      <c r="E1998" s="7" t="s">
        <v>2584</v>
      </c>
      <c r="F1998" s="14">
        <v>27.5</v>
      </c>
      <c r="G1998" t="s">
        <v>12</v>
      </c>
    </row>
    <row r="1999" spans="1:7" ht="14.25">
      <c r="A1999" s="11">
        <v>43983</v>
      </c>
      <c r="B1999" s="10" t="s">
        <v>4115</v>
      </c>
      <c r="C1999" s="12">
        <v>0.79166666666666663</v>
      </c>
      <c r="D1999" s="13">
        <v>43985</v>
      </c>
      <c r="E1999" s="7" t="s">
        <v>2584</v>
      </c>
      <c r="F1999" s="14">
        <v>30.69</v>
      </c>
      <c r="G1999" t="s">
        <v>12</v>
      </c>
    </row>
    <row r="2000" spans="1:7" ht="14.25">
      <c r="A2000" s="11">
        <v>43983</v>
      </c>
      <c r="B2000" s="10" t="s">
        <v>4117</v>
      </c>
      <c r="C2000" s="12">
        <v>0.875</v>
      </c>
      <c r="D2000" s="13">
        <v>43985</v>
      </c>
      <c r="E2000" s="7" t="s">
        <v>2584</v>
      </c>
      <c r="F2000" s="14">
        <v>32.58</v>
      </c>
      <c r="G2000" t="s">
        <v>12</v>
      </c>
    </row>
    <row r="2001" spans="1:7" ht="14.25">
      <c r="A2001" s="11">
        <v>43983</v>
      </c>
      <c r="B2001" s="10" t="s">
        <v>4120</v>
      </c>
      <c r="C2001" s="12">
        <v>0</v>
      </c>
      <c r="D2001" s="13">
        <v>43986</v>
      </c>
      <c r="E2001" s="7" t="s">
        <v>2584</v>
      </c>
      <c r="F2001" s="14">
        <v>22.17</v>
      </c>
      <c r="G2001" t="s">
        <v>12</v>
      </c>
    </row>
    <row r="2002" spans="1:7" ht="14.25">
      <c r="A2002" s="11">
        <v>43983</v>
      </c>
      <c r="B2002" s="10" t="s">
        <v>4121</v>
      </c>
      <c r="C2002" s="12">
        <v>4.1666666666666664E-2</v>
      </c>
      <c r="D2002" s="13">
        <v>43986</v>
      </c>
      <c r="E2002" s="7" t="s">
        <v>2584</v>
      </c>
      <c r="F2002" s="14">
        <v>21.8</v>
      </c>
      <c r="G2002" t="s">
        <v>12</v>
      </c>
    </row>
    <row r="2003" spans="1:7" ht="14.25">
      <c r="A2003" s="11">
        <v>43983</v>
      </c>
      <c r="B2003" s="10" t="s">
        <v>4122</v>
      </c>
      <c r="C2003" s="12">
        <v>8.3333333333333329E-2</v>
      </c>
      <c r="D2003" s="13">
        <v>43986</v>
      </c>
      <c r="E2003" s="7" t="s">
        <v>2584</v>
      </c>
      <c r="F2003" s="14">
        <v>22</v>
      </c>
      <c r="G2003" t="s">
        <v>12</v>
      </c>
    </row>
    <row r="2004" spans="1:7" ht="14.25">
      <c r="A2004" s="11">
        <v>43983</v>
      </c>
      <c r="B2004" s="10" t="s">
        <v>4123</v>
      </c>
      <c r="C2004" s="12">
        <v>0.125</v>
      </c>
      <c r="D2004" s="13">
        <v>43986</v>
      </c>
      <c r="E2004" s="7" t="s">
        <v>2584</v>
      </c>
      <c r="F2004" s="14">
        <v>21.9</v>
      </c>
      <c r="G2004" t="s">
        <v>12</v>
      </c>
    </row>
    <row r="2005" spans="1:7" ht="14.25">
      <c r="A2005" s="11">
        <v>43983</v>
      </c>
      <c r="B2005" s="10" t="s">
        <v>4124</v>
      </c>
      <c r="C2005" s="12">
        <v>0.16666666666666666</v>
      </c>
      <c r="D2005" s="13">
        <v>43986</v>
      </c>
      <c r="E2005" s="7" t="s">
        <v>2584</v>
      </c>
      <c r="F2005" s="14">
        <v>21.8</v>
      </c>
      <c r="G2005" t="s">
        <v>12</v>
      </c>
    </row>
    <row r="2006" spans="1:7" ht="14.25">
      <c r="A2006" s="11">
        <v>43983</v>
      </c>
      <c r="B2006" s="10" t="s">
        <v>4125</v>
      </c>
      <c r="C2006" s="12">
        <v>0.20833333333333334</v>
      </c>
      <c r="D2006" s="13">
        <v>43986</v>
      </c>
      <c r="E2006" s="7" t="s">
        <v>2584</v>
      </c>
      <c r="F2006" s="14">
        <v>21.8</v>
      </c>
      <c r="G2006" t="s">
        <v>12</v>
      </c>
    </row>
    <row r="2007" spans="1:7" ht="14.25">
      <c r="A2007" s="11">
        <v>43983</v>
      </c>
      <c r="B2007" s="10" t="s">
        <v>4126</v>
      </c>
      <c r="C2007" s="12">
        <v>0.25</v>
      </c>
      <c r="D2007" s="13">
        <v>43986</v>
      </c>
      <c r="E2007" s="7" t="s">
        <v>2584</v>
      </c>
      <c r="F2007" s="14">
        <v>22</v>
      </c>
      <c r="G2007" t="s">
        <v>12</v>
      </c>
    </row>
    <row r="2008" spans="1:7" ht="14.25">
      <c r="A2008" s="11">
        <v>43983</v>
      </c>
      <c r="B2008" s="10" t="s">
        <v>4127</v>
      </c>
      <c r="C2008" s="12">
        <v>0.29166666666666669</v>
      </c>
      <c r="D2008" s="13">
        <v>43986</v>
      </c>
      <c r="E2008" s="7" t="s">
        <v>2584</v>
      </c>
      <c r="F2008" s="14">
        <v>26.85</v>
      </c>
      <c r="G2008" t="s">
        <v>12</v>
      </c>
    </row>
    <row r="2009" spans="1:7" ht="14.25">
      <c r="A2009" s="11">
        <v>43983</v>
      </c>
      <c r="B2009" s="10" t="s">
        <v>4128</v>
      </c>
      <c r="C2009" s="12">
        <v>0.33333333333333331</v>
      </c>
      <c r="D2009" s="13">
        <v>43986</v>
      </c>
      <c r="E2009" s="7" t="s">
        <v>2584</v>
      </c>
      <c r="F2009" s="14">
        <v>31.06</v>
      </c>
      <c r="G2009" t="s">
        <v>12</v>
      </c>
    </row>
    <row r="2010" spans="1:7" ht="14.25">
      <c r="A2010" s="11">
        <v>43983</v>
      </c>
      <c r="B2010" s="10" t="s">
        <v>4135</v>
      </c>
      <c r="C2010" s="12">
        <v>0.625</v>
      </c>
      <c r="D2010" s="13">
        <v>43986</v>
      </c>
      <c r="E2010" s="7" t="s">
        <v>2584</v>
      </c>
      <c r="F2010" s="14">
        <v>19</v>
      </c>
      <c r="G2010" t="s">
        <v>12</v>
      </c>
    </row>
    <row r="2011" spans="1:7" ht="14.25">
      <c r="A2011" s="11">
        <v>43983</v>
      </c>
      <c r="B2011" s="10" t="s">
        <v>4136</v>
      </c>
      <c r="C2011" s="12">
        <v>0.66666666666666663</v>
      </c>
      <c r="D2011" s="13">
        <v>43986</v>
      </c>
      <c r="E2011" s="7" t="s">
        <v>2584</v>
      </c>
      <c r="F2011" s="14">
        <v>16.28</v>
      </c>
      <c r="G2011" t="s">
        <v>12</v>
      </c>
    </row>
    <row r="2012" spans="1:7" ht="14.25">
      <c r="A2012" s="11">
        <v>43983</v>
      </c>
      <c r="B2012" s="10" t="s">
        <v>4141</v>
      </c>
      <c r="C2012" s="12">
        <v>0.875</v>
      </c>
      <c r="D2012" s="13">
        <v>43986</v>
      </c>
      <c r="E2012" s="7" t="s">
        <v>2584</v>
      </c>
      <c r="F2012" s="14">
        <v>23.94</v>
      </c>
      <c r="G2012" t="s">
        <v>12</v>
      </c>
    </row>
    <row r="2013" spans="1:7" ht="14.25">
      <c r="A2013" s="11">
        <v>43983</v>
      </c>
      <c r="B2013" s="10" t="s">
        <v>4142</v>
      </c>
      <c r="C2013" s="12">
        <v>0.91666666666666663</v>
      </c>
      <c r="D2013" s="13">
        <v>43986</v>
      </c>
      <c r="E2013" s="7" t="s">
        <v>2584</v>
      </c>
      <c r="F2013" s="14">
        <v>27</v>
      </c>
      <c r="G2013" t="s">
        <v>12</v>
      </c>
    </row>
    <row r="2014" spans="1:7" ht="14.25">
      <c r="A2014" s="11">
        <v>43983</v>
      </c>
      <c r="B2014" s="10" t="s">
        <v>4144</v>
      </c>
      <c r="C2014" s="12">
        <v>0</v>
      </c>
      <c r="D2014" s="13">
        <v>43987</v>
      </c>
      <c r="E2014" s="7" t="s">
        <v>2584</v>
      </c>
      <c r="F2014" s="14">
        <v>26.07</v>
      </c>
      <c r="G2014" t="s">
        <v>12</v>
      </c>
    </row>
    <row r="2015" spans="1:7" ht="14.25">
      <c r="A2015" s="11">
        <v>43983</v>
      </c>
      <c r="B2015" s="10" t="s">
        <v>4145</v>
      </c>
      <c r="C2015" s="12">
        <v>4.1666666666666664E-2</v>
      </c>
      <c r="D2015" s="13">
        <v>43987</v>
      </c>
      <c r="E2015" s="7" t="s">
        <v>2584</v>
      </c>
      <c r="F2015" s="14">
        <v>26</v>
      </c>
      <c r="G2015" t="s">
        <v>12</v>
      </c>
    </row>
    <row r="2016" spans="1:7" ht="14.25">
      <c r="A2016" s="11">
        <v>43983</v>
      </c>
      <c r="B2016" s="10" t="s">
        <v>4148</v>
      </c>
      <c r="C2016" s="12">
        <v>0.16666666666666666</v>
      </c>
      <c r="D2016" s="13">
        <v>43987</v>
      </c>
      <c r="E2016" s="7" t="s">
        <v>2584</v>
      </c>
      <c r="F2016" s="14">
        <v>22.6</v>
      </c>
      <c r="G2016" t="s">
        <v>12</v>
      </c>
    </row>
    <row r="2017" spans="1:7" ht="14.25">
      <c r="A2017" s="11">
        <v>43983</v>
      </c>
      <c r="B2017" s="10" t="s">
        <v>4157</v>
      </c>
      <c r="C2017" s="12">
        <v>0.54166666666666663</v>
      </c>
      <c r="D2017" s="13">
        <v>43987</v>
      </c>
      <c r="E2017" s="7" t="s">
        <v>2584</v>
      </c>
      <c r="F2017" s="14">
        <v>29.34</v>
      </c>
      <c r="G2017" t="s">
        <v>12</v>
      </c>
    </row>
    <row r="2018" spans="1:7" ht="14.25">
      <c r="A2018" s="11">
        <v>43983</v>
      </c>
      <c r="B2018" s="10" t="s">
        <v>4158</v>
      </c>
      <c r="C2018" s="12">
        <v>0.58333333333333337</v>
      </c>
      <c r="D2018" s="13">
        <v>43987</v>
      </c>
      <c r="E2018" s="7" t="s">
        <v>2584</v>
      </c>
      <c r="F2018" s="14">
        <v>26</v>
      </c>
      <c r="G2018" t="s">
        <v>12</v>
      </c>
    </row>
    <row r="2019" spans="1:7" ht="14.25">
      <c r="A2019" s="11">
        <v>43983</v>
      </c>
      <c r="B2019" s="10" t="s">
        <v>4160</v>
      </c>
      <c r="C2019" s="12">
        <v>0.66666666666666663</v>
      </c>
      <c r="D2019" s="13">
        <v>43987</v>
      </c>
      <c r="E2019" s="7" t="s">
        <v>2584</v>
      </c>
      <c r="F2019" s="14">
        <v>21.7</v>
      </c>
      <c r="G2019" t="s">
        <v>12</v>
      </c>
    </row>
    <row r="2020" spans="1:7" ht="14.25">
      <c r="A2020" s="11">
        <v>43983</v>
      </c>
      <c r="B2020" s="10" t="s">
        <v>4161</v>
      </c>
      <c r="C2020" s="12">
        <v>0.70833333333333337</v>
      </c>
      <c r="D2020" s="13">
        <v>43987</v>
      </c>
      <c r="E2020" s="7" t="s">
        <v>2584</v>
      </c>
      <c r="F2020" s="14">
        <v>21.9</v>
      </c>
      <c r="G2020" t="s">
        <v>12</v>
      </c>
    </row>
    <row r="2021" spans="1:7" ht="14.25">
      <c r="A2021" s="11">
        <v>43983</v>
      </c>
      <c r="B2021" s="10" t="s">
        <v>4162</v>
      </c>
      <c r="C2021" s="12">
        <v>0.75</v>
      </c>
      <c r="D2021" s="13">
        <v>43987</v>
      </c>
      <c r="E2021" s="7" t="s">
        <v>2584</v>
      </c>
      <c r="F2021" s="14">
        <v>21.9</v>
      </c>
      <c r="G2021" t="s">
        <v>12</v>
      </c>
    </row>
    <row r="2022" spans="1:7" ht="14.25">
      <c r="A2022" s="11">
        <v>43983</v>
      </c>
      <c r="B2022" s="10" t="s">
        <v>4163</v>
      </c>
      <c r="C2022" s="12">
        <v>0.79166666666666663</v>
      </c>
      <c r="D2022" s="13">
        <v>43987</v>
      </c>
      <c r="E2022" s="7" t="s">
        <v>2584</v>
      </c>
      <c r="F2022" s="14">
        <v>25.12</v>
      </c>
      <c r="G2022" t="s">
        <v>12</v>
      </c>
    </row>
    <row r="2023" spans="1:7" ht="14.25">
      <c r="A2023" s="11">
        <v>43983</v>
      </c>
      <c r="B2023" s="10" t="s">
        <v>4164</v>
      </c>
      <c r="C2023" s="12">
        <v>0.83333333333333337</v>
      </c>
      <c r="D2023" s="13">
        <v>43987</v>
      </c>
      <c r="E2023" s="7" t="s">
        <v>2584</v>
      </c>
      <c r="F2023" s="14">
        <v>30.97</v>
      </c>
      <c r="G2023" t="s">
        <v>12</v>
      </c>
    </row>
    <row r="2024" spans="1:7" ht="14.25">
      <c r="A2024" s="11">
        <v>43983</v>
      </c>
      <c r="B2024" s="10" t="s">
        <v>4179</v>
      </c>
      <c r="C2024" s="12">
        <v>0.45833333333333331</v>
      </c>
      <c r="D2024" s="13">
        <v>43988</v>
      </c>
      <c r="E2024" s="7" t="s">
        <v>2584</v>
      </c>
      <c r="F2024" s="14">
        <v>26.63</v>
      </c>
      <c r="G2024" t="s">
        <v>12</v>
      </c>
    </row>
    <row r="2025" spans="1:7" ht="14.25">
      <c r="A2025" s="11">
        <v>43983</v>
      </c>
      <c r="B2025" s="10" t="s">
        <v>4182</v>
      </c>
      <c r="C2025" s="12">
        <v>0.58333333333333337</v>
      </c>
      <c r="D2025" s="13">
        <v>43988</v>
      </c>
      <c r="E2025" s="7" t="s">
        <v>2584</v>
      </c>
      <c r="F2025" s="14">
        <v>25.46</v>
      </c>
      <c r="G2025" t="s">
        <v>12</v>
      </c>
    </row>
    <row r="2026" spans="1:7" ht="14.25">
      <c r="A2026" s="11">
        <v>43983</v>
      </c>
      <c r="B2026" s="10" t="s">
        <v>4183</v>
      </c>
      <c r="C2026" s="12">
        <v>0.625</v>
      </c>
      <c r="D2026" s="13">
        <v>43988</v>
      </c>
      <c r="E2026" s="7" t="s">
        <v>2584</v>
      </c>
      <c r="F2026" s="14">
        <v>21.8</v>
      </c>
      <c r="G2026" t="s">
        <v>12</v>
      </c>
    </row>
    <row r="2027" spans="1:7" ht="14.25">
      <c r="A2027" s="11">
        <v>43983</v>
      </c>
      <c r="B2027" s="10" t="s">
        <v>4184</v>
      </c>
      <c r="C2027" s="12">
        <v>0.66666666666666663</v>
      </c>
      <c r="D2027" s="13">
        <v>43988</v>
      </c>
      <c r="E2027" s="7" t="s">
        <v>2584</v>
      </c>
      <c r="F2027" s="14">
        <v>21.4</v>
      </c>
      <c r="G2027" t="s">
        <v>12</v>
      </c>
    </row>
    <row r="2028" spans="1:7" ht="14.25">
      <c r="A2028" s="11">
        <v>43983</v>
      </c>
      <c r="B2028" s="10" t="s">
        <v>4187</v>
      </c>
      <c r="C2028" s="12">
        <v>0.79166666666666663</v>
      </c>
      <c r="D2028" s="13">
        <v>43988</v>
      </c>
      <c r="E2028" s="7" t="s">
        <v>2584</v>
      </c>
      <c r="F2028" s="14">
        <v>22</v>
      </c>
      <c r="G2028" t="s">
        <v>12</v>
      </c>
    </row>
    <row r="2029" spans="1:7" ht="14.25">
      <c r="A2029" s="11">
        <v>43983</v>
      </c>
      <c r="B2029" s="10" t="s">
        <v>4188</v>
      </c>
      <c r="C2029" s="12">
        <v>0.83333333333333337</v>
      </c>
      <c r="D2029" s="13">
        <v>43988</v>
      </c>
      <c r="E2029" s="7" t="s">
        <v>2584</v>
      </c>
      <c r="F2029" s="14">
        <v>27.5</v>
      </c>
      <c r="G2029" t="s">
        <v>12</v>
      </c>
    </row>
    <row r="2030" spans="1:7" ht="14.25">
      <c r="A2030" s="11">
        <v>43983</v>
      </c>
      <c r="B2030" s="10" t="s">
        <v>4193</v>
      </c>
      <c r="C2030" s="12">
        <v>4.1666666666666664E-2</v>
      </c>
      <c r="D2030" s="13">
        <v>43989</v>
      </c>
      <c r="E2030" s="7" t="s">
        <v>2584</v>
      </c>
      <c r="F2030" s="14">
        <v>19.899999999999999</v>
      </c>
      <c r="G2030" t="s">
        <v>12</v>
      </c>
    </row>
    <row r="2031" spans="1:7" ht="14.25">
      <c r="A2031" s="11">
        <v>43983</v>
      </c>
      <c r="B2031" s="10" t="s">
        <v>4197</v>
      </c>
      <c r="C2031" s="12">
        <v>0.20833333333333334</v>
      </c>
      <c r="D2031" s="13">
        <v>43989</v>
      </c>
      <c r="E2031" s="7" t="s">
        <v>2584</v>
      </c>
      <c r="F2031" s="14">
        <v>19</v>
      </c>
      <c r="G2031" t="s">
        <v>12</v>
      </c>
    </row>
    <row r="2032" spans="1:7" ht="14.25">
      <c r="A2032" s="11">
        <v>43983</v>
      </c>
      <c r="B2032" s="10" t="s">
        <v>4198</v>
      </c>
      <c r="C2032" s="12">
        <v>0.25</v>
      </c>
      <c r="D2032" s="13">
        <v>43989</v>
      </c>
      <c r="E2032" s="7" t="s">
        <v>2584</v>
      </c>
      <c r="F2032" s="14">
        <v>19</v>
      </c>
      <c r="G2032" t="s">
        <v>12</v>
      </c>
    </row>
    <row r="2033" spans="1:7" ht="14.25">
      <c r="A2033" s="11">
        <v>43983</v>
      </c>
      <c r="B2033" s="10" t="s">
        <v>4204</v>
      </c>
      <c r="C2033" s="12">
        <v>0.5</v>
      </c>
      <c r="D2033" s="13">
        <v>43989</v>
      </c>
      <c r="E2033" s="7" t="s">
        <v>2584</v>
      </c>
      <c r="F2033" s="14">
        <v>18</v>
      </c>
      <c r="G2033" t="s">
        <v>12</v>
      </c>
    </row>
    <row r="2034" spans="1:7" ht="14.25">
      <c r="A2034" s="11">
        <v>43983</v>
      </c>
      <c r="B2034" s="10" t="s">
        <v>4206</v>
      </c>
      <c r="C2034" s="12">
        <v>0.58333333333333337</v>
      </c>
      <c r="D2034" s="13">
        <v>43989</v>
      </c>
      <c r="E2034" s="7" t="s">
        <v>2584</v>
      </c>
      <c r="F2034" s="14">
        <v>16</v>
      </c>
      <c r="G2034" t="s">
        <v>12</v>
      </c>
    </row>
    <row r="2035" spans="1:7" ht="14.25">
      <c r="A2035" s="11">
        <v>43983</v>
      </c>
      <c r="B2035" s="10" t="s">
        <v>4217</v>
      </c>
      <c r="C2035" s="12">
        <v>4.1666666666666664E-2</v>
      </c>
      <c r="D2035" s="13">
        <v>43990</v>
      </c>
      <c r="E2035" s="7" t="s">
        <v>2584</v>
      </c>
      <c r="F2035" s="14">
        <v>22.7</v>
      </c>
      <c r="G2035" t="s">
        <v>12</v>
      </c>
    </row>
    <row r="2036" spans="1:7" ht="14.25">
      <c r="A2036" s="11">
        <v>43983</v>
      </c>
      <c r="B2036" s="10" t="s">
        <v>4218</v>
      </c>
      <c r="C2036" s="12">
        <v>8.3333333333333329E-2</v>
      </c>
      <c r="D2036" s="13">
        <v>43990</v>
      </c>
      <c r="E2036" s="7" t="s">
        <v>2584</v>
      </c>
      <c r="F2036" s="14">
        <v>22.01</v>
      </c>
      <c r="G2036" t="s">
        <v>12</v>
      </c>
    </row>
    <row r="2037" spans="1:7" ht="14.25">
      <c r="A2037" s="11">
        <v>43983</v>
      </c>
      <c r="B2037" s="10" t="s">
        <v>4223</v>
      </c>
      <c r="C2037" s="12">
        <v>0.29166666666666669</v>
      </c>
      <c r="D2037" s="13">
        <v>43990</v>
      </c>
      <c r="E2037" s="7" t="s">
        <v>2584</v>
      </c>
      <c r="F2037" s="14">
        <v>30.33</v>
      </c>
      <c r="G2037" t="s">
        <v>12</v>
      </c>
    </row>
    <row r="2038" spans="1:7" ht="14.25">
      <c r="A2038" s="11">
        <v>43983</v>
      </c>
      <c r="B2038" s="10" t="s">
        <v>4230</v>
      </c>
      <c r="C2038" s="12">
        <v>0.58333333333333337</v>
      </c>
      <c r="D2038" s="13">
        <v>43990</v>
      </c>
      <c r="E2038" s="7" t="s">
        <v>2584</v>
      </c>
      <c r="F2038" s="14">
        <v>28</v>
      </c>
      <c r="G2038" t="s">
        <v>12</v>
      </c>
    </row>
    <row r="2039" spans="1:7" ht="14.25">
      <c r="A2039" s="11">
        <v>43983</v>
      </c>
      <c r="B2039" s="10" t="s">
        <v>4233</v>
      </c>
      <c r="C2039" s="12">
        <v>0.70833333333333337</v>
      </c>
      <c r="D2039" s="13">
        <v>43990</v>
      </c>
      <c r="E2039" s="7" t="s">
        <v>2584</v>
      </c>
      <c r="F2039" s="14">
        <v>25.93</v>
      </c>
      <c r="G2039" t="s">
        <v>12</v>
      </c>
    </row>
    <row r="2040" spans="1:7" ht="14.25">
      <c r="A2040" s="11">
        <v>43983</v>
      </c>
      <c r="B2040" s="10" t="s">
        <v>4234</v>
      </c>
      <c r="C2040" s="12">
        <v>0.75</v>
      </c>
      <c r="D2040" s="13">
        <v>43990</v>
      </c>
      <c r="E2040" s="7" t="s">
        <v>2584</v>
      </c>
      <c r="F2040" s="14">
        <v>28</v>
      </c>
      <c r="G2040" t="s">
        <v>12</v>
      </c>
    </row>
    <row r="2041" spans="1:7" ht="14.25">
      <c r="A2041" s="11">
        <v>43983</v>
      </c>
      <c r="B2041" s="10" t="s">
        <v>4236</v>
      </c>
      <c r="C2041" s="12">
        <v>0.83333333333333337</v>
      </c>
      <c r="D2041" s="13">
        <v>43990</v>
      </c>
      <c r="E2041" s="7" t="s">
        <v>2584</v>
      </c>
      <c r="F2041" s="14">
        <v>30.02</v>
      </c>
      <c r="G2041" t="s">
        <v>12</v>
      </c>
    </row>
    <row r="2042" spans="1:7" ht="14.25">
      <c r="A2042" s="11">
        <v>43983</v>
      </c>
      <c r="B2042" s="10" t="s">
        <v>4241</v>
      </c>
      <c r="C2042" s="12">
        <v>4.1666666666666664E-2</v>
      </c>
      <c r="D2042" s="13">
        <v>43991</v>
      </c>
      <c r="E2042" s="7" t="s">
        <v>2584</v>
      </c>
      <c r="F2042" s="14">
        <v>25.79</v>
      </c>
      <c r="G2042" t="s">
        <v>12</v>
      </c>
    </row>
    <row r="2043" spans="1:7" ht="14.25">
      <c r="A2043" s="11">
        <v>43983</v>
      </c>
      <c r="B2043" s="10" t="s">
        <v>4244</v>
      </c>
      <c r="C2043" s="12">
        <v>0.16666666666666666</v>
      </c>
      <c r="D2043" s="13">
        <v>43991</v>
      </c>
      <c r="E2043" s="7" t="s">
        <v>2584</v>
      </c>
      <c r="F2043" s="14">
        <v>23.07</v>
      </c>
      <c r="G2043" t="s">
        <v>12</v>
      </c>
    </row>
    <row r="2044" spans="1:7" ht="14.25">
      <c r="A2044" s="11">
        <v>43983</v>
      </c>
      <c r="B2044" s="10" t="s">
        <v>4245</v>
      </c>
      <c r="C2044" s="12">
        <v>0.20833333333333334</v>
      </c>
      <c r="D2044" s="13">
        <v>43991</v>
      </c>
      <c r="E2044" s="7" t="s">
        <v>2584</v>
      </c>
      <c r="F2044" s="14">
        <v>22.74</v>
      </c>
      <c r="G2044" t="s">
        <v>12</v>
      </c>
    </row>
    <row r="2045" spans="1:7" ht="14.25">
      <c r="A2045" s="11">
        <v>43983</v>
      </c>
      <c r="B2045" s="10" t="s">
        <v>4246</v>
      </c>
      <c r="C2045" s="12">
        <v>0.25</v>
      </c>
      <c r="D2045" s="13">
        <v>43991</v>
      </c>
      <c r="E2045" s="7" t="s">
        <v>2584</v>
      </c>
      <c r="F2045" s="14">
        <v>28.64</v>
      </c>
      <c r="G2045" t="s">
        <v>12</v>
      </c>
    </row>
    <row r="2046" spans="1:7" ht="14.25">
      <c r="A2046" s="11">
        <v>43983</v>
      </c>
      <c r="B2046" s="10" t="s">
        <v>4257</v>
      </c>
      <c r="C2046" s="12">
        <v>0.70833333333333337</v>
      </c>
      <c r="D2046" s="13">
        <v>43991</v>
      </c>
      <c r="E2046" s="7" t="s">
        <v>2584</v>
      </c>
      <c r="F2046" s="14">
        <v>27.9</v>
      </c>
      <c r="G2046" t="s">
        <v>12</v>
      </c>
    </row>
    <row r="2047" spans="1:7" ht="14.25">
      <c r="A2047" s="11">
        <v>43983</v>
      </c>
      <c r="B2047" s="10" t="s">
        <v>4258</v>
      </c>
      <c r="C2047" s="12">
        <v>0.75</v>
      </c>
      <c r="D2047" s="13">
        <v>43991</v>
      </c>
      <c r="E2047" s="7" t="s">
        <v>2584</v>
      </c>
      <c r="F2047" s="14">
        <v>30.02</v>
      </c>
      <c r="G2047" t="s">
        <v>12</v>
      </c>
    </row>
    <row r="2048" spans="1:7" ht="14.25">
      <c r="A2048" s="11">
        <v>43983</v>
      </c>
      <c r="B2048" s="10" t="s">
        <v>4266</v>
      </c>
      <c r="C2048" s="12">
        <v>8.3333333333333329E-2</v>
      </c>
      <c r="D2048" s="13">
        <v>43992</v>
      </c>
      <c r="E2048" s="7" t="s">
        <v>2584</v>
      </c>
      <c r="F2048" s="14">
        <v>26.32</v>
      </c>
      <c r="G2048" t="s">
        <v>12</v>
      </c>
    </row>
    <row r="2049" spans="1:7" ht="14.25">
      <c r="A2049" s="11">
        <v>43983</v>
      </c>
      <c r="B2049" s="10" t="s">
        <v>4267</v>
      </c>
      <c r="C2049" s="12">
        <v>0.125</v>
      </c>
      <c r="D2049" s="13">
        <v>43992</v>
      </c>
      <c r="E2049" s="7" t="s">
        <v>2584</v>
      </c>
      <c r="F2049" s="14">
        <v>24.79</v>
      </c>
      <c r="G2049" t="s">
        <v>12</v>
      </c>
    </row>
    <row r="2050" spans="1:7" ht="14.25">
      <c r="A2050" s="11">
        <v>43983</v>
      </c>
      <c r="B2050" s="10" t="s">
        <v>4268</v>
      </c>
      <c r="C2050" s="12">
        <v>0.16666666666666666</v>
      </c>
      <c r="D2050" s="13">
        <v>43992</v>
      </c>
      <c r="E2050" s="7" t="s">
        <v>2584</v>
      </c>
      <c r="F2050" s="14">
        <v>24.02</v>
      </c>
      <c r="G2050" t="s">
        <v>12</v>
      </c>
    </row>
    <row r="2051" spans="1:7" ht="14.25">
      <c r="A2051" s="11">
        <v>43983</v>
      </c>
      <c r="B2051" s="10" t="s">
        <v>4269</v>
      </c>
      <c r="C2051" s="12">
        <v>0.20833333333333334</v>
      </c>
      <c r="D2051" s="13">
        <v>43992</v>
      </c>
      <c r="E2051" s="7" t="s">
        <v>2584</v>
      </c>
      <c r="F2051" s="14">
        <v>26.55</v>
      </c>
      <c r="G2051" t="s">
        <v>12</v>
      </c>
    </row>
    <row r="2052" spans="1:7" ht="14.25">
      <c r="A2052" s="11">
        <v>43983</v>
      </c>
      <c r="B2052" s="10" t="s">
        <v>4291</v>
      </c>
      <c r="C2052" s="12">
        <v>0.125</v>
      </c>
      <c r="D2052" s="13">
        <v>43993</v>
      </c>
      <c r="E2052" s="7" t="s">
        <v>2584</v>
      </c>
      <c r="F2052" s="14">
        <v>24.01</v>
      </c>
      <c r="G2052" t="s">
        <v>12</v>
      </c>
    </row>
    <row r="2053" spans="1:7" ht="14.25">
      <c r="A2053" s="11">
        <v>43983</v>
      </c>
      <c r="B2053" s="10" t="s">
        <v>4293</v>
      </c>
      <c r="C2053" s="12">
        <v>0.20833333333333334</v>
      </c>
      <c r="D2053" s="13">
        <v>43993</v>
      </c>
      <c r="E2053" s="7" t="s">
        <v>2584</v>
      </c>
      <c r="F2053" s="14">
        <v>21</v>
      </c>
      <c r="G2053" t="s">
        <v>12</v>
      </c>
    </row>
    <row r="2054" spans="1:7" ht="14.25">
      <c r="A2054" s="11">
        <v>43983</v>
      </c>
      <c r="B2054" s="10" t="s">
        <v>4294</v>
      </c>
      <c r="C2054" s="12">
        <v>0.25</v>
      </c>
      <c r="D2054" s="13">
        <v>43993</v>
      </c>
      <c r="E2054" s="7" t="s">
        <v>2584</v>
      </c>
      <c r="F2054" s="14">
        <v>22.67</v>
      </c>
      <c r="G2054" t="s">
        <v>12</v>
      </c>
    </row>
    <row r="2055" spans="1:7" ht="14.25">
      <c r="A2055" s="11">
        <v>43983</v>
      </c>
      <c r="B2055" s="10" t="s">
        <v>4295</v>
      </c>
      <c r="C2055" s="12">
        <v>0.29166666666666669</v>
      </c>
      <c r="D2055" s="13">
        <v>43993</v>
      </c>
      <c r="E2055" s="7" t="s">
        <v>2584</v>
      </c>
      <c r="F2055" s="14">
        <v>26.06</v>
      </c>
      <c r="G2055" t="s">
        <v>12</v>
      </c>
    </row>
    <row r="2056" spans="1:7" ht="14.25">
      <c r="A2056" s="11">
        <v>43983</v>
      </c>
      <c r="B2056" s="10" t="s">
        <v>4300</v>
      </c>
      <c r="C2056" s="12">
        <v>0.5</v>
      </c>
      <c r="D2056" s="13">
        <v>43993</v>
      </c>
      <c r="E2056" s="7" t="s">
        <v>2584</v>
      </c>
      <c r="F2056" s="14">
        <v>21</v>
      </c>
      <c r="G2056" t="s">
        <v>12</v>
      </c>
    </row>
    <row r="2057" spans="1:7" ht="14.25">
      <c r="A2057" s="11">
        <v>43983</v>
      </c>
      <c r="B2057" s="10" t="s">
        <v>4301</v>
      </c>
      <c r="C2057" s="12">
        <v>0.54166666666666663</v>
      </c>
      <c r="D2057" s="13">
        <v>43993</v>
      </c>
      <c r="E2057" s="7" t="s">
        <v>2584</v>
      </c>
      <c r="F2057" s="14">
        <v>20.9</v>
      </c>
      <c r="G2057" t="s">
        <v>12</v>
      </c>
    </row>
    <row r="2058" spans="1:7" ht="14.25">
      <c r="A2058" s="11">
        <v>43983</v>
      </c>
      <c r="B2058" s="10" t="s">
        <v>4302</v>
      </c>
      <c r="C2058" s="12">
        <v>0.58333333333333337</v>
      </c>
      <c r="D2058" s="13">
        <v>43993</v>
      </c>
      <c r="E2058" s="7" t="s">
        <v>2584</v>
      </c>
      <c r="F2058" s="14">
        <v>20.5</v>
      </c>
      <c r="G2058" t="s">
        <v>12</v>
      </c>
    </row>
    <row r="2059" spans="1:7" ht="14.25">
      <c r="A2059" s="11">
        <v>43983</v>
      </c>
      <c r="B2059" s="10" t="s">
        <v>4304</v>
      </c>
      <c r="C2059" s="12">
        <v>0.66666666666666663</v>
      </c>
      <c r="D2059" s="13">
        <v>43993</v>
      </c>
      <c r="E2059" s="7" t="s">
        <v>2584</v>
      </c>
      <c r="F2059" s="14">
        <v>19.28</v>
      </c>
      <c r="G2059" t="s">
        <v>12</v>
      </c>
    </row>
    <row r="2060" spans="1:7" ht="14.25">
      <c r="A2060" s="11">
        <v>43983</v>
      </c>
      <c r="B2060" s="10" t="s">
        <v>4306</v>
      </c>
      <c r="C2060" s="12">
        <v>0.75</v>
      </c>
      <c r="D2060" s="13">
        <v>43993</v>
      </c>
      <c r="E2060" s="7" t="s">
        <v>2584</v>
      </c>
      <c r="F2060" s="14">
        <v>20.5</v>
      </c>
      <c r="G2060" t="s">
        <v>12</v>
      </c>
    </row>
    <row r="2061" spans="1:7" ht="14.25">
      <c r="A2061" s="11">
        <v>43983</v>
      </c>
      <c r="B2061" s="10" t="s">
        <v>4309</v>
      </c>
      <c r="C2061" s="12">
        <v>0.875</v>
      </c>
      <c r="D2061" s="13">
        <v>43993</v>
      </c>
      <c r="E2061" s="7" t="s">
        <v>2584</v>
      </c>
      <c r="F2061" s="14">
        <v>27.09</v>
      </c>
      <c r="G2061" t="s">
        <v>12</v>
      </c>
    </row>
    <row r="2062" spans="1:7" ht="14.25">
      <c r="A2062" s="11">
        <v>43983</v>
      </c>
      <c r="B2062" s="10" t="s">
        <v>4310</v>
      </c>
      <c r="C2062" s="12">
        <v>0.91666666666666663</v>
      </c>
      <c r="D2062" s="13">
        <v>43993</v>
      </c>
      <c r="E2062" s="7" t="s">
        <v>2584</v>
      </c>
      <c r="F2062" s="14">
        <v>26.51</v>
      </c>
      <c r="G2062" t="s">
        <v>12</v>
      </c>
    </row>
    <row r="2063" spans="1:7" ht="14.25">
      <c r="A2063" s="11">
        <v>43983</v>
      </c>
      <c r="B2063" s="10" t="s">
        <v>4312</v>
      </c>
      <c r="C2063" s="12">
        <v>0</v>
      </c>
      <c r="D2063" s="13">
        <v>43994</v>
      </c>
      <c r="E2063" s="7" t="s">
        <v>2584</v>
      </c>
      <c r="F2063" s="14">
        <v>20.7</v>
      </c>
      <c r="G2063" t="s">
        <v>12</v>
      </c>
    </row>
    <row r="2064" spans="1:7" ht="14.25">
      <c r="A2064" s="11">
        <v>43983</v>
      </c>
      <c r="B2064" s="10" t="s">
        <v>4313</v>
      </c>
      <c r="C2064" s="12">
        <v>4.1666666666666664E-2</v>
      </c>
      <c r="D2064" s="13">
        <v>43994</v>
      </c>
      <c r="E2064" s="7" t="s">
        <v>2584</v>
      </c>
      <c r="F2064" s="14">
        <v>17.96</v>
      </c>
      <c r="G2064" t="s">
        <v>12</v>
      </c>
    </row>
    <row r="2065" spans="1:7" ht="14.25">
      <c r="A2065" s="11">
        <v>43983</v>
      </c>
      <c r="B2065" s="10" t="s">
        <v>4320</v>
      </c>
      <c r="C2065" s="12">
        <v>0.33333333333333331</v>
      </c>
      <c r="D2065" s="13">
        <v>43994</v>
      </c>
      <c r="E2065" s="7" t="s">
        <v>2584</v>
      </c>
      <c r="F2065" s="14">
        <v>26.01</v>
      </c>
      <c r="G2065" t="s">
        <v>12</v>
      </c>
    </row>
    <row r="2066" spans="1:7" ht="14.25">
      <c r="A2066" s="11">
        <v>43983</v>
      </c>
      <c r="B2066" s="10" t="s">
        <v>4322</v>
      </c>
      <c r="C2066" s="12">
        <v>0.41666666666666669</v>
      </c>
      <c r="D2066" s="13">
        <v>43994</v>
      </c>
      <c r="E2066" s="7" t="s">
        <v>2584</v>
      </c>
      <c r="F2066" s="14">
        <v>21.07</v>
      </c>
      <c r="G2066" t="s">
        <v>12</v>
      </c>
    </row>
    <row r="2067" spans="1:7" ht="14.25">
      <c r="A2067" s="11">
        <v>43983</v>
      </c>
      <c r="B2067" s="10" t="s">
        <v>4325</v>
      </c>
      <c r="C2067" s="12">
        <v>0.54166666666666663</v>
      </c>
      <c r="D2067" s="13">
        <v>43994</v>
      </c>
      <c r="E2067" s="7" t="s">
        <v>2584</v>
      </c>
      <c r="F2067" s="14">
        <v>19</v>
      </c>
      <c r="G2067" t="s">
        <v>12</v>
      </c>
    </row>
    <row r="2068" spans="1:7" ht="14.25">
      <c r="A2068" s="11">
        <v>43983</v>
      </c>
      <c r="B2068" s="10" t="s">
        <v>4326</v>
      </c>
      <c r="C2068" s="12">
        <v>0.58333333333333337</v>
      </c>
      <c r="D2068" s="13">
        <v>43994</v>
      </c>
      <c r="E2068" s="7" t="s">
        <v>2584</v>
      </c>
      <c r="F2068" s="14">
        <v>17.71</v>
      </c>
      <c r="G2068" t="s">
        <v>12</v>
      </c>
    </row>
    <row r="2069" spans="1:7" ht="14.25">
      <c r="A2069" s="11">
        <v>43983</v>
      </c>
      <c r="B2069" s="10" t="s">
        <v>4332</v>
      </c>
      <c r="C2069" s="12">
        <v>0.83333333333333337</v>
      </c>
      <c r="D2069" s="13">
        <v>43994</v>
      </c>
      <c r="E2069" s="7" t="s">
        <v>2584</v>
      </c>
      <c r="F2069" s="14">
        <v>26.01</v>
      </c>
      <c r="G2069" t="s">
        <v>12</v>
      </c>
    </row>
    <row r="2070" spans="1:7" ht="14.25">
      <c r="A2070" s="11">
        <v>43983</v>
      </c>
      <c r="B2070" s="10" t="s">
        <v>4334</v>
      </c>
      <c r="C2070" s="12">
        <v>0.91666666666666663</v>
      </c>
      <c r="D2070" s="13">
        <v>43994</v>
      </c>
      <c r="E2070" s="7" t="s">
        <v>2584</v>
      </c>
      <c r="F2070" s="14">
        <v>25.46</v>
      </c>
      <c r="G2070" t="s">
        <v>12</v>
      </c>
    </row>
    <row r="2071" spans="1:7" ht="14.25">
      <c r="A2071" s="11">
        <v>43983</v>
      </c>
      <c r="B2071" s="10" t="s">
        <v>4337</v>
      </c>
      <c r="C2071" s="12">
        <v>4.1666666666666664E-2</v>
      </c>
      <c r="D2071" s="13">
        <v>43995</v>
      </c>
      <c r="E2071" s="7" t="s">
        <v>2584</v>
      </c>
      <c r="F2071" s="14">
        <v>19.440000000000001</v>
      </c>
      <c r="G2071" t="s">
        <v>12</v>
      </c>
    </row>
    <row r="2072" spans="1:7" ht="14.25">
      <c r="A2072" s="11">
        <v>43983</v>
      </c>
      <c r="B2072" s="10" t="s">
        <v>4339</v>
      </c>
      <c r="C2072" s="12">
        <v>0.125</v>
      </c>
      <c r="D2072" s="13">
        <v>43995</v>
      </c>
      <c r="E2072" s="7" t="s">
        <v>2584</v>
      </c>
      <c r="F2072" s="14">
        <v>18.8</v>
      </c>
      <c r="G2072" t="s">
        <v>12</v>
      </c>
    </row>
    <row r="2073" spans="1:7" ht="14.25">
      <c r="A2073" s="11">
        <v>43983</v>
      </c>
      <c r="B2073" s="10" t="s">
        <v>4340</v>
      </c>
      <c r="C2073" s="12">
        <v>0.16666666666666666</v>
      </c>
      <c r="D2073" s="13">
        <v>43995</v>
      </c>
      <c r="E2073" s="7" t="s">
        <v>2584</v>
      </c>
      <c r="F2073" s="14">
        <v>19</v>
      </c>
      <c r="G2073" t="s">
        <v>12</v>
      </c>
    </row>
    <row r="2074" spans="1:7" ht="14.25">
      <c r="A2074" s="11">
        <v>43983</v>
      </c>
      <c r="B2074" s="10" t="s">
        <v>4341</v>
      </c>
      <c r="C2074" s="12">
        <v>0.20833333333333334</v>
      </c>
      <c r="D2074" s="13">
        <v>43995</v>
      </c>
      <c r="E2074" s="7" t="s">
        <v>2584</v>
      </c>
      <c r="F2074" s="14">
        <v>18.899999999999999</v>
      </c>
      <c r="G2074" t="s">
        <v>12</v>
      </c>
    </row>
    <row r="2075" spans="1:7" ht="14.25">
      <c r="A2075" s="11">
        <v>43983</v>
      </c>
      <c r="B2075" s="10" t="s">
        <v>4342</v>
      </c>
      <c r="C2075" s="12">
        <v>0.25</v>
      </c>
      <c r="D2075" s="13">
        <v>43995</v>
      </c>
      <c r="E2075" s="7" t="s">
        <v>2584</v>
      </c>
      <c r="F2075" s="14">
        <v>19.329999999999998</v>
      </c>
      <c r="G2075" t="s">
        <v>12</v>
      </c>
    </row>
    <row r="2076" spans="1:7" ht="14.25">
      <c r="A2076" s="11">
        <v>43983</v>
      </c>
      <c r="B2076" s="10" t="s">
        <v>4345</v>
      </c>
      <c r="C2076" s="12">
        <v>0.375</v>
      </c>
      <c r="D2076" s="13">
        <v>43995</v>
      </c>
      <c r="E2076" s="7" t="s">
        <v>2584</v>
      </c>
      <c r="F2076" s="14">
        <v>19.100000000000001</v>
      </c>
      <c r="G2076" t="s">
        <v>12</v>
      </c>
    </row>
    <row r="2077" spans="1:7" ht="14.25">
      <c r="A2077" s="11">
        <v>43983</v>
      </c>
      <c r="B2077" s="10" t="s">
        <v>4351</v>
      </c>
      <c r="C2077" s="12">
        <v>0.625</v>
      </c>
      <c r="D2077" s="13">
        <v>43995</v>
      </c>
      <c r="E2077" s="7" t="s">
        <v>2584</v>
      </c>
      <c r="F2077" s="14">
        <v>15.84</v>
      </c>
      <c r="G2077" t="s">
        <v>12</v>
      </c>
    </row>
    <row r="2078" spans="1:7" ht="14.25">
      <c r="A2078" s="11">
        <v>43983</v>
      </c>
      <c r="B2078" s="10" t="s">
        <v>4357</v>
      </c>
      <c r="C2078" s="12">
        <v>0.875</v>
      </c>
      <c r="D2078" s="13">
        <v>43995</v>
      </c>
      <c r="E2078" s="7" t="s">
        <v>2584</v>
      </c>
      <c r="F2078" s="14">
        <v>31.52</v>
      </c>
      <c r="G2078" t="s">
        <v>12</v>
      </c>
    </row>
    <row r="2079" spans="1:7" ht="14.25">
      <c r="A2079" s="11">
        <v>43983</v>
      </c>
      <c r="B2079" s="10" t="s">
        <v>4371</v>
      </c>
      <c r="C2079" s="12">
        <v>0.45833333333333331</v>
      </c>
      <c r="D2079" s="13">
        <v>43996</v>
      </c>
      <c r="E2079" s="7" t="s">
        <v>2584</v>
      </c>
      <c r="F2079" s="14">
        <v>24.09</v>
      </c>
      <c r="G2079" t="s">
        <v>12</v>
      </c>
    </row>
    <row r="2080" spans="1:7" ht="14.25">
      <c r="A2080" s="11">
        <v>43983</v>
      </c>
      <c r="B2080" s="10" t="s">
        <v>4372</v>
      </c>
      <c r="C2080" s="12">
        <v>0.5</v>
      </c>
      <c r="D2080" s="13">
        <v>43996</v>
      </c>
      <c r="E2080" s="7" t="s">
        <v>2584</v>
      </c>
      <c r="F2080" s="14">
        <v>23.99</v>
      </c>
      <c r="G2080" t="s">
        <v>12</v>
      </c>
    </row>
    <row r="2081" spans="1:7" ht="14.25">
      <c r="A2081" s="11">
        <v>43983</v>
      </c>
      <c r="B2081" s="10" t="s">
        <v>4379</v>
      </c>
      <c r="C2081" s="12">
        <v>0.79166666666666663</v>
      </c>
      <c r="D2081" s="13">
        <v>43996</v>
      </c>
      <c r="E2081" s="7" t="s">
        <v>2584</v>
      </c>
      <c r="F2081" s="14">
        <v>23.8</v>
      </c>
      <c r="G2081" t="s">
        <v>12</v>
      </c>
    </row>
    <row r="2082" spans="1:7" ht="14.25">
      <c r="A2082" s="11">
        <v>43983</v>
      </c>
      <c r="B2082" s="10" t="s">
        <v>4380</v>
      </c>
      <c r="C2082" s="12">
        <v>0.83333333333333337</v>
      </c>
      <c r="D2082" s="13">
        <v>43996</v>
      </c>
      <c r="E2082" s="7" t="s">
        <v>2584</v>
      </c>
      <c r="F2082" s="14">
        <v>25.97</v>
      </c>
      <c r="G2082" t="s">
        <v>12</v>
      </c>
    </row>
    <row r="2083" spans="1:7" ht="14.25">
      <c r="A2083" s="11">
        <v>43983</v>
      </c>
      <c r="B2083" s="10" t="s">
        <v>4386</v>
      </c>
      <c r="C2083" s="12">
        <v>8.3333333333333329E-2</v>
      </c>
      <c r="D2083" s="13">
        <v>43997</v>
      </c>
      <c r="E2083" s="7" t="s">
        <v>2584</v>
      </c>
      <c r="F2083" s="14">
        <v>25.74</v>
      </c>
      <c r="G2083" t="s">
        <v>12</v>
      </c>
    </row>
    <row r="2084" spans="1:7" ht="14.25">
      <c r="A2084" s="11">
        <v>43983</v>
      </c>
      <c r="B2084" s="10" t="s">
        <v>4387</v>
      </c>
      <c r="C2084" s="12">
        <v>0.125</v>
      </c>
      <c r="D2084" s="13">
        <v>43997</v>
      </c>
      <c r="E2084" s="7" t="s">
        <v>2584</v>
      </c>
      <c r="F2084" s="14">
        <v>23.58</v>
      </c>
      <c r="G2084" t="s">
        <v>12</v>
      </c>
    </row>
    <row r="2085" spans="1:7" ht="14.25">
      <c r="A2085" s="11">
        <v>43983</v>
      </c>
      <c r="B2085" s="10" t="s">
        <v>4389</v>
      </c>
      <c r="C2085" s="12">
        <v>0.20833333333333334</v>
      </c>
      <c r="D2085" s="13">
        <v>43997</v>
      </c>
      <c r="E2085" s="7" t="s">
        <v>2584</v>
      </c>
      <c r="F2085" s="14">
        <v>24.78</v>
      </c>
      <c r="G2085" t="s">
        <v>12</v>
      </c>
    </row>
    <row r="2086" spans="1:7" ht="14.25">
      <c r="A2086" s="11">
        <v>43983</v>
      </c>
      <c r="B2086" s="10" t="s">
        <v>4390</v>
      </c>
      <c r="C2086" s="12">
        <v>0.25</v>
      </c>
      <c r="D2086" s="13">
        <v>43997</v>
      </c>
      <c r="E2086" s="7" t="s">
        <v>2584</v>
      </c>
      <c r="F2086" s="14">
        <v>29.93</v>
      </c>
      <c r="G2086" t="s">
        <v>12</v>
      </c>
    </row>
    <row r="2087" spans="1:7" ht="14.25">
      <c r="A2087" s="11">
        <v>43983</v>
      </c>
      <c r="B2087" s="10" t="s">
        <v>4410</v>
      </c>
      <c r="C2087" s="12">
        <v>8.3333333333333329E-2</v>
      </c>
      <c r="D2087" s="13">
        <v>43998</v>
      </c>
      <c r="E2087" s="7" t="s">
        <v>2584</v>
      </c>
      <c r="F2087" s="14">
        <v>28.32</v>
      </c>
      <c r="G2087" t="s">
        <v>12</v>
      </c>
    </row>
    <row r="2088" spans="1:7" ht="14.25">
      <c r="A2088" s="11">
        <v>43983</v>
      </c>
      <c r="B2088" s="10" t="s">
        <v>4411</v>
      </c>
      <c r="C2088" s="12">
        <v>0.125</v>
      </c>
      <c r="D2088" s="13">
        <v>43998</v>
      </c>
      <c r="E2088" s="7" t="s">
        <v>2584</v>
      </c>
      <c r="F2088" s="14">
        <v>28.24</v>
      </c>
      <c r="G2088" t="s">
        <v>12</v>
      </c>
    </row>
    <row r="2089" spans="1:7" ht="14.25">
      <c r="A2089" s="11">
        <v>43983</v>
      </c>
      <c r="B2089" s="10" t="s">
        <v>4413</v>
      </c>
      <c r="C2089" s="12">
        <v>0.20833333333333334</v>
      </c>
      <c r="D2089" s="13">
        <v>43998</v>
      </c>
      <c r="E2089" s="7" t="s">
        <v>2584</v>
      </c>
      <c r="F2089" s="14">
        <v>31.02</v>
      </c>
      <c r="G2089" t="s">
        <v>12</v>
      </c>
    </row>
    <row r="2090" spans="1:7" ht="14.25">
      <c r="A2090" s="11">
        <v>43983</v>
      </c>
      <c r="B2090" s="10" t="s">
        <v>4414</v>
      </c>
      <c r="C2090" s="12">
        <v>0.25</v>
      </c>
      <c r="D2090" s="13">
        <v>43998</v>
      </c>
      <c r="E2090" s="7" t="s">
        <v>2584</v>
      </c>
      <c r="F2090" s="14">
        <v>32.14</v>
      </c>
      <c r="G2090" t="s">
        <v>12</v>
      </c>
    </row>
    <row r="2091" spans="1:7" ht="14.25">
      <c r="A2091" s="11">
        <v>43983</v>
      </c>
      <c r="B2091" s="10" t="s">
        <v>4423</v>
      </c>
      <c r="C2091" s="12">
        <v>0.625</v>
      </c>
      <c r="D2091" s="13">
        <v>43998</v>
      </c>
      <c r="E2091" s="7" t="s">
        <v>2584</v>
      </c>
      <c r="F2091" s="14">
        <v>27.26</v>
      </c>
      <c r="G2091" t="s">
        <v>12</v>
      </c>
    </row>
    <row r="2092" spans="1:7" ht="14.25">
      <c r="A2092" s="11">
        <v>43983</v>
      </c>
      <c r="B2092" s="10" t="s">
        <v>4424</v>
      </c>
      <c r="C2092" s="12">
        <v>0.66666666666666663</v>
      </c>
      <c r="D2092" s="13">
        <v>43998</v>
      </c>
      <c r="E2092" s="7" t="s">
        <v>2584</v>
      </c>
      <c r="F2092" s="14">
        <v>23.5</v>
      </c>
      <c r="G2092" t="s">
        <v>12</v>
      </c>
    </row>
    <row r="2093" spans="1:7" ht="14.25">
      <c r="A2093" s="11">
        <v>43983</v>
      </c>
      <c r="B2093" s="10" t="s">
        <v>4425</v>
      </c>
      <c r="C2093" s="12">
        <v>0.70833333333333337</v>
      </c>
      <c r="D2093" s="13">
        <v>43998</v>
      </c>
      <c r="E2093" s="7" t="s">
        <v>2584</v>
      </c>
      <c r="F2093" s="14">
        <v>23.4</v>
      </c>
      <c r="G2093" t="s">
        <v>12</v>
      </c>
    </row>
    <row r="2094" spans="1:7" ht="14.25">
      <c r="A2094" s="11">
        <v>43983</v>
      </c>
      <c r="B2094" s="10" t="s">
        <v>4426</v>
      </c>
      <c r="C2094" s="12">
        <v>0.75</v>
      </c>
      <c r="D2094" s="13">
        <v>43998</v>
      </c>
      <c r="E2094" s="7" t="s">
        <v>2584</v>
      </c>
      <c r="F2094" s="14">
        <v>24.18</v>
      </c>
      <c r="G2094" t="s">
        <v>12</v>
      </c>
    </row>
    <row r="2095" spans="1:7" ht="14.25">
      <c r="A2095" s="11">
        <v>43983</v>
      </c>
      <c r="B2095" s="10" t="s">
        <v>4428</v>
      </c>
      <c r="C2095" s="12">
        <v>0.83333333333333337</v>
      </c>
      <c r="D2095" s="13">
        <v>43998</v>
      </c>
      <c r="E2095" s="7" t="s">
        <v>2584</v>
      </c>
      <c r="F2095" s="14">
        <v>33.159999999999997</v>
      </c>
      <c r="G2095" t="s">
        <v>12</v>
      </c>
    </row>
    <row r="2096" spans="1:7" ht="14.25">
      <c r="A2096" s="11">
        <v>43983</v>
      </c>
      <c r="B2096" s="10" t="s">
        <v>4432</v>
      </c>
      <c r="C2096" s="12">
        <v>0</v>
      </c>
      <c r="D2096" s="13">
        <v>43999</v>
      </c>
      <c r="E2096" s="7" t="s">
        <v>2584</v>
      </c>
      <c r="F2096" s="14">
        <v>32.99</v>
      </c>
      <c r="G2096" t="s">
        <v>12</v>
      </c>
    </row>
    <row r="2097" spans="1:7" ht="14.25">
      <c r="A2097" s="11">
        <v>43983</v>
      </c>
      <c r="B2097" s="10" t="s">
        <v>4435</v>
      </c>
      <c r="C2097" s="12">
        <v>0.125</v>
      </c>
      <c r="D2097" s="13">
        <v>43999</v>
      </c>
      <c r="E2097" s="7" t="s">
        <v>2584</v>
      </c>
      <c r="F2097" s="14">
        <v>29.73</v>
      </c>
      <c r="G2097" t="s">
        <v>12</v>
      </c>
    </row>
    <row r="2098" spans="1:7" ht="14.25">
      <c r="A2098" s="11">
        <v>43983</v>
      </c>
      <c r="B2098" s="10" t="s">
        <v>4436</v>
      </c>
      <c r="C2098" s="12">
        <v>0.16666666666666666</v>
      </c>
      <c r="D2098" s="13">
        <v>43999</v>
      </c>
      <c r="E2098" s="7" t="s">
        <v>2584</v>
      </c>
      <c r="F2098" s="14">
        <v>30.07</v>
      </c>
      <c r="G2098" t="s">
        <v>12</v>
      </c>
    </row>
    <row r="2099" spans="1:7" ht="14.25">
      <c r="A2099" s="11">
        <v>43983</v>
      </c>
      <c r="B2099" s="10" t="s">
        <v>4437</v>
      </c>
      <c r="C2099" s="12">
        <v>0.20833333333333334</v>
      </c>
      <c r="D2099" s="13">
        <v>43999</v>
      </c>
      <c r="E2099" s="7" t="s">
        <v>2584</v>
      </c>
      <c r="F2099" s="14">
        <v>32.83</v>
      </c>
      <c r="G2099" t="s">
        <v>12</v>
      </c>
    </row>
    <row r="2100" spans="1:7" ht="14.25">
      <c r="A2100" s="11">
        <v>43983</v>
      </c>
      <c r="B2100" s="10" t="s">
        <v>4439</v>
      </c>
      <c r="C2100" s="12">
        <v>0.29166666666666669</v>
      </c>
      <c r="D2100" s="13">
        <v>43999</v>
      </c>
      <c r="E2100" s="7" t="s">
        <v>2584</v>
      </c>
      <c r="F2100" s="14">
        <v>36.659999999999997</v>
      </c>
      <c r="G2100" t="s">
        <v>12</v>
      </c>
    </row>
    <row r="2101" spans="1:7" ht="14.25">
      <c r="A2101" s="11">
        <v>43983</v>
      </c>
      <c r="B2101" s="10" t="s">
        <v>4473</v>
      </c>
      <c r="C2101" s="12">
        <v>0.70833333333333337</v>
      </c>
      <c r="D2101" s="13">
        <v>44000</v>
      </c>
      <c r="E2101" s="7" t="s">
        <v>2584</v>
      </c>
      <c r="F2101" s="14">
        <v>33.1</v>
      </c>
      <c r="G2101" t="s">
        <v>12</v>
      </c>
    </row>
    <row r="2102" spans="1:7" ht="14.25">
      <c r="A2102" s="11">
        <v>43983</v>
      </c>
      <c r="B2102" s="10" t="s">
        <v>4478</v>
      </c>
      <c r="C2102" s="12">
        <v>0.91666666666666663</v>
      </c>
      <c r="D2102" s="13">
        <v>44000</v>
      </c>
      <c r="E2102" s="7" t="s">
        <v>2584</v>
      </c>
      <c r="F2102" s="14">
        <v>35.29</v>
      </c>
      <c r="G2102" t="s">
        <v>12</v>
      </c>
    </row>
    <row r="2103" spans="1:7" ht="14.25">
      <c r="A2103" s="11">
        <v>43983</v>
      </c>
      <c r="B2103" s="10" t="s">
        <v>4480</v>
      </c>
      <c r="C2103" s="12">
        <v>0</v>
      </c>
      <c r="D2103" s="13">
        <v>44001</v>
      </c>
      <c r="E2103" s="7" t="s">
        <v>2584</v>
      </c>
      <c r="F2103" s="14">
        <v>34.159999999999997</v>
      </c>
      <c r="G2103" t="s">
        <v>12</v>
      </c>
    </row>
    <row r="2104" spans="1:7" ht="14.25">
      <c r="A2104" s="11">
        <v>43983</v>
      </c>
      <c r="B2104" s="10" t="s">
        <v>4483</v>
      </c>
      <c r="C2104" s="12">
        <v>0.125</v>
      </c>
      <c r="D2104" s="13">
        <v>44001</v>
      </c>
      <c r="E2104" s="7" t="s">
        <v>2584</v>
      </c>
      <c r="F2104" s="14">
        <v>30.42</v>
      </c>
      <c r="G2104" t="s">
        <v>12</v>
      </c>
    </row>
    <row r="2105" spans="1:7" ht="14.25">
      <c r="A2105" s="11">
        <v>43983</v>
      </c>
      <c r="B2105" s="10" t="s">
        <v>4484</v>
      </c>
      <c r="C2105" s="12">
        <v>0.16666666666666666</v>
      </c>
      <c r="D2105" s="13">
        <v>44001</v>
      </c>
      <c r="E2105" s="7" t="s">
        <v>2584</v>
      </c>
      <c r="F2105" s="14">
        <v>32</v>
      </c>
      <c r="G2105" t="s">
        <v>12</v>
      </c>
    </row>
    <row r="2106" spans="1:7" ht="14.25">
      <c r="A2106" s="11">
        <v>43983</v>
      </c>
      <c r="B2106" s="10" t="s">
        <v>4485</v>
      </c>
      <c r="C2106" s="12">
        <v>0.20833333333333334</v>
      </c>
      <c r="D2106" s="13">
        <v>44001</v>
      </c>
      <c r="E2106" s="7" t="s">
        <v>2584</v>
      </c>
      <c r="F2106" s="14">
        <v>34.33</v>
      </c>
      <c r="G2106" t="s">
        <v>12</v>
      </c>
    </row>
    <row r="2107" spans="1:7" ht="14.25">
      <c r="A2107" s="11">
        <v>43983</v>
      </c>
      <c r="B2107" s="10" t="s">
        <v>4487</v>
      </c>
      <c r="C2107" s="12">
        <v>0.29166666666666669</v>
      </c>
      <c r="D2107" s="13">
        <v>44001</v>
      </c>
      <c r="E2107" s="7" t="s">
        <v>2584</v>
      </c>
      <c r="F2107" s="14">
        <v>36.299999999999997</v>
      </c>
      <c r="G2107" t="s">
        <v>12</v>
      </c>
    </row>
    <row r="2108" spans="1:7" ht="14.25">
      <c r="A2108" s="11">
        <v>43983</v>
      </c>
      <c r="B2108" s="10" t="s">
        <v>4493</v>
      </c>
      <c r="C2108" s="12">
        <v>0.54166666666666663</v>
      </c>
      <c r="D2108" s="13">
        <v>44001</v>
      </c>
      <c r="E2108" s="7" t="s">
        <v>2584</v>
      </c>
      <c r="F2108" s="14">
        <v>35.799999999999997</v>
      </c>
      <c r="G2108" t="s">
        <v>12</v>
      </c>
    </row>
    <row r="2109" spans="1:7" ht="14.25">
      <c r="A2109" s="11">
        <v>43983</v>
      </c>
      <c r="B2109" s="10" t="s">
        <v>4495</v>
      </c>
      <c r="C2109" s="12">
        <v>0.625</v>
      </c>
      <c r="D2109" s="13">
        <v>44001</v>
      </c>
      <c r="E2109" s="7" t="s">
        <v>2584</v>
      </c>
      <c r="F2109" s="14">
        <v>29.5</v>
      </c>
      <c r="G2109" t="s">
        <v>12</v>
      </c>
    </row>
    <row r="2110" spans="1:7" ht="14.25">
      <c r="A2110" s="11">
        <v>43983</v>
      </c>
      <c r="B2110" s="10" t="s">
        <v>4497</v>
      </c>
      <c r="C2110" s="12">
        <v>0.70833333333333337</v>
      </c>
      <c r="D2110" s="13">
        <v>44001</v>
      </c>
      <c r="E2110" s="7" t="s">
        <v>2584</v>
      </c>
      <c r="F2110" s="14">
        <v>28.64</v>
      </c>
      <c r="G2110" t="s">
        <v>12</v>
      </c>
    </row>
    <row r="2111" spans="1:7" ht="14.25">
      <c r="A2111" s="11">
        <v>43983</v>
      </c>
      <c r="B2111" s="10" t="s">
        <v>4498</v>
      </c>
      <c r="C2111" s="12">
        <v>0.75</v>
      </c>
      <c r="D2111" s="13">
        <v>44001</v>
      </c>
      <c r="E2111" s="7" t="s">
        <v>2584</v>
      </c>
      <c r="F2111" s="14">
        <v>32.61</v>
      </c>
      <c r="G2111" t="s">
        <v>12</v>
      </c>
    </row>
    <row r="2112" spans="1:7" ht="14.25">
      <c r="A2112" s="11">
        <v>43983</v>
      </c>
      <c r="B2112" s="10" t="s">
        <v>4499</v>
      </c>
      <c r="C2112" s="12">
        <v>0.79166666666666663</v>
      </c>
      <c r="D2112" s="13">
        <v>44001</v>
      </c>
      <c r="E2112" s="7" t="s">
        <v>2584</v>
      </c>
      <c r="F2112" s="14">
        <v>34</v>
      </c>
      <c r="G2112" t="s">
        <v>12</v>
      </c>
    </row>
    <row r="2113" spans="1:7" ht="14.25">
      <c r="A2113" s="11">
        <v>43983</v>
      </c>
      <c r="B2113" s="10" t="s">
        <v>4504</v>
      </c>
      <c r="C2113" s="12">
        <v>0</v>
      </c>
      <c r="D2113" s="13">
        <v>44002</v>
      </c>
      <c r="E2113" s="7" t="s">
        <v>2584</v>
      </c>
      <c r="F2113" s="14">
        <v>33.5</v>
      </c>
      <c r="G2113" t="s">
        <v>12</v>
      </c>
    </row>
    <row r="2114" spans="1:7" ht="14.25">
      <c r="A2114" s="11">
        <v>43983</v>
      </c>
      <c r="B2114" s="10" t="s">
        <v>4519</v>
      </c>
      <c r="C2114" s="12">
        <v>0.625</v>
      </c>
      <c r="D2114" s="13">
        <v>44002</v>
      </c>
      <c r="E2114" s="7" t="s">
        <v>2584</v>
      </c>
      <c r="F2114" s="14">
        <v>26.5</v>
      </c>
      <c r="G2114" t="s">
        <v>12</v>
      </c>
    </row>
    <row r="2115" spans="1:7" ht="14.25">
      <c r="A2115" s="11">
        <v>43983</v>
      </c>
      <c r="B2115" s="10" t="s">
        <v>4522</v>
      </c>
      <c r="C2115" s="12">
        <v>0.75</v>
      </c>
      <c r="D2115" s="13">
        <v>44002</v>
      </c>
      <c r="E2115" s="7" t="s">
        <v>2584</v>
      </c>
      <c r="F2115" s="14">
        <v>28.3</v>
      </c>
      <c r="G2115" t="s">
        <v>12</v>
      </c>
    </row>
    <row r="2116" spans="1:7" ht="14.25">
      <c r="A2116" s="11">
        <v>43983</v>
      </c>
      <c r="B2116" s="10" t="s">
        <v>4524</v>
      </c>
      <c r="C2116" s="12">
        <v>0.83333333333333337</v>
      </c>
      <c r="D2116" s="13">
        <v>44002</v>
      </c>
      <c r="E2116" s="7" t="s">
        <v>2584</v>
      </c>
      <c r="F2116" s="14">
        <v>33</v>
      </c>
      <c r="G2116" t="s">
        <v>12</v>
      </c>
    </row>
    <row r="2117" spans="1:7" ht="14.25">
      <c r="A2117" s="11">
        <v>43983</v>
      </c>
      <c r="B2117" s="10" t="s">
        <v>4527</v>
      </c>
      <c r="C2117" s="12">
        <v>0.95833333333333337</v>
      </c>
      <c r="D2117" s="13">
        <v>44002</v>
      </c>
      <c r="E2117" s="7" t="s">
        <v>2584</v>
      </c>
      <c r="F2117" s="14">
        <v>32.75</v>
      </c>
      <c r="G2117" t="s">
        <v>12</v>
      </c>
    </row>
    <row r="2118" spans="1:7" ht="14.25">
      <c r="A2118" s="11">
        <v>43983</v>
      </c>
      <c r="B2118" s="10" t="s">
        <v>4530</v>
      </c>
      <c r="C2118" s="12">
        <v>8.3333333333333329E-2</v>
      </c>
      <c r="D2118" s="13">
        <v>44003</v>
      </c>
      <c r="E2118" s="7" t="s">
        <v>2584</v>
      </c>
      <c r="F2118" s="14">
        <v>25.8</v>
      </c>
      <c r="G2118" t="s">
        <v>12</v>
      </c>
    </row>
    <row r="2119" spans="1:7" ht="14.25">
      <c r="A2119" s="11">
        <v>43983</v>
      </c>
      <c r="B2119" s="10" t="s">
        <v>4531</v>
      </c>
      <c r="C2119" s="12">
        <v>0.125</v>
      </c>
      <c r="D2119" s="13">
        <v>44003</v>
      </c>
      <c r="E2119" s="7" t="s">
        <v>2584</v>
      </c>
      <c r="F2119" s="14">
        <v>25.8</v>
      </c>
      <c r="G2119" t="s">
        <v>12</v>
      </c>
    </row>
    <row r="2120" spans="1:7" ht="14.25">
      <c r="A2120" s="11">
        <v>43983</v>
      </c>
      <c r="B2120" s="10" t="s">
        <v>4532</v>
      </c>
      <c r="C2120" s="12">
        <v>0.16666666666666666</v>
      </c>
      <c r="D2120" s="13">
        <v>44003</v>
      </c>
      <c r="E2120" s="7" t="s">
        <v>2584</v>
      </c>
      <c r="F2120" s="14">
        <v>25.6</v>
      </c>
      <c r="G2120" t="s">
        <v>12</v>
      </c>
    </row>
    <row r="2121" spans="1:7" ht="14.25">
      <c r="A2121" s="11">
        <v>43983</v>
      </c>
      <c r="B2121" s="10" t="s">
        <v>4533</v>
      </c>
      <c r="C2121" s="12">
        <v>0.20833333333333334</v>
      </c>
      <c r="D2121" s="13">
        <v>44003</v>
      </c>
      <c r="E2121" s="7" t="s">
        <v>2584</v>
      </c>
      <c r="F2121" s="14">
        <v>25.6</v>
      </c>
      <c r="G2121" t="s">
        <v>12</v>
      </c>
    </row>
    <row r="2122" spans="1:7" ht="14.25">
      <c r="A2122" s="11">
        <v>43983</v>
      </c>
      <c r="B2122" s="10" t="s">
        <v>4534</v>
      </c>
      <c r="C2122" s="12">
        <v>0.25</v>
      </c>
      <c r="D2122" s="13">
        <v>44003</v>
      </c>
      <c r="E2122" s="7" t="s">
        <v>2584</v>
      </c>
      <c r="F2122" s="14">
        <v>24.83</v>
      </c>
      <c r="G2122" t="s">
        <v>12</v>
      </c>
    </row>
    <row r="2123" spans="1:7" ht="14.25">
      <c r="A2123" s="11">
        <v>43983</v>
      </c>
      <c r="B2123" s="10" t="s">
        <v>4535</v>
      </c>
      <c r="C2123" s="12">
        <v>0.29166666666666669</v>
      </c>
      <c r="D2123" s="13">
        <v>44003</v>
      </c>
      <c r="E2123" s="7" t="s">
        <v>2584</v>
      </c>
      <c r="F2123" s="14">
        <v>24.83</v>
      </c>
      <c r="G2123" t="s">
        <v>12</v>
      </c>
    </row>
    <row r="2124" spans="1:7" ht="14.25">
      <c r="A2124" s="11">
        <v>43983</v>
      </c>
      <c r="B2124" s="10" t="s">
        <v>4536</v>
      </c>
      <c r="C2124" s="12">
        <v>0.33333333333333331</v>
      </c>
      <c r="D2124" s="13">
        <v>44003</v>
      </c>
      <c r="E2124" s="7" t="s">
        <v>2584</v>
      </c>
      <c r="F2124" s="14">
        <v>24.83</v>
      </c>
      <c r="G2124" t="s">
        <v>12</v>
      </c>
    </row>
    <row r="2125" spans="1:7" ht="14.25">
      <c r="A2125" s="11">
        <v>43983</v>
      </c>
      <c r="B2125" s="10" t="s">
        <v>4537</v>
      </c>
      <c r="C2125" s="12">
        <v>0.375</v>
      </c>
      <c r="D2125" s="13">
        <v>44003</v>
      </c>
      <c r="E2125" s="7" t="s">
        <v>2584</v>
      </c>
      <c r="F2125" s="14">
        <v>24.5</v>
      </c>
      <c r="G2125" t="s">
        <v>12</v>
      </c>
    </row>
    <row r="2126" spans="1:7" ht="14.25">
      <c r="A2126" s="11">
        <v>43983</v>
      </c>
      <c r="B2126" s="10" t="s">
        <v>4540</v>
      </c>
      <c r="C2126" s="12">
        <v>0.5</v>
      </c>
      <c r="D2126" s="13">
        <v>44003</v>
      </c>
      <c r="E2126" s="7" t="s">
        <v>2584</v>
      </c>
      <c r="F2126" s="14">
        <v>25</v>
      </c>
      <c r="G2126" t="s">
        <v>12</v>
      </c>
    </row>
    <row r="2127" spans="1:7" ht="14.25">
      <c r="A2127" s="11">
        <v>43983</v>
      </c>
      <c r="B2127" s="10" t="s">
        <v>4542</v>
      </c>
      <c r="C2127" s="12">
        <v>0.58333333333333337</v>
      </c>
      <c r="D2127" s="13">
        <v>44003</v>
      </c>
      <c r="E2127" s="7" t="s">
        <v>2584</v>
      </c>
      <c r="F2127" s="14">
        <v>25.43</v>
      </c>
      <c r="G2127" t="s">
        <v>12</v>
      </c>
    </row>
    <row r="2128" spans="1:7" ht="14.25">
      <c r="A2128" s="11">
        <v>43983</v>
      </c>
      <c r="B2128" s="10" t="s">
        <v>4545</v>
      </c>
      <c r="C2128" s="12">
        <v>0.70833333333333337</v>
      </c>
      <c r="D2128" s="13">
        <v>44003</v>
      </c>
      <c r="E2128" s="7" t="s">
        <v>2584</v>
      </c>
      <c r="F2128" s="14">
        <v>21.4</v>
      </c>
      <c r="G2128" t="s">
        <v>12</v>
      </c>
    </row>
    <row r="2129" spans="1:7" ht="14.25">
      <c r="A2129" s="11">
        <v>43983</v>
      </c>
      <c r="B2129" s="10" t="s">
        <v>4548</v>
      </c>
      <c r="C2129" s="12">
        <v>0.83333333333333337</v>
      </c>
      <c r="D2129" s="13">
        <v>44003</v>
      </c>
      <c r="E2129" s="7" t="s">
        <v>2584</v>
      </c>
      <c r="F2129" s="14">
        <v>25.6</v>
      </c>
      <c r="G2129" t="s">
        <v>12</v>
      </c>
    </row>
    <row r="2130" spans="1:7" ht="14.25">
      <c r="A2130" s="11">
        <v>43983</v>
      </c>
      <c r="B2130" s="10" t="s">
        <v>4553</v>
      </c>
      <c r="C2130" s="12">
        <v>4.1666666666666664E-2</v>
      </c>
      <c r="D2130" s="13">
        <v>44004</v>
      </c>
      <c r="E2130" s="7" t="s">
        <v>2584</v>
      </c>
      <c r="F2130" s="14">
        <v>24</v>
      </c>
      <c r="G2130" t="s">
        <v>12</v>
      </c>
    </row>
    <row r="2131" spans="1:7" ht="14.25">
      <c r="A2131" s="11">
        <v>43983</v>
      </c>
      <c r="B2131" s="10" t="s">
        <v>4555</v>
      </c>
      <c r="C2131" s="12">
        <v>0.125</v>
      </c>
      <c r="D2131" s="13">
        <v>44004</v>
      </c>
      <c r="E2131" s="7" t="s">
        <v>2584</v>
      </c>
      <c r="F2131" s="14">
        <v>21.6</v>
      </c>
      <c r="G2131" t="s">
        <v>12</v>
      </c>
    </row>
    <row r="2132" spans="1:7" ht="14.25">
      <c r="A2132" s="11">
        <v>43983</v>
      </c>
      <c r="B2132" s="10" t="s">
        <v>4566</v>
      </c>
      <c r="C2132" s="12">
        <v>0.58333333333333337</v>
      </c>
      <c r="D2132" s="13">
        <v>44004</v>
      </c>
      <c r="E2132" s="7" t="s">
        <v>2584</v>
      </c>
      <c r="F2132" s="14">
        <v>28.41</v>
      </c>
      <c r="G2132" t="s">
        <v>12</v>
      </c>
    </row>
    <row r="2133" spans="1:7" ht="14.25">
      <c r="A2133" s="11">
        <v>43983</v>
      </c>
      <c r="B2133" s="10" t="s">
        <v>4567</v>
      </c>
      <c r="C2133" s="12">
        <v>0.625</v>
      </c>
      <c r="D2133" s="13">
        <v>44004</v>
      </c>
      <c r="E2133" s="7" t="s">
        <v>2584</v>
      </c>
      <c r="F2133" s="14">
        <v>27.67</v>
      </c>
      <c r="G2133" t="s">
        <v>12</v>
      </c>
    </row>
    <row r="2134" spans="1:7" ht="14.25">
      <c r="A2134" s="11">
        <v>43983</v>
      </c>
      <c r="B2134" s="10" t="s">
        <v>4568</v>
      </c>
      <c r="C2134" s="12">
        <v>0.66666666666666663</v>
      </c>
      <c r="D2134" s="13">
        <v>44004</v>
      </c>
      <c r="E2134" s="7" t="s">
        <v>2584</v>
      </c>
      <c r="F2134" s="14">
        <v>27.43</v>
      </c>
      <c r="G2134" t="s">
        <v>12</v>
      </c>
    </row>
    <row r="2135" spans="1:7" ht="14.25">
      <c r="A2135" s="11">
        <v>43983</v>
      </c>
      <c r="B2135" s="10" t="s">
        <v>4569</v>
      </c>
      <c r="C2135" s="12">
        <v>0.70833333333333337</v>
      </c>
      <c r="D2135" s="13">
        <v>44004</v>
      </c>
      <c r="E2135" s="7" t="s">
        <v>2584</v>
      </c>
      <c r="F2135" s="14">
        <v>31.41</v>
      </c>
      <c r="G2135" t="s">
        <v>12</v>
      </c>
    </row>
    <row r="2136" spans="1:7" ht="14.25">
      <c r="A2136" s="11">
        <v>43983</v>
      </c>
      <c r="B2136" s="10" t="s">
        <v>4578</v>
      </c>
      <c r="C2136" s="12">
        <v>8.3333333333333329E-2</v>
      </c>
      <c r="D2136" s="13">
        <v>44005</v>
      </c>
      <c r="E2136" s="7" t="s">
        <v>2584</v>
      </c>
      <c r="F2136" s="14">
        <v>31.09</v>
      </c>
      <c r="G2136" t="s">
        <v>12</v>
      </c>
    </row>
    <row r="2137" spans="1:7" ht="14.25">
      <c r="A2137" s="11">
        <v>43983</v>
      </c>
      <c r="B2137" s="10" t="s">
        <v>4581</v>
      </c>
      <c r="C2137" s="12">
        <v>0.20833333333333334</v>
      </c>
      <c r="D2137" s="13">
        <v>44005</v>
      </c>
      <c r="E2137" s="7" t="s">
        <v>2584</v>
      </c>
      <c r="F2137" s="14">
        <v>30.61</v>
      </c>
      <c r="G2137" t="s">
        <v>12</v>
      </c>
    </row>
    <row r="2138" spans="1:7" ht="14.25">
      <c r="A2138" s="11">
        <v>43983</v>
      </c>
      <c r="B2138" s="10" t="s">
        <v>4582</v>
      </c>
      <c r="C2138" s="12">
        <v>0.25</v>
      </c>
      <c r="D2138" s="13">
        <v>44005</v>
      </c>
      <c r="E2138" s="7" t="s">
        <v>2584</v>
      </c>
      <c r="F2138" s="14">
        <v>35.9</v>
      </c>
      <c r="G2138" t="s">
        <v>12</v>
      </c>
    </row>
    <row r="2139" spans="1:7" ht="14.25">
      <c r="A2139" s="11">
        <v>43983</v>
      </c>
      <c r="B2139" s="10" t="s">
        <v>4592</v>
      </c>
      <c r="C2139" s="12">
        <v>0.66666666666666663</v>
      </c>
      <c r="D2139" s="13">
        <v>44005</v>
      </c>
      <c r="E2139" s="7" t="s">
        <v>2584</v>
      </c>
      <c r="F2139" s="14">
        <v>30</v>
      </c>
      <c r="G2139" t="s">
        <v>12</v>
      </c>
    </row>
    <row r="2140" spans="1:7" ht="14.25">
      <c r="A2140" s="11">
        <v>43983</v>
      </c>
      <c r="B2140" s="10" t="s">
        <v>4595</v>
      </c>
      <c r="C2140" s="12">
        <v>0.79166666666666663</v>
      </c>
      <c r="D2140" s="13">
        <v>44005</v>
      </c>
      <c r="E2140" s="7" t="s">
        <v>2584</v>
      </c>
      <c r="F2140" s="14">
        <v>38.630000000000003</v>
      </c>
      <c r="G2140" t="s">
        <v>12</v>
      </c>
    </row>
    <row r="2141" spans="1:7" ht="14.25">
      <c r="A2141" s="11">
        <v>43983</v>
      </c>
      <c r="B2141" s="10" t="s">
        <v>4616</v>
      </c>
      <c r="C2141" s="12">
        <v>0.66666666666666663</v>
      </c>
      <c r="D2141" s="13">
        <v>44006</v>
      </c>
      <c r="E2141" s="7" t="s">
        <v>2584</v>
      </c>
      <c r="F2141" s="14">
        <v>33.979999999999997</v>
      </c>
      <c r="G2141" t="s">
        <v>12</v>
      </c>
    </row>
    <row r="2142" spans="1:7" ht="14.25">
      <c r="A2142" s="11">
        <v>43983</v>
      </c>
      <c r="B2142" s="10" t="s">
        <v>4653</v>
      </c>
      <c r="C2142" s="12">
        <v>0.20833333333333334</v>
      </c>
      <c r="D2142" s="13">
        <v>44008</v>
      </c>
      <c r="E2142" s="7" t="s">
        <v>2584</v>
      </c>
      <c r="F2142" s="14">
        <v>38.25</v>
      </c>
      <c r="G2142" t="s">
        <v>12</v>
      </c>
    </row>
    <row r="2143" spans="1:7" ht="14.25">
      <c r="A2143" s="11">
        <v>43983</v>
      </c>
      <c r="B2143" s="10" t="s">
        <v>4664</v>
      </c>
      <c r="C2143" s="12">
        <v>0.66666666666666663</v>
      </c>
      <c r="D2143" s="13">
        <v>44008</v>
      </c>
      <c r="E2143" s="7" t="s">
        <v>2584</v>
      </c>
      <c r="F2143" s="14">
        <v>33.28</v>
      </c>
      <c r="G2143" t="s">
        <v>12</v>
      </c>
    </row>
    <row r="2144" spans="1:7" ht="14.25">
      <c r="A2144" s="11">
        <v>43983</v>
      </c>
      <c r="B2144" s="10" t="s">
        <v>4674</v>
      </c>
      <c r="C2144" s="12">
        <v>8.3333333333333329E-2</v>
      </c>
      <c r="D2144" s="13">
        <v>44009</v>
      </c>
      <c r="E2144" s="7" t="s">
        <v>2584</v>
      </c>
      <c r="F2144" s="14">
        <v>29.13</v>
      </c>
      <c r="G2144" t="s">
        <v>12</v>
      </c>
    </row>
    <row r="2145" spans="1:7" ht="14.25">
      <c r="A2145" s="11">
        <v>43983</v>
      </c>
      <c r="B2145" s="10" t="s">
        <v>4675</v>
      </c>
      <c r="C2145" s="12">
        <v>0.125</v>
      </c>
      <c r="D2145" s="13">
        <v>44009</v>
      </c>
      <c r="E2145" s="7" t="s">
        <v>2584</v>
      </c>
      <c r="F2145" s="14">
        <v>28.38</v>
      </c>
      <c r="G2145" t="s">
        <v>12</v>
      </c>
    </row>
    <row r="2146" spans="1:7" ht="14.25">
      <c r="A2146" s="11">
        <v>43983</v>
      </c>
      <c r="B2146" s="10" t="s">
        <v>4679</v>
      </c>
      <c r="C2146" s="12">
        <v>0.29166666666666669</v>
      </c>
      <c r="D2146" s="13">
        <v>44009</v>
      </c>
      <c r="E2146" s="7" t="s">
        <v>2584</v>
      </c>
      <c r="F2146" s="14">
        <v>27.72</v>
      </c>
      <c r="G2146" t="s">
        <v>12</v>
      </c>
    </row>
    <row r="2147" spans="1:7" ht="14.25">
      <c r="A2147" s="11">
        <v>43983</v>
      </c>
      <c r="B2147" s="10" t="s">
        <v>4683</v>
      </c>
      <c r="C2147" s="12">
        <v>0.45833333333333331</v>
      </c>
      <c r="D2147" s="13">
        <v>44009</v>
      </c>
      <c r="E2147" s="7" t="s">
        <v>2584</v>
      </c>
      <c r="F2147" s="14">
        <v>27</v>
      </c>
      <c r="G2147" t="s">
        <v>12</v>
      </c>
    </row>
    <row r="2148" spans="1:7" ht="14.25">
      <c r="A2148" s="11">
        <v>43983</v>
      </c>
      <c r="B2148" s="10" t="s">
        <v>4684</v>
      </c>
      <c r="C2148" s="12">
        <v>0.5</v>
      </c>
      <c r="D2148" s="13">
        <v>44009</v>
      </c>
      <c r="E2148" s="7" t="s">
        <v>2584</v>
      </c>
      <c r="F2148" s="14">
        <v>28.74</v>
      </c>
      <c r="G2148" t="s">
        <v>12</v>
      </c>
    </row>
    <row r="2149" spans="1:7" ht="14.25">
      <c r="A2149" s="11">
        <v>43983</v>
      </c>
      <c r="B2149" s="10" t="s">
        <v>4685</v>
      </c>
      <c r="C2149" s="12">
        <v>0.54166666666666663</v>
      </c>
      <c r="D2149" s="13">
        <v>44009</v>
      </c>
      <c r="E2149" s="7" t="s">
        <v>2584</v>
      </c>
      <c r="F2149" s="14">
        <v>29.13</v>
      </c>
      <c r="G2149" t="s">
        <v>12</v>
      </c>
    </row>
    <row r="2150" spans="1:7" ht="14.25">
      <c r="A2150" s="11">
        <v>43983</v>
      </c>
      <c r="B2150" s="10" t="s">
        <v>4686</v>
      </c>
      <c r="C2150" s="12">
        <v>0.58333333333333337</v>
      </c>
      <c r="D2150" s="13">
        <v>44009</v>
      </c>
      <c r="E2150" s="7" t="s">
        <v>2584</v>
      </c>
      <c r="F2150" s="14">
        <v>29.13</v>
      </c>
      <c r="G2150" t="s">
        <v>12</v>
      </c>
    </row>
    <row r="2151" spans="1:7" ht="14.25">
      <c r="A2151" s="11">
        <v>43983</v>
      </c>
      <c r="B2151" s="10" t="s">
        <v>4687</v>
      </c>
      <c r="C2151" s="12">
        <v>0.625</v>
      </c>
      <c r="D2151" s="13">
        <v>44009</v>
      </c>
      <c r="E2151" s="7" t="s">
        <v>2584</v>
      </c>
      <c r="F2151" s="14">
        <v>27.1</v>
      </c>
      <c r="G2151" t="s">
        <v>12</v>
      </c>
    </row>
    <row r="2152" spans="1:7" ht="14.25">
      <c r="A2152" s="11">
        <v>43983</v>
      </c>
      <c r="B2152" s="10" t="s">
        <v>4698</v>
      </c>
      <c r="C2152" s="12">
        <v>8.3333333333333329E-2</v>
      </c>
      <c r="D2152" s="13">
        <v>44010</v>
      </c>
      <c r="E2152" s="7" t="s">
        <v>2584</v>
      </c>
      <c r="F2152" s="14">
        <v>29.13</v>
      </c>
      <c r="G2152" t="s">
        <v>12</v>
      </c>
    </row>
    <row r="2153" spans="1:7" ht="14.25">
      <c r="A2153" s="11">
        <v>43983</v>
      </c>
      <c r="B2153" s="10" t="s">
        <v>4699</v>
      </c>
      <c r="C2153" s="12">
        <v>0.125</v>
      </c>
      <c r="D2153" s="13">
        <v>44010</v>
      </c>
      <c r="E2153" s="7" t="s">
        <v>2584</v>
      </c>
      <c r="F2153" s="14">
        <v>28.38</v>
      </c>
      <c r="G2153" t="s">
        <v>12</v>
      </c>
    </row>
    <row r="2154" spans="1:7" ht="14.25">
      <c r="A2154" s="11">
        <v>43983</v>
      </c>
      <c r="B2154" s="10" t="s">
        <v>4710</v>
      </c>
      <c r="C2154" s="12">
        <v>0.58333333333333337</v>
      </c>
      <c r="D2154" s="13">
        <v>44010</v>
      </c>
      <c r="E2154" s="7" t="s">
        <v>2584</v>
      </c>
      <c r="F2154" s="14">
        <v>28.89</v>
      </c>
      <c r="G2154" t="s">
        <v>12</v>
      </c>
    </row>
    <row r="2155" spans="1:7" ht="14.25">
      <c r="A2155" s="11">
        <v>43983</v>
      </c>
      <c r="B2155" s="10" t="s">
        <v>4711</v>
      </c>
      <c r="C2155" s="12">
        <v>0.625</v>
      </c>
      <c r="D2155" s="13">
        <v>44010</v>
      </c>
      <c r="E2155" s="7" t="s">
        <v>2584</v>
      </c>
      <c r="F2155" s="14">
        <v>26.9</v>
      </c>
      <c r="G2155" t="s">
        <v>12</v>
      </c>
    </row>
    <row r="2156" spans="1:7" ht="14.25">
      <c r="A2156" s="11">
        <v>43983</v>
      </c>
      <c r="B2156" s="10" t="s">
        <v>4715</v>
      </c>
      <c r="C2156" s="12">
        <v>0.79166666666666663</v>
      </c>
      <c r="D2156" s="13">
        <v>44010</v>
      </c>
      <c r="E2156" s="7" t="s">
        <v>2584</v>
      </c>
      <c r="F2156" s="14">
        <v>29.83</v>
      </c>
      <c r="G2156" t="s">
        <v>12</v>
      </c>
    </row>
    <row r="2157" spans="1:7" ht="14.25">
      <c r="A2157" s="11">
        <v>43983</v>
      </c>
      <c r="B2157" s="10" t="s">
        <v>4720</v>
      </c>
      <c r="C2157" s="12">
        <v>0</v>
      </c>
      <c r="D2157" s="13">
        <v>44011</v>
      </c>
      <c r="E2157" s="7" t="s">
        <v>2584</v>
      </c>
      <c r="F2157" s="14">
        <v>39.76</v>
      </c>
      <c r="G2157" t="s">
        <v>12</v>
      </c>
    </row>
    <row r="2158" spans="1:7" ht="14.25">
      <c r="A2158" s="11">
        <v>43983</v>
      </c>
      <c r="B2158" s="10" t="s">
        <v>4723</v>
      </c>
      <c r="C2158" s="12">
        <v>0.125</v>
      </c>
      <c r="D2158" s="13">
        <v>44011</v>
      </c>
      <c r="E2158" s="7" t="s">
        <v>2584</v>
      </c>
      <c r="F2158" s="14">
        <v>37.369999999999997</v>
      </c>
      <c r="G2158" t="s">
        <v>12</v>
      </c>
    </row>
    <row r="2159" spans="1:7" ht="14.25">
      <c r="A2159" s="11">
        <v>43983</v>
      </c>
      <c r="B2159" s="10" t="s">
        <v>4737</v>
      </c>
      <c r="C2159" s="12">
        <v>0.70833333333333337</v>
      </c>
      <c r="D2159" s="13">
        <v>44011</v>
      </c>
      <c r="E2159" s="7" t="s">
        <v>2584</v>
      </c>
      <c r="F2159" s="14">
        <v>32.24</v>
      </c>
      <c r="G2159" t="s">
        <v>12</v>
      </c>
    </row>
    <row r="2160" spans="1:7" ht="14.25">
      <c r="A2160" s="11">
        <v>43983</v>
      </c>
      <c r="B2160" s="10" t="s">
        <v>4738</v>
      </c>
      <c r="C2160" s="12">
        <v>0.75</v>
      </c>
      <c r="D2160" s="13">
        <v>44011</v>
      </c>
      <c r="E2160" s="7" t="s">
        <v>2584</v>
      </c>
      <c r="F2160" s="14">
        <v>33.090000000000003</v>
      </c>
      <c r="G2160" t="s">
        <v>12</v>
      </c>
    </row>
    <row r="2161" spans="1:7" ht="14.25">
      <c r="A2161" s="11">
        <v>43983</v>
      </c>
      <c r="B2161" s="10" t="s">
        <v>4740</v>
      </c>
      <c r="C2161" s="12">
        <v>0.83333333333333337</v>
      </c>
      <c r="D2161" s="13">
        <v>44011</v>
      </c>
      <c r="E2161" s="7" t="s">
        <v>2584</v>
      </c>
      <c r="F2161" s="14">
        <v>34.9</v>
      </c>
      <c r="G2161" t="s">
        <v>12</v>
      </c>
    </row>
    <row r="2162" spans="1:7" ht="14.25">
      <c r="A2162" s="11">
        <v>43983</v>
      </c>
      <c r="B2162" s="10" t="s">
        <v>4741</v>
      </c>
      <c r="C2162" s="12">
        <v>0.875</v>
      </c>
      <c r="D2162" s="13">
        <v>44011</v>
      </c>
      <c r="E2162" s="7" t="s">
        <v>2584</v>
      </c>
      <c r="F2162" s="14">
        <v>38.19</v>
      </c>
      <c r="G2162" t="s">
        <v>12</v>
      </c>
    </row>
    <row r="2163" spans="1:7" ht="14.25">
      <c r="A2163" s="11">
        <v>43983</v>
      </c>
      <c r="B2163" s="10" t="s">
        <v>4742</v>
      </c>
      <c r="C2163" s="12">
        <v>0.91666666666666663</v>
      </c>
      <c r="D2163" s="13">
        <v>44011</v>
      </c>
      <c r="E2163" s="7" t="s">
        <v>2584</v>
      </c>
      <c r="F2163" s="14">
        <v>37.369999999999997</v>
      </c>
      <c r="G2163" t="s">
        <v>12</v>
      </c>
    </row>
    <row r="2164" spans="1:7" ht="14.25">
      <c r="A2164" s="11">
        <v>43983</v>
      </c>
      <c r="B2164" s="10" t="s">
        <v>4744</v>
      </c>
      <c r="C2164" s="12">
        <v>0</v>
      </c>
      <c r="D2164" s="13">
        <v>44012</v>
      </c>
      <c r="E2164" s="7" t="s">
        <v>2584</v>
      </c>
      <c r="F2164" s="14">
        <v>37.270000000000003</v>
      </c>
      <c r="G2164" t="s">
        <v>12</v>
      </c>
    </row>
    <row r="2165" spans="1:7" ht="14.25">
      <c r="A2165" s="11">
        <v>43983</v>
      </c>
      <c r="B2165" s="10" t="s">
        <v>4747</v>
      </c>
      <c r="C2165" s="12">
        <v>0.125</v>
      </c>
      <c r="D2165" s="13">
        <v>44012</v>
      </c>
      <c r="E2165" s="7" t="s">
        <v>2584</v>
      </c>
      <c r="F2165" s="14">
        <v>31.98</v>
      </c>
      <c r="G2165" t="s">
        <v>12</v>
      </c>
    </row>
    <row r="2166" spans="1:7" ht="14.25">
      <c r="A2166" s="11">
        <v>43983</v>
      </c>
      <c r="B2166" s="10" t="s">
        <v>4749</v>
      </c>
      <c r="C2166" s="12">
        <v>0.20833333333333334</v>
      </c>
      <c r="D2166" s="13">
        <v>44012</v>
      </c>
      <c r="E2166" s="7" t="s">
        <v>2584</v>
      </c>
      <c r="F2166" s="14">
        <v>36.369999999999997</v>
      </c>
      <c r="G2166" t="s">
        <v>12</v>
      </c>
    </row>
    <row r="2167" spans="1:7" ht="14.25">
      <c r="A2167" s="11">
        <v>43922</v>
      </c>
      <c r="B2167" s="10" t="s">
        <v>2651</v>
      </c>
      <c r="C2167" s="12">
        <v>0.79166666666666663</v>
      </c>
      <c r="D2167" s="13">
        <v>43924</v>
      </c>
      <c r="E2167" s="7" t="s">
        <v>2584</v>
      </c>
      <c r="F2167" s="14">
        <v>26</v>
      </c>
      <c r="G2167" t="s">
        <v>117</v>
      </c>
    </row>
    <row r="2168" spans="1:7" ht="14.25">
      <c r="A2168" s="11">
        <v>43922</v>
      </c>
      <c r="B2168" s="10" t="s">
        <v>2644</v>
      </c>
      <c r="C2168" s="12">
        <v>0.5</v>
      </c>
      <c r="D2168" s="13">
        <v>43924</v>
      </c>
      <c r="E2168" s="7" t="s">
        <v>2584</v>
      </c>
      <c r="F2168" s="14">
        <v>24.09</v>
      </c>
      <c r="G2168" t="s">
        <v>13</v>
      </c>
    </row>
    <row r="2169" spans="1:7" ht="14.25">
      <c r="A2169" s="11">
        <v>43922</v>
      </c>
      <c r="B2169" s="10" t="s">
        <v>2661</v>
      </c>
      <c r="C2169" s="12">
        <v>0.20833333333333334</v>
      </c>
      <c r="D2169" s="13">
        <v>43925</v>
      </c>
      <c r="E2169" s="7" t="s">
        <v>2584</v>
      </c>
      <c r="F2169" s="14">
        <v>19.600000000000001</v>
      </c>
      <c r="G2169" t="s">
        <v>13</v>
      </c>
    </row>
    <row r="2170" spans="1:7" ht="14.25">
      <c r="A2170" s="11">
        <v>43922</v>
      </c>
      <c r="B2170" s="10" t="s">
        <v>2663</v>
      </c>
      <c r="C2170" s="12">
        <v>0.29166666666666669</v>
      </c>
      <c r="D2170" s="13">
        <v>43925</v>
      </c>
      <c r="E2170" s="7" t="s">
        <v>2584</v>
      </c>
      <c r="F2170" s="14">
        <v>19.8</v>
      </c>
      <c r="G2170" t="s">
        <v>13</v>
      </c>
    </row>
    <row r="2171" spans="1:7" ht="14.25">
      <c r="A2171" s="11">
        <v>43922</v>
      </c>
      <c r="B2171" s="10" t="s">
        <v>2664</v>
      </c>
      <c r="C2171" s="12">
        <v>0.33333333333333331</v>
      </c>
      <c r="D2171" s="13">
        <v>43925</v>
      </c>
      <c r="E2171" s="7" t="s">
        <v>2584</v>
      </c>
      <c r="F2171" s="14">
        <v>19.309999999999999</v>
      </c>
      <c r="G2171" t="s">
        <v>13</v>
      </c>
    </row>
    <row r="2172" spans="1:7" ht="14.25">
      <c r="A2172" s="11">
        <v>43922</v>
      </c>
      <c r="B2172" s="10" t="s">
        <v>2710</v>
      </c>
      <c r="C2172" s="12">
        <v>0.25</v>
      </c>
      <c r="D2172" s="13">
        <v>43927</v>
      </c>
      <c r="E2172" s="7" t="s">
        <v>2584</v>
      </c>
      <c r="F2172" s="14">
        <v>23</v>
      </c>
      <c r="G2172" t="s">
        <v>13</v>
      </c>
    </row>
    <row r="2173" spans="1:7" ht="14.25">
      <c r="A2173" s="11">
        <v>43922</v>
      </c>
      <c r="B2173" s="10" t="s">
        <v>2711</v>
      </c>
      <c r="C2173" s="12">
        <v>0.29166666666666669</v>
      </c>
      <c r="D2173" s="13">
        <v>43927</v>
      </c>
      <c r="E2173" s="7" t="s">
        <v>2584</v>
      </c>
      <c r="F2173" s="14">
        <v>25.51</v>
      </c>
      <c r="G2173" t="s">
        <v>13</v>
      </c>
    </row>
    <row r="2174" spans="1:7" ht="14.25">
      <c r="A2174" s="11">
        <v>43922</v>
      </c>
      <c r="B2174" s="10" t="s">
        <v>2731</v>
      </c>
      <c r="C2174" s="12">
        <v>0.125</v>
      </c>
      <c r="D2174" s="13">
        <v>43928</v>
      </c>
      <c r="E2174" s="7" t="s">
        <v>2584</v>
      </c>
      <c r="F2174" s="14">
        <v>20.3</v>
      </c>
      <c r="G2174" t="s">
        <v>13</v>
      </c>
    </row>
    <row r="2175" spans="1:7" ht="14.25">
      <c r="A2175" s="11">
        <v>43922</v>
      </c>
      <c r="B2175" s="10" t="s">
        <v>2732</v>
      </c>
      <c r="C2175" s="12">
        <v>0.16666666666666666</v>
      </c>
      <c r="D2175" s="13">
        <v>43928</v>
      </c>
      <c r="E2175" s="7" t="s">
        <v>2584</v>
      </c>
      <c r="F2175" s="14">
        <v>20.3</v>
      </c>
      <c r="G2175" t="s">
        <v>13</v>
      </c>
    </row>
    <row r="2176" spans="1:7" ht="14.25">
      <c r="A2176" s="11">
        <v>43922</v>
      </c>
      <c r="B2176" s="10" t="s">
        <v>2733</v>
      </c>
      <c r="C2176" s="12">
        <v>0.20833333333333334</v>
      </c>
      <c r="D2176" s="13">
        <v>43928</v>
      </c>
      <c r="E2176" s="7" t="s">
        <v>2584</v>
      </c>
      <c r="F2176" s="14">
        <v>20.54</v>
      </c>
      <c r="G2176" t="s">
        <v>13</v>
      </c>
    </row>
    <row r="2177" spans="1:7" ht="14.25">
      <c r="A2177" s="11">
        <v>43922</v>
      </c>
      <c r="B2177" s="10" t="s">
        <v>2742</v>
      </c>
      <c r="C2177" s="12">
        <v>0.58333333333333337</v>
      </c>
      <c r="D2177" s="13">
        <v>43928</v>
      </c>
      <c r="E2177" s="7" t="s">
        <v>2584</v>
      </c>
      <c r="F2177" s="14">
        <v>19.8</v>
      </c>
      <c r="G2177" t="s">
        <v>13</v>
      </c>
    </row>
    <row r="2178" spans="1:7" ht="14.25">
      <c r="A2178" s="11">
        <v>43922</v>
      </c>
      <c r="B2178" s="10" t="s">
        <v>2743</v>
      </c>
      <c r="C2178" s="12">
        <v>0.625</v>
      </c>
      <c r="D2178" s="13">
        <v>43928</v>
      </c>
      <c r="E2178" s="7" t="s">
        <v>2584</v>
      </c>
      <c r="F2178" s="14">
        <v>19.59</v>
      </c>
      <c r="G2178" t="s">
        <v>13</v>
      </c>
    </row>
    <row r="2179" spans="1:7" ht="14.25">
      <c r="A2179" s="11">
        <v>43922</v>
      </c>
      <c r="B2179" s="10" t="s">
        <v>2757</v>
      </c>
      <c r="C2179" s="12">
        <v>0.20833333333333334</v>
      </c>
      <c r="D2179" s="13">
        <v>43929</v>
      </c>
      <c r="E2179" s="7" t="s">
        <v>2584</v>
      </c>
      <c r="F2179" s="14">
        <v>21.18</v>
      </c>
      <c r="G2179" t="s">
        <v>13</v>
      </c>
    </row>
    <row r="2180" spans="1:7" ht="14.25">
      <c r="A2180" s="11">
        <v>43922</v>
      </c>
      <c r="B2180" s="10" t="s">
        <v>2873</v>
      </c>
      <c r="C2180" s="12">
        <v>4.1666666666666664E-2</v>
      </c>
      <c r="D2180" s="13">
        <v>43934</v>
      </c>
      <c r="E2180" s="7" t="s">
        <v>2584</v>
      </c>
      <c r="F2180" s="14">
        <v>17</v>
      </c>
      <c r="G2180" t="s">
        <v>13</v>
      </c>
    </row>
    <row r="2181" spans="1:7" ht="14.25">
      <c r="A2181" s="11">
        <v>43922</v>
      </c>
      <c r="B2181" s="10" t="s">
        <v>2879</v>
      </c>
      <c r="C2181" s="12">
        <v>0.29166666666666669</v>
      </c>
      <c r="D2181" s="13">
        <v>43934</v>
      </c>
      <c r="E2181" s="7" t="s">
        <v>2584</v>
      </c>
      <c r="F2181" s="14">
        <v>23</v>
      </c>
      <c r="G2181" t="s">
        <v>13</v>
      </c>
    </row>
    <row r="2182" spans="1:7" ht="14.25">
      <c r="A2182" s="11">
        <v>43922</v>
      </c>
      <c r="B2182" s="10" t="s">
        <v>2880</v>
      </c>
      <c r="C2182" s="12">
        <v>0.33333333333333331</v>
      </c>
      <c r="D2182" s="13">
        <v>43934</v>
      </c>
      <c r="E2182" s="7" t="s">
        <v>2584</v>
      </c>
      <c r="F2182" s="14">
        <v>23.75</v>
      </c>
      <c r="G2182" t="s">
        <v>13</v>
      </c>
    </row>
    <row r="2183" spans="1:7" ht="14.25">
      <c r="A2183" s="11">
        <v>43922</v>
      </c>
      <c r="B2183" s="10" t="s">
        <v>3159</v>
      </c>
      <c r="C2183" s="12">
        <v>0.95833333333333337</v>
      </c>
      <c r="D2183" s="13">
        <v>43945</v>
      </c>
      <c r="E2183" s="7" t="s">
        <v>2584</v>
      </c>
      <c r="F2183" s="14">
        <v>20.52</v>
      </c>
      <c r="G2183" t="s">
        <v>13</v>
      </c>
    </row>
    <row r="2184" spans="1:7" ht="14.25">
      <c r="A2184" s="11">
        <v>43922</v>
      </c>
      <c r="B2184" s="10" t="s">
        <v>3219</v>
      </c>
      <c r="C2184" s="12">
        <v>0.45833333333333331</v>
      </c>
      <c r="D2184" s="13">
        <v>43948</v>
      </c>
      <c r="E2184" s="7" t="s">
        <v>2584</v>
      </c>
      <c r="F2184" s="14">
        <v>20.64</v>
      </c>
      <c r="G2184" t="s">
        <v>13</v>
      </c>
    </row>
    <row r="2185" spans="1:7" ht="14.25">
      <c r="A2185" s="11">
        <v>43952</v>
      </c>
      <c r="B2185" s="10" t="s">
        <v>3729</v>
      </c>
      <c r="C2185" s="12">
        <v>0.70833333333333337</v>
      </c>
      <c r="D2185" s="13">
        <v>43969</v>
      </c>
      <c r="E2185" s="7" t="s">
        <v>2584</v>
      </c>
      <c r="F2185" s="14">
        <v>23.78</v>
      </c>
      <c r="G2185" t="s">
        <v>13</v>
      </c>
    </row>
  </sheetData>
  <autoFilter ref="A1:G2185" xr:uid="{4CBD5D51-FAF2-4726-9DB8-BD93844BDBF4}">
    <sortState xmlns:xlrd2="http://schemas.microsoft.com/office/spreadsheetml/2017/richdata2" ref="A1230:G1835">
      <sortCondition descending="1" ref="F1:F2185"/>
    </sortState>
  </autoFilter>
  <phoneticPr fontId="9" type="noConversion"/>
  <conditionalFormatting sqref="Z3:AE3">
    <cfRule type="colorScale" priority="3">
      <colorScale>
        <cfvo type="min"/>
        <cfvo type="percentile" val="50"/>
        <cfvo type="max"/>
        <color rgb="FF63BE7B"/>
        <color rgb="FFFCFCFF"/>
        <color rgb="FFF8696B"/>
      </colorScale>
    </cfRule>
  </conditionalFormatting>
  <conditionalFormatting sqref="Z12:AE12">
    <cfRule type="colorScale" priority="2">
      <colorScale>
        <cfvo type="min"/>
        <cfvo type="percentile" val="50"/>
        <cfvo type="max"/>
        <color rgb="FF63BE7B"/>
        <color rgb="FFFCFCFF"/>
        <color rgb="FFF8696B"/>
      </colorScale>
    </cfRule>
  </conditionalFormatting>
  <conditionalFormatting sqref="Z13:AE13">
    <cfRule type="colorScale" priority="1">
      <colorScale>
        <cfvo type="min"/>
        <cfvo type="percentile" val="50"/>
        <cfvo type="max"/>
        <color rgb="FFF8696B"/>
        <color rgb="FFFCFCFF"/>
        <color rgb="FF63BE7B"/>
      </colorScale>
    </cfRule>
  </conditionalFormatting>
  <conditionalFormatting sqref="R3:V3">
    <cfRule type="colorScale" priority="17">
      <colorScale>
        <cfvo type="min"/>
        <cfvo type="percentile" val="50"/>
        <cfvo type="max"/>
        <color rgb="FF63BE7B"/>
        <color rgb="FFFCFCFF"/>
        <color rgb="FFF8696B"/>
      </colorScale>
    </cfRule>
  </conditionalFormatting>
  <conditionalFormatting sqref="R12:V12">
    <cfRule type="colorScale" priority="19">
      <colorScale>
        <cfvo type="min"/>
        <cfvo type="percentile" val="50"/>
        <cfvo type="max"/>
        <color rgb="FF63BE7B"/>
        <color rgb="FFFCFCFF"/>
        <color rgb="FFF8696B"/>
      </colorScale>
    </cfRule>
  </conditionalFormatting>
  <conditionalFormatting sqref="R13:V13">
    <cfRule type="colorScale" priority="21">
      <colorScale>
        <cfvo type="min"/>
        <cfvo type="percentile" val="50"/>
        <cfvo type="max"/>
        <color rgb="FFF8696B"/>
        <color rgb="FFFCFCFF"/>
        <color rgb="FF63BE7B"/>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BD13-3546-4204-AF99-21ADAD81E646}">
  <dimension ref="A1:AB2209"/>
  <sheetViews>
    <sheetView topLeftCell="A2198" workbookViewId="0">
      <selection activeCell="F2" sqref="F2:F2209"/>
    </sheetView>
  </sheetViews>
  <sheetFormatPr baseColWidth="10" defaultColWidth="8.85546875" defaultRowHeight="12.75"/>
  <cols>
    <col min="4" max="4" width="10.140625" bestFit="1" customWidth="1"/>
    <col min="9" max="9" width="15.85546875" bestFit="1" customWidth="1"/>
    <col min="14" max="15" width="12.85546875" bestFit="1" customWidth="1"/>
    <col min="17" max="17" width="18" bestFit="1" customWidth="1"/>
    <col min="18" max="19" width="12.42578125" bestFit="1" customWidth="1"/>
  </cols>
  <sheetData>
    <row r="1" spans="1:28" ht="54">
      <c r="A1" s="6" t="s">
        <v>394</v>
      </c>
      <c r="B1" s="9" t="s">
        <v>395</v>
      </c>
      <c r="C1" s="8" t="s">
        <v>396</v>
      </c>
      <c r="D1" s="8" t="s">
        <v>397</v>
      </c>
      <c r="E1" s="8" t="s">
        <v>398</v>
      </c>
      <c r="F1" s="64" t="s">
        <v>9281</v>
      </c>
      <c r="G1" s="25" t="s">
        <v>400</v>
      </c>
      <c r="I1" s="44" t="s">
        <v>400</v>
      </c>
      <c r="J1" s="44" t="s">
        <v>9240</v>
      </c>
      <c r="K1" s="44" t="s">
        <v>9238</v>
      </c>
      <c r="M1" s="44" t="s">
        <v>9186</v>
      </c>
      <c r="N1" s="44" t="s">
        <v>9239</v>
      </c>
      <c r="O1" s="44" t="s">
        <v>9237</v>
      </c>
      <c r="Q1" s="29"/>
      <c r="R1" s="29" t="s">
        <v>10</v>
      </c>
      <c r="S1" s="29" t="s">
        <v>9225</v>
      </c>
      <c r="T1" s="29" t="s">
        <v>5</v>
      </c>
      <c r="U1" s="29" t="s">
        <v>9228</v>
      </c>
      <c r="V1" s="29" t="s">
        <v>9229</v>
      </c>
      <c r="W1" s="29" t="s">
        <v>6</v>
      </c>
      <c r="X1" s="29" t="s">
        <v>9230</v>
      </c>
      <c r="Y1" s="29" t="s">
        <v>12</v>
      </c>
      <c r="Z1" s="29" t="s">
        <v>13</v>
      </c>
      <c r="AB1" s="29" t="s">
        <v>9280</v>
      </c>
    </row>
    <row r="2" spans="1:28" ht="14.25">
      <c r="A2" s="11">
        <v>44013</v>
      </c>
      <c r="B2" s="10" t="s">
        <v>4782</v>
      </c>
      <c r="C2" s="12">
        <v>0.54166666666666663</v>
      </c>
      <c r="D2" s="13">
        <v>44013</v>
      </c>
      <c r="E2" s="7" t="s">
        <v>4769</v>
      </c>
      <c r="F2" s="14">
        <v>39.409999999999997</v>
      </c>
      <c r="G2" s="50" t="s">
        <v>10</v>
      </c>
      <c r="H2">
        <v>3</v>
      </c>
      <c r="I2" t="s">
        <v>124</v>
      </c>
      <c r="J2">
        <f>+COUNTIF($G$2:$G$2184,I2)</f>
        <v>0</v>
      </c>
      <c r="K2" s="34">
        <f>+J2/SUM($J$2:$J$25)</f>
        <v>0</v>
      </c>
      <c r="L2">
        <f>+J2*H2</f>
        <v>0</v>
      </c>
      <c r="Q2" s="27"/>
      <c r="R2" s="27"/>
      <c r="S2" s="27"/>
      <c r="T2" s="27"/>
      <c r="U2" s="27"/>
      <c r="V2" s="27"/>
      <c r="W2" s="27"/>
      <c r="X2" s="27"/>
      <c r="Y2" s="27"/>
      <c r="Z2" s="27"/>
      <c r="AB2" s="27"/>
    </row>
    <row r="3" spans="1:28" ht="14.25">
      <c r="A3" s="11">
        <v>44013</v>
      </c>
      <c r="B3" s="10" t="s">
        <v>4792</v>
      </c>
      <c r="C3" s="12">
        <v>0.95833333333333337</v>
      </c>
      <c r="D3" s="13">
        <v>44013</v>
      </c>
      <c r="E3" s="7" t="s">
        <v>4769</v>
      </c>
      <c r="F3" s="14">
        <v>37.909999999999997</v>
      </c>
      <c r="G3" t="s">
        <v>10</v>
      </c>
      <c r="H3">
        <v>1</v>
      </c>
      <c r="I3" t="s">
        <v>13</v>
      </c>
      <c r="J3">
        <f>+COUNTIF($G$2:$G$2184,I3)</f>
        <v>61</v>
      </c>
      <c r="K3" s="34">
        <f>+J3/SUM($J$2:$J$25)</f>
        <v>1</v>
      </c>
      <c r="L3">
        <f>+J3*H3</f>
        <v>61</v>
      </c>
      <c r="Q3" s="27" t="s">
        <v>9242</v>
      </c>
      <c r="R3" s="27">
        <v>46.172131147540973</v>
      </c>
      <c r="S3" s="27">
        <v>46.556999999999995</v>
      </c>
      <c r="T3" s="27">
        <v>41.873155737704849</v>
      </c>
      <c r="U3" s="27">
        <v>39.798918918918915</v>
      </c>
      <c r="V3" s="27">
        <v>36.582500000000003</v>
      </c>
      <c r="W3" s="27">
        <v>33.412630434782599</v>
      </c>
      <c r="X3" s="27">
        <v>33.000588235294117</v>
      </c>
      <c r="Y3" s="27">
        <v>33.99358900144717</v>
      </c>
      <c r="Z3" s="27">
        <v>37.332790697674419</v>
      </c>
      <c r="AB3" s="27">
        <v>37.549646739130424</v>
      </c>
    </row>
    <row r="4" spans="1:28" ht="14.25">
      <c r="A4" s="11">
        <v>44013</v>
      </c>
      <c r="B4" s="10" t="s">
        <v>4805</v>
      </c>
      <c r="C4" s="12">
        <v>0.5</v>
      </c>
      <c r="D4" s="13">
        <v>44014</v>
      </c>
      <c r="E4" s="7" t="s">
        <v>4769</v>
      </c>
      <c r="F4" s="14">
        <v>40.869999999999997</v>
      </c>
      <c r="G4" t="s">
        <v>10</v>
      </c>
      <c r="Q4" s="27" t="s">
        <v>9243</v>
      </c>
      <c r="R4" s="27">
        <v>0.536695194568096</v>
      </c>
      <c r="S4" s="27">
        <v>1.3398676486091807</v>
      </c>
      <c r="T4" s="27">
        <v>0.23149493500443022</v>
      </c>
      <c r="U4" s="27">
        <v>1.0223692368337383</v>
      </c>
      <c r="V4" s="27">
        <v>1.710481199119023</v>
      </c>
      <c r="W4" s="27">
        <v>0.34180909026475798</v>
      </c>
      <c r="X4" s="27">
        <v>1.4528699970657022</v>
      </c>
      <c r="Y4" s="27">
        <v>0.23295677773650203</v>
      </c>
      <c r="Z4" s="27">
        <v>0.64875677489563777</v>
      </c>
      <c r="AB4" s="27">
        <v>0.16574909166946142</v>
      </c>
    </row>
    <row r="5" spans="1:28" ht="14.25">
      <c r="A5" s="11">
        <v>44013</v>
      </c>
      <c r="B5" s="10" t="s">
        <v>4935</v>
      </c>
      <c r="C5" s="12">
        <v>0.91666666666666663</v>
      </c>
      <c r="D5" s="13">
        <v>44019</v>
      </c>
      <c r="E5" s="7" t="s">
        <v>4769</v>
      </c>
      <c r="F5" s="14">
        <v>40.15</v>
      </c>
      <c r="G5" t="s">
        <v>10</v>
      </c>
      <c r="Q5" s="27" t="s">
        <v>9244</v>
      </c>
      <c r="R5" s="27">
        <v>46.91</v>
      </c>
      <c r="S5" s="27">
        <v>48.33</v>
      </c>
      <c r="T5" s="27">
        <v>41.16</v>
      </c>
      <c r="U5" s="27">
        <v>38.42</v>
      </c>
      <c r="V5" s="27">
        <v>39</v>
      </c>
      <c r="W5" s="27">
        <v>32.715000000000003</v>
      </c>
      <c r="X5" s="27">
        <v>32.909999999999997</v>
      </c>
      <c r="Y5" s="27">
        <v>33.72</v>
      </c>
      <c r="Z5" s="27">
        <v>37.045000000000002</v>
      </c>
      <c r="AB5" s="27">
        <v>38</v>
      </c>
    </row>
    <row r="6" spans="1:28" ht="14.25">
      <c r="A6" s="11">
        <v>44013</v>
      </c>
      <c r="B6" s="10" t="s">
        <v>4936</v>
      </c>
      <c r="C6" s="12">
        <v>0.95833333333333337</v>
      </c>
      <c r="D6" s="13">
        <v>44019</v>
      </c>
      <c r="E6" s="7" t="s">
        <v>4769</v>
      </c>
      <c r="F6" s="14">
        <v>37</v>
      </c>
      <c r="G6" t="s">
        <v>10</v>
      </c>
      <c r="Q6" s="27" t="s">
        <v>9245</v>
      </c>
      <c r="R6" s="27">
        <v>37</v>
      </c>
      <c r="S6" s="27" t="e">
        <v>#N/A</v>
      </c>
      <c r="T6" s="27">
        <v>37</v>
      </c>
      <c r="U6" s="27">
        <v>26</v>
      </c>
      <c r="V6" s="27" t="e">
        <v>#N/A</v>
      </c>
      <c r="W6" s="27">
        <v>27</v>
      </c>
      <c r="X6" s="27" t="e">
        <v>#N/A</v>
      </c>
      <c r="Y6" s="27">
        <v>27</v>
      </c>
      <c r="Z6" s="27">
        <v>40</v>
      </c>
      <c r="AB6" s="27">
        <v>27</v>
      </c>
    </row>
    <row r="7" spans="1:28" ht="14.25">
      <c r="A7" s="11">
        <v>44013</v>
      </c>
      <c r="B7" s="10" t="s">
        <v>4950</v>
      </c>
      <c r="C7" s="12">
        <v>0.54166666666666663</v>
      </c>
      <c r="D7" s="13">
        <v>44020</v>
      </c>
      <c r="E7" s="7" t="s">
        <v>4769</v>
      </c>
      <c r="F7" s="14">
        <v>40.6</v>
      </c>
      <c r="G7" t="s">
        <v>10</v>
      </c>
      <c r="Q7" s="27" t="s">
        <v>9246</v>
      </c>
      <c r="R7" s="27">
        <v>5.9279921801941793</v>
      </c>
      <c r="S7" s="27">
        <v>5.9920702862858599</v>
      </c>
      <c r="T7" s="27">
        <v>6.263210870690874</v>
      </c>
      <c r="U7" s="27">
        <v>6.2188292859418492</v>
      </c>
      <c r="V7" s="27">
        <v>9.0510157502409765</v>
      </c>
      <c r="W7" s="27">
        <v>7.3309882639590871</v>
      </c>
      <c r="X7" s="27">
        <v>5.9903364581927105</v>
      </c>
      <c r="Y7" s="27">
        <v>6.1237065950877687</v>
      </c>
      <c r="Z7" s="27">
        <v>6.0163228267503293</v>
      </c>
      <c r="AB7" s="27">
        <v>7.7884438206529651</v>
      </c>
    </row>
    <row r="8" spans="1:28" ht="14.25">
      <c r="A8" s="11">
        <v>44013</v>
      </c>
      <c r="B8" s="10" t="s">
        <v>4951</v>
      </c>
      <c r="C8" s="12">
        <v>0.58333333333333337</v>
      </c>
      <c r="D8" s="13">
        <v>44020</v>
      </c>
      <c r="E8" s="7" t="s">
        <v>4769</v>
      </c>
      <c r="F8" s="14">
        <v>40.200000000000003</v>
      </c>
      <c r="G8" t="s">
        <v>10</v>
      </c>
      <c r="Q8" s="27" t="s">
        <v>9247</v>
      </c>
      <c r="R8" s="27">
        <v>35.141091288443342</v>
      </c>
      <c r="S8" s="27">
        <v>35.904906315789908</v>
      </c>
      <c r="T8" s="27">
        <v>39.227810410740332</v>
      </c>
      <c r="U8" s="27">
        <v>38.673837687688014</v>
      </c>
      <c r="V8" s="27">
        <v>81.920886111110221</v>
      </c>
      <c r="W8" s="27">
        <v>53.743388926305869</v>
      </c>
      <c r="X8" s="27">
        <v>35.884130882352792</v>
      </c>
      <c r="Y8" s="27">
        <v>37.499782462721434</v>
      </c>
      <c r="Z8" s="27">
        <v>36.196140355677073</v>
      </c>
      <c r="AB8" s="27">
        <v>60.659857147467363</v>
      </c>
    </row>
    <row r="9" spans="1:28" ht="14.25">
      <c r="A9" s="11">
        <v>44013</v>
      </c>
      <c r="B9" s="10" t="s">
        <v>4952</v>
      </c>
      <c r="C9" s="12">
        <v>0.625</v>
      </c>
      <c r="D9" s="13">
        <v>44020</v>
      </c>
      <c r="E9" s="7" t="s">
        <v>4769</v>
      </c>
      <c r="F9" s="14">
        <v>39.99</v>
      </c>
      <c r="G9" t="s">
        <v>10</v>
      </c>
      <c r="Q9" s="27" t="s">
        <v>9248</v>
      </c>
      <c r="R9" s="27">
        <v>-1.0723574013249753</v>
      </c>
      <c r="S9" s="27">
        <v>-1.7010809033498147</v>
      </c>
      <c r="T9" s="27">
        <v>0.56406038044912377</v>
      </c>
      <c r="U9" s="27">
        <v>0.35409572546809676</v>
      </c>
      <c r="V9" s="27">
        <v>-1.2208602103875066</v>
      </c>
      <c r="W9" s="27">
        <v>-7.0762208185775055E-2</v>
      </c>
      <c r="X9" s="27">
        <v>-0.42970218355522105</v>
      </c>
      <c r="Y9" s="27">
        <v>-0.27070988087454051</v>
      </c>
      <c r="Z9" s="27">
        <v>-0.36512083856753019</v>
      </c>
      <c r="AB9" s="27">
        <v>-0.39451470960422208</v>
      </c>
    </row>
    <row r="10" spans="1:28" ht="14.25">
      <c r="A10" s="11">
        <v>44013</v>
      </c>
      <c r="B10" s="10" t="s">
        <v>4955</v>
      </c>
      <c r="C10" s="12">
        <v>0.75</v>
      </c>
      <c r="D10" s="13">
        <v>44020</v>
      </c>
      <c r="E10" s="7" t="s">
        <v>4769</v>
      </c>
      <c r="F10" s="14">
        <v>40.1</v>
      </c>
      <c r="G10" t="s">
        <v>10</v>
      </c>
      <c r="Q10" s="27" t="s">
        <v>9249</v>
      </c>
      <c r="R10" s="27">
        <v>-0.1899625713658801</v>
      </c>
      <c r="S10" s="27">
        <v>-1.729501526663943E-2</v>
      </c>
      <c r="T10" s="27">
        <v>-0.13795413843496718</v>
      </c>
      <c r="U10" s="27">
        <v>0.13370268457129078</v>
      </c>
      <c r="V10" s="27">
        <v>-0.19122691473785203</v>
      </c>
      <c r="W10" s="27">
        <v>0.15617398687347808</v>
      </c>
      <c r="X10" s="27">
        <v>-0.34009762147083733</v>
      </c>
      <c r="Y10" s="27">
        <v>0.43884976346065746</v>
      </c>
      <c r="Z10" s="27">
        <v>0.65525202568311691</v>
      </c>
      <c r="AB10" s="27">
        <v>7.9265148002103256E-2</v>
      </c>
    </row>
    <row r="11" spans="1:28" ht="14.25">
      <c r="A11" s="11">
        <v>44013</v>
      </c>
      <c r="B11" s="10" t="s">
        <v>4956</v>
      </c>
      <c r="C11" s="12">
        <v>0.79166666666666663</v>
      </c>
      <c r="D11" s="13">
        <v>44020</v>
      </c>
      <c r="E11" s="7" t="s">
        <v>4769</v>
      </c>
      <c r="F11" s="14">
        <v>39.880000000000003</v>
      </c>
      <c r="G11" t="s">
        <v>10</v>
      </c>
      <c r="Q11" s="27" t="s">
        <v>9250</v>
      </c>
      <c r="R11" s="27">
        <v>23.36</v>
      </c>
      <c r="S11" s="27">
        <v>17.880000000000003</v>
      </c>
      <c r="T11" s="27">
        <v>42.09</v>
      </c>
      <c r="U11" s="27">
        <v>27.009999999999998</v>
      </c>
      <c r="V11" s="27">
        <v>29.549999999999997</v>
      </c>
      <c r="W11" s="27">
        <v>41.22</v>
      </c>
      <c r="X11" s="27">
        <v>22.110000000000003</v>
      </c>
      <c r="Y11" s="27">
        <v>36.5</v>
      </c>
      <c r="Z11" s="27">
        <v>23.749999999999996</v>
      </c>
      <c r="AB11" s="27">
        <v>49.14</v>
      </c>
    </row>
    <row r="12" spans="1:28" ht="14.25">
      <c r="A12" s="11">
        <v>44013</v>
      </c>
      <c r="B12" s="10" t="s">
        <v>4960</v>
      </c>
      <c r="C12" s="12">
        <v>0.95833333333333337</v>
      </c>
      <c r="D12" s="13">
        <v>44020</v>
      </c>
      <c r="E12" s="7" t="s">
        <v>4769</v>
      </c>
      <c r="F12" s="14">
        <v>39.159999999999997</v>
      </c>
      <c r="G12" t="s">
        <v>10</v>
      </c>
      <c r="Q12" s="27" t="s">
        <v>9251</v>
      </c>
      <c r="R12" s="27">
        <v>33.65</v>
      </c>
      <c r="S12" s="27">
        <v>37.869999999999997</v>
      </c>
      <c r="T12" s="27">
        <v>19.05</v>
      </c>
      <c r="U12" s="27">
        <v>26</v>
      </c>
      <c r="V12" s="27">
        <v>22.64</v>
      </c>
      <c r="W12" s="27">
        <v>12</v>
      </c>
      <c r="X12" s="27">
        <v>20.2</v>
      </c>
      <c r="Y12" s="27">
        <v>21</v>
      </c>
      <c r="Z12" s="27">
        <v>27.98</v>
      </c>
      <c r="AB12" s="27">
        <v>12</v>
      </c>
    </row>
    <row r="13" spans="1:28" ht="14.25">
      <c r="A13" s="11">
        <v>44013</v>
      </c>
      <c r="B13" s="10" t="s">
        <v>4969</v>
      </c>
      <c r="C13" s="12">
        <v>0.33333333333333331</v>
      </c>
      <c r="D13" s="13">
        <v>44021</v>
      </c>
      <c r="E13" s="7" t="s">
        <v>4769</v>
      </c>
      <c r="F13" s="14">
        <v>42.84</v>
      </c>
      <c r="G13" t="s">
        <v>10</v>
      </c>
      <c r="Q13" s="27" t="s">
        <v>9252</v>
      </c>
      <c r="R13" s="27">
        <v>57.01</v>
      </c>
      <c r="S13" s="27">
        <v>55.75</v>
      </c>
      <c r="T13" s="27">
        <v>61.14</v>
      </c>
      <c r="U13" s="27">
        <v>53.01</v>
      </c>
      <c r="V13" s="27">
        <v>52.19</v>
      </c>
      <c r="W13" s="27">
        <v>53.22</v>
      </c>
      <c r="X13" s="27">
        <v>42.31</v>
      </c>
      <c r="Y13" s="27">
        <v>57.5</v>
      </c>
      <c r="Z13" s="27">
        <v>51.73</v>
      </c>
      <c r="AB13" s="27">
        <v>61.14</v>
      </c>
    </row>
    <row r="14" spans="1:28" ht="14.25">
      <c r="A14" s="11">
        <v>44013</v>
      </c>
      <c r="B14" s="10" t="s">
        <v>4975</v>
      </c>
      <c r="C14" s="12">
        <v>0.58333333333333337</v>
      </c>
      <c r="D14" s="13">
        <v>44021</v>
      </c>
      <c r="E14" s="7" t="s">
        <v>4769</v>
      </c>
      <c r="F14" s="14">
        <v>40.75</v>
      </c>
      <c r="G14" t="s">
        <v>10</v>
      </c>
      <c r="Q14" s="27" t="s">
        <v>9253</v>
      </c>
      <c r="R14" s="27">
        <v>5632.9999999999991</v>
      </c>
      <c r="S14" s="27">
        <v>931.13999999999987</v>
      </c>
      <c r="T14" s="27">
        <v>30651.149999999951</v>
      </c>
      <c r="U14" s="27">
        <v>1472.56</v>
      </c>
      <c r="V14" s="27">
        <v>1024.3100000000002</v>
      </c>
      <c r="W14" s="27">
        <v>15369.809999999996</v>
      </c>
      <c r="X14" s="27">
        <v>561.01</v>
      </c>
      <c r="Y14" s="27">
        <v>23489.569999999996</v>
      </c>
      <c r="Z14" s="27">
        <v>3210.62</v>
      </c>
      <c r="AB14" s="27">
        <v>82909.619999999981</v>
      </c>
    </row>
    <row r="15" spans="1:28" ht="15" thickBot="1">
      <c r="A15" s="11">
        <v>44013</v>
      </c>
      <c r="B15" s="10" t="s">
        <v>4979</v>
      </c>
      <c r="C15" s="12">
        <v>0.75</v>
      </c>
      <c r="D15" s="13">
        <v>44021</v>
      </c>
      <c r="E15" s="7" t="s">
        <v>4769</v>
      </c>
      <c r="F15" s="14">
        <v>42.64</v>
      </c>
      <c r="G15" t="s">
        <v>10</v>
      </c>
      <c r="Q15" s="28" t="s">
        <v>9254</v>
      </c>
      <c r="R15" s="28">
        <v>122</v>
      </c>
      <c r="S15" s="28">
        <v>20</v>
      </c>
      <c r="T15" s="28">
        <v>732</v>
      </c>
      <c r="U15" s="28">
        <v>37</v>
      </c>
      <c r="V15" s="28">
        <v>28</v>
      </c>
      <c r="W15" s="28">
        <v>460</v>
      </c>
      <c r="X15" s="28">
        <v>17</v>
      </c>
      <c r="Y15" s="28">
        <v>691</v>
      </c>
      <c r="Z15" s="28">
        <v>86</v>
      </c>
      <c r="AB15" s="28">
        <v>2208</v>
      </c>
    </row>
    <row r="16" spans="1:28" ht="14.25">
      <c r="A16" s="11">
        <v>44013</v>
      </c>
      <c r="B16" s="10" t="s">
        <v>5029</v>
      </c>
      <c r="C16" s="12">
        <v>0.83333333333333337</v>
      </c>
      <c r="D16" s="13">
        <v>44023</v>
      </c>
      <c r="E16" s="7" t="s">
        <v>4769</v>
      </c>
      <c r="F16" s="14">
        <v>36.15</v>
      </c>
      <c r="G16" t="s">
        <v>10</v>
      </c>
      <c r="R16">
        <v>0</v>
      </c>
      <c r="S16">
        <v>0</v>
      </c>
      <c r="T16">
        <v>0</v>
      </c>
      <c r="U16">
        <v>0</v>
      </c>
      <c r="V16">
        <v>0</v>
      </c>
      <c r="W16">
        <v>0</v>
      </c>
      <c r="X16">
        <v>0</v>
      </c>
      <c r="Y16">
        <v>0</v>
      </c>
      <c r="Z16">
        <v>0</v>
      </c>
      <c r="AB16">
        <v>0</v>
      </c>
    </row>
    <row r="17" spans="1:28" ht="14.25">
      <c r="A17" s="11">
        <v>44013</v>
      </c>
      <c r="B17" s="10" t="s">
        <v>5074</v>
      </c>
      <c r="C17" s="12">
        <v>0.70833333333333337</v>
      </c>
      <c r="D17" s="13">
        <v>44025</v>
      </c>
      <c r="E17" s="7" t="s">
        <v>4769</v>
      </c>
      <c r="F17" s="14">
        <v>37.409999999999997</v>
      </c>
      <c r="G17" t="s">
        <v>10</v>
      </c>
      <c r="Q17" s="26" t="s">
        <v>9231</v>
      </c>
      <c r="R17">
        <f>_xlfn.QUARTILE.INC(F2:F123,1)</f>
        <v>41.552500000000002</v>
      </c>
      <c r="S17">
        <f>_xlfn.QUARTILE.INC(F124:F143,1)</f>
        <v>40.305</v>
      </c>
      <c r="T17">
        <f>_xlfn.QUARTILE.INC(F149:F880,1)</f>
        <v>38.29</v>
      </c>
      <c r="U17">
        <f>_xlfn.QUARTILE.INC(F881:F917,1)</f>
        <v>36.56</v>
      </c>
      <c r="V17">
        <f>_xlfn.QUARTILE.INC(F919:F946,1)</f>
        <v>26.122499999999999</v>
      </c>
      <c r="W17">
        <f>_xlfn.QUARTILE.INC(F951:F1410,1)</f>
        <v>28.265000000000001</v>
      </c>
      <c r="X17">
        <f>_xlfn.QUARTILE.INC(F1411:F1427,1)</f>
        <v>29.02</v>
      </c>
      <c r="Y17">
        <f>_xlfn.QUARTILE.INC(F1431:F2121,1)</f>
        <v>28.75</v>
      </c>
      <c r="Z17">
        <f>_xlfn.QUARTILE.INC(F2124:F2209,1)</f>
        <v>32.409999999999997</v>
      </c>
      <c r="AB17">
        <f>_xlfn.QUARTILE.INC(F2:F2209,1)</f>
        <v>31.387499999999999</v>
      </c>
    </row>
    <row r="18" spans="1:28" ht="14.25">
      <c r="A18" s="11">
        <v>44013</v>
      </c>
      <c r="B18" s="10" t="s">
        <v>5101</v>
      </c>
      <c r="C18" s="12">
        <v>0.83333333333333337</v>
      </c>
      <c r="D18" s="13">
        <v>44026</v>
      </c>
      <c r="E18" s="7" t="s">
        <v>4769</v>
      </c>
      <c r="F18" s="14">
        <v>35.42</v>
      </c>
      <c r="G18" t="s">
        <v>10</v>
      </c>
      <c r="Q18" s="26" t="s">
        <v>9232</v>
      </c>
      <c r="R18">
        <f>_xlfn.QUARTILE.INC(F3:F124,2)</f>
        <v>46.91</v>
      </c>
      <c r="S18">
        <f>_xlfn.QUARTILE.INC(F124:F143,2)</f>
        <v>48.33</v>
      </c>
      <c r="T18">
        <f>_xlfn.QUARTILE.INC(F149:F880,2)</f>
        <v>41.16</v>
      </c>
      <c r="U18">
        <f>_xlfn.QUARTILE.INC(F881:F917,2)</f>
        <v>38.42</v>
      </c>
      <c r="V18">
        <f>_xlfn.QUARTILE.INC(F919:F946,2)</f>
        <v>39</v>
      </c>
      <c r="W18">
        <f>_xlfn.QUARTILE.INC(F951:F1410,2)</f>
        <v>32.715000000000003</v>
      </c>
      <c r="X18">
        <f>_xlfn.QUARTILE.INC(F1411:F1427,2)</f>
        <v>32.909999999999997</v>
      </c>
      <c r="Y18">
        <f>_xlfn.QUARTILE.INC(F1431:F2121,2)</f>
        <v>33.72</v>
      </c>
      <c r="Z18">
        <f>_xlfn.QUARTILE.INC(F2124:F2209,2)</f>
        <v>37.045000000000002</v>
      </c>
      <c r="AB18">
        <f>_xlfn.QUARTILE.INC(F2:F2209,2)</f>
        <v>38</v>
      </c>
    </row>
    <row r="19" spans="1:28" ht="14.25">
      <c r="A19" s="11">
        <v>44013</v>
      </c>
      <c r="B19" s="10" t="s">
        <v>5175</v>
      </c>
      <c r="C19" s="12">
        <v>0.91666666666666663</v>
      </c>
      <c r="D19" s="13">
        <v>44029</v>
      </c>
      <c r="E19" s="7" t="s">
        <v>4769</v>
      </c>
      <c r="F19" s="14">
        <v>37</v>
      </c>
      <c r="G19" t="s">
        <v>10</v>
      </c>
      <c r="Q19" s="26" t="s">
        <v>9233</v>
      </c>
      <c r="R19">
        <f>_xlfn.QUARTILE.INC(F4:F125,3)</f>
        <v>51.05</v>
      </c>
      <c r="S19">
        <f>_xlfn.QUARTILE.INC(F124:F143,3)</f>
        <v>51.127499999999998</v>
      </c>
      <c r="T19">
        <f>_xlfn.QUARTILE.INC(F149:F880,3)</f>
        <v>46</v>
      </c>
      <c r="U19">
        <f>_xlfn.QUARTILE.INC(F881:F917,3)</f>
        <v>43.5</v>
      </c>
      <c r="V19">
        <f>_xlfn.QUARTILE.INC(F919:F946,3)</f>
        <v>42.147500000000001</v>
      </c>
      <c r="W19">
        <f>_xlfn.QUARTILE.INC(F951:F1410,3)</f>
        <v>38.407499999999999</v>
      </c>
      <c r="X19">
        <f>_xlfn.QUARTILE.INC(F1411:F1427,3)</f>
        <v>37.32</v>
      </c>
      <c r="Y19">
        <f>_xlfn.QUARTILE.INC(F1431:F2121,3)</f>
        <v>38.5</v>
      </c>
      <c r="Z19">
        <f>_xlfn.QUARTILE.INC(F2124:F2209,3)</f>
        <v>40.322499999999998</v>
      </c>
      <c r="AB19">
        <f>_xlfn.QUARTILE.INC(F2:F2209,3)</f>
        <v>42.25</v>
      </c>
    </row>
    <row r="20" spans="1:28" ht="14.25">
      <c r="A20" s="11">
        <v>44013</v>
      </c>
      <c r="B20" s="10" t="s">
        <v>5176</v>
      </c>
      <c r="C20" s="12">
        <v>0.95833333333333337</v>
      </c>
      <c r="D20" s="13">
        <v>44029</v>
      </c>
      <c r="E20" s="7" t="s">
        <v>4769</v>
      </c>
      <c r="F20" s="14">
        <v>36</v>
      </c>
      <c r="G20" t="s">
        <v>10</v>
      </c>
      <c r="Q20" s="26" t="s">
        <v>9234</v>
      </c>
      <c r="R20">
        <f>_xlfn.PERCENTILE.INC(F2:F123,0.01)</f>
        <v>34.156199999999998</v>
      </c>
      <c r="S20">
        <f>_xlfn.PERCENTILE.INC(F124:F143,0.01)</f>
        <v>38.278500000000001</v>
      </c>
      <c r="T20">
        <f>_xlfn.PERCENTILE.INC(F149:F880,0.01)</f>
        <v>24.327500000000001</v>
      </c>
      <c r="U20">
        <f>_xlfn.PERCENTILE.INC(F881:F917,0.01)</f>
        <v>26</v>
      </c>
      <c r="V20">
        <f>_xlfn.PERCENTILE.INC(F919:F946,0.01)</f>
        <v>22.9451</v>
      </c>
      <c r="W20">
        <f>_xlfn.PERCENTILE.INC(F951:F1410,0.01)</f>
        <v>18.290900000000001</v>
      </c>
      <c r="X20">
        <f>_xlfn.PERCENTILE.INC(F1411:F1427,0.01)</f>
        <v>21.207999999999998</v>
      </c>
      <c r="Y20">
        <f>_xlfn.PERCENTILE.INC(F1431:F2121,0.01)</f>
        <v>23.905000000000001</v>
      </c>
      <c r="Z20">
        <f>_xlfn.PERCENTILE.INC(F2124:F2209,0.01)</f>
        <v>28.753499999999999</v>
      </c>
      <c r="AB20">
        <f>_xlfn.PERCENTILE.INC(F2:F2209,0.01)</f>
        <v>20.8</v>
      </c>
    </row>
    <row r="21" spans="1:28" ht="14.25">
      <c r="A21" s="11">
        <v>44013</v>
      </c>
      <c r="B21" s="10" t="s">
        <v>5247</v>
      </c>
      <c r="C21" s="12">
        <v>0.91666666666666663</v>
      </c>
      <c r="D21" s="13">
        <v>44032</v>
      </c>
      <c r="E21" s="7" t="s">
        <v>4769</v>
      </c>
      <c r="F21" s="14">
        <v>40.799999999999997</v>
      </c>
      <c r="G21" t="s">
        <v>10</v>
      </c>
      <c r="Q21" s="26" t="s">
        <v>9235</v>
      </c>
      <c r="R21">
        <f>_xlfn.PERCENTILE.INC(F3:F124,0.95)</f>
        <v>54.898999999999994</v>
      </c>
      <c r="S21">
        <f>_xlfn.PERCENTILE.INC(F124:F143,0.95)</f>
        <v>54.334499999999998</v>
      </c>
      <c r="T21">
        <f>_xlfn.PERCENTILE.INC(F149:F880,0.95)</f>
        <v>52.211499999999994</v>
      </c>
      <c r="U21">
        <f>_xlfn.PERCENTILE.INC(F881:F917,0.95)</f>
        <v>51.357999999999997</v>
      </c>
      <c r="V21">
        <f>_xlfn.PERCENTILE.INC(F919:F946,0.95)</f>
        <v>49.166499999999999</v>
      </c>
      <c r="W21">
        <f>_xlfn.PERCENTILE.INC(F951:F1410,0.95)</f>
        <v>47</v>
      </c>
      <c r="X21">
        <f>_xlfn.PERCENTILE.INC(F1411:F1427,0.95)</f>
        <v>40.478000000000002</v>
      </c>
      <c r="Y21">
        <f>_xlfn.PERCENTILE.INC(F1431:F2121,0.95)</f>
        <v>44.125</v>
      </c>
      <c r="Z21">
        <f>_xlfn.PERCENTILE.INC(F2124:F2209,0.95)</f>
        <v>48.942499999999995</v>
      </c>
      <c r="AB21">
        <f>_xlfn.PERCENTILE.INC(F2:F2209,0.95)</f>
        <v>51.033000000000001</v>
      </c>
    </row>
    <row r="22" spans="1:28" ht="14.25">
      <c r="A22" s="11">
        <v>44013</v>
      </c>
      <c r="B22" s="10" t="s">
        <v>5248</v>
      </c>
      <c r="C22" s="12">
        <v>0.95833333333333337</v>
      </c>
      <c r="D22" s="13">
        <v>44032</v>
      </c>
      <c r="E22" s="7" t="s">
        <v>4769</v>
      </c>
      <c r="F22" s="14">
        <v>37.520000000000003</v>
      </c>
      <c r="G22" t="s">
        <v>10</v>
      </c>
      <c r="Q22" s="26" t="s">
        <v>9236</v>
      </c>
      <c r="R22">
        <f>R19-R17</f>
        <v>9.4974999999999952</v>
      </c>
      <c r="S22">
        <f t="shared" ref="S22:AB22" si="0">S19-S17</f>
        <v>10.822499999999998</v>
      </c>
      <c r="T22">
        <f t="shared" si="0"/>
        <v>7.7100000000000009</v>
      </c>
      <c r="U22">
        <f t="shared" si="0"/>
        <v>6.9399999999999977</v>
      </c>
      <c r="V22">
        <f t="shared" si="0"/>
        <v>16.025000000000002</v>
      </c>
      <c r="W22">
        <f t="shared" si="0"/>
        <v>10.142499999999998</v>
      </c>
      <c r="X22">
        <f t="shared" si="0"/>
        <v>8.3000000000000007</v>
      </c>
      <c r="Y22">
        <f t="shared" si="0"/>
        <v>9.75</v>
      </c>
      <c r="Z22">
        <f t="shared" si="0"/>
        <v>7.9125000000000014</v>
      </c>
      <c r="AB22">
        <f t="shared" si="0"/>
        <v>10.862500000000001</v>
      </c>
    </row>
    <row r="23" spans="1:28" ht="14.25">
      <c r="A23" s="11">
        <v>44013</v>
      </c>
      <c r="B23" s="10" t="s">
        <v>5486</v>
      </c>
      <c r="C23" s="12">
        <v>0.875</v>
      </c>
      <c r="D23" s="13">
        <v>44042</v>
      </c>
      <c r="E23" s="7" t="s">
        <v>4769</v>
      </c>
      <c r="F23" s="14">
        <v>44.92</v>
      </c>
      <c r="G23" t="s">
        <v>10</v>
      </c>
      <c r="Q23" s="26" t="s">
        <v>9241</v>
      </c>
      <c r="R23">
        <f>R7/R3</f>
        <v>0.12838896608977277</v>
      </c>
      <c r="S23">
        <f t="shared" ref="S23:AB23" si="1">S7/S3</f>
        <v>0.1287039604417351</v>
      </c>
      <c r="T23">
        <f t="shared" si="1"/>
        <v>0.14957580245262339</v>
      </c>
      <c r="U23">
        <f t="shared" si="1"/>
        <v>0.1562562364724347</v>
      </c>
      <c r="V23">
        <f t="shared" si="1"/>
        <v>0.24741381125513498</v>
      </c>
      <c r="W23">
        <f t="shared" si="1"/>
        <v>0.21940769608870772</v>
      </c>
      <c r="X23">
        <f t="shared" si="1"/>
        <v>0.18152211152969835</v>
      </c>
      <c r="Y23">
        <f t="shared" si="1"/>
        <v>0.18014298504424087</v>
      </c>
      <c r="Z23">
        <f t="shared" si="1"/>
        <v>0.16115384664037735</v>
      </c>
      <c r="AB23">
        <f t="shared" si="1"/>
        <v>0.20741723283741684</v>
      </c>
    </row>
    <row r="24" spans="1:28" ht="14.25">
      <c r="A24" s="11">
        <v>44044</v>
      </c>
      <c r="B24" s="10" t="s">
        <v>5513</v>
      </c>
      <c r="C24" s="12">
        <v>0</v>
      </c>
      <c r="D24" s="13">
        <v>44044</v>
      </c>
      <c r="E24" s="7" t="s">
        <v>4769</v>
      </c>
      <c r="F24" s="14">
        <v>37.96</v>
      </c>
      <c r="G24" t="s">
        <v>10</v>
      </c>
    </row>
    <row r="25" spans="1:28" ht="14.25">
      <c r="A25" s="11">
        <v>44044</v>
      </c>
      <c r="B25" s="10" t="s">
        <v>5649</v>
      </c>
      <c r="C25" s="12">
        <v>0.66666666666666663</v>
      </c>
      <c r="D25" s="13">
        <v>44049</v>
      </c>
      <c r="E25" s="7" t="s">
        <v>4769</v>
      </c>
      <c r="F25" s="14">
        <v>36.19</v>
      </c>
      <c r="G25" t="s">
        <v>10</v>
      </c>
    </row>
    <row r="26" spans="1:28" ht="14.25">
      <c r="A26" s="11">
        <v>44044</v>
      </c>
      <c r="B26" s="10" t="s">
        <v>5677</v>
      </c>
      <c r="C26" s="12">
        <v>0.83333333333333337</v>
      </c>
      <c r="D26" s="13">
        <v>44050</v>
      </c>
      <c r="E26" s="7" t="s">
        <v>4769</v>
      </c>
      <c r="F26" s="14">
        <v>47.07</v>
      </c>
      <c r="G26" t="s">
        <v>10</v>
      </c>
    </row>
    <row r="27" spans="1:28" ht="14.25">
      <c r="A27" s="11">
        <v>44044</v>
      </c>
      <c r="B27" s="10" t="s">
        <v>5679</v>
      </c>
      <c r="C27" s="12">
        <v>0.91666666666666663</v>
      </c>
      <c r="D27" s="13">
        <v>44050</v>
      </c>
      <c r="E27" s="7" t="s">
        <v>4769</v>
      </c>
      <c r="F27" s="14">
        <v>42.47</v>
      </c>
      <c r="G27" t="s">
        <v>10</v>
      </c>
    </row>
    <row r="28" spans="1:28" ht="14.25">
      <c r="A28" s="11">
        <v>44044</v>
      </c>
      <c r="B28" s="10" t="s">
        <v>5727</v>
      </c>
      <c r="C28" s="12">
        <v>0.91666666666666663</v>
      </c>
      <c r="D28" s="13">
        <v>44052</v>
      </c>
      <c r="E28" s="7" t="s">
        <v>4769</v>
      </c>
      <c r="F28" s="14">
        <v>42.11</v>
      </c>
      <c r="G28" t="s">
        <v>10</v>
      </c>
    </row>
    <row r="29" spans="1:28" ht="14.25">
      <c r="A29" s="11">
        <v>44044</v>
      </c>
      <c r="B29" s="10" t="s">
        <v>5742</v>
      </c>
      <c r="C29" s="12">
        <v>0.54166666666666663</v>
      </c>
      <c r="D29" s="13">
        <v>44053</v>
      </c>
      <c r="E29" s="7" t="s">
        <v>4769</v>
      </c>
      <c r="F29" s="14">
        <v>41.46</v>
      </c>
      <c r="G29" t="s">
        <v>10</v>
      </c>
    </row>
    <row r="30" spans="1:28" ht="14.25">
      <c r="A30" s="11">
        <v>44044</v>
      </c>
      <c r="B30" s="10" t="s">
        <v>5750</v>
      </c>
      <c r="C30" s="12">
        <v>0.875</v>
      </c>
      <c r="D30" s="13">
        <v>44053</v>
      </c>
      <c r="E30" s="7" t="s">
        <v>4769</v>
      </c>
      <c r="F30" s="14">
        <v>43.4</v>
      </c>
      <c r="G30" t="s">
        <v>10</v>
      </c>
    </row>
    <row r="31" spans="1:28" ht="14.25">
      <c r="A31" s="11">
        <v>44044</v>
      </c>
      <c r="B31" s="10" t="s">
        <v>5751</v>
      </c>
      <c r="C31" s="12">
        <v>0.91666666666666663</v>
      </c>
      <c r="D31" s="13">
        <v>44053</v>
      </c>
      <c r="E31" s="7" t="s">
        <v>4769</v>
      </c>
      <c r="F31" s="14">
        <v>42.04</v>
      </c>
      <c r="G31" t="s">
        <v>10</v>
      </c>
    </row>
    <row r="32" spans="1:28" ht="14.25">
      <c r="A32" s="11">
        <v>44044</v>
      </c>
      <c r="B32" s="10" t="s">
        <v>5773</v>
      </c>
      <c r="C32" s="12">
        <v>0.83333333333333337</v>
      </c>
      <c r="D32" s="13">
        <v>44054</v>
      </c>
      <c r="E32" s="7" t="s">
        <v>4769</v>
      </c>
      <c r="F32" s="14">
        <v>43.6</v>
      </c>
      <c r="G32" t="s">
        <v>10</v>
      </c>
    </row>
    <row r="33" spans="1:7" ht="14.25">
      <c r="A33" s="11">
        <v>44044</v>
      </c>
      <c r="B33" s="10" t="s">
        <v>5774</v>
      </c>
      <c r="C33" s="12">
        <v>0.875</v>
      </c>
      <c r="D33" s="13">
        <v>44054</v>
      </c>
      <c r="E33" s="7" t="s">
        <v>4769</v>
      </c>
      <c r="F33" s="14">
        <v>44.21</v>
      </c>
      <c r="G33" t="s">
        <v>10</v>
      </c>
    </row>
    <row r="34" spans="1:7" ht="14.25">
      <c r="A34" s="11">
        <v>44044</v>
      </c>
      <c r="B34" s="10" t="s">
        <v>5775</v>
      </c>
      <c r="C34" s="12">
        <v>0.91666666666666663</v>
      </c>
      <c r="D34" s="13">
        <v>44054</v>
      </c>
      <c r="E34" s="7" t="s">
        <v>4769</v>
      </c>
      <c r="F34" s="14">
        <v>42.68</v>
      </c>
      <c r="G34" t="s">
        <v>10</v>
      </c>
    </row>
    <row r="35" spans="1:7" ht="14.25">
      <c r="A35" s="11">
        <v>44044</v>
      </c>
      <c r="B35" s="10" t="s">
        <v>5798</v>
      </c>
      <c r="C35" s="12">
        <v>0.875</v>
      </c>
      <c r="D35" s="13">
        <v>44055</v>
      </c>
      <c r="E35" s="7" t="s">
        <v>4769</v>
      </c>
      <c r="F35" s="14">
        <v>45.07</v>
      </c>
      <c r="G35" t="s">
        <v>10</v>
      </c>
    </row>
    <row r="36" spans="1:7" ht="14.25">
      <c r="A36" s="11">
        <v>44044</v>
      </c>
      <c r="B36" s="10" t="s">
        <v>5800</v>
      </c>
      <c r="C36" s="12">
        <v>0.95833333333333337</v>
      </c>
      <c r="D36" s="13">
        <v>44055</v>
      </c>
      <c r="E36" s="7" t="s">
        <v>4769</v>
      </c>
      <c r="F36" s="14">
        <v>41.84</v>
      </c>
      <c r="G36" t="s">
        <v>10</v>
      </c>
    </row>
    <row r="37" spans="1:7" ht="14.25">
      <c r="A37" s="11">
        <v>44044</v>
      </c>
      <c r="B37" s="10" t="s">
        <v>5931</v>
      </c>
      <c r="C37" s="12">
        <v>0.41666666666666669</v>
      </c>
      <c r="D37" s="13">
        <v>44061</v>
      </c>
      <c r="E37" s="7" t="s">
        <v>4769</v>
      </c>
      <c r="F37" s="14">
        <v>42.23</v>
      </c>
      <c r="G37" t="s">
        <v>10</v>
      </c>
    </row>
    <row r="38" spans="1:7" ht="14.25">
      <c r="A38" s="11">
        <v>44044</v>
      </c>
      <c r="B38" s="10" t="s">
        <v>5934</v>
      </c>
      <c r="C38" s="12">
        <v>0.54166666666666663</v>
      </c>
      <c r="D38" s="13">
        <v>44061</v>
      </c>
      <c r="E38" s="7" t="s">
        <v>4769</v>
      </c>
      <c r="F38" s="14">
        <v>39.590000000000003</v>
      </c>
      <c r="G38" t="s">
        <v>10</v>
      </c>
    </row>
    <row r="39" spans="1:7" ht="14.25">
      <c r="A39" s="11">
        <v>44044</v>
      </c>
      <c r="B39" s="10" t="s">
        <v>5940</v>
      </c>
      <c r="C39" s="12">
        <v>0.79166666666666663</v>
      </c>
      <c r="D39" s="13">
        <v>44061</v>
      </c>
      <c r="E39" s="7" t="s">
        <v>4769</v>
      </c>
      <c r="F39" s="14">
        <v>41.09</v>
      </c>
      <c r="G39" t="s">
        <v>10</v>
      </c>
    </row>
    <row r="40" spans="1:7" ht="14.25">
      <c r="A40" s="11">
        <v>44044</v>
      </c>
      <c r="B40" s="10" t="s">
        <v>5943</v>
      </c>
      <c r="C40" s="12">
        <v>0.91666666666666663</v>
      </c>
      <c r="D40" s="13">
        <v>44061</v>
      </c>
      <c r="E40" s="7" t="s">
        <v>4769</v>
      </c>
      <c r="F40" s="14">
        <v>43.2</v>
      </c>
      <c r="G40" t="s">
        <v>10</v>
      </c>
    </row>
    <row r="41" spans="1:7" ht="14.25">
      <c r="A41" s="11">
        <v>44044</v>
      </c>
      <c r="B41" s="10" t="s">
        <v>5967</v>
      </c>
      <c r="C41" s="12">
        <v>0.91666666666666663</v>
      </c>
      <c r="D41" s="13">
        <v>44062</v>
      </c>
      <c r="E41" s="7" t="s">
        <v>4769</v>
      </c>
      <c r="F41" s="14">
        <v>39.79</v>
      </c>
      <c r="G41" t="s">
        <v>10</v>
      </c>
    </row>
    <row r="42" spans="1:7" ht="14.25">
      <c r="A42" s="11">
        <v>44044</v>
      </c>
      <c r="B42" s="10" t="s">
        <v>6003</v>
      </c>
      <c r="C42" s="12">
        <v>0.41666666666666669</v>
      </c>
      <c r="D42" s="13">
        <v>44064</v>
      </c>
      <c r="E42" s="7" t="s">
        <v>4769</v>
      </c>
      <c r="F42" s="14">
        <v>33.9</v>
      </c>
      <c r="G42" t="s">
        <v>10</v>
      </c>
    </row>
    <row r="43" spans="1:7" ht="14.25">
      <c r="A43" s="11">
        <v>44044</v>
      </c>
      <c r="B43" s="10" t="s">
        <v>6014</v>
      </c>
      <c r="C43" s="12">
        <v>0.875</v>
      </c>
      <c r="D43" s="13">
        <v>44064</v>
      </c>
      <c r="E43" s="7" t="s">
        <v>4769</v>
      </c>
      <c r="F43" s="14">
        <v>41.83</v>
      </c>
      <c r="G43" t="s">
        <v>10</v>
      </c>
    </row>
    <row r="44" spans="1:7" ht="14.25">
      <c r="A44" s="11">
        <v>44044</v>
      </c>
      <c r="B44" s="10" t="s">
        <v>6083</v>
      </c>
      <c r="C44" s="12">
        <v>0.75</v>
      </c>
      <c r="D44" s="13">
        <v>44067</v>
      </c>
      <c r="E44" s="7" t="s">
        <v>4769</v>
      </c>
      <c r="F44" s="14">
        <v>42.15</v>
      </c>
      <c r="G44" t="s">
        <v>10</v>
      </c>
    </row>
    <row r="45" spans="1:7" ht="14.25">
      <c r="A45" s="11">
        <v>44044</v>
      </c>
      <c r="B45" s="10" t="s">
        <v>6084</v>
      </c>
      <c r="C45" s="12">
        <v>0.79166666666666663</v>
      </c>
      <c r="D45" s="13">
        <v>44067</v>
      </c>
      <c r="E45" s="7" t="s">
        <v>4769</v>
      </c>
      <c r="F45" s="14">
        <v>43.23</v>
      </c>
      <c r="G45" t="s">
        <v>10</v>
      </c>
    </row>
    <row r="46" spans="1:7" ht="14.25">
      <c r="A46" s="11">
        <v>44044</v>
      </c>
      <c r="B46" s="10" t="s">
        <v>6085</v>
      </c>
      <c r="C46" s="12">
        <v>0.83333333333333337</v>
      </c>
      <c r="D46" s="13">
        <v>44067</v>
      </c>
      <c r="E46" s="7" t="s">
        <v>4769</v>
      </c>
      <c r="F46" s="14">
        <v>46.78</v>
      </c>
      <c r="G46" t="s">
        <v>10</v>
      </c>
    </row>
    <row r="47" spans="1:7" ht="14.25">
      <c r="A47" s="11">
        <v>44044</v>
      </c>
      <c r="B47" s="10" t="s">
        <v>6086</v>
      </c>
      <c r="C47" s="12">
        <v>0.875</v>
      </c>
      <c r="D47" s="13">
        <v>44067</v>
      </c>
      <c r="E47" s="7" t="s">
        <v>4769</v>
      </c>
      <c r="F47" s="14">
        <v>50.84</v>
      </c>
      <c r="G47" t="s">
        <v>10</v>
      </c>
    </row>
    <row r="48" spans="1:7" ht="14.25">
      <c r="A48" s="11">
        <v>44044</v>
      </c>
      <c r="B48" s="10" t="s">
        <v>6088</v>
      </c>
      <c r="C48" s="12">
        <v>0.95833333333333337</v>
      </c>
      <c r="D48" s="13">
        <v>44067</v>
      </c>
      <c r="E48" s="7" t="s">
        <v>4769</v>
      </c>
      <c r="F48" s="14">
        <v>43.97</v>
      </c>
      <c r="G48" t="s">
        <v>10</v>
      </c>
    </row>
    <row r="49" spans="1:7" ht="14.25">
      <c r="A49" s="11">
        <v>44044</v>
      </c>
      <c r="B49" s="10" t="s">
        <v>6099</v>
      </c>
      <c r="C49" s="12">
        <v>0.41666666666666669</v>
      </c>
      <c r="D49" s="13">
        <v>44068</v>
      </c>
      <c r="E49" s="7" t="s">
        <v>4769</v>
      </c>
      <c r="F49" s="14">
        <v>43.07</v>
      </c>
      <c r="G49" t="s">
        <v>10</v>
      </c>
    </row>
    <row r="50" spans="1:7" ht="14.25">
      <c r="A50" s="11">
        <v>44044</v>
      </c>
      <c r="B50" s="10" t="s">
        <v>6133</v>
      </c>
      <c r="C50" s="12">
        <v>0.83333333333333337</v>
      </c>
      <c r="D50" s="13">
        <v>44069</v>
      </c>
      <c r="E50" s="7" t="s">
        <v>4769</v>
      </c>
      <c r="F50" s="14">
        <v>47.5</v>
      </c>
      <c r="G50" t="s">
        <v>10</v>
      </c>
    </row>
    <row r="51" spans="1:7" ht="14.25">
      <c r="A51" s="11">
        <v>44044</v>
      </c>
      <c r="B51" s="10" t="s">
        <v>6134</v>
      </c>
      <c r="C51" s="12">
        <v>0.875</v>
      </c>
      <c r="D51" s="13">
        <v>44069</v>
      </c>
      <c r="E51" s="7" t="s">
        <v>4769</v>
      </c>
      <c r="F51" s="14">
        <v>53</v>
      </c>
      <c r="G51" t="s">
        <v>10</v>
      </c>
    </row>
    <row r="52" spans="1:7" ht="14.25">
      <c r="A52" s="11">
        <v>44044</v>
      </c>
      <c r="B52" s="10" t="s">
        <v>6135</v>
      </c>
      <c r="C52" s="12">
        <v>0.91666666666666663</v>
      </c>
      <c r="D52" s="13">
        <v>44069</v>
      </c>
      <c r="E52" s="7" t="s">
        <v>4769</v>
      </c>
      <c r="F52" s="14">
        <v>48.38</v>
      </c>
      <c r="G52" t="s">
        <v>10</v>
      </c>
    </row>
    <row r="53" spans="1:7" ht="14.25">
      <c r="A53" s="11">
        <v>44044</v>
      </c>
      <c r="B53" s="10" t="s">
        <v>6136</v>
      </c>
      <c r="C53" s="12">
        <v>0.95833333333333337</v>
      </c>
      <c r="D53" s="13">
        <v>44069</v>
      </c>
      <c r="E53" s="7" t="s">
        <v>4769</v>
      </c>
      <c r="F53" s="14">
        <v>44.86</v>
      </c>
      <c r="G53" t="s">
        <v>10</v>
      </c>
    </row>
    <row r="54" spans="1:7" ht="14.25">
      <c r="A54" s="11">
        <v>44044</v>
      </c>
      <c r="B54" s="10" t="s">
        <v>6137</v>
      </c>
      <c r="C54" s="12">
        <v>0</v>
      </c>
      <c r="D54" s="13">
        <v>44070</v>
      </c>
      <c r="E54" s="7" t="s">
        <v>4769</v>
      </c>
      <c r="F54" s="14">
        <v>46.91</v>
      </c>
      <c r="G54" t="s">
        <v>10</v>
      </c>
    </row>
    <row r="55" spans="1:7" ht="14.25">
      <c r="A55" s="11">
        <v>44044</v>
      </c>
      <c r="B55" s="10" t="s">
        <v>6146</v>
      </c>
      <c r="C55" s="12">
        <v>0.375</v>
      </c>
      <c r="D55" s="13">
        <v>44070</v>
      </c>
      <c r="E55" s="7" t="s">
        <v>4769</v>
      </c>
      <c r="F55" s="14">
        <v>50.81</v>
      </c>
      <c r="G55" t="s">
        <v>10</v>
      </c>
    </row>
    <row r="56" spans="1:7" ht="14.25">
      <c r="A56" s="11">
        <v>44044</v>
      </c>
      <c r="B56" s="10" t="s">
        <v>6147</v>
      </c>
      <c r="C56" s="12">
        <v>0.41666666666666669</v>
      </c>
      <c r="D56" s="13">
        <v>44070</v>
      </c>
      <c r="E56" s="7" t="s">
        <v>4769</v>
      </c>
      <c r="F56" s="14">
        <v>49.69</v>
      </c>
      <c r="G56" t="s">
        <v>10</v>
      </c>
    </row>
    <row r="57" spans="1:7" ht="14.25">
      <c r="A57" s="11">
        <v>44044</v>
      </c>
      <c r="B57" s="10" t="s">
        <v>6150</v>
      </c>
      <c r="C57" s="12">
        <v>0.54166666666666663</v>
      </c>
      <c r="D57" s="13">
        <v>44070</v>
      </c>
      <c r="E57" s="7" t="s">
        <v>4769</v>
      </c>
      <c r="F57" s="14">
        <v>49.46</v>
      </c>
      <c r="G57" t="s">
        <v>10</v>
      </c>
    </row>
    <row r="58" spans="1:7" ht="14.25">
      <c r="A58" s="11">
        <v>44044</v>
      </c>
      <c r="B58" s="10" t="s">
        <v>6151</v>
      </c>
      <c r="C58" s="12">
        <v>0.58333333333333337</v>
      </c>
      <c r="D58" s="13">
        <v>44070</v>
      </c>
      <c r="E58" s="7" t="s">
        <v>4769</v>
      </c>
      <c r="F58" s="14">
        <v>46.91</v>
      </c>
      <c r="G58" t="s">
        <v>10</v>
      </c>
    </row>
    <row r="59" spans="1:7" ht="14.25">
      <c r="A59" s="11">
        <v>44044</v>
      </c>
      <c r="B59" s="10" t="s">
        <v>6155</v>
      </c>
      <c r="C59" s="12">
        <v>0.75</v>
      </c>
      <c r="D59" s="13">
        <v>44070</v>
      </c>
      <c r="E59" s="7" t="s">
        <v>4769</v>
      </c>
      <c r="F59" s="14">
        <v>45.82</v>
      </c>
      <c r="G59" t="s">
        <v>10</v>
      </c>
    </row>
    <row r="60" spans="1:7" ht="14.25">
      <c r="A60" s="11">
        <v>44044</v>
      </c>
      <c r="B60" s="10" t="s">
        <v>6159</v>
      </c>
      <c r="C60" s="12">
        <v>0.91666666666666663</v>
      </c>
      <c r="D60" s="13">
        <v>44070</v>
      </c>
      <c r="E60" s="7" t="s">
        <v>4769</v>
      </c>
      <c r="F60" s="14">
        <v>47.74</v>
      </c>
      <c r="G60" t="s">
        <v>10</v>
      </c>
    </row>
    <row r="61" spans="1:7" ht="14.25">
      <c r="A61" s="11">
        <v>44044</v>
      </c>
      <c r="B61" s="10" t="s">
        <v>6173</v>
      </c>
      <c r="C61" s="12">
        <v>0.5</v>
      </c>
      <c r="D61" s="13">
        <v>44071</v>
      </c>
      <c r="E61" s="7" t="s">
        <v>4769</v>
      </c>
      <c r="F61" s="14">
        <v>46</v>
      </c>
      <c r="G61" t="s">
        <v>10</v>
      </c>
    </row>
    <row r="62" spans="1:7" ht="14.25">
      <c r="A62" s="11">
        <v>44075</v>
      </c>
      <c r="B62" s="10" t="s">
        <v>6265</v>
      </c>
      <c r="C62" s="12">
        <v>0.33333333333333331</v>
      </c>
      <c r="D62" s="13">
        <v>44075</v>
      </c>
      <c r="E62" s="7" t="s">
        <v>4769</v>
      </c>
      <c r="F62" s="14">
        <v>51.55</v>
      </c>
      <c r="G62" t="s">
        <v>10</v>
      </c>
    </row>
    <row r="63" spans="1:7" ht="14.25">
      <c r="A63" s="11">
        <v>44075</v>
      </c>
      <c r="B63" s="10" t="s">
        <v>6267</v>
      </c>
      <c r="C63" s="12">
        <v>0.41666666666666669</v>
      </c>
      <c r="D63" s="13">
        <v>44075</v>
      </c>
      <c r="E63" s="7" t="s">
        <v>4769</v>
      </c>
      <c r="F63" s="14">
        <v>51.34</v>
      </c>
      <c r="G63" t="s">
        <v>10</v>
      </c>
    </row>
    <row r="64" spans="1:7" ht="14.25">
      <c r="A64" s="11">
        <v>44075</v>
      </c>
      <c r="B64" s="10" t="s">
        <v>6268</v>
      </c>
      <c r="C64" s="12">
        <v>0.45833333333333331</v>
      </c>
      <c r="D64" s="13">
        <v>44075</v>
      </c>
      <c r="E64" s="7" t="s">
        <v>4769</v>
      </c>
      <c r="F64" s="14">
        <v>53.46</v>
      </c>
      <c r="G64" t="s">
        <v>10</v>
      </c>
    </row>
    <row r="65" spans="1:7" ht="14.25">
      <c r="A65" s="11">
        <v>44075</v>
      </c>
      <c r="B65" s="10" t="s">
        <v>6275</v>
      </c>
      <c r="C65" s="12">
        <v>0.75</v>
      </c>
      <c r="D65" s="13">
        <v>44075</v>
      </c>
      <c r="E65" s="7" t="s">
        <v>4769</v>
      </c>
      <c r="F65" s="14">
        <v>48.03</v>
      </c>
      <c r="G65" t="s">
        <v>10</v>
      </c>
    </row>
    <row r="66" spans="1:7" ht="14.25">
      <c r="A66" s="11">
        <v>44075</v>
      </c>
      <c r="B66" s="10" t="s">
        <v>6290</v>
      </c>
      <c r="C66" s="12">
        <v>0.375</v>
      </c>
      <c r="D66" s="13">
        <v>44076</v>
      </c>
      <c r="E66" s="7" t="s">
        <v>4769</v>
      </c>
      <c r="F66" s="14">
        <v>47.01</v>
      </c>
      <c r="G66" t="s">
        <v>10</v>
      </c>
    </row>
    <row r="67" spans="1:7" ht="14.25">
      <c r="A67" s="11">
        <v>44075</v>
      </c>
      <c r="B67" s="10" t="s">
        <v>6313</v>
      </c>
      <c r="C67" s="12">
        <v>0.33333333333333331</v>
      </c>
      <c r="D67" s="13">
        <v>44077</v>
      </c>
      <c r="E67" s="7" t="s">
        <v>4769</v>
      </c>
      <c r="F67" s="14">
        <v>55.01</v>
      </c>
      <c r="G67" t="s">
        <v>10</v>
      </c>
    </row>
    <row r="68" spans="1:7" ht="14.25">
      <c r="A68" s="11">
        <v>44075</v>
      </c>
      <c r="B68" s="10" t="s">
        <v>6317</v>
      </c>
      <c r="C68" s="12">
        <v>0.5</v>
      </c>
      <c r="D68" s="13">
        <v>44077</v>
      </c>
      <c r="E68" s="7" t="s">
        <v>4769</v>
      </c>
      <c r="F68" s="14">
        <v>46.98</v>
      </c>
      <c r="G68" t="s">
        <v>10</v>
      </c>
    </row>
    <row r="69" spans="1:7" ht="14.25">
      <c r="A69" s="11">
        <v>44075</v>
      </c>
      <c r="B69" s="10" t="s">
        <v>6324</v>
      </c>
      <c r="C69" s="12">
        <v>0.79166666666666663</v>
      </c>
      <c r="D69" s="13">
        <v>44077</v>
      </c>
      <c r="E69" s="7" t="s">
        <v>4769</v>
      </c>
      <c r="F69" s="14">
        <v>51.89</v>
      </c>
      <c r="G69" t="s">
        <v>10</v>
      </c>
    </row>
    <row r="70" spans="1:7" ht="14.25">
      <c r="A70" s="11">
        <v>44075</v>
      </c>
      <c r="B70" s="10" t="s">
        <v>6339</v>
      </c>
      <c r="C70" s="12">
        <v>0.41666666666666669</v>
      </c>
      <c r="D70" s="13">
        <v>44078</v>
      </c>
      <c r="E70" s="7" t="s">
        <v>4769</v>
      </c>
      <c r="F70" s="14">
        <v>50.12</v>
      </c>
      <c r="G70" t="s">
        <v>10</v>
      </c>
    </row>
    <row r="71" spans="1:7" ht="14.25">
      <c r="A71" s="11">
        <v>44075</v>
      </c>
      <c r="B71" s="10" t="s">
        <v>6340</v>
      </c>
      <c r="C71" s="12">
        <v>0.45833333333333331</v>
      </c>
      <c r="D71" s="13">
        <v>44078</v>
      </c>
      <c r="E71" s="7" t="s">
        <v>4769</v>
      </c>
      <c r="F71" s="14">
        <v>48.69</v>
      </c>
      <c r="G71" t="s">
        <v>10</v>
      </c>
    </row>
    <row r="72" spans="1:7" ht="14.25">
      <c r="A72" s="11">
        <v>44075</v>
      </c>
      <c r="B72" s="10" t="s">
        <v>6350</v>
      </c>
      <c r="C72" s="12">
        <v>0.875</v>
      </c>
      <c r="D72" s="13">
        <v>44078</v>
      </c>
      <c r="E72" s="7" t="s">
        <v>4769</v>
      </c>
      <c r="F72" s="14">
        <v>50.52</v>
      </c>
      <c r="G72" t="s">
        <v>10</v>
      </c>
    </row>
    <row r="73" spans="1:7" ht="14.25">
      <c r="A73" s="11">
        <v>44075</v>
      </c>
      <c r="B73" s="10" t="s">
        <v>6399</v>
      </c>
      <c r="C73" s="12">
        <v>0.91666666666666663</v>
      </c>
      <c r="D73" s="13">
        <v>44080</v>
      </c>
      <c r="E73" s="7" t="s">
        <v>4769</v>
      </c>
      <c r="F73" s="14">
        <v>43.88</v>
      </c>
      <c r="G73" t="s">
        <v>10</v>
      </c>
    </row>
    <row r="74" spans="1:7" ht="14.25">
      <c r="A74" s="11">
        <v>44075</v>
      </c>
      <c r="B74" s="10" t="s">
        <v>6421</v>
      </c>
      <c r="C74" s="12">
        <v>0.83333333333333337</v>
      </c>
      <c r="D74" s="13">
        <v>44081</v>
      </c>
      <c r="E74" s="7" t="s">
        <v>4769</v>
      </c>
      <c r="F74" s="14">
        <v>49.64</v>
      </c>
      <c r="G74" t="s">
        <v>10</v>
      </c>
    </row>
    <row r="75" spans="1:7" ht="14.25">
      <c r="A75" s="11">
        <v>44075</v>
      </c>
      <c r="B75" s="10" t="s">
        <v>6444</v>
      </c>
      <c r="C75" s="12">
        <v>0.79166666666666663</v>
      </c>
      <c r="D75" s="13">
        <v>44082</v>
      </c>
      <c r="E75" s="7" t="s">
        <v>4769</v>
      </c>
      <c r="F75" s="14">
        <v>48.69</v>
      </c>
      <c r="G75" t="s">
        <v>10</v>
      </c>
    </row>
    <row r="76" spans="1:7" ht="14.25">
      <c r="A76" s="11">
        <v>44075</v>
      </c>
      <c r="B76" s="10" t="s">
        <v>6449</v>
      </c>
      <c r="C76" s="12">
        <v>0</v>
      </c>
      <c r="D76" s="13">
        <v>44083</v>
      </c>
      <c r="E76" s="7" t="s">
        <v>4769</v>
      </c>
      <c r="F76" s="14">
        <v>42.11</v>
      </c>
      <c r="G76" t="s">
        <v>10</v>
      </c>
    </row>
    <row r="77" spans="1:7" ht="14.25">
      <c r="A77" s="11">
        <v>44075</v>
      </c>
      <c r="B77" s="10" t="s">
        <v>6457</v>
      </c>
      <c r="C77" s="12">
        <v>0.33333333333333331</v>
      </c>
      <c r="D77" s="13">
        <v>44083</v>
      </c>
      <c r="E77" s="7" t="s">
        <v>4769</v>
      </c>
      <c r="F77" s="14">
        <v>50.76</v>
      </c>
      <c r="G77" t="s">
        <v>10</v>
      </c>
    </row>
    <row r="78" spans="1:7" ht="14.25">
      <c r="A78" s="11">
        <v>44075</v>
      </c>
      <c r="B78" s="10" t="s">
        <v>6459</v>
      </c>
      <c r="C78" s="12">
        <v>0.41666666666666669</v>
      </c>
      <c r="D78" s="13">
        <v>44083</v>
      </c>
      <c r="E78" s="7" t="s">
        <v>4769</v>
      </c>
      <c r="F78" s="14">
        <v>49.87</v>
      </c>
      <c r="G78" t="s">
        <v>10</v>
      </c>
    </row>
    <row r="79" spans="1:7" ht="14.25">
      <c r="A79" s="11">
        <v>44075</v>
      </c>
      <c r="B79" s="10" t="s">
        <v>6471</v>
      </c>
      <c r="C79" s="12">
        <v>0.91666666666666663</v>
      </c>
      <c r="D79" s="13">
        <v>44083</v>
      </c>
      <c r="E79" s="7" t="s">
        <v>4769</v>
      </c>
      <c r="F79" s="14">
        <v>48.01</v>
      </c>
      <c r="G79" t="s">
        <v>10</v>
      </c>
    </row>
    <row r="80" spans="1:7" ht="14.25">
      <c r="A80" s="11">
        <v>44075</v>
      </c>
      <c r="B80" s="10" t="s">
        <v>6522</v>
      </c>
      <c r="C80" s="12">
        <v>4.1666666666666664E-2</v>
      </c>
      <c r="D80" s="13">
        <v>44086</v>
      </c>
      <c r="E80" s="7" t="s">
        <v>4769</v>
      </c>
      <c r="F80" s="14">
        <v>42.25</v>
      </c>
      <c r="G80" t="s">
        <v>10</v>
      </c>
    </row>
    <row r="81" spans="1:7" ht="14.25">
      <c r="A81" s="11">
        <v>44075</v>
      </c>
      <c r="B81" s="10" t="s">
        <v>6590</v>
      </c>
      <c r="C81" s="12">
        <v>0.875</v>
      </c>
      <c r="D81" s="13">
        <v>44088</v>
      </c>
      <c r="E81" s="7" t="s">
        <v>4769</v>
      </c>
      <c r="F81" s="14">
        <v>53.01</v>
      </c>
      <c r="G81" t="s">
        <v>10</v>
      </c>
    </row>
    <row r="82" spans="1:7" ht="14.25">
      <c r="A82" s="11">
        <v>44075</v>
      </c>
      <c r="B82" s="10" t="s">
        <v>6606</v>
      </c>
      <c r="C82" s="12">
        <v>0.54166666666666663</v>
      </c>
      <c r="D82" s="13">
        <v>44089</v>
      </c>
      <c r="E82" s="7" t="s">
        <v>4769</v>
      </c>
      <c r="F82" s="14">
        <v>50.99</v>
      </c>
      <c r="G82" t="s">
        <v>10</v>
      </c>
    </row>
    <row r="83" spans="1:7" ht="14.25">
      <c r="A83" s="11">
        <v>44075</v>
      </c>
      <c r="B83" s="10" t="s">
        <v>6615</v>
      </c>
      <c r="C83" s="12">
        <v>0.91666666666666663</v>
      </c>
      <c r="D83" s="13">
        <v>44089</v>
      </c>
      <c r="E83" s="7" t="s">
        <v>4769</v>
      </c>
      <c r="F83" s="14">
        <v>53.01</v>
      </c>
      <c r="G83" t="s">
        <v>10</v>
      </c>
    </row>
    <row r="84" spans="1:7" ht="14.25">
      <c r="A84" s="11">
        <v>44075</v>
      </c>
      <c r="B84" s="10" t="s">
        <v>6624</v>
      </c>
      <c r="C84" s="12">
        <v>0.29166666666666669</v>
      </c>
      <c r="D84" s="13">
        <v>44090</v>
      </c>
      <c r="E84" s="7" t="s">
        <v>4769</v>
      </c>
      <c r="F84" s="14">
        <v>53.52</v>
      </c>
      <c r="G84" t="s">
        <v>10</v>
      </c>
    </row>
    <row r="85" spans="1:7" ht="14.25">
      <c r="A85" s="11">
        <v>44075</v>
      </c>
      <c r="B85" s="10" t="s">
        <v>6626</v>
      </c>
      <c r="C85" s="12">
        <v>0.375</v>
      </c>
      <c r="D85" s="13">
        <v>44090</v>
      </c>
      <c r="E85" s="7" t="s">
        <v>4769</v>
      </c>
      <c r="F85" s="14">
        <v>53.28</v>
      </c>
      <c r="G85" t="s">
        <v>10</v>
      </c>
    </row>
    <row r="86" spans="1:7" ht="14.25">
      <c r="A86" s="11">
        <v>44075</v>
      </c>
      <c r="B86" s="10" t="s">
        <v>6630</v>
      </c>
      <c r="C86" s="12">
        <v>0.54166666666666663</v>
      </c>
      <c r="D86" s="13">
        <v>44090</v>
      </c>
      <c r="E86" s="7" t="s">
        <v>4769</v>
      </c>
      <c r="F86" s="14">
        <v>54.92</v>
      </c>
      <c r="G86" t="s">
        <v>10</v>
      </c>
    </row>
    <row r="87" spans="1:7" ht="14.25">
      <c r="A87" s="11">
        <v>44075</v>
      </c>
      <c r="B87" s="10" t="s">
        <v>6631</v>
      </c>
      <c r="C87" s="12">
        <v>0.58333333333333337</v>
      </c>
      <c r="D87" s="13">
        <v>44090</v>
      </c>
      <c r="E87" s="7" t="s">
        <v>4769</v>
      </c>
      <c r="F87" s="14">
        <v>54.26</v>
      </c>
      <c r="G87" t="s">
        <v>10</v>
      </c>
    </row>
    <row r="88" spans="1:7" ht="14.25">
      <c r="A88" s="11">
        <v>44075</v>
      </c>
      <c r="B88" s="10" t="s">
        <v>6632</v>
      </c>
      <c r="C88" s="12">
        <v>0.625</v>
      </c>
      <c r="D88" s="13">
        <v>44090</v>
      </c>
      <c r="E88" s="7" t="s">
        <v>4769</v>
      </c>
      <c r="F88" s="14">
        <v>53.22</v>
      </c>
      <c r="G88" t="s">
        <v>10</v>
      </c>
    </row>
    <row r="89" spans="1:7" ht="14.25">
      <c r="A89" s="11">
        <v>44075</v>
      </c>
      <c r="B89" s="10" t="s">
        <v>6639</v>
      </c>
      <c r="C89" s="12">
        <v>0.91666666666666663</v>
      </c>
      <c r="D89" s="13">
        <v>44090</v>
      </c>
      <c r="E89" s="7" t="s">
        <v>4769</v>
      </c>
      <c r="F89" s="14">
        <v>48.77</v>
      </c>
      <c r="G89" t="s">
        <v>10</v>
      </c>
    </row>
    <row r="90" spans="1:7" ht="14.25">
      <c r="A90" s="11">
        <v>44075</v>
      </c>
      <c r="B90" s="10" t="s">
        <v>6651</v>
      </c>
      <c r="C90" s="12">
        <v>0.41666666666666669</v>
      </c>
      <c r="D90" s="13">
        <v>44091</v>
      </c>
      <c r="E90" s="7" t="s">
        <v>4769</v>
      </c>
      <c r="F90" s="14">
        <v>50.92</v>
      </c>
      <c r="G90" t="s">
        <v>10</v>
      </c>
    </row>
    <row r="91" spans="1:7" ht="14.25">
      <c r="A91" s="11">
        <v>44075</v>
      </c>
      <c r="B91" s="10" t="s">
        <v>6654</v>
      </c>
      <c r="C91" s="12">
        <v>0.54166666666666663</v>
      </c>
      <c r="D91" s="13">
        <v>44091</v>
      </c>
      <c r="E91" s="7" t="s">
        <v>4769</v>
      </c>
      <c r="F91" s="14">
        <v>49.87</v>
      </c>
      <c r="G91" t="s">
        <v>10</v>
      </c>
    </row>
    <row r="92" spans="1:7" ht="14.25">
      <c r="A92" s="11">
        <v>44075</v>
      </c>
      <c r="B92" s="10" t="s">
        <v>6733</v>
      </c>
      <c r="C92" s="12">
        <v>0.83333333333333337</v>
      </c>
      <c r="D92" s="13">
        <v>44094</v>
      </c>
      <c r="E92" s="7" t="s">
        <v>4769</v>
      </c>
      <c r="F92" s="14">
        <v>51.91</v>
      </c>
      <c r="G92" t="s">
        <v>10</v>
      </c>
    </row>
    <row r="93" spans="1:7" ht="14.25">
      <c r="A93" s="11">
        <v>44075</v>
      </c>
      <c r="B93" s="10" t="s">
        <v>6746</v>
      </c>
      <c r="C93" s="12">
        <v>0.375</v>
      </c>
      <c r="D93" s="13">
        <v>44095</v>
      </c>
      <c r="E93" s="7" t="s">
        <v>4769</v>
      </c>
      <c r="F93" s="14">
        <v>53.16</v>
      </c>
      <c r="G93" t="s">
        <v>10</v>
      </c>
    </row>
    <row r="94" spans="1:7" ht="14.25">
      <c r="A94" s="11">
        <v>44075</v>
      </c>
      <c r="B94" s="10" t="s">
        <v>6747</v>
      </c>
      <c r="C94" s="12">
        <v>0.41666666666666669</v>
      </c>
      <c r="D94" s="13">
        <v>44095</v>
      </c>
      <c r="E94" s="7" t="s">
        <v>4769</v>
      </c>
      <c r="F94" s="14">
        <v>52.62</v>
      </c>
      <c r="G94" t="s">
        <v>10</v>
      </c>
    </row>
    <row r="95" spans="1:7" ht="14.25">
      <c r="A95" s="11">
        <v>44075</v>
      </c>
      <c r="B95" s="10" t="s">
        <v>6748</v>
      </c>
      <c r="C95" s="12">
        <v>0.45833333333333331</v>
      </c>
      <c r="D95" s="13">
        <v>44095</v>
      </c>
      <c r="E95" s="7" t="s">
        <v>4769</v>
      </c>
      <c r="F95" s="14">
        <v>51.73</v>
      </c>
      <c r="G95" t="s">
        <v>10</v>
      </c>
    </row>
    <row r="96" spans="1:7" ht="14.25">
      <c r="A96" s="11">
        <v>44075</v>
      </c>
      <c r="B96" s="10" t="s">
        <v>6756</v>
      </c>
      <c r="C96" s="12">
        <v>0.79166666666666663</v>
      </c>
      <c r="D96" s="13">
        <v>44095</v>
      </c>
      <c r="E96" s="7" t="s">
        <v>4769</v>
      </c>
      <c r="F96" s="14">
        <v>52.65</v>
      </c>
      <c r="G96" t="s">
        <v>10</v>
      </c>
    </row>
    <row r="97" spans="1:7" ht="14.25">
      <c r="A97" s="11">
        <v>44075</v>
      </c>
      <c r="B97" s="10" t="s">
        <v>6769</v>
      </c>
      <c r="C97" s="12">
        <v>0.33333333333333331</v>
      </c>
      <c r="D97" s="13">
        <v>44096</v>
      </c>
      <c r="E97" s="7" t="s">
        <v>4769</v>
      </c>
      <c r="F97" s="14">
        <v>55.83</v>
      </c>
      <c r="G97" t="s">
        <v>10</v>
      </c>
    </row>
    <row r="98" spans="1:7" ht="14.25">
      <c r="A98" s="11">
        <v>44075</v>
      </c>
      <c r="B98" s="10" t="s">
        <v>6770</v>
      </c>
      <c r="C98" s="12">
        <v>0.375</v>
      </c>
      <c r="D98" s="13">
        <v>44096</v>
      </c>
      <c r="E98" s="7" t="s">
        <v>4769</v>
      </c>
      <c r="F98" s="14">
        <v>55.01</v>
      </c>
      <c r="G98" t="s">
        <v>10</v>
      </c>
    </row>
    <row r="99" spans="1:7" ht="14.25">
      <c r="A99" s="11">
        <v>44075</v>
      </c>
      <c r="B99" s="10" t="s">
        <v>6774</v>
      </c>
      <c r="C99" s="12">
        <v>0.54166666666666663</v>
      </c>
      <c r="D99" s="13">
        <v>44096</v>
      </c>
      <c r="E99" s="7" t="s">
        <v>4769</v>
      </c>
      <c r="F99" s="14">
        <v>51.74</v>
      </c>
      <c r="G99" t="s">
        <v>10</v>
      </c>
    </row>
    <row r="100" spans="1:7" ht="14.25">
      <c r="A100" s="11">
        <v>44075</v>
      </c>
      <c r="B100" s="10" t="s">
        <v>6775</v>
      </c>
      <c r="C100" s="12">
        <v>0.58333333333333337</v>
      </c>
      <c r="D100" s="13">
        <v>44096</v>
      </c>
      <c r="E100" s="7" t="s">
        <v>4769</v>
      </c>
      <c r="F100" s="14">
        <v>50.81</v>
      </c>
      <c r="G100" t="s">
        <v>10</v>
      </c>
    </row>
    <row r="101" spans="1:7" ht="14.25">
      <c r="A101" s="11">
        <v>44075</v>
      </c>
      <c r="B101" s="10" t="s">
        <v>6782</v>
      </c>
      <c r="C101" s="12">
        <v>0.875</v>
      </c>
      <c r="D101" s="13">
        <v>44096</v>
      </c>
      <c r="E101" s="7" t="s">
        <v>4769</v>
      </c>
      <c r="F101" s="14">
        <v>55.47</v>
      </c>
      <c r="G101" t="s">
        <v>10</v>
      </c>
    </row>
    <row r="102" spans="1:7" ht="14.25">
      <c r="A102" s="11">
        <v>44075</v>
      </c>
      <c r="B102" s="10" t="s">
        <v>6783</v>
      </c>
      <c r="C102" s="12">
        <v>0.91666666666666663</v>
      </c>
      <c r="D102" s="13">
        <v>44096</v>
      </c>
      <c r="E102" s="7" t="s">
        <v>4769</v>
      </c>
      <c r="F102" s="14">
        <v>50.78</v>
      </c>
      <c r="G102" t="s">
        <v>10</v>
      </c>
    </row>
    <row r="103" spans="1:7" ht="14.25">
      <c r="A103" s="11">
        <v>44075</v>
      </c>
      <c r="B103" s="10" t="s">
        <v>6794</v>
      </c>
      <c r="C103" s="12">
        <v>0.375</v>
      </c>
      <c r="D103" s="13">
        <v>44097</v>
      </c>
      <c r="E103" s="7" t="s">
        <v>4769</v>
      </c>
      <c r="F103" s="14">
        <v>51.23</v>
      </c>
      <c r="G103" t="s">
        <v>10</v>
      </c>
    </row>
    <row r="104" spans="1:7" ht="14.25">
      <c r="A104" s="11">
        <v>44075</v>
      </c>
      <c r="B104" s="10" t="s">
        <v>6803</v>
      </c>
      <c r="C104" s="12">
        <v>0.75</v>
      </c>
      <c r="D104" s="13">
        <v>44097</v>
      </c>
      <c r="E104" s="7" t="s">
        <v>4769</v>
      </c>
      <c r="F104" s="14">
        <v>44.07</v>
      </c>
      <c r="G104" t="s">
        <v>10</v>
      </c>
    </row>
    <row r="105" spans="1:7" ht="14.25">
      <c r="A105" s="11">
        <v>44075</v>
      </c>
      <c r="B105" s="10" t="s">
        <v>6818</v>
      </c>
      <c r="C105" s="12">
        <v>0.375</v>
      </c>
      <c r="D105" s="13">
        <v>44098</v>
      </c>
      <c r="E105" s="7" t="s">
        <v>4769</v>
      </c>
      <c r="F105" s="14">
        <v>52.89</v>
      </c>
      <c r="G105" t="s">
        <v>10</v>
      </c>
    </row>
    <row r="106" spans="1:7" ht="14.25">
      <c r="A106" s="11">
        <v>44075</v>
      </c>
      <c r="B106" s="10" t="s">
        <v>6819</v>
      </c>
      <c r="C106" s="12">
        <v>0.41666666666666669</v>
      </c>
      <c r="D106" s="13">
        <v>44098</v>
      </c>
      <c r="E106" s="7" t="s">
        <v>4769</v>
      </c>
      <c r="F106" s="14">
        <v>50.08</v>
      </c>
      <c r="G106" t="s">
        <v>10</v>
      </c>
    </row>
    <row r="107" spans="1:7" ht="14.25">
      <c r="A107" s="11">
        <v>44075</v>
      </c>
      <c r="B107" s="10" t="s">
        <v>6842</v>
      </c>
      <c r="C107" s="12">
        <v>0.375</v>
      </c>
      <c r="D107" s="13">
        <v>44099</v>
      </c>
      <c r="E107" s="7" t="s">
        <v>4769</v>
      </c>
      <c r="F107" s="14">
        <v>33.65</v>
      </c>
      <c r="G107" t="s">
        <v>10</v>
      </c>
    </row>
    <row r="108" spans="1:7" ht="14.25">
      <c r="A108" s="11">
        <v>44075</v>
      </c>
      <c r="B108" s="10" t="s">
        <v>6856</v>
      </c>
      <c r="C108" s="12">
        <v>0.95833333333333337</v>
      </c>
      <c r="D108" s="13">
        <v>44099</v>
      </c>
      <c r="E108" s="7" t="s">
        <v>4769</v>
      </c>
      <c r="F108" s="14">
        <v>35.119999999999997</v>
      </c>
      <c r="G108" t="s">
        <v>10</v>
      </c>
    </row>
    <row r="109" spans="1:7" ht="14.25">
      <c r="A109" s="11">
        <v>44075</v>
      </c>
      <c r="B109" s="10" t="s">
        <v>6878</v>
      </c>
      <c r="C109" s="12">
        <v>0.875</v>
      </c>
      <c r="D109" s="13">
        <v>44100</v>
      </c>
      <c r="E109" s="7" t="s">
        <v>4769</v>
      </c>
      <c r="F109" s="14">
        <v>37.53</v>
      </c>
      <c r="G109" t="s">
        <v>10</v>
      </c>
    </row>
    <row r="110" spans="1:7" ht="14.25">
      <c r="A110" s="11">
        <v>44075</v>
      </c>
      <c r="B110" s="10" t="s">
        <v>6904</v>
      </c>
      <c r="C110" s="12">
        <v>0.95833333333333337</v>
      </c>
      <c r="D110" s="13">
        <v>44101</v>
      </c>
      <c r="E110" s="7" t="s">
        <v>4769</v>
      </c>
      <c r="F110" s="14">
        <v>37.840000000000003</v>
      </c>
      <c r="G110" t="s">
        <v>10</v>
      </c>
    </row>
    <row r="111" spans="1:7" ht="14.25">
      <c r="A111" s="11">
        <v>44075</v>
      </c>
      <c r="B111" s="10" t="s">
        <v>6917</v>
      </c>
      <c r="C111" s="12">
        <v>0.5</v>
      </c>
      <c r="D111" s="13">
        <v>44102</v>
      </c>
      <c r="E111" s="7" t="s">
        <v>4769</v>
      </c>
      <c r="F111" s="14">
        <v>41.08</v>
      </c>
      <c r="G111" t="s">
        <v>10</v>
      </c>
    </row>
    <row r="112" spans="1:7" ht="14.25">
      <c r="A112" s="11">
        <v>44075</v>
      </c>
      <c r="B112" s="10" t="s">
        <v>6925</v>
      </c>
      <c r="C112" s="12">
        <v>0.83333333333333337</v>
      </c>
      <c r="D112" s="13">
        <v>44102</v>
      </c>
      <c r="E112" s="7" t="s">
        <v>4769</v>
      </c>
      <c r="F112" s="14">
        <v>55.82</v>
      </c>
      <c r="G112" t="s">
        <v>10</v>
      </c>
    </row>
    <row r="113" spans="1:12" ht="14.25">
      <c r="A113" s="11">
        <v>44075</v>
      </c>
      <c r="B113" s="10" t="s">
        <v>6926</v>
      </c>
      <c r="C113" s="12">
        <v>0.875</v>
      </c>
      <c r="D113" s="13">
        <v>44102</v>
      </c>
      <c r="E113" s="7" t="s">
        <v>4769</v>
      </c>
      <c r="F113" s="14">
        <v>52.24</v>
      </c>
      <c r="G113" t="s">
        <v>10</v>
      </c>
    </row>
    <row r="114" spans="1:12" ht="14.25">
      <c r="A114" s="11">
        <v>44075</v>
      </c>
      <c r="B114" s="10" t="s">
        <v>6927</v>
      </c>
      <c r="C114" s="12">
        <v>0.91666666666666663</v>
      </c>
      <c r="D114" s="13">
        <v>44102</v>
      </c>
      <c r="E114" s="7" t="s">
        <v>4769</v>
      </c>
      <c r="F114" s="14">
        <v>46.16</v>
      </c>
      <c r="G114" t="s">
        <v>10</v>
      </c>
    </row>
    <row r="115" spans="1:12" ht="14.25">
      <c r="A115" s="11">
        <v>44075</v>
      </c>
      <c r="B115" s="10" t="s">
        <v>6937</v>
      </c>
      <c r="C115" s="12">
        <v>0.33333333333333331</v>
      </c>
      <c r="D115" s="13">
        <v>44103</v>
      </c>
      <c r="E115" s="7" t="s">
        <v>4769</v>
      </c>
      <c r="F115" s="14">
        <v>54.5</v>
      </c>
      <c r="G115" t="s">
        <v>10</v>
      </c>
    </row>
    <row r="116" spans="1:12" ht="14.25">
      <c r="A116" s="11">
        <v>44075</v>
      </c>
      <c r="B116" s="10" t="s">
        <v>6939</v>
      </c>
      <c r="C116" s="12">
        <v>0.41666666666666669</v>
      </c>
      <c r="D116" s="13">
        <v>44103</v>
      </c>
      <c r="E116" s="7" t="s">
        <v>4769</v>
      </c>
      <c r="F116" s="14">
        <v>51.07</v>
      </c>
      <c r="G116" t="s">
        <v>10</v>
      </c>
    </row>
    <row r="117" spans="1:12" ht="14.25">
      <c r="A117" s="11">
        <v>44075</v>
      </c>
      <c r="B117" s="10" t="s">
        <v>6942</v>
      </c>
      <c r="C117" s="12">
        <v>0.54166666666666663</v>
      </c>
      <c r="D117" s="13">
        <v>44103</v>
      </c>
      <c r="E117" s="7" t="s">
        <v>4769</v>
      </c>
      <c r="F117" s="14">
        <v>50.55</v>
      </c>
      <c r="G117" t="s">
        <v>10</v>
      </c>
    </row>
    <row r="118" spans="1:12" ht="14.25">
      <c r="A118" s="11">
        <v>44075</v>
      </c>
      <c r="B118" s="10" t="s">
        <v>6961</v>
      </c>
      <c r="C118" s="12">
        <v>0.33333333333333331</v>
      </c>
      <c r="D118" s="13">
        <v>44104</v>
      </c>
      <c r="E118" s="7" t="s">
        <v>4769</v>
      </c>
      <c r="F118" s="14">
        <v>57.01</v>
      </c>
      <c r="G118" t="s">
        <v>10</v>
      </c>
    </row>
    <row r="119" spans="1:12" ht="14.25">
      <c r="A119" s="11">
        <v>44075</v>
      </c>
      <c r="B119" s="10" t="s">
        <v>6963</v>
      </c>
      <c r="C119" s="12">
        <v>0.41666666666666669</v>
      </c>
      <c r="D119" s="13">
        <v>44104</v>
      </c>
      <c r="E119" s="7" t="s">
        <v>4769</v>
      </c>
      <c r="F119" s="14">
        <v>53.76</v>
      </c>
      <c r="G119" t="s">
        <v>10</v>
      </c>
    </row>
    <row r="120" spans="1:12" ht="14.25">
      <c r="A120" s="11">
        <v>44075</v>
      </c>
      <c r="B120" s="10" t="s">
        <v>6964</v>
      </c>
      <c r="C120" s="12">
        <v>0.45833333333333331</v>
      </c>
      <c r="D120" s="13">
        <v>44104</v>
      </c>
      <c r="E120" s="7" t="s">
        <v>4769</v>
      </c>
      <c r="F120" s="14">
        <v>52.24</v>
      </c>
      <c r="G120" t="s">
        <v>10</v>
      </c>
    </row>
    <row r="121" spans="1:12" ht="14.25">
      <c r="A121" s="11">
        <v>44075</v>
      </c>
      <c r="B121" s="10" t="s">
        <v>6965</v>
      </c>
      <c r="C121" s="12">
        <v>0.5</v>
      </c>
      <c r="D121" s="13">
        <v>44104</v>
      </c>
      <c r="E121" s="7" t="s">
        <v>4769</v>
      </c>
      <c r="F121" s="14">
        <v>49.17</v>
      </c>
      <c r="G121" t="s">
        <v>10</v>
      </c>
    </row>
    <row r="122" spans="1:12" ht="14.25">
      <c r="A122" s="11">
        <v>44075</v>
      </c>
      <c r="B122" s="10" t="s">
        <v>6974</v>
      </c>
      <c r="C122" s="12">
        <v>0.875</v>
      </c>
      <c r="D122" s="13">
        <v>44104</v>
      </c>
      <c r="E122" s="7" t="s">
        <v>4769</v>
      </c>
      <c r="F122" s="14">
        <v>50.02</v>
      </c>
      <c r="G122" t="s">
        <v>10</v>
      </c>
    </row>
    <row r="123" spans="1:12" ht="14.25">
      <c r="A123" s="11">
        <v>44075</v>
      </c>
      <c r="B123" s="10" t="s">
        <v>6975</v>
      </c>
      <c r="C123" s="12">
        <v>0.91666666666666663</v>
      </c>
      <c r="D123" s="13">
        <v>44104</v>
      </c>
      <c r="E123" s="7" t="s">
        <v>4769</v>
      </c>
      <c r="F123" s="14">
        <v>44.11</v>
      </c>
      <c r="G123" t="s">
        <v>10</v>
      </c>
    </row>
    <row r="124" spans="1:12" ht="14.25">
      <c r="A124" s="11">
        <v>44013</v>
      </c>
      <c r="B124" s="10" t="s">
        <v>4791</v>
      </c>
      <c r="C124" s="12">
        <v>0.91666666666666663</v>
      </c>
      <c r="D124" s="13">
        <v>44013</v>
      </c>
      <c r="E124" s="7" t="s">
        <v>4769</v>
      </c>
      <c r="F124" s="14">
        <v>40.25</v>
      </c>
      <c r="G124" t="s">
        <v>21</v>
      </c>
      <c r="H124">
        <v>2</v>
      </c>
      <c r="I124" t="s">
        <v>117</v>
      </c>
      <c r="J124">
        <f>+COUNTIF($G$2:$G$2184,I124)</f>
        <v>2</v>
      </c>
      <c r="K124" s="34">
        <f>+J124/SUM($J$2:$J$25)</f>
        <v>3.2786885245901641E-2</v>
      </c>
      <c r="L124">
        <f>+J124*H124</f>
        <v>4</v>
      </c>
    </row>
    <row r="125" spans="1:12" ht="14.25">
      <c r="A125" s="11">
        <v>44013</v>
      </c>
      <c r="B125" s="10" t="s">
        <v>4807</v>
      </c>
      <c r="C125" s="12">
        <v>0.58333333333333337</v>
      </c>
      <c r="D125" s="13">
        <v>44014</v>
      </c>
      <c r="E125" s="7" t="s">
        <v>4769</v>
      </c>
      <c r="F125" s="14">
        <v>37.869999999999997</v>
      </c>
      <c r="G125" t="s">
        <v>21</v>
      </c>
    </row>
    <row r="126" spans="1:12" ht="14.25">
      <c r="A126" s="11">
        <v>44013</v>
      </c>
      <c r="B126" s="10" t="s">
        <v>4945</v>
      </c>
      <c r="C126" s="12">
        <v>0.33333333333333331</v>
      </c>
      <c r="D126" s="13">
        <v>44020</v>
      </c>
      <c r="E126" s="7" t="s">
        <v>4769</v>
      </c>
      <c r="F126" s="14">
        <v>40.020000000000003</v>
      </c>
      <c r="G126" t="s">
        <v>21</v>
      </c>
    </row>
    <row r="127" spans="1:12" ht="14.25">
      <c r="A127" s="11">
        <v>44013</v>
      </c>
      <c r="B127" s="10" t="s">
        <v>5451</v>
      </c>
      <c r="C127" s="12">
        <v>0.41666666666666669</v>
      </c>
      <c r="D127" s="13">
        <v>44041</v>
      </c>
      <c r="E127" s="7" t="s">
        <v>4769</v>
      </c>
      <c r="F127" s="14">
        <v>40.31</v>
      </c>
      <c r="G127" t="s">
        <v>21</v>
      </c>
    </row>
    <row r="128" spans="1:12" ht="14.25">
      <c r="A128" s="11">
        <v>44044</v>
      </c>
      <c r="B128" s="10" t="s">
        <v>5652</v>
      </c>
      <c r="C128" s="12">
        <v>0.79166666666666663</v>
      </c>
      <c r="D128" s="13">
        <v>44049</v>
      </c>
      <c r="E128" s="7" t="s">
        <v>4769</v>
      </c>
      <c r="F128" s="14">
        <v>43.37</v>
      </c>
      <c r="G128" t="s">
        <v>21</v>
      </c>
    </row>
    <row r="129" spans="1:7" ht="14.25">
      <c r="A129" s="11">
        <v>44044</v>
      </c>
      <c r="B129" s="10" t="s">
        <v>5944</v>
      </c>
      <c r="C129" s="12">
        <v>0.95833333333333337</v>
      </c>
      <c r="D129" s="13">
        <v>44061</v>
      </c>
      <c r="E129" s="7" t="s">
        <v>4769</v>
      </c>
      <c r="F129" s="14">
        <v>40.29</v>
      </c>
      <c r="G129" t="s">
        <v>21</v>
      </c>
    </row>
    <row r="130" spans="1:7" ht="14.25">
      <c r="A130" s="11">
        <v>44044</v>
      </c>
      <c r="B130" s="10" t="s">
        <v>6013</v>
      </c>
      <c r="C130" s="12">
        <v>0.83333333333333337</v>
      </c>
      <c r="D130" s="13">
        <v>44064</v>
      </c>
      <c r="E130" s="7" t="s">
        <v>4769</v>
      </c>
      <c r="F130" s="14">
        <v>41.6</v>
      </c>
      <c r="G130" t="s">
        <v>21</v>
      </c>
    </row>
    <row r="131" spans="1:7" ht="14.25">
      <c r="A131" s="11">
        <v>44044</v>
      </c>
      <c r="B131" s="10" t="s">
        <v>6015</v>
      </c>
      <c r="C131" s="12">
        <v>0.91666666666666663</v>
      </c>
      <c r="D131" s="13">
        <v>44064</v>
      </c>
      <c r="E131" s="7" t="s">
        <v>4769</v>
      </c>
      <c r="F131" s="14">
        <v>40.08</v>
      </c>
      <c r="G131" t="s">
        <v>21</v>
      </c>
    </row>
    <row r="132" spans="1:7" ht="14.25">
      <c r="A132" s="11">
        <v>44044</v>
      </c>
      <c r="B132" s="10" t="s">
        <v>6149</v>
      </c>
      <c r="C132" s="12">
        <v>0.5</v>
      </c>
      <c r="D132" s="13">
        <v>44070</v>
      </c>
      <c r="E132" s="7" t="s">
        <v>4769</v>
      </c>
      <c r="F132" s="14">
        <v>49.46</v>
      </c>
      <c r="G132" t="s">
        <v>21</v>
      </c>
    </row>
    <row r="133" spans="1:7" ht="14.25">
      <c r="A133" s="11">
        <v>44075</v>
      </c>
      <c r="B133" s="10" t="s">
        <v>6273</v>
      </c>
      <c r="C133" s="12">
        <v>0.66666666666666663</v>
      </c>
      <c r="D133" s="13">
        <v>44075</v>
      </c>
      <c r="E133" s="7" t="s">
        <v>4769</v>
      </c>
      <c r="F133" s="14">
        <v>48.58</v>
      </c>
      <c r="G133" t="s">
        <v>21</v>
      </c>
    </row>
    <row r="134" spans="1:7" ht="14.25">
      <c r="A134" s="11">
        <v>44075</v>
      </c>
      <c r="B134" s="10" t="s">
        <v>6458</v>
      </c>
      <c r="C134" s="12">
        <v>0.375</v>
      </c>
      <c r="D134" s="13">
        <v>44083</v>
      </c>
      <c r="E134" s="7" t="s">
        <v>4769</v>
      </c>
      <c r="F134" s="14">
        <v>50.97</v>
      </c>
      <c r="G134" t="s">
        <v>21</v>
      </c>
    </row>
    <row r="135" spans="1:7" ht="14.25">
      <c r="A135" s="11">
        <v>44075</v>
      </c>
      <c r="B135" s="10" t="s">
        <v>6495</v>
      </c>
      <c r="C135" s="12">
        <v>0.91666666666666663</v>
      </c>
      <c r="D135" s="13">
        <v>44084</v>
      </c>
      <c r="E135" s="7" t="s">
        <v>4769</v>
      </c>
      <c r="F135" s="14">
        <v>48.08</v>
      </c>
      <c r="G135" t="s">
        <v>21</v>
      </c>
    </row>
    <row r="136" spans="1:7" ht="14.25">
      <c r="A136" s="11">
        <v>44075</v>
      </c>
      <c r="B136" s="10" t="s">
        <v>6565</v>
      </c>
      <c r="C136" s="12">
        <v>0.83333333333333337</v>
      </c>
      <c r="D136" s="13">
        <v>44087</v>
      </c>
      <c r="E136" s="7" t="s">
        <v>4769</v>
      </c>
      <c r="F136" s="14">
        <v>50.52</v>
      </c>
      <c r="G136" t="s">
        <v>21</v>
      </c>
    </row>
    <row r="137" spans="1:7" ht="14.25">
      <c r="A137" s="11">
        <v>44075</v>
      </c>
      <c r="B137" s="10" t="s">
        <v>6591</v>
      </c>
      <c r="C137" s="12">
        <v>0.91666666666666663</v>
      </c>
      <c r="D137" s="13">
        <v>44088</v>
      </c>
      <c r="E137" s="7" t="s">
        <v>4769</v>
      </c>
      <c r="F137" s="14">
        <v>51</v>
      </c>
      <c r="G137" t="s">
        <v>21</v>
      </c>
    </row>
    <row r="138" spans="1:7" ht="14.25">
      <c r="A138" s="11">
        <v>44075</v>
      </c>
      <c r="B138" s="10" t="s">
        <v>6616</v>
      </c>
      <c r="C138" s="12">
        <v>0.95833333333333337</v>
      </c>
      <c r="D138" s="13">
        <v>44089</v>
      </c>
      <c r="E138" s="7" t="s">
        <v>4769</v>
      </c>
      <c r="F138" s="14">
        <v>51.51</v>
      </c>
      <c r="G138" t="s">
        <v>21</v>
      </c>
    </row>
    <row r="139" spans="1:7" ht="14.25">
      <c r="A139" s="11">
        <v>44075</v>
      </c>
      <c r="B139" s="10" t="s">
        <v>6629</v>
      </c>
      <c r="C139" s="12">
        <v>0.5</v>
      </c>
      <c r="D139" s="13">
        <v>44090</v>
      </c>
      <c r="E139" s="7" t="s">
        <v>4769</v>
      </c>
      <c r="F139" s="14">
        <v>54.26</v>
      </c>
      <c r="G139" t="s">
        <v>21</v>
      </c>
    </row>
    <row r="140" spans="1:7" ht="14.25">
      <c r="A140" s="11">
        <v>44075</v>
      </c>
      <c r="B140" s="10" t="s">
        <v>6662</v>
      </c>
      <c r="C140" s="12">
        <v>0.875</v>
      </c>
      <c r="D140" s="13">
        <v>44091</v>
      </c>
      <c r="E140" s="7" t="s">
        <v>4769</v>
      </c>
      <c r="F140" s="14">
        <v>53.54</v>
      </c>
      <c r="G140" t="s">
        <v>21</v>
      </c>
    </row>
    <row r="141" spans="1:7" ht="14.25">
      <c r="A141" s="11">
        <v>44075</v>
      </c>
      <c r="B141" s="10" t="s">
        <v>6781</v>
      </c>
      <c r="C141" s="12">
        <v>0.83333333333333337</v>
      </c>
      <c r="D141" s="13">
        <v>44096</v>
      </c>
      <c r="E141" s="7" t="s">
        <v>4769</v>
      </c>
      <c r="F141" s="14">
        <v>55.75</v>
      </c>
      <c r="G141" t="s">
        <v>21</v>
      </c>
    </row>
    <row r="142" spans="1:7" ht="14.25">
      <c r="A142" s="11">
        <v>44075</v>
      </c>
      <c r="B142" s="10" t="s">
        <v>6929</v>
      </c>
      <c r="C142" s="12">
        <v>0</v>
      </c>
      <c r="D142" s="13">
        <v>44103</v>
      </c>
      <c r="E142" s="7" t="s">
        <v>4769</v>
      </c>
      <c r="F142" s="14">
        <v>40.43</v>
      </c>
      <c r="G142" t="s">
        <v>21</v>
      </c>
    </row>
    <row r="143" spans="1:7" ht="14.25">
      <c r="A143" s="11">
        <v>44075</v>
      </c>
      <c r="B143" s="10" t="s">
        <v>6938</v>
      </c>
      <c r="C143" s="12">
        <v>0.375</v>
      </c>
      <c r="D143" s="13">
        <v>44103</v>
      </c>
      <c r="E143" s="7" t="s">
        <v>4769</v>
      </c>
      <c r="F143" s="14">
        <v>53.25</v>
      </c>
      <c r="G143" t="s">
        <v>21</v>
      </c>
    </row>
    <row r="144" spans="1:7" ht="14.25">
      <c r="A144" s="11">
        <v>44013</v>
      </c>
      <c r="B144" s="10" t="s">
        <v>4901</v>
      </c>
      <c r="C144" s="12">
        <v>0.5</v>
      </c>
      <c r="D144" s="13">
        <v>44018</v>
      </c>
      <c r="E144" s="7" t="s">
        <v>4769</v>
      </c>
      <c r="F144" s="14">
        <v>32.51</v>
      </c>
      <c r="G144" t="s">
        <v>214</v>
      </c>
    </row>
    <row r="145" spans="1:15" ht="14.25">
      <c r="A145" s="11">
        <v>44075</v>
      </c>
      <c r="B145" s="10" t="s">
        <v>6808</v>
      </c>
      <c r="C145" s="12">
        <v>0.95833333333333337</v>
      </c>
      <c r="D145" s="13">
        <v>44097</v>
      </c>
      <c r="E145" s="7" t="s">
        <v>4769</v>
      </c>
      <c r="F145" s="14">
        <v>40.409999999999997</v>
      </c>
      <c r="G145" t="s">
        <v>214</v>
      </c>
    </row>
    <row r="146" spans="1:15" ht="14.25">
      <c r="A146" s="11">
        <v>44013</v>
      </c>
      <c r="B146" s="10" t="s">
        <v>5312</v>
      </c>
      <c r="C146" s="12">
        <v>0.625</v>
      </c>
      <c r="D146" s="13">
        <v>44035</v>
      </c>
      <c r="E146" s="7" t="s">
        <v>4769</v>
      </c>
      <c r="F146" s="14">
        <v>42.44</v>
      </c>
      <c r="G146" t="s">
        <v>8</v>
      </c>
    </row>
    <row r="147" spans="1:15" ht="14.25">
      <c r="A147" s="11">
        <v>44044</v>
      </c>
      <c r="B147" s="10" t="s">
        <v>5635</v>
      </c>
      <c r="C147" s="12">
        <v>8.3333333333333329E-2</v>
      </c>
      <c r="D147" s="13">
        <v>44049</v>
      </c>
      <c r="E147" s="7" t="s">
        <v>4769</v>
      </c>
      <c r="F147" s="14">
        <v>30.72</v>
      </c>
      <c r="G147" t="s">
        <v>8</v>
      </c>
    </row>
    <row r="148" spans="1:15" ht="14.25">
      <c r="A148" s="11">
        <v>44075</v>
      </c>
      <c r="B148" s="10" t="s">
        <v>6857</v>
      </c>
      <c r="C148" s="12">
        <v>0</v>
      </c>
      <c r="D148" s="13">
        <v>44100</v>
      </c>
      <c r="E148" s="7" t="s">
        <v>4769</v>
      </c>
      <c r="F148" s="14">
        <v>34.01</v>
      </c>
      <c r="G148" t="s">
        <v>9</v>
      </c>
    </row>
    <row r="149" spans="1:15" ht="14.25">
      <c r="A149" s="11">
        <v>44013</v>
      </c>
      <c r="B149" s="10" t="s">
        <v>4768</v>
      </c>
      <c r="C149" s="12">
        <v>0</v>
      </c>
      <c r="D149" s="13">
        <v>44013</v>
      </c>
      <c r="E149" s="7" t="s">
        <v>4769</v>
      </c>
      <c r="F149" s="14">
        <v>40.44</v>
      </c>
      <c r="G149" t="s">
        <v>5</v>
      </c>
      <c r="H149">
        <v>1</v>
      </c>
      <c r="I149" t="s">
        <v>10</v>
      </c>
      <c r="J149">
        <f t="shared" ref="J149:J161" si="2">+COUNTIF($G$2:$G$2184,I149)</f>
        <v>122</v>
      </c>
      <c r="K149" s="34">
        <f t="shared" ref="K149:K161" si="3">+J149/SUM($J$2:$J$25)</f>
        <v>2</v>
      </c>
      <c r="L149">
        <f t="shared" ref="L149:L161" si="4">+J149*H149</f>
        <v>122</v>
      </c>
      <c r="M149" t="s">
        <v>10</v>
      </c>
      <c r="N149">
        <f>+SUM(J149:J158)</f>
        <v>913</v>
      </c>
      <c r="O149" s="34" t="e">
        <f>+N149/SUM($N$2:$N$7)</f>
        <v>#DIV/0!</v>
      </c>
    </row>
    <row r="150" spans="1:15" ht="14.25">
      <c r="A150" s="11">
        <v>44013</v>
      </c>
      <c r="B150" s="10" t="s">
        <v>4770</v>
      </c>
      <c r="C150" s="12">
        <v>4.1666666666666664E-2</v>
      </c>
      <c r="D150" s="13">
        <v>44013</v>
      </c>
      <c r="E150" s="7" t="s">
        <v>4769</v>
      </c>
      <c r="F150" s="14">
        <v>39.369999999999997</v>
      </c>
      <c r="G150" t="s">
        <v>5</v>
      </c>
      <c r="H150">
        <v>2</v>
      </c>
      <c r="I150" t="s">
        <v>21</v>
      </c>
      <c r="J150">
        <f t="shared" si="2"/>
        <v>20</v>
      </c>
      <c r="K150" s="34">
        <f t="shared" si="3"/>
        <v>0.32786885245901637</v>
      </c>
      <c r="L150">
        <f t="shared" si="4"/>
        <v>40</v>
      </c>
      <c r="M150" t="s">
        <v>5</v>
      </c>
      <c r="N150">
        <f>+SUM(J159:J164)+SUM(J150:J153)</f>
        <v>2379</v>
      </c>
      <c r="O150" s="34" t="e">
        <f>+N150/SUM($N$2:$N$7)</f>
        <v>#DIV/0!</v>
      </c>
    </row>
    <row r="151" spans="1:15" ht="14.25">
      <c r="A151" s="11">
        <v>44013</v>
      </c>
      <c r="B151" s="10" t="s">
        <v>4771</v>
      </c>
      <c r="C151" s="12">
        <v>8.3333333333333329E-2</v>
      </c>
      <c r="D151" s="13">
        <v>44013</v>
      </c>
      <c r="E151" s="7" t="s">
        <v>4769</v>
      </c>
      <c r="F151" s="14">
        <v>38.99</v>
      </c>
      <c r="G151" t="s">
        <v>5</v>
      </c>
      <c r="H151">
        <v>3</v>
      </c>
      <c r="I151" t="s">
        <v>42</v>
      </c>
      <c r="J151">
        <f t="shared" si="2"/>
        <v>0</v>
      </c>
      <c r="K151" s="34">
        <f t="shared" si="3"/>
        <v>0</v>
      </c>
      <c r="L151">
        <f t="shared" si="4"/>
        <v>0</v>
      </c>
      <c r="M151" t="s">
        <v>12</v>
      </c>
      <c r="N151">
        <f>SUM(J170:J171)+SUM(J152:J153)+J155+J157+J161+J163+J168+J167</f>
        <v>1425</v>
      </c>
      <c r="O151" s="34" t="e">
        <f>+N151/SUM($N$2:$N$7)</f>
        <v>#DIV/0!</v>
      </c>
    </row>
    <row r="152" spans="1:15" ht="14.25">
      <c r="A152" s="11">
        <v>44013</v>
      </c>
      <c r="B152" s="10" t="s">
        <v>4772</v>
      </c>
      <c r="C152" s="12">
        <v>0.125</v>
      </c>
      <c r="D152" s="13">
        <v>44013</v>
      </c>
      <c r="E152" s="7" t="s">
        <v>4769</v>
      </c>
      <c r="F152" s="14">
        <v>38.020000000000003</v>
      </c>
      <c r="G152" t="s">
        <v>5</v>
      </c>
      <c r="H152">
        <v>4</v>
      </c>
      <c r="I152" t="s">
        <v>108</v>
      </c>
      <c r="J152">
        <f t="shared" si="2"/>
        <v>0</v>
      </c>
      <c r="K152" s="34">
        <f t="shared" si="3"/>
        <v>0</v>
      </c>
      <c r="L152">
        <f t="shared" si="4"/>
        <v>0</v>
      </c>
      <c r="M152" t="s">
        <v>6</v>
      </c>
      <c r="N152">
        <f>+SUM(J166:J169)+SUM(J160:J162)+J154+J155+J156+J151+J152</f>
        <v>2329</v>
      </c>
      <c r="O152" s="34" t="e">
        <f>+N152/SUM($N$2:$N$7)</f>
        <v>#DIV/0!</v>
      </c>
    </row>
    <row r="153" spans="1:15" ht="14.25">
      <c r="A153" s="11">
        <v>44013</v>
      </c>
      <c r="B153" s="10" t="s">
        <v>4774</v>
      </c>
      <c r="C153" s="12">
        <v>0.20833333333333334</v>
      </c>
      <c r="D153" s="13">
        <v>44013</v>
      </c>
      <c r="E153" s="7" t="s">
        <v>4769</v>
      </c>
      <c r="F153" s="14">
        <v>38.01</v>
      </c>
      <c r="G153" t="s">
        <v>5</v>
      </c>
      <c r="H153">
        <v>2</v>
      </c>
      <c r="I153" t="s">
        <v>8</v>
      </c>
      <c r="J153">
        <f t="shared" si="2"/>
        <v>2</v>
      </c>
      <c r="K153" s="34">
        <f t="shared" si="3"/>
        <v>3.2786885245901641E-2</v>
      </c>
      <c r="L153">
        <f t="shared" si="4"/>
        <v>4</v>
      </c>
      <c r="M153" t="s">
        <v>39</v>
      </c>
      <c r="N153">
        <f>+J164</f>
        <v>0</v>
      </c>
      <c r="O153" s="34" t="e">
        <f>+N153/SUM($N$2:$N$7)</f>
        <v>#DIV/0!</v>
      </c>
    </row>
    <row r="154" spans="1:15" ht="14.25">
      <c r="A154" s="11">
        <v>44013</v>
      </c>
      <c r="B154" s="10" t="s">
        <v>4776</v>
      </c>
      <c r="C154" s="12">
        <v>0.29166666666666669</v>
      </c>
      <c r="D154" s="13">
        <v>44013</v>
      </c>
      <c r="E154" s="7" t="s">
        <v>4769</v>
      </c>
      <c r="F154" s="14">
        <v>37.97</v>
      </c>
      <c r="G154" t="s">
        <v>5</v>
      </c>
      <c r="H154">
        <v>3</v>
      </c>
      <c r="I154" t="s">
        <v>37</v>
      </c>
      <c r="J154">
        <f t="shared" si="2"/>
        <v>0</v>
      </c>
      <c r="K154" s="34">
        <f t="shared" si="3"/>
        <v>0</v>
      </c>
      <c r="L154">
        <f t="shared" si="4"/>
        <v>0</v>
      </c>
      <c r="N154" t="b">
        <f>+N153=L171</f>
        <v>1</v>
      </c>
      <c r="O154" t="e">
        <f>+O153=K171</f>
        <v>#DIV/0!</v>
      </c>
    </row>
    <row r="155" spans="1:15" ht="14.25">
      <c r="A155" s="11">
        <v>44013</v>
      </c>
      <c r="B155" s="10" t="s">
        <v>4777</v>
      </c>
      <c r="C155" s="12">
        <v>0.33333333333333331</v>
      </c>
      <c r="D155" s="13">
        <v>44013</v>
      </c>
      <c r="E155" s="7" t="s">
        <v>4769</v>
      </c>
      <c r="F155" s="14">
        <v>39.99</v>
      </c>
      <c r="G155" t="s">
        <v>5</v>
      </c>
      <c r="H155">
        <v>2</v>
      </c>
      <c r="I155" t="s">
        <v>15</v>
      </c>
      <c r="J155">
        <f t="shared" si="2"/>
        <v>0</v>
      </c>
      <c r="K155" s="34">
        <f t="shared" si="3"/>
        <v>0</v>
      </c>
      <c r="L155">
        <f t="shared" si="4"/>
        <v>0</v>
      </c>
    </row>
    <row r="156" spans="1:15" ht="14.25">
      <c r="A156" s="11">
        <v>44013</v>
      </c>
      <c r="B156" s="10" t="s">
        <v>4778</v>
      </c>
      <c r="C156" s="12">
        <v>0.375</v>
      </c>
      <c r="D156" s="13">
        <v>44013</v>
      </c>
      <c r="E156" s="7" t="s">
        <v>4769</v>
      </c>
      <c r="F156" s="14">
        <v>39.75</v>
      </c>
      <c r="G156" t="s">
        <v>5</v>
      </c>
      <c r="H156">
        <v>2</v>
      </c>
      <c r="I156" t="s">
        <v>122</v>
      </c>
      <c r="J156">
        <f t="shared" si="2"/>
        <v>0</v>
      </c>
      <c r="K156" s="34">
        <f t="shared" si="3"/>
        <v>0</v>
      </c>
      <c r="L156">
        <f t="shared" si="4"/>
        <v>0</v>
      </c>
    </row>
    <row r="157" spans="1:15" ht="14.25">
      <c r="A157" s="11">
        <v>44013</v>
      </c>
      <c r="B157" s="10" t="s">
        <v>4779</v>
      </c>
      <c r="C157" s="12">
        <v>0.41666666666666669</v>
      </c>
      <c r="D157" s="13">
        <v>44013</v>
      </c>
      <c r="E157" s="7" t="s">
        <v>4769</v>
      </c>
      <c r="F157" s="14">
        <v>39.31</v>
      </c>
      <c r="G157" t="s">
        <v>5</v>
      </c>
      <c r="H157">
        <v>1</v>
      </c>
      <c r="I157" t="s">
        <v>5</v>
      </c>
      <c r="J157">
        <f t="shared" si="2"/>
        <v>732</v>
      </c>
      <c r="K157" s="34">
        <f t="shared" si="3"/>
        <v>12</v>
      </c>
      <c r="L157">
        <f t="shared" si="4"/>
        <v>732</v>
      </c>
    </row>
    <row r="158" spans="1:15" ht="14.25">
      <c r="A158" s="11">
        <v>44013</v>
      </c>
      <c r="B158" s="10" t="s">
        <v>4780</v>
      </c>
      <c r="C158" s="12">
        <v>0.45833333333333331</v>
      </c>
      <c r="D158" s="13">
        <v>44013</v>
      </c>
      <c r="E158" s="7" t="s">
        <v>4769</v>
      </c>
      <c r="F158" s="14">
        <v>38.86</v>
      </c>
      <c r="G158" t="s">
        <v>5</v>
      </c>
      <c r="H158">
        <v>2</v>
      </c>
      <c r="I158" t="s">
        <v>20</v>
      </c>
      <c r="J158">
        <f t="shared" si="2"/>
        <v>37</v>
      </c>
      <c r="K158" s="34">
        <f t="shared" si="3"/>
        <v>0.60655737704918034</v>
      </c>
      <c r="L158">
        <f t="shared" si="4"/>
        <v>74</v>
      </c>
    </row>
    <row r="159" spans="1:15" ht="14.25">
      <c r="A159" s="11">
        <v>44013</v>
      </c>
      <c r="B159" s="10" t="s">
        <v>4783</v>
      </c>
      <c r="C159" s="12">
        <v>0.58333333333333337</v>
      </c>
      <c r="D159" s="13">
        <v>44013</v>
      </c>
      <c r="E159" s="7" t="s">
        <v>4769</v>
      </c>
      <c r="F159" s="14">
        <v>35.630000000000003</v>
      </c>
      <c r="G159" t="s">
        <v>5</v>
      </c>
      <c r="H159">
        <v>2</v>
      </c>
      <c r="I159" t="s">
        <v>28</v>
      </c>
      <c r="J159">
        <f t="shared" si="2"/>
        <v>28</v>
      </c>
      <c r="K159" s="34">
        <f t="shared" si="3"/>
        <v>0.45901639344262296</v>
      </c>
      <c r="L159">
        <f t="shared" si="4"/>
        <v>56</v>
      </c>
    </row>
    <row r="160" spans="1:15" ht="14.25">
      <c r="A160" s="11">
        <v>44013</v>
      </c>
      <c r="B160" s="10" t="s">
        <v>4785</v>
      </c>
      <c r="C160" s="12">
        <v>0.66666666666666663</v>
      </c>
      <c r="D160" s="13">
        <v>44013</v>
      </c>
      <c r="E160" s="7" t="s">
        <v>4769</v>
      </c>
      <c r="F160" s="14">
        <v>27.5</v>
      </c>
      <c r="G160" t="s">
        <v>5</v>
      </c>
      <c r="H160">
        <v>1</v>
      </c>
      <c r="I160" t="s">
        <v>39</v>
      </c>
      <c r="J160">
        <f t="shared" si="2"/>
        <v>3</v>
      </c>
      <c r="K160" s="34">
        <f t="shared" si="3"/>
        <v>4.9180327868852458E-2</v>
      </c>
      <c r="L160">
        <f t="shared" si="4"/>
        <v>3</v>
      </c>
    </row>
    <row r="161" spans="1:12" ht="14.25">
      <c r="A161" s="11">
        <v>44013</v>
      </c>
      <c r="B161" s="10" t="s">
        <v>4790</v>
      </c>
      <c r="C161" s="12">
        <v>0.875</v>
      </c>
      <c r="D161" s="13">
        <v>44013</v>
      </c>
      <c r="E161" s="7" t="s">
        <v>4769</v>
      </c>
      <c r="F161" s="14">
        <v>40.119999999999997</v>
      </c>
      <c r="G161" t="s">
        <v>5</v>
      </c>
      <c r="H161">
        <v>1</v>
      </c>
      <c r="I161" t="s">
        <v>12</v>
      </c>
      <c r="J161">
        <f t="shared" si="2"/>
        <v>691</v>
      </c>
      <c r="K161" s="34">
        <f t="shared" si="3"/>
        <v>11.327868852459016</v>
      </c>
      <c r="L161">
        <f t="shared" si="4"/>
        <v>691</v>
      </c>
    </row>
    <row r="162" spans="1:12" ht="14.25">
      <c r="A162" s="11">
        <v>44013</v>
      </c>
      <c r="B162" s="10" t="s">
        <v>4793</v>
      </c>
      <c r="C162" s="12">
        <v>0</v>
      </c>
      <c r="D162" s="13">
        <v>44014</v>
      </c>
      <c r="E162" s="7" t="s">
        <v>4769</v>
      </c>
      <c r="F162" s="14">
        <v>34.53</v>
      </c>
      <c r="G162" t="s">
        <v>5</v>
      </c>
      <c r="J162" s="37">
        <f>+SUM(J138:J161)</f>
        <v>1635</v>
      </c>
      <c r="K162" s="38">
        <f>+SUM(K138:K161)</f>
        <v>26.803278688524586</v>
      </c>
      <c r="L162" s="37">
        <f>+SUM(L138:L161)</f>
        <v>1722</v>
      </c>
    </row>
    <row r="163" spans="1:12" ht="14.25">
      <c r="A163" s="11">
        <v>44013</v>
      </c>
      <c r="B163" s="10" t="s">
        <v>4800</v>
      </c>
      <c r="C163" s="12">
        <v>0.29166666666666669</v>
      </c>
      <c r="D163" s="13">
        <v>44014</v>
      </c>
      <c r="E163" s="7" t="s">
        <v>4769</v>
      </c>
      <c r="F163" s="14">
        <v>40.82</v>
      </c>
      <c r="G163" t="s">
        <v>5</v>
      </c>
    </row>
    <row r="164" spans="1:12" ht="14.25">
      <c r="A164" s="11">
        <v>44013</v>
      </c>
      <c r="B164" s="10" t="s">
        <v>4801</v>
      </c>
      <c r="C164" s="12">
        <v>0.33333333333333331</v>
      </c>
      <c r="D164" s="13">
        <v>44014</v>
      </c>
      <c r="E164" s="7" t="s">
        <v>4769</v>
      </c>
      <c r="F164" s="14">
        <v>41.15</v>
      </c>
      <c r="G164" t="s">
        <v>5</v>
      </c>
    </row>
    <row r="165" spans="1:12" ht="14.25">
      <c r="A165" s="11">
        <v>44013</v>
      </c>
      <c r="B165" s="10" t="s">
        <v>4802</v>
      </c>
      <c r="C165" s="12">
        <v>0.375</v>
      </c>
      <c r="D165" s="13">
        <v>44014</v>
      </c>
      <c r="E165" s="7" t="s">
        <v>4769</v>
      </c>
      <c r="F165" s="14">
        <v>41.37</v>
      </c>
      <c r="G165" t="s">
        <v>5</v>
      </c>
    </row>
    <row r="166" spans="1:12" ht="14.25">
      <c r="A166" s="11">
        <v>44013</v>
      </c>
      <c r="B166" s="10" t="s">
        <v>4803</v>
      </c>
      <c r="C166" s="12">
        <v>0.41666666666666669</v>
      </c>
      <c r="D166" s="13">
        <v>44014</v>
      </c>
      <c r="E166" s="7" t="s">
        <v>4769</v>
      </c>
      <c r="F166" s="14">
        <v>41.12</v>
      </c>
      <c r="G166" t="s">
        <v>5</v>
      </c>
    </row>
    <row r="167" spans="1:12" ht="14.25">
      <c r="A167" s="11">
        <v>44013</v>
      </c>
      <c r="B167" s="10" t="s">
        <v>4804</v>
      </c>
      <c r="C167" s="12">
        <v>0.45833333333333331</v>
      </c>
      <c r="D167" s="13">
        <v>44014</v>
      </c>
      <c r="E167" s="7" t="s">
        <v>4769</v>
      </c>
      <c r="F167" s="14">
        <v>40.75</v>
      </c>
      <c r="G167" t="s">
        <v>5</v>
      </c>
    </row>
    <row r="168" spans="1:12" ht="14.25">
      <c r="A168" s="11">
        <v>44013</v>
      </c>
      <c r="B168" s="10" t="s">
        <v>4806</v>
      </c>
      <c r="C168" s="12">
        <v>0.54166666666666663</v>
      </c>
      <c r="D168" s="13">
        <v>44014</v>
      </c>
      <c r="E168" s="7" t="s">
        <v>4769</v>
      </c>
      <c r="F168" s="14">
        <v>40.01</v>
      </c>
      <c r="G168" t="s">
        <v>5</v>
      </c>
    </row>
    <row r="169" spans="1:12" ht="14.25">
      <c r="A169" s="11">
        <v>44013</v>
      </c>
      <c r="B169" s="10" t="s">
        <v>4816</v>
      </c>
      <c r="C169" s="12">
        <v>0.95833333333333337</v>
      </c>
      <c r="D169" s="13">
        <v>44014</v>
      </c>
      <c r="E169" s="7" t="s">
        <v>4769</v>
      </c>
      <c r="F169" s="14">
        <v>32.18</v>
      </c>
      <c r="G169" t="s">
        <v>5</v>
      </c>
    </row>
    <row r="170" spans="1:12" ht="14.25">
      <c r="A170" s="11">
        <v>44013</v>
      </c>
      <c r="B170" s="10" t="s">
        <v>4818</v>
      </c>
      <c r="C170" s="12">
        <v>4.1666666666666664E-2</v>
      </c>
      <c r="D170" s="13">
        <v>44015</v>
      </c>
      <c r="E170" s="7" t="s">
        <v>4769</v>
      </c>
      <c r="F170" s="14">
        <v>33.99</v>
      </c>
      <c r="G170" t="s">
        <v>5</v>
      </c>
    </row>
    <row r="171" spans="1:12" ht="14.25">
      <c r="A171" s="11">
        <v>44013</v>
      </c>
      <c r="B171" s="10" t="s">
        <v>4819</v>
      </c>
      <c r="C171" s="12">
        <v>8.3333333333333329E-2</v>
      </c>
      <c r="D171" s="13">
        <v>44015</v>
      </c>
      <c r="E171" s="7" t="s">
        <v>4769</v>
      </c>
      <c r="F171" s="14">
        <v>29.02</v>
      </c>
      <c r="G171" t="s">
        <v>5</v>
      </c>
    </row>
    <row r="172" spans="1:12" ht="14.25">
      <c r="A172" s="11">
        <v>44013</v>
      </c>
      <c r="B172" s="10" t="s">
        <v>4824</v>
      </c>
      <c r="C172" s="12">
        <v>0.29166666666666669</v>
      </c>
      <c r="D172" s="13">
        <v>44015</v>
      </c>
      <c r="E172" s="7" t="s">
        <v>4769</v>
      </c>
      <c r="F172" s="14">
        <v>38.869999999999997</v>
      </c>
      <c r="G172" t="s">
        <v>5</v>
      </c>
    </row>
    <row r="173" spans="1:12" ht="14.25">
      <c r="A173" s="11">
        <v>44013</v>
      </c>
      <c r="B173" s="10" t="s">
        <v>4825</v>
      </c>
      <c r="C173" s="12">
        <v>0.33333333333333331</v>
      </c>
      <c r="D173" s="13">
        <v>44015</v>
      </c>
      <c r="E173" s="7" t="s">
        <v>4769</v>
      </c>
      <c r="F173" s="14">
        <v>38.74</v>
      </c>
      <c r="G173" t="s">
        <v>5</v>
      </c>
    </row>
    <row r="174" spans="1:12" ht="14.25">
      <c r="A174" s="11">
        <v>44013</v>
      </c>
      <c r="B174" s="10" t="s">
        <v>4827</v>
      </c>
      <c r="C174" s="12">
        <v>0.41666666666666669</v>
      </c>
      <c r="D174" s="13">
        <v>44015</v>
      </c>
      <c r="E174" s="7" t="s">
        <v>4769</v>
      </c>
      <c r="F174" s="14">
        <v>38.950000000000003</v>
      </c>
      <c r="G174" t="s">
        <v>5</v>
      </c>
    </row>
    <row r="175" spans="1:12" ht="14.25">
      <c r="A175" s="11">
        <v>44013</v>
      </c>
      <c r="B175" s="10" t="s">
        <v>4829</v>
      </c>
      <c r="C175" s="12">
        <v>0.5</v>
      </c>
      <c r="D175" s="13">
        <v>44015</v>
      </c>
      <c r="E175" s="7" t="s">
        <v>4769</v>
      </c>
      <c r="F175" s="14">
        <v>37.49</v>
      </c>
      <c r="G175" t="s">
        <v>5</v>
      </c>
    </row>
    <row r="176" spans="1:12" ht="14.25">
      <c r="A176" s="11">
        <v>44013</v>
      </c>
      <c r="B176" s="10" t="s">
        <v>4831</v>
      </c>
      <c r="C176" s="12">
        <v>0.58333333333333337</v>
      </c>
      <c r="D176" s="13">
        <v>44015</v>
      </c>
      <c r="E176" s="7" t="s">
        <v>4769</v>
      </c>
      <c r="F176" s="14">
        <v>35.049999999999997</v>
      </c>
      <c r="G176" t="s">
        <v>5</v>
      </c>
    </row>
    <row r="177" spans="1:7" ht="14.25">
      <c r="A177" s="11">
        <v>44013</v>
      </c>
      <c r="B177" s="10" t="s">
        <v>4837</v>
      </c>
      <c r="C177" s="12">
        <v>0.83333333333333337</v>
      </c>
      <c r="D177" s="13">
        <v>44015</v>
      </c>
      <c r="E177" s="7" t="s">
        <v>4769</v>
      </c>
      <c r="F177" s="14">
        <v>37.020000000000003</v>
      </c>
      <c r="G177" t="s">
        <v>5</v>
      </c>
    </row>
    <row r="178" spans="1:7" ht="14.25">
      <c r="A178" s="11">
        <v>44013</v>
      </c>
      <c r="B178" s="10" t="s">
        <v>4863</v>
      </c>
      <c r="C178" s="12">
        <v>0.91666666666666663</v>
      </c>
      <c r="D178" s="13">
        <v>44016</v>
      </c>
      <c r="E178" s="7" t="s">
        <v>4769</v>
      </c>
      <c r="F178" s="14">
        <v>38.409999999999997</v>
      </c>
      <c r="G178" t="s">
        <v>5</v>
      </c>
    </row>
    <row r="179" spans="1:7" ht="14.25">
      <c r="A179" s="11">
        <v>44013</v>
      </c>
      <c r="B179" s="10" t="s">
        <v>4864</v>
      </c>
      <c r="C179" s="12">
        <v>0.95833333333333337</v>
      </c>
      <c r="D179" s="13">
        <v>44016</v>
      </c>
      <c r="E179" s="7" t="s">
        <v>4769</v>
      </c>
      <c r="F179" s="14">
        <v>31.01</v>
      </c>
      <c r="G179" t="s">
        <v>5</v>
      </c>
    </row>
    <row r="180" spans="1:7" ht="14.25">
      <c r="A180" s="11">
        <v>44013</v>
      </c>
      <c r="B180" s="10" t="s">
        <v>4868</v>
      </c>
      <c r="C180" s="12">
        <v>0.125</v>
      </c>
      <c r="D180" s="13">
        <v>44017</v>
      </c>
      <c r="E180" s="7" t="s">
        <v>4769</v>
      </c>
      <c r="F180" s="14">
        <v>24.5</v>
      </c>
      <c r="G180" t="s">
        <v>5</v>
      </c>
    </row>
    <row r="181" spans="1:7" ht="14.25">
      <c r="A181" s="11">
        <v>44013</v>
      </c>
      <c r="B181" s="10" t="s">
        <v>4881</v>
      </c>
      <c r="C181" s="12">
        <v>0.66666666666666663</v>
      </c>
      <c r="D181" s="13">
        <v>44017</v>
      </c>
      <c r="E181" s="7" t="s">
        <v>4769</v>
      </c>
      <c r="F181" s="14">
        <v>23.91</v>
      </c>
      <c r="G181" t="s">
        <v>5</v>
      </c>
    </row>
    <row r="182" spans="1:7" ht="14.25">
      <c r="A182" s="11">
        <v>44013</v>
      </c>
      <c r="B182" s="10" t="s">
        <v>4888</v>
      </c>
      <c r="C182" s="12">
        <v>0.95833333333333337</v>
      </c>
      <c r="D182" s="13">
        <v>44017</v>
      </c>
      <c r="E182" s="7" t="s">
        <v>4769</v>
      </c>
      <c r="F182" s="14">
        <v>30.04</v>
      </c>
      <c r="G182" t="s">
        <v>5</v>
      </c>
    </row>
    <row r="183" spans="1:7" ht="14.25">
      <c r="A183" s="11">
        <v>44013</v>
      </c>
      <c r="B183" s="10" t="s">
        <v>4902</v>
      </c>
      <c r="C183" s="12">
        <v>0.54166666666666663</v>
      </c>
      <c r="D183" s="13">
        <v>44018</v>
      </c>
      <c r="E183" s="7" t="s">
        <v>4769</v>
      </c>
      <c r="F183" s="14">
        <v>32.5</v>
      </c>
      <c r="G183" t="s">
        <v>5</v>
      </c>
    </row>
    <row r="184" spans="1:7" ht="14.25">
      <c r="A184" s="11">
        <v>44013</v>
      </c>
      <c r="B184" s="10" t="s">
        <v>4910</v>
      </c>
      <c r="C184" s="12">
        <v>0.875</v>
      </c>
      <c r="D184" s="13">
        <v>44018</v>
      </c>
      <c r="E184" s="7" t="s">
        <v>4769</v>
      </c>
      <c r="F184" s="14">
        <v>35.31</v>
      </c>
      <c r="G184" t="s">
        <v>5</v>
      </c>
    </row>
    <row r="185" spans="1:7" ht="14.25">
      <c r="A185" s="11">
        <v>44013</v>
      </c>
      <c r="B185" s="10" t="s">
        <v>4911</v>
      </c>
      <c r="C185" s="12">
        <v>0.91666666666666663</v>
      </c>
      <c r="D185" s="13">
        <v>44018</v>
      </c>
      <c r="E185" s="7" t="s">
        <v>4769</v>
      </c>
      <c r="F185" s="14">
        <v>37.229999999999997</v>
      </c>
      <c r="G185" t="s">
        <v>5</v>
      </c>
    </row>
    <row r="186" spans="1:7" ht="14.25">
      <c r="A186" s="11">
        <v>44013</v>
      </c>
      <c r="B186" s="10" t="s">
        <v>4923</v>
      </c>
      <c r="C186" s="12">
        <v>0.41666666666666669</v>
      </c>
      <c r="D186" s="13">
        <v>44019</v>
      </c>
      <c r="E186" s="7" t="s">
        <v>4769</v>
      </c>
      <c r="F186" s="14">
        <v>34.21</v>
      </c>
      <c r="G186" t="s">
        <v>5</v>
      </c>
    </row>
    <row r="187" spans="1:7" ht="14.25">
      <c r="A187" s="11">
        <v>44013</v>
      </c>
      <c r="B187" s="10" t="s">
        <v>4925</v>
      </c>
      <c r="C187" s="12">
        <v>0.5</v>
      </c>
      <c r="D187" s="13">
        <v>44019</v>
      </c>
      <c r="E187" s="7" t="s">
        <v>4769</v>
      </c>
      <c r="F187" s="14">
        <v>39.130000000000003</v>
      </c>
      <c r="G187" t="s">
        <v>5</v>
      </c>
    </row>
    <row r="188" spans="1:7" ht="14.25">
      <c r="A188" s="11">
        <v>44013</v>
      </c>
      <c r="B188" s="10" t="s">
        <v>4928</v>
      </c>
      <c r="C188" s="12">
        <v>0.625</v>
      </c>
      <c r="D188" s="13">
        <v>44019</v>
      </c>
      <c r="E188" s="7" t="s">
        <v>4769</v>
      </c>
      <c r="F188" s="14">
        <v>35.14</v>
      </c>
      <c r="G188" t="s">
        <v>5</v>
      </c>
    </row>
    <row r="189" spans="1:7" ht="14.25">
      <c r="A189" s="11">
        <v>44013</v>
      </c>
      <c r="B189" s="10" t="s">
        <v>4929</v>
      </c>
      <c r="C189" s="12">
        <v>0.66666666666666663</v>
      </c>
      <c r="D189" s="13">
        <v>44019</v>
      </c>
      <c r="E189" s="7" t="s">
        <v>4769</v>
      </c>
      <c r="F189" s="14">
        <v>34.01</v>
      </c>
      <c r="G189" t="s">
        <v>5</v>
      </c>
    </row>
    <row r="190" spans="1:7" ht="14.25">
      <c r="A190" s="11">
        <v>44013</v>
      </c>
      <c r="B190" s="10" t="s">
        <v>4932</v>
      </c>
      <c r="C190" s="12">
        <v>0.79166666666666663</v>
      </c>
      <c r="D190" s="13">
        <v>44019</v>
      </c>
      <c r="E190" s="7" t="s">
        <v>4769</v>
      </c>
      <c r="F190" s="14">
        <v>40.840000000000003</v>
      </c>
      <c r="G190" t="s">
        <v>5</v>
      </c>
    </row>
    <row r="191" spans="1:7" ht="14.25">
      <c r="A191" s="11">
        <v>44013</v>
      </c>
      <c r="B191" s="10" t="s">
        <v>4933</v>
      </c>
      <c r="C191" s="12">
        <v>0.83333333333333337</v>
      </c>
      <c r="D191" s="13">
        <v>44019</v>
      </c>
      <c r="E191" s="7" t="s">
        <v>4769</v>
      </c>
      <c r="F191" s="14">
        <v>40.840000000000003</v>
      </c>
      <c r="G191" t="s">
        <v>5</v>
      </c>
    </row>
    <row r="192" spans="1:7" ht="14.25">
      <c r="A192" s="11">
        <v>44013</v>
      </c>
      <c r="B192" s="10" t="s">
        <v>4934</v>
      </c>
      <c r="C192" s="12">
        <v>0.875</v>
      </c>
      <c r="D192" s="13">
        <v>44019</v>
      </c>
      <c r="E192" s="7" t="s">
        <v>4769</v>
      </c>
      <c r="F192" s="14">
        <v>40.1</v>
      </c>
      <c r="G192" t="s">
        <v>5</v>
      </c>
    </row>
    <row r="193" spans="1:7" ht="14.25">
      <c r="A193" s="11">
        <v>44013</v>
      </c>
      <c r="B193" s="10" t="s">
        <v>4953</v>
      </c>
      <c r="C193" s="12">
        <v>0.66666666666666663</v>
      </c>
      <c r="D193" s="13">
        <v>44020</v>
      </c>
      <c r="E193" s="7" t="s">
        <v>4769</v>
      </c>
      <c r="F193" s="14">
        <v>40.020000000000003</v>
      </c>
      <c r="G193" t="s">
        <v>5</v>
      </c>
    </row>
    <row r="194" spans="1:7" ht="14.25">
      <c r="A194" s="11">
        <v>44013</v>
      </c>
      <c r="B194" s="10" t="s">
        <v>4957</v>
      </c>
      <c r="C194" s="12">
        <v>0.83333333333333337</v>
      </c>
      <c r="D194" s="13">
        <v>44020</v>
      </c>
      <c r="E194" s="7" t="s">
        <v>4769</v>
      </c>
      <c r="F194" s="14">
        <v>39.909999999999997</v>
      </c>
      <c r="G194" t="s">
        <v>5</v>
      </c>
    </row>
    <row r="195" spans="1:7" ht="14.25">
      <c r="A195" s="11">
        <v>44013</v>
      </c>
      <c r="B195" s="10" t="s">
        <v>4958</v>
      </c>
      <c r="C195" s="12">
        <v>0.875</v>
      </c>
      <c r="D195" s="13">
        <v>44020</v>
      </c>
      <c r="E195" s="7" t="s">
        <v>4769</v>
      </c>
      <c r="F195" s="14">
        <v>40.22</v>
      </c>
      <c r="G195" t="s">
        <v>5</v>
      </c>
    </row>
    <row r="196" spans="1:7" ht="14.25">
      <c r="A196" s="11">
        <v>44013</v>
      </c>
      <c r="B196" s="10" t="s">
        <v>4961</v>
      </c>
      <c r="C196" s="12">
        <v>0</v>
      </c>
      <c r="D196" s="13">
        <v>44021</v>
      </c>
      <c r="E196" s="7" t="s">
        <v>4769</v>
      </c>
      <c r="F196" s="14">
        <v>39.94</v>
      </c>
      <c r="G196" t="s">
        <v>5</v>
      </c>
    </row>
    <row r="197" spans="1:7" ht="14.25">
      <c r="A197" s="11">
        <v>44013</v>
      </c>
      <c r="B197" s="10" t="s">
        <v>4963</v>
      </c>
      <c r="C197" s="12">
        <v>8.3333333333333329E-2</v>
      </c>
      <c r="D197" s="13">
        <v>44021</v>
      </c>
      <c r="E197" s="7" t="s">
        <v>4769</v>
      </c>
      <c r="F197" s="14">
        <v>32.659999999999997</v>
      </c>
      <c r="G197" t="s">
        <v>5</v>
      </c>
    </row>
    <row r="198" spans="1:7" ht="14.25">
      <c r="A198" s="11">
        <v>44013</v>
      </c>
      <c r="B198" s="10" t="s">
        <v>4968</v>
      </c>
      <c r="C198" s="12">
        <v>0.29166666666666669</v>
      </c>
      <c r="D198" s="13">
        <v>44021</v>
      </c>
      <c r="E198" s="7" t="s">
        <v>4769</v>
      </c>
      <c r="F198" s="14">
        <v>41.7</v>
      </c>
      <c r="G198" t="s">
        <v>5</v>
      </c>
    </row>
    <row r="199" spans="1:7" ht="14.25">
      <c r="A199" s="11">
        <v>44013</v>
      </c>
      <c r="B199" s="10" t="s">
        <v>4970</v>
      </c>
      <c r="C199" s="12">
        <v>0.375</v>
      </c>
      <c r="D199" s="13">
        <v>44021</v>
      </c>
      <c r="E199" s="7" t="s">
        <v>4769</v>
      </c>
      <c r="F199" s="14">
        <v>43.12</v>
      </c>
      <c r="G199" t="s">
        <v>5</v>
      </c>
    </row>
    <row r="200" spans="1:7" ht="14.25">
      <c r="A200" s="11">
        <v>44013</v>
      </c>
      <c r="B200" s="10" t="s">
        <v>4971</v>
      </c>
      <c r="C200" s="12">
        <v>0.41666666666666669</v>
      </c>
      <c r="D200" s="13">
        <v>44021</v>
      </c>
      <c r="E200" s="7" t="s">
        <v>4769</v>
      </c>
      <c r="F200" s="14">
        <v>43.07</v>
      </c>
      <c r="G200" t="s">
        <v>5</v>
      </c>
    </row>
    <row r="201" spans="1:7" ht="14.25">
      <c r="A201" s="11">
        <v>44013</v>
      </c>
      <c r="B201" s="10" t="s">
        <v>4973</v>
      </c>
      <c r="C201" s="12">
        <v>0.5</v>
      </c>
      <c r="D201" s="13">
        <v>44021</v>
      </c>
      <c r="E201" s="7" t="s">
        <v>4769</v>
      </c>
      <c r="F201" s="14">
        <v>43.23</v>
      </c>
      <c r="G201" t="s">
        <v>5</v>
      </c>
    </row>
    <row r="202" spans="1:7" ht="14.25">
      <c r="A202" s="11">
        <v>44013</v>
      </c>
      <c r="B202" s="10" t="s">
        <v>4974</v>
      </c>
      <c r="C202" s="12">
        <v>0.54166666666666663</v>
      </c>
      <c r="D202" s="13">
        <v>44021</v>
      </c>
      <c r="E202" s="7" t="s">
        <v>4769</v>
      </c>
      <c r="F202" s="14">
        <v>42.53</v>
      </c>
      <c r="G202" t="s">
        <v>5</v>
      </c>
    </row>
    <row r="203" spans="1:7" ht="14.25">
      <c r="A203" s="11">
        <v>44013</v>
      </c>
      <c r="B203" s="10" t="s">
        <v>4976</v>
      </c>
      <c r="C203" s="12">
        <v>0.625</v>
      </c>
      <c r="D203" s="13">
        <v>44021</v>
      </c>
      <c r="E203" s="7" t="s">
        <v>4769</v>
      </c>
      <c r="F203" s="14">
        <v>39.840000000000003</v>
      </c>
      <c r="G203" t="s">
        <v>5</v>
      </c>
    </row>
    <row r="204" spans="1:7" ht="14.25">
      <c r="A204" s="11">
        <v>44013</v>
      </c>
      <c r="B204" s="10" t="s">
        <v>4977</v>
      </c>
      <c r="C204" s="12">
        <v>0.66666666666666663</v>
      </c>
      <c r="D204" s="13">
        <v>44021</v>
      </c>
      <c r="E204" s="7" t="s">
        <v>4769</v>
      </c>
      <c r="F204" s="14">
        <v>39.9</v>
      </c>
      <c r="G204" t="s">
        <v>5</v>
      </c>
    </row>
    <row r="205" spans="1:7" ht="14.25">
      <c r="A205" s="11">
        <v>44013</v>
      </c>
      <c r="B205" s="10" t="s">
        <v>4978</v>
      </c>
      <c r="C205" s="12">
        <v>0.70833333333333337</v>
      </c>
      <c r="D205" s="13">
        <v>44021</v>
      </c>
      <c r="E205" s="7" t="s">
        <v>4769</v>
      </c>
      <c r="F205" s="14">
        <v>41.7</v>
      </c>
      <c r="G205" t="s">
        <v>5</v>
      </c>
    </row>
    <row r="206" spans="1:7" ht="14.25">
      <c r="A206" s="11">
        <v>44013</v>
      </c>
      <c r="B206" s="10" t="s">
        <v>4981</v>
      </c>
      <c r="C206" s="12">
        <v>0.83333333333333337</v>
      </c>
      <c r="D206" s="13">
        <v>44021</v>
      </c>
      <c r="E206" s="7" t="s">
        <v>4769</v>
      </c>
      <c r="F206" s="14">
        <v>43.17</v>
      </c>
      <c r="G206" t="s">
        <v>5</v>
      </c>
    </row>
    <row r="207" spans="1:7" ht="14.25">
      <c r="A207" s="11">
        <v>44013</v>
      </c>
      <c r="B207" s="10" t="s">
        <v>4982</v>
      </c>
      <c r="C207" s="12">
        <v>0.875</v>
      </c>
      <c r="D207" s="13">
        <v>44021</v>
      </c>
      <c r="E207" s="7" t="s">
        <v>4769</v>
      </c>
      <c r="F207" s="14">
        <v>43.82</v>
      </c>
      <c r="G207" t="s">
        <v>5</v>
      </c>
    </row>
    <row r="208" spans="1:7" ht="14.25">
      <c r="A208" s="11">
        <v>44013</v>
      </c>
      <c r="B208" s="10" t="s">
        <v>4983</v>
      </c>
      <c r="C208" s="12">
        <v>0.91666666666666663</v>
      </c>
      <c r="D208" s="13">
        <v>44021</v>
      </c>
      <c r="E208" s="7" t="s">
        <v>4769</v>
      </c>
      <c r="F208" s="14">
        <v>43.68</v>
      </c>
      <c r="G208" t="s">
        <v>5</v>
      </c>
    </row>
    <row r="209" spans="1:7" ht="14.25">
      <c r="A209" s="11">
        <v>44013</v>
      </c>
      <c r="B209" s="10" t="s">
        <v>4985</v>
      </c>
      <c r="C209" s="12">
        <v>0</v>
      </c>
      <c r="D209" s="13">
        <v>44022</v>
      </c>
      <c r="E209" s="7" t="s">
        <v>4769</v>
      </c>
      <c r="F209" s="14">
        <v>41.2</v>
      </c>
      <c r="G209" t="s">
        <v>5</v>
      </c>
    </row>
    <row r="210" spans="1:7" ht="14.25">
      <c r="A210" s="11">
        <v>44013</v>
      </c>
      <c r="B210" s="10" t="s">
        <v>4986</v>
      </c>
      <c r="C210" s="12">
        <v>4.1666666666666664E-2</v>
      </c>
      <c r="D210" s="13">
        <v>44022</v>
      </c>
      <c r="E210" s="7" t="s">
        <v>4769</v>
      </c>
      <c r="F210" s="14">
        <v>39.270000000000003</v>
      </c>
      <c r="G210" t="s">
        <v>5</v>
      </c>
    </row>
    <row r="211" spans="1:7" ht="14.25">
      <c r="A211" s="11">
        <v>44013</v>
      </c>
      <c r="B211" s="10" t="s">
        <v>4987</v>
      </c>
      <c r="C211" s="12">
        <v>8.3333333333333329E-2</v>
      </c>
      <c r="D211" s="13">
        <v>44022</v>
      </c>
      <c r="E211" s="7" t="s">
        <v>4769</v>
      </c>
      <c r="F211" s="14">
        <v>35.6</v>
      </c>
      <c r="G211" t="s">
        <v>5</v>
      </c>
    </row>
    <row r="212" spans="1:7" ht="14.25">
      <c r="A212" s="11">
        <v>44013</v>
      </c>
      <c r="B212" s="10" t="s">
        <v>4993</v>
      </c>
      <c r="C212" s="12">
        <v>0.33333333333333331</v>
      </c>
      <c r="D212" s="13">
        <v>44022</v>
      </c>
      <c r="E212" s="7" t="s">
        <v>4769</v>
      </c>
      <c r="F212" s="14">
        <v>42.94</v>
      </c>
      <c r="G212" t="s">
        <v>5</v>
      </c>
    </row>
    <row r="213" spans="1:7" ht="14.25">
      <c r="A213" s="11">
        <v>44013</v>
      </c>
      <c r="B213" s="10" t="s">
        <v>4994</v>
      </c>
      <c r="C213" s="12">
        <v>0.375</v>
      </c>
      <c r="D213" s="13">
        <v>44022</v>
      </c>
      <c r="E213" s="7" t="s">
        <v>4769</v>
      </c>
      <c r="F213" s="14">
        <v>42.54</v>
      </c>
      <c r="G213" t="s">
        <v>5</v>
      </c>
    </row>
    <row r="214" spans="1:7" ht="14.25">
      <c r="A214" s="11">
        <v>44013</v>
      </c>
      <c r="B214" s="10" t="s">
        <v>4995</v>
      </c>
      <c r="C214" s="12">
        <v>0.41666666666666669</v>
      </c>
      <c r="D214" s="13">
        <v>44022</v>
      </c>
      <c r="E214" s="7" t="s">
        <v>4769</v>
      </c>
      <c r="F214" s="14">
        <v>41.76</v>
      </c>
      <c r="G214" t="s">
        <v>5</v>
      </c>
    </row>
    <row r="215" spans="1:7" ht="14.25">
      <c r="A215" s="11">
        <v>44013</v>
      </c>
      <c r="B215" s="10" t="s">
        <v>4997</v>
      </c>
      <c r="C215" s="12">
        <v>0.5</v>
      </c>
      <c r="D215" s="13">
        <v>44022</v>
      </c>
      <c r="E215" s="7" t="s">
        <v>4769</v>
      </c>
      <c r="F215" s="14">
        <v>40.869999999999997</v>
      </c>
      <c r="G215" t="s">
        <v>5</v>
      </c>
    </row>
    <row r="216" spans="1:7" ht="14.25">
      <c r="A216" s="11">
        <v>44013</v>
      </c>
      <c r="B216" s="10" t="s">
        <v>4998</v>
      </c>
      <c r="C216" s="12">
        <v>0.54166666666666663</v>
      </c>
      <c r="D216" s="13">
        <v>44022</v>
      </c>
      <c r="E216" s="7" t="s">
        <v>4769</v>
      </c>
      <c r="F216" s="14">
        <v>40.5</v>
      </c>
      <c r="G216" t="s">
        <v>5</v>
      </c>
    </row>
    <row r="217" spans="1:7" ht="14.25">
      <c r="A217" s="11">
        <v>44013</v>
      </c>
      <c r="B217" s="10" t="s">
        <v>4999</v>
      </c>
      <c r="C217" s="12">
        <v>0.58333333333333337</v>
      </c>
      <c r="D217" s="13">
        <v>44022</v>
      </c>
      <c r="E217" s="7" t="s">
        <v>4769</v>
      </c>
      <c r="F217" s="14">
        <v>40.020000000000003</v>
      </c>
      <c r="G217" t="s">
        <v>5</v>
      </c>
    </row>
    <row r="218" spans="1:7" ht="14.25">
      <c r="A218" s="11">
        <v>44013</v>
      </c>
      <c r="B218" s="10" t="s">
        <v>5000</v>
      </c>
      <c r="C218" s="12">
        <v>0.625</v>
      </c>
      <c r="D218" s="13">
        <v>44022</v>
      </c>
      <c r="E218" s="7" t="s">
        <v>4769</v>
      </c>
      <c r="F218" s="14">
        <v>39.270000000000003</v>
      </c>
      <c r="G218" t="s">
        <v>5</v>
      </c>
    </row>
    <row r="219" spans="1:7" ht="14.25">
      <c r="A219" s="11">
        <v>44013</v>
      </c>
      <c r="B219" s="10" t="s">
        <v>5001</v>
      </c>
      <c r="C219" s="12">
        <v>0.66666666666666663</v>
      </c>
      <c r="D219" s="13">
        <v>44022</v>
      </c>
      <c r="E219" s="7" t="s">
        <v>4769</v>
      </c>
      <c r="F219" s="14">
        <v>36.24</v>
      </c>
      <c r="G219" t="s">
        <v>5</v>
      </c>
    </row>
    <row r="220" spans="1:7" ht="14.25">
      <c r="A220" s="11">
        <v>44013</v>
      </c>
      <c r="B220" s="10" t="s">
        <v>5005</v>
      </c>
      <c r="C220" s="12">
        <v>0.83333333333333337</v>
      </c>
      <c r="D220" s="13">
        <v>44022</v>
      </c>
      <c r="E220" s="7" t="s">
        <v>4769</v>
      </c>
      <c r="F220" s="14">
        <v>36.25</v>
      </c>
      <c r="G220" t="s">
        <v>5</v>
      </c>
    </row>
    <row r="221" spans="1:7" ht="14.25">
      <c r="A221" s="11">
        <v>44013</v>
      </c>
      <c r="B221" s="10" t="s">
        <v>5008</v>
      </c>
      <c r="C221" s="12">
        <v>0.95833333333333337</v>
      </c>
      <c r="D221" s="13">
        <v>44022</v>
      </c>
      <c r="E221" s="7" t="s">
        <v>4769</v>
      </c>
      <c r="F221" s="14">
        <v>29.52</v>
      </c>
      <c r="G221" t="s">
        <v>5</v>
      </c>
    </row>
    <row r="222" spans="1:7" ht="14.25">
      <c r="A222" s="11">
        <v>44013</v>
      </c>
      <c r="B222" s="10" t="s">
        <v>5013</v>
      </c>
      <c r="C222" s="12">
        <v>0.16666666666666666</v>
      </c>
      <c r="D222" s="13">
        <v>44023</v>
      </c>
      <c r="E222" s="7" t="s">
        <v>4769</v>
      </c>
      <c r="F222" s="14">
        <v>26.1</v>
      </c>
      <c r="G222" t="s">
        <v>5</v>
      </c>
    </row>
    <row r="223" spans="1:7" ht="14.25">
      <c r="A223" s="11">
        <v>44013</v>
      </c>
      <c r="B223" s="10" t="s">
        <v>5032</v>
      </c>
      <c r="C223" s="12">
        <v>0.95833333333333337</v>
      </c>
      <c r="D223" s="13">
        <v>44023</v>
      </c>
      <c r="E223" s="7" t="s">
        <v>4769</v>
      </c>
      <c r="F223" s="14">
        <v>34.92</v>
      </c>
      <c r="G223" t="s">
        <v>5</v>
      </c>
    </row>
    <row r="224" spans="1:7" ht="14.25">
      <c r="A224" s="11">
        <v>44013</v>
      </c>
      <c r="B224" s="10" t="s">
        <v>5052</v>
      </c>
      <c r="C224" s="12">
        <v>0.79166666666666663</v>
      </c>
      <c r="D224" s="13">
        <v>44024</v>
      </c>
      <c r="E224" s="7" t="s">
        <v>4769</v>
      </c>
      <c r="F224" s="14">
        <v>35.119999999999997</v>
      </c>
      <c r="G224" t="s">
        <v>5</v>
      </c>
    </row>
    <row r="225" spans="1:7" ht="14.25">
      <c r="A225" s="11">
        <v>44013</v>
      </c>
      <c r="B225" s="10" t="s">
        <v>5055</v>
      </c>
      <c r="C225" s="12">
        <v>0.91666666666666663</v>
      </c>
      <c r="D225" s="13">
        <v>44024</v>
      </c>
      <c r="E225" s="7" t="s">
        <v>4769</v>
      </c>
      <c r="F225" s="14">
        <v>41.2</v>
      </c>
      <c r="G225" t="s">
        <v>5</v>
      </c>
    </row>
    <row r="226" spans="1:7" ht="14.25">
      <c r="A226" s="11">
        <v>44013</v>
      </c>
      <c r="B226" s="10" t="s">
        <v>5056</v>
      </c>
      <c r="C226" s="12">
        <v>0.95833333333333337</v>
      </c>
      <c r="D226" s="13">
        <v>44024</v>
      </c>
      <c r="E226" s="7" t="s">
        <v>4769</v>
      </c>
      <c r="F226" s="14">
        <v>37.450000000000003</v>
      </c>
      <c r="G226" t="s">
        <v>5</v>
      </c>
    </row>
    <row r="227" spans="1:7" ht="14.25">
      <c r="A227" s="11">
        <v>44013</v>
      </c>
      <c r="B227" s="10" t="s">
        <v>5065</v>
      </c>
      <c r="C227" s="12">
        <v>0.33333333333333331</v>
      </c>
      <c r="D227" s="13">
        <v>44025</v>
      </c>
      <c r="E227" s="7" t="s">
        <v>4769</v>
      </c>
      <c r="F227" s="14">
        <v>38.119999999999997</v>
      </c>
      <c r="G227" t="s">
        <v>5</v>
      </c>
    </row>
    <row r="228" spans="1:7" ht="14.25">
      <c r="A228" s="11">
        <v>44013</v>
      </c>
      <c r="B228" s="10" t="s">
        <v>5066</v>
      </c>
      <c r="C228" s="12">
        <v>0.375</v>
      </c>
      <c r="D228" s="13">
        <v>44025</v>
      </c>
      <c r="E228" s="7" t="s">
        <v>4769</v>
      </c>
      <c r="F228" s="14">
        <v>37.68</v>
      </c>
      <c r="G228" t="s">
        <v>5</v>
      </c>
    </row>
    <row r="229" spans="1:7" ht="14.25">
      <c r="A229" s="11">
        <v>44013</v>
      </c>
      <c r="B229" s="10" t="s">
        <v>5067</v>
      </c>
      <c r="C229" s="12">
        <v>0.41666666666666669</v>
      </c>
      <c r="D229" s="13">
        <v>44025</v>
      </c>
      <c r="E229" s="7" t="s">
        <v>4769</v>
      </c>
      <c r="F229" s="14">
        <v>34.950000000000003</v>
      </c>
      <c r="G229" t="s">
        <v>5</v>
      </c>
    </row>
    <row r="230" spans="1:7" ht="14.25">
      <c r="A230" s="11">
        <v>44013</v>
      </c>
      <c r="B230" s="10" t="s">
        <v>5073</v>
      </c>
      <c r="C230" s="12">
        <v>0.66666666666666663</v>
      </c>
      <c r="D230" s="13">
        <v>44025</v>
      </c>
      <c r="E230" s="7" t="s">
        <v>4769</v>
      </c>
      <c r="F230" s="14">
        <v>34</v>
      </c>
      <c r="G230" t="s">
        <v>5</v>
      </c>
    </row>
    <row r="231" spans="1:7" ht="14.25">
      <c r="A231" s="11">
        <v>44013</v>
      </c>
      <c r="B231" s="10" t="s">
        <v>5076</v>
      </c>
      <c r="C231" s="12">
        <v>0.79166666666666663</v>
      </c>
      <c r="D231" s="13">
        <v>44025</v>
      </c>
      <c r="E231" s="7" t="s">
        <v>4769</v>
      </c>
      <c r="F231" s="14">
        <v>36.1</v>
      </c>
      <c r="G231" t="s">
        <v>5</v>
      </c>
    </row>
    <row r="232" spans="1:7" ht="14.25">
      <c r="A232" s="11">
        <v>44013</v>
      </c>
      <c r="B232" s="10" t="s">
        <v>5078</v>
      </c>
      <c r="C232" s="12">
        <v>0.875</v>
      </c>
      <c r="D232" s="13">
        <v>44025</v>
      </c>
      <c r="E232" s="7" t="s">
        <v>4769</v>
      </c>
      <c r="F232" s="14">
        <v>39</v>
      </c>
      <c r="G232" t="s">
        <v>5</v>
      </c>
    </row>
    <row r="233" spans="1:7" ht="14.25">
      <c r="A233" s="11">
        <v>44013</v>
      </c>
      <c r="B233" s="10" t="s">
        <v>5079</v>
      </c>
      <c r="C233" s="12">
        <v>0.91666666666666663</v>
      </c>
      <c r="D233" s="13">
        <v>44025</v>
      </c>
      <c r="E233" s="7" t="s">
        <v>4769</v>
      </c>
      <c r="F233" s="14">
        <v>38.99</v>
      </c>
      <c r="G233" t="s">
        <v>5</v>
      </c>
    </row>
    <row r="234" spans="1:7" ht="14.25">
      <c r="A234" s="11">
        <v>44013</v>
      </c>
      <c r="B234" s="10" t="s">
        <v>5080</v>
      </c>
      <c r="C234" s="12">
        <v>0.95833333333333337</v>
      </c>
      <c r="D234" s="13">
        <v>44025</v>
      </c>
      <c r="E234" s="7" t="s">
        <v>4769</v>
      </c>
      <c r="F234" s="14">
        <v>34.64</v>
      </c>
      <c r="G234" t="s">
        <v>5</v>
      </c>
    </row>
    <row r="235" spans="1:7" ht="14.25">
      <c r="A235" s="11">
        <v>44013</v>
      </c>
      <c r="B235" s="10" t="s">
        <v>5095</v>
      </c>
      <c r="C235" s="12">
        <v>0.58333333333333337</v>
      </c>
      <c r="D235" s="13">
        <v>44026</v>
      </c>
      <c r="E235" s="7" t="s">
        <v>4769</v>
      </c>
      <c r="F235" s="14">
        <v>37.130000000000003</v>
      </c>
      <c r="G235" t="s">
        <v>5</v>
      </c>
    </row>
    <row r="236" spans="1:7" ht="14.25">
      <c r="A236" s="11">
        <v>44013</v>
      </c>
      <c r="B236" s="10" t="s">
        <v>5099</v>
      </c>
      <c r="C236" s="12">
        <v>0.75</v>
      </c>
      <c r="D236" s="13">
        <v>44026</v>
      </c>
      <c r="E236" s="7" t="s">
        <v>4769</v>
      </c>
      <c r="F236" s="14">
        <v>37.549999999999997</v>
      </c>
      <c r="G236" t="s">
        <v>5</v>
      </c>
    </row>
    <row r="237" spans="1:7" ht="14.25">
      <c r="A237" s="11">
        <v>44013</v>
      </c>
      <c r="B237" s="10" t="s">
        <v>5100</v>
      </c>
      <c r="C237" s="12">
        <v>0.79166666666666663</v>
      </c>
      <c r="D237" s="13">
        <v>44026</v>
      </c>
      <c r="E237" s="7" t="s">
        <v>4769</v>
      </c>
      <c r="F237" s="14">
        <v>37</v>
      </c>
      <c r="G237" t="s">
        <v>5</v>
      </c>
    </row>
    <row r="238" spans="1:7" ht="14.25">
      <c r="A238" s="11">
        <v>44013</v>
      </c>
      <c r="B238" s="10" t="s">
        <v>5104</v>
      </c>
      <c r="C238" s="12">
        <v>0.95833333333333337</v>
      </c>
      <c r="D238" s="13">
        <v>44026</v>
      </c>
      <c r="E238" s="7" t="s">
        <v>4769</v>
      </c>
      <c r="F238" s="14">
        <v>31.97</v>
      </c>
      <c r="G238" t="s">
        <v>5</v>
      </c>
    </row>
    <row r="239" spans="1:7" ht="14.25">
      <c r="A239" s="11">
        <v>44013</v>
      </c>
      <c r="B239" s="10" t="s">
        <v>5118</v>
      </c>
      <c r="C239" s="12">
        <v>0.54166666666666663</v>
      </c>
      <c r="D239" s="13">
        <v>44027</v>
      </c>
      <c r="E239" s="7" t="s">
        <v>4769</v>
      </c>
      <c r="F239" s="14">
        <v>34.99</v>
      </c>
      <c r="G239" t="s">
        <v>5</v>
      </c>
    </row>
    <row r="240" spans="1:7" ht="14.25">
      <c r="A240" s="11">
        <v>44013</v>
      </c>
      <c r="B240" s="10" t="s">
        <v>5119</v>
      </c>
      <c r="C240" s="12">
        <v>0.58333333333333337</v>
      </c>
      <c r="D240" s="13">
        <v>44027</v>
      </c>
      <c r="E240" s="7" t="s">
        <v>4769</v>
      </c>
      <c r="F240" s="14">
        <v>32.99</v>
      </c>
      <c r="G240" t="s">
        <v>5</v>
      </c>
    </row>
    <row r="241" spans="1:7" ht="14.25">
      <c r="A241" s="11">
        <v>44013</v>
      </c>
      <c r="B241" s="10" t="s">
        <v>5120</v>
      </c>
      <c r="C241" s="12">
        <v>0.625</v>
      </c>
      <c r="D241" s="13">
        <v>44027</v>
      </c>
      <c r="E241" s="7" t="s">
        <v>4769</v>
      </c>
      <c r="F241" s="14">
        <v>33.53</v>
      </c>
      <c r="G241" t="s">
        <v>5</v>
      </c>
    </row>
    <row r="242" spans="1:7" ht="14.25">
      <c r="A242" s="11">
        <v>44013</v>
      </c>
      <c r="B242" s="10" t="s">
        <v>5121</v>
      </c>
      <c r="C242" s="12">
        <v>0.66666666666666663</v>
      </c>
      <c r="D242" s="13">
        <v>44027</v>
      </c>
      <c r="E242" s="7" t="s">
        <v>4769</v>
      </c>
      <c r="F242" s="14">
        <v>34.07</v>
      </c>
      <c r="G242" t="s">
        <v>5</v>
      </c>
    </row>
    <row r="243" spans="1:7" ht="14.25">
      <c r="A243" s="11">
        <v>44013</v>
      </c>
      <c r="B243" s="10" t="s">
        <v>5130</v>
      </c>
      <c r="C243" s="12">
        <v>4.1666666666666664E-2</v>
      </c>
      <c r="D243" s="13">
        <v>44028</v>
      </c>
      <c r="E243" s="7" t="s">
        <v>4769</v>
      </c>
      <c r="F243" s="14">
        <v>32.5</v>
      </c>
      <c r="G243" t="s">
        <v>5</v>
      </c>
    </row>
    <row r="244" spans="1:7" ht="14.25">
      <c r="A244" s="11">
        <v>44013</v>
      </c>
      <c r="B244" s="10" t="s">
        <v>5138</v>
      </c>
      <c r="C244" s="12">
        <v>0.375</v>
      </c>
      <c r="D244" s="13">
        <v>44028</v>
      </c>
      <c r="E244" s="7" t="s">
        <v>4769</v>
      </c>
      <c r="F244" s="14">
        <v>37</v>
      </c>
      <c r="G244" t="s">
        <v>5</v>
      </c>
    </row>
    <row r="245" spans="1:7" ht="14.25">
      <c r="A245" s="11">
        <v>44013</v>
      </c>
      <c r="B245" s="10" t="s">
        <v>5140</v>
      </c>
      <c r="C245" s="12">
        <v>0.45833333333333331</v>
      </c>
      <c r="D245" s="13">
        <v>44028</v>
      </c>
      <c r="E245" s="7" t="s">
        <v>4769</v>
      </c>
      <c r="F245" s="14">
        <v>36.799999999999997</v>
      </c>
      <c r="G245" t="s">
        <v>5</v>
      </c>
    </row>
    <row r="246" spans="1:7" ht="14.25">
      <c r="A246" s="11">
        <v>44013</v>
      </c>
      <c r="B246" s="10" t="s">
        <v>5141</v>
      </c>
      <c r="C246" s="12">
        <v>0.5</v>
      </c>
      <c r="D246" s="13">
        <v>44028</v>
      </c>
      <c r="E246" s="7" t="s">
        <v>4769</v>
      </c>
      <c r="F246" s="14">
        <v>37.65</v>
      </c>
      <c r="G246" t="s">
        <v>5</v>
      </c>
    </row>
    <row r="247" spans="1:7" ht="14.25">
      <c r="A247" s="11">
        <v>44013</v>
      </c>
      <c r="B247" s="10" t="s">
        <v>5142</v>
      </c>
      <c r="C247" s="12">
        <v>0.54166666666666663</v>
      </c>
      <c r="D247" s="13">
        <v>44028</v>
      </c>
      <c r="E247" s="7" t="s">
        <v>4769</v>
      </c>
      <c r="F247" s="14">
        <v>39.93</v>
      </c>
      <c r="G247" t="s">
        <v>5</v>
      </c>
    </row>
    <row r="248" spans="1:7" ht="14.25">
      <c r="A248" s="11">
        <v>44013</v>
      </c>
      <c r="B248" s="10" t="s">
        <v>5143</v>
      </c>
      <c r="C248" s="12">
        <v>0.58333333333333337</v>
      </c>
      <c r="D248" s="13">
        <v>44028</v>
      </c>
      <c r="E248" s="7" t="s">
        <v>4769</v>
      </c>
      <c r="F248" s="14">
        <v>38.799999999999997</v>
      </c>
      <c r="G248" t="s">
        <v>5</v>
      </c>
    </row>
    <row r="249" spans="1:7" ht="14.25">
      <c r="A249" s="11">
        <v>44013</v>
      </c>
      <c r="B249" s="10" t="s">
        <v>5145</v>
      </c>
      <c r="C249" s="12">
        <v>0.66666666666666663</v>
      </c>
      <c r="D249" s="13">
        <v>44028</v>
      </c>
      <c r="E249" s="7" t="s">
        <v>4769</v>
      </c>
      <c r="F249" s="14">
        <v>37.51</v>
      </c>
      <c r="G249" t="s">
        <v>5</v>
      </c>
    </row>
    <row r="250" spans="1:7" ht="14.25">
      <c r="A250" s="11">
        <v>44013</v>
      </c>
      <c r="B250" s="10" t="s">
        <v>5149</v>
      </c>
      <c r="C250" s="12">
        <v>0.83333333333333337</v>
      </c>
      <c r="D250" s="13">
        <v>44028</v>
      </c>
      <c r="E250" s="7" t="s">
        <v>4769</v>
      </c>
      <c r="F250" s="14">
        <v>36.5</v>
      </c>
      <c r="G250" t="s">
        <v>5</v>
      </c>
    </row>
    <row r="251" spans="1:7" ht="14.25">
      <c r="A251" s="11">
        <v>44013</v>
      </c>
      <c r="B251" s="10" t="s">
        <v>5150</v>
      </c>
      <c r="C251" s="12">
        <v>0.875</v>
      </c>
      <c r="D251" s="13">
        <v>44028</v>
      </c>
      <c r="E251" s="7" t="s">
        <v>4769</v>
      </c>
      <c r="F251" s="14">
        <v>37.049999999999997</v>
      </c>
      <c r="G251" t="s">
        <v>5</v>
      </c>
    </row>
    <row r="252" spans="1:7" ht="14.25">
      <c r="A252" s="11">
        <v>44013</v>
      </c>
      <c r="B252" s="10" t="s">
        <v>5151</v>
      </c>
      <c r="C252" s="12">
        <v>0.91666666666666663</v>
      </c>
      <c r="D252" s="13">
        <v>44028</v>
      </c>
      <c r="E252" s="7" t="s">
        <v>4769</v>
      </c>
      <c r="F252" s="14">
        <v>36.72</v>
      </c>
      <c r="G252" t="s">
        <v>5</v>
      </c>
    </row>
    <row r="253" spans="1:7" ht="14.25">
      <c r="A253" s="11">
        <v>44013</v>
      </c>
      <c r="B253" s="10" t="s">
        <v>5152</v>
      </c>
      <c r="C253" s="12">
        <v>0.95833333333333337</v>
      </c>
      <c r="D253" s="13">
        <v>44028</v>
      </c>
      <c r="E253" s="7" t="s">
        <v>4769</v>
      </c>
      <c r="F253" s="14">
        <v>34.72</v>
      </c>
      <c r="G253" t="s">
        <v>5</v>
      </c>
    </row>
    <row r="254" spans="1:7" ht="14.25">
      <c r="A254" s="11">
        <v>44013</v>
      </c>
      <c r="B254" s="10" t="s">
        <v>5153</v>
      </c>
      <c r="C254" s="12">
        <v>0</v>
      </c>
      <c r="D254" s="13">
        <v>44029</v>
      </c>
      <c r="E254" s="7" t="s">
        <v>4769</v>
      </c>
      <c r="F254" s="14">
        <v>35.299999999999997</v>
      </c>
      <c r="G254" t="s">
        <v>5</v>
      </c>
    </row>
    <row r="255" spans="1:7" ht="14.25">
      <c r="A255" s="11">
        <v>44013</v>
      </c>
      <c r="B255" s="10" t="s">
        <v>5166</v>
      </c>
      <c r="C255" s="12">
        <v>0.54166666666666663</v>
      </c>
      <c r="D255" s="13">
        <v>44029</v>
      </c>
      <c r="E255" s="7" t="s">
        <v>4769</v>
      </c>
      <c r="F255" s="14">
        <v>36.049999999999997</v>
      </c>
      <c r="G255" t="s">
        <v>5</v>
      </c>
    </row>
    <row r="256" spans="1:7" ht="14.25">
      <c r="A256" s="11">
        <v>44013</v>
      </c>
      <c r="B256" s="10" t="s">
        <v>5167</v>
      </c>
      <c r="C256" s="12">
        <v>0.58333333333333337</v>
      </c>
      <c r="D256" s="13">
        <v>44029</v>
      </c>
      <c r="E256" s="7" t="s">
        <v>4769</v>
      </c>
      <c r="F256" s="14">
        <v>35.74</v>
      </c>
      <c r="G256" t="s">
        <v>5</v>
      </c>
    </row>
    <row r="257" spans="1:7" ht="14.25">
      <c r="A257" s="11">
        <v>44013</v>
      </c>
      <c r="B257" s="10" t="s">
        <v>5168</v>
      </c>
      <c r="C257" s="12">
        <v>0.625</v>
      </c>
      <c r="D257" s="13">
        <v>44029</v>
      </c>
      <c r="E257" s="7" t="s">
        <v>4769</v>
      </c>
      <c r="F257" s="14">
        <v>34.49</v>
      </c>
      <c r="G257" t="s">
        <v>5</v>
      </c>
    </row>
    <row r="258" spans="1:7" ht="14.25">
      <c r="A258" s="11">
        <v>44013</v>
      </c>
      <c r="B258" s="10" t="s">
        <v>5169</v>
      </c>
      <c r="C258" s="12">
        <v>0.66666666666666663</v>
      </c>
      <c r="D258" s="13">
        <v>44029</v>
      </c>
      <c r="E258" s="7" t="s">
        <v>4769</v>
      </c>
      <c r="F258" s="14">
        <v>33.99</v>
      </c>
      <c r="G258" t="s">
        <v>5</v>
      </c>
    </row>
    <row r="259" spans="1:7" ht="14.25">
      <c r="A259" s="11">
        <v>44013</v>
      </c>
      <c r="B259" s="10" t="s">
        <v>5170</v>
      </c>
      <c r="C259" s="12">
        <v>0.70833333333333337</v>
      </c>
      <c r="D259" s="13">
        <v>44029</v>
      </c>
      <c r="E259" s="7" t="s">
        <v>4769</v>
      </c>
      <c r="F259" s="14">
        <v>33.49</v>
      </c>
      <c r="G259" t="s">
        <v>5</v>
      </c>
    </row>
    <row r="260" spans="1:7" ht="14.25">
      <c r="A260" s="11">
        <v>44013</v>
      </c>
      <c r="B260" s="10" t="s">
        <v>5171</v>
      </c>
      <c r="C260" s="12">
        <v>0.75</v>
      </c>
      <c r="D260" s="13">
        <v>44029</v>
      </c>
      <c r="E260" s="7" t="s">
        <v>4769</v>
      </c>
      <c r="F260" s="14">
        <v>32.24</v>
      </c>
      <c r="G260" t="s">
        <v>5</v>
      </c>
    </row>
    <row r="261" spans="1:7" ht="14.25">
      <c r="A261" s="11">
        <v>44013</v>
      </c>
      <c r="B261" s="10" t="s">
        <v>5174</v>
      </c>
      <c r="C261" s="12">
        <v>0.875</v>
      </c>
      <c r="D261" s="13">
        <v>44029</v>
      </c>
      <c r="E261" s="7" t="s">
        <v>4769</v>
      </c>
      <c r="F261" s="14">
        <v>37</v>
      </c>
      <c r="G261" t="s">
        <v>5</v>
      </c>
    </row>
    <row r="262" spans="1:7" ht="14.25">
      <c r="A262" s="11">
        <v>44013</v>
      </c>
      <c r="B262" s="10" t="s">
        <v>5177</v>
      </c>
      <c r="C262" s="12">
        <v>0</v>
      </c>
      <c r="D262" s="13">
        <v>44030</v>
      </c>
      <c r="E262" s="7" t="s">
        <v>4769</v>
      </c>
      <c r="F262" s="14">
        <v>34.57</v>
      </c>
      <c r="G262" t="s">
        <v>5</v>
      </c>
    </row>
    <row r="263" spans="1:7" ht="14.25">
      <c r="A263" s="11">
        <v>44013</v>
      </c>
      <c r="B263" s="10" t="s">
        <v>5178</v>
      </c>
      <c r="C263" s="12">
        <v>4.1666666666666664E-2</v>
      </c>
      <c r="D263" s="13">
        <v>44030</v>
      </c>
      <c r="E263" s="7" t="s">
        <v>4769</v>
      </c>
      <c r="F263" s="14">
        <v>30.54</v>
      </c>
      <c r="G263" t="s">
        <v>5</v>
      </c>
    </row>
    <row r="264" spans="1:7" ht="14.25">
      <c r="A264" s="11">
        <v>44013</v>
      </c>
      <c r="B264" s="10" t="s">
        <v>5191</v>
      </c>
      <c r="C264" s="12">
        <v>0.58333333333333337</v>
      </c>
      <c r="D264" s="13">
        <v>44030</v>
      </c>
      <c r="E264" s="7" t="s">
        <v>4769</v>
      </c>
      <c r="F264" s="14">
        <v>33.49</v>
      </c>
      <c r="G264" t="s">
        <v>5</v>
      </c>
    </row>
    <row r="265" spans="1:7" ht="14.25">
      <c r="A265" s="11">
        <v>44013</v>
      </c>
      <c r="B265" s="10" t="s">
        <v>5192</v>
      </c>
      <c r="C265" s="12">
        <v>0.625</v>
      </c>
      <c r="D265" s="13">
        <v>44030</v>
      </c>
      <c r="E265" s="7" t="s">
        <v>4769</v>
      </c>
      <c r="F265" s="14">
        <v>28.63</v>
      </c>
      <c r="G265" t="s">
        <v>5</v>
      </c>
    </row>
    <row r="266" spans="1:7" ht="14.25">
      <c r="A266" s="11">
        <v>44013</v>
      </c>
      <c r="B266" s="10" t="s">
        <v>5194</v>
      </c>
      <c r="C266" s="12">
        <v>0.70833333333333337</v>
      </c>
      <c r="D266" s="13">
        <v>44030</v>
      </c>
      <c r="E266" s="7" t="s">
        <v>4769</v>
      </c>
      <c r="F266" s="14">
        <v>28.04</v>
      </c>
      <c r="G266" t="s">
        <v>5</v>
      </c>
    </row>
    <row r="267" spans="1:7" ht="14.25">
      <c r="A267" s="11">
        <v>44013</v>
      </c>
      <c r="B267" s="10" t="s">
        <v>5196</v>
      </c>
      <c r="C267" s="12">
        <v>0.79166666666666663</v>
      </c>
      <c r="D267" s="13">
        <v>44030</v>
      </c>
      <c r="E267" s="7" t="s">
        <v>4769</v>
      </c>
      <c r="F267" s="14">
        <v>37.950000000000003</v>
      </c>
      <c r="G267" t="s">
        <v>5</v>
      </c>
    </row>
    <row r="268" spans="1:7" ht="14.25">
      <c r="A268" s="11">
        <v>44013</v>
      </c>
      <c r="B268" s="10" t="s">
        <v>5197</v>
      </c>
      <c r="C268" s="12">
        <v>0.83333333333333337</v>
      </c>
      <c r="D268" s="13">
        <v>44030</v>
      </c>
      <c r="E268" s="7" t="s">
        <v>4769</v>
      </c>
      <c r="F268" s="14">
        <v>38.409999999999997</v>
      </c>
      <c r="G268" t="s">
        <v>5</v>
      </c>
    </row>
    <row r="269" spans="1:7" ht="14.25">
      <c r="A269" s="11">
        <v>44013</v>
      </c>
      <c r="B269" s="10" t="s">
        <v>5199</v>
      </c>
      <c r="C269" s="12">
        <v>0.91666666666666663</v>
      </c>
      <c r="D269" s="13">
        <v>44030</v>
      </c>
      <c r="E269" s="7" t="s">
        <v>4769</v>
      </c>
      <c r="F269" s="14">
        <v>39.450000000000003</v>
      </c>
      <c r="G269" t="s">
        <v>5</v>
      </c>
    </row>
    <row r="270" spans="1:7" ht="14.25">
      <c r="A270" s="11">
        <v>44013</v>
      </c>
      <c r="B270" s="10" t="s">
        <v>5200</v>
      </c>
      <c r="C270" s="12">
        <v>0.95833333333333337</v>
      </c>
      <c r="D270" s="13">
        <v>44030</v>
      </c>
      <c r="E270" s="7" t="s">
        <v>4769</v>
      </c>
      <c r="F270" s="14">
        <v>37.520000000000003</v>
      </c>
      <c r="G270" t="s">
        <v>5</v>
      </c>
    </row>
    <row r="271" spans="1:7" ht="14.25">
      <c r="A271" s="11">
        <v>44013</v>
      </c>
      <c r="B271" s="10" t="s">
        <v>5201</v>
      </c>
      <c r="C271" s="12">
        <v>0</v>
      </c>
      <c r="D271" s="13">
        <v>44031</v>
      </c>
      <c r="E271" s="7" t="s">
        <v>4769</v>
      </c>
      <c r="F271" s="14">
        <v>38.69</v>
      </c>
      <c r="G271" t="s">
        <v>5</v>
      </c>
    </row>
    <row r="272" spans="1:7" ht="14.25">
      <c r="A272" s="11">
        <v>44013</v>
      </c>
      <c r="B272" s="10" t="s">
        <v>5202</v>
      </c>
      <c r="C272" s="12">
        <v>4.1666666666666664E-2</v>
      </c>
      <c r="D272" s="13">
        <v>44031</v>
      </c>
      <c r="E272" s="7" t="s">
        <v>4769</v>
      </c>
      <c r="F272" s="14">
        <v>36.72</v>
      </c>
      <c r="G272" t="s">
        <v>5</v>
      </c>
    </row>
    <row r="273" spans="1:7" ht="14.25">
      <c r="A273" s="11">
        <v>44013</v>
      </c>
      <c r="B273" s="10" t="s">
        <v>5203</v>
      </c>
      <c r="C273" s="12">
        <v>8.3333333333333329E-2</v>
      </c>
      <c r="D273" s="13">
        <v>44031</v>
      </c>
      <c r="E273" s="7" t="s">
        <v>4769</v>
      </c>
      <c r="F273" s="14">
        <v>33.409999999999997</v>
      </c>
      <c r="G273" t="s">
        <v>5</v>
      </c>
    </row>
    <row r="274" spans="1:7" ht="14.25">
      <c r="A274" s="11">
        <v>44013</v>
      </c>
      <c r="B274" s="10" t="s">
        <v>5205</v>
      </c>
      <c r="C274" s="12">
        <v>0.16666666666666666</v>
      </c>
      <c r="D274" s="13">
        <v>44031</v>
      </c>
      <c r="E274" s="7" t="s">
        <v>4769</v>
      </c>
      <c r="F274" s="14">
        <v>28.3</v>
      </c>
      <c r="G274" t="s">
        <v>5</v>
      </c>
    </row>
    <row r="275" spans="1:7" ht="14.25">
      <c r="A275" s="11">
        <v>44013</v>
      </c>
      <c r="B275" s="10" t="s">
        <v>5221</v>
      </c>
      <c r="C275" s="12">
        <v>0.83333333333333337</v>
      </c>
      <c r="D275" s="13">
        <v>44031</v>
      </c>
      <c r="E275" s="7" t="s">
        <v>4769</v>
      </c>
      <c r="F275" s="14">
        <v>37.520000000000003</v>
      </c>
      <c r="G275" t="s">
        <v>5</v>
      </c>
    </row>
    <row r="276" spans="1:7" ht="14.25">
      <c r="A276" s="11">
        <v>44013</v>
      </c>
      <c r="B276" s="10" t="s">
        <v>5222</v>
      </c>
      <c r="C276" s="12">
        <v>0.875</v>
      </c>
      <c r="D276" s="13">
        <v>44031</v>
      </c>
      <c r="E276" s="7" t="s">
        <v>4769</v>
      </c>
      <c r="F276" s="14">
        <v>37.950000000000003</v>
      </c>
      <c r="G276" t="s">
        <v>5</v>
      </c>
    </row>
    <row r="277" spans="1:7" ht="14.25">
      <c r="A277" s="11">
        <v>44013</v>
      </c>
      <c r="B277" s="10" t="s">
        <v>5223</v>
      </c>
      <c r="C277" s="12">
        <v>0.91666666666666663</v>
      </c>
      <c r="D277" s="13">
        <v>44031</v>
      </c>
      <c r="E277" s="7" t="s">
        <v>4769</v>
      </c>
      <c r="F277" s="14">
        <v>40.42</v>
      </c>
      <c r="G277" t="s">
        <v>5</v>
      </c>
    </row>
    <row r="278" spans="1:7" ht="14.25">
      <c r="A278" s="11">
        <v>44013</v>
      </c>
      <c r="B278" s="10" t="s">
        <v>5224</v>
      </c>
      <c r="C278" s="12">
        <v>0.95833333333333337</v>
      </c>
      <c r="D278" s="13">
        <v>44031</v>
      </c>
      <c r="E278" s="7" t="s">
        <v>4769</v>
      </c>
      <c r="F278" s="14">
        <v>36.69</v>
      </c>
      <c r="G278" t="s">
        <v>5</v>
      </c>
    </row>
    <row r="279" spans="1:7" ht="14.25">
      <c r="A279" s="11">
        <v>44013</v>
      </c>
      <c r="B279" s="10" t="s">
        <v>5225</v>
      </c>
      <c r="C279" s="12">
        <v>0</v>
      </c>
      <c r="D279" s="13">
        <v>44032</v>
      </c>
      <c r="E279" s="7" t="s">
        <v>4769</v>
      </c>
      <c r="F279" s="14">
        <v>32.020000000000003</v>
      </c>
      <c r="G279" t="s">
        <v>5</v>
      </c>
    </row>
    <row r="280" spans="1:7" ht="14.25">
      <c r="A280" s="11">
        <v>44013</v>
      </c>
      <c r="B280" s="10" t="s">
        <v>5232</v>
      </c>
      <c r="C280" s="12">
        <v>0.29166666666666669</v>
      </c>
      <c r="D280" s="13">
        <v>44032</v>
      </c>
      <c r="E280" s="7" t="s">
        <v>4769</v>
      </c>
      <c r="F280" s="14">
        <v>38.29</v>
      </c>
      <c r="G280" t="s">
        <v>5</v>
      </c>
    </row>
    <row r="281" spans="1:7" ht="14.25">
      <c r="A281" s="11">
        <v>44013</v>
      </c>
      <c r="B281" s="10" t="s">
        <v>5234</v>
      </c>
      <c r="C281" s="12">
        <v>0.375</v>
      </c>
      <c r="D281" s="13">
        <v>44032</v>
      </c>
      <c r="E281" s="7" t="s">
        <v>4769</v>
      </c>
      <c r="F281" s="14">
        <v>38.270000000000003</v>
      </c>
      <c r="G281" t="s">
        <v>5</v>
      </c>
    </row>
    <row r="282" spans="1:7" ht="14.25">
      <c r="A282" s="11">
        <v>44013</v>
      </c>
      <c r="B282" s="10" t="s">
        <v>5236</v>
      </c>
      <c r="C282" s="12">
        <v>0.45833333333333331</v>
      </c>
      <c r="D282" s="13">
        <v>44032</v>
      </c>
      <c r="E282" s="7" t="s">
        <v>4769</v>
      </c>
      <c r="F282" s="14">
        <v>36.69</v>
      </c>
      <c r="G282" t="s">
        <v>5</v>
      </c>
    </row>
    <row r="283" spans="1:7" ht="14.25">
      <c r="A283" s="11">
        <v>44013</v>
      </c>
      <c r="B283" s="10" t="s">
        <v>5237</v>
      </c>
      <c r="C283" s="12">
        <v>0.5</v>
      </c>
      <c r="D283" s="13">
        <v>44032</v>
      </c>
      <c r="E283" s="7" t="s">
        <v>4769</v>
      </c>
      <c r="F283" s="14">
        <v>38.29</v>
      </c>
      <c r="G283" t="s">
        <v>5</v>
      </c>
    </row>
    <row r="284" spans="1:7" ht="14.25">
      <c r="A284" s="11">
        <v>44013</v>
      </c>
      <c r="B284" s="10" t="s">
        <v>5241</v>
      </c>
      <c r="C284" s="12">
        <v>0.66666666666666663</v>
      </c>
      <c r="D284" s="13">
        <v>44032</v>
      </c>
      <c r="E284" s="7" t="s">
        <v>4769</v>
      </c>
      <c r="F284" s="14">
        <v>36.4</v>
      </c>
      <c r="G284" t="s">
        <v>5</v>
      </c>
    </row>
    <row r="285" spans="1:7" ht="14.25">
      <c r="A285" s="11">
        <v>44013</v>
      </c>
      <c r="B285" s="10" t="s">
        <v>5244</v>
      </c>
      <c r="C285" s="12">
        <v>0.79166666666666663</v>
      </c>
      <c r="D285" s="13">
        <v>44032</v>
      </c>
      <c r="E285" s="7" t="s">
        <v>4769</v>
      </c>
      <c r="F285" s="14">
        <v>39.700000000000003</v>
      </c>
      <c r="G285" t="s">
        <v>5</v>
      </c>
    </row>
    <row r="286" spans="1:7" ht="14.25">
      <c r="A286" s="11">
        <v>44013</v>
      </c>
      <c r="B286" s="10" t="s">
        <v>5246</v>
      </c>
      <c r="C286" s="12">
        <v>0.875</v>
      </c>
      <c r="D286" s="13">
        <v>44032</v>
      </c>
      <c r="E286" s="7" t="s">
        <v>4769</v>
      </c>
      <c r="F286" s="14">
        <v>41</v>
      </c>
      <c r="G286" t="s">
        <v>5</v>
      </c>
    </row>
    <row r="287" spans="1:7" ht="14.25">
      <c r="A287" s="11">
        <v>44013</v>
      </c>
      <c r="B287" s="10" t="s">
        <v>5256</v>
      </c>
      <c r="C287" s="12">
        <v>0.29166666666666669</v>
      </c>
      <c r="D287" s="13">
        <v>44033</v>
      </c>
      <c r="E287" s="7" t="s">
        <v>4769</v>
      </c>
      <c r="F287" s="14">
        <v>38.19</v>
      </c>
      <c r="G287" t="s">
        <v>5</v>
      </c>
    </row>
    <row r="288" spans="1:7" ht="14.25">
      <c r="A288" s="11">
        <v>44013</v>
      </c>
      <c r="B288" s="10" t="s">
        <v>5257</v>
      </c>
      <c r="C288" s="12">
        <v>0.33333333333333331</v>
      </c>
      <c r="D288" s="13">
        <v>44033</v>
      </c>
      <c r="E288" s="7" t="s">
        <v>4769</v>
      </c>
      <c r="F288" s="14">
        <v>38.700000000000003</v>
      </c>
      <c r="G288" t="s">
        <v>5</v>
      </c>
    </row>
    <row r="289" spans="1:7" ht="14.25">
      <c r="A289" s="11">
        <v>44013</v>
      </c>
      <c r="B289" s="10" t="s">
        <v>5258</v>
      </c>
      <c r="C289" s="12">
        <v>0.375</v>
      </c>
      <c r="D289" s="13">
        <v>44033</v>
      </c>
      <c r="E289" s="7" t="s">
        <v>4769</v>
      </c>
      <c r="F289" s="14">
        <v>38.43</v>
      </c>
      <c r="G289" t="s">
        <v>5</v>
      </c>
    </row>
    <row r="290" spans="1:7" ht="14.25">
      <c r="A290" s="11">
        <v>44013</v>
      </c>
      <c r="B290" s="10" t="s">
        <v>5264</v>
      </c>
      <c r="C290" s="12">
        <v>0.625</v>
      </c>
      <c r="D290" s="13">
        <v>44033</v>
      </c>
      <c r="E290" s="7" t="s">
        <v>4769</v>
      </c>
      <c r="F290" s="14">
        <v>37.950000000000003</v>
      </c>
      <c r="G290" t="s">
        <v>5</v>
      </c>
    </row>
    <row r="291" spans="1:7" ht="14.25">
      <c r="A291" s="11">
        <v>44013</v>
      </c>
      <c r="B291" s="10" t="s">
        <v>5265</v>
      </c>
      <c r="C291" s="12">
        <v>0.66666666666666663</v>
      </c>
      <c r="D291" s="13">
        <v>44033</v>
      </c>
      <c r="E291" s="7" t="s">
        <v>4769</v>
      </c>
      <c r="F291" s="14">
        <v>38.43</v>
      </c>
      <c r="G291" t="s">
        <v>5</v>
      </c>
    </row>
    <row r="292" spans="1:7" ht="14.25">
      <c r="A292" s="11">
        <v>44013</v>
      </c>
      <c r="B292" s="10" t="s">
        <v>5267</v>
      </c>
      <c r="C292" s="12">
        <v>0.75</v>
      </c>
      <c r="D292" s="13">
        <v>44033</v>
      </c>
      <c r="E292" s="7" t="s">
        <v>4769</v>
      </c>
      <c r="F292" s="14">
        <v>40.51</v>
      </c>
      <c r="G292" t="s">
        <v>5</v>
      </c>
    </row>
    <row r="293" spans="1:7" ht="14.25">
      <c r="A293" s="11">
        <v>44013</v>
      </c>
      <c r="B293" s="10" t="s">
        <v>5268</v>
      </c>
      <c r="C293" s="12">
        <v>0.79166666666666663</v>
      </c>
      <c r="D293" s="13">
        <v>44033</v>
      </c>
      <c r="E293" s="7" t="s">
        <v>4769</v>
      </c>
      <c r="F293" s="14">
        <v>42.93</v>
      </c>
      <c r="G293" t="s">
        <v>5</v>
      </c>
    </row>
    <row r="294" spans="1:7" ht="14.25">
      <c r="A294" s="11">
        <v>44013</v>
      </c>
      <c r="B294" s="10" t="s">
        <v>5272</v>
      </c>
      <c r="C294" s="12">
        <v>0.95833333333333337</v>
      </c>
      <c r="D294" s="13">
        <v>44033</v>
      </c>
      <c r="E294" s="7" t="s">
        <v>4769</v>
      </c>
      <c r="F294" s="14">
        <v>37.950000000000003</v>
      </c>
      <c r="G294" t="s">
        <v>5</v>
      </c>
    </row>
    <row r="295" spans="1:7" ht="14.25">
      <c r="A295" s="11">
        <v>44013</v>
      </c>
      <c r="B295" s="10" t="s">
        <v>5273</v>
      </c>
      <c r="C295" s="12">
        <v>0</v>
      </c>
      <c r="D295" s="13">
        <v>44034</v>
      </c>
      <c r="E295" s="7" t="s">
        <v>4769</v>
      </c>
      <c r="F295" s="14">
        <v>40.69</v>
      </c>
      <c r="G295" t="s">
        <v>5</v>
      </c>
    </row>
    <row r="296" spans="1:7" ht="14.25">
      <c r="A296" s="11">
        <v>44013</v>
      </c>
      <c r="B296" s="10" t="s">
        <v>5274</v>
      </c>
      <c r="C296" s="12">
        <v>4.1666666666666664E-2</v>
      </c>
      <c r="D296" s="13">
        <v>44034</v>
      </c>
      <c r="E296" s="7" t="s">
        <v>4769</v>
      </c>
      <c r="F296" s="14">
        <v>40.299999999999997</v>
      </c>
      <c r="G296" t="s">
        <v>5</v>
      </c>
    </row>
    <row r="297" spans="1:7" ht="14.25">
      <c r="A297" s="11">
        <v>44013</v>
      </c>
      <c r="B297" s="10" t="s">
        <v>5275</v>
      </c>
      <c r="C297" s="12">
        <v>8.3333333333333329E-2</v>
      </c>
      <c r="D297" s="13">
        <v>44034</v>
      </c>
      <c r="E297" s="7" t="s">
        <v>4769</v>
      </c>
      <c r="F297" s="14">
        <v>38.43</v>
      </c>
      <c r="G297" t="s">
        <v>5</v>
      </c>
    </row>
    <row r="298" spans="1:7" ht="14.25">
      <c r="A298" s="11">
        <v>44013</v>
      </c>
      <c r="B298" s="10" t="s">
        <v>5279</v>
      </c>
      <c r="C298" s="12">
        <v>0.25</v>
      </c>
      <c r="D298" s="13">
        <v>44034</v>
      </c>
      <c r="E298" s="7" t="s">
        <v>4769</v>
      </c>
      <c r="F298" s="14">
        <v>40.020000000000003</v>
      </c>
      <c r="G298" t="s">
        <v>5</v>
      </c>
    </row>
    <row r="299" spans="1:7" ht="14.25">
      <c r="A299" s="11">
        <v>44013</v>
      </c>
      <c r="B299" s="10" t="s">
        <v>5281</v>
      </c>
      <c r="C299" s="12">
        <v>0.33333333333333331</v>
      </c>
      <c r="D299" s="13">
        <v>44034</v>
      </c>
      <c r="E299" s="7" t="s">
        <v>4769</v>
      </c>
      <c r="F299" s="14">
        <v>41.78</v>
      </c>
      <c r="G299" t="s">
        <v>5</v>
      </c>
    </row>
    <row r="300" spans="1:7" ht="14.25">
      <c r="A300" s="11">
        <v>44013</v>
      </c>
      <c r="B300" s="10" t="s">
        <v>5283</v>
      </c>
      <c r="C300" s="12">
        <v>0.41666666666666669</v>
      </c>
      <c r="D300" s="13">
        <v>44034</v>
      </c>
      <c r="E300" s="7" t="s">
        <v>4769</v>
      </c>
      <c r="F300" s="14">
        <v>41.69</v>
      </c>
      <c r="G300" t="s">
        <v>5</v>
      </c>
    </row>
    <row r="301" spans="1:7" ht="14.25">
      <c r="A301" s="11">
        <v>44013</v>
      </c>
      <c r="B301" s="10" t="s">
        <v>5284</v>
      </c>
      <c r="C301" s="12">
        <v>0.45833333333333331</v>
      </c>
      <c r="D301" s="13">
        <v>44034</v>
      </c>
      <c r="E301" s="7" t="s">
        <v>4769</v>
      </c>
      <c r="F301" s="14">
        <v>41.44</v>
      </c>
      <c r="G301" t="s">
        <v>5</v>
      </c>
    </row>
    <row r="302" spans="1:7" ht="14.25">
      <c r="A302" s="11">
        <v>44013</v>
      </c>
      <c r="B302" s="10" t="s">
        <v>5285</v>
      </c>
      <c r="C302" s="12">
        <v>0.5</v>
      </c>
      <c r="D302" s="13">
        <v>44034</v>
      </c>
      <c r="E302" s="7" t="s">
        <v>4769</v>
      </c>
      <c r="F302" s="14">
        <v>41.61</v>
      </c>
      <c r="G302" t="s">
        <v>5</v>
      </c>
    </row>
    <row r="303" spans="1:7" ht="14.25">
      <c r="A303" s="11">
        <v>44013</v>
      </c>
      <c r="B303" s="10" t="s">
        <v>5286</v>
      </c>
      <c r="C303" s="12">
        <v>0.54166666666666663</v>
      </c>
      <c r="D303" s="13">
        <v>44034</v>
      </c>
      <c r="E303" s="7" t="s">
        <v>4769</v>
      </c>
      <c r="F303" s="14">
        <v>41.2</v>
      </c>
      <c r="G303" t="s">
        <v>5</v>
      </c>
    </row>
    <row r="304" spans="1:7" ht="14.25">
      <c r="A304" s="11">
        <v>44013</v>
      </c>
      <c r="B304" s="10" t="s">
        <v>5288</v>
      </c>
      <c r="C304" s="12">
        <v>0.625</v>
      </c>
      <c r="D304" s="13">
        <v>44034</v>
      </c>
      <c r="E304" s="7" t="s">
        <v>4769</v>
      </c>
      <c r="F304" s="14">
        <v>39.58</v>
      </c>
      <c r="G304" t="s">
        <v>5</v>
      </c>
    </row>
    <row r="305" spans="1:7" ht="14.25">
      <c r="A305" s="11">
        <v>44013</v>
      </c>
      <c r="B305" s="10" t="s">
        <v>5292</v>
      </c>
      <c r="C305" s="12">
        <v>0.79166666666666663</v>
      </c>
      <c r="D305" s="13">
        <v>44034</v>
      </c>
      <c r="E305" s="7" t="s">
        <v>4769</v>
      </c>
      <c r="F305" s="14">
        <v>43.82</v>
      </c>
      <c r="G305" t="s">
        <v>5</v>
      </c>
    </row>
    <row r="306" spans="1:7" ht="14.25">
      <c r="A306" s="11">
        <v>44013</v>
      </c>
      <c r="B306" s="10" t="s">
        <v>5293</v>
      </c>
      <c r="C306" s="12">
        <v>0.83333333333333337</v>
      </c>
      <c r="D306" s="13">
        <v>44034</v>
      </c>
      <c r="E306" s="7" t="s">
        <v>4769</v>
      </c>
      <c r="F306" s="14">
        <v>43.9</v>
      </c>
      <c r="G306" t="s">
        <v>5</v>
      </c>
    </row>
    <row r="307" spans="1:7" ht="14.25">
      <c r="A307" s="11">
        <v>44013</v>
      </c>
      <c r="B307" s="10" t="s">
        <v>5294</v>
      </c>
      <c r="C307" s="12">
        <v>0.875</v>
      </c>
      <c r="D307" s="13">
        <v>44034</v>
      </c>
      <c r="E307" s="7" t="s">
        <v>4769</v>
      </c>
      <c r="F307" s="14">
        <v>41.96</v>
      </c>
      <c r="G307" t="s">
        <v>5</v>
      </c>
    </row>
    <row r="308" spans="1:7" ht="14.25">
      <c r="A308" s="11">
        <v>44013</v>
      </c>
      <c r="B308" s="10" t="s">
        <v>5295</v>
      </c>
      <c r="C308" s="12">
        <v>0.91666666666666663</v>
      </c>
      <c r="D308" s="13">
        <v>44034</v>
      </c>
      <c r="E308" s="7" t="s">
        <v>4769</v>
      </c>
      <c r="F308" s="14">
        <v>41.44</v>
      </c>
      <c r="G308" t="s">
        <v>5</v>
      </c>
    </row>
    <row r="309" spans="1:7" ht="14.25">
      <c r="A309" s="11">
        <v>44013</v>
      </c>
      <c r="B309" s="10" t="s">
        <v>5296</v>
      </c>
      <c r="C309" s="12">
        <v>0.95833333333333337</v>
      </c>
      <c r="D309" s="13">
        <v>44034</v>
      </c>
      <c r="E309" s="7" t="s">
        <v>4769</v>
      </c>
      <c r="F309" s="14">
        <v>39.58</v>
      </c>
      <c r="G309" t="s">
        <v>5</v>
      </c>
    </row>
    <row r="310" spans="1:7" ht="14.25">
      <c r="A310" s="11">
        <v>44013</v>
      </c>
      <c r="B310" s="10" t="s">
        <v>5299</v>
      </c>
      <c r="C310" s="12">
        <v>8.3333333333333329E-2</v>
      </c>
      <c r="D310" s="13">
        <v>44035</v>
      </c>
      <c r="E310" s="7" t="s">
        <v>4769</v>
      </c>
      <c r="F310" s="14">
        <v>40.14</v>
      </c>
      <c r="G310" t="s">
        <v>5</v>
      </c>
    </row>
    <row r="311" spans="1:7" ht="14.25">
      <c r="A311" s="11">
        <v>44013</v>
      </c>
      <c r="B311" s="10" t="s">
        <v>5300</v>
      </c>
      <c r="C311" s="12">
        <v>0.125</v>
      </c>
      <c r="D311" s="13">
        <v>44035</v>
      </c>
      <c r="E311" s="7" t="s">
        <v>4769</v>
      </c>
      <c r="F311" s="14">
        <v>39.9</v>
      </c>
      <c r="G311" t="s">
        <v>5</v>
      </c>
    </row>
    <row r="312" spans="1:7" ht="14.25">
      <c r="A312" s="11">
        <v>44013</v>
      </c>
      <c r="B312" s="10" t="s">
        <v>5303</v>
      </c>
      <c r="C312" s="12">
        <v>0.25</v>
      </c>
      <c r="D312" s="13">
        <v>44035</v>
      </c>
      <c r="E312" s="7" t="s">
        <v>4769</v>
      </c>
      <c r="F312" s="14">
        <v>40.51</v>
      </c>
      <c r="G312" t="s">
        <v>5</v>
      </c>
    </row>
    <row r="313" spans="1:7" ht="14.25">
      <c r="A313" s="11">
        <v>44013</v>
      </c>
      <c r="B313" s="10" t="s">
        <v>5305</v>
      </c>
      <c r="C313" s="12">
        <v>0.33333333333333331</v>
      </c>
      <c r="D313" s="13">
        <v>44035</v>
      </c>
      <c r="E313" s="7" t="s">
        <v>4769</v>
      </c>
      <c r="F313" s="14">
        <v>43.2</v>
      </c>
      <c r="G313" t="s">
        <v>5</v>
      </c>
    </row>
    <row r="314" spans="1:7" ht="14.25">
      <c r="A314" s="11">
        <v>44013</v>
      </c>
      <c r="B314" s="10" t="s">
        <v>5306</v>
      </c>
      <c r="C314" s="12">
        <v>0.375</v>
      </c>
      <c r="D314" s="13">
        <v>44035</v>
      </c>
      <c r="E314" s="7" t="s">
        <v>4769</v>
      </c>
      <c r="F314" s="14">
        <v>42.86</v>
      </c>
      <c r="G314" t="s">
        <v>5</v>
      </c>
    </row>
    <row r="315" spans="1:7" ht="14.25">
      <c r="A315" s="11">
        <v>44013</v>
      </c>
      <c r="B315" s="10" t="s">
        <v>5308</v>
      </c>
      <c r="C315" s="12">
        <v>0.45833333333333331</v>
      </c>
      <c r="D315" s="13">
        <v>44035</v>
      </c>
      <c r="E315" s="7" t="s">
        <v>4769</v>
      </c>
      <c r="F315" s="14">
        <v>43.36</v>
      </c>
      <c r="G315" t="s">
        <v>5</v>
      </c>
    </row>
    <row r="316" spans="1:7" ht="14.25">
      <c r="A316" s="11">
        <v>44013</v>
      </c>
      <c r="B316" s="10" t="s">
        <v>5310</v>
      </c>
      <c r="C316" s="12">
        <v>0.54166666666666663</v>
      </c>
      <c r="D316" s="13">
        <v>44035</v>
      </c>
      <c r="E316" s="7" t="s">
        <v>4769</v>
      </c>
      <c r="F316" s="14">
        <v>43.4</v>
      </c>
      <c r="G316" t="s">
        <v>5</v>
      </c>
    </row>
    <row r="317" spans="1:7" ht="14.25">
      <c r="A317" s="11">
        <v>44013</v>
      </c>
      <c r="B317" s="10" t="s">
        <v>5311</v>
      </c>
      <c r="C317" s="12">
        <v>0.58333333333333337</v>
      </c>
      <c r="D317" s="13">
        <v>44035</v>
      </c>
      <c r="E317" s="7" t="s">
        <v>4769</v>
      </c>
      <c r="F317" s="14">
        <v>44</v>
      </c>
      <c r="G317" t="s">
        <v>5</v>
      </c>
    </row>
    <row r="318" spans="1:7" ht="14.25">
      <c r="A318" s="11">
        <v>44013</v>
      </c>
      <c r="B318" s="10" t="s">
        <v>5313</v>
      </c>
      <c r="C318" s="12">
        <v>0.66666666666666663</v>
      </c>
      <c r="D318" s="13">
        <v>44035</v>
      </c>
      <c r="E318" s="7" t="s">
        <v>4769</v>
      </c>
      <c r="F318" s="14">
        <v>42.86</v>
      </c>
      <c r="G318" t="s">
        <v>5</v>
      </c>
    </row>
    <row r="319" spans="1:7" ht="14.25">
      <c r="A319" s="11">
        <v>44013</v>
      </c>
      <c r="B319" s="10" t="s">
        <v>5315</v>
      </c>
      <c r="C319" s="12">
        <v>0.75</v>
      </c>
      <c r="D319" s="13">
        <v>44035</v>
      </c>
      <c r="E319" s="7" t="s">
        <v>4769</v>
      </c>
      <c r="F319" s="14">
        <v>42.86</v>
      </c>
      <c r="G319" t="s">
        <v>5</v>
      </c>
    </row>
    <row r="320" spans="1:7" ht="14.25">
      <c r="A320" s="11">
        <v>44013</v>
      </c>
      <c r="B320" s="10" t="s">
        <v>5319</v>
      </c>
      <c r="C320" s="12">
        <v>0.91666666666666663</v>
      </c>
      <c r="D320" s="13">
        <v>44035</v>
      </c>
      <c r="E320" s="7" t="s">
        <v>4769</v>
      </c>
      <c r="F320" s="14">
        <v>41.69</v>
      </c>
      <c r="G320" t="s">
        <v>5</v>
      </c>
    </row>
    <row r="321" spans="1:7" ht="14.25">
      <c r="A321" s="11">
        <v>44013</v>
      </c>
      <c r="B321" s="10" t="s">
        <v>5320</v>
      </c>
      <c r="C321" s="12">
        <v>0.95833333333333337</v>
      </c>
      <c r="D321" s="13">
        <v>44035</v>
      </c>
      <c r="E321" s="7" t="s">
        <v>4769</v>
      </c>
      <c r="F321" s="14">
        <v>38.58</v>
      </c>
      <c r="G321" t="s">
        <v>5</v>
      </c>
    </row>
    <row r="322" spans="1:7" ht="14.25">
      <c r="A322" s="11">
        <v>44013</v>
      </c>
      <c r="B322" s="10" t="s">
        <v>5321</v>
      </c>
      <c r="C322" s="12">
        <v>0</v>
      </c>
      <c r="D322" s="13">
        <v>44036</v>
      </c>
      <c r="E322" s="7" t="s">
        <v>4769</v>
      </c>
      <c r="F322" s="14">
        <v>35.799999999999997</v>
      </c>
      <c r="G322" t="s">
        <v>5</v>
      </c>
    </row>
    <row r="323" spans="1:7" ht="14.25">
      <c r="A323" s="11">
        <v>44013</v>
      </c>
      <c r="B323" s="10" t="s">
        <v>5332</v>
      </c>
      <c r="C323" s="12">
        <v>0.45833333333333331</v>
      </c>
      <c r="D323" s="13">
        <v>44036</v>
      </c>
      <c r="E323" s="7" t="s">
        <v>4769</v>
      </c>
      <c r="F323" s="14">
        <v>40.42</v>
      </c>
      <c r="G323" t="s">
        <v>5</v>
      </c>
    </row>
    <row r="324" spans="1:7" ht="14.25">
      <c r="A324" s="11">
        <v>44013</v>
      </c>
      <c r="B324" s="10" t="s">
        <v>5335</v>
      </c>
      <c r="C324" s="12">
        <v>0.58333333333333337</v>
      </c>
      <c r="D324" s="13">
        <v>44036</v>
      </c>
      <c r="E324" s="7" t="s">
        <v>4769</v>
      </c>
      <c r="F324" s="14">
        <v>41.25</v>
      </c>
      <c r="G324" t="s">
        <v>5</v>
      </c>
    </row>
    <row r="325" spans="1:7" ht="14.25">
      <c r="A325" s="11">
        <v>44013</v>
      </c>
      <c r="B325" s="10" t="s">
        <v>5339</v>
      </c>
      <c r="C325" s="12">
        <v>0.75</v>
      </c>
      <c r="D325" s="13">
        <v>44036</v>
      </c>
      <c r="E325" s="7" t="s">
        <v>4769</v>
      </c>
      <c r="F325" s="14">
        <v>35.03</v>
      </c>
      <c r="G325" t="s">
        <v>5</v>
      </c>
    </row>
    <row r="326" spans="1:7" ht="14.25">
      <c r="A326" s="11">
        <v>44013</v>
      </c>
      <c r="B326" s="10" t="s">
        <v>5341</v>
      </c>
      <c r="C326" s="12">
        <v>0.83333333333333337</v>
      </c>
      <c r="D326" s="13">
        <v>44036</v>
      </c>
      <c r="E326" s="7" t="s">
        <v>4769</v>
      </c>
      <c r="F326" s="14">
        <v>37.39</v>
      </c>
      <c r="G326" t="s">
        <v>5</v>
      </c>
    </row>
    <row r="327" spans="1:7" ht="14.25">
      <c r="A327" s="11">
        <v>44013</v>
      </c>
      <c r="B327" s="10" t="s">
        <v>5356</v>
      </c>
      <c r="C327" s="12">
        <v>0.45833333333333331</v>
      </c>
      <c r="D327" s="13">
        <v>44037</v>
      </c>
      <c r="E327" s="7" t="s">
        <v>4769</v>
      </c>
      <c r="F327" s="14">
        <v>36.200000000000003</v>
      </c>
      <c r="G327" t="s">
        <v>5</v>
      </c>
    </row>
    <row r="328" spans="1:7" ht="14.25">
      <c r="A328" s="11">
        <v>44013</v>
      </c>
      <c r="B328" s="10" t="s">
        <v>5357</v>
      </c>
      <c r="C328" s="12">
        <v>0.5</v>
      </c>
      <c r="D328" s="13">
        <v>44037</v>
      </c>
      <c r="E328" s="7" t="s">
        <v>4769</v>
      </c>
      <c r="F328" s="14">
        <v>36.1</v>
      </c>
      <c r="G328" t="s">
        <v>5</v>
      </c>
    </row>
    <row r="329" spans="1:7" ht="14.25">
      <c r="A329" s="11">
        <v>44013</v>
      </c>
      <c r="B329" s="10" t="s">
        <v>5367</v>
      </c>
      <c r="C329" s="12">
        <v>0.91666666666666663</v>
      </c>
      <c r="D329" s="13">
        <v>44037</v>
      </c>
      <c r="E329" s="7" t="s">
        <v>4769</v>
      </c>
      <c r="F329" s="14">
        <v>33.61</v>
      </c>
      <c r="G329" t="s">
        <v>5</v>
      </c>
    </row>
    <row r="330" spans="1:7" ht="14.25">
      <c r="A330" s="11">
        <v>44013</v>
      </c>
      <c r="B330" s="10" t="s">
        <v>5393</v>
      </c>
      <c r="C330" s="12">
        <v>0</v>
      </c>
      <c r="D330" s="13">
        <v>44039</v>
      </c>
      <c r="E330" s="7" t="s">
        <v>4769</v>
      </c>
      <c r="F330" s="14">
        <v>39.9</v>
      </c>
      <c r="G330" t="s">
        <v>5</v>
      </c>
    </row>
    <row r="331" spans="1:7" ht="14.25">
      <c r="A331" s="11">
        <v>44013</v>
      </c>
      <c r="B331" s="10" t="s">
        <v>5394</v>
      </c>
      <c r="C331" s="12">
        <v>4.1666666666666664E-2</v>
      </c>
      <c r="D331" s="13">
        <v>44039</v>
      </c>
      <c r="E331" s="7" t="s">
        <v>4769</v>
      </c>
      <c r="F331" s="14">
        <v>39.36</v>
      </c>
      <c r="G331" t="s">
        <v>5</v>
      </c>
    </row>
    <row r="332" spans="1:7" ht="14.25">
      <c r="A332" s="11">
        <v>44013</v>
      </c>
      <c r="B332" s="10" t="s">
        <v>5395</v>
      </c>
      <c r="C332" s="12">
        <v>8.3333333333333329E-2</v>
      </c>
      <c r="D332" s="13">
        <v>44039</v>
      </c>
      <c r="E332" s="7" t="s">
        <v>4769</v>
      </c>
      <c r="F332" s="14">
        <v>37</v>
      </c>
      <c r="G332" t="s">
        <v>5</v>
      </c>
    </row>
    <row r="333" spans="1:7" ht="14.25">
      <c r="A333" s="11">
        <v>44013</v>
      </c>
      <c r="B333" s="10" t="s">
        <v>5401</v>
      </c>
      <c r="C333" s="12">
        <v>0.33333333333333331</v>
      </c>
      <c r="D333" s="13">
        <v>44039</v>
      </c>
      <c r="E333" s="7" t="s">
        <v>4769</v>
      </c>
      <c r="F333" s="14">
        <v>39.520000000000003</v>
      </c>
      <c r="G333" t="s">
        <v>5</v>
      </c>
    </row>
    <row r="334" spans="1:7" ht="14.25">
      <c r="A334" s="11">
        <v>44013</v>
      </c>
      <c r="B334" s="10" t="s">
        <v>5402</v>
      </c>
      <c r="C334" s="12">
        <v>0.375</v>
      </c>
      <c r="D334" s="13">
        <v>44039</v>
      </c>
      <c r="E334" s="7" t="s">
        <v>4769</v>
      </c>
      <c r="F334" s="14">
        <v>39.979999999999997</v>
      </c>
      <c r="G334" t="s">
        <v>5</v>
      </c>
    </row>
    <row r="335" spans="1:7" ht="14.25">
      <c r="A335" s="11">
        <v>44013</v>
      </c>
      <c r="B335" s="10" t="s">
        <v>5404</v>
      </c>
      <c r="C335" s="12">
        <v>0.45833333333333331</v>
      </c>
      <c r="D335" s="13">
        <v>44039</v>
      </c>
      <c r="E335" s="7" t="s">
        <v>4769</v>
      </c>
      <c r="F335" s="14">
        <v>40.6</v>
      </c>
      <c r="G335" t="s">
        <v>5</v>
      </c>
    </row>
    <row r="336" spans="1:7" ht="14.25">
      <c r="A336" s="11">
        <v>44013</v>
      </c>
      <c r="B336" s="10" t="s">
        <v>5406</v>
      </c>
      <c r="C336" s="12">
        <v>0.54166666666666663</v>
      </c>
      <c r="D336" s="13">
        <v>44039</v>
      </c>
      <c r="E336" s="7" t="s">
        <v>4769</v>
      </c>
      <c r="F336" s="14">
        <v>40</v>
      </c>
      <c r="G336" t="s">
        <v>5</v>
      </c>
    </row>
    <row r="337" spans="1:7" ht="14.25">
      <c r="A337" s="11">
        <v>44013</v>
      </c>
      <c r="B337" s="10" t="s">
        <v>5409</v>
      </c>
      <c r="C337" s="12">
        <v>0.66666666666666663</v>
      </c>
      <c r="D337" s="13">
        <v>44039</v>
      </c>
      <c r="E337" s="7" t="s">
        <v>4769</v>
      </c>
      <c r="F337" s="14">
        <v>36.549999999999997</v>
      </c>
      <c r="G337" t="s">
        <v>5</v>
      </c>
    </row>
    <row r="338" spans="1:7" ht="14.25">
      <c r="A338" s="11">
        <v>44013</v>
      </c>
      <c r="B338" s="10" t="s">
        <v>5410</v>
      </c>
      <c r="C338" s="12">
        <v>0.70833333333333337</v>
      </c>
      <c r="D338" s="13">
        <v>44039</v>
      </c>
      <c r="E338" s="7" t="s">
        <v>4769</v>
      </c>
      <c r="F338" s="14">
        <v>37.869999999999997</v>
      </c>
      <c r="G338" t="s">
        <v>5</v>
      </c>
    </row>
    <row r="339" spans="1:7" ht="14.25">
      <c r="A339" s="11">
        <v>44013</v>
      </c>
      <c r="B339" s="10" t="s">
        <v>5412</v>
      </c>
      <c r="C339" s="12">
        <v>0.79166666666666663</v>
      </c>
      <c r="D339" s="13">
        <v>44039</v>
      </c>
      <c r="E339" s="7" t="s">
        <v>4769</v>
      </c>
      <c r="F339" s="14">
        <v>39.36</v>
      </c>
      <c r="G339" t="s">
        <v>5</v>
      </c>
    </row>
    <row r="340" spans="1:7" ht="14.25">
      <c r="A340" s="11">
        <v>44013</v>
      </c>
      <c r="B340" s="10" t="s">
        <v>5413</v>
      </c>
      <c r="C340" s="12">
        <v>0.83333333333333337</v>
      </c>
      <c r="D340" s="13">
        <v>44039</v>
      </c>
      <c r="E340" s="7" t="s">
        <v>4769</v>
      </c>
      <c r="F340" s="14">
        <v>37.979999999999997</v>
      </c>
      <c r="G340" t="s">
        <v>5</v>
      </c>
    </row>
    <row r="341" spans="1:7" ht="14.25">
      <c r="A341" s="11">
        <v>44013</v>
      </c>
      <c r="B341" s="10" t="s">
        <v>5415</v>
      </c>
      <c r="C341" s="12">
        <v>0.91666666666666663</v>
      </c>
      <c r="D341" s="13">
        <v>44039</v>
      </c>
      <c r="E341" s="7" t="s">
        <v>4769</v>
      </c>
      <c r="F341" s="14">
        <v>39.46</v>
      </c>
      <c r="G341" t="s">
        <v>5</v>
      </c>
    </row>
    <row r="342" spans="1:7" ht="14.25">
      <c r="A342" s="11">
        <v>44013</v>
      </c>
      <c r="B342" s="10" t="s">
        <v>5416</v>
      </c>
      <c r="C342" s="12">
        <v>0.95833333333333337</v>
      </c>
      <c r="D342" s="13">
        <v>44039</v>
      </c>
      <c r="E342" s="7" t="s">
        <v>4769</v>
      </c>
      <c r="F342" s="14">
        <v>37</v>
      </c>
      <c r="G342" t="s">
        <v>5</v>
      </c>
    </row>
    <row r="343" spans="1:7" ht="14.25">
      <c r="A343" s="11">
        <v>44013</v>
      </c>
      <c r="B343" s="10" t="s">
        <v>5426</v>
      </c>
      <c r="C343" s="12">
        <v>0.375</v>
      </c>
      <c r="D343" s="13">
        <v>44040</v>
      </c>
      <c r="E343" s="7" t="s">
        <v>4769</v>
      </c>
      <c r="F343" s="14">
        <v>40.44</v>
      </c>
      <c r="G343" t="s">
        <v>5</v>
      </c>
    </row>
    <row r="344" spans="1:7" ht="14.25">
      <c r="A344" s="11">
        <v>44013</v>
      </c>
      <c r="B344" s="10" t="s">
        <v>5427</v>
      </c>
      <c r="C344" s="12">
        <v>0.41666666666666669</v>
      </c>
      <c r="D344" s="13">
        <v>44040</v>
      </c>
      <c r="E344" s="7" t="s">
        <v>4769</v>
      </c>
      <c r="F344" s="14">
        <v>40</v>
      </c>
      <c r="G344" t="s">
        <v>5</v>
      </c>
    </row>
    <row r="345" spans="1:7" ht="14.25">
      <c r="A345" s="11">
        <v>44013</v>
      </c>
      <c r="B345" s="10" t="s">
        <v>5429</v>
      </c>
      <c r="C345" s="12">
        <v>0.5</v>
      </c>
      <c r="D345" s="13">
        <v>44040</v>
      </c>
      <c r="E345" s="7" t="s">
        <v>4769</v>
      </c>
      <c r="F345" s="14">
        <v>40.700000000000003</v>
      </c>
      <c r="G345" t="s">
        <v>5</v>
      </c>
    </row>
    <row r="346" spans="1:7" ht="14.25">
      <c r="A346" s="11">
        <v>44013</v>
      </c>
      <c r="B346" s="10" t="s">
        <v>5430</v>
      </c>
      <c r="C346" s="12">
        <v>0.54166666666666663</v>
      </c>
      <c r="D346" s="13">
        <v>44040</v>
      </c>
      <c r="E346" s="7" t="s">
        <v>4769</v>
      </c>
      <c r="F346" s="14">
        <v>40</v>
      </c>
      <c r="G346" t="s">
        <v>5</v>
      </c>
    </row>
    <row r="347" spans="1:7" ht="14.25">
      <c r="A347" s="11">
        <v>44013</v>
      </c>
      <c r="B347" s="10" t="s">
        <v>5432</v>
      </c>
      <c r="C347" s="12">
        <v>0.625</v>
      </c>
      <c r="D347" s="13">
        <v>44040</v>
      </c>
      <c r="E347" s="7" t="s">
        <v>4769</v>
      </c>
      <c r="F347" s="14">
        <v>35.380000000000003</v>
      </c>
      <c r="G347" t="s">
        <v>5</v>
      </c>
    </row>
    <row r="348" spans="1:7" ht="14.25">
      <c r="A348" s="11">
        <v>44013</v>
      </c>
      <c r="B348" s="10" t="s">
        <v>5437</v>
      </c>
      <c r="C348" s="12">
        <v>0.83333333333333337</v>
      </c>
      <c r="D348" s="13">
        <v>44040</v>
      </c>
      <c r="E348" s="7" t="s">
        <v>4769</v>
      </c>
      <c r="F348" s="14">
        <v>37.08</v>
      </c>
      <c r="G348" t="s">
        <v>5</v>
      </c>
    </row>
    <row r="349" spans="1:7" ht="14.25">
      <c r="A349" s="11">
        <v>44013</v>
      </c>
      <c r="B349" s="10" t="s">
        <v>5440</v>
      </c>
      <c r="C349" s="12">
        <v>0.95833333333333337</v>
      </c>
      <c r="D349" s="13">
        <v>44040</v>
      </c>
      <c r="E349" s="7" t="s">
        <v>4769</v>
      </c>
      <c r="F349" s="14">
        <v>37.090000000000003</v>
      </c>
      <c r="G349" t="s">
        <v>5</v>
      </c>
    </row>
    <row r="350" spans="1:7" ht="14.25">
      <c r="A350" s="11">
        <v>44013</v>
      </c>
      <c r="B350" s="10" t="s">
        <v>5449</v>
      </c>
      <c r="C350" s="12">
        <v>0.33333333333333331</v>
      </c>
      <c r="D350" s="13">
        <v>44041</v>
      </c>
      <c r="E350" s="7" t="s">
        <v>4769</v>
      </c>
      <c r="F350" s="14">
        <v>40</v>
      </c>
      <c r="G350" t="s">
        <v>5</v>
      </c>
    </row>
    <row r="351" spans="1:7" ht="14.25">
      <c r="A351" s="11">
        <v>44013</v>
      </c>
      <c r="B351" s="10" t="s">
        <v>5454</v>
      </c>
      <c r="C351" s="12">
        <v>0.54166666666666663</v>
      </c>
      <c r="D351" s="13">
        <v>44041</v>
      </c>
      <c r="E351" s="7" t="s">
        <v>4769</v>
      </c>
      <c r="F351" s="14">
        <v>41.17</v>
      </c>
      <c r="G351" t="s">
        <v>5</v>
      </c>
    </row>
    <row r="352" spans="1:7" ht="14.25">
      <c r="A352" s="11">
        <v>44013</v>
      </c>
      <c r="B352" s="10" t="s">
        <v>5455</v>
      </c>
      <c r="C352" s="12">
        <v>0.58333333333333337</v>
      </c>
      <c r="D352" s="13">
        <v>44041</v>
      </c>
      <c r="E352" s="7" t="s">
        <v>4769</v>
      </c>
      <c r="F352" s="14">
        <v>40.49</v>
      </c>
      <c r="G352" t="s">
        <v>5</v>
      </c>
    </row>
    <row r="353" spans="1:7" ht="14.25">
      <c r="A353" s="11">
        <v>44013</v>
      </c>
      <c r="B353" s="10" t="s">
        <v>5456</v>
      </c>
      <c r="C353" s="12">
        <v>0.625</v>
      </c>
      <c r="D353" s="13">
        <v>44041</v>
      </c>
      <c r="E353" s="7" t="s">
        <v>4769</v>
      </c>
      <c r="F353" s="14">
        <v>39.94</v>
      </c>
      <c r="G353" t="s">
        <v>5</v>
      </c>
    </row>
    <row r="354" spans="1:7" ht="14.25">
      <c r="A354" s="11">
        <v>44013</v>
      </c>
      <c r="B354" s="10" t="s">
        <v>5459</v>
      </c>
      <c r="C354" s="12">
        <v>0.75</v>
      </c>
      <c r="D354" s="13">
        <v>44041</v>
      </c>
      <c r="E354" s="7" t="s">
        <v>4769</v>
      </c>
      <c r="F354" s="14">
        <v>41.4</v>
      </c>
      <c r="G354" t="s">
        <v>5</v>
      </c>
    </row>
    <row r="355" spans="1:7" ht="14.25">
      <c r="A355" s="11">
        <v>44013</v>
      </c>
      <c r="B355" s="10" t="s">
        <v>5460</v>
      </c>
      <c r="C355" s="12">
        <v>0.79166666666666663</v>
      </c>
      <c r="D355" s="13">
        <v>44041</v>
      </c>
      <c r="E355" s="7" t="s">
        <v>4769</v>
      </c>
      <c r="F355" s="14">
        <v>42.68</v>
      </c>
      <c r="G355" t="s">
        <v>5</v>
      </c>
    </row>
    <row r="356" spans="1:7" ht="14.25">
      <c r="A356" s="11">
        <v>44013</v>
      </c>
      <c r="B356" s="10" t="s">
        <v>5461</v>
      </c>
      <c r="C356" s="12">
        <v>0.83333333333333337</v>
      </c>
      <c r="D356" s="13">
        <v>44041</v>
      </c>
      <c r="E356" s="7" t="s">
        <v>4769</v>
      </c>
      <c r="F356" s="14">
        <v>42.68</v>
      </c>
      <c r="G356" t="s">
        <v>5</v>
      </c>
    </row>
    <row r="357" spans="1:7" ht="14.25">
      <c r="A357" s="11">
        <v>44013</v>
      </c>
      <c r="B357" s="10" t="s">
        <v>5462</v>
      </c>
      <c r="C357" s="12">
        <v>0.875</v>
      </c>
      <c r="D357" s="13">
        <v>44041</v>
      </c>
      <c r="E357" s="7" t="s">
        <v>4769</v>
      </c>
      <c r="F357" s="14">
        <v>42.37</v>
      </c>
      <c r="G357" t="s">
        <v>5</v>
      </c>
    </row>
    <row r="358" spans="1:7" ht="14.25">
      <c r="A358" s="11">
        <v>44013</v>
      </c>
      <c r="B358" s="10" t="s">
        <v>5463</v>
      </c>
      <c r="C358" s="12">
        <v>0.91666666666666663</v>
      </c>
      <c r="D358" s="13">
        <v>44041</v>
      </c>
      <c r="E358" s="7" t="s">
        <v>4769</v>
      </c>
      <c r="F358" s="14">
        <v>43.78</v>
      </c>
      <c r="G358" t="s">
        <v>5</v>
      </c>
    </row>
    <row r="359" spans="1:7" ht="14.25">
      <c r="A359" s="11">
        <v>44013</v>
      </c>
      <c r="B359" s="10" t="s">
        <v>5464</v>
      </c>
      <c r="C359" s="12">
        <v>0.95833333333333337</v>
      </c>
      <c r="D359" s="13">
        <v>44041</v>
      </c>
      <c r="E359" s="7" t="s">
        <v>4769</v>
      </c>
      <c r="F359" s="14">
        <v>40.98</v>
      </c>
      <c r="G359" t="s">
        <v>5</v>
      </c>
    </row>
    <row r="360" spans="1:7" ht="14.25">
      <c r="A360" s="11">
        <v>44013</v>
      </c>
      <c r="B360" s="10" t="s">
        <v>5465</v>
      </c>
      <c r="C360" s="12">
        <v>0</v>
      </c>
      <c r="D360" s="13">
        <v>44042</v>
      </c>
      <c r="E360" s="7" t="s">
        <v>4769</v>
      </c>
      <c r="F360" s="14">
        <v>40.06</v>
      </c>
      <c r="G360" t="s">
        <v>5</v>
      </c>
    </row>
    <row r="361" spans="1:7" ht="14.25">
      <c r="A361" s="11">
        <v>44013</v>
      </c>
      <c r="B361" s="10" t="s">
        <v>5466</v>
      </c>
      <c r="C361" s="12">
        <v>4.1666666666666664E-2</v>
      </c>
      <c r="D361" s="13">
        <v>44042</v>
      </c>
      <c r="E361" s="7" t="s">
        <v>4769</v>
      </c>
      <c r="F361" s="14">
        <v>38.64</v>
      </c>
      <c r="G361" t="s">
        <v>5</v>
      </c>
    </row>
    <row r="362" spans="1:7" ht="14.25">
      <c r="A362" s="11">
        <v>44013</v>
      </c>
      <c r="B362" s="10" t="s">
        <v>5467</v>
      </c>
      <c r="C362" s="12">
        <v>8.3333333333333329E-2</v>
      </c>
      <c r="D362" s="13">
        <v>44042</v>
      </c>
      <c r="E362" s="7" t="s">
        <v>4769</v>
      </c>
      <c r="F362" s="14">
        <v>34.07</v>
      </c>
      <c r="G362" t="s">
        <v>5</v>
      </c>
    </row>
    <row r="363" spans="1:7" ht="14.25">
      <c r="A363" s="11">
        <v>44013</v>
      </c>
      <c r="B363" s="10" t="s">
        <v>5473</v>
      </c>
      <c r="C363" s="12">
        <v>0.33333333333333331</v>
      </c>
      <c r="D363" s="13">
        <v>44042</v>
      </c>
      <c r="E363" s="7" t="s">
        <v>4769</v>
      </c>
      <c r="F363" s="14">
        <v>41.55</v>
      </c>
      <c r="G363" t="s">
        <v>5</v>
      </c>
    </row>
    <row r="364" spans="1:7" ht="14.25">
      <c r="A364" s="11">
        <v>44013</v>
      </c>
      <c r="B364" s="10" t="s">
        <v>5475</v>
      </c>
      <c r="C364" s="12">
        <v>0.41666666666666669</v>
      </c>
      <c r="D364" s="13">
        <v>44042</v>
      </c>
      <c r="E364" s="7" t="s">
        <v>4769</v>
      </c>
      <c r="F364" s="14">
        <v>40.9</v>
      </c>
      <c r="G364" t="s">
        <v>5</v>
      </c>
    </row>
    <row r="365" spans="1:7" ht="14.25">
      <c r="A365" s="11">
        <v>44013</v>
      </c>
      <c r="B365" s="10" t="s">
        <v>5476</v>
      </c>
      <c r="C365" s="12">
        <v>0.45833333333333331</v>
      </c>
      <c r="D365" s="13">
        <v>44042</v>
      </c>
      <c r="E365" s="7" t="s">
        <v>4769</v>
      </c>
      <c r="F365" s="14">
        <v>41.47</v>
      </c>
      <c r="G365" t="s">
        <v>5</v>
      </c>
    </row>
    <row r="366" spans="1:7" ht="14.25">
      <c r="A366" s="11">
        <v>44013</v>
      </c>
      <c r="B366" s="10" t="s">
        <v>5477</v>
      </c>
      <c r="C366" s="12">
        <v>0.5</v>
      </c>
      <c r="D366" s="13">
        <v>44042</v>
      </c>
      <c r="E366" s="7" t="s">
        <v>4769</v>
      </c>
      <c r="F366" s="14">
        <v>42.04</v>
      </c>
      <c r="G366" t="s">
        <v>5</v>
      </c>
    </row>
    <row r="367" spans="1:7" ht="14.25">
      <c r="A367" s="11">
        <v>44013</v>
      </c>
      <c r="B367" s="10" t="s">
        <v>5478</v>
      </c>
      <c r="C367" s="12">
        <v>0.54166666666666663</v>
      </c>
      <c r="D367" s="13">
        <v>44042</v>
      </c>
      <c r="E367" s="7" t="s">
        <v>4769</v>
      </c>
      <c r="F367" s="14">
        <v>42</v>
      </c>
      <c r="G367" t="s">
        <v>5</v>
      </c>
    </row>
    <row r="368" spans="1:7" ht="14.25">
      <c r="A368" s="11">
        <v>44013</v>
      </c>
      <c r="B368" s="10" t="s">
        <v>5479</v>
      </c>
      <c r="C368" s="12">
        <v>0.58333333333333337</v>
      </c>
      <c r="D368" s="13">
        <v>44042</v>
      </c>
      <c r="E368" s="7" t="s">
        <v>4769</v>
      </c>
      <c r="F368" s="14">
        <v>41.7</v>
      </c>
      <c r="G368" t="s">
        <v>5</v>
      </c>
    </row>
    <row r="369" spans="1:7" ht="14.25">
      <c r="A369" s="11">
        <v>44013</v>
      </c>
      <c r="B369" s="10" t="s">
        <v>5480</v>
      </c>
      <c r="C369" s="12">
        <v>0.625</v>
      </c>
      <c r="D369" s="13">
        <v>44042</v>
      </c>
      <c r="E369" s="7" t="s">
        <v>4769</v>
      </c>
      <c r="F369" s="14">
        <v>41.47</v>
      </c>
      <c r="G369" t="s">
        <v>5</v>
      </c>
    </row>
    <row r="370" spans="1:7" ht="14.25">
      <c r="A370" s="11">
        <v>44013</v>
      </c>
      <c r="B370" s="10" t="s">
        <v>5481</v>
      </c>
      <c r="C370" s="12">
        <v>0.66666666666666663</v>
      </c>
      <c r="D370" s="13">
        <v>44042</v>
      </c>
      <c r="E370" s="7" t="s">
        <v>4769</v>
      </c>
      <c r="F370" s="14">
        <v>41.55</v>
      </c>
      <c r="G370" t="s">
        <v>5</v>
      </c>
    </row>
    <row r="371" spans="1:7" ht="14.25">
      <c r="A371" s="11">
        <v>44013</v>
      </c>
      <c r="B371" s="10" t="s">
        <v>5483</v>
      </c>
      <c r="C371" s="12">
        <v>0.75</v>
      </c>
      <c r="D371" s="13">
        <v>44042</v>
      </c>
      <c r="E371" s="7" t="s">
        <v>4769</v>
      </c>
      <c r="F371" s="14">
        <v>42.78</v>
      </c>
      <c r="G371" t="s">
        <v>5</v>
      </c>
    </row>
    <row r="372" spans="1:7" ht="14.25">
      <c r="A372" s="11">
        <v>44013</v>
      </c>
      <c r="B372" s="10" t="s">
        <v>5484</v>
      </c>
      <c r="C372" s="12">
        <v>0.79166666666666663</v>
      </c>
      <c r="D372" s="13">
        <v>44042</v>
      </c>
      <c r="E372" s="7" t="s">
        <v>4769</v>
      </c>
      <c r="F372" s="14">
        <v>43.4</v>
      </c>
      <c r="G372" t="s">
        <v>5</v>
      </c>
    </row>
    <row r="373" spans="1:7" ht="14.25">
      <c r="A373" s="11">
        <v>44013</v>
      </c>
      <c r="B373" s="10" t="s">
        <v>5485</v>
      </c>
      <c r="C373" s="12">
        <v>0.83333333333333337</v>
      </c>
      <c r="D373" s="13">
        <v>44042</v>
      </c>
      <c r="E373" s="7" t="s">
        <v>4769</v>
      </c>
      <c r="F373" s="14">
        <v>44.55</v>
      </c>
      <c r="G373" t="s">
        <v>5</v>
      </c>
    </row>
    <row r="374" spans="1:7" ht="14.25">
      <c r="A374" s="11">
        <v>44013</v>
      </c>
      <c r="B374" s="10" t="s">
        <v>5488</v>
      </c>
      <c r="C374" s="12">
        <v>0.95833333333333337</v>
      </c>
      <c r="D374" s="13">
        <v>44042</v>
      </c>
      <c r="E374" s="7" t="s">
        <v>4769</v>
      </c>
      <c r="F374" s="14">
        <v>41.77</v>
      </c>
      <c r="G374" t="s">
        <v>5</v>
      </c>
    </row>
    <row r="375" spans="1:7" ht="14.25">
      <c r="A375" s="11">
        <v>44013</v>
      </c>
      <c r="B375" s="10" t="s">
        <v>5489</v>
      </c>
      <c r="C375" s="12">
        <v>0</v>
      </c>
      <c r="D375" s="13">
        <v>44043</v>
      </c>
      <c r="E375" s="7" t="s">
        <v>4769</v>
      </c>
      <c r="F375" s="14">
        <v>39.68</v>
      </c>
      <c r="G375" t="s">
        <v>5</v>
      </c>
    </row>
    <row r="376" spans="1:7" ht="14.25">
      <c r="A376" s="11">
        <v>44013</v>
      </c>
      <c r="B376" s="10" t="s">
        <v>5498</v>
      </c>
      <c r="C376" s="12">
        <v>0.375</v>
      </c>
      <c r="D376" s="13">
        <v>44043</v>
      </c>
      <c r="E376" s="7" t="s">
        <v>4769</v>
      </c>
      <c r="F376" s="14">
        <v>43.03</v>
      </c>
      <c r="G376" t="s">
        <v>5</v>
      </c>
    </row>
    <row r="377" spans="1:7" ht="14.25">
      <c r="A377" s="11">
        <v>44013</v>
      </c>
      <c r="B377" s="10" t="s">
        <v>5499</v>
      </c>
      <c r="C377" s="12">
        <v>0.41666666666666669</v>
      </c>
      <c r="D377" s="13">
        <v>44043</v>
      </c>
      <c r="E377" s="7" t="s">
        <v>4769</v>
      </c>
      <c r="F377" s="14">
        <v>43.45</v>
      </c>
      <c r="G377" t="s">
        <v>5</v>
      </c>
    </row>
    <row r="378" spans="1:7" ht="14.25">
      <c r="A378" s="11">
        <v>44013</v>
      </c>
      <c r="B378" s="10" t="s">
        <v>5500</v>
      </c>
      <c r="C378" s="12">
        <v>0.45833333333333331</v>
      </c>
      <c r="D378" s="13">
        <v>44043</v>
      </c>
      <c r="E378" s="7" t="s">
        <v>4769</v>
      </c>
      <c r="F378" s="14">
        <v>44.27</v>
      </c>
      <c r="G378" t="s">
        <v>5</v>
      </c>
    </row>
    <row r="379" spans="1:7" ht="14.25">
      <c r="A379" s="11">
        <v>44013</v>
      </c>
      <c r="B379" s="10" t="s">
        <v>5501</v>
      </c>
      <c r="C379" s="12">
        <v>0.5</v>
      </c>
      <c r="D379" s="13">
        <v>44043</v>
      </c>
      <c r="E379" s="7" t="s">
        <v>4769</v>
      </c>
      <c r="F379" s="14">
        <v>44.97</v>
      </c>
      <c r="G379" t="s">
        <v>5</v>
      </c>
    </row>
    <row r="380" spans="1:7" ht="14.25">
      <c r="A380" s="11">
        <v>44013</v>
      </c>
      <c r="B380" s="10" t="s">
        <v>5502</v>
      </c>
      <c r="C380" s="12">
        <v>0.54166666666666663</v>
      </c>
      <c r="D380" s="13">
        <v>44043</v>
      </c>
      <c r="E380" s="7" t="s">
        <v>4769</v>
      </c>
      <c r="F380" s="14">
        <v>46.14</v>
      </c>
      <c r="G380" t="s">
        <v>5</v>
      </c>
    </row>
    <row r="381" spans="1:7" ht="14.25">
      <c r="A381" s="11">
        <v>44013</v>
      </c>
      <c r="B381" s="10" t="s">
        <v>5504</v>
      </c>
      <c r="C381" s="12">
        <v>0.625</v>
      </c>
      <c r="D381" s="13">
        <v>44043</v>
      </c>
      <c r="E381" s="7" t="s">
        <v>4769</v>
      </c>
      <c r="F381" s="14">
        <v>43.01</v>
      </c>
      <c r="G381" t="s">
        <v>5</v>
      </c>
    </row>
    <row r="382" spans="1:7" ht="14.25">
      <c r="A382" s="11">
        <v>44013</v>
      </c>
      <c r="B382" s="10" t="s">
        <v>5505</v>
      </c>
      <c r="C382" s="12">
        <v>0.66666666666666663</v>
      </c>
      <c r="D382" s="13">
        <v>44043</v>
      </c>
      <c r="E382" s="7" t="s">
        <v>4769</v>
      </c>
      <c r="F382" s="14">
        <v>42.86</v>
      </c>
      <c r="G382" t="s">
        <v>5</v>
      </c>
    </row>
    <row r="383" spans="1:7" ht="14.25">
      <c r="A383" s="11">
        <v>44013</v>
      </c>
      <c r="B383" s="10" t="s">
        <v>5508</v>
      </c>
      <c r="C383" s="12">
        <v>0.79166666666666663</v>
      </c>
      <c r="D383" s="13">
        <v>44043</v>
      </c>
      <c r="E383" s="7" t="s">
        <v>4769</v>
      </c>
      <c r="F383" s="14">
        <v>44.9</v>
      </c>
      <c r="G383" t="s">
        <v>5</v>
      </c>
    </row>
    <row r="384" spans="1:7" ht="14.25">
      <c r="A384" s="11">
        <v>44013</v>
      </c>
      <c r="B384" s="10" t="s">
        <v>5509</v>
      </c>
      <c r="C384" s="12">
        <v>0.83333333333333337</v>
      </c>
      <c r="D384" s="13">
        <v>44043</v>
      </c>
      <c r="E384" s="7" t="s">
        <v>4769</v>
      </c>
      <c r="F384" s="14">
        <v>45.45</v>
      </c>
      <c r="G384" t="s">
        <v>5</v>
      </c>
    </row>
    <row r="385" spans="1:7" ht="14.25">
      <c r="A385" s="11">
        <v>44013</v>
      </c>
      <c r="B385" s="10" t="s">
        <v>5510</v>
      </c>
      <c r="C385" s="12">
        <v>0.875</v>
      </c>
      <c r="D385" s="13">
        <v>44043</v>
      </c>
      <c r="E385" s="7" t="s">
        <v>4769</v>
      </c>
      <c r="F385" s="14">
        <v>46.15</v>
      </c>
      <c r="G385" t="s">
        <v>5</v>
      </c>
    </row>
    <row r="386" spans="1:7" ht="14.25">
      <c r="A386" s="11">
        <v>44013</v>
      </c>
      <c r="B386" s="10" t="s">
        <v>5511</v>
      </c>
      <c r="C386" s="12">
        <v>0.91666666666666663</v>
      </c>
      <c r="D386" s="13">
        <v>44043</v>
      </c>
      <c r="E386" s="7" t="s">
        <v>4769</v>
      </c>
      <c r="F386" s="14">
        <v>44.97</v>
      </c>
      <c r="G386" t="s">
        <v>5</v>
      </c>
    </row>
    <row r="387" spans="1:7" ht="14.25">
      <c r="A387" s="11">
        <v>44013</v>
      </c>
      <c r="B387" s="10" t="s">
        <v>5512</v>
      </c>
      <c r="C387" s="12">
        <v>0.95833333333333337</v>
      </c>
      <c r="D387" s="13">
        <v>44043</v>
      </c>
      <c r="E387" s="7" t="s">
        <v>4769</v>
      </c>
      <c r="F387" s="14">
        <v>42.5</v>
      </c>
      <c r="G387" t="s">
        <v>5</v>
      </c>
    </row>
    <row r="388" spans="1:7" ht="14.25">
      <c r="A388" s="11">
        <v>44044</v>
      </c>
      <c r="B388" s="10" t="s">
        <v>5535</v>
      </c>
      <c r="C388" s="12">
        <v>0.91666666666666663</v>
      </c>
      <c r="D388" s="13">
        <v>44044</v>
      </c>
      <c r="E388" s="7" t="s">
        <v>4769</v>
      </c>
      <c r="F388" s="14">
        <v>37.119999999999997</v>
      </c>
      <c r="G388" t="s">
        <v>5</v>
      </c>
    </row>
    <row r="389" spans="1:7" ht="14.25">
      <c r="A389" s="11">
        <v>44044</v>
      </c>
      <c r="B389" s="10" t="s">
        <v>5561</v>
      </c>
      <c r="C389" s="12">
        <v>0</v>
      </c>
      <c r="D389" s="13">
        <v>44046</v>
      </c>
      <c r="E389" s="7" t="s">
        <v>4769</v>
      </c>
      <c r="F389" s="14">
        <v>30.3</v>
      </c>
      <c r="G389" t="s">
        <v>5</v>
      </c>
    </row>
    <row r="390" spans="1:7" ht="14.25">
      <c r="A390" s="11">
        <v>44044</v>
      </c>
      <c r="B390" s="10" t="s">
        <v>5569</v>
      </c>
      <c r="C390" s="12">
        <v>0.33333333333333331</v>
      </c>
      <c r="D390" s="13">
        <v>44046</v>
      </c>
      <c r="E390" s="7" t="s">
        <v>4769</v>
      </c>
      <c r="F390" s="14">
        <v>41</v>
      </c>
      <c r="G390" t="s">
        <v>5</v>
      </c>
    </row>
    <row r="391" spans="1:7" ht="14.25">
      <c r="A391" s="11">
        <v>44044</v>
      </c>
      <c r="B391" s="10" t="s">
        <v>5570</v>
      </c>
      <c r="C391" s="12">
        <v>0.375</v>
      </c>
      <c r="D391" s="13">
        <v>44046</v>
      </c>
      <c r="E391" s="7" t="s">
        <v>4769</v>
      </c>
      <c r="F391" s="14">
        <v>41.53</v>
      </c>
      <c r="G391" t="s">
        <v>5</v>
      </c>
    </row>
    <row r="392" spans="1:7" ht="14.25">
      <c r="A392" s="11">
        <v>44044</v>
      </c>
      <c r="B392" s="10" t="s">
        <v>5571</v>
      </c>
      <c r="C392" s="12">
        <v>0.41666666666666669</v>
      </c>
      <c r="D392" s="13">
        <v>44046</v>
      </c>
      <c r="E392" s="7" t="s">
        <v>4769</v>
      </c>
      <c r="F392" s="14">
        <v>41.2</v>
      </c>
      <c r="G392" t="s">
        <v>5</v>
      </c>
    </row>
    <row r="393" spans="1:7" ht="14.25">
      <c r="A393" s="11">
        <v>44044</v>
      </c>
      <c r="B393" s="10" t="s">
        <v>5572</v>
      </c>
      <c r="C393" s="12">
        <v>0.45833333333333331</v>
      </c>
      <c r="D393" s="13">
        <v>44046</v>
      </c>
      <c r="E393" s="7" t="s">
        <v>4769</v>
      </c>
      <c r="F393" s="14">
        <v>41.16</v>
      </c>
      <c r="G393" t="s">
        <v>5</v>
      </c>
    </row>
    <row r="394" spans="1:7" ht="14.25">
      <c r="A394" s="11">
        <v>44044</v>
      </c>
      <c r="B394" s="10" t="s">
        <v>5573</v>
      </c>
      <c r="C394" s="12">
        <v>0.5</v>
      </c>
      <c r="D394" s="13">
        <v>44046</v>
      </c>
      <c r="E394" s="7" t="s">
        <v>4769</v>
      </c>
      <c r="F394" s="14">
        <v>40.97</v>
      </c>
      <c r="G394" t="s">
        <v>5</v>
      </c>
    </row>
    <row r="395" spans="1:7" ht="14.25">
      <c r="A395" s="11">
        <v>44044</v>
      </c>
      <c r="B395" s="10" t="s">
        <v>5574</v>
      </c>
      <c r="C395" s="12">
        <v>0.54166666666666663</v>
      </c>
      <c r="D395" s="13">
        <v>44046</v>
      </c>
      <c r="E395" s="7" t="s">
        <v>4769</v>
      </c>
      <c r="F395" s="14">
        <v>39.9</v>
      </c>
      <c r="G395" t="s">
        <v>5</v>
      </c>
    </row>
    <row r="396" spans="1:7" ht="14.25">
      <c r="A396" s="11">
        <v>44044</v>
      </c>
      <c r="B396" s="10" t="s">
        <v>5580</v>
      </c>
      <c r="C396" s="12">
        <v>0.79166666666666663</v>
      </c>
      <c r="D396" s="13">
        <v>44046</v>
      </c>
      <c r="E396" s="7" t="s">
        <v>4769</v>
      </c>
      <c r="F396" s="14">
        <v>39.159999999999997</v>
      </c>
      <c r="G396" t="s">
        <v>5</v>
      </c>
    </row>
    <row r="397" spans="1:7" ht="14.25">
      <c r="A397" s="11">
        <v>44044</v>
      </c>
      <c r="B397" s="10" t="s">
        <v>5581</v>
      </c>
      <c r="C397" s="12">
        <v>0.83333333333333337</v>
      </c>
      <c r="D397" s="13">
        <v>44046</v>
      </c>
      <c r="E397" s="7" t="s">
        <v>4769</v>
      </c>
      <c r="F397" s="14">
        <v>39.97</v>
      </c>
      <c r="G397" t="s">
        <v>5</v>
      </c>
    </row>
    <row r="398" spans="1:7" ht="14.25">
      <c r="A398" s="11">
        <v>44044</v>
      </c>
      <c r="B398" s="10" t="s">
        <v>5582</v>
      </c>
      <c r="C398" s="12">
        <v>0.875</v>
      </c>
      <c r="D398" s="13">
        <v>44046</v>
      </c>
      <c r="E398" s="7" t="s">
        <v>4769</v>
      </c>
      <c r="F398" s="14">
        <v>40.83</v>
      </c>
      <c r="G398" t="s">
        <v>5</v>
      </c>
    </row>
    <row r="399" spans="1:7" ht="14.25">
      <c r="A399" s="11">
        <v>44044</v>
      </c>
      <c r="B399" s="10" t="s">
        <v>5584</v>
      </c>
      <c r="C399" s="12">
        <v>0.95833333333333337</v>
      </c>
      <c r="D399" s="13">
        <v>44046</v>
      </c>
      <c r="E399" s="7" t="s">
        <v>4769</v>
      </c>
      <c r="F399" s="14">
        <v>35.049999999999997</v>
      </c>
      <c r="G399" t="s">
        <v>5</v>
      </c>
    </row>
    <row r="400" spans="1:7" ht="14.25">
      <c r="A400" s="11">
        <v>44044</v>
      </c>
      <c r="B400" s="10" t="s">
        <v>5594</v>
      </c>
      <c r="C400" s="12">
        <v>0.375</v>
      </c>
      <c r="D400" s="13">
        <v>44047</v>
      </c>
      <c r="E400" s="7" t="s">
        <v>4769</v>
      </c>
      <c r="F400" s="14">
        <v>40.119999999999997</v>
      </c>
      <c r="G400" t="s">
        <v>5</v>
      </c>
    </row>
    <row r="401" spans="1:7" ht="14.25">
      <c r="A401" s="11">
        <v>44044</v>
      </c>
      <c r="B401" s="10" t="s">
        <v>5595</v>
      </c>
      <c r="C401" s="12">
        <v>0.41666666666666669</v>
      </c>
      <c r="D401" s="13">
        <v>44047</v>
      </c>
      <c r="E401" s="7" t="s">
        <v>4769</v>
      </c>
      <c r="F401" s="14">
        <v>38.590000000000003</v>
      </c>
      <c r="G401" t="s">
        <v>5</v>
      </c>
    </row>
    <row r="402" spans="1:7" ht="14.25">
      <c r="A402" s="11">
        <v>44044</v>
      </c>
      <c r="B402" s="10" t="s">
        <v>5600</v>
      </c>
      <c r="C402" s="12">
        <v>0.625</v>
      </c>
      <c r="D402" s="13">
        <v>44047</v>
      </c>
      <c r="E402" s="7" t="s">
        <v>4769</v>
      </c>
      <c r="F402" s="14">
        <v>34.33</v>
      </c>
      <c r="G402" t="s">
        <v>5</v>
      </c>
    </row>
    <row r="403" spans="1:7" ht="14.25">
      <c r="A403" s="11">
        <v>44044</v>
      </c>
      <c r="B403" s="10" t="s">
        <v>5606</v>
      </c>
      <c r="C403" s="12">
        <v>0.875</v>
      </c>
      <c r="D403" s="13">
        <v>44047</v>
      </c>
      <c r="E403" s="7" t="s">
        <v>4769</v>
      </c>
      <c r="F403" s="14">
        <v>41.16</v>
      </c>
      <c r="G403" t="s">
        <v>5</v>
      </c>
    </row>
    <row r="404" spans="1:7" ht="14.25">
      <c r="A404" s="11">
        <v>44044</v>
      </c>
      <c r="B404" s="10" t="s">
        <v>5607</v>
      </c>
      <c r="C404" s="12">
        <v>0.91666666666666663</v>
      </c>
      <c r="D404" s="13">
        <v>44047</v>
      </c>
      <c r="E404" s="7" t="s">
        <v>4769</v>
      </c>
      <c r="F404" s="14">
        <v>39.83</v>
      </c>
      <c r="G404" t="s">
        <v>5</v>
      </c>
    </row>
    <row r="405" spans="1:7" ht="14.25">
      <c r="A405" s="11">
        <v>44044</v>
      </c>
      <c r="B405" s="10" t="s">
        <v>5608</v>
      </c>
      <c r="C405" s="12">
        <v>0.95833333333333337</v>
      </c>
      <c r="D405" s="13">
        <v>44047</v>
      </c>
      <c r="E405" s="7" t="s">
        <v>4769</v>
      </c>
      <c r="F405" s="14">
        <v>34.799999999999997</v>
      </c>
      <c r="G405" t="s">
        <v>5</v>
      </c>
    </row>
    <row r="406" spans="1:7" ht="14.25">
      <c r="A406" s="11">
        <v>44044</v>
      </c>
      <c r="B406" s="10" t="s">
        <v>5622</v>
      </c>
      <c r="C406" s="12">
        <v>0.54166666666666663</v>
      </c>
      <c r="D406" s="13">
        <v>44048</v>
      </c>
      <c r="E406" s="7" t="s">
        <v>4769</v>
      </c>
      <c r="F406" s="14">
        <v>39.76</v>
      </c>
      <c r="G406" t="s">
        <v>5</v>
      </c>
    </row>
    <row r="407" spans="1:7" ht="14.25">
      <c r="A407" s="11">
        <v>44044</v>
      </c>
      <c r="B407" s="10" t="s">
        <v>5623</v>
      </c>
      <c r="C407" s="12">
        <v>0.58333333333333337</v>
      </c>
      <c r="D407" s="13">
        <v>44048</v>
      </c>
      <c r="E407" s="7" t="s">
        <v>4769</v>
      </c>
      <c r="F407" s="14">
        <v>39.159999999999997</v>
      </c>
      <c r="G407" t="s">
        <v>5</v>
      </c>
    </row>
    <row r="408" spans="1:7" ht="14.25">
      <c r="A408" s="11">
        <v>44044</v>
      </c>
      <c r="B408" s="10" t="s">
        <v>5624</v>
      </c>
      <c r="C408" s="12">
        <v>0.625</v>
      </c>
      <c r="D408" s="13">
        <v>44048</v>
      </c>
      <c r="E408" s="7" t="s">
        <v>4769</v>
      </c>
      <c r="F408" s="14">
        <v>36.85</v>
      </c>
      <c r="G408" t="s">
        <v>5</v>
      </c>
    </row>
    <row r="409" spans="1:7" ht="14.25">
      <c r="A409" s="11">
        <v>44044</v>
      </c>
      <c r="B409" s="10" t="s">
        <v>5628</v>
      </c>
      <c r="C409" s="12">
        <v>0.79166666666666663</v>
      </c>
      <c r="D409" s="13">
        <v>44048</v>
      </c>
      <c r="E409" s="7" t="s">
        <v>4769</v>
      </c>
      <c r="F409" s="14">
        <v>43.04</v>
      </c>
      <c r="G409" t="s">
        <v>5</v>
      </c>
    </row>
    <row r="410" spans="1:7" ht="14.25">
      <c r="A410" s="11">
        <v>44044</v>
      </c>
      <c r="B410" s="10" t="s">
        <v>5629</v>
      </c>
      <c r="C410" s="12">
        <v>0.83333333333333337</v>
      </c>
      <c r="D410" s="13">
        <v>44048</v>
      </c>
      <c r="E410" s="7" t="s">
        <v>4769</v>
      </c>
      <c r="F410" s="14">
        <v>43.4</v>
      </c>
      <c r="G410" t="s">
        <v>5</v>
      </c>
    </row>
    <row r="411" spans="1:7" ht="14.25">
      <c r="A411" s="11">
        <v>44044</v>
      </c>
      <c r="B411" s="10" t="s">
        <v>5631</v>
      </c>
      <c r="C411" s="12">
        <v>0.91666666666666663</v>
      </c>
      <c r="D411" s="13">
        <v>44048</v>
      </c>
      <c r="E411" s="7" t="s">
        <v>4769</v>
      </c>
      <c r="F411" s="14">
        <v>41.69</v>
      </c>
      <c r="G411" t="s">
        <v>5</v>
      </c>
    </row>
    <row r="412" spans="1:7" ht="14.25">
      <c r="A412" s="11">
        <v>44044</v>
      </c>
      <c r="B412" s="10" t="s">
        <v>5632</v>
      </c>
      <c r="C412" s="12">
        <v>0.95833333333333337</v>
      </c>
      <c r="D412" s="13">
        <v>44048</v>
      </c>
      <c r="E412" s="7" t="s">
        <v>4769</v>
      </c>
      <c r="F412" s="14">
        <v>36.71</v>
      </c>
      <c r="G412" t="s">
        <v>5</v>
      </c>
    </row>
    <row r="413" spans="1:7" ht="14.25">
      <c r="A413" s="11">
        <v>44044</v>
      </c>
      <c r="B413" s="10" t="s">
        <v>5633</v>
      </c>
      <c r="C413" s="12">
        <v>0</v>
      </c>
      <c r="D413" s="13">
        <v>44049</v>
      </c>
      <c r="E413" s="7" t="s">
        <v>4769</v>
      </c>
      <c r="F413" s="14">
        <v>38.590000000000003</v>
      </c>
      <c r="G413" t="s">
        <v>5</v>
      </c>
    </row>
    <row r="414" spans="1:7" ht="14.25">
      <c r="A414" s="11">
        <v>44044</v>
      </c>
      <c r="B414" s="10" t="s">
        <v>5634</v>
      </c>
      <c r="C414" s="12">
        <v>4.1666666666666664E-2</v>
      </c>
      <c r="D414" s="13">
        <v>44049</v>
      </c>
      <c r="E414" s="7" t="s">
        <v>4769</v>
      </c>
      <c r="F414" s="14">
        <v>36</v>
      </c>
      <c r="G414" t="s">
        <v>5</v>
      </c>
    </row>
    <row r="415" spans="1:7" ht="14.25">
      <c r="A415" s="11">
        <v>44044</v>
      </c>
      <c r="B415" s="10" t="s">
        <v>5642</v>
      </c>
      <c r="C415" s="12">
        <v>0.375</v>
      </c>
      <c r="D415" s="13">
        <v>44049</v>
      </c>
      <c r="E415" s="7" t="s">
        <v>4769</v>
      </c>
      <c r="F415" s="14">
        <v>38.450000000000003</v>
      </c>
      <c r="G415" t="s">
        <v>5</v>
      </c>
    </row>
    <row r="416" spans="1:7" ht="14.25">
      <c r="A416" s="11">
        <v>44044</v>
      </c>
      <c r="B416" s="10" t="s">
        <v>5643</v>
      </c>
      <c r="C416" s="12">
        <v>0.41666666666666669</v>
      </c>
      <c r="D416" s="13">
        <v>44049</v>
      </c>
      <c r="E416" s="7" t="s">
        <v>4769</v>
      </c>
      <c r="F416" s="14">
        <v>36.909999999999997</v>
      </c>
      <c r="G416" t="s">
        <v>5</v>
      </c>
    </row>
    <row r="417" spans="1:7" ht="14.25">
      <c r="A417" s="11">
        <v>44044</v>
      </c>
      <c r="B417" s="10" t="s">
        <v>5646</v>
      </c>
      <c r="C417" s="12">
        <v>0.54166666666666663</v>
      </c>
      <c r="D417" s="13">
        <v>44049</v>
      </c>
      <c r="E417" s="7" t="s">
        <v>4769</v>
      </c>
      <c r="F417" s="14">
        <v>39.270000000000003</v>
      </c>
      <c r="G417" t="s">
        <v>5</v>
      </c>
    </row>
    <row r="418" spans="1:7" ht="14.25">
      <c r="A418" s="11">
        <v>44044</v>
      </c>
      <c r="B418" s="10" t="s">
        <v>5647</v>
      </c>
      <c r="C418" s="12">
        <v>0.58333333333333337</v>
      </c>
      <c r="D418" s="13">
        <v>44049</v>
      </c>
      <c r="E418" s="7" t="s">
        <v>4769</v>
      </c>
      <c r="F418" s="14">
        <v>38.36</v>
      </c>
      <c r="G418" t="s">
        <v>5</v>
      </c>
    </row>
    <row r="419" spans="1:7" ht="14.25">
      <c r="A419" s="11">
        <v>44044</v>
      </c>
      <c r="B419" s="10" t="s">
        <v>5648</v>
      </c>
      <c r="C419" s="12">
        <v>0.625</v>
      </c>
      <c r="D419" s="13">
        <v>44049</v>
      </c>
      <c r="E419" s="7" t="s">
        <v>4769</v>
      </c>
      <c r="F419" s="14">
        <v>36.01</v>
      </c>
      <c r="G419" t="s">
        <v>5</v>
      </c>
    </row>
    <row r="420" spans="1:7" ht="14.25">
      <c r="A420" s="11">
        <v>44044</v>
      </c>
      <c r="B420" s="10" t="s">
        <v>5653</v>
      </c>
      <c r="C420" s="12">
        <v>0.83333333333333337</v>
      </c>
      <c r="D420" s="13">
        <v>44049</v>
      </c>
      <c r="E420" s="7" t="s">
        <v>4769</v>
      </c>
      <c r="F420" s="14">
        <v>46.15</v>
      </c>
      <c r="G420" t="s">
        <v>5</v>
      </c>
    </row>
    <row r="421" spans="1:7" ht="14.25">
      <c r="A421" s="11">
        <v>44044</v>
      </c>
      <c r="B421" s="10" t="s">
        <v>5654</v>
      </c>
      <c r="C421" s="12">
        <v>0.875</v>
      </c>
      <c r="D421" s="13">
        <v>44049</v>
      </c>
      <c r="E421" s="7" t="s">
        <v>4769</v>
      </c>
      <c r="F421" s="14">
        <v>43.39</v>
      </c>
      <c r="G421" t="s">
        <v>5</v>
      </c>
    </row>
    <row r="422" spans="1:7" ht="14.25">
      <c r="A422" s="11">
        <v>44044</v>
      </c>
      <c r="B422" s="10" t="s">
        <v>5655</v>
      </c>
      <c r="C422" s="12">
        <v>0.91666666666666663</v>
      </c>
      <c r="D422" s="13">
        <v>44049</v>
      </c>
      <c r="E422" s="7" t="s">
        <v>4769</v>
      </c>
      <c r="F422" s="14">
        <v>41.39</v>
      </c>
      <c r="G422" t="s">
        <v>5</v>
      </c>
    </row>
    <row r="423" spans="1:7" ht="14.25">
      <c r="A423" s="11">
        <v>44044</v>
      </c>
      <c r="B423" s="10" t="s">
        <v>5656</v>
      </c>
      <c r="C423" s="12">
        <v>0.95833333333333337</v>
      </c>
      <c r="D423" s="13">
        <v>44049</v>
      </c>
      <c r="E423" s="7" t="s">
        <v>4769</v>
      </c>
      <c r="F423" s="14">
        <v>37</v>
      </c>
      <c r="G423" t="s">
        <v>5</v>
      </c>
    </row>
    <row r="424" spans="1:7" ht="14.25">
      <c r="A424" s="11">
        <v>44044</v>
      </c>
      <c r="B424" s="10" t="s">
        <v>5658</v>
      </c>
      <c r="C424" s="12">
        <v>4.1666666666666664E-2</v>
      </c>
      <c r="D424" s="13">
        <v>44050</v>
      </c>
      <c r="E424" s="7" t="s">
        <v>4769</v>
      </c>
      <c r="F424" s="14">
        <v>33</v>
      </c>
      <c r="G424" t="s">
        <v>5</v>
      </c>
    </row>
    <row r="425" spans="1:7" ht="14.25">
      <c r="A425" s="11">
        <v>44044</v>
      </c>
      <c r="B425" s="10" t="s">
        <v>5665</v>
      </c>
      <c r="C425" s="12">
        <v>0.33333333333333331</v>
      </c>
      <c r="D425" s="13">
        <v>44050</v>
      </c>
      <c r="E425" s="7" t="s">
        <v>4769</v>
      </c>
      <c r="F425" s="14">
        <v>39.200000000000003</v>
      </c>
      <c r="G425" t="s">
        <v>5</v>
      </c>
    </row>
    <row r="426" spans="1:7" ht="14.25">
      <c r="A426" s="11">
        <v>44044</v>
      </c>
      <c r="B426" s="10" t="s">
        <v>5667</v>
      </c>
      <c r="C426" s="12">
        <v>0.41666666666666669</v>
      </c>
      <c r="D426" s="13">
        <v>44050</v>
      </c>
      <c r="E426" s="7" t="s">
        <v>4769</v>
      </c>
      <c r="F426" s="14">
        <v>38.49</v>
      </c>
      <c r="G426" t="s">
        <v>5</v>
      </c>
    </row>
    <row r="427" spans="1:7" ht="14.25">
      <c r="A427" s="11">
        <v>44044</v>
      </c>
      <c r="B427" s="10" t="s">
        <v>5668</v>
      </c>
      <c r="C427" s="12">
        <v>0.45833333333333331</v>
      </c>
      <c r="D427" s="13">
        <v>44050</v>
      </c>
      <c r="E427" s="7" t="s">
        <v>4769</v>
      </c>
      <c r="F427" s="14">
        <v>38.97</v>
      </c>
      <c r="G427" t="s">
        <v>5</v>
      </c>
    </row>
    <row r="428" spans="1:7" ht="14.25">
      <c r="A428" s="11">
        <v>44044</v>
      </c>
      <c r="B428" s="10" t="s">
        <v>5669</v>
      </c>
      <c r="C428" s="12">
        <v>0.5</v>
      </c>
      <c r="D428" s="13">
        <v>44050</v>
      </c>
      <c r="E428" s="7" t="s">
        <v>4769</v>
      </c>
      <c r="F428" s="14">
        <v>41.34</v>
      </c>
      <c r="G428" t="s">
        <v>5</v>
      </c>
    </row>
    <row r="429" spans="1:7" ht="14.25">
      <c r="A429" s="11">
        <v>44044</v>
      </c>
      <c r="B429" s="10" t="s">
        <v>5670</v>
      </c>
      <c r="C429" s="12">
        <v>0.54166666666666663</v>
      </c>
      <c r="D429" s="13">
        <v>44050</v>
      </c>
      <c r="E429" s="7" t="s">
        <v>4769</v>
      </c>
      <c r="F429" s="14">
        <v>40.9</v>
      </c>
      <c r="G429" t="s">
        <v>5</v>
      </c>
    </row>
    <row r="430" spans="1:7" ht="14.25">
      <c r="A430" s="11">
        <v>44044</v>
      </c>
      <c r="B430" s="10" t="s">
        <v>5671</v>
      </c>
      <c r="C430" s="12">
        <v>0.58333333333333337</v>
      </c>
      <c r="D430" s="13">
        <v>44050</v>
      </c>
      <c r="E430" s="7" t="s">
        <v>4769</v>
      </c>
      <c r="F430" s="14">
        <v>39.99</v>
      </c>
      <c r="G430" t="s">
        <v>5</v>
      </c>
    </row>
    <row r="431" spans="1:7" ht="14.25">
      <c r="A431" s="11">
        <v>44044</v>
      </c>
      <c r="B431" s="10" t="s">
        <v>5672</v>
      </c>
      <c r="C431" s="12">
        <v>0.625</v>
      </c>
      <c r="D431" s="13">
        <v>44050</v>
      </c>
      <c r="E431" s="7" t="s">
        <v>4769</v>
      </c>
      <c r="F431" s="14">
        <v>36.729999999999997</v>
      </c>
      <c r="G431" t="s">
        <v>5</v>
      </c>
    </row>
    <row r="432" spans="1:7" ht="14.25">
      <c r="A432" s="11">
        <v>44044</v>
      </c>
      <c r="B432" s="10" t="s">
        <v>5674</v>
      </c>
      <c r="C432" s="12">
        <v>0.70833333333333337</v>
      </c>
      <c r="D432" s="13">
        <v>44050</v>
      </c>
      <c r="E432" s="7" t="s">
        <v>4769</v>
      </c>
      <c r="F432" s="14">
        <v>40.11</v>
      </c>
      <c r="G432" t="s">
        <v>5</v>
      </c>
    </row>
    <row r="433" spans="1:7" ht="14.25">
      <c r="A433" s="11">
        <v>44044</v>
      </c>
      <c r="B433" s="10" t="s">
        <v>5675</v>
      </c>
      <c r="C433" s="12">
        <v>0.75</v>
      </c>
      <c r="D433" s="13">
        <v>44050</v>
      </c>
      <c r="E433" s="7" t="s">
        <v>4769</v>
      </c>
      <c r="F433" s="14">
        <v>43.82</v>
      </c>
      <c r="G433" t="s">
        <v>5</v>
      </c>
    </row>
    <row r="434" spans="1:7" ht="14.25">
      <c r="A434" s="11">
        <v>44044</v>
      </c>
      <c r="B434" s="10" t="s">
        <v>5676</v>
      </c>
      <c r="C434" s="12">
        <v>0.79166666666666663</v>
      </c>
      <c r="D434" s="13">
        <v>44050</v>
      </c>
      <c r="E434" s="7" t="s">
        <v>4769</v>
      </c>
      <c r="F434" s="14">
        <v>44.58</v>
      </c>
      <c r="G434" t="s">
        <v>5</v>
      </c>
    </row>
    <row r="435" spans="1:7" ht="14.25">
      <c r="A435" s="11">
        <v>44044</v>
      </c>
      <c r="B435" s="10" t="s">
        <v>5680</v>
      </c>
      <c r="C435" s="12">
        <v>0.95833333333333337</v>
      </c>
      <c r="D435" s="13">
        <v>44050</v>
      </c>
      <c r="E435" s="7" t="s">
        <v>4769</v>
      </c>
      <c r="F435" s="14">
        <v>39.99</v>
      </c>
      <c r="G435" t="s">
        <v>5</v>
      </c>
    </row>
    <row r="436" spans="1:7" ht="14.25">
      <c r="A436" s="11">
        <v>44044</v>
      </c>
      <c r="B436" s="10" t="s">
        <v>5681</v>
      </c>
      <c r="C436" s="12">
        <v>0</v>
      </c>
      <c r="D436" s="13">
        <v>44051</v>
      </c>
      <c r="E436" s="7" t="s">
        <v>4769</v>
      </c>
      <c r="F436" s="14">
        <v>39.270000000000003</v>
      </c>
      <c r="G436" t="s">
        <v>5</v>
      </c>
    </row>
    <row r="437" spans="1:7" ht="14.25">
      <c r="A437" s="11">
        <v>44044</v>
      </c>
      <c r="B437" s="10" t="s">
        <v>5682</v>
      </c>
      <c r="C437" s="12">
        <v>4.1666666666666664E-2</v>
      </c>
      <c r="D437" s="13">
        <v>44051</v>
      </c>
      <c r="E437" s="7" t="s">
        <v>4769</v>
      </c>
      <c r="F437" s="14">
        <v>39.75</v>
      </c>
      <c r="G437" t="s">
        <v>5</v>
      </c>
    </row>
    <row r="438" spans="1:7" ht="14.25">
      <c r="A438" s="11">
        <v>44044</v>
      </c>
      <c r="B438" s="10" t="s">
        <v>5683</v>
      </c>
      <c r="C438" s="12">
        <v>8.3333333333333329E-2</v>
      </c>
      <c r="D438" s="13">
        <v>44051</v>
      </c>
      <c r="E438" s="7" t="s">
        <v>4769</v>
      </c>
      <c r="F438" s="14">
        <v>39.270000000000003</v>
      </c>
      <c r="G438" t="s">
        <v>5</v>
      </c>
    </row>
    <row r="439" spans="1:7" ht="14.25">
      <c r="A439" s="11">
        <v>44044</v>
      </c>
      <c r="B439" s="10" t="s">
        <v>5684</v>
      </c>
      <c r="C439" s="12">
        <v>0.125</v>
      </c>
      <c r="D439" s="13">
        <v>44051</v>
      </c>
      <c r="E439" s="7" t="s">
        <v>4769</v>
      </c>
      <c r="F439" s="14">
        <v>38.270000000000003</v>
      </c>
      <c r="G439" t="s">
        <v>5</v>
      </c>
    </row>
    <row r="440" spans="1:7" ht="14.25">
      <c r="A440" s="11">
        <v>44044</v>
      </c>
      <c r="B440" s="10" t="s">
        <v>5685</v>
      </c>
      <c r="C440" s="12">
        <v>0.16666666666666666</v>
      </c>
      <c r="D440" s="13">
        <v>44051</v>
      </c>
      <c r="E440" s="7" t="s">
        <v>4769</v>
      </c>
      <c r="F440" s="14">
        <v>38.64</v>
      </c>
      <c r="G440" t="s">
        <v>5</v>
      </c>
    </row>
    <row r="441" spans="1:7" ht="14.25">
      <c r="A441" s="11">
        <v>44044</v>
      </c>
      <c r="B441" s="10" t="s">
        <v>5686</v>
      </c>
      <c r="C441" s="12">
        <v>0.20833333333333334</v>
      </c>
      <c r="D441" s="13">
        <v>44051</v>
      </c>
      <c r="E441" s="7" t="s">
        <v>4769</v>
      </c>
      <c r="F441" s="14">
        <v>38.31</v>
      </c>
      <c r="G441" t="s">
        <v>5</v>
      </c>
    </row>
    <row r="442" spans="1:7" ht="14.25">
      <c r="A442" s="11">
        <v>44044</v>
      </c>
      <c r="B442" s="10" t="s">
        <v>5687</v>
      </c>
      <c r="C442" s="12">
        <v>0.25</v>
      </c>
      <c r="D442" s="13">
        <v>44051</v>
      </c>
      <c r="E442" s="7" t="s">
        <v>4769</v>
      </c>
      <c r="F442" s="14">
        <v>37</v>
      </c>
      <c r="G442" t="s">
        <v>5</v>
      </c>
    </row>
    <row r="443" spans="1:7" ht="14.25">
      <c r="A443" s="11">
        <v>44044</v>
      </c>
      <c r="B443" s="10" t="s">
        <v>5693</v>
      </c>
      <c r="C443" s="12">
        <v>0.5</v>
      </c>
      <c r="D443" s="13">
        <v>44051</v>
      </c>
      <c r="E443" s="7" t="s">
        <v>4769</v>
      </c>
      <c r="F443" s="14">
        <v>35.979999999999997</v>
      </c>
      <c r="G443" t="s">
        <v>5</v>
      </c>
    </row>
    <row r="444" spans="1:7" ht="14.25">
      <c r="A444" s="11">
        <v>44044</v>
      </c>
      <c r="B444" s="10" t="s">
        <v>5701</v>
      </c>
      <c r="C444" s="12">
        <v>0.83333333333333337</v>
      </c>
      <c r="D444" s="13">
        <v>44051</v>
      </c>
      <c r="E444" s="7" t="s">
        <v>4769</v>
      </c>
      <c r="F444" s="14">
        <v>41.2</v>
      </c>
      <c r="G444" t="s">
        <v>5</v>
      </c>
    </row>
    <row r="445" spans="1:7" ht="14.25">
      <c r="A445" s="11">
        <v>44044</v>
      </c>
      <c r="B445" s="10" t="s">
        <v>5702</v>
      </c>
      <c r="C445" s="12">
        <v>0.875</v>
      </c>
      <c r="D445" s="13">
        <v>44051</v>
      </c>
      <c r="E445" s="7" t="s">
        <v>4769</v>
      </c>
      <c r="F445" s="14">
        <v>40.770000000000003</v>
      </c>
      <c r="G445" t="s">
        <v>5</v>
      </c>
    </row>
    <row r="446" spans="1:7" ht="14.25">
      <c r="A446" s="11">
        <v>44044</v>
      </c>
      <c r="B446" s="10" t="s">
        <v>5703</v>
      </c>
      <c r="C446" s="12">
        <v>0.91666666666666663</v>
      </c>
      <c r="D446" s="13">
        <v>44051</v>
      </c>
      <c r="E446" s="7" t="s">
        <v>4769</v>
      </c>
      <c r="F446" s="14">
        <v>40.770000000000003</v>
      </c>
      <c r="G446" t="s">
        <v>5</v>
      </c>
    </row>
    <row r="447" spans="1:7" ht="14.25">
      <c r="A447" s="11">
        <v>44044</v>
      </c>
      <c r="B447" s="10" t="s">
        <v>5704</v>
      </c>
      <c r="C447" s="12">
        <v>0.95833333333333337</v>
      </c>
      <c r="D447" s="13">
        <v>44051</v>
      </c>
      <c r="E447" s="7" t="s">
        <v>4769</v>
      </c>
      <c r="F447" s="14">
        <v>39.49</v>
      </c>
      <c r="G447" t="s">
        <v>5</v>
      </c>
    </row>
    <row r="448" spans="1:7" ht="14.25">
      <c r="A448" s="11">
        <v>44044</v>
      </c>
      <c r="B448" s="10" t="s">
        <v>5705</v>
      </c>
      <c r="C448" s="12">
        <v>0</v>
      </c>
      <c r="D448" s="13">
        <v>44052</v>
      </c>
      <c r="E448" s="7" t="s">
        <v>4769</v>
      </c>
      <c r="F448" s="14">
        <v>39.79</v>
      </c>
      <c r="G448" t="s">
        <v>5</v>
      </c>
    </row>
    <row r="449" spans="1:7" ht="14.25">
      <c r="A449" s="11">
        <v>44044</v>
      </c>
      <c r="B449" s="10" t="s">
        <v>5707</v>
      </c>
      <c r="C449" s="12">
        <v>8.3333333333333329E-2</v>
      </c>
      <c r="D449" s="13">
        <v>44052</v>
      </c>
      <c r="E449" s="7" t="s">
        <v>4769</v>
      </c>
      <c r="F449" s="14">
        <v>38.07</v>
      </c>
      <c r="G449" t="s">
        <v>5</v>
      </c>
    </row>
    <row r="450" spans="1:7" ht="14.25">
      <c r="A450" s="11">
        <v>44044</v>
      </c>
      <c r="B450" s="10" t="s">
        <v>5724</v>
      </c>
      <c r="C450" s="12">
        <v>0.79166666666666663</v>
      </c>
      <c r="D450" s="13">
        <v>44052</v>
      </c>
      <c r="E450" s="7" t="s">
        <v>4769</v>
      </c>
      <c r="F450" s="14">
        <v>39.9</v>
      </c>
      <c r="G450" t="s">
        <v>5</v>
      </c>
    </row>
    <row r="451" spans="1:7" ht="14.25">
      <c r="A451" s="11">
        <v>44044</v>
      </c>
      <c r="B451" s="10" t="s">
        <v>5725</v>
      </c>
      <c r="C451" s="12">
        <v>0.83333333333333337</v>
      </c>
      <c r="D451" s="13">
        <v>44052</v>
      </c>
      <c r="E451" s="7" t="s">
        <v>4769</v>
      </c>
      <c r="F451" s="14">
        <v>40.24</v>
      </c>
      <c r="G451" t="s">
        <v>5</v>
      </c>
    </row>
    <row r="452" spans="1:7" ht="14.25">
      <c r="A452" s="11">
        <v>44044</v>
      </c>
      <c r="B452" s="10" t="s">
        <v>5726</v>
      </c>
      <c r="C452" s="12">
        <v>0.875</v>
      </c>
      <c r="D452" s="13">
        <v>44052</v>
      </c>
      <c r="E452" s="7" t="s">
        <v>4769</v>
      </c>
      <c r="F452" s="14">
        <v>41.82</v>
      </c>
      <c r="G452" t="s">
        <v>5</v>
      </c>
    </row>
    <row r="453" spans="1:7" ht="14.25">
      <c r="A453" s="11">
        <v>44044</v>
      </c>
      <c r="B453" s="10" t="s">
        <v>5728</v>
      </c>
      <c r="C453" s="12">
        <v>0.95833333333333337</v>
      </c>
      <c r="D453" s="13">
        <v>44052</v>
      </c>
      <c r="E453" s="7" t="s">
        <v>4769</v>
      </c>
      <c r="F453" s="14">
        <v>39.78</v>
      </c>
      <c r="G453" t="s">
        <v>5</v>
      </c>
    </row>
    <row r="454" spans="1:7" ht="14.25">
      <c r="A454" s="11">
        <v>44044</v>
      </c>
      <c r="B454" s="10" t="s">
        <v>5729</v>
      </c>
      <c r="C454" s="12">
        <v>0</v>
      </c>
      <c r="D454" s="13">
        <v>44053</v>
      </c>
      <c r="E454" s="7" t="s">
        <v>4769</v>
      </c>
      <c r="F454" s="14">
        <v>33.9</v>
      </c>
      <c r="G454" t="s">
        <v>5</v>
      </c>
    </row>
    <row r="455" spans="1:7" ht="14.25">
      <c r="A455" s="11">
        <v>44044</v>
      </c>
      <c r="B455" s="10" t="s">
        <v>5732</v>
      </c>
      <c r="C455" s="12">
        <v>0.125</v>
      </c>
      <c r="D455" s="13">
        <v>44053</v>
      </c>
      <c r="E455" s="7" t="s">
        <v>4769</v>
      </c>
      <c r="F455" s="14">
        <v>29.1</v>
      </c>
      <c r="G455" t="s">
        <v>5</v>
      </c>
    </row>
    <row r="456" spans="1:7" ht="14.25">
      <c r="A456" s="11">
        <v>44044</v>
      </c>
      <c r="B456" s="10" t="s">
        <v>5734</v>
      </c>
      <c r="C456" s="12">
        <v>0.20833333333333334</v>
      </c>
      <c r="D456" s="13">
        <v>44053</v>
      </c>
      <c r="E456" s="7" t="s">
        <v>4769</v>
      </c>
      <c r="F456" s="14">
        <v>29.75</v>
      </c>
      <c r="G456" t="s">
        <v>5</v>
      </c>
    </row>
    <row r="457" spans="1:7" ht="14.25">
      <c r="A457" s="11">
        <v>44044</v>
      </c>
      <c r="B457" s="10" t="s">
        <v>5736</v>
      </c>
      <c r="C457" s="12">
        <v>0.29166666666666669</v>
      </c>
      <c r="D457" s="13">
        <v>44053</v>
      </c>
      <c r="E457" s="7" t="s">
        <v>4769</v>
      </c>
      <c r="F457" s="14">
        <v>38.61</v>
      </c>
      <c r="G457" t="s">
        <v>5</v>
      </c>
    </row>
    <row r="458" spans="1:7" ht="14.25">
      <c r="A458" s="11">
        <v>44044</v>
      </c>
      <c r="B458" s="10" t="s">
        <v>5738</v>
      </c>
      <c r="C458" s="12">
        <v>0.375</v>
      </c>
      <c r="D458" s="13">
        <v>44053</v>
      </c>
      <c r="E458" s="7" t="s">
        <v>4769</v>
      </c>
      <c r="F458" s="14">
        <v>41</v>
      </c>
      <c r="G458" t="s">
        <v>5</v>
      </c>
    </row>
    <row r="459" spans="1:7" ht="14.25">
      <c r="A459" s="11">
        <v>44044</v>
      </c>
      <c r="B459" s="10" t="s">
        <v>5740</v>
      </c>
      <c r="C459" s="12">
        <v>0.45833333333333331</v>
      </c>
      <c r="D459" s="13">
        <v>44053</v>
      </c>
      <c r="E459" s="7" t="s">
        <v>4769</v>
      </c>
      <c r="F459" s="14">
        <v>38.97</v>
      </c>
      <c r="G459" t="s">
        <v>5</v>
      </c>
    </row>
    <row r="460" spans="1:7" ht="14.25">
      <c r="A460" s="11">
        <v>44044</v>
      </c>
      <c r="B460" s="10" t="s">
        <v>5741</v>
      </c>
      <c r="C460" s="12">
        <v>0.5</v>
      </c>
      <c r="D460" s="13">
        <v>44053</v>
      </c>
      <c r="E460" s="7" t="s">
        <v>4769</v>
      </c>
      <c r="F460" s="14">
        <v>41.4</v>
      </c>
      <c r="G460" t="s">
        <v>5</v>
      </c>
    </row>
    <row r="461" spans="1:7" ht="14.25">
      <c r="A461" s="11">
        <v>44044</v>
      </c>
      <c r="B461" s="10" t="s">
        <v>5743</v>
      </c>
      <c r="C461" s="12">
        <v>0.58333333333333337</v>
      </c>
      <c r="D461" s="13">
        <v>44053</v>
      </c>
      <c r="E461" s="7" t="s">
        <v>4769</v>
      </c>
      <c r="F461" s="14">
        <v>40.86</v>
      </c>
      <c r="G461" t="s">
        <v>5</v>
      </c>
    </row>
    <row r="462" spans="1:7" ht="14.25">
      <c r="A462" s="11">
        <v>44044</v>
      </c>
      <c r="B462" s="10" t="s">
        <v>5744</v>
      </c>
      <c r="C462" s="12">
        <v>0.625</v>
      </c>
      <c r="D462" s="13">
        <v>44053</v>
      </c>
      <c r="E462" s="7" t="s">
        <v>4769</v>
      </c>
      <c r="F462" s="14">
        <v>39.57</v>
      </c>
      <c r="G462" t="s">
        <v>5</v>
      </c>
    </row>
    <row r="463" spans="1:7" ht="14.25">
      <c r="A463" s="11">
        <v>44044</v>
      </c>
      <c r="B463" s="10" t="s">
        <v>5745</v>
      </c>
      <c r="C463" s="12">
        <v>0.66666666666666663</v>
      </c>
      <c r="D463" s="13">
        <v>44053</v>
      </c>
      <c r="E463" s="7" t="s">
        <v>4769</v>
      </c>
      <c r="F463" s="14">
        <v>40</v>
      </c>
      <c r="G463" t="s">
        <v>5</v>
      </c>
    </row>
    <row r="464" spans="1:7" ht="14.25">
      <c r="A464" s="11">
        <v>44044</v>
      </c>
      <c r="B464" s="10" t="s">
        <v>5746</v>
      </c>
      <c r="C464" s="12">
        <v>0.70833333333333337</v>
      </c>
      <c r="D464" s="13">
        <v>44053</v>
      </c>
      <c r="E464" s="7" t="s">
        <v>4769</v>
      </c>
      <c r="F464" s="14">
        <v>42.21</v>
      </c>
      <c r="G464" t="s">
        <v>5</v>
      </c>
    </row>
    <row r="465" spans="1:7" ht="14.25">
      <c r="A465" s="11">
        <v>44044</v>
      </c>
      <c r="B465" s="10" t="s">
        <v>5748</v>
      </c>
      <c r="C465" s="12">
        <v>0.79166666666666663</v>
      </c>
      <c r="D465" s="13">
        <v>44053</v>
      </c>
      <c r="E465" s="7" t="s">
        <v>4769</v>
      </c>
      <c r="F465" s="14">
        <v>42.57</v>
      </c>
      <c r="G465" t="s">
        <v>5</v>
      </c>
    </row>
    <row r="466" spans="1:7" ht="14.25">
      <c r="A466" s="11">
        <v>44044</v>
      </c>
      <c r="B466" s="10" t="s">
        <v>5749</v>
      </c>
      <c r="C466" s="12">
        <v>0.83333333333333337</v>
      </c>
      <c r="D466" s="13">
        <v>44053</v>
      </c>
      <c r="E466" s="7" t="s">
        <v>4769</v>
      </c>
      <c r="F466" s="14">
        <v>43.4</v>
      </c>
      <c r="G466" t="s">
        <v>5</v>
      </c>
    </row>
    <row r="467" spans="1:7" ht="14.25">
      <c r="A467" s="11">
        <v>44044</v>
      </c>
      <c r="B467" s="10" t="s">
        <v>5754</v>
      </c>
      <c r="C467" s="12">
        <v>4.1666666666666664E-2</v>
      </c>
      <c r="D467" s="13">
        <v>44054</v>
      </c>
      <c r="E467" s="7" t="s">
        <v>4769</v>
      </c>
      <c r="F467" s="14">
        <v>33.92</v>
      </c>
      <c r="G467" t="s">
        <v>5</v>
      </c>
    </row>
    <row r="468" spans="1:7" ht="14.25">
      <c r="A468" s="11">
        <v>44044</v>
      </c>
      <c r="B468" s="10" t="s">
        <v>5762</v>
      </c>
      <c r="C468" s="12">
        <v>0.375</v>
      </c>
      <c r="D468" s="13">
        <v>44054</v>
      </c>
      <c r="E468" s="7" t="s">
        <v>4769</v>
      </c>
      <c r="F468" s="14">
        <v>41.65</v>
      </c>
      <c r="G468" t="s">
        <v>5</v>
      </c>
    </row>
    <row r="469" spans="1:7" ht="14.25">
      <c r="A469" s="11">
        <v>44044</v>
      </c>
      <c r="B469" s="10" t="s">
        <v>5764</v>
      </c>
      <c r="C469" s="12">
        <v>0.45833333333333331</v>
      </c>
      <c r="D469" s="13">
        <v>44054</v>
      </c>
      <c r="E469" s="7" t="s">
        <v>4769</v>
      </c>
      <c r="F469" s="14">
        <v>40.47</v>
      </c>
      <c r="G469" t="s">
        <v>5</v>
      </c>
    </row>
    <row r="470" spans="1:7" ht="14.25">
      <c r="A470" s="11">
        <v>44044</v>
      </c>
      <c r="B470" s="10" t="s">
        <v>5765</v>
      </c>
      <c r="C470" s="12">
        <v>0.5</v>
      </c>
      <c r="D470" s="13">
        <v>44054</v>
      </c>
      <c r="E470" s="7" t="s">
        <v>4769</v>
      </c>
      <c r="F470" s="14">
        <v>41.3</v>
      </c>
      <c r="G470" t="s">
        <v>5</v>
      </c>
    </row>
    <row r="471" spans="1:7" ht="14.25">
      <c r="A471" s="11">
        <v>44044</v>
      </c>
      <c r="B471" s="10" t="s">
        <v>5766</v>
      </c>
      <c r="C471" s="12">
        <v>0.54166666666666663</v>
      </c>
      <c r="D471" s="13">
        <v>44054</v>
      </c>
      <c r="E471" s="7" t="s">
        <v>4769</v>
      </c>
      <c r="F471" s="14">
        <v>41.52</v>
      </c>
      <c r="G471" t="s">
        <v>5</v>
      </c>
    </row>
    <row r="472" spans="1:7" ht="14.25">
      <c r="A472" s="11">
        <v>44044</v>
      </c>
      <c r="B472" s="10" t="s">
        <v>5768</v>
      </c>
      <c r="C472" s="12">
        <v>0.625</v>
      </c>
      <c r="D472" s="13">
        <v>44054</v>
      </c>
      <c r="E472" s="7" t="s">
        <v>4769</v>
      </c>
      <c r="F472" s="14">
        <v>39</v>
      </c>
      <c r="G472" t="s">
        <v>5</v>
      </c>
    </row>
    <row r="473" spans="1:7" ht="14.25">
      <c r="A473" s="11">
        <v>44044</v>
      </c>
      <c r="B473" s="10" t="s">
        <v>5771</v>
      </c>
      <c r="C473" s="12">
        <v>0.75</v>
      </c>
      <c r="D473" s="13">
        <v>44054</v>
      </c>
      <c r="E473" s="7" t="s">
        <v>4769</v>
      </c>
      <c r="F473" s="14">
        <v>41.46</v>
      </c>
      <c r="G473" t="s">
        <v>5</v>
      </c>
    </row>
    <row r="474" spans="1:7" ht="14.25">
      <c r="A474" s="11">
        <v>44044</v>
      </c>
      <c r="B474" s="10" t="s">
        <v>5772</v>
      </c>
      <c r="C474" s="12">
        <v>0.79166666666666663</v>
      </c>
      <c r="D474" s="13">
        <v>44054</v>
      </c>
      <c r="E474" s="7" t="s">
        <v>4769</v>
      </c>
      <c r="F474" s="14">
        <v>42.11</v>
      </c>
      <c r="G474" t="s">
        <v>5</v>
      </c>
    </row>
    <row r="475" spans="1:7" ht="14.25">
      <c r="A475" s="11">
        <v>44044</v>
      </c>
      <c r="B475" s="10" t="s">
        <v>5776</v>
      </c>
      <c r="C475" s="12">
        <v>0.95833333333333337</v>
      </c>
      <c r="D475" s="13">
        <v>44054</v>
      </c>
      <c r="E475" s="7" t="s">
        <v>4769</v>
      </c>
      <c r="F475" s="14">
        <v>40.03</v>
      </c>
      <c r="G475" t="s">
        <v>5</v>
      </c>
    </row>
    <row r="476" spans="1:7" ht="14.25">
      <c r="A476" s="11">
        <v>44044</v>
      </c>
      <c r="B476" s="10" t="s">
        <v>5777</v>
      </c>
      <c r="C476" s="12">
        <v>0</v>
      </c>
      <c r="D476" s="13">
        <v>44055</v>
      </c>
      <c r="E476" s="7" t="s">
        <v>4769</v>
      </c>
      <c r="F476" s="14">
        <v>39.26</v>
      </c>
      <c r="G476" t="s">
        <v>5</v>
      </c>
    </row>
    <row r="477" spans="1:7" ht="14.25">
      <c r="A477" s="11">
        <v>44044</v>
      </c>
      <c r="B477" s="10" t="s">
        <v>5786</v>
      </c>
      <c r="C477" s="12">
        <v>0.375</v>
      </c>
      <c r="D477" s="13">
        <v>44055</v>
      </c>
      <c r="E477" s="7" t="s">
        <v>4769</v>
      </c>
      <c r="F477" s="14">
        <v>42.44</v>
      </c>
      <c r="G477" t="s">
        <v>5</v>
      </c>
    </row>
    <row r="478" spans="1:7" ht="14.25">
      <c r="A478" s="11">
        <v>44044</v>
      </c>
      <c r="B478" s="10" t="s">
        <v>5787</v>
      </c>
      <c r="C478" s="12">
        <v>0.41666666666666669</v>
      </c>
      <c r="D478" s="13">
        <v>44055</v>
      </c>
      <c r="E478" s="7" t="s">
        <v>4769</v>
      </c>
      <c r="F478" s="14">
        <v>42.19</v>
      </c>
      <c r="G478" t="s">
        <v>5</v>
      </c>
    </row>
    <row r="479" spans="1:7" ht="14.25">
      <c r="A479" s="11">
        <v>44044</v>
      </c>
      <c r="B479" s="10" t="s">
        <v>5788</v>
      </c>
      <c r="C479" s="12">
        <v>0.45833333333333331</v>
      </c>
      <c r="D479" s="13">
        <v>44055</v>
      </c>
      <c r="E479" s="7" t="s">
        <v>4769</v>
      </c>
      <c r="F479" s="14">
        <v>41.92</v>
      </c>
      <c r="G479" t="s">
        <v>5</v>
      </c>
    </row>
    <row r="480" spans="1:7" ht="14.25">
      <c r="A480" s="11">
        <v>44044</v>
      </c>
      <c r="B480" s="10" t="s">
        <v>5789</v>
      </c>
      <c r="C480" s="12">
        <v>0.5</v>
      </c>
      <c r="D480" s="13">
        <v>44055</v>
      </c>
      <c r="E480" s="7" t="s">
        <v>4769</v>
      </c>
      <c r="F480" s="14">
        <v>41.7</v>
      </c>
      <c r="G480" t="s">
        <v>5</v>
      </c>
    </row>
    <row r="481" spans="1:7" ht="14.25">
      <c r="A481" s="11">
        <v>44044</v>
      </c>
      <c r="B481" s="10" t="s">
        <v>5790</v>
      </c>
      <c r="C481" s="12">
        <v>0.54166666666666663</v>
      </c>
      <c r="D481" s="13">
        <v>44055</v>
      </c>
      <c r="E481" s="7" t="s">
        <v>4769</v>
      </c>
      <c r="F481" s="14">
        <v>41.51</v>
      </c>
      <c r="G481" t="s">
        <v>5</v>
      </c>
    </row>
    <row r="482" spans="1:7" ht="14.25">
      <c r="A482" s="11">
        <v>44044</v>
      </c>
      <c r="B482" s="10" t="s">
        <v>5791</v>
      </c>
      <c r="C482" s="12">
        <v>0.58333333333333337</v>
      </c>
      <c r="D482" s="13">
        <v>44055</v>
      </c>
      <c r="E482" s="7" t="s">
        <v>4769</v>
      </c>
      <c r="F482" s="14">
        <v>40.770000000000003</v>
      </c>
      <c r="G482" t="s">
        <v>5</v>
      </c>
    </row>
    <row r="483" spans="1:7" ht="14.25">
      <c r="A483" s="11">
        <v>44044</v>
      </c>
      <c r="B483" s="10" t="s">
        <v>5792</v>
      </c>
      <c r="C483" s="12">
        <v>0.625</v>
      </c>
      <c r="D483" s="13">
        <v>44055</v>
      </c>
      <c r="E483" s="7" t="s">
        <v>4769</v>
      </c>
      <c r="F483" s="14">
        <v>39</v>
      </c>
      <c r="G483" t="s">
        <v>5</v>
      </c>
    </row>
    <row r="484" spans="1:7" ht="14.25">
      <c r="A484" s="11">
        <v>44044</v>
      </c>
      <c r="B484" s="10" t="s">
        <v>5794</v>
      </c>
      <c r="C484" s="12">
        <v>0.70833333333333337</v>
      </c>
      <c r="D484" s="13">
        <v>44055</v>
      </c>
      <c r="E484" s="7" t="s">
        <v>4769</v>
      </c>
      <c r="F484" s="14">
        <v>39.49</v>
      </c>
      <c r="G484" t="s">
        <v>5</v>
      </c>
    </row>
    <row r="485" spans="1:7" ht="14.25">
      <c r="A485" s="11">
        <v>44044</v>
      </c>
      <c r="B485" s="10" t="s">
        <v>5795</v>
      </c>
      <c r="C485" s="12">
        <v>0.75</v>
      </c>
      <c r="D485" s="13">
        <v>44055</v>
      </c>
      <c r="E485" s="7" t="s">
        <v>4769</v>
      </c>
      <c r="F485" s="14">
        <v>40</v>
      </c>
      <c r="G485" t="s">
        <v>5</v>
      </c>
    </row>
    <row r="486" spans="1:7" ht="14.25">
      <c r="A486" s="11">
        <v>44044</v>
      </c>
      <c r="B486" s="10" t="s">
        <v>5796</v>
      </c>
      <c r="C486" s="12">
        <v>0.79166666666666663</v>
      </c>
      <c r="D486" s="13">
        <v>44055</v>
      </c>
      <c r="E486" s="7" t="s">
        <v>4769</v>
      </c>
      <c r="F486" s="14">
        <v>41.56</v>
      </c>
      <c r="G486" t="s">
        <v>5</v>
      </c>
    </row>
    <row r="487" spans="1:7" ht="14.25">
      <c r="A487" s="11">
        <v>44044</v>
      </c>
      <c r="B487" s="10" t="s">
        <v>5797</v>
      </c>
      <c r="C487" s="12">
        <v>0.83333333333333337</v>
      </c>
      <c r="D487" s="13">
        <v>44055</v>
      </c>
      <c r="E487" s="7" t="s">
        <v>4769</v>
      </c>
      <c r="F487" s="14">
        <v>43.3</v>
      </c>
      <c r="G487" t="s">
        <v>5</v>
      </c>
    </row>
    <row r="488" spans="1:7" ht="14.25">
      <c r="A488" s="11">
        <v>44044</v>
      </c>
      <c r="B488" s="10" t="s">
        <v>5801</v>
      </c>
      <c r="C488" s="12">
        <v>0</v>
      </c>
      <c r="D488" s="13">
        <v>44056</v>
      </c>
      <c r="E488" s="7" t="s">
        <v>4769</v>
      </c>
      <c r="F488" s="14">
        <v>41.2</v>
      </c>
      <c r="G488" t="s">
        <v>5</v>
      </c>
    </row>
    <row r="489" spans="1:7" ht="14.25">
      <c r="A489" s="11">
        <v>44044</v>
      </c>
      <c r="B489" s="10" t="s">
        <v>5802</v>
      </c>
      <c r="C489" s="12">
        <v>4.1666666666666664E-2</v>
      </c>
      <c r="D489" s="13">
        <v>44056</v>
      </c>
      <c r="E489" s="7" t="s">
        <v>4769</v>
      </c>
      <c r="F489" s="14">
        <v>39.979999999999997</v>
      </c>
      <c r="G489" t="s">
        <v>5</v>
      </c>
    </row>
    <row r="490" spans="1:7" ht="14.25">
      <c r="A490" s="11">
        <v>44044</v>
      </c>
      <c r="B490" s="10" t="s">
        <v>5803</v>
      </c>
      <c r="C490" s="12">
        <v>8.3333333333333329E-2</v>
      </c>
      <c r="D490" s="13">
        <v>44056</v>
      </c>
      <c r="E490" s="7" t="s">
        <v>4769</v>
      </c>
      <c r="F490" s="14">
        <v>38</v>
      </c>
      <c r="G490" t="s">
        <v>5</v>
      </c>
    </row>
    <row r="491" spans="1:7" ht="14.25">
      <c r="A491" s="11">
        <v>44044</v>
      </c>
      <c r="B491" s="10" t="s">
        <v>5809</v>
      </c>
      <c r="C491" s="12">
        <v>0.33333333333333331</v>
      </c>
      <c r="D491" s="13">
        <v>44056</v>
      </c>
      <c r="E491" s="7" t="s">
        <v>4769</v>
      </c>
      <c r="F491" s="14">
        <v>41.55</v>
      </c>
      <c r="G491" t="s">
        <v>5</v>
      </c>
    </row>
    <row r="492" spans="1:7" ht="14.25">
      <c r="A492" s="11">
        <v>44044</v>
      </c>
      <c r="B492" s="10" t="s">
        <v>5814</v>
      </c>
      <c r="C492" s="12">
        <v>0.54166666666666663</v>
      </c>
      <c r="D492" s="13">
        <v>44056</v>
      </c>
      <c r="E492" s="7" t="s">
        <v>4769</v>
      </c>
      <c r="F492" s="14">
        <v>41.74</v>
      </c>
      <c r="G492" t="s">
        <v>5</v>
      </c>
    </row>
    <row r="493" spans="1:7" ht="14.25">
      <c r="A493" s="11">
        <v>44044</v>
      </c>
      <c r="B493" s="10" t="s">
        <v>5816</v>
      </c>
      <c r="C493" s="12">
        <v>0.625</v>
      </c>
      <c r="D493" s="13">
        <v>44056</v>
      </c>
      <c r="E493" s="7" t="s">
        <v>4769</v>
      </c>
      <c r="F493" s="14">
        <v>38.090000000000003</v>
      </c>
      <c r="G493" t="s">
        <v>5</v>
      </c>
    </row>
    <row r="494" spans="1:7" ht="14.25">
      <c r="A494" s="11">
        <v>44044</v>
      </c>
      <c r="B494" s="10" t="s">
        <v>5819</v>
      </c>
      <c r="C494" s="12">
        <v>0.75</v>
      </c>
      <c r="D494" s="13">
        <v>44056</v>
      </c>
      <c r="E494" s="7" t="s">
        <v>4769</v>
      </c>
      <c r="F494" s="14">
        <v>42.44</v>
      </c>
      <c r="G494" t="s">
        <v>5</v>
      </c>
    </row>
    <row r="495" spans="1:7" ht="14.25">
      <c r="A495" s="11">
        <v>44044</v>
      </c>
      <c r="B495" s="10" t="s">
        <v>5820</v>
      </c>
      <c r="C495" s="12">
        <v>0.79166666666666663</v>
      </c>
      <c r="D495" s="13">
        <v>44056</v>
      </c>
      <c r="E495" s="7" t="s">
        <v>4769</v>
      </c>
      <c r="F495" s="14">
        <v>42.79</v>
      </c>
      <c r="G495" t="s">
        <v>5</v>
      </c>
    </row>
    <row r="496" spans="1:7" ht="14.25">
      <c r="A496" s="11">
        <v>44044</v>
      </c>
      <c r="B496" s="10" t="s">
        <v>5821</v>
      </c>
      <c r="C496" s="12">
        <v>0.83333333333333337</v>
      </c>
      <c r="D496" s="13">
        <v>44056</v>
      </c>
      <c r="E496" s="7" t="s">
        <v>4769</v>
      </c>
      <c r="F496" s="14">
        <v>43.97</v>
      </c>
      <c r="G496" t="s">
        <v>5</v>
      </c>
    </row>
    <row r="497" spans="1:7" ht="14.25">
      <c r="A497" s="11">
        <v>44044</v>
      </c>
      <c r="B497" s="10" t="s">
        <v>5822</v>
      </c>
      <c r="C497" s="12">
        <v>0.875</v>
      </c>
      <c r="D497" s="13">
        <v>44056</v>
      </c>
      <c r="E497" s="7" t="s">
        <v>4769</v>
      </c>
      <c r="F497" s="14">
        <v>44.29</v>
      </c>
      <c r="G497" t="s">
        <v>5</v>
      </c>
    </row>
    <row r="498" spans="1:7" ht="14.25">
      <c r="A498" s="11">
        <v>44044</v>
      </c>
      <c r="B498" s="10" t="s">
        <v>5823</v>
      </c>
      <c r="C498" s="12">
        <v>0.91666666666666663</v>
      </c>
      <c r="D498" s="13">
        <v>44056</v>
      </c>
      <c r="E498" s="7" t="s">
        <v>4769</v>
      </c>
      <c r="F498" s="14">
        <v>42.44</v>
      </c>
      <c r="G498" t="s">
        <v>5</v>
      </c>
    </row>
    <row r="499" spans="1:7" ht="14.25">
      <c r="A499" s="11">
        <v>44044</v>
      </c>
      <c r="B499" s="10" t="s">
        <v>5824</v>
      </c>
      <c r="C499" s="12">
        <v>0.95833333333333337</v>
      </c>
      <c r="D499" s="13">
        <v>44056</v>
      </c>
      <c r="E499" s="7" t="s">
        <v>4769</v>
      </c>
      <c r="F499" s="14">
        <v>41.47</v>
      </c>
      <c r="G499" t="s">
        <v>5</v>
      </c>
    </row>
    <row r="500" spans="1:7" ht="14.25">
      <c r="A500" s="11">
        <v>44044</v>
      </c>
      <c r="B500" s="10" t="s">
        <v>5834</v>
      </c>
      <c r="C500" s="12">
        <v>0.375</v>
      </c>
      <c r="D500" s="13">
        <v>44057</v>
      </c>
      <c r="E500" s="7" t="s">
        <v>4769</v>
      </c>
      <c r="F500" s="14">
        <v>41</v>
      </c>
      <c r="G500" t="s">
        <v>5</v>
      </c>
    </row>
    <row r="501" spans="1:7" ht="14.25">
      <c r="A501" s="11">
        <v>44044</v>
      </c>
      <c r="B501" s="10" t="s">
        <v>5835</v>
      </c>
      <c r="C501" s="12">
        <v>0.41666666666666669</v>
      </c>
      <c r="D501" s="13">
        <v>44057</v>
      </c>
      <c r="E501" s="7" t="s">
        <v>4769</v>
      </c>
      <c r="F501" s="14">
        <v>41.42</v>
      </c>
      <c r="G501" t="s">
        <v>5</v>
      </c>
    </row>
    <row r="502" spans="1:7" ht="14.25">
      <c r="A502" s="11">
        <v>44044</v>
      </c>
      <c r="B502" s="10" t="s">
        <v>5836</v>
      </c>
      <c r="C502" s="12">
        <v>0.45833333333333331</v>
      </c>
      <c r="D502" s="13">
        <v>44057</v>
      </c>
      <c r="E502" s="7" t="s">
        <v>4769</v>
      </c>
      <c r="F502" s="14">
        <v>40.5</v>
      </c>
      <c r="G502" t="s">
        <v>5</v>
      </c>
    </row>
    <row r="503" spans="1:7" ht="14.25">
      <c r="A503" s="11">
        <v>44044</v>
      </c>
      <c r="B503" s="10" t="s">
        <v>5837</v>
      </c>
      <c r="C503" s="12">
        <v>0.5</v>
      </c>
      <c r="D503" s="13">
        <v>44057</v>
      </c>
      <c r="E503" s="7" t="s">
        <v>4769</v>
      </c>
      <c r="F503" s="14">
        <v>40.67</v>
      </c>
      <c r="G503" t="s">
        <v>5</v>
      </c>
    </row>
    <row r="504" spans="1:7" ht="14.25">
      <c r="A504" s="11">
        <v>44044</v>
      </c>
      <c r="B504" s="10" t="s">
        <v>5838</v>
      </c>
      <c r="C504" s="12">
        <v>0.54166666666666663</v>
      </c>
      <c r="D504" s="13">
        <v>44057</v>
      </c>
      <c r="E504" s="7" t="s">
        <v>4769</v>
      </c>
      <c r="F504" s="14">
        <v>39.17</v>
      </c>
      <c r="G504" t="s">
        <v>5</v>
      </c>
    </row>
    <row r="505" spans="1:7" ht="14.25">
      <c r="A505" s="11">
        <v>44044</v>
      </c>
      <c r="B505" s="10" t="s">
        <v>5839</v>
      </c>
      <c r="C505" s="12">
        <v>0.58333333333333337</v>
      </c>
      <c r="D505" s="13">
        <v>44057</v>
      </c>
      <c r="E505" s="7" t="s">
        <v>4769</v>
      </c>
      <c r="F505" s="14">
        <v>37.61</v>
      </c>
      <c r="G505" t="s">
        <v>5</v>
      </c>
    </row>
    <row r="506" spans="1:7" ht="14.25">
      <c r="A506" s="11">
        <v>44044</v>
      </c>
      <c r="B506" s="10" t="s">
        <v>5845</v>
      </c>
      <c r="C506" s="12">
        <v>0.83333333333333337</v>
      </c>
      <c r="D506" s="13">
        <v>44057</v>
      </c>
      <c r="E506" s="7" t="s">
        <v>4769</v>
      </c>
      <c r="F506" s="14">
        <v>40.24</v>
      </c>
      <c r="G506" t="s">
        <v>5</v>
      </c>
    </row>
    <row r="507" spans="1:7" ht="14.25">
      <c r="A507" s="11">
        <v>44044</v>
      </c>
      <c r="B507" s="10" t="s">
        <v>5847</v>
      </c>
      <c r="C507" s="12">
        <v>0.91666666666666663</v>
      </c>
      <c r="D507" s="13">
        <v>44057</v>
      </c>
      <c r="E507" s="7" t="s">
        <v>4769</v>
      </c>
      <c r="F507" s="14">
        <v>40</v>
      </c>
      <c r="G507" t="s">
        <v>5</v>
      </c>
    </row>
    <row r="508" spans="1:7" ht="14.25">
      <c r="A508" s="11">
        <v>44044</v>
      </c>
      <c r="B508" s="10" t="s">
        <v>5848</v>
      </c>
      <c r="C508" s="12">
        <v>0.95833333333333337</v>
      </c>
      <c r="D508" s="13">
        <v>44057</v>
      </c>
      <c r="E508" s="7" t="s">
        <v>4769</v>
      </c>
      <c r="F508" s="14">
        <v>35.39</v>
      </c>
      <c r="G508" t="s">
        <v>5</v>
      </c>
    </row>
    <row r="509" spans="1:7" ht="14.25">
      <c r="A509" s="11">
        <v>44044</v>
      </c>
      <c r="B509" s="10" t="s">
        <v>5849</v>
      </c>
      <c r="C509" s="12">
        <v>0</v>
      </c>
      <c r="D509" s="13">
        <v>44058</v>
      </c>
      <c r="E509" s="7" t="s">
        <v>4769</v>
      </c>
      <c r="F509" s="14">
        <v>39.17</v>
      </c>
      <c r="G509" t="s">
        <v>5</v>
      </c>
    </row>
    <row r="510" spans="1:7" ht="14.25">
      <c r="A510" s="11">
        <v>44044</v>
      </c>
      <c r="B510" s="10" t="s">
        <v>5850</v>
      </c>
      <c r="C510" s="12">
        <v>4.1666666666666664E-2</v>
      </c>
      <c r="D510" s="13">
        <v>44058</v>
      </c>
      <c r="E510" s="7" t="s">
        <v>4769</v>
      </c>
      <c r="F510" s="14">
        <v>36.26</v>
      </c>
      <c r="G510" t="s">
        <v>5</v>
      </c>
    </row>
    <row r="511" spans="1:7" ht="14.25">
      <c r="A511" s="11">
        <v>44044</v>
      </c>
      <c r="B511" s="10" t="s">
        <v>5857</v>
      </c>
      <c r="C511" s="12">
        <v>0.33333333333333331</v>
      </c>
      <c r="D511" s="13">
        <v>44058</v>
      </c>
      <c r="E511" s="7" t="s">
        <v>4769</v>
      </c>
      <c r="F511" s="14">
        <v>30.38</v>
      </c>
      <c r="G511" t="s">
        <v>5</v>
      </c>
    </row>
    <row r="512" spans="1:7" ht="14.25">
      <c r="A512" s="11">
        <v>44044</v>
      </c>
      <c r="B512" s="10" t="s">
        <v>5870</v>
      </c>
      <c r="C512" s="12">
        <v>0.875</v>
      </c>
      <c r="D512" s="13">
        <v>44058</v>
      </c>
      <c r="E512" s="7" t="s">
        <v>4769</v>
      </c>
      <c r="F512" s="14">
        <v>39.93</v>
      </c>
      <c r="G512" t="s">
        <v>5</v>
      </c>
    </row>
    <row r="513" spans="1:7" ht="14.25">
      <c r="A513" s="11">
        <v>44044</v>
      </c>
      <c r="B513" s="10" t="s">
        <v>5871</v>
      </c>
      <c r="C513" s="12">
        <v>0.91666666666666663</v>
      </c>
      <c r="D513" s="13">
        <v>44058</v>
      </c>
      <c r="E513" s="7" t="s">
        <v>4769</v>
      </c>
      <c r="F513" s="14">
        <v>39.590000000000003</v>
      </c>
      <c r="G513" t="s">
        <v>5</v>
      </c>
    </row>
    <row r="514" spans="1:7" ht="14.25">
      <c r="A514" s="11">
        <v>44044</v>
      </c>
      <c r="B514" s="10" t="s">
        <v>5872</v>
      </c>
      <c r="C514" s="12">
        <v>0.95833333333333337</v>
      </c>
      <c r="D514" s="13">
        <v>44058</v>
      </c>
      <c r="E514" s="7" t="s">
        <v>4769</v>
      </c>
      <c r="F514" s="14">
        <v>34.14</v>
      </c>
      <c r="G514" t="s">
        <v>5</v>
      </c>
    </row>
    <row r="515" spans="1:7" ht="14.25">
      <c r="A515" s="11">
        <v>44044</v>
      </c>
      <c r="B515" s="10" t="s">
        <v>5874</v>
      </c>
      <c r="C515" s="12">
        <v>4.1666666666666664E-2</v>
      </c>
      <c r="D515" s="13">
        <v>44059</v>
      </c>
      <c r="E515" s="7" t="s">
        <v>4769</v>
      </c>
      <c r="F515" s="14">
        <v>29</v>
      </c>
      <c r="G515" t="s">
        <v>5</v>
      </c>
    </row>
    <row r="516" spans="1:7" ht="14.25">
      <c r="A516" s="11">
        <v>44044</v>
      </c>
      <c r="B516" s="10" t="s">
        <v>5875</v>
      </c>
      <c r="C516" s="12">
        <v>8.3333333333333329E-2</v>
      </c>
      <c r="D516" s="13">
        <v>44059</v>
      </c>
      <c r="E516" s="7" t="s">
        <v>4769</v>
      </c>
      <c r="F516" s="14">
        <v>28</v>
      </c>
      <c r="G516" t="s">
        <v>5</v>
      </c>
    </row>
    <row r="517" spans="1:7" ht="14.25">
      <c r="A517" s="11">
        <v>44044</v>
      </c>
      <c r="B517" s="10" t="s">
        <v>5894</v>
      </c>
      <c r="C517" s="12">
        <v>0.875</v>
      </c>
      <c r="D517" s="13">
        <v>44059</v>
      </c>
      <c r="E517" s="7" t="s">
        <v>4769</v>
      </c>
      <c r="F517" s="14">
        <v>40.21</v>
      </c>
      <c r="G517" t="s">
        <v>5</v>
      </c>
    </row>
    <row r="518" spans="1:7" ht="14.25">
      <c r="A518" s="11">
        <v>44044</v>
      </c>
      <c r="B518" s="10" t="s">
        <v>5895</v>
      </c>
      <c r="C518" s="12">
        <v>0.91666666666666663</v>
      </c>
      <c r="D518" s="13">
        <v>44059</v>
      </c>
      <c r="E518" s="7" t="s">
        <v>4769</v>
      </c>
      <c r="F518" s="14">
        <v>39.979999999999997</v>
      </c>
      <c r="G518" t="s">
        <v>5</v>
      </c>
    </row>
    <row r="519" spans="1:7" ht="14.25">
      <c r="A519" s="11">
        <v>44044</v>
      </c>
      <c r="B519" s="10" t="s">
        <v>5896</v>
      </c>
      <c r="C519" s="12">
        <v>0.95833333333333337</v>
      </c>
      <c r="D519" s="13">
        <v>44059</v>
      </c>
      <c r="E519" s="7" t="s">
        <v>4769</v>
      </c>
      <c r="F519" s="14">
        <v>35.07</v>
      </c>
      <c r="G519" t="s">
        <v>5</v>
      </c>
    </row>
    <row r="520" spans="1:7" ht="14.25">
      <c r="A520" s="11">
        <v>44044</v>
      </c>
      <c r="B520" s="10" t="s">
        <v>5897</v>
      </c>
      <c r="C520" s="12">
        <v>0</v>
      </c>
      <c r="D520" s="13">
        <v>44060</v>
      </c>
      <c r="E520" s="7" t="s">
        <v>4769</v>
      </c>
      <c r="F520" s="14">
        <v>34.9</v>
      </c>
      <c r="G520" t="s">
        <v>5</v>
      </c>
    </row>
    <row r="521" spans="1:7" ht="14.25">
      <c r="A521" s="11">
        <v>44044</v>
      </c>
      <c r="B521" s="10" t="s">
        <v>5899</v>
      </c>
      <c r="C521" s="12">
        <v>8.3333333333333329E-2</v>
      </c>
      <c r="D521" s="13">
        <v>44060</v>
      </c>
      <c r="E521" s="7" t="s">
        <v>4769</v>
      </c>
      <c r="F521" s="14">
        <v>28.25</v>
      </c>
      <c r="G521" t="s">
        <v>5</v>
      </c>
    </row>
    <row r="522" spans="1:7" ht="14.25">
      <c r="A522" s="11">
        <v>44044</v>
      </c>
      <c r="B522" s="10" t="s">
        <v>5906</v>
      </c>
      <c r="C522" s="12">
        <v>0.375</v>
      </c>
      <c r="D522" s="13">
        <v>44060</v>
      </c>
      <c r="E522" s="7" t="s">
        <v>4769</v>
      </c>
      <c r="F522" s="14">
        <v>40.42</v>
      </c>
      <c r="G522" t="s">
        <v>5</v>
      </c>
    </row>
    <row r="523" spans="1:7" ht="14.25">
      <c r="A523" s="11">
        <v>44044</v>
      </c>
      <c r="B523" s="10" t="s">
        <v>5907</v>
      </c>
      <c r="C523" s="12">
        <v>0.41666666666666669</v>
      </c>
      <c r="D523" s="13">
        <v>44060</v>
      </c>
      <c r="E523" s="7" t="s">
        <v>4769</v>
      </c>
      <c r="F523" s="14">
        <v>39.67</v>
      </c>
      <c r="G523" t="s">
        <v>5</v>
      </c>
    </row>
    <row r="524" spans="1:7" ht="14.25">
      <c r="A524" s="11">
        <v>44044</v>
      </c>
      <c r="B524" s="10" t="s">
        <v>5908</v>
      </c>
      <c r="C524" s="12">
        <v>0.45833333333333331</v>
      </c>
      <c r="D524" s="13">
        <v>44060</v>
      </c>
      <c r="E524" s="7" t="s">
        <v>4769</v>
      </c>
      <c r="F524" s="14">
        <v>38.770000000000003</v>
      </c>
      <c r="G524" t="s">
        <v>5</v>
      </c>
    </row>
    <row r="525" spans="1:7" ht="14.25">
      <c r="A525" s="11">
        <v>44044</v>
      </c>
      <c r="B525" s="10" t="s">
        <v>5911</v>
      </c>
      <c r="C525" s="12">
        <v>0.58333333333333337</v>
      </c>
      <c r="D525" s="13">
        <v>44060</v>
      </c>
      <c r="E525" s="7" t="s">
        <v>4769</v>
      </c>
      <c r="F525" s="14">
        <v>38.090000000000003</v>
      </c>
      <c r="G525" t="s">
        <v>5</v>
      </c>
    </row>
    <row r="526" spans="1:7" ht="14.25">
      <c r="A526" s="11">
        <v>44044</v>
      </c>
      <c r="B526" s="10" t="s">
        <v>5912</v>
      </c>
      <c r="C526" s="12">
        <v>0.625</v>
      </c>
      <c r="D526" s="13">
        <v>44060</v>
      </c>
      <c r="E526" s="7" t="s">
        <v>4769</v>
      </c>
      <c r="F526" s="14">
        <v>34.64</v>
      </c>
      <c r="G526" t="s">
        <v>5</v>
      </c>
    </row>
    <row r="527" spans="1:7" ht="14.25">
      <c r="A527" s="11">
        <v>44044</v>
      </c>
      <c r="B527" s="10" t="s">
        <v>5917</v>
      </c>
      <c r="C527" s="12">
        <v>0.83333333333333337</v>
      </c>
      <c r="D527" s="13">
        <v>44060</v>
      </c>
      <c r="E527" s="7" t="s">
        <v>4769</v>
      </c>
      <c r="F527" s="14">
        <v>41.03</v>
      </c>
      <c r="G527" t="s">
        <v>5</v>
      </c>
    </row>
    <row r="528" spans="1:7" ht="14.25">
      <c r="A528" s="11">
        <v>44044</v>
      </c>
      <c r="B528" s="10" t="s">
        <v>5920</v>
      </c>
      <c r="C528" s="12">
        <v>0.95833333333333337</v>
      </c>
      <c r="D528" s="13">
        <v>44060</v>
      </c>
      <c r="E528" s="7" t="s">
        <v>4769</v>
      </c>
      <c r="F528" s="14">
        <v>38.74</v>
      </c>
      <c r="G528" t="s">
        <v>5</v>
      </c>
    </row>
    <row r="529" spans="1:7" ht="14.25">
      <c r="A529" s="11">
        <v>44044</v>
      </c>
      <c r="B529" s="10" t="s">
        <v>5929</v>
      </c>
      <c r="C529" s="12">
        <v>0.33333333333333331</v>
      </c>
      <c r="D529" s="13">
        <v>44061</v>
      </c>
      <c r="E529" s="7" t="s">
        <v>4769</v>
      </c>
      <c r="F529" s="14">
        <v>42.78</v>
      </c>
      <c r="G529" t="s">
        <v>5</v>
      </c>
    </row>
    <row r="530" spans="1:7" ht="14.25">
      <c r="A530" s="11">
        <v>44044</v>
      </c>
      <c r="B530" s="10" t="s">
        <v>5930</v>
      </c>
      <c r="C530" s="12">
        <v>0.375</v>
      </c>
      <c r="D530" s="13">
        <v>44061</v>
      </c>
      <c r="E530" s="7" t="s">
        <v>4769</v>
      </c>
      <c r="F530" s="14">
        <v>43</v>
      </c>
      <c r="G530" t="s">
        <v>5</v>
      </c>
    </row>
    <row r="531" spans="1:7" ht="14.25">
      <c r="A531" s="11">
        <v>44044</v>
      </c>
      <c r="B531" s="10" t="s">
        <v>5932</v>
      </c>
      <c r="C531" s="12">
        <v>0.45833333333333331</v>
      </c>
      <c r="D531" s="13">
        <v>44061</v>
      </c>
      <c r="E531" s="7" t="s">
        <v>4769</v>
      </c>
      <c r="F531" s="14">
        <v>41.21</v>
      </c>
      <c r="G531" t="s">
        <v>5</v>
      </c>
    </row>
    <row r="532" spans="1:7" ht="14.25">
      <c r="A532" s="11">
        <v>44044</v>
      </c>
      <c r="B532" s="10" t="s">
        <v>5933</v>
      </c>
      <c r="C532" s="12">
        <v>0.5</v>
      </c>
      <c r="D532" s="13">
        <v>44061</v>
      </c>
      <c r="E532" s="7" t="s">
        <v>4769</v>
      </c>
      <c r="F532" s="14">
        <v>40.799999999999997</v>
      </c>
      <c r="G532" t="s">
        <v>5</v>
      </c>
    </row>
    <row r="533" spans="1:7" ht="14.25">
      <c r="A533" s="11">
        <v>44044</v>
      </c>
      <c r="B533" s="10" t="s">
        <v>5935</v>
      </c>
      <c r="C533" s="12">
        <v>0.58333333333333337</v>
      </c>
      <c r="D533" s="13">
        <v>44061</v>
      </c>
      <c r="E533" s="7" t="s">
        <v>4769</v>
      </c>
      <c r="F533" s="14">
        <v>36.5</v>
      </c>
      <c r="G533" t="s">
        <v>5</v>
      </c>
    </row>
    <row r="534" spans="1:7" ht="14.25">
      <c r="A534" s="11">
        <v>44044</v>
      </c>
      <c r="B534" s="10" t="s">
        <v>5939</v>
      </c>
      <c r="C534" s="12">
        <v>0.75</v>
      </c>
      <c r="D534" s="13">
        <v>44061</v>
      </c>
      <c r="E534" s="7" t="s">
        <v>4769</v>
      </c>
      <c r="F534" s="14">
        <v>39.659999999999997</v>
      </c>
      <c r="G534" t="s">
        <v>5</v>
      </c>
    </row>
    <row r="535" spans="1:7" ht="14.25">
      <c r="A535" s="11">
        <v>44044</v>
      </c>
      <c r="B535" s="10" t="s">
        <v>5941</v>
      </c>
      <c r="C535" s="12">
        <v>0.83333333333333337</v>
      </c>
      <c r="D535" s="13">
        <v>44061</v>
      </c>
      <c r="E535" s="7" t="s">
        <v>4769</v>
      </c>
      <c r="F535" s="14">
        <v>42.78</v>
      </c>
      <c r="G535" t="s">
        <v>5</v>
      </c>
    </row>
    <row r="536" spans="1:7" ht="14.25">
      <c r="A536" s="11">
        <v>44044</v>
      </c>
      <c r="B536" s="10" t="s">
        <v>5942</v>
      </c>
      <c r="C536" s="12">
        <v>0.875</v>
      </c>
      <c r="D536" s="13">
        <v>44061</v>
      </c>
      <c r="E536" s="7" t="s">
        <v>4769</v>
      </c>
      <c r="F536" s="14">
        <v>44.58</v>
      </c>
      <c r="G536" t="s">
        <v>5</v>
      </c>
    </row>
    <row r="537" spans="1:7" ht="14.25">
      <c r="A537" s="11">
        <v>44044</v>
      </c>
      <c r="B537" s="10" t="s">
        <v>5945</v>
      </c>
      <c r="C537" s="12">
        <v>0</v>
      </c>
      <c r="D537" s="13">
        <v>44062</v>
      </c>
      <c r="E537" s="7" t="s">
        <v>4769</v>
      </c>
      <c r="F537" s="14">
        <v>38.29</v>
      </c>
      <c r="G537" t="s">
        <v>5</v>
      </c>
    </row>
    <row r="538" spans="1:7" ht="14.25">
      <c r="A538" s="11">
        <v>44044</v>
      </c>
      <c r="B538" s="10" t="s">
        <v>5946</v>
      </c>
      <c r="C538" s="12">
        <v>4.1666666666666664E-2</v>
      </c>
      <c r="D538" s="13">
        <v>44062</v>
      </c>
      <c r="E538" s="7" t="s">
        <v>4769</v>
      </c>
      <c r="F538" s="14">
        <v>35.89</v>
      </c>
      <c r="G538" t="s">
        <v>5</v>
      </c>
    </row>
    <row r="539" spans="1:7" ht="14.25">
      <c r="A539" s="11">
        <v>44044</v>
      </c>
      <c r="B539" s="10" t="s">
        <v>5953</v>
      </c>
      <c r="C539" s="12">
        <v>0.33333333333333331</v>
      </c>
      <c r="D539" s="13">
        <v>44062</v>
      </c>
      <c r="E539" s="7" t="s">
        <v>4769</v>
      </c>
      <c r="F539" s="14">
        <v>40.65</v>
      </c>
      <c r="G539" t="s">
        <v>5</v>
      </c>
    </row>
    <row r="540" spans="1:7" ht="14.25">
      <c r="A540" s="11">
        <v>44044</v>
      </c>
      <c r="B540" s="10" t="s">
        <v>5954</v>
      </c>
      <c r="C540" s="12">
        <v>0.375</v>
      </c>
      <c r="D540" s="13">
        <v>44062</v>
      </c>
      <c r="E540" s="7" t="s">
        <v>4769</v>
      </c>
      <c r="F540" s="14">
        <v>41.69</v>
      </c>
      <c r="G540" t="s">
        <v>5</v>
      </c>
    </row>
    <row r="541" spans="1:7" ht="14.25">
      <c r="A541" s="11">
        <v>44044</v>
      </c>
      <c r="B541" s="10" t="s">
        <v>5956</v>
      </c>
      <c r="C541" s="12">
        <v>0.45833333333333331</v>
      </c>
      <c r="D541" s="13">
        <v>44062</v>
      </c>
      <c r="E541" s="7" t="s">
        <v>4769</v>
      </c>
      <c r="F541" s="14">
        <v>38.82</v>
      </c>
      <c r="G541" t="s">
        <v>5</v>
      </c>
    </row>
    <row r="542" spans="1:7" ht="14.25">
      <c r="A542" s="11">
        <v>44044</v>
      </c>
      <c r="B542" s="10" t="s">
        <v>5957</v>
      </c>
      <c r="C542" s="12">
        <v>0.5</v>
      </c>
      <c r="D542" s="13">
        <v>44062</v>
      </c>
      <c r="E542" s="7" t="s">
        <v>4769</v>
      </c>
      <c r="F542" s="14">
        <v>38.29</v>
      </c>
      <c r="G542" t="s">
        <v>5</v>
      </c>
    </row>
    <row r="543" spans="1:7" ht="14.25">
      <c r="A543" s="11">
        <v>44044</v>
      </c>
      <c r="B543" s="10" t="s">
        <v>5958</v>
      </c>
      <c r="C543" s="12">
        <v>0.54166666666666663</v>
      </c>
      <c r="D543" s="13">
        <v>44062</v>
      </c>
      <c r="E543" s="7" t="s">
        <v>4769</v>
      </c>
      <c r="F543" s="14">
        <v>33.68</v>
      </c>
      <c r="G543" t="s">
        <v>5</v>
      </c>
    </row>
    <row r="544" spans="1:7" ht="14.25">
      <c r="A544" s="11">
        <v>44044</v>
      </c>
      <c r="B544" s="10" t="s">
        <v>5966</v>
      </c>
      <c r="C544" s="12">
        <v>0.875</v>
      </c>
      <c r="D544" s="13">
        <v>44062</v>
      </c>
      <c r="E544" s="7" t="s">
        <v>4769</v>
      </c>
      <c r="F544" s="14">
        <v>41</v>
      </c>
      <c r="G544" t="s">
        <v>5</v>
      </c>
    </row>
    <row r="545" spans="1:7" ht="14.25">
      <c r="A545" s="11">
        <v>44044</v>
      </c>
      <c r="B545" s="10" t="s">
        <v>5968</v>
      </c>
      <c r="C545" s="12">
        <v>0.95833333333333337</v>
      </c>
      <c r="D545" s="13">
        <v>44062</v>
      </c>
      <c r="E545" s="7" t="s">
        <v>4769</v>
      </c>
      <c r="F545" s="14">
        <v>33.97</v>
      </c>
      <c r="G545" t="s">
        <v>5</v>
      </c>
    </row>
    <row r="546" spans="1:7" ht="14.25">
      <c r="A546" s="11">
        <v>44044</v>
      </c>
      <c r="B546" s="10" t="s">
        <v>5978</v>
      </c>
      <c r="C546" s="12">
        <v>0.375</v>
      </c>
      <c r="D546" s="13">
        <v>44063</v>
      </c>
      <c r="E546" s="7" t="s">
        <v>4769</v>
      </c>
      <c r="F546" s="14">
        <v>40.49</v>
      </c>
      <c r="G546" t="s">
        <v>5</v>
      </c>
    </row>
    <row r="547" spans="1:7" ht="14.25">
      <c r="A547" s="11">
        <v>44044</v>
      </c>
      <c r="B547" s="10" t="s">
        <v>5980</v>
      </c>
      <c r="C547" s="12">
        <v>0.45833333333333331</v>
      </c>
      <c r="D547" s="13">
        <v>44063</v>
      </c>
      <c r="E547" s="7" t="s">
        <v>4769</v>
      </c>
      <c r="F547" s="14">
        <v>38.08</v>
      </c>
      <c r="G547" t="s">
        <v>5</v>
      </c>
    </row>
    <row r="548" spans="1:7" ht="14.25">
      <c r="A548" s="11">
        <v>44044</v>
      </c>
      <c r="B548" s="10" t="s">
        <v>5981</v>
      </c>
      <c r="C548" s="12">
        <v>0.5</v>
      </c>
      <c r="D548" s="13">
        <v>44063</v>
      </c>
      <c r="E548" s="7" t="s">
        <v>4769</v>
      </c>
      <c r="F548" s="14">
        <v>37.21</v>
      </c>
      <c r="G548" t="s">
        <v>5</v>
      </c>
    </row>
    <row r="549" spans="1:7" ht="14.25">
      <c r="A549" s="11">
        <v>44044</v>
      </c>
      <c r="B549" s="10" t="s">
        <v>5990</v>
      </c>
      <c r="C549" s="12">
        <v>0.875</v>
      </c>
      <c r="D549" s="13">
        <v>44063</v>
      </c>
      <c r="E549" s="7" t="s">
        <v>4769</v>
      </c>
      <c r="F549" s="14">
        <v>43.82</v>
      </c>
      <c r="G549" t="s">
        <v>5</v>
      </c>
    </row>
    <row r="550" spans="1:7" ht="14.25">
      <c r="A550" s="11">
        <v>44044</v>
      </c>
      <c r="B550" s="10" t="s">
        <v>5991</v>
      </c>
      <c r="C550" s="12">
        <v>0.91666666666666663</v>
      </c>
      <c r="D550" s="13">
        <v>44063</v>
      </c>
      <c r="E550" s="7" t="s">
        <v>4769</v>
      </c>
      <c r="F550" s="14">
        <v>42.23</v>
      </c>
      <c r="G550" t="s">
        <v>5</v>
      </c>
    </row>
    <row r="551" spans="1:7" ht="14.25">
      <c r="A551" s="11">
        <v>44044</v>
      </c>
      <c r="B551" s="10" t="s">
        <v>5992</v>
      </c>
      <c r="C551" s="12">
        <v>0.95833333333333337</v>
      </c>
      <c r="D551" s="13">
        <v>44063</v>
      </c>
      <c r="E551" s="7" t="s">
        <v>4769</v>
      </c>
      <c r="F551" s="14">
        <v>37.57</v>
      </c>
      <c r="G551" t="s">
        <v>5</v>
      </c>
    </row>
    <row r="552" spans="1:7" ht="14.25">
      <c r="A552" s="11">
        <v>44044</v>
      </c>
      <c r="B552" s="10" t="s">
        <v>6001</v>
      </c>
      <c r="C552" s="12">
        <v>0.33333333333333331</v>
      </c>
      <c r="D552" s="13">
        <v>44064</v>
      </c>
      <c r="E552" s="7" t="s">
        <v>4769</v>
      </c>
      <c r="F552" s="14">
        <v>38.979999999999997</v>
      </c>
      <c r="G552" t="s">
        <v>5</v>
      </c>
    </row>
    <row r="553" spans="1:7" ht="14.25">
      <c r="A553" s="11">
        <v>44044</v>
      </c>
      <c r="B553" s="10" t="s">
        <v>6002</v>
      </c>
      <c r="C553" s="12">
        <v>0.375</v>
      </c>
      <c r="D553" s="13">
        <v>44064</v>
      </c>
      <c r="E553" s="7" t="s">
        <v>4769</v>
      </c>
      <c r="F553" s="14">
        <v>38</v>
      </c>
      <c r="G553" t="s">
        <v>5</v>
      </c>
    </row>
    <row r="554" spans="1:7" ht="14.25">
      <c r="A554" s="11">
        <v>44044</v>
      </c>
      <c r="B554" s="10" t="s">
        <v>6016</v>
      </c>
      <c r="C554" s="12">
        <v>0.95833333333333337</v>
      </c>
      <c r="D554" s="13">
        <v>44064</v>
      </c>
      <c r="E554" s="7" t="s">
        <v>4769</v>
      </c>
      <c r="F554" s="14">
        <v>36.909999999999997</v>
      </c>
      <c r="G554" t="s">
        <v>5</v>
      </c>
    </row>
    <row r="555" spans="1:7" ht="14.25">
      <c r="A555" s="11">
        <v>44044</v>
      </c>
      <c r="B555" s="10" t="s">
        <v>6027</v>
      </c>
      <c r="C555" s="12">
        <v>0.41666666666666669</v>
      </c>
      <c r="D555" s="13">
        <v>44065</v>
      </c>
      <c r="E555" s="7" t="s">
        <v>4769</v>
      </c>
      <c r="F555" s="14">
        <v>31.7</v>
      </c>
      <c r="G555" t="s">
        <v>5</v>
      </c>
    </row>
    <row r="556" spans="1:7" ht="14.25">
      <c r="A556" s="11">
        <v>44044</v>
      </c>
      <c r="B556" s="10" t="s">
        <v>6030</v>
      </c>
      <c r="C556" s="12">
        <v>0.54166666666666663</v>
      </c>
      <c r="D556" s="13">
        <v>44065</v>
      </c>
      <c r="E556" s="7" t="s">
        <v>4769</v>
      </c>
      <c r="F556" s="14">
        <v>38.29</v>
      </c>
      <c r="G556" t="s">
        <v>5</v>
      </c>
    </row>
    <row r="557" spans="1:7" ht="14.25">
      <c r="A557" s="11">
        <v>44044</v>
      </c>
      <c r="B557" s="10" t="s">
        <v>6031</v>
      </c>
      <c r="C557" s="12">
        <v>0.58333333333333337</v>
      </c>
      <c r="D557" s="13">
        <v>44065</v>
      </c>
      <c r="E557" s="7" t="s">
        <v>4769</v>
      </c>
      <c r="F557" s="14">
        <v>38.29</v>
      </c>
      <c r="G557" t="s">
        <v>5</v>
      </c>
    </row>
    <row r="558" spans="1:7" ht="14.25">
      <c r="A558" s="11">
        <v>44044</v>
      </c>
      <c r="B558" s="10" t="s">
        <v>6032</v>
      </c>
      <c r="C558" s="12">
        <v>0.625</v>
      </c>
      <c r="D558" s="13">
        <v>44065</v>
      </c>
      <c r="E558" s="7" t="s">
        <v>4769</v>
      </c>
      <c r="F558" s="14">
        <v>31.07</v>
      </c>
      <c r="G558" t="s">
        <v>5</v>
      </c>
    </row>
    <row r="559" spans="1:7" ht="14.25">
      <c r="A559" s="11">
        <v>44044</v>
      </c>
      <c r="B559" s="10" t="s">
        <v>6039</v>
      </c>
      <c r="C559" s="12">
        <v>0.91666666666666663</v>
      </c>
      <c r="D559" s="13">
        <v>44065</v>
      </c>
      <c r="E559" s="7" t="s">
        <v>4769</v>
      </c>
      <c r="F559" s="14">
        <v>39.79</v>
      </c>
      <c r="G559" t="s">
        <v>5</v>
      </c>
    </row>
    <row r="560" spans="1:7" ht="14.25">
      <c r="A560" s="11">
        <v>44044</v>
      </c>
      <c r="B560" s="10" t="s">
        <v>6040</v>
      </c>
      <c r="C560" s="12">
        <v>0.95833333333333337</v>
      </c>
      <c r="D560" s="13">
        <v>44065</v>
      </c>
      <c r="E560" s="7" t="s">
        <v>4769</v>
      </c>
      <c r="F560" s="14">
        <v>37.869999999999997</v>
      </c>
      <c r="G560" t="s">
        <v>5</v>
      </c>
    </row>
    <row r="561" spans="1:7" ht="14.25">
      <c r="A561" s="11">
        <v>44044</v>
      </c>
      <c r="B561" s="10" t="s">
        <v>6041</v>
      </c>
      <c r="C561" s="12">
        <v>0</v>
      </c>
      <c r="D561" s="13">
        <v>44066</v>
      </c>
      <c r="E561" s="7" t="s">
        <v>4769</v>
      </c>
      <c r="F561" s="14">
        <v>38.07</v>
      </c>
      <c r="G561" t="s">
        <v>5</v>
      </c>
    </row>
    <row r="562" spans="1:7" ht="14.25">
      <c r="A562" s="11">
        <v>44044</v>
      </c>
      <c r="B562" s="10" t="s">
        <v>6042</v>
      </c>
      <c r="C562" s="12">
        <v>4.1666666666666664E-2</v>
      </c>
      <c r="D562" s="13">
        <v>44066</v>
      </c>
      <c r="E562" s="7" t="s">
        <v>4769</v>
      </c>
      <c r="F562" s="14">
        <v>35.53</v>
      </c>
      <c r="G562" t="s">
        <v>5</v>
      </c>
    </row>
    <row r="563" spans="1:7" ht="14.25">
      <c r="A563" s="11">
        <v>44044</v>
      </c>
      <c r="B563" s="10" t="s">
        <v>6045</v>
      </c>
      <c r="C563" s="12">
        <v>0.16666666666666666</v>
      </c>
      <c r="D563" s="13">
        <v>44066</v>
      </c>
      <c r="E563" s="7" t="s">
        <v>4769</v>
      </c>
      <c r="F563" s="14">
        <v>27.9</v>
      </c>
      <c r="G563" t="s">
        <v>5</v>
      </c>
    </row>
    <row r="564" spans="1:7" ht="14.25">
      <c r="A564" s="11">
        <v>44044</v>
      </c>
      <c r="B564" s="10" t="s">
        <v>6053</v>
      </c>
      <c r="C564" s="12">
        <v>0.5</v>
      </c>
      <c r="D564" s="13">
        <v>44066</v>
      </c>
      <c r="E564" s="7" t="s">
        <v>4769</v>
      </c>
      <c r="F564" s="14">
        <v>27</v>
      </c>
      <c r="G564" t="s">
        <v>5</v>
      </c>
    </row>
    <row r="565" spans="1:7" ht="14.25">
      <c r="A565" s="11">
        <v>44044</v>
      </c>
      <c r="B565" s="10" t="s">
        <v>6055</v>
      </c>
      <c r="C565" s="12">
        <v>0.58333333333333337</v>
      </c>
      <c r="D565" s="13">
        <v>44066</v>
      </c>
      <c r="E565" s="7" t="s">
        <v>4769</v>
      </c>
      <c r="F565" s="14">
        <v>28.1</v>
      </c>
      <c r="G565" t="s">
        <v>5</v>
      </c>
    </row>
    <row r="566" spans="1:7" ht="14.25">
      <c r="A566" s="11">
        <v>44044</v>
      </c>
      <c r="B566" s="10" t="s">
        <v>6056</v>
      </c>
      <c r="C566" s="12">
        <v>0.625</v>
      </c>
      <c r="D566" s="13">
        <v>44066</v>
      </c>
      <c r="E566" s="7" t="s">
        <v>4769</v>
      </c>
      <c r="F566" s="14">
        <v>25.5</v>
      </c>
      <c r="G566" t="s">
        <v>5</v>
      </c>
    </row>
    <row r="567" spans="1:7" ht="14.25">
      <c r="A567" s="11">
        <v>44044</v>
      </c>
      <c r="B567" s="10" t="s">
        <v>6062</v>
      </c>
      <c r="C567" s="12">
        <v>0.875</v>
      </c>
      <c r="D567" s="13">
        <v>44066</v>
      </c>
      <c r="E567" s="7" t="s">
        <v>4769</v>
      </c>
      <c r="F567" s="14">
        <v>38.869999999999997</v>
      </c>
      <c r="G567" t="s">
        <v>5</v>
      </c>
    </row>
    <row r="568" spans="1:7" ht="14.25">
      <c r="A568" s="11">
        <v>44044</v>
      </c>
      <c r="B568" s="10" t="s">
        <v>6064</v>
      </c>
      <c r="C568" s="12">
        <v>0.95833333333333337</v>
      </c>
      <c r="D568" s="13">
        <v>44066</v>
      </c>
      <c r="E568" s="7" t="s">
        <v>4769</v>
      </c>
      <c r="F568" s="14">
        <v>31.99</v>
      </c>
      <c r="G568" t="s">
        <v>5</v>
      </c>
    </row>
    <row r="569" spans="1:7" ht="14.25">
      <c r="A569" s="11">
        <v>44044</v>
      </c>
      <c r="B569" s="10" t="s">
        <v>6072</v>
      </c>
      <c r="C569" s="12">
        <v>0.29166666666666669</v>
      </c>
      <c r="D569" s="13">
        <v>44067</v>
      </c>
      <c r="E569" s="7" t="s">
        <v>4769</v>
      </c>
      <c r="F569" s="14">
        <v>40.06</v>
      </c>
      <c r="G569" t="s">
        <v>5</v>
      </c>
    </row>
    <row r="570" spans="1:7" ht="14.25">
      <c r="A570" s="11">
        <v>44044</v>
      </c>
      <c r="B570" s="10" t="s">
        <v>6073</v>
      </c>
      <c r="C570" s="12">
        <v>0.33333333333333331</v>
      </c>
      <c r="D570" s="13">
        <v>44067</v>
      </c>
      <c r="E570" s="7" t="s">
        <v>4769</v>
      </c>
      <c r="F570" s="14">
        <v>40.06</v>
      </c>
      <c r="G570" t="s">
        <v>5</v>
      </c>
    </row>
    <row r="571" spans="1:7" ht="14.25">
      <c r="A571" s="11">
        <v>44044</v>
      </c>
      <c r="B571" s="10" t="s">
        <v>6074</v>
      </c>
      <c r="C571" s="12">
        <v>0.375</v>
      </c>
      <c r="D571" s="13">
        <v>44067</v>
      </c>
      <c r="E571" s="7" t="s">
        <v>4769</v>
      </c>
      <c r="F571" s="14">
        <v>39.979999999999997</v>
      </c>
      <c r="G571" t="s">
        <v>5</v>
      </c>
    </row>
    <row r="572" spans="1:7" ht="14.25">
      <c r="A572" s="11">
        <v>44044</v>
      </c>
      <c r="B572" s="10" t="s">
        <v>6075</v>
      </c>
      <c r="C572" s="12">
        <v>0.41666666666666669</v>
      </c>
      <c r="D572" s="13">
        <v>44067</v>
      </c>
      <c r="E572" s="7" t="s">
        <v>4769</v>
      </c>
      <c r="F572" s="14">
        <v>38.29</v>
      </c>
      <c r="G572" t="s">
        <v>5</v>
      </c>
    </row>
    <row r="573" spans="1:7" ht="14.25">
      <c r="A573" s="11">
        <v>44044</v>
      </c>
      <c r="B573" s="10" t="s">
        <v>6076</v>
      </c>
      <c r="C573" s="12">
        <v>0.45833333333333331</v>
      </c>
      <c r="D573" s="13">
        <v>44067</v>
      </c>
      <c r="E573" s="7" t="s">
        <v>4769</v>
      </c>
      <c r="F573" s="14">
        <v>39.549999999999997</v>
      </c>
      <c r="G573" t="s">
        <v>5</v>
      </c>
    </row>
    <row r="574" spans="1:7" ht="14.25">
      <c r="A574" s="11">
        <v>44044</v>
      </c>
      <c r="B574" s="10" t="s">
        <v>6077</v>
      </c>
      <c r="C574" s="12">
        <v>0.5</v>
      </c>
      <c r="D574" s="13">
        <v>44067</v>
      </c>
      <c r="E574" s="7" t="s">
        <v>4769</v>
      </c>
      <c r="F574" s="14">
        <v>40.549999999999997</v>
      </c>
      <c r="G574" t="s">
        <v>5</v>
      </c>
    </row>
    <row r="575" spans="1:7" ht="14.25">
      <c r="A575" s="11">
        <v>44044</v>
      </c>
      <c r="B575" s="10" t="s">
        <v>6078</v>
      </c>
      <c r="C575" s="12">
        <v>0.54166666666666663</v>
      </c>
      <c r="D575" s="13">
        <v>44067</v>
      </c>
      <c r="E575" s="7" t="s">
        <v>4769</v>
      </c>
      <c r="F575" s="14">
        <v>42.26</v>
      </c>
      <c r="G575" t="s">
        <v>5</v>
      </c>
    </row>
    <row r="576" spans="1:7" ht="14.25">
      <c r="A576" s="11">
        <v>44044</v>
      </c>
      <c r="B576" s="10" t="s">
        <v>6081</v>
      </c>
      <c r="C576" s="12">
        <v>0.66666666666666663</v>
      </c>
      <c r="D576" s="13">
        <v>44067</v>
      </c>
      <c r="E576" s="7" t="s">
        <v>4769</v>
      </c>
      <c r="F576" s="14">
        <v>41.92</v>
      </c>
      <c r="G576" t="s">
        <v>5</v>
      </c>
    </row>
    <row r="577" spans="1:7" ht="14.25">
      <c r="A577" s="11">
        <v>44044</v>
      </c>
      <c r="B577" s="10" t="s">
        <v>6082</v>
      </c>
      <c r="C577" s="12">
        <v>0.70833333333333337</v>
      </c>
      <c r="D577" s="13">
        <v>44067</v>
      </c>
      <c r="E577" s="7" t="s">
        <v>4769</v>
      </c>
      <c r="F577" s="14">
        <v>42.09</v>
      </c>
      <c r="G577" t="s">
        <v>5</v>
      </c>
    </row>
    <row r="578" spans="1:7" ht="14.25">
      <c r="A578" s="11">
        <v>44044</v>
      </c>
      <c r="B578" s="10" t="s">
        <v>6089</v>
      </c>
      <c r="C578" s="12">
        <v>0</v>
      </c>
      <c r="D578" s="13">
        <v>44068</v>
      </c>
      <c r="E578" s="7" t="s">
        <v>4769</v>
      </c>
      <c r="F578" s="14">
        <v>42.6</v>
      </c>
      <c r="G578" t="s">
        <v>5</v>
      </c>
    </row>
    <row r="579" spans="1:7" ht="14.25">
      <c r="A579" s="11">
        <v>44044</v>
      </c>
      <c r="B579" s="10" t="s">
        <v>6090</v>
      </c>
      <c r="C579" s="12">
        <v>4.1666666666666664E-2</v>
      </c>
      <c r="D579" s="13">
        <v>44068</v>
      </c>
      <c r="E579" s="7" t="s">
        <v>4769</v>
      </c>
      <c r="F579" s="14">
        <v>39.53</v>
      </c>
      <c r="G579" t="s">
        <v>5</v>
      </c>
    </row>
    <row r="580" spans="1:7" ht="14.25">
      <c r="A580" s="11">
        <v>44044</v>
      </c>
      <c r="B580" s="10" t="s">
        <v>6096</v>
      </c>
      <c r="C580" s="12">
        <v>0.29166666666666669</v>
      </c>
      <c r="D580" s="13">
        <v>44068</v>
      </c>
      <c r="E580" s="7" t="s">
        <v>4769</v>
      </c>
      <c r="F580" s="14">
        <v>44.84</v>
      </c>
      <c r="G580" t="s">
        <v>5</v>
      </c>
    </row>
    <row r="581" spans="1:7" ht="14.25">
      <c r="A581" s="11">
        <v>44044</v>
      </c>
      <c r="B581" s="10" t="s">
        <v>6097</v>
      </c>
      <c r="C581" s="12">
        <v>0.33333333333333331</v>
      </c>
      <c r="D581" s="13">
        <v>44068</v>
      </c>
      <c r="E581" s="7" t="s">
        <v>4769</v>
      </c>
      <c r="F581" s="14">
        <v>48.09</v>
      </c>
      <c r="G581" t="s">
        <v>5</v>
      </c>
    </row>
    <row r="582" spans="1:7" ht="14.25">
      <c r="A582" s="11">
        <v>44044</v>
      </c>
      <c r="B582" s="10" t="s">
        <v>6101</v>
      </c>
      <c r="C582" s="12">
        <v>0.5</v>
      </c>
      <c r="D582" s="13">
        <v>44068</v>
      </c>
      <c r="E582" s="7" t="s">
        <v>4769</v>
      </c>
      <c r="F582" s="14">
        <v>40.07</v>
      </c>
      <c r="G582" t="s">
        <v>5</v>
      </c>
    </row>
    <row r="583" spans="1:7" ht="14.25">
      <c r="A583" s="11">
        <v>44044</v>
      </c>
      <c r="B583" s="10" t="s">
        <v>6109</v>
      </c>
      <c r="C583" s="12">
        <v>0.83333333333333337</v>
      </c>
      <c r="D583" s="13">
        <v>44068</v>
      </c>
      <c r="E583" s="7" t="s">
        <v>4769</v>
      </c>
      <c r="F583" s="14">
        <v>43.25</v>
      </c>
      <c r="G583" t="s">
        <v>5</v>
      </c>
    </row>
    <row r="584" spans="1:7" ht="14.25">
      <c r="A584" s="11">
        <v>44044</v>
      </c>
      <c r="B584" s="10" t="s">
        <v>6111</v>
      </c>
      <c r="C584" s="12">
        <v>0.91666666666666663</v>
      </c>
      <c r="D584" s="13">
        <v>44068</v>
      </c>
      <c r="E584" s="7" t="s">
        <v>4769</v>
      </c>
      <c r="F584" s="14">
        <v>40.450000000000003</v>
      </c>
      <c r="G584" t="s">
        <v>5</v>
      </c>
    </row>
    <row r="585" spans="1:7" ht="14.25">
      <c r="A585" s="11">
        <v>44044</v>
      </c>
      <c r="B585" s="10" t="s">
        <v>6112</v>
      </c>
      <c r="C585" s="12">
        <v>0.95833333333333337</v>
      </c>
      <c r="D585" s="13">
        <v>44068</v>
      </c>
      <c r="E585" s="7" t="s">
        <v>4769</v>
      </c>
      <c r="F585" s="14">
        <v>37.69</v>
      </c>
      <c r="G585" t="s">
        <v>5</v>
      </c>
    </row>
    <row r="586" spans="1:7" ht="14.25">
      <c r="A586" s="11">
        <v>44044</v>
      </c>
      <c r="B586" s="10" t="s">
        <v>6125</v>
      </c>
      <c r="C586" s="12">
        <v>0.5</v>
      </c>
      <c r="D586" s="13">
        <v>44069</v>
      </c>
      <c r="E586" s="7" t="s">
        <v>4769</v>
      </c>
      <c r="F586" s="14">
        <v>42.57</v>
      </c>
      <c r="G586" t="s">
        <v>5</v>
      </c>
    </row>
    <row r="587" spans="1:7" ht="14.25">
      <c r="A587" s="11">
        <v>44044</v>
      </c>
      <c r="B587" s="10" t="s">
        <v>6127</v>
      </c>
      <c r="C587" s="12">
        <v>0.58333333333333337</v>
      </c>
      <c r="D587" s="13">
        <v>44069</v>
      </c>
      <c r="E587" s="7" t="s">
        <v>4769</v>
      </c>
      <c r="F587" s="14">
        <v>42.51</v>
      </c>
      <c r="G587" t="s">
        <v>5</v>
      </c>
    </row>
    <row r="588" spans="1:7" ht="14.25">
      <c r="A588" s="11">
        <v>44044</v>
      </c>
      <c r="B588" s="10" t="s">
        <v>6129</v>
      </c>
      <c r="C588" s="12">
        <v>0.66666666666666663</v>
      </c>
      <c r="D588" s="13">
        <v>44069</v>
      </c>
      <c r="E588" s="7" t="s">
        <v>4769</v>
      </c>
      <c r="F588" s="14">
        <v>40.299999999999997</v>
      </c>
      <c r="G588" t="s">
        <v>5</v>
      </c>
    </row>
    <row r="589" spans="1:7" ht="14.25">
      <c r="A589" s="11">
        <v>44044</v>
      </c>
      <c r="B589" s="10" t="s">
        <v>6132</v>
      </c>
      <c r="C589" s="12">
        <v>0.79166666666666663</v>
      </c>
      <c r="D589" s="13">
        <v>44069</v>
      </c>
      <c r="E589" s="7" t="s">
        <v>4769</v>
      </c>
      <c r="F589" s="14">
        <v>46</v>
      </c>
      <c r="G589" t="s">
        <v>5</v>
      </c>
    </row>
    <row r="590" spans="1:7" ht="14.25">
      <c r="A590" s="11">
        <v>44044</v>
      </c>
      <c r="B590" s="10" t="s">
        <v>6138</v>
      </c>
      <c r="C590" s="12">
        <v>4.1666666666666664E-2</v>
      </c>
      <c r="D590" s="13">
        <v>44070</v>
      </c>
      <c r="E590" s="7" t="s">
        <v>4769</v>
      </c>
      <c r="F590" s="14">
        <v>42.91</v>
      </c>
      <c r="G590" t="s">
        <v>5</v>
      </c>
    </row>
    <row r="591" spans="1:7" ht="14.25">
      <c r="A591" s="11">
        <v>44044</v>
      </c>
      <c r="B591" s="10" t="s">
        <v>6144</v>
      </c>
      <c r="C591" s="12">
        <v>0.29166666666666669</v>
      </c>
      <c r="D591" s="13">
        <v>44070</v>
      </c>
      <c r="E591" s="7" t="s">
        <v>4769</v>
      </c>
      <c r="F591" s="14">
        <v>47.78</v>
      </c>
      <c r="G591" t="s">
        <v>5</v>
      </c>
    </row>
    <row r="592" spans="1:7" ht="14.25">
      <c r="A592" s="11">
        <v>44044</v>
      </c>
      <c r="B592" s="10" t="s">
        <v>6152</v>
      </c>
      <c r="C592" s="12">
        <v>0.625</v>
      </c>
      <c r="D592" s="13">
        <v>44070</v>
      </c>
      <c r="E592" s="7" t="s">
        <v>4769</v>
      </c>
      <c r="F592" s="14">
        <v>46.91</v>
      </c>
      <c r="G592" t="s">
        <v>5</v>
      </c>
    </row>
    <row r="593" spans="1:7" ht="14.25">
      <c r="A593" s="11">
        <v>44044</v>
      </c>
      <c r="B593" s="10" t="s">
        <v>6153</v>
      </c>
      <c r="C593" s="12">
        <v>0.66666666666666663</v>
      </c>
      <c r="D593" s="13">
        <v>44070</v>
      </c>
      <c r="E593" s="7" t="s">
        <v>4769</v>
      </c>
      <c r="F593" s="14">
        <v>46.91</v>
      </c>
      <c r="G593" t="s">
        <v>5</v>
      </c>
    </row>
    <row r="594" spans="1:7" ht="14.25">
      <c r="A594" s="11">
        <v>44044</v>
      </c>
      <c r="B594" s="10" t="s">
        <v>6154</v>
      </c>
      <c r="C594" s="12">
        <v>0.70833333333333337</v>
      </c>
      <c r="D594" s="13">
        <v>44070</v>
      </c>
      <c r="E594" s="7" t="s">
        <v>4769</v>
      </c>
      <c r="F594" s="14">
        <v>45.51</v>
      </c>
      <c r="G594" t="s">
        <v>5</v>
      </c>
    </row>
    <row r="595" spans="1:7" ht="14.25">
      <c r="A595" s="11">
        <v>44044</v>
      </c>
      <c r="B595" s="10" t="s">
        <v>6156</v>
      </c>
      <c r="C595" s="12">
        <v>0.79166666666666663</v>
      </c>
      <c r="D595" s="13">
        <v>44070</v>
      </c>
      <c r="E595" s="7" t="s">
        <v>4769</v>
      </c>
      <c r="F595" s="14">
        <v>46.91</v>
      </c>
      <c r="G595" t="s">
        <v>5</v>
      </c>
    </row>
    <row r="596" spans="1:7" ht="14.25">
      <c r="A596" s="11">
        <v>44044</v>
      </c>
      <c r="B596" s="10" t="s">
        <v>6157</v>
      </c>
      <c r="C596" s="12">
        <v>0.83333333333333337</v>
      </c>
      <c r="D596" s="13">
        <v>44070</v>
      </c>
      <c r="E596" s="7" t="s">
        <v>4769</v>
      </c>
      <c r="F596" s="14">
        <v>48.01</v>
      </c>
      <c r="G596" t="s">
        <v>5</v>
      </c>
    </row>
    <row r="597" spans="1:7" ht="14.25">
      <c r="A597" s="11">
        <v>44044</v>
      </c>
      <c r="B597" s="10" t="s">
        <v>6158</v>
      </c>
      <c r="C597" s="12">
        <v>0.875</v>
      </c>
      <c r="D597" s="13">
        <v>44070</v>
      </c>
      <c r="E597" s="7" t="s">
        <v>4769</v>
      </c>
      <c r="F597" s="14">
        <v>51.49</v>
      </c>
      <c r="G597" t="s">
        <v>5</v>
      </c>
    </row>
    <row r="598" spans="1:7" ht="14.25">
      <c r="A598" s="11">
        <v>44044</v>
      </c>
      <c r="B598" s="10" t="s">
        <v>6161</v>
      </c>
      <c r="C598" s="12">
        <v>0</v>
      </c>
      <c r="D598" s="13">
        <v>44071</v>
      </c>
      <c r="E598" s="7" t="s">
        <v>4769</v>
      </c>
      <c r="F598" s="14">
        <v>39.9</v>
      </c>
      <c r="G598" t="s">
        <v>5</v>
      </c>
    </row>
    <row r="599" spans="1:7" ht="14.25">
      <c r="A599" s="11">
        <v>44044</v>
      </c>
      <c r="B599" s="10" t="s">
        <v>6168</v>
      </c>
      <c r="C599" s="12">
        <v>0.29166666666666669</v>
      </c>
      <c r="D599" s="13">
        <v>44071</v>
      </c>
      <c r="E599" s="7" t="s">
        <v>4769</v>
      </c>
      <c r="F599" s="14">
        <v>45.71</v>
      </c>
      <c r="G599" t="s">
        <v>5</v>
      </c>
    </row>
    <row r="600" spans="1:7" ht="14.25">
      <c r="A600" s="11">
        <v>44044</v>
      </c>
      <c r="B600" s="10" t="s">
        <v>6169</v>
      </c>
      <c r="C600" s="12">
        <v>0.33333333333333331</v>
      </c>
      <c r="D600" s="13">
        <v>44071</v>
      </c>
      <c r="E600" s="7" t="s">
        <v>4769</v>
      </c>
      <c r="F600" s="14">
        <v>47.99</v>
      </c>
      <c r="G600" t="s">
        <v>5</v>
      </c>
    </row>
    <row r="601" spans="1:7" ht="14.25">
      <c r="A601" s="11">
        <v>44044</v>
      </c>
      <c r="B601" s="10" t="s">
        <v>6172</v>
      </c>
      <c r="C601" s="12">
        <v>0.45833333333333331</v>
      </c>
      <c r="D601" s="13">
        <v>44071</v>
      </c>
      <c r="E601" s="7" t="s">
        <v>4769</v>
      </c>
      <c r="F601" s="14">
        <v>45.51</v>
      </c>
      <c r="G601" t="s">
        <v>5</v>
      </c>
    </row>
    <row r="602" spans="1:7" ht="14.25">
      <c r="A602" s="11">
        <v>44044</v>
      </c>
      <c r="B602" s="10" t="s">
        <v>6174</v>
      </c>
      <c r="C602" s="12">
        <v>0.54166666666666663</v>
      </c>
      <c r="D602" s="13">
        <v>44071</v>
      </c>
      <c r="E602" s="7" t="s">
        <v>4769</v>
      </c>
      <c r="F602" s="14">
        <v>44.33</v>
      </c>
      <c r="G602" t="s">
        <v>5</v>
      </c>
    </row>
    <row r="603" spans="1:7" ht="14.25">
      <c r="A603" s="11">
        <v>44044</v>
      </c>
      <c r="B603" s="10" t="s">
        <v>6175</v>
      </c>
      <c r="C603" s="12">
        <v>0.58333333333333337</v>
      </c>
      <c r="D603" s="13">
        <v>44071</v>
      </c>
      <c r="E603" s="7" t="s">
        <v>4769</v>
      </c>
      <c r="F603" s="14">
        <v>41.44</v>
      </c>
      <c r="G603" t="s">
        <v>5</v>
      </c>
    </row>
    <row r="604" spans="1:7" ht="14.25">
      <c r="A604" s="11">
        <v>44044</v>
      </c>
      <c r="B604" s="10" t="s">
        <v>6176</v>
      </c>
      <c r="C604" s="12">
        <v>0.625</v>
      </c>
      <c r="D604" s="13">
        <v>44071</v>
      </c>
      <c r="E604" s="7" t="s">
        <v>4769</v>
      </c>
      <c r="F604" s="14">
        <v>38.25</v>
      </c>
      <c r="G604" t="s">
        <v>5</v>
      </c>
    </row>
    <row r="605" spans="1:7" ht="14.25">
      <c r="A605" s="11">
        <v>44044</v>
      </c>
      <c r="B605" s="10" t="s">
        <v>6183</v>
      </c>
      <c r="C605" s="12">
        <v>0.91666666666666663</v>
      </c>
      <c r="D605" s="13">
        <v>44071</v>
      </c>
      <c r="E605" s="7" t="s">
        <v>4769</v>
      </c>
      <c r="F605" s="14">
        <v>41.38</v>
      </c>
      <c r="G605" t="s">
        <v>5</v>
      </c>
    </row>
    <row r="606" spans="1:7" ht="14.25">
      <c r="A606" s="11">
        <v>44044</v>
      </c>
      <c r="B606" s="10" t="s">
        <v>6184</v>
      </c>
      <c r="C606" s="12">
        <v>0.95833333333333337</v>
      </c>
      <c r="D606" s="13">
        <v>44071</v>
      </c>
      <c r="E606" s="7" t="s">
        <v>4769</v>
      </c>
      <c r="F606" s="14">
        <v>39.19</v>
      </c>
      <c r="G606" t="s">
        <v>5</v>
      </c>
    </row>
    <row r="607" spans="1:7" ht="14.25">
      <c r="A607" s="11">
        <v>44044</v>
      </c>
      <c r="B607" s="10" t="s">
        <v>6185</v>
      </c>
      <c r="C607" s="12">
        <v>0</v>
      </c>
      <c r="D607" s="13">
        <v>44072</v>
      </c>
      <c r="E607" s="7" t="s">
        <v>4769</v>
      </c>
      <c r="F607" s="14">
        <v>36.82</v>
      </c>
      <c r="G607" t="s">
        <v>5</v>
      </c>
    </row>
    <row r="608" spans="1:7" ht="14.25">
      <c r="A608" s="11">
        <v>44044</v>
      </c>
      <c r="B608" s="10" t="s">
        <v>6207</v>
      </c>
      <c r="C608" s="12">
        <v>0.91666666666666663</v>
      </c>
      <c r="D608" s="13">
        <v>44072</v>
      </c>
      <c r="E608" s="7" t="s">
        <v>4769</v>
      </c>
      <c r="F608" s="14">
        <v>41.92</v>
      </c>
      <c r="G608" t="s">
        <v>5</v>
      </c>
    </row>
    <row r="609" spans="1:7" ht="14.25">
      <c r="A609" s="11">
        <v>44044</v>
      </c>
      <c r="B609" s="10" t="s">
        <v>6208</v>
      </c>
      <c r="C609" s="12">
        <v>0.95833333333333337</v>
      </c>
      <c r="D609" s="13">
        <v>44072</v>
      </c>
      <c r="E609" s="7" t="s">
        <v>4769</v>
      </c>
      <c r="F609" s="14">
        <v>39.26</v>
      </c>
      <c r="G609" t="s">
        <v>5</v>
      </c>
    </row>
    <row r="610" spans="1:7" ht="14.25">
      <c r="A610" s="11">
        <v>44044</v>
      </c>
      <c r="B610" s="10" t="s">
        <v>6209</v>
      </c>
      <c r="C610" s="12">
        <v>0</v>
      </c>
      <c r="D610" s="13">
        <v>44073</v>
      </c>
      <c r="E610" s="7" t="s">
        <v>4769</v>
      </c>
      <c r="F610" s="14">
        <v>38.200000000000003</v>
      </c>
      <c r="G610" t="s">
        <v>5</v>
      </c>
    </row>
    <row r="611" spans="1:7" ht="14.25">
      <c r="A611" s="11">
        <v>44044</v>
      </c>
      <c r="B611" s="10" t="s">
        <v>6229</v>
      </c>
      <c r="C611" s="12">
        <v>0.83333333333333337</v>
      </c>
      <c r="D611" s="13">
        <v>44073</v>
      </c>
      <c r="E611" s="7" t="s">
        <v>4769</v>
      </c>
      <c r="F611" s="14">
        <v>42.7</v>
      </c>
      <c r="G611" t="s">
        <v>5</v>
      </c>
    </row>
    <row r="612" spans="1:7" ht="14.25">
      <c r="A612" s="11">
        <v>44044</v>
      </c>
      <c r="B612" s="10" t="s">
        <v>6230</v>
      </c>
      <c r="C612" s="12">
        <v>0.875</v>
      </c>
      <c r="D612" s="13">
        <v>44073</v>
      </c>
      <c r="E612" s="7" t="s">
        <v>4769</v>
      </c>
      <c r="F612" s="14">
        <v>43.13</v>
      </c>
      <c r="G612" t="s">
        <v>5</v>
      </c>
    </row>
    <row r="613" spans="1:7" ht="14.25">
      <c r="A613" s="11">
        <v>44044</v>
      </c>
      <c r="B613" s="10" t="s">
        <v>6231</v>
      </c>
      <c r="C613" s="12">
        <v>0.91666666666666663</v>
      </c>
      <c r="D613" s="13">
        <v>44073</v>
      </c>
      <c r="E613" s="7" t="s">
        <v>4769</v>
      </c>
      <c r="F613" s="14">
        <v>41.97</v>
      </c>
      <c r="G613" t="s">
        <v>5</v>
      </c>
    </row>
    <row r="614" spans="1:7" ht="14.25">
      <c r="A614" s="11">
        <v>44044</v>
      </c>
      <c r="B614" s="10" t="s">
        <v>6232</v>
      </c>
      <c r="C614" s="12">
        <v>0.95833333333333337</v>
      </c>
      <c r="D614" s="13">
        <v>44073</v>
      </c>
      <c r="E614" s="7" t="s">
        <v>4769</v>
      </c>
      <c r="F614" s="14">
        <v>37</v>
      </c>
      <c r="G614" t="s">
        <v>5</v>
      </c>
    </row>
    <row r="615" spans="1:7" ht="14.25">
      <c r="A615" s="11">
        <v>44044</v>
      </c>
      <c r="B615" s="10" t="s">
        <v>6240</v>
      </c>
      <c r="C615" s="12">
        <v>0.29166666666666669</v>
      </c>
      <c r="D615" s="13">
        <v>44074</v>
      </c>
      <c r="E615" s="7" t="s">
        <v>4769</v>
      </c>
      <c r="F615" s="14">
        <v>42.92</v>
      </c>
      <c r="G615" t="s">
        <v>5</v>
      </c>
    </row>
    <row r="616" spans="1:7" ht="14.25">
      <c r="A616" s="11">
        <v>44044</v>
      </c>
      <c r="B616" s="10" t="s">
        <v>6241</v>
      </c>
      <c r="C616" s="12">
        <v>0.33333333333333331</v>
      </c>
      <c r="D616" s="13">
        <v>44074</v>
      </c>
      <c r="E616" s="7" t="s">
        <v>4769</v>
      </c>
      <c r="F616" s="14">
        <v>44.88</v>
      </c>
      <c r="G616" t="s">
        <v>5</v>
      </c>
    </row>
    <row r="617" spans="1:7" ht="14.25">
      <c r="A617" s="11">
        <v>44044</v>
      </c>
      <c r="B617" s="10" t="s">
        <v>6242</v>
      </c>
      <c r="C617" s="12">
        <v>0.375</v>
      </c>
      <c r="D617" s="13">
        <v>44074</v>
      </c>
      <c r="E617" s="7" t="s">
        <v>4769</v>
      </c>
      <c r="F617" s="14">
        <v>44.3</v>
      </c>
      <c r="G617" t="s">
        <v>5</v>
      </c>
    </row>
    <row r="618" spans="1:7" ht="14.25">
      <c r="A618" s="11">
        <v>44044</v>
      </c>
      <c r="B618" s="10" t="s">
        <v>6243</v>
      </c>
      <c r="C618" s="12">
        <v>0.41666666666666669</v>
      </c>
      <c r="D618" s="13">
        <v>44074</v>
      </c>
      <c r="E618" s="7" t="s">
        <v>4769</v>
      </c>
      <c r="F618" s="14">
        <v>41.06</v>
      </c>
      <c r="G618" t="s">
        <v>5</v>
      </c>
    </row>
    <row r="619" spans="1:7" ht="14.25">
      <c r="A619" s="11">
        <v>44044</v>
      </c>
      <c r="B619" s="10" t="s">
        <v>6246</v>
      </c>
      <c r="C619" s="12">
        <v>0.54166666666666663</v>
      </c>
      <c r="D619" s="13">
        <v>44074</v>
      </c>
      <c r="E619" s="7" t="s">
        <v>4769</v>
      </c>
      <c r="F619" s="14">
        <v>45.18</v>
      </c>
      <c r="G619" t="s">
        <v>5</v>
      </c>
    </row>
    <row r="620" spans="1:7" ht="14.25">
      <c r="A620" s="11">
        <v>44044</v>
      </c>
      <c r="B620" s="10" t="s">
        <v>6248</v>
      </c>
      <c r="C620" s="12">
        <v>0.625</v>
      </c>
      <c r="D620" s="13">
        <v>44074</v>
      </c>
      <c r="E620" s="7" t="s">
        <v>4769</v>
      </c>
      <c r="F620" s="14">
        <v>44.35</v>
      </c>
      <c r="G620" t="s">
        <v>5</v>
      </c>
    </row>
    <row r="621" spans="1:7" ht="14.25">
      <c r="A621" s="11">
        <v>44044</v>
      </c>
      <c r="B621" s="10" t="s">
        <v>6249</v>
      </c>
      <c r="C621" s="12">
        <v>0.66666666666666663</v>
      </c>
      <c r="D621" s="13">
        <v>44074</v>
      </c>
      <c r="E621" s="7" t="s">
        <v>4769</v>
      </c>
      <c r="F621" s="14">
        <v>44.35</v>
      </c>
      <c r="G621" t="s">
        <v>5</v>
      </c>
    </row>
    <row r="622" spans="1:7" ht="14.25">
      <c r="A622" s="11">
        <v>44044</v>
      </c>
      <c r="B622" s="10" t="s">
        <v>6250</v>
      </c>
      <c r="C622" s="12">
        <v>0.70833333333333337</v>
      </c>
      <c r="D622" s="13">
        <v>44074</v>
      </c>
      <c r="E622" s="7" t="s">
        <v>4769</v>
      </c>
      <c r="F622" s="14">
        <v>44.88</v>
      </c>
      <c r="G622" t="s">
        <v>5</v>
      </c>
    </row>
    <row r="623" spans="1:7" ht="14.25">
      <c r="A623" s="11">
        <v>44044</v>
      </c>
      <c r="B623" s="10" t="s">
        <v>6251</v>
      </c>
      <c r="C623" s="12">
        <v>0.75</v>
      </c>
      <c r="D623" s="13">
        <v>44074</v>
      </c>
      <c r="E623" s="7" t="s">
        <v>4769</v>
      </c>
      <c r="F623" s="14">
        <v>46.18</v>
      </c>
      <c r="G623" t="s">
        <v>5</v>
      </c>
    </row>
    <row r="624" spans="1:7" ht="14.25">
      <c r="A624" s="11">
        <v>44044</v>
      </c>
      <c r="B624" s="10" t="s">
        <v>6252</v>
      </c>
      <c r="C624" s="12">
        <v>0.79166666666666663</v>
      </c>
      <c r="D624" s="13">
        <v>44074</v>
      </c>
      <c r="E624" s="7" t="s">
        <v>4769</v>
      </c>
      <c r="F624" s="14">
        <v>47.88</v>
      </c>
      <c r="G624" t="s">
        <v>5</v>
      </c>
    </row>
    <row r="625" spans="1:7" ht="14.25">
      <c r="A625" s="11">
        <v>44044</v>
      </c>
      <c r="B625" s="10" t="s">
        <v>6253</v>
      </c>
      <c r="C625" s="12">
        <v>0.83333333333333337</v>
      </c>
      <c r="D625" s="13">
        <v>44074</v>
      </c>
      <c r="E625" s="7" t="s">
        <v>4769</v>
      </c>
      <c r="F625" s="14">
        <v>51.18</v>
      </c>
      <c r="G625" t="s">
        <v>5</v>
      </c>
    </row>
    <row r="626" spans="1:7" ht="14.25">
      <c r="A626" s="11">
        <v>44044</v>
      </c>
      <c r="B626" s="10" t="s">
        <v>6254</v>
      </c>
      <c r="C626" s="12">
        <v>0.875</v>
      </c>
      <c r="D626" s="13">
        <v>44074</v>
      </c>
      <c r="E626" s="7" t="s">
        <v>4769</v>
      </c>
      <c r="F626" s="14">
        <v>55.69</v>
      </c>
      <c r="G626" t="s">
        <v>5</v>
      </c>
    </row>
    <row r="627" spans="1:7" ht="14.25">
      <c r="A627" s="11">
        <v>44044</v>
      </c>
      <c r="B627" s="10" t="s">
        <v>6255</v>
      </c>
      <c r="C627" s="12">
        <v>0.91666666666666663</v>
      </c>
      <c r="D627" s="13">
        <v>44074</v>
      </c>
      <c r="E627" s="7" t="s">
        <v>4769</v>
      </c>
      <c r="F627" s="14">
        <v>50.77</v>
      </c>
      <c r="G627" t="s">
        <v>5</v>
      </c>
    </row>
    <row r="628" spans="1:7" ht="14.25">
      <c r="A628" s="11">
        <v>44044</v>
      </c>
      <c r="B628" s="10" t="s">
        <v>6256</v>
      </c>
      <c r="C628" s="12">
        <v>0.95833333333333337</v>
      </c>
      <c r="D628" s="13">
        <v>44074</v>
      </c>
      <c r="E628" s="7" t="s">
        <v>4769</v>
      </c>
      <c r="F628" s="14">
        <v>45</v>
      </c>
      <c r="G628" t="s">
        <v>5</v>
      </c>
    </row>
    <row r="629" spans="1:7" ht="14.25">
      <c r="A629" s="11">
        <v>44075</v>
      </c>
      <c r="B629" s="10" t="s">
        <v>6257</v>
      </c>
      <c r="C629" s="12">
        <v>0</v>
      </c>
      <c r="D629" s="13">
        <v>44075</v>
      </c>
      <c r="E629" s="7" t="s">
        <v>4769</v>
      </c>
      <c r="F629" s="14">
        <v>42.71</v>
      </c>
      <c r="G629" t="s">
        <v>5</v>
      </c>
    </row>
    <row r="630" spans="1:7" ht="14.25">
      <c r="A630" s="11">
        <v>44075</v>
      </c>
      <c r="B630" s="10" t="s">
        <v>6260</v>
      </c>
      <c r="C630" s="12">
        <v>0.125</v>
      </c>
      <c r="D630" s="13">
        <v>44075</v>
      </c>
      <c r="E630" s="7" t="s">
        <v>4769</v>
      </c>
      <c r="F630" s="14">
        <v>35</v>
      </c>
      <c r="G630" t="s">
        <v>5</v>
      </c>
    </row>
    <row r="631" spans="1:7" ht="14.25">
      <c r="A631" s="11">
        <v>44075</v>
      </c>
      <c r="B631" s="10" t="s">
        <v>6264</v>
      </c>
      <c r="C631" s="12">
        <v>0.29166666666666669</v>
      </c>
      <c r="D631" s="13">
        <v>44075</v>
      </c>
      <c r="E631" s="7" t="s">
        <v>4769</v>
      </c>
      <c r="F631" s="14">
        <v>50.74</v>
      </c>
      <c r="G631" t="s">
        <v>5</v>
      </c>
    </row>
    <row r="632" spans="1:7" ht="14.25">
      <c r="A632" s="11">
        <v>44075</v>
      </c>
      <c r="B632" s="10" t="s">
        <v>6266</v>
      </c>
      <c r="C632" s="12">
        <v>0.375</v>
      </c>
      <c r="D632" s="13">
        <v>44075</v>
      </c>
      <c r="E632" s="7" t="s">
        <v>4769</v>
      </c>
      <c r="F632" s="14">
        <v>52.5</v>
      </c>
      <c r="G632" t="s">
        <v>5</v>
      </c>
    </row>
    <row r="633" spans="1:7" ht="14.25">
      <c r="A633" s="11">
        <v>44075</v>
      </c>
      <c r="B633" s="10" t="s">
        <v>6271</v>
      </c>
      <c r="C633" s="12">
        <v>0.58333333333333337</v>
      </c>
      <c r="D633" s="13">
        <v>44075</v>
      </c>
      <c r="E633" s="7" t="s">
        <v>4769</v>
      </c>
      <c r="F633" s="14">
        <v>47.12</v>
      </c>
      <c r="G633" t="s">
        <v>5</v>
      </c>
    </row>
    <row r="634" spans="1:7" ht="14.25">
      <c r="A634" s="11">
        <v>44075</v>
      </c>
      <c r="B634" s="10" t="s">
        <v>6274</v>
      </c>
      <c r="C634" s="12">
        <v>0.70833333333333337</v>
      </c>
      <c r="D634" s="13">
        <v>44075</v>
      </c>
      <c r="E634" s="7" t="s">
        <v>4769</v>
      </c>
      <c r="F634" s="14">
        <v>49.27</v>
      </c>
      <c r="G634" t="s">
        <v>5</v>
      </c>
    </row>
    <row r="635" spans="1:7" ht="14.25">
      <c r="A635" s="11">
        <v>44075</v>
      </c>
      <c r="B635" s="10" t="s">
        <v>6276</v>
      </c>
      <c r="C635" s="12">
        <v>0.79166666666666663</v>
      </c>
      <c r="D635" s="13">
        <v>44075</v>
      </c>
      <c r="E635" s="7" t="s">
        <v>4769</v>
      </c>
      <c r="F635" s="14">
        <v>46.19</v>
      </c>
      <c r="G635" t="s">
        <v>5</v>
      </c>
    </row>
    <row r="636" spans="1:7" ht="14.25">
      <c r="A636" s="11">
        <v>44075</v>
      </c>
      <c r="B636" s="10" t="s">
        <v>6277</v>
      </c>
      <c r="C636" s="12">
        <v>0.83333333333333337</v>
      </c>
      <c r="D636" s="13">
        <v>44075</v>
      </c>
      <c r="E636" s="7" t="s">
        <v>4769</v>
      </c>
      <c r="F636" s="14">
        <v>48.08</v>
      </c>
      <c r="G636" t="s">
        <v>5</v>
      </c>
    </row>
    <row r="637" spans="1:7" ht="14.25">
      <c r="A637" s="11">
        <v>44075</v>
      </c>
      <c r="B637" s="10" t="s">
        <v>6278</v>
      </c>
      <c r="C637" s="12">
        <v>0.875</v>
      </c>
      <c r="D637" s="13">
        <v>44075</v>
      </c>
      <c r="E637" s="7" t="s">
        <v>4769</v>
      </c>
      <c r="F637" s="14">
        <v>50.02</v>
      </c>
      <c r="G637" t="s">
        <v>5</v>
      </c>
    </row>
    <row r="638" spans="1:7" ht="14.25">
      <c r="A638" s="11">
        <v>44075</v>
      </c>
      <c r="B638" s="10" t="s">
        <v>6279</v>
      </c>
      <c r="C638" s="12">
        <v>0.91666666666666663</v>
      </c>
      <c r="D638" s="13">
        <v>44075</v>
      </c>
      <c r="E638" s="7" t="s">
        <v>4769</v>
      </c>
      <c r="F638" s="14">
        <v>44.35</v>
      </c>
      <c r="G638" t="s">
        <v>5</v>
      </c>
    </row>
    <row r="639" spans="1:7" ht="14.25">
      <c r="A639" s="11">
        <v>44075</v>
      </c>
      <c r="B639" s="10" t="s">
        <v>6280</v>
      </c>
      <c r="C639" s="12">
        <v>0.95833333333333337</v>
      </c>
      <c r="D639" s="13">
        <v>44075</v>
      </c>
      <c r="E639" s="7" t="s">
        <v>4769</v>
      </c>
      <c r="F639" s="14">
        <v>40.01</v>
      </c>
      <c r="G639" t="s">
        <v>5</v>
      </c>
    </row>
    <row r="640" spans="1:7" ht="14.25">
      <c r="A640" s="11">
        <v>44075</v>
      </c>
      <c r="B640" s="10" t="s">
        <v>6289</v>
      </c>
      <c r="C640" s="12">
        <v>0.33333333333333331</v>
      </c>
      <c r="D640" s="13">
        <v>44076</v>
      </c>
      <c r="E640" s="7" t="s">
        <v>4769</v>
      </c>
      <c r="F640" s="14">
        <v>46</v>
      </c>
      <c r="G640" t="s">
        <v>5</v>
      </c>
    </row>
    <row r="641" spans="1:7" ht="14.25">
      <c r="A641" s="11">
        <v>44075</v>
      </c>
      <c r="B641" s="10" t="s">
        <v>6292</v>
      </c>
      <c r="C641" s="12">
        <v>0.45833333333333331</v>
      </c>
      <c r="D641" s="13">
        <v>44076</v>
      </c>
      <c r="E641" s="7" t="s">
        <v>4769</v>
      </c>
      <c r="F641" s="14">
        <v>44.35</v>
      </c>
      <c r="G641" t="s">
        <v>5</v>
      </c>
    </row>
    <row r="642" spans="1:7" ht="14.25">
      <c r="A642" s="11">
        <v>44075</v>
      </c>
      <c r="B642" s="10" t="s">
        <v>6293</v>
      </c>
      <c r="C642" s="12">
        <v>0.5</v>
      </c>
      <c r="D642" s="13">
        <v>44076</v>
      </c>
      <c r="E642" s="7" t="s">
        <v>4769</v>
      </c>
      <c r="F642" s="14">
        <v>45.02</v>
      </c>
      <c r="G642" t="s">
        <v>5</v>
      </c>
    </row>
    <row r="643" spans="1:7" ht="14.25">
      <c r="A643" s="11">
        <v>44075</v>
      </c>
      <c r="B643" s="10" t="s">
        <v>6294</v>
      </c>
      <c r="C643" s="12">
        <v>0.54166666666666663</v>
      </c>
      <c r="D643" s="13">
        <v>44076</v>
      </c>
      <c r="E643" s="7" t="s">
        <v>4769</v>
      </c>
      <c r="F643" s="14">
        <v>44.11</v>
      </c>
      <c r="G643" t="s">
        <v>5</v>
      </c>
    </row>
    <row r="644" spans="1:7" ht="14.25">
      <c r="A644" s="11">
        <v>44075</v>
      </c>
      <c r="B644" s="10" t="s">
        <v>6299</v>
      </c>
      <c r="C644" s="12">
        <v>0.75</v>
      </c>
      <c r="D644" s="13">
        <v>44076</v>
      </c>
      <c r="E644" s="7" t="s">
        <v>4769</v>
      </c>
      <c r="F644" s="14">
        <v>48.03</v>
      </c>
      <c r="G644" t="s">
        <v>5</v>
      </c>
    </row>
    <row r="645" spans="1:7" ht="14.25">
      <c r="A645" s="11">
        <v>44075</v>
      </c>
      <c r="B645" s="10" t="s">
        <v>6300</v>
      </c>
      <c r="C645" s="12">
        <v>0.79166666666666663</v>
      </c>
      <c r="D645" s="13">
        <v>44076</v>
      </c>
      <c r="E645" s="7" t="s">
        <v>4769</v>
      </c>
      <c r="F645" s="14">
        <v>49.77</v>
      </c>
      <c r="G645" t="s">
        <v>5</v>
      </c>
    </row>
    <row r="646" spans="1:7" ht="14.25">
      <c r="A646" s="11">
        <v>44075</v>
      </c>
      <c r="B646" s="10" t="s">
        <v>6301</v>
      </c>
      <c r="C646" s="12">
        <v>0.83333333333333337</v>
      </c>
      <c r="D646" s="13">
        <v>44076</v>
      </c>
      <c r="E646" s="7" t="s">
        <v>4769</v>
      </c>
      <c r="F646" s="14">
        <v>51.08</v>
      </c>
      <c r="G646" t="s">
        <v>5</v>
      </c>
    </row>
    <row r="647" spans="1:7" ht="14.25">
      <c r="A647" s="11">
        <v>44075</v>
      </c>
      <c r="B647" s="10" t="s">
        <v>6302</v>
      </c>
      <c r="C647" s="12">
        <v>0.875</v>
      </c>
      <c r="D647" s="13">
        <v>44076</v>
      </c>
      <c r="E647" s="7" t="s">
        <v>4769</v>
      </c>
      <c r="F647" s="14">
        <v>52.18</v>
      </c>
      <c r="G647" t="s">
        <v>5</v>
      </c>
    </row>
    <row r="648" spans="1:7" ht="14.25">
      <c r="A648" s="11">
        <v>44075</v>
      </c>
      <c r="B648" s="10" t="s">
        <v>6303</v>
      </c>
      <c r="C648" s="12">
        <v>0.91666666666666663</v>
      </c>
      <c r="D648" s="13">
        <v>44076</v>
      </c>
      <c r="E648" s="7" t="s">
        <v>4769</v>
      </c>
      <c r="F648" s="14">
        <v>49.34</v>
      </c>
      <c r="G648" t="s">
        <v>5</v>
      </c>
    </row>
    <row r="649" spans="1:7" ht="14.25">
      <c r="A649" s="11">
        <v>44075</v>
      </c>
      <c r="B649" s="10" t="s">
        <v>6304</v>
      </c>
      <c r="C649" s="12">
        <v>0.95833333333333337</v>
      </c>
      <c r="D649" s="13">
        <v>44076</v>
      </c>
      <c r="E649" s="7" t="s">
        <v>4769</v>
      </c>
      <c r="F649" s="14">
        <v>43.94</v>
      </c>
      <c r="G649" t="s">
        <v>5</v>
      </c>
    </row>
    <row r="650" spans="1:7" ht="14.25">
      <c r="A650" s="11">
        <v>44075</v>
      </c>
      <c r="B650" s="10" t="s">
        <v>6305</v>
      </c>
      <c r="C650" s="12">
        <v>0</v>
      </c>
      <c r="D650" s="13">
        <v>44077</v>
      </c>
      <c r="E650" s="7" t="s">
        <v>4769</v>
      </c>
      <c r="F650" s="14">
        <v>44.55</v>
      </c>
      <c r="G650" t="s">
        <v>5</v>
      </c>
    </row>
    <row r="651" spans="1:7" ht="14.25">
      <c r="A651" s="11">
        <v>44075</v>
      </c>
      <c r="B651" s="10" t="s">
        <v>6306</v>
      </c>
      <c r="C651" s="12">
        <v>4.1666666666666664E-2</v>
      </c>
      <c r="D651" s="13">
        <v>44077</v>
      </c>
      <c r="E651" s="7" t="s">
        <v>4769</v>
      </c>
      <c r="F651" s="14">
        <v>40.93</v>
      </c>
      <c r="G651" t="s">
        <v>5</v>
      </c>
    </row>
    <row r="652" spans="1:7" ht="14.25">
      <c r="A652" s="11">
        <v>44075</v>
      </c>
      <c r="B652" s="10" t="s">
        <v>6314</v>
      </c>
      <c r="C652" s="12">
        <v>0.375</v>
      </c>
      <c r="D652" s="13">
        <v>44077</v>
      </c>
      <c r="E652" s="7" t="s">
        <v>4769</v>
      </c>
      <c r="F652" s="14">
        <v>52.35</v>
      </c>
      <c r="G652" t="s">
        <v>5</v>
      </c>
    </row>
    <row r="653" spans="1:7" ht="14.25">
      <c r="A653" s="11">
        <v>44075</v>
      </c>
      <c r="B653" s="10" t="s">
        <v>6319</v>
      </c>
      <c r="C653" s="12">
        <v>0.58333333333333337</v>
      </c>
      <c r="D653" s="13">
        <v>44077</v>
      </c>
      <c r="E653" s="7" t="s">
        <v>4769</v>
      </c>
      <c r="F653" s="14">
        <v>44.3</v>
      </c>
      <c r="G653" t="s">
        <v>5</v>
      </c>
    </row>
    <row r="654" spans="1:7" ht="14.25">
      <c r="A654" s="11">
        <v>44075</v>
      </c>
      <c r="B654" s="10" t="s">
        <v>6320</v>
      </c>
      <c r="C654" s="12">
        <v>0.625</v>
      </c>
      <c r="D654" s="13">
        <v>44077</v>
      </c>
      <c r="E654" s="7" t="s">
        <v>4769</v>
      </c>
      <c r="F654" s="14">
        <v>41.47</v>
      </c>
      <c r="G654" t="s">
        <v>5</v>
      </c>
    </row>
    <row r="655" spans="1:7" ht="14.25">
      <c r="A655" s="11">
        <v>44075</v>
      </c>
      <c r="B655" s="10" t="s">
        <v>6322</v>
      </c>
      <c r="C655" s="12">
        <v>0.70833333333333337</v>
      </c>
      <c r="D655" s="13">
        <v>44077</v>
      </c>
      <c r="E655" s="7" t="s">
        <v>4769</v>
      </c>
      <c r="F655" s="14">
        <v>44.69</v>
      </c>
      <c r="G655" t="s">
        <v>5</v>
      </c>
    </row>
    <row r="656" spans="1:7" ht="14.25">
      <c r="A656" s="11">
        <v>44075</v>
      </c>
      <c r="B656" s="10" t="s">
        <v>6323</v>
      </c>
      <c r="C656" s="12">
        <v>0.75</v>
      </c>
      <c r="D656" s="13">
        <v>44077</v>
      </c>
      <c r="E656" s="7" t="s">
        <v>4769</v>
      </c>
      <c r="F656" s="14">
        <v>50.12</v>
      </c>
      <c r="G656" t="s">
        <v>5</v>
      </c>
    </row>
    <row r="657" spans="1:7" ht="14.25">
      <c r="A657" s="11">
        <v>44075</v>
      </c>
      <c r="B657" s="10" t="s">
        <v>6325</v>
      </c>
      <c r="C657" s="12">
        <v>0.83333333333333337</v>
      </c>
      <c r="D657" s="13">
        <v>44077</v>
      </c>
      <c r="E657" s="7" t="s">
        <v>4769</v>
      </c>
      <c r="F657" s="14">
        <v>54.51</v>
      </c>
      <c r="G657" t="s">
        <v>5</v>
      </c>
    </row>
    <row r="658" spans="1:7" ht="14.25">
      <c r="A658" s="11">
        <v>44075</v>
      </c>
      <c r="B658" s="10" t="s">
        <v>6326</v>
      </c>
      <c r="C658" s="12">
        <v>0.875</v>
      </c>
      <c r="D658" s="13">
        <v>44077</v>
      </c>
      <c r="E658" s="7" t="s">
        <v>4769</v>
      </c>
      <c r="F658" s="14">
        <v>52.57</v>
      </c>
      <c r="G658" t="s">
        <v>5</v>
      </c>
    </row>
    <row r="659" spans="1:7" ht="14.25">
      <c r="A659" s="11">
        <v>44075</v>
      </c>
      <c r="B659" s="10" t="s">
        <v>6328</v>
      </c>
      <c r="C659" s="12">
        <v>0.95833333333333337</v>
      </c>
      <c r="D659" s="13">
        <v>44077</v>
      </c>
      <c r="E659" s="7" t="s">
        <v>4769</v>
      </c>
      <c r="F659" s="14">
        <v>44.11</v>
      </c>
      <c r="G659" t="s">
        <v>5</v>
      </c>
    </row>
    <row r="660" spans="1:7" ht="14.25">
      <c r="A660" s="11">
        <v>44075</v>
      </c>
      <c r="B660" s="10" t="s">
        <v>6336</v>
      </c>
      <c r="C660" s="12">
        <v>0.29166666666666669</v>
      </c>
      <c r="D660" s="13">
        <v>44078</v>
      </c>
      <c r="E660" s="7" t="s">
        <v>4769</v>
      </c>
      <c r="F660" s="14">
        <v>48.43</v>
      </c>
      <c r="G660" t="s">
        <v>5</v>
      </c>
    </row>
    <row r="661" spans="1:7" ht="14.25">
      <c r="A661" s="11">
        <v>44075</v>
      </c>
      <c r="B661" s="10" t="s">
        <v>6338</v>
      </c>
      <c r="C661" s="12">
        <v>0.375</v>
      </c>
      <c r="D661" s="13">
        <v>44078</v>
      </c>
      <c r="E661" s="7" t="s">
        <v>4769</v>
      </c>
      <c r="F661" s="14">
        <v>51.25</v>
      </c>
      <c r="G661" t="s">
        <v>5</v>
      </c>
    </row>
    <row r="662" spans="1:7" ht="14.25">
      <c r="A662" s="11">
        <v>44075</v>
      </c>
      <c r="B662" s="10" t="s">
        <v>6341</v>
      </c>
      <c r="C662" s="12">
        <v>0.5</v>
      </c>
      <c r="D662" s="13">
        <v>44078</v>
      </c>
      <c r="E662" s="7" t="s">
        <v>4769</v>
      </c>
      <c r="F662" s="14">
        <v>48.81</v>
      </c>
      <c r="G662" t="s">
        <v>5</v>
      </c>
    </row>
    <row r="663" spans="1:7" ht="14.25">
      <c r="A663" s="11">
        <v>44075</v>
      </c>
      <c r="B663" s="10" t="s">
        <v>6342</v>
      </c>
      <c r="C663" s="12">
        <v>0.54166666666666663</v>
      </c>
      <c r="D663" s="13">
        <v>44078</v>
      </c>
      <c r="E663" s="7" t="s">
        <v>4769</v>
      </c>
      <c r="F663" s="14">
        <v>46.24</v>
      </c>
      <c r="G663" t="s">
        <v>5</v>
      </c>
    </row>
    <row r="664" spans="1:7" ht="14.25">
      <c r="A664" s="11">
        <v>44075</v>
      </c>
      <c r="B664" s="10" t="s">
        <v>6344</v>
      </c>
      <c r="C664" s="12">
        <v>0.625</v>
      </c>
      <c r="D664" s="13">
        <v>44078</v>
      </c>
      <c r="E664" s="7" t="s">
        <v>4769</v>
      </c>
      <c r="F664" s="14">
        <v>40.159999999999997</v>
      </c>
      <c r="G664" t="s">
        <v>5</v>
      </c>
    </row>
    <row r="665" spans="1:7" ht="14.25">
      <c r="A665" s="11">
        <v>44075</v>
      </c>
      <c r="B665" s="10" t="s">
        <v>6351</v>
      </c>
      <c r="C665" s="12">
        <v>0.91666666666666663</v>
      </c>
      <c r="D665" s="13">
        <v>44078</v>
      </c>
      <c r="E665" s="7" t="s">
        <v>4769</v>
      </c>
      <c r="F665" s="14">
        <v>44</v>
      </c>
      <c r="G665" t="s">
        <v>5</v>
      </c>
    </row>
    <row r="666" spans="1:7" ht="14.25">
      <c r="A666" s="11">
        <v>44075</v>
      </c>
      <c r="B666" s="10" t="s">
        <v>6363</v>
      </c>
      <c r="C666" s="12">
        <v>0.41666666666666669</v>
      </c>
      <c r="D666" s="13">
        <v>44079</v>
      </c>
      <c r="E666" s="7" t="s">
        <v>4769</v>
      </c>
      <c r="F666" s="14">
        <v>32.700000000000003</v>
      </c>
      <c r="G666" t="s">
        <v>5</v>
      </c>
    </row>
    <row r="667" spans="1:7" ht="14.25">
      <c r="A667" s="11">
        <v>44075</v>
      </c>
      <c r="B667" s="10" t="s">
        <v>6373</v>
      </c>
      <c r="C667" s="12">
        <v>0.83333333333333337</v>
      </c>
      <c r="D667" s="13">
        <v>44079</v>
      </c>
      <c r="E667" s="7" t="s">
        <v>4769</v>
      </c>
      <c r="F667" s="14">
        <v>42.8</v>
      </c>
      <c r="G667" t="s">
        <v>5</v>
      </c>
    </row>
    <row r="668" spans="1:7" ht="14.25">
      <c r="A668" s="11">
        <v>44075</v>
      </c>
      <c r="B668" s="10" t="s">
        <v>6374</v>
      </c>
      <c r="C668" s="12">
        <v>0.875</v>
      </c>
      <c r="D668" s="13">
        <v>44079</v>
      </c>
      <c r="E668" s="7" t="s">
        <v>4769</v>
      </c>
      <c r="F668" s="14">
        <v>43.08</v>
      </c>
      <c r="G668" t="s">
        <v>5</v>
      </c>
    </row>
    <row r="669" spans="1:7" ht="14.25">
      <c r="A669" s="11">
        <v>44075</v>
      </c>
      <c r="B669" s="10" t="s">
        <v>6375</v>
      </c>
      <c r="C669" s="12">
        <v>0.91666666666666663</v>
      </c>
      <c r="D669" s="13">
        <v>44079</v>
      </c>
      <c r="E669" s="7" t="s">
        <v>4769</v>
      </c>
      <c r="F669" s="14">
        <v>38.94</v>
      </c>
      <c r="G669" t="s">
        <v>5</v>
      </c>
    </row>
    <row r="670" spans="1:7" ht="14.25">
      <c r="A670" s="11">
        <v>44075</v>
      </c>
      <c r="B670" s="10" t="s">
        <v>6398</v>
      </c>
      <c r="C670" s="12">
        <v>0.875</v>
      </c>
      <c r="D670" s="13">
        <v>44080</v>
      </c>
      <c r="E670" s="7" t="s">
        <v>4769</v>
      </c>
      <c r="F670" s="14">
        <v>46.75</v>
      </c>
      <c r="G670" t="s">
        <v>5</v>
      </c>
    </row>
    <row r="671" spans="1:7" ht="14.25">
      <c r="A671" s="11">
        <v>44075</v>
      </c>
      <c r="B671" s="10" t="s">
        <v>6408</v>
      </c>
      <c r="C671" s="12">
        <v>0.29166666666666669</v>
      </c>
      <c r="D671" s="13">
        <v>44081</v>
      </c>
      <c r="E671" s="7" t="s">
        <v>4769</v>
      </c>
      <c r="F671" s="14">
        <v>40.96</v>
      </c>
      <c r="G671" t="s">
        <v>5</v>
      </c>
    </row>
    <row r="672" spans="1:7" ht="14.25">
      <c r="A672" s="11">
        <v>44075</v>
      </c>
      <c r="B672" s="10" t="s">
        <v>6415</v>
      </c>
      <c r="C672" s="12">
        <v>0.58333333333333337</v>
      </c>
      <c r="D672" s="13">
        <v>44081</v>
      </c>
      <c r="E672" s="7" t="s">
        <v>4769</v>
      </c>
      <c r="F672" s="14">
        <v>42.52</v>
      </c>
      <c r="G672" t="s">
        <v>5</v>
      </c>
    </row>
    <row r="673" spans="1:7" ht="14.25">
      <c r="A673" s="11">
        <v>44075</v>
      </c>
      <c r="B673" s="10" t="s">
        <v>6416</v>
      </c>
      <c r="C673" s="12">
        <v>0.625</v>
      </c>
      <c r="D673" s="13">
        <v>44081</v>
      </c>
      <c r="E673" s="7" t="s">
        <v>4769</v>
      </c>
      <c r="F673" s="14">
        <v>40.11</v>
      </c>
      <c r="G673" t="s">
        <v>5</v>
      </c>
    </row>
    <row r="674" spans="1:7" ht="14.25">
      <c r="A674" s="11">
        <v>44075</v>
      </c>
      <c r="B674" s="10" t="s">
        <v>6419</v>
      </c>
      <c r="C674" s="12">
        <v>0.75</v>
      </c>
      <c r="D674" s="13">
        <v>44081</v>
      </c>
      <c r="E674" s="7" t="s">
        <v>4769</v>
      </c>
      <c r="F674" s="14">
        <v>44.3</v>
      </c>
      <c r="G674" t="s">
        <v>5</v>
      </c>
    </row>
    <row r="675" spans="1:7" ht="14.25">
      <c r="A675" s="11">
        <v>44075</v>
      </c>
      <c r="B675" s="10" t="s">
        <v>6420</v>
      </c>
      <c r="C675" s="12">
        <v>0.79166666666666663</v>
      </c>
      <c r="D675" s="13">
        <v>44081</v>
      </c>
      <c r="E675" s="7" t="s">
        <v>4769</v>
      </c>
      <c r="F675" s="14">
        <v>45.86</v>
      </c>
      <c r="G675" t="s">
        <v>5</v>
      </c>
    </row>
    <row r="676" spans="1:7" ht="14.25">
      <c r="A676" s="11">
        <v>44075</v>
      </c>
      <c r="B676" s="10" t="s">
        <v>6422</v>
      </c>
      <c r="C676" s="12">
        <v>0.875</v>
      </c>
      <c r="D676" s="13">
        <v>44081</v>
      </c>
      <c r="E676" s="7" t="s">
        <v>4769</v>
      </c>
      <c r="F676" s="14">
        <v>50.64</v>
      </c>
      <c r="G676" t="s">
        <v>5</v>
      </c>
    </row>
    <row r="677" spans="1:7" ht="14.25">
      <c r="A677" s="11">
        <v>44075</v>
      </c>
      <c r="B677" s="10" t="s">
        <v>6423</v>
      </c>
      <c r="C677" s="12">
        <v>0.91666666666666663</v>
      </c>
      <c r="D677" s="13">
        <v>44081</v>
      </c>
      <c r="E677" s="7" t="s">
        <v>4769</v>
      </c>
      <c r="F677" s="14">
        <v>44.3</v>
      </c>
      <c r="G677" t="s">
        <v>5</v>
      </c>
    </row>
    <row r="678" spans="1:7" ht="14.25">
      <c r="A678" s="11">
        <v>44075</v>
      </c>
      <c r="B678" s="10" t="s">
        <v>6424</v>
      </c>
      <c r="C678" s="12">
        <v>0.95833333333333337</v>
      </c>
      <c r="D678" s="13">
        <v>44081</v>
      </c>
      <c r="E678" s="7" t="s">
        <v>4769</v>
      </c>
      <c r="F678" s="14">
        <v>39.9</v>
      </c>
      <c r="G678" t="s">
        <v>5</v>
      </c>
    </row>
    <row r="679" spans="1:7" ht="14.25">
      <c r="A679" s="11">
        <v>44075</v>
      </c>
      <c r="B679" s="10" t="s">
        <v>6435</v>
      </c>
      <c r="C679" s="12">
        <v>0.41666666666666669</v>
      </c>
      <c r="D679" s="13">
        <v>44082</v>
      </c>
      <c r="E679" s="7" t="s">
        <v>4769</v>
      </c>
      <c r="F679" s="14">
        <v>37.270000000000003</v>
      </c>
      <c r="G679" t="s">
        <v>5</v>
      </c>
    </row>
    <row r="680" spans="1:7" ht="14.25">
      <c r="A680" s="11">
        <v>44075</v>
      </c>
      <c r="B680" s="10" t="s">
        <v>6439</v>
      </c>
      <c r="C680" s="12">
        <v>0.58333333333333337</v>
      </c>
      <c r="D680" s="13">
        <v>44082</v>
      </c>
      <c r="E680" s="7" t="s">
        <v>4769</v>
      </c>
      <c r="F680" s="14">
        <v>45.26</v>
      </c>
      <c r="G680" t="s">
        <v>5</v>
      </c>
    </row>
    <row r="681" spans="1:7" ht="14.25">
      <c r="A681" s="11">
        <v>44075</v>
      </c>
      <c r="B681" s="10" t="s">
        <v>6442</v>
      </c>
      <c r="C681" s="12">
        <v>0.70833333333333337</v>
      </c>
      <c r="D681" s="13">
        <v>44082</v>
      </c>
      <c r="E681" s="7" t="s">
        <v>4769</v>
      </c>
      <c r="F681" s="14">
        <v>44.35</v>
      </c>
      <c r="G681" t="s">
        <v>5</v>
      </c>
    </row>
    <row r="682" spans="1:7" ht="14.25">
      <c r="A682" s="11">
        <v>44075</v>
      </c>
      <c r="B682" s="10" t="s">
        <v>6443</v>
      </c>
      <c r="C682" s="12">
        <v>0.75</v>
      </c>
      <c r="D682" s="13">
        <v>44082</v>
      </c>
      <c r="E682" s="7" t="s">
        <v>4769</v>
      </c>
      <c r="F682" s="14">
        <v>45</v>
      </c>
      <c r="G682" t="s">
        <v>5</v>
      </c>
    </row>
    <row r="683" spans="1:7" ht="14.25">
      <c r="A683" s="11">
        <v>44075</v>
      </c>
      <c r="B683" s="10" t="s">
        <v>6445</v>
      </c>
      <c r="C683" s="12">
        <v>0.83333333333333337</v>
      </c>
      <c r="D683" s="13">
        <v>44082</v>
      </c>
      <c r="E683" s="7" t="s">
        <v>4769</v>
      </c>
      <c r="F683" s="14">
        <v>51.57</v>
      </c>
      <c r="G683" t="s">
        <v>5</v>
      </c>
    </row>
    <row r="684" spans="1:7" ht="14.25">
      <c r="A684" s="11">
        <v>44075</v>
      </c>
      <c r="B684" s="10" t="s">
        <v>6446</v>
      </c>
      <c r="C684" s="12">
        <v>0.875</v>
      </c>
      <c r="D684" s="13">
        <v>44082</v>
      </c>
      <c r="E684" s="7" t="s">
        <v>4769</v>
      </c>
      <c r="F684" s="14">
        <v>52.26</v>
      </c>
      <c r="G684" t="s">
        <v>5</v>
      </c>
    </row>
    <row r="685" spans="1:7" ht="14.25">
      <c r="A685" s="11">
        <v>44075</v>
      </c>
      <c r="B685" s="10" t="s">
        <v>6447</v>
      </c>
      <c r="C685" s="12">
        <v>0.91666666666666663</v>
      </c>
      <c r="D685" s="13">
        <v>44082</v>
      </c>
      <c r="E685" s="7" t="s">
        <v>4769</v>
      </c>
      <c r="F685" s="14">
        <v>49.24</v>
      </c>
      <c r="G685" t="s">
        <v>5</v>
      </c>
    </row>
    <row r="686" spans="1:7" ht="14.25">
      <c r="A686" s="11">
        <v>44075</v>
      </c>
      <c r="B686" s="10" t="s">
        <v>6448</v>
      </c>
      <c r="C686" s="12">
        <v>0.95833333333333337</v>
      </c>
      <c r="D686" s="13">
        <v>44082</v>
      </c>
      <c r="E686" s="7" t="s">
        <v>4769</v>
      </c>
      <c r="F686" s="14">
        <v>45.26</v>
      </c>
      <c r="G686" t="s">
        <v>5</v>
      </c>
    </row>
    <row r="687" spans="1:7" ht="14.25">
      <c r="A687" s="11">
        <v>44075</v>
      </c>
      <c r="B687" s="10" t="s">
        <v>6450</v>
      </c>
      <c r="C687" s="12">
        <v>4.1666666666666664E-2</v>
      </c>
      <c r="D687" s="13">
        <v>44083</v>
      </c>
      <c r="E687" s="7" t="s">
        <v>4769</v>
      </c>
      <c r="F687" s="14">
        <v>38.35</v>
      </c>
      <c r="G687" t="s">
        <v>5</v>
      </c>
    </row>
    <row r="688" spans="1:7" ht="14.25">
      <c r="A688" s="11">
        <v>44075</v>
      </c>
      <c r="B688" s="10" t="s">
        <v>6460</v>
      </c>
      <c r="C688" s="12">
        <v>0.45833333333333331</v>
      </c>
      <c r="D688" s="13">
        <v>44083</v>
      </c>
      <c r="E688" s="7" t="s">
        <v>4769</v>
      </c>
      <c r="F688" s="14">
        <v>49.57</v>
      </c>
      <c r="G688" t="s">
        <v>5</v>
      </c>
    </row>
    <row r="689" spans="1:7" ht="14.25">
      <c r="A689" s="11">
        <v>44075</v>
      </c>
      <c r="B689" s="10" t="s">
        <v>6461</v>
      </c>
      <c r="C689" s="12">
        <v>0.5</v>
      </c>
      <c r="D689" s="13">
        <v>44083</v>
      </c>
      <c r="E689" s="7" t="s">
        <v>4769</v>
      </c>
      <c r="F689" s="14">
        <v>49.94</v>
      </c>
      <c r="G689" t="s">
        <v>5</v>
      </c>
    </row>
    <row r="690" spans="1:7" ht="14.25">
      <c r="A690" s="11">
        <v>44075</v>
      </c>
      <c r="B690" s="10" t="s">
        <v>6462</v>
      </c>
      <c r="C690" s="12">
        <v>0.54166666666666663</v>
      </c>
      <c r="D690" s="13">
        <v>44083</v>
      </c>
      <c r="E690" s="7" t="s">
        <v>4769</v>
      </c>
      <c r="F690" s="14">
        <v>50.07</v>
      </c>
      <c r="G690" t="s">
        <v>5</v>
      </c>
    </row>
    <row r="691" spans="1:7" ht="14.25">
      <c r="A691" s="11">
        <v>44075</v>
      </c>
      <c r="B691" s="10" t="s">
        <v>6463</v>
      </c>
      <c r="C691" s="12">
        <v>0.58333333333333337</v>
      </c>
      <c r="D691" s="13">
        <v>44083</v>
      </c>
      <c r="E691" s="7" t="s">
        <v>4769</v>
      </c>
      <c r="F691" s="14">
        <v>49.89</v>
      </c>
      <c r="G691" t="s">
        <v>5</v>
      </c>
    </row>
    <row r="692" spans="1:7" ht="14.25">
      <c r="A692" s="11">
        <v>44075</v>
      </c>
      <c r="B692" s="10" t="s">
        <v>6464</v>
      </c>
      <c r="C692" s="12">
        <v>0.625</v>
      </c>
      <c r="D692" s="13">
        <v>44083</v>
      </c>
      <c r="E692" s="7" t="s">
        <v>4769</v>
      </c>
      <c r="F692" s="14">
        <v>48.2</v>
      </c>
      <c r="G692" t="s">
        <v>5</v>
      </c>
    </row>
    <row r="693" spans="1:7" ht="14.25">
      <c r="A693" s="11">
        <v>44075</v>
      </c>
      <c r="B693" s="10" t="s">
        <v>6467</v>
      </c>
      <c r="C693" s="12">
        <v>0.75</v>
      </c>
      <c r="D693" s="13">
        <v>44083</v>
      </c>
      <c r="E693" s="7" t="s">
        <v>4769</v>
      </c>
      <c r="F693" s="14">
        <v>45.81</v>
      </c>
      <c r="G693" t="s">
        <v>5</v>
      </c>
    </row>
    <row r="694" spans="1:7" ht="14.25">
      <c r="A694" s="11">
        <v>44075</v>
      </c>
      <c r="B694" s="10" t="s">
        <v>6469</v>
      </c>
      <c r="C694" s="12">
        <v>0.83333333333333337</v>
      </c>
      <c r="D694" s="13">
        <v>44083</v>
      </c>
      <c r="E694" s="7" t="s">
        <v>4769</v>
      </c>
      <c r="F694" s="14">
        <v>50.87</v>
      </c>
      <c r="G694" t="s">
        <v>5</v>
      </c>
    </row>
    <row r="695" spans="1:7" ht="14.25">
      <c r="A695" s="11">
        <v>44075</v>
      </c>
      <c r="B695" s="10" t="s">
        <v>6470</v>
      </c>
      <c r="C695" s="12">
        <v>0.875</v>
      </c>
      <c r="D695" s="13">
        <v>44083</v>
      </c>
      <c r="E695" s="7" t="s">
        <v>4769</v>
      </c>
      <c r="F695" s="14">
        <v>51.45</v>
      </c>
      <c r="G695" t="s">
        <v>5</v>
      </c>
    </row>
    <row r="696" spans="1:7" ht="14.25">
      <c r="A696" s="11">
        <v>44075</v>
      </c>
      <c r="B696" s="10" t="s">
        <v>6472</v>
      </c>
      <c r="C696" s="12">
        <v>0.95833333333333337</v>
      </c>
      <c r="D696" s="13">
        <v>44083</v>
      </c>
      <c r="E696" s="7" t="s">
        <v>4769</v>
      </c>
      <c r="F696" s="14">
        <v>42.68</v>
      </c>
      <c r="G696" t="s">
        <v>5</v>
      </c>
    </row>
    <row r="697" spans="1:7" ht="14.25">
      <c r="A697" s="11">
        <v>44075</v>
      </c>
      <c r="B697" s="10" t="s">
        <v>6481</v>
      </c>
      <c r="C697" s="12">
        <v>0.33333333333333331</v>
      </c>
      <c r="D697" s="13">
        <v>44084</v>
      </c>
      <c r="E697" s="7" t="s">
        <v>4769</v>
      </c>
      <c r="F697" s="14">
        <v>49.01</v>
      </c>
      <c r="G697" t="s">
        <v>5</v>
      </c>
    </row>
    <row r="698" spans="1:7" ht="14.25">
      <c r="A698" s="11">
        <v>44075</v>
      </c>
      <c r="B698" s="10" t="s">
        <v>6482</v>
      </c>
      <c r="C698" s="12">
        <v>0.375</v>
      </c>
      <c r="D698" s="13">
        <v>44084</v>
      </c>
      <c r="E698" s="7" t="s">
        <v>4769</v>
      </c>
      <c r="F698" s="14">
        <v>49.04</v>
      </c>
      <c r="G698" t="s">
        <v>5</v>
      </c>
    </row>
    <row r="699" spans="1:7" ht="14.25">
      <c r="A699" s="11">
        <v>44075</v>
      </c>
      <c r="B699" s="10" t="s">
        <v>6483</v>
      </c>
      <c r="C699" s="12">
        <v>0.41666666666666669</v>
      </c>
      <c r="D699" s="13">
        <v>44084</v>
      </c>
      <c r="E699" s="7" t="s">
        <v>4769</v>
      </c>
      <c r="F699" s="14">
        <v>46.28</v>
      </c>
      <c r="G699" t="s">
        <v>5</v>
      </c>
    </row>
    <row r="700" spans="1:7" ht="14.25">
      <c r="A700" s="11">
        <v>44075</v>
      </c>
      <c r="B700" s="10" t="s">
        <v>6486</v>
      </c>
      <c r="C700" s="12">
        <v>0.54166666666666663</v>
      </c>
      <c r="D700" s="13">
        <v>44084</v>
      </c>
      <c r="E700" s="7" t="s">
        <v>4769</v>
      </c>
      <c r="F700" s="14">
        <v>47.98</v>
      </c>
      <c r="G700" t="s">
        <v>5</v>
      </c>
    </row>
    <row r="701" spans="1:7" ht="14.25">
      <c r="A701" s="11">
        <v>44075</v>
      </c>
      <c r="B701" s="10" t="s">
        <v>6487</v>
      </c>
      <c r="C701" s="12">
        <v>0.58333333333333337</v>
      </c>
      <c r="D701" s="13">
        <v>44084</v>
      </c>
      <c r="E701" s="7" t="s">
        <v>4769</v>
      </c>
      <c r="F701" s="14">
        <v>47.53</v>
      </c>
      <c r="G701" t="s">
        <v>5</v>
      </c>
    </row>
    <row r="702" spans="1:7" ht="14.25">
      <c r="A702" s="11">
        <v>44075</v>
      </c>
      <c r="B702" s="10" t="s">
        <v>6488</v>
      </c>
      <c r="C702" s="12">
        <v>0.625</v>
      </c>
      <c r="D702" s="13">
        <v>44084</v>
      </c>
      <c r="E702" s="7" t="s">
        <v>4769</v>
      </c>
      <c r="F702" s="14">
        <v>47.53</v>
      </c>
      <c r="G702" t="s">
        <v>5</v>
      </c>
    </row>
    <row r="703" spans="1:7" ht="14.25">
      <c r="A703" s="11">
        <v>44075</v>
      </c>
      <c r="B703" s="10" t="s">
        <v>6489</v>
      </c>
      <c r="C703" s="12">
        <v>0.66666666666666663</v>
      </c>
      <c r="D703" s="13">
        <v>44084</v>
      </c>
      <c r="E703" s="7" t="s">
        <v>4769</v>
      </c>
      <c r="F703" s="14">
        <v>47.87</v>
      </c>
      <c r="G703" t="s">
        <v>5</v>
      </c>
    </row>
    <row r="704" spans="1:7" ht="14.25">
      <c r="A704" s="11">
        <v>44075</v>
      </c>
      <c r="B704" s="10" t="s">
        <v>6490</v>
      </c>
      <c r="C704" s="12">
        <v>0.70833333333333337</v>
      </c>
      <c r="D704" s="13">
        <v>44084</v>
      </c>
      <c r="E704" s="7" t="s">
        <v>4769</v>
      </c>
      <c r="F704" s="14">
        <v>47.33</v>
      </c>
      <c r="G704" t="s">
        <v>5</v>
      </c>
    </row>
    <row r="705" spans="1:7" ht="14.25">
      <c r="A705" s="11">
        <v>44075</v>
      </c>
      <c r="B705" s="10" t="s">
        <v>6493</v>
      </c>
      <c r="C705" s="12">
        <v>0.83333333333333337</v>
      </c>
      <c r="D705" s="13">
        <v>44084</v>
      </c>
      <c r="E705" s="7" t="s">
        <v>4769</v>
      </c>
      <c r="F705" s="14">
        <v>49.66</v>
      </c>
      <c r="G705" t="s">
        <v>5</v>
      </c>
    </row>
    <row r="706" spans="1:7" ht="14.25">
      <c r="A706" s="11">
        <v>44075</v>
      </c>
      <c r="B706" s="10" t="s">
        <v>6494</v>
      </c>
      <c r="C706" s="12">
        <v>0.875</v>
      </c>
      <c r="D706" s="13">
        <v>44084</v>
      </c>
      <c r="E706" s="7" t="s">
        <v>4769</v>
      </c>
      <c r="F706" s="14">
        <v>50.52</v>
      </c>
      <c r="G706" t="s">
        <v>5</v>
      </c>
    </row>
    <row r="707" spans="1:7" ht="14.25">
      <c r="A707" s="11">
        <v>44075</v>
      </c>
      <c r="B707" s="10" t="s">
        <v>6497</v>
      </c>
      <c r="C707" s="12">
        <v>0</v>
      </c>
      <c r="D707" s="13">
        <v>44085</v>
      </c>
      <c r="E707" s="7" t="s">
        <v>4769</v>
      </c>
      <c r="F707" s="14">
        <v>45.84</v>
      </c>
      <c r="G707" t="s">
        <v>5</v>
      </c>
    </row>
    <row r="708" spans="1:7" ht="14.25">
      <c r="A708" s="11">
        <v>44075</v>
      </c>
      <c r="B708" s="10" t="s">
        <v>6499</v>
      </c>
      <c r="C708" s="12">
        <v>8.3333333333333329E-2</v>
      </c>
      <c r="D708" s="13">
        <v>44085</v>
      </c>
      <c r="E708" s="7" t="s">
        <v>4769</v>
      </c>
      <c r="F708" s="14">
        <v>39.380000000000003</v>
      </c>
      <c r="G708" t="s">
        <v>5</v>
      </c>
    </row>
    <row r="709" spans="1:7" ht="14.25">
      <c r="A709" s="11">
        <v>44075</v>
      </c>
      <c r="B709" s="10" t="s">
        <v>6504</v>
      </c>
      <c r="C709" s="12">
        <v>0.29166666666666669</v>
      </c>
      <c r="D709" s="13">
        <v>44085</v>
      </c>
      <c r="E709" s="7" t="s">
        <v>4769</v>
      </c>
      <c r="F709" s="14">
        <v>50.02</v>
      </c>
      <c r="G709" t="s">
        <v>5</v>
      </c>
    </row>
    <row r="710" spans="1:7" ht="14.25">
      <c r="A710" s="11">
        <v>44075</v>
      </c>
      <c r="B710" s="10" t="s">
        <v>6505</v>
      </c>
      <c r="C710" s="12">
        <v>0.33333333333333331</v>
      </c>
      <c r="D710" s="13">
        <v>44085</v>
      </c>
      <c r="E710" s="7" t="s">
        <v>4769</v>
      </c>
      <c r="F710" s="14">
        <v>50.04</v>
      </c>
      <c r="G710" t="s">
        <v>5</v>
      </c>
    </row>
    <row r="711" spans="1:7" ht="14.25">
      <c r="A711" s="11">
        <v>44075</v>
      </c>
      <c r="B711" s="10" t="s">
        <v>6506</v>
      </c>
      <c r="C711" s="12">
        <v>0.375</v>
      </c>
      <c r="D711" s="13">
        <v>44085</v>
      </c>
      <c r="E711" s="7" t="s">
        <v>4769</v>
      </c>
      <c r="F711" s="14">
        <v>50.27</v>
      </c>
      <c r="G711" t="s">
        <v>5</v>
      </c>
    </row>
    <row r="712" spans="1:7" ht="14.25">
      <c r="A712" s="11">
        <v>44075</v>
      </c>
      <c r="B712" s="10" t="s">
        <v>6507</v>
      </c>
      <c r="C712" s="12">
        <v>0.41666666666666669</v>
      </c>
      <c r="D712" s="13">
        <v>44085</v>
      </c>
      <c r="E712" s="7" t="s">
        <v>4769</v>
      </c>
      <c r="F712" s="14">
        <v>49.58</v>
      </c>
      <c r="G712" t="s">
        <v>5</v>
      </c>
    </row>
    <row r="713" spans="1:7" ht="14.25">
      <c r="A713" s="11">
        <v>44075</v>
      </c>
      <c r="B713" s="10" t="s">
        <v>6509</v>
      </c>
      <c r="C713" s="12">
        <v>0.5</v>
      </c>
      <c r="D713" s="13">
        <v>44085</v>
      </c>
      <c r="E713" s="7" t="s">
        <v>4769</v>
      </c>
      <c r="F713" s="14">
        <v>49.04</v>
      </c>
      <c r="G713" t="s">
        <v>5</v>
      </c>
    </row>
    <row r="714" spans="1:7" ht="14.25">
      <c r="A714" s="11">
        <v>44075</v>
      </c>
      <c r="B714" s="10" t="s">
        <v>6510</v>
      </c>
      <c r="C714" s="12">
        <v>0.54166666666666663</v>
      </c>
      <c r="D714" s="13">
        <v>44085</v>
      </c>
      <c r="E714" s="7" t="s">
        <v>4769</v>
      </c>
      <c r="F714" s="14">
        <v>49.17</v>
      </c>
      <c r="G714" t="s">
        <v>5</v>
      </c>
    </row>
    <row r="715" spans="1:7" ht="14.25">
      <c r="A715" s="11">
        <v>44075</v>
      </c>
      <c r="B715" s="10" t="s">
        <v>6512</v>
      </c>
      <c r="C715" s="12">
        <v>0.625</v>
      </c>
      <c r="D715" s="13">
        <v>44085</v>
      </c>
      <c r="E715" s="7" t="s">
        <v>4769</v>
      </c>
      <c r="F715" s="14">
        <v>48.3</v>
      </c>
      <c r="G715" t="s">
        <v>5</v>
      </c>
    </row>
    <row r="716" spans="1:7" ht="14.25">
      <c r="A716" s="11">
        <v>44075</v>
      </c>
      <c r="B716" s="10" t="s">
        <v>6513</v>
      </c>
      <c r="C716" s="12">
        <v>0.66666666666666663</v>
      </c>
      <c r="D716" s="13">
        <v>44085</v>
      </c>
      <c r="E716" s="7" t="s">
        <v>4769</v>
      </c>
      <c r="F716" s="14">
        <v>43.15</v>
      </c>
      <c r="G716" t="s">
        <v>5</v>
      </c>
    </row>
    <row r="717" spans="1:7" ht="14.25">
      <c r="A717" s="11">
        <v>44075</v>
      </c>
      <c r="B717" s="10" t="s">
        <v>6515</v>
      </c>
      <c r="C717" s="12">
        <v>0.75</v>
      </c>
      <c r="D717" s="13">
        <v>44085</v>
      </c>
      <c r="E717" s="7" t="s">
        <v>4769</v>
      </c>
      <c r="F717" s="14">
        <v>49.04</v>
      </c>
      <c r="G717" t="s">
        <v>5</v>
      </c>
    </row>
    <row r="718" spans="1:7" ht="14.25">
      <c r="A718" s="11">
        <v>44075</v>
      </c>
      <c r="B718" s="10" t="s">
        <v>6516</v>
      </c>
      <c r="C718" s="12">
        <v>0.79166666666666663</v>
      </c>
      <c r="D718" s="13">
        <v>44085</v>
      </c>
      <c r="E718" s="7" t="s">
        <v>4769</v>
      </c>
      <c r="F718" s="14">
        <v>50.01</v>
      </c>
      <c r="G718" t="s">
        <v>5</v>
      </c>
    </row>
    <row r="719" spans="1:7" ht="14.25">
      <c r="A719" s="11">
        <v>44075</v>
      </c>
      <c r="B719" s="10" t="s">
        <v>6518</v>
      </c>
      <c r="C719" s="12">
        <v>0.875</v>
      </c>
      <c r="D719" s="13">
        <v>44085</v>
      </c>
      <c r="E719" s="7" t="s">
        <v>4769</v>
      </c>
      <c r="F719" s="14">
        <v>52.05</v>
      </c>
      <c r="G719" t="s">
        <v>5</v>
      </c>
    </row>
    <row r="720" spans="1:7" ht="14.25">
      <c r="A720" s="11">
        <v>44075</v>
      </c>
      <c r="B720" s="10" t="s">
        <v>6519</v>
      </c>
      <c r="C720" s="12">
        <v>0.91666666666666663</v>
      </c>
      <c r="D720" s="13">
        <v>44085</v>
      </c>
      <c r="E720" s="7" t="s">
        <v>4769</v>
      </c>
      <c r="F720" s="14">
        <v>49.83</v>
      </c>
      <c r="G720" t="s">
        <v>5</v>
      </c>
    </row>
    <row r="721" spans="1:7" ht="14.25">
      <c r="A721" s="11">
        <v>44075</v>
      </c>
      <c r="B721" s="10" t="s">
        <v>6521</v>
      </c>
      <c r="C721" s="12">
        <v>0</v>
      </c>
      <c r="D721" s="13">
        <v>44086</v>
      </c>
      <c r="E721" s="7" t="s">
        <v>4769</v>
      </c>
      <c r="F721" s="14">
        <v>46</v>
      </c>
      <c r="G721" t="s">
        <v>5</v>
      </c>
    </row>
    <row r="722" spans="1:7" ht="14.25">
      <c r="A722" s="11">
        <v>44075</v>
      </c>
      <c r="B722" s="10" t="s">
        <v>6524</v>
      </c>
      <c r="C722" s="12">
        <v>0.125</v>
      </c>
      <c r="D722" s="13">
        <v>44086</v>
      </c>
      <c r="E722" s="7" t="s">
        <v>4769</v>
      </c>
      <c r="F722" s="14">
        <v>39.200000000000003</v>
      </c>
      <c r="G722" t="s">
        <v>5</v>
      </c>
    </row>
    <row r="723" spans="1:7" ht="14.25">
      <c r="A723" s="11">
        <v>44075</v>
      </c>
      <c r="B723" s="10" t="s">
        <v>6541</v>
      </c>
      <c r="C723" s="12">
        <v>0.83333333333333337</v>
      </c>
      <c r="D723" s="13">
        <v>44086</v>
      </c>
      <c r="E723" s="7" t="s">
        <v>4769</v>
      </c>
      <c r="F723" s="14">
        <v>49.98</v>
      </c>
      <c r="G723" t="s">
        <v>5</v>
      </c>
    </row>
    <row r="724" spans="1:7" ht="14.25">
      <c r="A724" s="11">
        <v>44075</v>
      </c>
      <c r="B724" s="10" t="s">
        <v>6542</v>
      </c>
      <c r="C724" s="12">
        <v>0.875</v>
      </c>
      <c r="D724" s="13">
        <v>44086</v>
      </c>
      <c r="E724" s="7" t="s">
        <v>4769</v>
      </c>
      <c r="F724" s="14">
        <v>47.06</v>
      </c>
      <c r="G724" t="s">
        <v>5</v>
      </c>
    </row>
    <row r="725" spans="1:7" ht="14.25">
      <c r="A725" s="11">
        <v>44075</v>
      </c>
      <c r="B725" s="10" t="s">
        <v>6543</v>
      </c>
      <c r="C725" s="12">
        <v>0.91666666666666663</v>
      </c>
      <c r="D725" s="13">
        <v>44086</v>
      </c>
      <c r="E725" s="7" t="s">
        <v>4769</v>
      </c>
      <c r="F725" s="14">
        <v>43</v>
      </c>
      <c r="G725" t="s">
        <v>5</v>
      </c>
    </row>
    <row r="726" spans="1:7" ht="14.25">
      <c r="A726" s="11">
        <v>44075</v>
      </c>
      <c r="B726" s="10" t="s">
        <v>6564</v>
      </c>
      <c r="C726" s="12">
        <v>0.79166666666666663</v>
      </c>
      <c r="D726" s="13">
        <v>44087</v>
      </c>
      <c r="E726" s="7" t="s">
        <v>4769</v>
      </c>
      <c r="F726" s="14">
        <v>48</v>
      </c>
      <c r="G726" t="s">
        <v>5</v>
      </c>
    </row>
    <row r="727" spans="1:7" ht="14.25">
      <c r="A727" s="11">
        <v>44075</v>
      </c>
      <c r="B727" s="10" t="s">
        <v>6566</v>
      </c>
      <c r="C727" s="12">
        <v>0.875</v>
      </c>
      <c r="D727" s="13">
        <v>44087</v>
      </c>
      <c r="E727" s="7" t="s">
        <v>4769</v>
      </c>
      <c r="F727" s="14">
        <v>48.08</v>
      </c>
      <c r="G727" t="s">
        <v>5</v>
      </c>
    </row>
    <row r="728" spans="1:7" ht="14.25">
      <c r="A728" s="11">
        <v>44075</v>
      </c>
      <c r="B728" s="10" t="s">
        <v>6567</v>
      </c>
      <c r="C728" s="12">
        <v>0.91666666666666663</v>
      </c>
      <c r="D728" s="13">
        <v>44087</v>
      </c>
      <c r="E728" s="7" t="s">
        <v>4769</v>
      </c>
      <c r="F728" s="14">
        <v>43.5</v>
      </c>
      <c r="G728" t="s">
        <v>5</v>
      </c>
    </row>
    <row r="729" spans="1:7" ht="14.25">
      <c r="A729" s="11">
        <v>44075</v>
      </c>
      <c r="B729" s="10" t="s">
        <v>6568</v>
      </c>
      <c r="C729" s="12">
        <v>0.95833333333333337</v>
      </c>
      <c r="D729" s="13">
        <v>44087</v>
      </c>
      <c r="E729" s="7" t="s">
        <v>4769</v>
      </c>
      <c r="F729" s="14">
        <v>39.729999999999997</v>
      </c>
      <c r="G729" t="s">
        <v>5</v>
      </c>
    </row>
    <row r="730" spans="1:7" ht="14.25">
      <c r="A730" s="11">
        <v>44075</v>
      </c>
      <c r="B730" s="10" t="s">
        <v>6576</v>
      </c>
      <c r="C730" s="12">
        <v>0.29166666666666669</v>
      </c>
      <c r="D730" s="13">
        <v>44088</v>
      </c>
      <c r="E730" s="7" t="s">
        <v>4769</v>
      </c>
      <c r="F730" s="14">
        <v>47.01</v>
      </c>
      <c r="G730" t="s">
        <v>5</v>
      </c>
    </row>
    <row r="731" spans="1:7" ht="14.25">
      <c r="A731" s="11">
        <v>44075</v>
      </c>
      <c r="B731" s="10" t="s">
        <v>6577</v>
      </c>
      <c r="C731" s="12">
        <v>0.33333333333333331</v>
      </c>
      <c r="D731" s="13">
        <v>44088</v>
      </c>
      <c r="E731" s="7" t="s">
        <v>4769</v>
      </c>
      <c r="F731" s="14">
        <v>47.01</v>
      </c>
      <c r="G731" t="s">
        <v>5</v>
      </c>
    </row>
    <row r="732" spans="1:7" ht="14.25">
      <c r="A732" s="11">
        <v>44075</v>
      </c>
      <c r="B732" s="10" t="s">
        <v>6578</v>
      </c>
      <c r="C732" s="12">
        <v>0.375</v>
      </c>
      <c r="D732" s="13">
        <v>44088</v>
      </c>
      <c r="E732" s="7" t="s">
        <v>4769</v>
      </c>
      <c r="F732" s="14">
        <v>47.17</v>
      </c>
      <c r="G732" t="s">
        <v>5</v>
      </c>
    </row>
    <row r="733" spans="1:7" ht="14.25">
      <c r="A733" s="11">
        <v>44075</v>
      </c>
      <c r="B733" s="10" t="s">
        <v>6579</v>
      </c>
      <c r="C733" s="12">
        <v>0.41666666666666669</v>
      </c>
      <c r="D733" s="13">
        <v>44088</v>
      </c>
      <c r="E733" s="7" t="s">
        <v>4769</v>
      </c>
      <c r="F733" s="14">
        <v>45.07</v>
      </c>
      <c r="G733" t="s">
        <v>5</v>
      </c>
    </row>
    <row r="734" spans="1:7" ht="14.25">
      <c r="A734" s="11">
        <v>44075</v>
      </c>
      <c r="B734" s="10" t="s">
        <v>6580</v>
      </c>
      <c r="C734" s="12">
        <v>0.45833333333333331</v>
      </c>
      <c r="D734" s="13">
        <v>44088</v>
      </c>
      <c r="E734" s="7" t="s">
        <v>4769</v>
      </c>
      <c r="F734" s="14">
        <v>41.49</v>
      </c>
      <c r="G734" t="s">
        <v>5</v>
      </c>
    </row>
    <row r="735" spans="1:7" ht="14.25">
      <c r="A735" s="11">
        <v>44075</v>
      </c>
      <c r="B735" s="10" t="s">
        <v>6585</v>
      </c>
      <c r="C735" s="12">
        <v>0.66666666666666663</v>
      </c>
      <c r="D735" s="13">
        <v>44088</v>
      </c>
      <c r="E735" s="7" t="s">
        <v>4769</v>
      </c>
      <c r="F735" s="14">
        <v>46.07</v>
      </c>
      <c r="G735" t="s">
        <v>5</v>
      </c>
    </row>
    <row r="736" spans="1:7" ht="14.25">
      <c r="A736" s="11">
        <v>44075</v>
      </c>
      <c r="B736" s="10" t="s">
        <v>6586</v>
      </c>
      <c r="C736" s="12">
        <v>0.70833333333333337</v>
      </c>
      <c r="D736" s="13">
        <v>44088</v>
      </c>
      <c r="E736" s="7" t="s">
        <v>4769</v>
      </c>
      <c r="F736" s="14">
        <v>46.01</v>
      </c>
      <c r="G736" t="s">
        <v>5</v>
      </c>
    </row>
    <row r="737" spans="1:7" ht="14.25">
      <c r="A737" s="11">
        <v>44075</v>
      </c>
      <c r="B737" s="10" t="s">
        <v>6588</v>
      </c>
      <c r="C737" s="12">
        <v>0.79166666666666663</v>
      </c>
      <c r="D737" s="13">
        <v>44088</v>
      </c>
      <c r="E737" s="7" t="s">
        <v>4769</v>
      </c>
      <c r="F737" s="14">
        <v>48.54</v>
      </c>
      <c r="G737" t="s">
        <v>5</v>
      </c>
    </row>
    <row r="738" spans="1:7" ht="14.25">
      <c r="A738" s="11">
        <v>44075</v>
      </c>
      <c r="B738" s="10" t="s">
        <v>6589</v>
      </c>
      <c r="C738" s="12">
        <v>0.83333333333333337</v>
      </c>
      <c r="D738" s="13">
        <v>44088</v>
      </c>
      <c r="E738" s="7" t="s">
        <v>4769</v>
      </c>
      <c r="F738" s="14">
        <v>51.47</v>
      </c>
      <c r="G738" t="s">
        <v>5</v>
      </c>
    </row>
    <row r="739" spans="1:7" ht="14.25">
      <c r="A739" s="11">
        <v>44075</v>
      </c>
      <c r="B739" s="10" t="s">
        <v>6592</v>
      </c>
      <c r="C739" s="12">
        <v>0.95833333333333337</v>
      </c>
      <c r="D739" s="13">
        <v>44088</v>
      </c>
      <c r="E739" s="7" t="s">
        <v>4769</v>
      </c>
      <c r="F739" s="14">
        <v>48</v>
      </c>
      <c r="G739" t="s">
        <v>5</v>
      </c>
    </row>
    <row r="740" spans="1:7" ht="14.25">
      <c r="A740" s="11">
        <v>44075</v>
      </c>
      <c r="B740" s="10" t="s">
        <v>6593</v>
      </c>
      <c r="C740" s="12">
        <v>0</v>
      </c>
      <c r="D740" s="13">
        <v>44089</v>
      </c>
      <c r="E740" s="7" t="s">
        <v>4769</v>
      </c>
      <c r="F740" s="14">
        <v>44.81</v>
      </c>
      <c r="G740" t="s">
        <v>5</v>
      </c>
    </row>
    <row r="741" spans="1:7" ht="14.25">
      <c r="A741" s="11">
        <v>44075</v>
      </c>
      <c r="B741" s="10" t="s">
        <v>6601</v>
      </c>
      <c r="C741" s="12">
        <v>0.33333333333333331</v>
      </c>
      <c r="D741" s="13">
        <v>44089</v>
      </c>
      <c r="E741" s="7" t="s">
        <v>4769</v>
      </c>
      <c r="F741" s="14">
        <v>52.78</v>
      </c>
      <c r="G741" t="s">
        <v>5</v>
      </c>
    </row>
    <row r="742" spans="1:7" ht="14.25">
      <c r="A742" s="11">
        <v>44075</v>
      </c>
      <c r="B742" s="10" t="s">
        <v>6602</v>
      </c>
      <c r="C742" s="12">
        <v>0.375</v>
      </c>
      <c r="D742" s="13">
        <v>44089</v>
      </c>
      <c r="E742" s="7" t="s">
        <v>4769</v>
      </c>
      <c r="F742" s="14">
        <v>52.98</v>
      </c>
      <c r="G742" t="s">
        <v>5</v>
      </c>
    </row>
    <row r="743" spans="1:7" ht="14.25">
      <c r="A743" s="11">
        <v>44075</v>
      </c>
      <c r="B743" s="10" t="s">
        <v>6603</v>
      </c>
      <c r="C743" s="12">
        <v>0.41666666666666669</v>
      </c>
      <c r="D743" s="13">
        <v>44089</v>
      </c>
      <c r="E743" s="7" t="s">
        <v>4769</v>
      </c>
      <c r="F743" s="14">
        <v>51</v>
      </c>
      <c r="G743" t="s">
        <v>5</v>
      </c>
    </row>
    <row r="744" spans="1:7" ht="14.25">
      <c r="A744" s="11">
        <v>44075</v>
      </c>
      <c r="B744" s="10" t="s">
        <v>6604</v>
      </c>
      <c r="C744" s="12">
        <v>0.45833333333333331</v>
      </c>
      <c r="D744" s="13">
        <v>44089</v>
      </c>
      <c r="E744" s="7" t="s">
        <v>4769</v>
      </c>
      <c r="F744" s="14">
        <v>50.37</v>
      </c>
      <c r="G744" t="s">
        <v>5</v>
      </c>
    </row>
    <row r="745" spans="1:7" ht="14.25">
      <c r="A745" s="11">
        <v>44075</v>
      </c>
      <c r="B745" s="10" t="s">
        <v>6605</v>
      </c>
      <c r="C745" s="12">
        <v>0.5</v>
      </c>
      <c r="D745" s="13">
        <v>44089</v>
      </c>
      <c r="E745" s="7" t="s">
        <v>4769</v>
      </c>
      <c r="F745" s="14">
        <v>50.9</v>
      </c>
      <c r="G745" t="s">
        <v>5</v>
      </c>
    </row>
    <row r="746" spans="1:7" ht="14.25">
      <c r="A746" s="11">
        <v>44075</v>
      </c>
      <c r="B746" s="10" t="s">
        <v>6607</v>
      </c>
      <c r="C746" s="12">
        <v>0.58333333333333337</v>
      </c>
      <c r="D746" s="13">
        <v>44089</v>
      </c>
      <c r="E746" s="7" t="s">
        <v>4769</v>
      </c>
      <c r="F746" s="14">
        <v>50.37</v>
      </c>
      <c r="G746" t="s">
        <v>5</v>
      </c>
    </row>
    <row r="747" spans="1:7" ht="14.25">
      <c r="A747" s="11">
        <v>44075</v>
      </c>
      <c r="B747" s="10" t="s">
        <v>6608</v>
      </c>
      <c r="C747" s="12">
        <v>0.625</v>
      </c>
      <c r="D747" s="13">
        <v>44089</v>
      </c>
      <c r="E747" s="7" t="s">
        <v>4769</v>
      </c>
      <c r="F747" s="14">
        <v>49.54</v>
      </c>
      <c r="G747" t="s">
        <v>5</v>
      </c>
    </row>
    <row r="748" spans="1:7" ht="14.25">
      <c r="A748" s="11">
        <v>44075</v>
      </c>
      <c r="B748" s="10" t="s">
        <v>6609</v>
      </c>
      <c r="C748" s="12">
        <v>0.66666666666666663</v>
      </c>
      <c r="D748" s="13">
        <v>44089</v>
      </c>
      <c r="E748" s="7" t="s">
        <v>4769</v>
      </c>
      <c r="F748" s="14">
        <v>50.37</v>
      </c>
      <c r="G748" t="s">
        <v>5</v>
      </c>
    </row>
    <row r="749" spans="1:7" ht="14.25">
      <c r="A749" s="11">
        <v>44075</v>
      </c>
      <c r="B749" s="10" t="s">
        <v>6610</v>
      </c>
      <c r="C749" s="12">
        <v>0.70833333333333337</v>
      </c>
      <c r="D749" s="13">
        <v>44089</v>
      </c>
      <c r="E749" s="7" t="s">
        <v>4769</v>
      </c>
      <c r="F749" s="14">
        <v>50.33</v>
      </c>
      <c r="G749" t="s">
        <v>5</v>
      </c>
    </row>
    <row r="750" spans="1:7" ht="14.25">
      <c r="A750" s="11">
        <v>44075</v>
      </c>
      <c r="B750" s="10" t="s">
        <v>6611</v>
      </c>
      <c r="C750" s="12">
        <v>0.75</v>
      </c>
      <c r="D750" s="13">
        <v>44089</v>
      </c>
      <c r="E750" s="7" t="s">
        <v>4769</v>
      </c>
      <c r="F750" s="14">
        <v>50.82</v>
      </c>
      <c r="G750" t="s">
        <v>5</v>
      </c>
    </row>
    <row r="751" spans="1:7" ht="14.25">
      <c r="A751" s="11">
        <v>44075</v>
      </c>
      <c r="B751" s="10" t="s">
        <v>6612</v>
      </c>
      <c r="C751" s="12">
        <v>0.79166666666666663</v>
      </c>
      <c r="D751" s="13">
        <v>44089</v>
      </c>
      <c r="E751" s="7" t="s">
        <v>4769</v>
      </c>
      <c r="F751" s="14">
        <v>52.01</v>
      </c>
      <c r="G751" t="s">
        <v>5</v>
      </c>
    </row>
    <row r="752" spans="1:7" ht="14.25">
      <c r="A752" s="11">
        <v>44075</v>
      </c>
      <c r="B752" s="10" t="s">
        <v>6613</v>
      </c>
      <c r="C752" s="12">
        <v>0.83333333333333337</v>
      </c>
      <c r="D752" s="13">
        <v>44089</v>
      </c>
      <c r="E752" s="7" t="s">
        <v>4769</v>
      </c>
      <c r="F752" s="14">
        <v>54.83</v>
      </c>
      <c r="G752" t="s">
        <v>5</v>
      </c>
    </row>
    <row r="753" spans="1:7" ht="14.25">
      <c r="A753" s="11">
        <v>44075</v>
      </c>
      <c r="B753" s="10" t="s">
        <v>6614</v>
      </c>
      <c r="C753" s="12">
        <v>0.875</v>
      </c>
      <c r="D753" s="13">
        <v>44089</v>
      </c>
      <c r="E753" s="7" t="s">
        <v>4769</v>
      </c>
      <c r="F753" s="14">
        <v>56.83</v>
      </c>
      <c r="G753" t="s">
        <v>5</v>
      </c>
    </row>
    <row r="754" spans="1:7" ht="14.25">
      <c r="A754" s="11">
        <v>44075</v>
      </c>
      <c r="B754" s="10" t="s">
        <v>6617</v>
      </c>
      <c r="C754" s="12">
        <v>0</v>
      </c>
      <c r="D754" s="13">
        <v>44090</v>
      </c>
      <c r="E754" s="7" t="s">
        <v>4769</v>
      </c>
      <c r="F754" s="14">
        <v>50.12</v>
      </c>
      <c r="G754" t="s">
        <v>5</v>
      </c>
    </row>
    <row r="755" spans="1:7" ht="14.25">
      <c r="A755" s="11">
        <v>44075</v>
      </c>
      <c r="B755" s="10" t="s">
        <v>6618</v>
      </c>
      <c r="C755" s="12">
        <v>4.1666666666666664E-2</v>
      </c>
      <c r="D755" s="13">
        <v>44090</v>
      </c>
      <c r="E755" s="7" t="s">
        <v>4769</v>
      </c>
      <c r="F755" s="14">
        <v>46.3</v>
      </c>
      <c r="G755" t="s">
        <v>5</v>
      </c>
    </row>
    <row r="756" spans="1:7" ht="14.25">
      <c r="A756" s="11">
        <v>44075</v>
      </c>
      <c r="B756" s="10" t="s">
        <v>6621</v>
      </c>
      <c r="C756" s="12">
        <v>0.16666666666666666</v>
      </c>
      <c r="D756" s="13">
        <v>44090</v>
      </c>
      <c r="E756" s="7" t="s">
        <v>4769</v>
      </c>
      <c r="F756" s="14">
        <v>42.72</v>
      </c>
      <c r="G756" t="s">
        <v>5</v>
      </c>
    </row>
    <row r="757" spans="1:7" ht="14.25">
      <c r="A757" s="11">
        <v>44075</v>
      </c>
      <c r="B757" s="10" t="s">
        <v>6625</v>
      </c>
      <c r="C757" s="12">
        <v>0.33333333333333331</v>
      </c>
      <c r="D757" s="13">
        <v>44090</v>
      </c>
      <c r="E757" s="7" t="s">
        <v>4769</v>
      </c>
      <c r="F757" s="14">
        <v>54.47</v>
      </c>
      <c r="G757" t="s">
        <v>5</v>
      </c>
    </row>
    <row r="758" spans="1:7" ht="14.25">
      <c r="A758" s="11">
        <v>44075</v>
      </c>
      <c r="B758" s="10" t="s">
        <v>6633</v>
      </c>
      <c r="C758" s="12">
        <v>0.66666666666666663</v>
      </c>
      <c r="D758" s="13">
        <v>44090</v>
      </c>
      <c r="E758" s="7" t="s">
        <v>4769</v>
      </c>
      <c r="F758" s="14">
        <v>53.44</v>
      </c>
      <c r="G758" t="s">
        <v>5</v>
      </c>
    </row>
    <row r="759" spans="1:7" ht="14.25">
      <c r="A759" s="11">
        <v>44075</v>
      </c>
      <c r="B759" s="10" t="s">
        <v>6634</v>
      </c>
      <c r="C759" s="12">
        <v>0.70833333333333337</v>
      </c>
      <c r="D759" s="13">
        <v>44090</v>
      </c>
      <c r="E759" s="7" t="s">
        <v>4769</v>
      </c>
      <c r="F759" s="14">
        <v>53.26</v>
      </c>
      <c r="G759" t="s">
        <v>5</v>
      </c>
    </row>
    <row r="760" spans="1:7" ht="14.25">
      <c r="A760" s="11">
        <v>44075</v>
      </c>
      <c r="B760" s="10" t="s">
        <v>6635</v>
      </c>
      <c r="C760" s="12">
        <v>0.75</v>
      </c>
      <c r="D760" s="13">
        <v>44090</v>
      </c>
      <c r="E760" s="7" t="s">
        <v>4769</v>
      </c>
      <c r="F760" s="14">
        <v>53.26</v>
      </c>
      <c r="G760" t="s">
        <v>5</v>
      </c>
    </row>
    <row r="761" spans="1:7" ht="14.25">
      <c r="A761" s="11">
        <v>44075</v>
      </c>
      <c r="B761" s="10" t="s">
        <v>6636</v>
      </c>
      <c r="C761" s="12">
        <v>0.79166666666666663</v>
      </c>
      <c r="D761" s="13">
        <v>44090</v>
      </c>
      <c r="E761" s="7" t="s">
        <v>4769</v>
      </c>
      <c r="F761" s="14">
        <v>53.39</v>
      </c>
      <c r="G761" t="s">
        <v>5</v>
      </c>
    </row>
    <row r="762" spans="1:7" ht="14.25">
      <c r="A762" s="11">
        <v>44075</v>
      </c>
      <c r="B762" s="10" t="s">
        <v>6637</v>
      </c>
      <c r="C762" s="12">
        <v>0.83333333333333337</v>
      </c>
      <c r="D762" s="13">
        <v>44090</v>
      </c>
      <c r="E762" s="7" t="s">
        <v>4769</v>
      </c>
      <c r="F762" s="14">
        <v>54.72</v>
      </c>
      <c r="G762" t="s">
        <v>5</v>
      </c>
    </row>
    <row r="763" spans="1:7" ht="14.25">
      <c r="A763" s="11">
        <v>44075</v>
      </c>
      <c r="B763" s="10" t="s">
        <v>6638</v>
      </c>
      <c r="C763" s="12">
        <v>0.875</v>
      </c>
      <c r="D763" s="13">
        <v>44090</v>
      </c>
      <c r="E763" s="7" t="s">
        <v>4769</v>
      </c>
      <c r="F763" s="14">
        <v>53.75</v>
      </c>
      <c r="G763" t="s">
        <v>5</v>
      </c>
    </row>
    <row r="764" spans="1:7" ht="14.25">
      <c r="A764" s="11">
        <v>44075</v>
      </c>
      <c r="B764" s="10" t="s">
        <v>6640</v>
      </c>
      <c r="C764" s="12">
        <v>0.95833333333333337</v>
      </c>
      <c r="D764" s="13">
        <v>44090</v>
      </c>
      <c r="E764" s="7" t="s">
        <v>4769</v>
      </c>
      <c r="F764" s="14">
        <v>44.18</v>
      </c>
      <c r="G764" t="s">
        <v>5</v>
      </c>
    </row>
    <row r="765" spans="1:7" ht="14.25">
      <c r="A765" s="11">
        <v>44075</v>
      </c>
      <c r="B765" s="10" t="s">
        <v>6642</v>
      </c>
      <c r="C765" s="12">
        <v>4.1666666666666664E-2</v>
      </c>
      <c r="D765" s="13">
        <v>44091</v>
      </c>
      <c r="E765" s="7" t="s">
        <v>4769</v>
      </c>
      <c r="F765" s="14">
        <v>37.880000000000003</v>
      </c>
      <c r="G765" t="s">
        <v>5</v>
      </c>
    </row>
    <row r="766" spans="1:7" ht="14.25">
      <c r="A766" s="11">
        <v>44075</v>
      </c>
      <c r="B766" s="10" t="s">
        <v>6649</v>
      </c>
      <c r="C766" s="12">
        <v>0.33333333333333331</v>
      </c>
      <c r="D766" s="13">
        <v>44091</v>
      </c>
      <c r="E766" s="7" t="s">
        <v>4769</v>
      </c>
      <c r="F766" s="14">
        <v>52.32</v>
      </c>
      <c r="G766" t="s">
        <v>5</v>
      </c>
    </row>
    <row r="767" spans="1:7" ht="14.25">
      <c r="A767" s="11">
        <v>44075</v>
      </c>
      <c r="B767" s="10" t="s">
        <v>6650</v>
      </c>
      <c r="C767" s="12">
        <v>0.375</v>
      </c>
      <c r="D767" s="13">
        <v>44091</v>
      </c>
      <c r="E767" s="7" t="s">
        <v>4769</v>
      </c>
      <c r="F767" s="14">
        <v>52.47</v>
      </c>
      <c r="G767" t="s">
        <v>5</v>
      </c>
    </row>
    <row r="768" spans="1:7" ht="14.25">
      <c r="A768" s="11">
        <v>44075</v>
      </c>
      <c r="B768" s="10" t="s">
        <v>6652</v>
      </c>
      <c r="C768" s="12">
        <v>0.45833333333333331</v>
      </c>
      <c r="D768" s="13">
        <v>44091</v>
      </c>
      <c r="E768" s="7" t="s">
        <v>4769</v>
      </c>
      <c r="F768" s="14">
        <v>50.5</v>
      </c>
      <c r="G768" t="s">
        <v>5</v>
      </c>
    </row>
    <row r="769" spans="1:7" ht="14.25">
      <c r="A769" s="11">
        <v>44075</v>
      </c>
      <c r="B769" s="10" t="s">
        <v>6653</v>
      </c>
      <c r="C769" s="12">
        <v>0.5</v>
      </c>
      <c r="D769" s="13">
        <v>44091</v>
      </c>
      <c r="E769" s="7" t="s">
        <v>4769</v>
      </c>
      <c r="F769" s="14">
        <v>50</v>
      </c>
      <c r="G769" t="s">
        <v>5</v>
      </c>
    </row>
    <row r="770" spans="1:7" ht="14.25">
      <c r="A770" s="11">
        <v>44075</v>
      </c>
      <c r="B770" s="10" t="s">
        <v>6655</v>
      </c>
      <c r="C770" s="12">
        <v>0.58333333333333337</v>
      </c>
      <c r="D770" s="13">
        <v>44091</v>
      </c>
      <c r="E770" s="7" t="s">
        <v>4769</v>
      </c>
      <c r="F770" s="14">
        <v>50.43</v>
      </c>
      <c r="G770" t="s">
        <v>5</v>
      </c>
    </row>
    <row r="771" spans="1:7" ht="14.25">
      <c r="A771" s="11">
        <v>44075</v>
      </c>
      <c r="B771" s="10" t="s">
        <v>6656</v>
      </c>
      <c r="C771" s="12">
        <v>0.625</v>
      </c>
      <c r="D771" s="13">
        <v>44091</v>
      </c>
      <c r="E771" s="7" t="s">
        <v>4769</v>
      </c>
      <c r="F771" s="14">
        <v>50.21</v>
      </c>
      <c r="G771" t="s">
        <v>5</v>
      </c>
    </row>
    <row r="772" spans="1:7" ht="14.25">
      <c r="A772" s="11">
        <v>44075</v>
      </c>
      <c r="B772" s="10" t="s">
        <v>6657</v>
      </c>
      <c r="C772" s="12">
        <v>0.66666666666666663</v>
      </c>
      <c r="D772" s="13">
        <v>44091</v>
      </c>
      <c r="E772" s="7" t="s">
        <v>4769</v>
      </c>
      <c r="F772" s="14">
        <v>50.12</v>
      </c>
      <c r="G772" t="s">
        <v>5</v>
      </c>
    </row>
    <row r="773" spans="1:7" ht="14.25">
      <c r="A773" s="11">
        <v>44075</v>
      </c>
      <c r="B773" s="10" t="s">
        <v>6658</v>
      </c>
      <c r="C773" s="12">
        <v>0.70833333333333337</v>
      </c>
      <c r="D773" s="13">
        <v>44091</v>
      </c>
      <c r="E773" s="7" t="s">
        <v>4769</v>
      </c>
      <c r="F773" s="14">
        <v>50.92</v>
      </c>
      <c r="G773" t="s">
        <v>5</v>
      </c>
    </row>
    <row r="774" spans="1:7" ht="14.25">
      <c r="A774" s="11">
        <v>44075</v>
      </c>
      <c r="B774" s="10" t="s">
        <v>6659</v>
      </c>
      <c r="C774" s="12">
        <v>0.75</v>
      </c>
      <c r="D774" s="13">
        <v>44091</v>
      </c>
      <c r="E774" s="7" t="s">
        <v>4769</v>
      </c>
      <c r="F774" s="14">
        <v>52.41</v>
      </c>
      <c r="G774" t="s">
        <v>5</v>
      </c>
    </row>
    <row r="775" spans="1:7" ht="14.25">
      <c r="A775" s="11">
        <v>44075</v>
      </c>
      <c r="B775" s="10" t="s">
        <v>6660</v>
      </c>
      <c r="C775" s="12">
        <v>0.79166666666666663</v>
      </c>
      <c r="D775" s="13">
        <v>44091</v>
      </c>
      <c r="E775" s="7" t="s">
        <v>4769</v>
      </c>
      <c r="F775" s="14">
        <v>53</v>
      </c>
      <c r="G775" t="s">
        <v>5</v>
      </c>
    </row>
    <row r="776" spans="1:7" ht="14.25">
      <c r="A776" s="11">
        <v>44075</v>
      </c>
      <c r="B776" s="10" t="s">
        <v>6661</v>
      </c>
      <c r="C776" s="12">
        <v>0.83333333333333337</v>
      </c>
      <c r="D776" s="13">
        <v>44091</v>
      </c>
      <c r="E776" s="7" t="s">
        <v>4769</v>
      </c>
      <c r="F776" s="14">
        <v>54.04</v>
      </c>
      <c r="G776" t="s">
        <v>5</v>
      </c>
    </row>
    <row r="777" spans="1:7" ht="14.25">
      <c r="A777" s="11">
        <v>44075</v>
      </c>
      <c r="B777" s="10" t="s">
        <v>6663</v>
      </c>
      <c r="C777" s="12">
        <v>0.91666666666666663</v>
      </c>
      <c r="D777" s="13">
        <v>44091</v>
      </c>
      <c r="E777" s="7" t="s">
        <v>4769</v>
      </c>
      <c r="F777" s="14">
        <v>47.82</v>
      </c>
      <c r="G777" t="s">
        <v>5</v>
      </c>
    </row>
    <row r="778" spans="1:7" ht="14.25">
      <c r="A778" s="11">
        <v>44075</v>
      </c>
      <c r="B778" s="10" t="s">
        <v>6667</v>
      </c>
      <c r="C778" s="12">
        <v>8.3333333333333329E-2</v>
      </c>
      <c r="D778" s="13">
        <v>44092</v>
      </c>
      <c r="E778" s="7" t="s">
        <v>4769</v>
      </c>
      <c r="F778" s="14">
        <v>34.9</v>
      </c>
      <c r="G778" t="s">
        <v>5</v>
      </c>
    </row>
    <row r="779" spans="1:7" ht="14.25">
      <c r="A779" s="11">
        <v>44075</v>
      </c>
      <c r="B779" s="10" t="s">
        <v>6672</v>
      </c>
      <c r="C779" s="12">
        <v>0.29166666666666669</v>
      </c>
      <c r="D779" s="13">
        <v>44092</v>
      </c>
      <c r="E779" s="7" t="s">
        <v>4769</v>
      </c>
      <c r="F779" s="14">
        <v>48.01</v>
      </c>
      <c r="G779" t="s">
        <v>5</v>
      </c>
    </row>
    <row r="780" spans="1:7" ht="14.25">
      <c r="A780" s="11">
        <v>44075</v>
      </c>
      <c r="B780" s="10" t="s">
        <v>6674</v>
      </c>
      <c r="C780" s="12">
        <v>0.375</v>
      </c>
      <c r="D780" s="13">
        <v>44092</v>
      </c>
      <c r="E780" s="7" t="s">
        <v>4769</v>
      </c>
      <c r="F780" s="14">
        <v>51.97</v>
      </c>
      <c r="G780" t="s">
        <v>5</v>
      </c>
    </row>
    <row r="781" spans="1:7" ht="14.25">
      <c r="A781" s="11">
        <v>44075</v>
      </c>
      <c r="B781" s="10" t="s">
        <v>6675</v>
      </c>
      <c r="C781" s="12">
        <v>0.41666666666666669</v>
      </c>
      <c r="D781" s="13">
        <v>44092</v>
      </c>
      <c r="E781" s="7" t="s">
        <v>4769</v>
      </c>
      <c r="F781" s="14">
        <v>48.23</v>
      </c>
      <c r="G781" t="s">
        <v>5</v>
      </c>
    </row>
    <row r="782" spans="1:7" ht="14.25">
      <c r="A782" s="11">
        <v>44075</v>
      </c>
      <c r="B782" s="10" t="s">
        <v>6678</v>
      </c>
      <c r="C782" s="12">
        <v>0.54166666666666663</v>
      </c>
      <c r="D782" s="13">
        <v>44092</v>
      </c>
      <c r="E782" s="7" t="s">
        <v>4769</v>
      </c>
      <c r="F782" s="14">
        <v>44.07</v>
      </c>
      <c r="G782" t="s">
        <v>5</v>
      </c>
    </row>
    <row r="783" spans="1:7" ht="14.25">
      <c r="A783" s="11">
        <v>44075</v>
      </c>
      <c r="B783" s="10" t="s">
        <v>6686</v>
      </c>
      <c r="C783" s="12">
        <v>0.875</v>
      </c>
      <c r="D783" s="13">
        <v>44092</v>
      </c>
      <c r="E783" s="7" t="s">
        <v>4769</v>
      </c>
      <c r="F783" s="14">
        <v>48</v>
      </c>
      <c r="G783" t="s">
        <v>5</v>
      </c>
    </row>
    <row r="784" spans="1:7" ht="14.25">
      <c r="A784" s="11">
        <v>44075</v>
      </c>
      <c r="B784" s="10" t="s">
        <v>6687</v>
      </c>
      <c r="C784" s="12">
        <v>0.91666666666666663</v>
      </c>
      <c r="D784" s="13">
        <v>44092</v>
      </c>
      <c r="E784" s="7" t="s">
        <v>4769</v>
      </c>
      <c r="F784" s="14">
        <v>42.86</v>
      </c>
      <c r="G784" t="s">
        <v>5</v>
      </c>
    </row>
    <row r="785" spans="1:7" ht="14.25">
      <c r="A785" s="11">
        <v>44075</v>
      </c>
      <c r="B785" s="10" t="s">
        <v>6697</v>
      </c>
      <c r="C785" s="12">
        <v>0.33333333333333331</v>
      </c>
      <c r="D785" s="13">
        <v>44093</v>
      </c>
      <c r="E785" s="7" t="s">
        <v>4769</v>
      </c>
      <c r="F785" s="14">
        <v>39.76</v>
      </c>
      <c r="G785" t="s">
        <v>5</v>
      </c>
    </row>
    <row r="786" spans="1:7" ht="14.25">
      <c r="A786" s="11">
        <v>44075</v>
      </c>
      <c r="B786" s="10" t="s">
        <v>6709</v>
      </c>
      <c r="C786" s="12">
        <v>0.83333333333333337</v>
      </c>
      <c r="D786" s="13">
        <v>44093</v>
      </c>
      <c r="E786" s="7" t="s">
        <v>4769</v>
      </c>
      <c r="F786" s="14">
        <v>51.05</v>
      </c>
      <c r="G786" t="s">
        <v>5</v>
      </c>
    </row>
    <row r="787" spans="1:7" ht="14.25">
      <c r="A787" s="11">
        <v>44075</v>
      </c>
      <c r="B787" s="10" t="s">
        <v>6710</v>
      </c>
      <c r="C787" s="12">
        <v>0.875</v>
      </c>
      <c r="D787" s="13">
        <v>44093</v>
      </c>
      <c r="E787" s="7" t="s">
        <v>4769</v>
      </c>
      <c r="F787" s="14">
        <v>50.04</v>
      </c>
      <c r="G787" t="s">
        <v>5</v>
      </c>
    </row>
    <row r="788" spans="1:7" ht="14.25">
      <c r="A788" s="11">
        <v>44075</v>
      </c>
      <c r="B788" s="10" t="s">
        <v>6711</v>
      </c>
      <c r="C788" s="12">
        <v>0.91666666666666663</v>
      </c>
      <c r="D788" s="13">
        <v>44093</v>
      </c>
      <c r="E788" s="7" t="s">
        <v>4769</v>
      </c>
      <c r="F788" s="14">
        <v>46.51</v>
      </c>
      <c r="G788" t="s">
        <v>5</v>
      </c>
    </row>
    <row r="789" spans="1:7" ht="14.25">
      <c r="A789" s="11">
        <v>44075</v>
      </c>
      <c r="B789" s="10" t="s">
        <v>6712</v>
      </c>
      <c r="C789" s="12">
        <v>0.95833333333333337</v>
      </c>
      <c r="D789" s="13">
        <v>44093</v>
      </c>
      <c r="E789" s="7" t="s">
        <v>4769</v>
      </c>
      <c r="F789" s="14">
        <v>40.97</v>
      </c>
      <c r="G789" t="s">
        <v>5</v>
      </c>
    </row>
    <row r="790" spans="1:7" ht="14.25">
      <c r="A790" s="11">
        <v>44075</v>
      </c>
      <c r="B790" s="10" t="s">
        <v>6713</v>
      </c>
      <c r="C790" s="12">
        <v>0</v>
      </c>
      <c r="D790" s="13">
        <v>44094</v>
      </c>
      <c r="E790" s="7" t="s">
        <v>4769</v>
      </c>
      <c r="F790" s="14">
        <v>40.340000000000003</v>
      </c>
      <c r="G790" t="s">
        <v>5</v>
      </c>
    </row>
    <row r="791" spans="1:7" ht="14.25">
      <c r="A791" s="11">
        <v>44075</v>
      </c>
      <c r="B791" s="10" t="s">
        <v>6732</v>
      </c>
      <c r="C791" s="12">
        <v>0.79166666666666663</v>
      </c>
      <c r="D791" s="13">
        <v>44094</v>
      </c>
      <c r="E791" s="7" t="s">
        <v>4769</v>
      </c>
      <c r="F791" s="14">
        <v>51.12</v>
      </c>
      <c r="G791" t="s">
        <v>5</v>
      </c>
    </row>
    <row r="792" spans="1:7" ht="14.25">
      <c r="A792" s="11">
        <v>44075</v>
      </c>
      <c r="B792" s="10" t="s">
        <v>6734</v>
      </c>
      <c r="C792" s="12">
        <v>0.875</v>
      </c>
      <c r="D792" s="13">
        <v>44094</v>
      </c>
      <c r="E792" s="7" t="s">
        <v>4769</v>
      </c>
      <c r="F792" s="14">
        <v>50.87</v>
      </c>
      <c r="G792" t="s">
        <v>5</v>
      </c>
    </row>
    <row r="793" spans="1:7" ht="14.25">
      <c r="A793" s="11">
        <v>44075</v>
      </c>
      <c r="B793" s="10" t="s">
        <v>6735</v>
      </c>
      <c r="C793" s="12">
        <v>0.91666666666666663</v>
      </c>
      <c r="D793" s="13">
        <v>44094</v>
      </c>
      <c r="E793" s="7" t="s">
        <v>4769</v>
      </c>
      <c r="F793" s="14">
        <v>49.57</v>
      </c>
      <c r="G793" t="s">
        <v>5</v>
      </c>
    </row>
    <row r="794" spans="1:7" ht="14.25">
      <c r="A794" s="11">
        <v>44075</v>
      </c>
      <c r="B794" s="10" t="s">
        <v>6737</v>
      </c>
      <c r="C794" s="12">
        <v>0</v>
      </c>
      <c r="D794" s="13">
        <v>44095</v>
      </c>
      <c r="E794" s="7" t="s">
        <v>4769</v>
      </c>
      <c r="F794" s="14">
        <v>42.95</v>
      </c>
      <c r="G794" t="s">
        <v>5</v>
      </c>
    </row>
    <row r="795" spans="1:7" ht="14.25">
      <c r="A795" s="11">
        <v>44075</v>
      </c>
      <c r="B795" s="10" t="s">
        <v>6739</v>
      </c>
      <c r="C795" s="12">
        <v>8.3333333333333329E-2</v>
      </c>
      <c r="D795" s="13">
        <v>44095</v>
      </c>
      <c r="E795" s="7" t="s">
        <v>4769</v>
      </c>
      <c r="F795" s="14">
        <v>38</v>
      </c>
      <c r="G795" t="s">
        <v>5</v>
      </c>
    </row>
    <row r="796" spans="1:7" ht="14.25">
      <c r="A796" s="11">
        <v>44075</v>
      </c>
      <c r="B796" s="10" t="s">
        <v>6744</v>
      </c>
      <c r="C796" s="12">
        <v>0.29166666666666669</v>
      </c>
      <c r="D796" s="13">
        <v>44095</v>
      </c>
      <c r="E796" s="7" t="s">
        <v>4769</v>
      </c>
      <c r="F796" s="14">
        <v>52.87</v>
      </c>
      <c r="G796" t="s">
        <v>5</v>
      </c>
    </row>
    <row r="797" spans="1:7" ht="14.25">
      <c r="A797" s="11">
        <v>44075</v>
      </c>
      <c r="B797" s="10" t="s">
        <v>6749</v>
      </c>
      <c r="C797" s="12">
        <v>0.5</v>
      </c>
      <c r="D797" s="13">
        <v>44095</v>
      </c>
      <c r="E797" s="7" t="s">
        <v>4769</v>
      </c>
      <c r="F797" s="14">
        <v>51.73</v>
      </c>
      <c r="G797" t="s">
        <v>5</v>
      </c>
    </row>
    <row r="798" spans="1:7" ht="14.25">
      <c r="A798" s="11">
        <v>44075</v>
      </c>
      <c r="B798" s="10" t="s">
        <v>6750</v>
      </c>
      <c r="C798" s="12">
        <v>0.54166666666666663</v>
      </c>
      <c r="D798" s="13">
        <v>44095</v>
      </c>
      <c r="E798" s="7" t="s">
        <v>4769</v>
      </c>
      <c r="F798" s="14">
        <v>51.62</v>
      </c>
      <c r="G798" t="s">
        <v>5</v>
      </c>
    </row>
    <row r="799" spans="1:7" ht="14.25">
      <c r="A799" s="11">
        <v>44075</v>
      </c>
      <c r="B799" s="10" t="s">
        <v>6752</v>
      </c>
      <c r="C799" s="12">
        <v>0.625</v>
      </c>
      <c r="D799" s="13">
        <v>44095</v>
      </c>
      <c r="E799" s="7" t="s">
        <v>4769</v>
      </c>
      <c r="F799" s="14">
        <v>50.03</v>
      </c>
      <c r="G799" t="s">
        <v>5</v>
      </c>
    </row>
    <row r="800" spans="1:7" ht="14.25">
      <c r="A800" s="11">
        <v>44075</v>
      </c>
      <c r="B800" s="10" t="s">
        <v>6753</v>
      </c>
      <c r="C800" s="12">
        <v>0.66666666666666663</v>
      </c>
      <c r="D800" s="13">
        <v>44095</v>
      </c>
      <c r="E800" s="7" t="s">
        <v>4769</v>
      </c>
      <c r="F800" s="14">
        <v>50.03</v>
      </c>
      <c r="G800" t="s">
        <v>5</v>
      </c>
    </row>
    <row r="801" spans="1:7" ht="14.25">
      <c r="A801" s="11">
        <v>44075</v>
      </c>
      <c r="B801" s="10" t="s">
        <v>6754</v>
      </c>
      <c r="C801" s="12">
        <v>0.70833333333333337</v>
      </c>
      <c r="D801" s="13">
        <v>44095</v>
      </c>
      <c r="E801" s="7" t="s">
        <v>4769</v>
      </c>
      <c r="F801" s="14">
        <v>50.81</v>
      </c>
      <c r="G801" t="s">
        <v>5</v>
      </c>
    </row>
    <row r="802" spans="1:7" ht="14.25">
      <c r="A802" s="11">
        <v>44075</v>
      </c>
      <c r="B802" s="10" t="s">
        <v>6755</v>
      </c>
      <c r="C802" s="12">
        <v>0.75</v>
      </c>
      <c r="D802" s="13">
        <v>44095</v>
      </c>
      <c r="E802" s="7" t="s">
        <v>4769</v>
      </c>
      <c r="F802" s="14">
        <v>51.36</v>
      </c>
      <c r="G802" t="s">
        <v>5</v>
      </c>
    </row>
    <row r="803" spans="1:7" ht="14.25">
      <c r="A803" s="11">
        <v>44075</v>
      </c>
      <c r="B803" s="10" t="s">
        <v>6757</v>
      </c>
      <c r="C803" s="12">
        <v>0.83333333333333337</v>
      </c>
      <c r="D803" s="13">
        <v>44095</v>
      </c>
      <c r="E803" s="7" t="s">
        <v>4769</v>
      </c>
      <c r="F803" s="14">
        <v>56.01</v>
      </c>
      <c r="G803" t="s">
        <v>5</v>
      </c>
    </row>
    <row r="804" spans="1:7" ht="14.25">
      <c r="A804" s="11">
        <v>44075</v>
      </c>
      <c r="B804" s="10" t="s">
        <v>6758</v>
      </c>
      <c r="C804" s="12">
        <v>0.875</v>
      </c>
      <c r="D804" s="13">
        <v>44095</v>
      </c>
      <c r="E804" s="7" t="s">
        <v>4769</v>
      </c>
      <c r="F804" s="14">
        <v>58.89</v>
      </c>
      <c r="G804" t="s">
        <v>5</v>
      </c>
    </row>
    <row r="805" spans="1:7" ht="14.25">
      <c r="A805" s="11">
        <v>44075</v>
      </c>
      <c r="B805" s="10" t="s">
        <v>6759</v>
      </c>
      <c r="C805" s="12">
        <v>0.91666666666666663</v>
      </c>
      <c r="D805" s="13">
        <v>44095</v>
      </c>
      <c r="E805" s="7" t="s">
        <v>4769</v>
      </c>
      <c r="F805" s="14">
        <v>54.01</v>
      </c>
      <c r="G805" t="s">
        <v>5</v>
      </c>
    </row>
    <row r="806" spans="1:7" ht="14.25">
      <c r="A806" s="11">
        <v>44075</v>
      </c>
      <c r="B806" s="10" t="s">
        <v>6760</v>
      </c>
      <c r="C806" s="12">
        <v>0.95833333333333337</v>
      </c>
      <c r="D806" s="13">
        <v>44095</v>
      </c>
      <c r="E806" s="7" t="s">
        <v>4769</v>
      </c>
      <c r="F806" s="14">
        <v>50</v>
      </c>
      <c r="G806" t="s">
        <v>5</v>
      </c>
    </row>
    <row r="807" spans="1:7" ht="14.25">
      <c r="A807" s="11">
        <v>44075</v>
      </c>
      <c r="B807" s="10" t="s">
        <v>6761</v>
      </c>
      <c r="C807" s="12">
        <v>0</v>
      </c>
      <c r="D807" s="13">
        <v>44096</v>
      </c>
      <c r="E807" s="7" t="s">
        <v>4769</v>
      </c>
      <c r="F807" s="14">
        <v>49.23</v>
      </c>
      <c r="G807" t="s">
        <v>5</v>
      </c>
    </row>
    <row r="808" spans="1:7" ht="14.25">
      <c r="A808" s="11">
        <v>44075</v>
      </c>
      <c r="B808" s="10" t="s">
        <v>6762</v>
      </c>
      <c r="C808" s="12">
        <v>4.1666666666666664E-2</v>
      </c>
      <c r="D808" s="13">
        <v>44096</v>
      </c>
      <c r="E808" s="7" t="s">
        <v>4769</v>
      </c>
      <c r="F808" s="14">
        <v>49.01</v>
      </c>
      <c r="G808" t="s">
        <v>5</v>
      </c>
    </row>
    <row r="809" spans="1:7" ht="14.25">
      <c r="A809" s="11">
        <v>44075</v>
      </c>
      <c r="B809" s="10" t="s">
        <v>6763</v>
      </c>
      <c r="C809" s="12">
        <v>8.3333333333333329E-2</v>
      </c>
      <c r="D809" s="13">
        <v>44096</v>
      </c>
      <c r="E809" s="7" t="s">
        <v>4769</v>
      </c>
      <c r="F809" s="14">
        <v>46.51</v>
      </c>
      <c r="G809" t="s">
        <v>5</v>
      </c>
    </row>
    <row r="810" spans="1:7" ht="14.25">
      <c r="A810" s="11">
        <v>44075</v>
      </c>
      <c r="B810" s="10" t="s">
        <v>6764</v>
      </c>
      <c r="C810" s="12">
        <v>0.125</v>
      </c>
      <c r="D810" s="13">
        <v>44096</v>
      </c>
      <c r="E810" s="7" t="s">
        <v>4769</v>
      </c>
      <c r="F810" s="14">
        <v>45.49</v>
      </c>
      <c r="G810" t="s">
        <v>5</v>
      </c>
    </row>
    <row r="811" spans="1:7" ht="14.25">
      <c r="A811" s="11">
        <v>44075</v>
      </c>
      <c r="B811" s="10" t="s">
        <v>6765</v>
      </c>
      <c r="C811" s="12">
        <v>0.16666666666666666</v>
      </c>
      <c r="D811" s="13">
        <v>44096</v>
      </c>
      <c r="E811" s="7" t="s">
        <v>4769</v>
      </c>
      <c r="F811" s="14">
        <v>44.46</v>
      </c>
      <c r="G811" t="s">
        <v>5</v>
      </c>
    </row>
    <row r="812" spans="1:7" ht="14.25">
      <c r="A812" s="11">
        <v>44075</v>
      </c>
      <c r="B812" s="10" t="s">
        <v>6768</v>
      </c>
      <c r="C812" s="12">
        <v>0.29166666666666669</v>
      </c>
      <c r="D812" s="13">
        <v>44096</v>
      </c>
      <c r="E812" s="7" t="s">
        <v>4769</v>
      </c>
      <c r="F812" s="14">
        <v>54.34</v>
      </c>
      <c r="G812" t="s">
        <v>5</v>
      </c>
    </row>
    <row r="813" spans="1:7" ht="14.25">
      <c r="A813" s="11">
        <v>44075</v>
      </c>
      <c r="B813" s="10" t="s">
        <v>6771</v>
      </c>
      <c r="C813" s="12">
        <v>0.41666666666666669</v>
      </c>
      <c r="D813" s="13">
        <v>44096</v>
      </c>
      <c r="E813" s="7" t="s">
        <v>4769</v>
      </c>
      <c r="F813" s="14">
        <v>53.03</v>
      </c>
      <c r="G813" t="s">
        <v>5</v>
      </c>
    </row>
    <row r="814" spans="1:7" ht="14.25">
      <c r="A814" s="11">
        <v>44075</v>
      </c>
      <c r="B814" s="10" t="s">
        <v>6772</v>
      </c>
      <c r="C814" s="12">
        <v>0.45833333333333331</v>
      </c>
      <c r="D814" s="13">
        <v>44096</v>
      </c>
      <c r="E814" s="7" t="s">
        <v>4769</v>
      </c>
      <c r="F814" s="14">
        <v>52.89</v>
      </c>
      <c r="G814" t="s">
        <v>5</v>
      </c>
    </row>
    <row r="815" spans="1:7" ht="14.25">
      <c r="A815" s="11">
        <v>44075</v>
      </c>
      <c r="B815" s="10" t="s">
        <v>6776</v>
      </c>
      <c r="C815" s="12">
        <v>0.625</v>
      </c>
      <c r="D815" s="13">
        <v>44096</v>
      </c>
      <c r="E815" s="7" t="s">
        <v>4769</v>
      </c>
      <c r="F815" s="14">
        <v>48.32</v>
      </c>
      <c r="G815" t="s">
        <v>5</v>
      </c>
    </row>
    <row r="816" spans="1:7" ht="14.25">
      <c r="A816" s="11">
        <v>44075</v>
      </c>
      <c r="B816" s="10" t="s">
        <v>6778</v>
      </c>
      <c r="C816" s="12">
        <v>0.70833333333333337</v>
      </c>
      <c r="D816" s="13">
        <v>44096</v>
      </c>
      <c r="E816" s="7" t="s">
        <v>4769</v>
      </c>
      <c r="F816" s="14">
        <v>49.96</v>
      </c>
      <c r="G816" t="s">
        <v>5</v>
      </c>
    </row>
    <row r="817" spans="1:7" ht="14.25">
      <c r="A817" s="11">
        <v>44075</v>
      </c>
      <c r="B817" s="10" t="s">
        <v>6779</v>
      </c>
      <c r="C817" s="12">
        <v>0.75</v>
      </c>
      <c r="D817" s="13">
        <v>44096</v>
      </c>
      <c r="E817" s="7" t="s">
        <v>4769</v>
      </c>
      <c r="F817" s="14">
        <v>50.81</v>
      </c>
      <c r="G817" t="s">
        <v>5</v>
      </c>
    </row>
    <row r="818" spans="1:7" ht="14.25">
      <c r="A818" s="11">
        <v>44075</v>
      </c>
      <c r="B818" s="10" t="s">
        <v>6780</v>
      </c>
      <c r="C818" s="12">
        <v>0.79166666666666663</v>
      </c>
      <c r="D818" s="13">
        <v>44096</v>
      </c>
      <c r="E818" s="7" t="s">
        <v>4769</v>
      </c>
      <c r="F818" s="14">
        <v>52.25</v>
      </c>
      <c r="G818" t="s">
        <v>5</v>
      </c>
    </row>
    <row r="819" spans="1:7" ht="14.25">
      <c r="A819" s="11">
        <v>44075</v>
      </c>
      <c r="B819" s="10" t="s">
        <v>6793</v>
      </c>
      <c r="C819" s="12">
        <v>0.33333333333333331</v>
      </c>
      <c r="D819" s="13">
        <v>44097</v>
      </c>
      <c r="E819" s="7" t="s">
        <v>4769</v>
      </c>
      <c r="F819" s="14">
        <v>51.74</v>
      </c>
      <c r="G819" t="s">
        <v>5</v>
      </c>
    </row>
    <row r="820" spans="1:7" ht="14.25">
      <c r="A820" s="11">
        <v>44075</v>
      </c>
      <c r="B820" s="10" t="s">
        <v>6795</v>
      </c>
      <c r="C820" s="12">
        <v>0.41666666666666669</v>
      </c>
      <c r="D820" s="13">
        <v>44097</v>
      </c>
      <c r="E820" s="7" t="s">
        <v>4769</v>
      </c>
      <c r="F820" s="14">
        <v>50.23</v>
      </c>
      <c r="G820" t="s">
        <v>5</v>
      </c>
    </row>
    <row r="821" spans="1:7" ht="14.25">
      <c r="A821" s="11">
        <v>44075</v>
      </c>
      <c r="B821" s="10" t="s">
        <v>6796</v>
      </c>
      <c r="C821" s="12">
        <v>0.45833333333333331</v>
      </c>
      <c r="D821" s="13">
        <v>44097</v>
      </c>
      <c r="E821" s="7" t="s">
        <v>4769</v>
      </c>
      <c r="F821" s="14">
        <v>49.23</v>
      </c>
      <c r="G821" t="s">
        <v>5</v>
      </c>
    </row>
    <row r="822" spans="1:7" ht="14.25">
      <c r="A822" s="11">
        <v>44075</v>
      </c>
      <c r="B822" s="10" t="s">
        <v>6797</v>
      </c>
      <c r="C822" s="12">
        <v>0.5</v>
      </c>
      <c r="D822" s="13">
        <v>44097</v>
      </c>
      <c r="E822" s="7" t="s">
        <v>4769</v>
      </c>
      <c r="F822" s="14">
        <v>49.24</v>
      </c>
      <c r="G822" t="s">
        <v>5</v>
      </c>
    </row>
    <row r="823" spans="1:7" ht="14.25">
      <c r="A823" s="11">
        <v>44075</v>
      </c>
      <c r="B823" s="10" t="s">
        <v>6799</v>
      </c>
      <c r="C823" s="12">
        <v>0.58333333333333337</v>
      </c>
      <c r="D823" s="13">
        <v>44097</v>
      </c>
      <c r="E823" s="7" t="s">
        <v>4769</v>
      </c>
      <c r="F823" s="14">
        <v>43.77</v>
      </c>
      <c r="G823" t="s">
        <v>5</v>
      </c>
    </row>
    <row r="824" spans="1:7" ht="14.25">
      <c r="A824" s="11">
        <v>44075</v>
      </c>
      <c r="B824" s="10" t="s">
        <v>6805</v>
      </c>
      <c r="C824" s="12">
        <v>0.83333333333333337</v>
      </c>
      <c r="D824" s="13">
        <v>44097</v>
      </c>
      <c r="E824" s="7" t="s">
        <v>4769</v>
      </c>
      <c r="F824" s="14">
        <v>52.99</v>
      </c>
      <c r="G824" t="s">
        <v>5</v>
      </c>
    </row>
    <row r="825" spans="1:7" ht="14.25">
      <c r="A825" s="11">
        <v>44075</v>
      </c>
      <c r="B825" s="10" t="s">
        <v>6806</v>
      </c>
      <c r="C825" s="12">
        <v>0.875</v>
      </c>
      <c r="D825" s="13">
        <v>44097</v>
      </c>
      <c r="E825" s="7" t="s">
        <v>4769</v>
      </c>
      <c r="F825" s="14">
        <v>50.9</v>
      </c>
      <c r="G825" t="s">
        <v>5</v>
      </c>
    </row>
    <row r="826" spans="1:7" ht="14.25">
      <c r="A826" s="11">
        <v>44075</v>
      </c>
      <c r="B826" s="10" t="s">
        <v>6807</v>
      </c>
      <c r="C826" s="12">
        <v>0.91666666666666663</v>
      </c>
      <c r="D826" s="13">
        <v>44097</v>
      </c>
      <c r="E826" s="7" t="s">
        <v>4769</v>
      </c>
      <c r="F826" s="14">
        <v>45</v>
      </c>
      <c r="G826" t="s">
        <v>5</v>
      </c>
    </row>
    <row r="827" spans="1:7" ht="14.25">
      <c r="A827" s="11">
        <v>44075</v>
      </c>
      <c r="B827" s="10" t="s">
        <v>6810</v>
      </c>
      <c r="C827" s="12">
        <v>4.1666666666666664E-2</v>
      </c>
      <c r="D827" s="13">
        <v>44098</v>
      </c>
      <c r="E827" s="7" t="s">
        <v>4769</v>
      </c>
      <c r="F827" s="14">
        <v>38.07</v>
      </c>
      <c r="G827" t="s">
        <v>5</v>
      </c>
    </row>
    <row r="828" spans="1:7" ht="14.25">
      <c r="A828" s="11">
        <v>44075</v>
      </c>
      <c r="B828" s="10" t="s">
        <v>6812</v>
      </c>
      <c r="C828" s="12">
        <v>0.125</v>
      </c>
      <c r="D828" s="13">
        <v>44098</v>
      </c>
      <c r="E828" s="7" t="s">
        <v>4769</v>
      </c>
      <c r="F828" s="14">
        <v>32.700000000000003</v>
      </c>
      <c r="G828" t="s">
        <v>5</v>
      </c>
    </row>
    <row r="829" spans="1:7" ht="14.25">
      <c r="A829" s="11">
        <v>44075</v>
      </c>
      <c r="B829" s="10" t="s">
        <v>6816</v>
      </c>
      <c r="C829" s="12">
        <v>0.29166666666666669</v>
      </c>
      <c r="D829" s="13">
        <v>44098</v>
      </c>
      <c r="E829" s="7" t="s">
        <v>4769</v>
      </c>
      <c r="F829" s="14">
        <v>50.99</v>
      </c>
      <c r="G829" t="s">
        <v>5</v>
      </c>
    </row>
    <row r="830" spans="1:7" ht="14.25">
      <c r="A830" s="11">
        <v>44075</v>
      </c>
      <c r="B830" s="10" t="s">
        <v>6817</v>
      </c>
      <c r="C830" s="12">
        <v>0.33333333333333331</v>
      </c>
      <c r="D830" s="13">
        <v>44098</v>
      </c>
      <c r="E830" s="7" t="s">
        <v>4769</v>
      </c>
      <c r="F830" s="14">
        <v>51.51</v>
      </c>
      <c r="G830" t="s">
        <v>5</v>
      </c>
    </row>
    <row r="831" spans="1:7" ht="14.25">
      <c r="A831" s="11">
        <v>44075</v>
      </c>
      <c r="B831" s="10" t="s">
        <v>6820</v>
      </c>
      <c r="C831" s="12">
        <v>0.45833333333333331</v>
      </c>
      <c r="D831" s="13">
        <v>44098</v>
      </c>
      <c r="E831" s="7" t="s">
        <v>4769</v>
      </c>
      <c r="F831" s="14">
        <v>47.25</v>
      </c>
      <c r="G831" t="s">
        <v>5</v>
      </c>
    </row>
    <row r="832" spans="1:7" ht="14.25">
      <c r="A832" s="11">
        <v>44075</v>
      </c>
      <c r="B832" s="10" t="s">
        <v>6821</v>
      </c>
      <c r="C832" s="12">
        <v>0.5</v>
      </c>
      <c r="D832" s="13">
        <v>44098</v>
      </c>
      <c r="E832" s="7" t="s">
        <v>4769</v>
      </c>
      <c r="F832" s="14">
        <v>45.99</v>
      </c>
      <c r="G832" t="s">
        <v>5</v>
      </c>
    </row>
    <row r="833" spans="1:7" ht="14.25">
      <c r="A833" s="11">
        <v>44075</v>
      </c>
      <c r="B833" s="10" t="s">
        <v>6822</v>
      </c>
      <c r="C833" s="12">
        <v>0.54166666666666663</v>
      </c>
      <c r="D833" s="13">
        <v>44098</v>
      </c>
      <c r="E833" s="7" t="s">
        <v>4769</v>
      </c>
      <c r="F833" s="14">
        <v>40.119999999999997</v>
      </c>
      <c r="G833" t="s">
        <v>5</v>
      </c>
    </row>
    <row r="834" spans="1:7" ht="14.25">
      <c r="A834" s="11">
        <v>44075</v>
      </c>
      <c r="B834" s="10" t="s">
        <v>6829</v>
      </c>
      <c r="C834" s="12">
        <v>0.83333333333333337</v>
      </c>
      <c r="D834" s="13">
        <v>44098</v>
      </c>
      <c r="E834" s="7" t="s">
        <v>4769</v>
      </c>
      <c r="F834" s="14">
        <v>45.31</v>
      </c>
      <c r="G834" t="s">
        <v>5</v>
      </c>
    </row>
    <row r="835" spans="1:7" ht="14.25">
      <c r="A835" s="11">
        <v>44075</v>
      </c>
      <c r="B835" s="10" t="s">
        <v>6830</v>
      </c>
      <c r="C835" s="12">
        <v>0.875</v>
      </c>
      <c r="D835" s="13">
        <v>44098</v>
      </c>
      <c r="E835" s="7" t="s">
        <v>4769</v>
      </c>
      <c r="F835" s="14">
        <v>46.07</v>
      </c>
      <c r="G835" t="s">
        <v>5</v>
      </c>
    </row>
    <row r="836" spans="1:7" ht="14.25">
      <c r="A836" s="11">
        <v>44075</v>
      </c>
      <c r="B836" s="10" t="s">
        <v>6832</v>
      </c>
      <c r="C836" s="12">
        <v>0.95833333333333337</v>
      </c>
      <c r="D836" s="13">
        <v>44098</v>
      </c>
      <c r="E836" s="7" t="s">
        <v>4769</v>
      </c>
      <c r="F836" s="14">
        <v>31.7</v>
      </c>
      <c r="G836" t="s">
        <v>5</v>
      </c>
    </row>
    <row r="837" spans="1:7" ht="14.25">
      <c r="A837" s="11">
        <v>44075</v>
      </c>
      <c r="B837" s="10" t="s">
        <v>6841</v>
      </c>
      <c r="C837" s="12">
        <v>0.33333333333333331</v>
      </c>
      <c r="D837" s="13">
        <v>44099</v>
      </c>
      <c r="E837" s="7" t="s">
        <v>4769</v>
      </c>
      <c r="F837" s="14">
        <v>35.24</v>
      </c>
      <c r="G837" t="s">
        <v>5</v>
      </c>
    </row>
    <row r="838" spans="1:7" ht="14.25">
      <c r="A838" s="11">
        <v>44075</v>
      </c>
      <c r="B838" s="10" t="s">
        <v>6843</v>
      </c>
      <c r="C838" s="12">
        <v>0.41666666666666669</v>
      </c>
      <c r="D838" s="13">
        <v>44099</v>
      </c>
      <c r="E838" s="7" t="s">
        <v>4769</v>
      </c>
      <c r="F838" s="14">
        <v>22.61</v>
      </c>
      <c r="G838" t="s">
        <v>5</v>
      </c>
    </row>
    <row r="839" spans="1:7" ht="14.25">
      <c r="A839" s="11">
        <v>44075</v>
      </c>
      <c r="B839" s="10" t="s">
        <v>6848</v>
      </c>
      <c r="C839" s="12">
        <v>0.625</v>
      </c>
      <c r="D839" s="13">
        <v>44099</v>
      </c>
      <c r="E839" s="7" t="s">
        <v>4769</v>
      </c>
      <c r="F839" s="14">
        <v>19.05</v>
      </c>
      <c r="G839" t="s">
        <v>5</v>
      </c>
    </row>
    <row r="840" spans="1:7" ht="14.25">
      <c r="A840" s="11">
        <v>44075</v>
      </c>
      <c r="B840" s="10" t="s">
        <v>6850</v>
      </c>
      <c r="C840" s="12">
        <v>0.70833333333333337</v>
      </c>
      <c r="D840" s="13">
        <v>44099</v>
      </c>
      <c r="E840" s="7" t="s">
        <v>4769</v>
      </c>
      <c r="F840" s="14">
        <v>20</v>
      </c>
      <c r="G840" t="s">
        <v>5</v>
      </c>
    </row>
    <row r="841" spans="1:7" ht="14.25">
      <c r="A841" s="11">
        <v>44075</v>
      </c>
      <c r="B841" s="10" t="s">
        <v>6851</v>
      </c>
      <c r="C841" s="12">
        <v>0.75</v>
      </c>
      <c r="D841" s="13">
        <v>44099</v>
      </c>
      <c r="E841" s="7" t="s">
        <v>4769</v>
      </c>
      <c r="F841" s="14">
        <v>21</v>
      </c>
      <c r="G841" t="s">
        <v>5</v>
      </c>
    </row>
    <row r="842" spans="1:7" ht="14.25">
      <c r="A842" s="11">
        <v>44075</v>
      </c>
      <c r="B842" s="10" t="s">
        <v>6854</v>
      </c>
      <c r="C842" s="12">
        <v>0.875</v>
      </c>
      <c r="D842" s="13">
        <v>44099</v>
      </c>
      <c r="E842" s="7" t="s">
        <v>4769</v>
      </c>
      <c r="F842" s="14">
        <v>45.72</v>
      </c>
      <c r="G842" t="s">
        <v>5</v>
      </c>
    </row>
    <row r="843" spans="1:7" ht="14.25">
      <c r="A843" s="11">
        <v>44075</v>
      </c>
      <c r="B843" s="10" t="s">
        <v>6855</v>
      </c>
      <c r="C843" s="12">
        <v>0.91666666666666663</v>
      </c>
      <c r="D843" s="13">
        <v>44099</v>
      </c>
      <c r="E843" s="7" t="s">
        <v>4769</v>
      </c>
      <c r="F843" s="14">
        <v>39.799999999999997</v>
      </c>
      <c r="G843" t="s">
        <v>5</v>
      </c>
    </row>
    <row r="844" spans="1:7" ht="14.25">
      <c r="A844" s="11">
        <v>44075</v>
      </c>
      <c r="B844" s="10" t="s">
        <v>6861</v>
      </c>
      <c r="C844" s="12">
        <v>0.16666666666666666</v>
      </c>
      <c r="D844" s="13">
        <v>44100</v>
      </c>
      <c r="E844" s="7" t="s">
        <v>4769</v>
      </c>
      <c r="F844" s="14">
        <v>22.01</v>
      </c>
      <c r="G844" t="s">
        <v>5</v>
      </c>
    </row>
    <row r="845" spans="1:7" ht="14.25">
      <c r="A845" s="11">
        <v>44075</v>
      </c>
      <c r="B845" s="10" t="s">
        <v>6866</v>
      </c>
      <c r="C845" s="12">
        <v>0.375</v>
      </c>
      <c r="D845" s="13">
        <v>44100</v>
      </c>
      <c r="E845" s="7" t="s">
        <v>4769</v>
      </c>
      <c r="F845" s="14">
        <v>35.159999999999997</v>
      </c>
      <c r="G845" t="s">
        <v>5</v>
      </c>
    </row>
    <row r="846" spans="1:7" ht="14.25">
      <c r="A846" s="11">
        <v>44075</v>
      </c>
      <c r="B846" s="10" t="s">
        <v>6867</v>
      </c>
      <c r="C846" s="12">
        <v>0.41666666666666669</v>
      </c>
      <c r="D846" s="13">
        <v>44100</v>
      </c>
      <c r="E846" s="7" t="s">
        <v>4769</v>
      </c>
      <c r="F846" s="14">
        <v>37</v>
      </c>
      <c r="G846" t="s">
        <v>5</v>
      </c>
    </row>
    <row r="847" spans="1:7" ht="14.25">
      <c r="A847" s="11">
        <v>44075</v>
      </c>
      <c r="B847" s="10" t="s">
        <v>6880</v>
      </c>
      <c r="C847" s="12">
        <v>0.95833333333333337</v>
      </c>
      <c r="D847" s="13">
        <v>44100</v>
      </c>
      <c r="E847" s="7" t="s">
        <v>4769</v>
      </c>
      <c r="F847" s="14">
        <v>30.26</v>
      </c>
      <c r="G847" t="s">
        <v>5</v>
      </c>
    </row>
    <row r="848" spans="1:7" ht="14.25">
      <c r="A848" s="11">
        <v>44075</v>
      </c>
      <c r="B848" s="10" t="s">
        <v>6895</v>
      </c>
      <c r="C848" s="12">
        <v>0.58333333333333337</v>
      </c>
      <c r="D848" s="13">
        <v>44101</v>
      </c>
      <c r="E848" s="7" t="s">
        <v>4769</v>
      </c>
      <c r="F848" s="14">
        <v>24.25</v>
      </c>
      <c r="G848" t="s">
        <v>5</v>
      </c>
    </row>
    <row r="849" spans="1:7" ht="14.25">
      <c r="A849" s="11">
        <v>44075</v>
      </c>
      <c r="B849" s="10" t="s">
        <v>6896</v>
      </c>
      <c r="C849" s="12">
        <v>0.625</v>
      </c>
      <c r="D849" s="13">
        <v>44101</v>
      </c>
      <c r="E849" s="7" t="s">
        <v>4769</v>
      </c>
      <c r="F849" s="14">
        <v>22</v>
      </c>
      <c r="G849" t="s">
        <v>5</v>
      </c>
    </row>
    <row r="850" spans="1:7" ht="14.25">
      <c r="A850" s="11">
        <v>44075</v>
      </c>
      <c r="B850" s="10" t="s">
        <v>6901</v>
      </c>
      <c r="C850" s="12">
        <v>0.83333333333333337</v>
      </c>
      <c r="D850" s="13">
        <v>44101</v>
      </c>
      <c r="E850" s="7" t="s">
        <v>4769</v>
      </c>
      <c r="F850" s="14">
        <v>45.09</v>
      </c>
      <c r="G850" t="s">
        <v>5</v>
      </c>
    </row>
    <row r="851" spans="1:7" ht="14.25">
      <c r="A851" s="11">
        <v>44075</v>
      </c>
      <c r="B851" s="10" t="s">
        <v>6902</v>
      </c>
      <c r="C851" s="12">
        <v>0.875</v>
      </c>
      <c r="D851" s="13">
        <v>44101</v>
      </c>
      <c r="E851" s="7" t="s">
        <v>4769</v>
      </c>
      <c r="F851" s="14">
        <v>46.48</v>
      </c>
      <c r="G851" t="s">
        <v>5</v>
      </c>
    </row>
    <row r="852" spans="1:7" ht="14.25">
      <c r="A852" s="11">
        <v>44075</v>
      </c>
      <c r="B852" s="10" t="s">
        <v>6903</v>
      </c>
      <c r="C852" s="12">
        <v>0.91666666666666663</v>
      </c>
      <c r="D852" s="13">
        <v>44101</v>
      </c>
      <c r="E852" s="7" t="s">
        <v>4769</v>
      </c>
      <c r="F852" s="14">
        <v>41.76</v>
      </c>
      <c r="G852" t="s">
        <v>5</v>
      </c>
    </row>
    <row r="853" spans="1:7" ht="14.25">
      <c r="A853" s="11">
        <v>44075</v>
      </c>
      <c r="B853" s="10" t="s">
        <v>6905</v>
      </c>
      <c r="C853" s="12">
        <v>0</v>
      </c>
      <c r="D853" s="13">
        <v>44102</v>
      </c>
      <c r="E853" s="7" t="s">
        <v>4769</v>
      </c>
      <c r="F853" s="14">
        <v>33.299999999999997</v>
      </c>
      <c r="G853" t="s">
        <v>5</v>
      </c>
    </row>
    <row r="854" spans="1:7" ht="14.25">
      <c r="A854" s="11">
        <v>44075</v>
      </c>
      <c r="B854" s="10" t="s">
        <v>6912</v>
      </c>
      <c r="C854" s="12">
        <v>0.29166666666666669</v>
      </c>
      <c r="D854" s="13">
        <v>44102</v>
      </c>
      <c r="E854" s="7" t="s">
        <v>4769</v>
      </c>
      <c r="F854" s="14">
        <v>46.77</v>
      </c>
      <c r="G854" t="s">
        <v>5</v>
      </c>
    </row>
    <row r="855" spans="1:7" ht="14.25">
      <c r="A855" s="11">
        <v>44075</v>
      </c>
      <c r="B855" s="10" t="s">
        <v>6914</v>
      </c>
      <c r="C855" s="12">
        <v>0.375</v>
      </c>
      <c r="D855" s="13">
        <v>44102</v>
      </c>
      <c r="E855" s="7" t="s">
        <v>4769</v>
      </c>
      <c r="F855" s="14">
        <v>46.55</v>
      </c>
      <c r="G855" t="s">
        <v>5</v>
      </c>
    </row>
    <row r="856" spans="1:7" ht="14.25">
      <c r="A856" s="11">
        <v>44075</v>
      </c>
      <c r="B856" s="10" t="s">
        <v>6915</v>
      </c>
      <c r="C856" s="12">
        <v>0.41666666666666669</v>
      </c>
      <c r="D856" s="13">
        <v>44102</v>
      </c>
      <c r="E856" s="7" t="s">
        <v>4769</v>
      </c>
      <c r="F856" s="14">
        <v>41.1</v>
      </c>
      <c r="G856" t="s">
        <v>5</v>
      </c>
    </row>
    <row r="857" spans="1:7" ht="14.25">
      <c r="A857" s="11">
        <v>44075</v>
      </c>
      <c r="B857" s="10" t="s">
        <v>6924</v>
      </c>
      <c r="C857" s="12">
        <v>0.79166666666666663</v>
      </c>
      <c r="D857" s="13">
        <v>44102</v>
      </c>
      <c r="E857" s="7" t="s">
        <v>4769</v>
      </c>
      <c r="F857" s="14">
        <v>52</v>
      </c>
      <c r="G857" t="s">
        <v>5</v>
      </c>
    </row>
    <row r="858" spans="1:7" ht="14.25">
      <c r="A858" s="11">
        <v>44075</v>
      </c>
      <c r="B858" s="10" t="s">
        <v>6936</v>
      </c>
      <c r="C858" s="12">
        <v>0.29166666666666669</v>
      </c>
      <c r="D858" s="13">
        <v>44103</v>
      </c>
      <c r="E858" s="7" t="s">
        <v>4769</v>
      </c>
      <c r="F858" s="14">
        <v>53.76</v>
      </c>
      <c r="G858" t="s">
        <v>5</v>
      </c>
    </row>
    <row r="859" spans="1:7" ht="14.25">
      <c r="A859" s="11">
        <v>44075</v>
      </c>
      <c r="B859" s="10" t="s">
        <v>6940</v>
      </c>
      <c r="C859" s="12">
        <v>0.45833333333333331</v>
      </c>
      <c r="D859" s="13">
        <v>44103</v>
      </c>
      <c r="E859" s="7" t="s">
        <v>4769</v>
      </c>
      <c r="F859" s="14">
        <v>50.05</v>
      </c>
      <c r="G859" t="s">
        <v>5</v>
      </c>
    </row>
    <row r="860" spans="1:7" ht="14.25">
      <c r="A860" s="11">
        <v>44075</v>
      </c>
      <c r="B860" s="10" t="s">
        <v>6941</v>
      </c>
      <c r="C860" s="12">
        <v>0.5</v>
      </c>
      <c r="D860" s="13">
        <v>44103</v>
      </c>
      <c r="E860" s="7" t="s">
        <v>4769</v>
      </c>
      <c r="F860" s="14">
        <v>50.47</v>
      </c>
      <c r="G860" t="s">
        <v>5</v>
      </c>
    </row>
    <row r="861" spans="1:7" ht="14.25">
      <c r="A861" s="11">
        <v>44075</v>
      </c>
      <c r="B861" s="10" t="s">
        <v>6943</v>
      </c>
      <c r="C861" s="12">
        <v>0.58333333333333337</v>
      </c>
      <c r="D861" s="13">
        <v>44103</v>
      </c>
      <c r="E861" s="7" t="s">
        <v>4769</v>
      </c>
      <c r="F861" s="14">
        <v>49.98</v>
      </c>
      <c r="G861" t="s">
        <v>5</v>
      </c>
    </row>
    <row r="862" spans="1:7" ht="14.25">
      <c r="A862" s="11">
        <v>44075</v>
      </c>
      <c r="B862" s="10" t="s">
        <v>6945</v>
      </c>
      <c r="C862" s="12">
        <v>0.66666666666666663</v>
      </c>
      <c r="D862" s="13">
        <v>44103</v>
      </c>
      <c r="E862" s="7" t="s">
        <v>4769</v>
      </c>
      <c r="F862" s="14">
        <v>48.01</v>
      </c>
      <c r="G862" t="s">
        <v>5</v>
      </c>
    </row>
    <row r="863" spans="1:7" ht="14.25">
      <c r="A863" s="11">
        <v>44075</v>
      </c>
      <c r="B863" s="10" t="s">
        <v>6946</v>
      </c>
      <c r="C863" s="12">
        <v>0.70833333333333337</v>
      </c>
      <c r="D863" s="13">
        <v>44103</v>
      </c>
      <c r="E863" s="7" t="s">
        <v>4769</v>
      </c>
      <c r="F863" s="14">
        <v>50.55</v>
      </c>
      <c r="G863" t="s">
        <v>5</v>
      </c>
    </row>
    <row r="864" spans="1:7" ht="14.25">
      <c r="A864" s="11">
        <v>44075</v>
      </c>
      <c r="B864" s="10" t="s">
        <v>6947</v>
      </c>
      <c r="C864" s="12">
        <v>0.75</v>
      </c>
      <c r="D864" s="13">
        <v>44103</v>
      </c>
      <c r="E864" s="7" t="s">
        <v>4769</v>
      </c>
      <c r="F864" s="14">
        <v>52.05</v>
      </c>
      <c r="G864" t="s">
        <v>5</v>
      </c>
    </row>
    <row r="865" spans="1:7" ht="14.25">
      <c r="A865" s="11">
        <v>44075</v>
      </c>
      <c r="B865" s="10" t="s">
        <v>6948</v>
      </c>
      <c r="C865" s="12">
        <v>0.79166666666666663</v>
      </c>
      <c r="D865" s="13">
        <v>44103</v>
      </c>
      <c r="E865" s="7" t="s">
        <v>4769</v>
      </c>
      <c r="F865" s="14">
        <v>55.29</v>
      </c>
      <c r="G865" t="s">
        <v>5</v>
      </c>
    </row>
    <row r="866" spans="1:7" ht="14.25">
      <c r="A866" s="11">
        <v>44075</v>
      </c>
      <c r="B866" s="10" t="s">
        <v>6949</v>
      </c>
      <c r="C866" s="12">
        <v>0.83333333333333337</v>
      </c>
      <c r="D866" s="13">
        <v>44103</v>
      </c>
      <c r="E866" s="7" t="s">
        <v>4769</v>
      </c>
      <c r="F866" s="14">
        <v>61.14</v>
      </c>
      <c r="G866" t="s">
        <v>5</v>
      </c>
    </row>
    <row r="867" spans="1:7" ht="14.25">
      <c r="A867" s="11">
        <v>44075</v>
      </c>
      <c r="B867" s="10" t="s">
        <v>6951</v>
      </c>
      <c r="C867" s="12">
        <v>0.91666666666666663</v>
      </c>
      <c r="D867" s="13">
        <v>44103</v>
      </c>
      <c r="E867" s="7" t="s">
        <v>4769</v>
      </c>
      <c r="F867" s="14">
        <v>51.57</v>
      </c>
      <c r="G867" t="s">
        <v>5</v>
      </c>
    </row>
    <row r="868" spans="1:7" ht="14.25">
      <c r="A868" s="11">
        <v>44075</v>
      </c>
      <c r="B868" s="10" t="s">
        <v>6952</v>
      </c>
      <c r="C868" s="12">
        <v>0.95833333333333337</v>
      </c>
      <c r="D868" s="13">
        <v>44103</v>
      </c>
      <c r="E868" s="7" t="s">
        <v>4769</v>
      </c>
      <c r="F868" s="14">
        <v>46.05</v>
      </c>
      <c r="G868" t="s">
        <v>5</v>
      </c>
    </row>
    <row r="869" spans="1:7" ht="14.25">
      <c r="A869" s="11">
        <v>44075</v>
      </c>
      <c r="B869" s="10" t="s">
        <v>6953</v>
      </c>
      <c r="C869" s="12">
        <v>0</v>
      </c>
      <c r="D869" s="13">
        <v>44104</v>
      </c>
      <c r="E869" s="7" t="s">
        <v>4769</v>
      </c>
      <c r="F869" s="14">
        <v>50.07</v>
      </c>
      <c r="G869" t="s">
        <v>5</v>
      </c>
    </row>
    <row r="870" spans="1:7" ht="14.25">
      <c r="A870" s="11">
        <v>44075</v>
      </c>
      <c r="B870" s="10" t="s">
        <v>6954</v>
      </c>
      <c r="C870" s="12">
        <v>4.1666666666666664E-2</v>
      </c>
      <c r="D870" s="13">
        <v>44104</v>
      </c>
      <c r="E870" s="7" t="s">
        <v>4769</v>
      </c>
      <c r="F870" s="14">
        <v>50.05</v>
      </c>
      <c r="G870" t="s">
        <v>5</v>
      </c>
    </row>
    <row r="871" spans="1:7" ht="14.25">
      <c r="A871" s="11">
        <v>44075</v>
      </c>
      <c r="B871" s="10" t="s">
        <v>6955</v>
      </c>
      <c r="C871" s="12">
        <v>8.3333333333333329E-2</v>
      </c>
      <c r="D871" s="13">
        <v>44104</v>
      </c>
      <c r="E871" s="7" t="s">
        <v>4769</v>
      </c>
      <c r="F871" s="14">
        <v>50.81</v>
      </c>
      <c r="G871" t="s">
        <v>5</v>
      </c>
    </row>
    <row r="872" spans="1:7" ht="14.25">
      <c r="A872" s="11">
        <v>44075</v>
      </c>
      <c r="B872" s="10" t="s">
        <v>6956</v>
      </c>
      <c r="C872" s="12">
        <v>0.125</v>
      </c>
      <c r="D872" s="13">
        <v>44104</v>
      </c>
      <c r="E872" s="7" t="s">
        <v>4769</v>
      </c>
      <c r="F872" s="14">
        <v>50.07</v>
      </c>
      <c r="G872" t="s">
        <v>5</v>
      </c>
    </row>
    <row r="873" spans="1:7" ht="14.25">
      <c r="A873" s="11">
        <v>44075</v>
      </c>
      <c r="B873" s="10" t="s">
        <v>6958</v>
      </c>
      <c r="C873" s="12">
        <v>0.20833333333333334</v>
      </c>
      <c r="D873" s="13">
        <v>44104</v>
      </c>
      <c r="E873" s="7" t="s">
        <v>4769</v>
      </c>
      <c r="F873" s="14">
        <v>46.51</v>
      </c>
      <c r="G873" t="s">
        <v>5</v>
      </c>
    </row>
    <row r="874" spans="1:7" ht="14.25">
      <c r="A874" s="11">
        <v>44075</v>
      </c>
      <c r="B874" s="10" t="s">
        <v>6959</v>
      </c>
      <c r="C874" s="12">
        <v>0.25</v>
      </c>
      <c r="D874" s="13">
        <v>44104</v>
      </c>
      <c r="E874" s="7" t="s">
        <v>4769</v>
      </c>
      <c r="F874" s="14">
        <v>50.99</v>
      </c>
      <c r="G874" t="s">
        <v>5</v>
      </c>
    </row>
    <row r="875" spans="1:7" ht="14.25">
      <c r="A875" s="11">
        <v>44075</v>
      </c>
      <c r="B875" s="10" t="s">
        <v>6960</v>
      </c>
      <c r="C875" s="12">
        <v>0.29166666666666669</v>
      </c>
      <c r="D875" s="13">
        <v>44104</v>
      </c>
      <c r="E875" s="7" t="s">
        <v>4769</v>
      </c>
      <c r="F875" s="14">
        <v>55</v>
      </c>
      <c r="G875" t="s">
        <v>5</v>
      </c>
    </row>
    <row r="876" spans="1:7" ht="14.25">
      <c r="A876" s="11">
        <v>44075</v>
      </c>
      <c r="B876" s="10" t="s">
        <v>6962</v>
      </c>
      <c r="C876" s="12">
        <v>0.375</v>
      </c>
      <c r="D876" s="13">
        <v>44104</v>
      </c>
      <c r="E876" s="7" t="s">
        <v>4769</v>
      </c>
      <c r="F876" s="14">
        <v>55.34</v>
      </c>
      <c r="G876" t="s">
        <v>5</v>
      </c>
    </row>
    <row r="877" spans="1:7" ht="14.25">
      <c r="A877" s="11">
        <v>44075</v>
      </c>
      <c r="B877" s="10" t="s">
        <v>6967</v>
      </c>
      <c r="C877" s="12">
        <v>0.58333333333333337</v>
      </c>
      <c r="D877" s="13">
        <v>44104</v>
      </c>
      <c r="E877" s="7" t="s">
        <v>4769</v>
      </c>
      <c r="F877" s="14">
        <v>45.04</v>
      </c>
      <c r="G877" t="s">
        <v>5</v>
      </c>
    </row>
    <row r="878" spans="1:7" ht="14.25">
      <c r="A878" s="11">
        <v>44075</v>
      </c>
      <c r="B878" s="10" t="s">
        <v>6969</v>
      </c>
      <c r="C878" s="12">
        <v>0.66666666666666663</v>
      </c>
      <c r="D878" s="13">
        <v>44104</v>
      </c>
      <c r="E878" s="7" t="s">
        <v>4769</v>
      </c>
      <c r="F878" s="14">
        <v>43.99</v>
      </c>
      <c r="G878" t="s">
        <v>5</v>
      </c>
    </row>
    <row r="879" spans="1:7" ht="14.25">
      <c r="A879" s="11">
        <v>44075</v>
      </c>
      <c r="B879" s="10" t="s">
        <v>6972</v>
      </c>
      <c r="C879" s="12">
        <v>0.79166666666666663</v>
      </c>
      <c r="D879" s="13">
        <v>44104</v>
      </c>
      <c r="E879" s="7" t="s">
        <v>4769</v>
      </c>
      <c r="F879" s="14">
        <v>51.05</v>
      </c>
      <c r="G879" t="s">
        <v>5</v>
      </c>
    </row>
    <row r="880" spans="1:7" ht="14.25">
      <c r="A880" s="11">
        <v>44075</v>
      </c>
      <c r="B880" s="10" t="s">
        <v>6973</v>
      </c>
      <c r="C880" s="12">
        <v>0.83333333333333337</v>
      </c>
      <c r="D880" s="13">
        <v>44104</v>
      </c>
      <c r="E880" s="7" t="s">
        <v>4769</v>
      </c>
      <c r="F880" s="14">
        <v>55.34</v>
      </c>
      <c r="G880" t="s">
        <v>5</v>
      </c>
    </row>
    <row r="881" spans="1:12" ht="14.25">
      <c r="A881" s="11">
        <v>44013</v>
      </c>
      <c r="B881" s="10" t="s">
        <v>4789</v>
      </c>
      <c r="C881" s="12">
        <v>0.83333333333333337</v>
      </c>
      <c r="D881" s="13">
        <v>44013</v>
      </c>
      <c r="E881" s="7" t="s">
        <v>4769</v>
      </c>
      <c r="F881" s="14">
        <v>39.26</v>
      </c>
      <c r="G881" t="s">
        <v>20</v>
      </c>
      <c r="H881">
        <v>2</v>
      </c>
      <c r="I881" t="s">
        <v>49</v>
      </c>
      <c r="J881">
        <f>+COUNTIF($G$2:$G$2184,I881)</f>
        <v>3</v>
      </c>
      <c r="K881" s="34">
        <f>+J881/SUM($J$2:$J$25)</f>
        <v>4.9180327868852458E-2</v>
      </c>
      <c r="L881">
        <f>+J881*H881</f>
        <v>6</v>
      </c>
    </row>
    <row r="882" spans="1:12" ht="14.25">
      <c r="A882" s="11">
        <v>44013</v>
      </c>
      <c r="B882" s="10" t="s">
        <v>4828</v>
      </c>
      <c r="C882" s="12">
        <v>0.45833333333333331</v>
      </c>
      <c r="D882" s="13">
        <v>44015</v>
      </c>
      <c r="E882" s="7" t="s">
        <v>4769</v>
      </c>
      <c r="F882" s="14">
        <v>38.18</v>
      </c>
      <c r="G882" t="s">
        <v>20</v>
      </c>
    </row>
    <row r="883" spans="1:12" ht="14.25">
      <c r="A883" s="11">
        <v>44013</v>
      </c>
      <c r="B883" s="10" t="s">
        <v>4921</v>
      </c>
      <c r="C883" s="12">
        <v>0.33333333333333331</v>
      </c>
      <c r="D883" s="13">
        <v>44019</v>
      </c>
      <c r="E883" s="7" t="s">
        <v>4769</v>
      </c>
      <c r="F883" s="14">
        <v>37.200000000000003</v>
      </c>
      <c r="G883" t="s">
        <v>20</v>
      </c>
    </row>
    <row r="884" spans="1:12" ht="14.25">
      <c r="A884" s="11">
        <v>44013</v>
      </c>
      <c r="B884" s="10" t="s">
        <v>4930</v>
      </c>
      <c r="C884" s="12">
        <v>0.70833333333333337</v>
      </c>
      <c r="D884" s="13">
        <v>44019</v>
      </c>
      <c r="E884" s="7" t="s">
        <v>4769</v>
      </c>
      <c r="F884" s="14">
        <v>35.659999999999997</v>
      </c>
      <c r="G884" t="s">
        <v>20</v>
      </c>
    </row>
    <row r="885" spans="1:12" ht="14.25">
      <c r="A885" s="11">
        <v>44013</v>
      </c>
      <c r="B885" s="10" t="s">
        <v>4937</v>
      </c>
      <c r="C885" s="12">
        <v>0</v>
      </c>
      <c r="D885" s="13">
        <v>44020</v>
      </c>
      <c r="E885" s="7" t="s">
        <v>4769</v>
      </c>
      <c r="F885" s="14">
        <v>36.299999999999997</v>
      </c>
      <c r="G885" t="s">
        <v>20</v>
      </c>
    </row>
    <row r="886" spans="1:12" ht="14.25">
      <c r="A886" s="11">
        <v>44013</v>
      </c>
      <c r="B886" s="10" t="s">
        <v>4984</v>
      </c>
      <c r="C886" s="12">
        <v>0.95833333333333337</v>
      </c>
      <c r="D886" s="13">
        <v>44021</v>
      </c>
      <c r="E886" s="7" t="s">
        <v>4769</v>
      </c>
      <c r="F886" s="14">
        <v>41.91</v>
      </c>
      <c r="G886" t="s">
        <v>20</v>
      </c>
    </row>
    <row r="887" spans="1:12" ht="14.25">
      <c r="A887" s="11">
        <v>44013</v>
      </c>
      <c r="B887" s="10" t="s">
        <v>5096</v>
      </c>
      <c r="C887" s="12">
        <v>0.625</v>
      </c>
      <c r="D887" s="13">
        <v>44026</v>
      </c>
      <c r="E887" s="7" t="s">
        <v>4769</v>
      </c>
      <c r="F887" s="14">
        <v>36.57</v>
      </c>
      <c r="G887" t="s">
        <v>20</v>
      </c>
    </row>
    <row r="888" spans="1:12" ht="14.25">
      <c r="A888" s="11">
        <v>44013</v>
      </c>
      <c r="B888" s="10" t="s">
        <v>5147</v>
      </c>
      <c r="C888" s="12">
        <v>0.75</v>
      </c>
      <c r="D888" s="13">
        <v>44028</v>
      </c>
      <c r="E888" s="7" t="s">
        <v>4769</v>
      </c>
      <c r="F888" s="14">
        <v>36.56</v>
      </c>
      <c r="G888" t="s">
        <v>20</v>
      </c>
    </row>
    <row r="889" spans="1:12" ht="14.25">
      <c r="A889" s="11">
        <v>44013</v>
      </c>
      <c r="B889" s="10" t="s">
        <v>5229</v>
      </c>
      <c r="C889" s="12">
        <v>0.16666666666666666</v>
      </c>
      <c r="D889" s="13">
        <v>44032</v>
      </c>
      <c r="E889" s="7" t="s">
        <v>4769</v>
      </c>
      <c r="F889" s="14">
        <v>26</v>
      </c>
      <c r="G889" t="s">
        <v>20</v>
      </c>
    </row>
    <row r="890" spans="1:12" ht="14.25">
      <c r="A890" s="11">
        <v>44013</v>
      </c>
      <c r="B890" s="10" t="s">
        <v>5245</v>
      </c>
      <c r="C890" s="12">
        <v>0.83333333333333337</v>
      </c>
      <c r="D890" s="13">
        <v>44032</v>
      </c>
      <c r="E890" s="7" t="s">
        <v>4769</v>
      </c>
      <c r="F890" s="14">
        <v>40.69</v>
      </c>
      <c r="G890" t="s">
        <v>20</v>
      </c>
    </row>
    <row r="891" spans="1:12" ht="14.25">
      <c r="A891" s="11">
        <v>44013</v>
      </c>
      <c r="B891" s="10" t="s">
        <v>5270</v>
      </c>
      <c r="C891" s="12">
        <v>0.875</v>
      </c>
      <c r="D891" s="13">
        <v>44033</v>
      </c>
      <c r="E891" s="7" t="s">
        <v>4769</v>
      </c>
      <c r="F891" s="14">
        <v>40.479999999999997</v>
      </c>
      <c r="G891" t="s">
        <v>20</v>
      </c>
    </row>
    <row r="892" spans="1:12" ht="14.25">
      <c r="A892" s="11">
        <v>44013</v>
      </c>
      <c r="B892" s="10" t="s">
        <v>5450</v>
      </c>
      <c r="C892" s="12">
        <v>0.375</v>
      </c>
      <c r="D892" s="13">
        <v>44041</v>
      </c>
      <c r="E892" s="7" t="s">
        <v>4769</v>
      </c>
      <c r="F892" s="14">
        <v>40.5</v>
      </c>
      <c r="G892" t="s">
        <v>20</v>
      </c>
    </row>
    <row r="893" spans="1:12" ht="14.25">
      <c r="A893" s="11">
        <v>44013</v>
      </c>
      <c r="B893" s="10" t="s">
        <v>5458</v>
      </c>
      <c r="C893" s="12">
        <v>0.70833333333333337</v>
      </c>
      <c r="D893" s="13">
        <v>44041</v>
      </c>
      <c r="E893" s="7" t="s">
        <v>4769</v>
      </c>
      <c r="F893" s="14">
        <v>40.58</v>
      </c>
      <c r="G893" t="s">
        <v>20</v>
      </c>
    </row>
    <row r="894" spans="1:12" ht="14.25">
      <c r="A894" s="11">
        <v>44044</v>
      </c>
      <c r="B894" s="10" t="s">
        <v>5533</v>
      </c>
      <c r="C894" s="12">
        <v>0.83333333333333337</v>
      </c>
      <c r="D894" s="13">
        <v>44044</v>
      </c>
      <c r="E894" s="7" t="s">
        <v>4769</v>
      </c>
      <c r="F894" s="14">
        <v>38.369999999999997</v>
      </c>
      <c r="G894" t="s">
        <v>20</v>
      </c>
    </row>
    <row r="895" spans="1:12" ht="14.25">
      <c r="A895" s="11">
        <v>44044</v>
      </c>
      <c r="B895" s="10" t="s">
        <v>5752</v>
      </c>
      <c r="C895" s="12">
        <v>0.95833333333333337</v>
      </c>
      <c r="D895" s="13">
        <v>44053</v>
      </c>
      <c r="E895" s="7" t="s">
        <v>4769</v>
      </c>
      <c r="F895" s="14">
        <v>37.78</v>
      </c>
      <c r="G895" t="s">
        <v>20</v>
      </c>
    </row>
    <row r="896" spans="1:12" ht="14.25">
      <c r="A896" s="11">
        <v>44044</v>
      </c>
      <c r="B896" s="10" t="s">
        <v>5810</v>
      </c>
      <c r="C896" s="12">
        <v>0.375</v>
      </c>
      <c r="D896" s="13">
        <v>44056</v>
      </c>
      <c r="E896" s="7" t="s">
        <v>4769</v>
      </c>
      <c r="F896" s="14">
        <v>42.26</v>
      </c>
      <c r="G896" t="s">
        <v>20</v>
      </c>
    </row>
    <row r="897" spans="1:7" ht="14.25">
      <c r="A897" s="11">
        <v>44044</v>
      </c>
      <c r="B897" s="10" t="s">
        <v>5840</v>
      </c>
      <c r="C897" s="12">
        <v>0.625</v>
      </c>
      <c r="D897" s="13">
        <v>44057</v>
      </c>
      <c r="E897" s="7" t="s">
        <v>4769</v>
      </c>
      <c r="F897" s="14">
        <v>37.01</v>
      </c>
      <c r="G897" t="s">
        <v>20</v>
      </c>
    </row>
    <row r="898" spans="1:7" ht="14.25">
      <c r="A898" s="11">
        <v>44044</v>
      </c>
      <c r="B898" s="10" t="s">
        <v>5879</v>
      </c>
      <c r="C898" s="12">
        <v>0.25</v>
      </c>
      <c r="D898" s="13">
        <v>44059</v>
      </c>
      <c r="E898" s="7" t="s">
        <v>4769</v>
      </c>
      <c r="F898" s="14">
        <v>26</v>
      </c>
      <c r="G898" t="s">
        <v>20</v>
      </c>
    </row>
    <row r="899" spans="1:7" ht="14.25">
      <c r="A899" s="11">
        <v>44044</v>
      </c>
      <c r="B899" s="10" t="s">
        <v>5914</v>
      </c>
      <c r="C899" s="12">
        <v>0.70833333333333337</v>
      </c>
      <c r="D899" s="13">
        <v>44060</v>
      </c>
      <c r="E899" s="7" t="s">
        <v>4769</v>
      </c>
      <c r="F899" s="14">
        <v>34.630000000000003</v>
      </c>
      <c r="G899" t="s">
        <v>20</v>
      </c>
    </row>
    <row r="900" spans="1:7" ht="14.25">
      <c r="A900" s="11">
        <v>44044</v>
      </c>
      <c r="B900" s="10" t="s">
        <v>5919</v>
      </c>
      <c r="C900" s="12">
        <v>0.91666666666666663</v>
      </c>
      <c r="D900" s="13">
        <v>44060</v>
      </c>
      <c r="E900" s="7" t="s">
        <v>4769</v>
      </c>
      <c r="F900" s="14">
        <v>43.5</v>
      </c>
      <c r="G900" t="s">
        <v>20</v>
      </c>
    </row>
    <row r="901" spans="1:7" ht="14.25">
      <c r="A901" s="11">
        <v>44044</v>
      </c>
      <c r="B901" s="10" t="s">
        <v>5922</v>
      </c>
      <c r="C901" s="12">
        <v>4.1666666666666664E-2</v>
      </c>
      <c r="D901" s="13">
        <v>44061</v>
      </c>
      <c r="E901" s="7" t="s">
        <v>4769</v>
      </c>
      <c r="F901" s="14">
        <v>33.68</v>
      </c>
      <c r="G901" t="s">
        <v>20</v>
      </c>
    </row>
    <row r="902" spans="1:7" ht="14.25">
      <c r="A902" s="11">
        <v>44044</v>
      </c>
      <c r="B902" s="10" t="s">
        <v>5937</v>
      </c>
      <c r="C902" s="12">
        <v>0.66666666666666663</v>
      </c>
      <c r="D902" s="13">
        <v>44061</v>
      </c>
      <c r="E902" s="7" t="s">
        <v>4769</v>
      </c>
      <c r="F902" s="14">
        <v>37.6</v>
      </c>
      <c r="G902" t="s">
        <v>20</v>
      </c>
    </row>
    <row r="903" spans="1:7" ht="14.25">
      <c r="A903" s="11">
        <v>44044</v>
      </c>
      <c r="B903" s="10" t="s">
        <v>5955</v>
      </c>
      <c r="C903" s="12">
        <v>0.41666666666666669</v>
      </c>
      <c r="D903" s="13">
        <v>44062</v>
      </c>
      <c r="E903" s="7" t="s">
        <v>4769</v>
      </c>
      <c r="F903" s="14">
        <v>38.42</v>
      </c>
      <c r="G903" t="s">
        <v>20</v>
      </c>
    </row>
    <row r="904" spans="1:7" ht="14.25">
      <c r="A904" s="11">
        <v>44044</v>
      </c>
      <c r="B904" s="10" t="s">
        <v>6029</v>
      </c>
      <c r="C904" s="12">
        <v>0.5</v>
      </c>
      <c r="D904" s="13">
        <v>44065</v>
      </c>
      <c r="E904" s="7" t="s">
        <v>4769</v>
      </c>
      <c r="F904" s="14">
        <v>37.119999999999997</v>
      </c>
      <c r="G904" t="s">
        <v>20</v>
      </c>
    </row>
    <row r="905" spans="1:7" ht="14.25">
      <c r="A905" s="11">
        <v>44044</v>
      </c>
      <c r="B905" s="10" t="s">
        <v>6091</v>
      </c>
      <c r="C905" s="12">
        <v>8.3333333333333329E-2</v>
      </c>
      <c r="D905" s="13">
        <v>44068</v>
      </c>
      <c r="E905" s="7" t="s">
        <v>4769</v>
      </c>
      <c r="F905" s="14">
        <v>34.479999999999997</v>
      </c>
      <c r="G905" t="s">
        <v>20</v>
      </c>
    </row>
    <row r="906" spans="1:7" ht="14.25">
      <c r="A906" s="11">
        <v>44044</v>
      </c>
      <c r="B906" s="10" t="s">
        <v>6171</v>
      </c>
      <c r="C906" s="12">
        <v>0.41666666666666669</v>
      </c>
      <c r="D906" s="13">
        <v>44071</v>
      </c>
      <c r="E906" s="7" t="s">
        <v>4769</v>
      </c>
      <c r="F906" s="14">
        <v>46.01</v>
      </c>
      <c r="G906" t="s">
        <v>20</v>
      </c>
    </row>
    <row r="907" spans="1:7" ht="14.25">
      <c r="A907" s="11">
        <v>44044</v>
      </c>
      <c r="B907" s="10" t="s">
        <v>6179</v>
      </c>
      <c r="C907" s="12">
        <v>0.75</v>
      </c>
      <c r="D907" s="13">
        <v>44071</v>
      </c>
      <c r="E907" s="7" t="s">
        <v>4769</v>
      </c>
      <c r="F907" s="14">
        <v>32.270000000000003</v>
      </c>
      <c r="G907" t="s">
        <v>20</v>
      </c>
    </row>
    <row r="908" spans="1:7" ht="14.25">
      <c r="A908" s="11">
        <v>44044</v>
      </c>
      <c r="B908" s="10" t="s">
        <v>6210</v>
      </c>
      <c r="C908" s="12">
        <v>4.1666666666666664E-2</v>
      </c>
      <c r="D908" s="13">
        <v>44073</v>
      </c>
      <c r="E908" s="7" t="s">
        <v>4769</v>
      </c>
      <c r="F908" s="14">
        <v>34.979999999999997</v>
      </c>
      <c r="G908" t="s">
        <v>20</v>
      </c>
    </row>
    <row r="909" spans="1:7" ht="14.25">
      <c r="A909" s="11">
        <v>44044</v>
      </c>
      <c r="B909" s="10" t="s">
        <v>6247</v>
      </c>
      <c r="C909" s="12">
        <v>0.58333333333333337</v>
      </c>
      <c r="D909" s="13">
        <v>44074</v>
      </c>
      <c r="E909" s="7" t="s">
        <v>4769</v>
      </c>
      <c r="F909" s="14">
        <v>44.88</v>
      </c>
      <c r="G909" t="s">
        <v>20</v>
      </c>
    </row>
    <row r="910" spans="1:7" ht="14.25">
      <c r="A910" s="11">
        <v>44075</v>
      </c>
      <c r="B910" s="10" t="s">
        <v>6296</v>
      </c>
      <c r="C910" s="12">
        <v>0.625</v>
      </c>
      <c r="D910" s="13">
        <v>44076</v>
      </c>
      <c r="E910" s="7" t="s">
        <v>4769</v>
      </c>
      <c r="F910" s="14">
        <v>44.02</v>
      </c>
      <c r="G910" t="s">
        <v>20</v>
      </c>
    </row>
    <row r="911" spans="1:7" ht="14.25">
      <c r="A911" s="11">
        <v>44075</v>
      </c>
      <c r="B911" s="10" t="s">
        <v>6298</v>
      </c>
      <c r="C911" s="12">
        <v>0.70833333333333337</v>
      </c>
      <c r="D911" s="13">
        <v>44076</v>
      </c>
      <c r="E911" s="7" t="s">
        <v>4769</v>
      </c>
      <c r="F911" s="14">
        <v>48.01</v>
      </c>
      <c r="G911" t="s">
        <v>20</v>
      </c>
    </row>
    <row r="912" spans="1:7" ht="14.25">
      <c r="A912" s="11">
        <v>44075</v>
      </c>
      <c r="B912" s="10" t="s">
        <v>6511</v>
      </c>
      <c r="C912" s="12">
        <v>0.58333333333333337</v>
      </c>
      <c r="D912" s="13">
        <v>44085</v>
      </c>
      <c r="E912" s="7" t="s">
        <v>4769</v>
      </c>
      <c r="F912" s="14">
        <v>49.53</v>
      </c>
      <c r="G912" t="s">
        <v>20</v>
      </c>
    </row>
    <row r="913" spans="1:7" ht="14.25">
      <c r="A913" s="11">
        <v>44075</v>
      </c>
      <c r="B913" s="10" t="s">
        <v>6517</v>
      </c>
      <c r="C913" s="12">
        <v>0.83333333333333337</v>
      </c>
      <c r="D913" s="13">
        <v>44085</v>
      </c>
      <c r="E913" s="7" t="s">
        <v>4769</v>
      </c>
      <c r="F913" s="14">
        <v>51.67</v>
      </c>
      <c r="G913" t="s">
        <v>20</v>
      </c>
    </row>
    <row r="914" spans="1:7" ht="14.25">
      <c r="A914" s="11">
        <v>44075</v>
      </c>
      <c r="B914" s="10" t="s">
        <v>6523</v>
      </c>
      <c r="C914" s="12">
        <v>8.3333333333333329E-2</v>
      </c>
      <c r="D914" s="13">
        <v>44086</v>
      </c>
      <c r="E914" s="7" t="s">
        <v>4769</v>
      </c>
      <c r="F914" s="14">
        <v>40.67</v>
      </c>
      <c r="G914" t="s">
        <v>20</v>
      </c>
    </row>
    <row r="915" spans="1:7" ht="14.25">
      <c r="A915" s="11">
        <v>44075</v>
      </c>
      <c r="B915" s="10" t="s">
        <v>6600</v>
      </c>
      <c r="C915" s="12">
        <v>0.29166666666666669</v>
      </c>
      <c r="D915" s="13">
        <v>44089</v>
      </c>
      <c r="E915" s="7" t="s">
        <v>4769</v>
      </c>
      <c r="F915" s="14">
        <v>51.28</v>
      </c>
      <c r="G915" t="s">
        <v>20</v>
      </c>
    </row>
    <row r="916" spans="1:7" ht="14.25">
      <c r="A916" s="11">
        <v>44075</v>
      </c>
      <c r="B916" s="10" t="s">
        <v>6628</v>
      </c>
      <c r="C916" s="12">
        <v>0.45833333333333331</v>
      </c>
      <c r="D916" s="13">
        <v>44090</v>
      </c>
      <c r="E916" s="7" t="s">
        <v>4769</v>
      </c>
      <c r="F916" s="14">
        <v>53.01</v>
      </c>
      <c r="G916" t="s">
        <v>20</v>
      </c>
    </row>
    <row r="917" spans="1:7" ht="14.25">
      <c r="A917" s="11">
        <v>44075</v>
      </c>
      <c r="B917" s="10" t="s">
        <v>6736</v>
      </c>
      <c r="C917" s="12">
        <v>0.95833333333333337</v>
      </c>
      <c r="D917" s="13">
        <v>44094</v>
      </c>
      <c r="E917" s="7" t="s">
        <v>4769</v>
      </c>
      <c r="F917" s="14">
        <v>45.49</v>
      </c>
      <c r="G917" t="s">
        <v>20</v>
      </c>
    </row>
    <row r="918" spans="1:7" ht="14.25">
      <c r="A918" s="11">
        <v>44013</v>
      </c>
      <c r="B918" s="10" t="s">
        <v>4908</v>
      </c>
      <c r="C918" s="12">
        <v>0.79166666666666663</v>
      </c>
      <c r="D918" s="13">
        <v>44018</v>
      </c>
      <c r="E918" s="7" t="s">
        <v>4769</v>
      </c>
      <c r="F918" s="14">
        <v>34.22</v>
      </c>
      <c r="G918" t="s">
        <v>35</v>
      </c>
    </row>
    <row r="919" spans="1:7" ht="14.25">
      <c r="A919" s="11">
        <v>44013</v>
      </c>
      <c r="B919" s="10" t="s">
        <v>5028</v>
      </c>
      <c r="C919" s="12">
        <v>0.79166666666666663</v>
      </c>
      <c r="D919" s="13">
        <v>44023</v>
      </c>
      <c r="E919" s="7" t="s">
        <v>4769</v>
      </c>
      <c r="F919" s="14">
        <v>34</v>
      </c>
      <c r="G919" t="s">
        <v>28</v>
      </c>
    </row>
    <row r="920" spans="1:7" ht="14.25">
      <c r="A920" s="11">
        <v>44013</v>
      </c>
      <c r="B920" s="10" t="s">
        <v>5037</v>
      </c>
      <c r="C920" s="12">
        <v>0.16666666666666666</v>
      </c>
      <c r="D920" s="13">
        <v>44024</v>
      </c>
      <c r="E920" s="7" t="s">
        <v>4769</v>
      </c>
      <c r="F920" s="14">
        <v>24.7</v>
      </c>
      <c r="G920" t="s">
        <v>28</v>
      </c>
    </row>
    <row r="921" spans="1:7" ht="14.25">
      <c r="A921" s="11">
        <v>44013</v>
      </c>
      <c r="B921" s="10" t="s">
        <v>5045</v>
      </c>
      <c r="C921" s="12">
        <v>0.5</v>
      </c>
      <c r="D921" s="13">
        <v>44024</v>
      </c>
      <c r="E921" s="7" t="s">
        <v>4769</v>
      </c>
      <c r="F921" s="14">
        <v>26.18</v>
      </c>
      <c r="G921" t="s">
        <v>28</v>
      </c>
    </row>
    <row r="922" spans="1:7" ht="14.25">
      <c r="A922" s="11">
        <v>44013</v>
      </c>
      <c r="B922" s="10" t="s">
        <v>5062</v>
      </c>
      <c r="C922" s="12">
        <v>0.20833333333333334</v>
      </c>
      <c r="D922" s="13">
        <v>44025</v>
      </c>
      <c r="E922" s="7" t="s">
        <v>4769</v>
      </c>
      <c r="F922" s="14">
        <v>26.51</v>
      </c>
      <c r="G922" t="s">
        <v>28</v>
      </c>
    </row>
    <row r="923" spans="1:7" ht="14.25">
      <c r="A923" s="11">
        <v>44013</v>
      </c>
      <c r="B923" s="10" t="s">
        <v>5183</v>
      </c>
      <c r="C923" s="12">
        <v>0.25</v>
      </c>
      <c r="D923" s="13">
        <v>44030</v>
      </c>
      <c r="E923" s="7" t="s">
        <v>4769</v>
      </c>
      <c r="F923" s="14">
        <v>25.8</v>
      </c>
      <c r="G923" t="s">
        <v>28</v>
      </c>
    </row>
    <row r="924" spans="1:7" ht="14.25">
      <c r="A924" s="11">
        <v>44013</v>
      </c>
      <c r="B924" s="10" t="s">
        <v>5239</v>
      </c>
      <c r="C924" s="12">
        <v>0.58333333333333337</v>
      </c>
      <c r="D924" s="13">
        <v>44032</v>
      </c>
      <c r="E924" s="7" t="s">
        <v>4769</v>
      </c>
      <c r="F924" s="14">
        <v>38.29</v>
      </c>
      <c r="G924" t="s">
        <v>28</v>
      </c>
    </row>
    <row r="925" spans="1:7" ht="14.25">
      <c r="A925" s="11">
        <v>44013</v>
      </c>
      <c r="B925" s="10" t="s">
        <v>5259</v>
      </c>
      <c r="C925" s="12">
        <v>0.41666666666666669</v>
      </c>
      <c r="D925" s="13">
        <v>44033</v>
      </c>
      <c r="E925" s="7" t="s">
        <v>4769</v>
      </c>
      <c r="F925" s="14">
        <v>38.24</v>
      </c>
      <c r="G925" t="s">
        <v>28</v>
      </c>
    </row>
    <row r="926" spans="1:7" ht="14.25">
      <c r="A926" s="11">
        <v>44013</v>
      </c>
      <c r="B926" s="10" t="s">
        <v>5287</v>
      </c>
      <c r="C926" s="12">
        <v>0.58333333333333337</v>
      </c>
      <c r="D926" s="13">
        <v>44034</v>
      </c>
      <c r="E926" s="7" t="s">
        <v>4769</v>
      </c>
      <c r="F926" s="14">
        <v>40.619999999999997</v>
      </c>
      <c r="G926" t="s">
        <v>28</v>
      </c>
    </row>
    <row r="927" spans="1:7" ht="14.25">
      <c r="A927" s="11">
        <v>44013</v>
      </c>
      <c r="B927" s="10" t="s">
        <v>5403</v>
      </c>
      <c r="C927" s="12">
        <v>0.41666666666666669</v>
      </c>
      <c r="D927" s="13">
        <v>44039</v>
      </c>
      <c r="E927" s="7" t="s">
        <v>4769</v>
      </c>
      <c r="F927" s="14">
        <v>39.79</v>
      </c>
      <c r="G927" t="s">
        <v>28</v>
      </c>
    </row>
    <row r="928" spans="1:7" ht="14.25">
      <c r="A928" s="11">
        <v>44013</v>
      </c>
      <c r="B928" s="10" t="s">
        <v>5408</v>
      </c>
      <c r="C928" s="12">
        <v>0.625</v>
      </c>
      <c r="D928" s="13">
        <v>44039</v>
      </c>
      <c r="E928" s="7" t="s">
        <v>4769</v>
      </c>
      <c r="F928" s="14">
        <v>38.47</v>
      </c>
      <c r="G928" t="s">
        <v>28</v>
      </c>
    </row>
    <row r="929" spans="1:7" ht="14.25">
      <c r="A929" s="11">
        <v>44044</v>
      </c>
      <c r="B929" s="10" t="s">
        <v>5761</v>
      </c>
      <c r="C929" s="12">
        <v>0.33333333333333331</v>
      </c>
      <c r="D929" s="13">
        <v>44054</v>
      </c>
      <c r="E929" s="7" t="s">
        <v>4769</v>
      </c>
      <c r="F929" s="14">
        <v>40.24</v>
      </c>
      <c r="G929" t="s">
        <v>28</v>
      </c>
    </row>
    <row r="930" spans="1:7" ht="14.25">
      <c r="A930" s="11">
        <v>44044</v>
      </c>
      <c r="B930" s="10" t="s">
        <v>5770</v>
      </c>
      <c r="C930" s="12">
        <v>0.70833333333333337</v>
      </c>
      <c r="D930" s="13">
        <v>44054</v>
      </c>
      <c r="E930" s="7" t="s">
        <v>4769</v>
      </c>
      <c r="F930" s="14">
        <v>39.53</v>
      </c>
      <c r="G930" t="s">
        <v>28</v>
      </c>
    </row>
    <row r="931" spans="1:7" ht="14.25">
      <c r="A931" s="11">
        <v>44044</v>
      </c>
      <c r="B931" s="10" t="s">
        <v>5811</v>
      </c>
      <c r="C931" s="12">
        <v>0.41666666666666669</v>
      </c>
      <c r="D931" s="13">
        <v>44056</v>
      </c>
      <c r="E931" s="7" t="s">
        <v>4769</v>
      </c>
      <c r="F931" s="14">
        <v>41.74</v>
      </c>
      <c r="G931" t="s">
        <v>28</v>
      </c>
    </row>
    <row r="932" spans="1:7" ht="14.25">
      <c r="A932" s="11">
        <v>44044</v>
      </c>
      <c r="B932" s="10" t="s">
        <v>5880</v>
      </c>
      <c r="C932" s="12">
        <v>0.29166666666666669</v>
      </c>
      <c r="D932" s="13">
        <v>44059</v>
      </c>
      <c r="E932" s="7" t="s">
        <v>4769</v>
      </c>
      <c r="F932" s="14">
        <v>25.95</v>
      </c>
      <c r="G932" t="s">
        <v>28</v>
      </c>
    </row>
    <row r="933" spans="1:7" ht="14.25">
      <c r="A933" s="11">
        <v>44044</v>
      </c>
      <c r="B933" s="10" t="s">
        <v>5884</v>
      </c>
      <c r="C933" s="12">
        <v>0.45833333333333331</v>
      </c>
      <c r="D933" s="13">
        <v>44059</v>
      </c>
      <c r="E933" s="7" t="s">
        <v>4769</v>
      </c>
      <c r="F933" s="14">
        <v>24.11</v>
      </c>
      <c r="G933" t="s">
        <v>28</v>
      </c>
    </row>
    <row r="934" spans="1:7" ht="14.25">
      <c r="A934" s="11">
        <v>44044</v>
      </c>
      <c r="B934" s="10" t="s">
        <v>5886</v>
      </c>
      <c r="C934" s="12">
        <v>0.54166666666666663</v>
      </c>
      <c r="D934" s="13">
        <v>44059</v>
      </c>
      <c r="E934" s="7" t="s">
        <v>4769</v>
      </c>
      <c r="F934" s="14">
        <v>22.64</v>
      </c>
      <c r="G934" t="s">
        <v>28</v>
      </c>
    </row>
    <row r="935" spans="1:7" ht="14.25">
      <c r="A935" s="11">
        <v>44044</v>
      </c>
      <c r="B935" s="10" t="s">
        <v>5979</v>
      </c>
      <c r="C935" s="12">
        <v>0.41666666666666669</v>
      </c>
      <c r="D935" s="13">
        <v>44063</v>
      </c>
      <c r="E935" s="7" t="s">
        <v>4769</v>
      </c>
      <c r="F935" s="14">
        <v>39.82</v>
      </c>
      <c r="G935" t="s">
        <v>28</v>
      </c>
    </row>
    <row r="936" spans="1:7" ht="14.25">
      <c r="A936" s="11">
        <v>44044</v>
      </c>
      <c r="B936" s="10" t="s">
        <v>6028</v>
      </c>
      <c r="C936" s="12">
        <v>0.45833333333333331</v>
      </c>
      <c r="D936" s="13">
        <v>44065</v>
      </c>
      <c r="E936" s="7" t="s">
        <v>4769</v>
      </c>
      <c r="F936" s="14">
        <v>36.369999999999997</v>
      </c>
      <c r="G936" t="s">
        <v>28</v>
      </c>
    </row>
    <row r="937" spans="1:7" ht="14.25">
      <c r="A937" s="11">
        <v>44044</v>
      </c>
      <c r="B937" s="10" t="s">
        <v>6050</v>
      </c>
      <c r="C937" s="12">
        <v>0.375</v>
      </c>
      <c r="D937" s="13">
        <v>44066</v>
      </c>
      <c r="E937" s="7" t="s">
        <v>4769</v>
      </c>
      <c r="F937" s="14">
        <v>25.15</v>
      </c>
      <c r="G937" t="s">
        <v>28</v>
      </c>
    </row>
    <row r="938" spans="1:7" ht="14.25">
      <c r="A938" s="11">
        <v>44044</v>
      </c>
      <c r="B938" s="10" t="s">
        <v>6051</v>
      </c>
      <c r="C938" s="12">
        <v>0.41666666666666669</v>
      </c>
      <c r="D938" s="13">
        <v>44066</v>
      </c>
      <c r="E938" s="7" t="s">
        <v>4769</v>
      </c>
      <c r="F938" s="14">
        <v>23.77</v>
      </c>
      <c r="G938" t="s">
        <v>28</v>
      </c>
    </row>
    <row r="939" spans="1:7" ht="14.25">
      <c r="A939" s="11">
        <v>44075</v>
      </c>
      <c r="B939" s="10" t="s">
        <v>6434</v>
      </c>
      <c r="C939" s="12">
        <v>0.375</v>
      </c>
      <c r="D939" s="13">
        <v>44082</v>
      </c>
      <c r="E939" s="7" t="s">
        <v>4769</v>
      </c>
      <c r="F939" s="14">
        <v>43.37</v>
      </c>
      <c r="G939" t="s">
        <v>28</v>
      </c>
    </row>
    <row r="940" spans="1:7" ht="14.25">
      <c r="A940" s="11">
        <v>44075</v>
      </c>
      <c r="B940" s="10" t="s">
        <v>6465</v>
      </c>
      <c r="C940" s="12">
        <v>0.66666666666666663</v>
      </c>
      <c r="D940" s="13">
        <v>44083</v>
      </c>
      <c r="E940" s="7" t="s">
        <v>4769</v>
      </c>
      <c r="F940" s="14">
        <v>48.51</v>
      </c>
      <c r="G940" t="s">
        <v>28</v>
      </c>
    </row>
    <row r="941" spans="1:7" ht="14.25">
      <c r="A941" s="11">
        <v>44075</v>
      </c>
      <c r="B941" s="10" t="s">
        <v>6466</v>
      </c>
      <c r="C941" s="12">
        <v>0.70833333333333337</v>
      </c>
      <c r="D941" s="13">
        <v>44083</v>
      </c>
      <c r="E941" s="7" t="s">
        <v>4769</v>
      </c>
      <c r="F941" s="14">
        <v>46.57</v>
      </c>
      <c r="G941" t="s">
        <v>28</v>
      </c>
    </row>
    <row r="942" spans="1:7" ht="14.25">
      <c r="A942" s="11">
        <v>44075</v>
      </c>
      <c r="B942" s="10" t="s">
        <v>6676</v>
      </c>
      <c r="C942" s="12">
        <v>0.45833333333333331</v>
      </c>
      <c r="D942" s="13">
        <v>44092</v>
      </c>
      <c r="E942" s="7" t="s">
        <v>4769</v>
      </c>
      <c r="F942" s="14">
        <v>47.01</v>
      </c>
      <c r="G942" t="s">
        <v>28</v>
      </c>
    </row>
    <row r="943" spans="1:7" ht="14.25">
      <c r="A943" s="11">
        <v>44075</v>
      </c>
      <c r="B943" s="10" t="s">
        <v>6685</v>
      </c>
      <c r="C943" s="12">
        <v>0.83333333333333337</v>
      </c>
      <c r="D943" s="13">
        <v>44092</v>
      </c>
      <c r="E943" s="7" t="s">
        <v>4769</v>
      </c>
      <c r="F943" s="14">
        <v>52.19</v>
      </c>
      <c r="G943" t="s">
        <v>28</v>
      </c>
    </row>
    <row r="944" spans="1:7" ht="14.25">
      <c r="A944" s="11">
        <v>44075</v>
      </c>
      <c r="B944" s="10" t="s">
        <v>6921</v>
      </c>
      <c r="C944" s="12">
        <v>0.66666666666666663</v>
      </c>
      <c r="D944" s="13">
        <v>44102</v>
      </c>
      <c r="E944" s="7" t="s">
        <v>4769</v>
      </c>
      <c r="F944" s="14">
        <v>41.07</v>
      </c>
      <c r="G944" t="s">
        <v>28</v>
      </c>
    </row>
    <row r="945" spans="1:12" ht="14.25">
      <c r="A945" s="11">
        <v>44075</v>
      </c>
      <c r="B945" s="10" t="s">
        <v>6922</v>
      </c>
      <c r="C945" s="12">
        <v>0.70833333333333337</v>
      </c>
      <c r="D945" s="13">
        <v>44102</v>
      </c>
      <c r="E945" s="7" t="s">
        <v>4769</v>
      </c>
      <c r="F945" s="14">
        <v>44.15</v>
      </c>
      <c r="G945" t="s">
        <v>28</v>
      </c>
    </row>
    <row r="946" spans="1:12" ht="14.25">
      <c r="A946" s="11">
        <v>44075</v>
      </c>
      <c r="B946" s="10" t="s">
        <v>6957</v>
      </c>
      <c r="C946" s="12">
        <v>0.16666666666666666</v>
      </c>
      <c r="D946" s="13">
        <v>44104</v>
      </c>
      <c r="E946" s="7" t="s">
        <v>4769</v>
      </c>
      <c r="F946" s="14">
        <v>49.52</v>
      </c>
      <c r="G946" t="s">
        <v>28</v>
      </c>
    </row>
    <row r="947" spans="1:12" ht="14.25">
      <c r="A947" s="11">
        <v>44075</v>
      </c>
      <c r="B947" s="10" t="s">
        <v>6261</v>
      </c>
      <c r="C947" s="12">
        <v>0.16666666666666666</v>
      </c>
      <c r="D947" s="13">
        <v>44075</v>
      </c>
      <c r="E947" s="7" t="s">
        <v>4769</v>
      </c>
      <c r="F947" s="14">
        <v>36.200000000000003</v>
      </c>
      <c r="G947" t="s">
        <v>17</v>
      </c>
    </row>
    <row r="948" spans="1:12" ht="14.25">
      <c r="A948" s="11">
        <v>44075</v>
      </c>
      <c r="B948" s="10" t="s">
        <v>6315</v>
      </c>
      <c r="C948" s="12">
        <v>0.41666666666666669</v>
      </c>
      <c r="D948" s="13">
        <v>44077</v>
      </c>
      <c r="E948" s="7" t="s">
        <v>4769</v>
      </c>
      <c r="F948" s="14">
        <v>48.17</v>
      </c>
      <c r="G948" t="s">
        <v>39</v>
      </c>
    </row>
    <row r="949" spans="1:12" ht="14.25">
      <c r="A949" s="11">
        <v>44075</v>
      </c>
      <c r="B949" s="10" t="s">
        <v>6627</v>
      </c>
      <c r="C949" s="12">
        <v>0.41666666666666669</v>
      </c>
      <c r="D949" s="13">
        <v>44090</v>
      </c>
      <c r="E949" s="7" t="s">
        <v>4769</v>
      </c>
      <c r="F949" s="14">
        <v>53.19</v>
      </c>
      <c r="G949" t="s">
        <v>39</v>
      </c>
    </row>
    <row r="950" spans="1:12" ht="14.25">
      <c r="A950" s="11">
        <v>44075</v>
      </c>
      <c r="B950" s="10" t="s">
        <v>6745</v>
      </c>
      <c r="C950" s="12">
        <v>0.33333333333333331</v>
      </c>
      <c r="D950" s="13">
        <v>44095</v>
      </c>
      <c r="E950" s="7" t="s">
        <v>4769</v>
      </c>
      <c r="F950" s="14">
        <v>53.72</v>
      </c>
      <c r="G950" t="s">
        <v>39</v>
      </c>
    </row>
    <row r="951" spans="1:12" ht="14.25">
      <c r="A951" s="11">
        <v>44013</v>
      </c>
      <c r="B951" s="10" t="s">
        <v>4784</v>
      </c>
      <c r="C951" s="12">
        <v>0.625</v>
      </c>
      <c r="D951" s="13">
        <v>44013</v>
      </c>
      <c r="E951" s="7" t="s">
        <v>4769</v>
      </c>
      <c r="F951" s="14">
        <v>28.47</v>
      </c>
      <c r="G951" t="s">
        <v>6</v>
      </c>
      <c r="H951">
        <v>2</v>
      </c>
      <c r="I951" t="s">
        <v>17</v>
      </c>
      <c r="J951">
        <f>+COUNTIF($G$2:$G$2184,I951)</f>
        <v>1</v>
      </c>
      <c r="K951" s="34">
        <f>+J951/SUM($J$2:$J$25)</f>
        <v>1.6393442622950821E-2</v>
      </c>
      <c r="L951">
        <f>+J951*H951</f>
        <v>2</v>
      </c>
    </row>
    <row r="952" spans="1:12" ht="14.25">
      <c r="A952" s="11">
        <v>44013</v>
      </c>
      <c r="B952" s="10" t="s">
        <v>4798</v>
      </c>
      <c r="C952" s="12">
        <v>0.20833333333333334</v>
      </c>
      <c r="D952" s="13">
        <v>44014</v>
      </c>
      <c r="E952" s="7" t="s">
        <v>4769</v>
      </c>
      <c r="F952" s="14">
        <v>30.19</v>
      </c>
      <c r="G952" t="s">
        <v>6</v>
      </c>
    </row>
    <row r="953" spans="1:12" ht="14.25">
      <c r="A953" s="11">
        <v>44013</v>
      </c>
      <c r="B953" s="10" t="s">
        <v>4799</v>
      </c>
      <c r="C953" s="12">
        <v>0.25</v>
      </c>
      <c r="D953" s="13">
        <v>44014</v>
      </c>
      <c r="E953" s="7" t="s">
        <v>4769</v>
      </c>
      <c r="F953" s="14">
        <v>38.5</v>
      </c>
      <c r="G953" t="s">
        <v>6</v>
      </c>
    </row>
    <row r="954" spans="1:12" ht="14.25">
      <c r="A954" s="11">
        <v>44013</v>
      </c>
      <c r="B954" s="10" t="s">
        <v>4821</v>
      </c>
      <c r="C954" s="12">
        <v>0.16666666666666666</v>
      </c>
      <c r="D954" s="13">
        <v>44015</v>
      </c>
      <c r="E954" s="7" t="s">
        <v>4769</v>
      </c>
      <c r="F954" s="14">
        <v>29.02</v>
      </c>
      <c r="G954" t="s">
        <v>6</v>
      </c>
    </row>
    <row r="955" spans="1:12" ht="14.25">
      <c r="A955" s="11">
        <v>44013</v>
      </c>
      <c r="B955" s="10" t="s">
        <v>4823</v>
      </c>
      <c r="C955" s="12">
        <v>0.25</v>
      </c>
      <c r="D955" s="13">
        <v>44015</v>
      </c>
      <c r="E955" s="7" t="s">
        <v>4769</v>
      </c>
      <c r="F955" s="14">
        <v>35.869999999999997</v>
      </c>
      <c r="G955" t="s">
        <v>6</v>
      </c>
    </row>
    <row r="956" spans="1:12" ht="14.25">
      <c r="A956" s="11">
        <v>44013</v>
      </c>
      <c r="B956" s="10" t="s">
        <v>4830</v>
      </c>
      <c r="C956" s="12">
        <v>0.54166666666666663</v>
      </c>
      <c r="D956" s="13">
        <v>44015</v>
      </c>
      <c r="E956" s="7" t="s">
        <v>4769</v>
      </c>
      <c r="F956" s="14">
        <v>37.869999999999997</v>
      </c>
      <c r="G956" t="s">
        <v>6</v>
      </c>
    </row>
    <row r="957" spans="1:12" ht="14.25">
      <c r="A957" s="11">
        <v>44013</v>
      </c>
      <c r="B957" s="10" t="s">
        <v>4832</v>
      </c>
      <c r="C957" s="12">
        <v>0.625</v>
      </c>
      <c r="D957" s="13">
        <v>44015</v>
      </c>
      <c r="E957" s="7" t="s">
        <v>4769</v>
      </c>
      <c r="F957" s="14">
        <v>31.72</v>
      </c>
      <c r="G957" t="s">
        <v>6</v>
      </c>
    </row>
    <row r="958" spans="1:12" ht="14.25">
      <c r="A958" s="11">
        <v>44013</v>
      </c>
      <c r="B958" s="10" t="s">
        <v>4834</v>
      </c>
      <c r="C958" s="12">
        <v>0.70833333333333337</v>
      </c>
      <c r="D958" s="13">
        <v>44015</v>
      </c>
      <c r="E958" s="7" t="s">
        <v>4769</v>
      </c>
      <c r="F958" s="14">
        <v>32.299999999999997</v>
      </c>
      <c r="G958" t="s">
        <v>6</v>
      </c>
    </row>
    <row r="959" spans="1:12" ht="14.25">
      <c r="A959" s="11">
        <v>44013</v>
      </c>
      <c r="B959" s="10" t="s">
        <v>4836</v>
      </c>
      <c r="C959" s="12">
        <v>0.79166666666666663</v>
      </c>
      <c r="D959" s="13">
        <v>44015</v>
      </c>
      <c r="E959" s="7" t="s">
        <v>4769</v>
      </c>
      <c r="F959" s="14">
        <v>38.869999999999997</v>
      </c>
      <c r="G959" t="s">
        <v>6</v>
      </c>
    </row>
    <row r="960" spans="1:12" ht="14.25">
      <c r="A960" s="11">
        <v>44013</v>
      </c>
      <c r="B960" s="10" t="s">
        <v>4838</v>
      </c>
      <c r="C960" s="12">
        <v>0.875</v>
      </c>
      <c r="D960" s="13">
        <v>44015</v>
      </c>
      <c r="E960" s="7" t="s">
        <v>4769</v>
      </c>
      <c r="F960" s="14">
        <v>35.299999999999997</v>
      </c>
      <c r="G960" t="s">
        <v>6</v>
      </c>
    </row>
    <row r="961" spans="1:7" ht="14.25">
      <c r="A961" s="11">
        <v>44013</v>
      </c>
      <c r="B961" s="10" t="s">
        <v>4842</v>
      </c>
      <c r="C961" s="12">
        <v>4.1666666666666664E-2</v>
      </c>
      <c r="D961" s="13">
        <v>44016</v>
      </c>
      <c r="E961" s="7" t="s">
        <v>4769</v>
      </c>
      <c r="F961" s="14">
        <v>28.1</v>
      </c>
      <c r="G961" t="s">
        <v>6</v>
      </c>
    </row>
    <row r="962" spans="1:7" ht="14.25">
      <c r="A962" s="11">
        <v>44013</v>
      </c>
      <c r="B962" s="10" t="s">
        <v>4849</v>
      </c>
      <c r="C962" s="12">
        <v>0.33333333333333331</v>
      </c>
      <c r="D962" s="13">
        <v>44016</v>
      </c>
      <c r="E962" s="7" t="s">
        <v>4769</v>
      </c>
      <c r="F962" s="14">
        <v>27.13</v>
      </c>
      <c r="G962" t="s">
        <v>6</v>
      </c>
    </row>
    <row r="963" spans="1:7" ht="14.25">
      <c r="A963" s="11">
        <v>44013</v>
      </c>
      <c r="B963" s="10" t="s">
        <v>4850</v>
      </c>
      <c r="C963" s="12">
        <v>0.375</v>
      </c>
      <c r="D963" s="13">
        <v>44016</v>
      </c>
      <c r="E963" s="7" t="s">
        <v>4769</v>
      </c>
      <c r="F963" s="14">
        <v>27.13</v>
      </c>
      <c r="G963" t="s">
        <v>6</v>
      </c>
    </row>
    <row r="964" spans="1:7" ht="14.25">
      <c r="A964" s="11">
        <v>44013</v>
      </c>
      <c r="B964" s="10" t="s">
        <v>4851</v>
      </c>
      <c r="C964" s="12">
        <v>0.41666666666666669</v>
      </c>
      <c r="D964" s="13">
        <v>44016</v>
      </c>
      <c r="E964" s="7" t="s">
        <v>4769</v>
      </c>
      <c r="F964" s="14">
        <v>27.22</v>
      </c>
      <c r="G964" t="s">
        <v>6</v>
      </c>
    </row>
    <row r="965" spans="1:7" ht="14.25">
      <c r="A965" s="11">
        <v>44013</v>
      </c>
      <c r="B965" s="10" t="s">
        <v>4854</v>
      </c>
      <c r="C965" s="12">
        <v>0.54166666666666663</v>
      </c>
      <c r="D965" s="13">
        <v>44016</v>
      </c>
      <c r="E965" s="7" t="s">
        <v>4769</v>
      </c>
      <c r="F965" s="14">
        <v>30.5</v>
      </c>
      <c r="G965" t="s">
        <v>6</v>
      </c>
    </row>
    <row r="966" spans="1:7" ht="14.25">
      <c r="A966" s="11">
        <v>44013</v>
      </c>
      <c r="B966" s="10" t="s">
        <v>4855</v>
      </c>
      <c r="C966" s="12">
        <v>0.58333333333333337</v>
      </c>
      <c r="D966" s="13">
        <v>44016</v>
      </c>
      <c r="E966" s="7" t="s">
        <v>4769</v>
      </c>
      <c r="F966" s="14">
        <v>30.18</v>
      </c>
      <c r="G966" t="s">
        <v>6</v>
      </c>
    </row>
    <row r="967" spans="1:7" ht="14.25">
      <c r="A967" s="11">
        <v>44013</v>
      </c>
      <c r="B967" s="10" t="s">
        <v>4859</v>
      </c>
      <c r="C967" s="12">
        <v>0.75</v>
      </c>
      <c r="D967" s="13">
        <v>44016</v>
      </c>
      <c r="E967" s="7" t="s">
        <v>4769</v>
      </c>
      <c r="F967" s="14">
        <v>26.81</v>
      </c>
      <c r="G967" t="s">
        <v>6</v>
      </c>
    </row>
    <row r="968" spans="1:7" ht="14.25">
      <c r="A968" s="11">
        <v>44013</v>
      </c>
      <c r="B968" s="10" t="s">
        <v>4860</v>
      </c>
      <c r="C968" s="12">
        <v>0.79166666666666663</v>
      </c>
      <c r="D968" s="13">
        <v>44016</v>
      </c>
      <c r="E968" s="7" t="s">
        <v>4769</v>
      </c>
      <c r="F968" s="14">
        <v>28.03</v>
      </c>
      <c r="G968" t="s">
        <v>6</v>
      </c>
    </row>
    <row r="969" spans="1:7" ht="14.25">
      <c r="A969" s="11">
        <v>44013</v>
      </c>
      <c r="B969" s="10" t="s">
        <v>4874</v>
      </c>
      <c r="C969" s="12">
        <v>0.375</v>
      </c>
      <c r="D969" s="13">
        <v>44017</v>
      </c>
      <c r="E969" s="7" t="s">
        <v>4769</v>
      </c>
      <c r="F969" s="14">
        <v>23.1</v>
      </c>
      <c r="G969" t="s">
        <v>6</v>
      </c>
    </row>
    <row r="970" spans="1:7" ht="14.25">
      <c r="A970" s="11">
        <v>44013</v>
      </c>
      <c r="B970" s="10" t="s">
        <v>4875</v>
      </c>
      <c r="C970" s="12">
        <v>0.41666666666666669</v>
      </c>
      <c r="D970" s="13">
        <v>44017</v>
      </c>
      <c r="E970" s="7" t="s">
        <v>4769</v>
      </c>
      <c r="F970" s="14">
        <v>23.25</v>
      </c>
      <c r="G970" t="s">
        <v>6</v>
      </c>
    </row>
    <row r="971" spans="1:7" ht="14.25">
      <c r="A971" s="11">
        <v>44013</v>
      </c>
      <c r="B971" s="10" t="s">
        <v>4878</v>
      </c>
      <c r="C971" s="12">
        <v>0.54166666666666663</v>
      </c>
      <c r="D971" s="13">
        <v>44017</v>
      </c>
      <c r="E971" s="7" t="s">
        <v>4769</v>
      </c>
      <c r="F971" s="14">
        <v>26.8</v>
      </c>
      <c r="G971" t="s">
        <v>6</v>
      </c>
    </row>
    <row r="972" spans="1:7" ht="14.25">
      <c r="A972" s="11">
        <v>44013</v>
      </c>
      <c r="B972" s="10" t="s">
        <v>4879</v>
      </c>
      <c r="C972" s="12">
        <v>0.58333333333333337</v>
      </c>
      <c r="D972" s="13">
        <v>44017</v>
      </c>
      <c r="E972" s="7" t="s">
        <v>4769</v>
      </c>
      <c r="F972" s="14">
        <v>27</v>
      </c>
      <c r="G972" t="s">
        <v>6</v>
      </c>
    </row>
    <row r="973" spans="1:7" ht="14.25">
      <c r="A973" s="11">
        <v>44013</v>
      </c>
      <c r="B973" s="10" t="s">
        <v>4885</v>
      </c>
      <c r="C973" s="12">
        <v>0.83333333333333337</v>
      </c>
      <c r="D973" s="13">
        <v>44017</v>
      </c>
      <c r="E973" s="7" t="s">
        <v>4769</v>
      </c>
      <c r="F973" s="14">
        <v>26.4</v>
      </c>
      <c r="G973" t="s">
        <v>6</v>
      </c>
    </row>
    <row r="974" spans="1:7" ht="14.25">
      <c r="A974" s="11">
        <v>44013</v>
      </c>
      <c r="B974" s="10" t="s">
        <v>4890</v>
      </c>
      <c r="C974" s="12">
        <v>4.1666666666666664E-2</v>
      </c>
      <c r="D974" s="13">
        <v>44018</v>
      </c>
      <c r="E974" s="7" t="s">
        <v>4769</v>
      </c>
      <c r="F974" s="14">
        <v>21.9</v>
      </c>
      <c r="G974" t="s">
        <v>6</v>
      </c>
    </row>
    <row r="975" spans="1:7" ht="14.25">
      <c r="A975" s="11">
        <v>44013</v>
      </c>
      <c r="B975" s="10" t="s">
        <v>4891</v>
      </c>
      <c r="C975" s="12">
        <v>8.3333333333333329E-2</v>
      </c>
      <c r="D975" s="13">
        <v>44018</v>
      </c>
      <c r="E975" s="7" t="s">
        <v>4769</v>
      </c>
      <c r="F975" s="14">
        <v>20.51</v>
      </c>
      <c r="G975" t="s">
        <v>6</v>
      </c>
    </row>
    <row r="976" spans="1:7" ht="14.25">
      <c r="A976" s="11">
        <v>44013</v>
      </c>
      <c r="B976" s="10" t="s">
        <v>4892</v>
      </c>
      <c r="C976" s="12">
        <v>0.125</v>
      </c>
      <c r="D976" s="13">
        <v>44018</v>
      </c>
      <c r="E976" s="7" t="s">
        <v>4769</v>
      </c>
      <c r="F976" s="14">
        <v>19.399999999999999</v>
      </c>
      <c r="G976" t="s">
        <v>6</v>
      </c>
    </row>
    <row r="977" spans="1:7" ht="14.25">
      <c r="A977" s="11">
        <v>44013</v>
      </c>
      <c r="B977" s="10" t="s">
        <v>4893</v>
      </c>
      <c r="C977" s="12">
        <v>0.16666666666666666</v>
      </c>
      <c r="D977" s="13">
        <v>44018</v>
      </c>
      <c r="E977" s="7" t="s">
        <v>4769</v>
      </c>
      <c r="F977" s="14">
        <v>18.5</v>
      </c>
      <c r="G977" t="s">
        <v>6</v>
      </c>
    </row>
    <row r="978" spans="1:7" ht="14.25">
      <c r="A978" s="11">
        <v>44013</v>
      </c>
      <c r="B978" s="10" t="s">
        <v>4894</v>
      </c>
      <c r="C978" s="12">
        <v>0.20833333333333334</v>
      </c>
      <c r="D978" s="13">
        <v>44018</v>
      </c>
      <c r="E978" s="7" t="s">
        <v>4769</v>
      </c>
      <c r="F978" s="14">
        <v>18.5</v>
      </c>
      <c r="G978" t="s">
        <v>6</v>
      </c>
    </row>
    <row r="979" spans="1:7" ht="14.25">
      <c r="A979" s="11">
        <v>44013</v>
      </c>
      <c r="B979" s="10" t="s">
        <v>4895</v>
      </c>
      <c r="C979" s="12">
        <v>0.25</v>
      </c>
      <c r="D979" s="13">
        <v>44018</v>
      </c>
      <c r="E979" s="7" t="s">
        <v>4769</v>
      </c>
      <c r="F979" s="14">
        <v>22.8</v>
      </c>
      <c r="G979" t="s">
        <v>6</v>
      </c>
    </row>
    <row r="980" spans="1:7" ht="14.25">
      <c r="A980" s="11">
        <v>44013</v>
      </c>
      <c r="B980" s="10" t="s">
        <v>4903</v>
      </c>
      <c r="C980" s="12">
        <v>0.58333333333333337</v>
      </c>
      <c r="D980" s="13">
        <v>44018</v>
      </c>
      <c r="E980" s="7" t="s">
        <v>4769</v>
      </c>
      <c r="F980" s="14">
        <v>29.46</v>
      </c>
      <c r="G980" t="s">
        <v>6</v>
      </c>
    </row>
    <row r="981" spans="1:7" ht="14.25">
      <c r="A981" s="11">
        <v>44013</v>
      </c>
      <c r="B981" s="10" t="s">
        <v>4906</v>
      </c>
      <c r="C981" s="12">
        <v>0.70833333333333337</v>
      </c>
      <c r="D981" s="13">
        <v>44018</v>
      </c>
      <c r="E981" s="7" t="s">
        <v>4769</v>
      </c>
      <c r="F981" s="14">
        <v>28.36</v>
      </c>
      <c r="G981" t="s">
        <v>6</v>
      </c>
    </row>
    <row r="982" spans="1:7" ht="14.25">
      <c r="A982" s="11">
        <v>44013</v>
      </c>
      <c r="B982" s="10" t="s">
        <v>4912</v>
      </c>
      <c r="C982" s="12">
        <v>0.95833333333333337</v>
      </c>
      <c r="D982" s="13">
        <v>44018</v>
      </c>
      <c r="E982" s="7" t="s">
        <v>4769</v>
      </c>
      <c r="F982" s="14">
        <v>36.14</v>
      </c>
      <c r="G982" t="s">
        <v>6</v>
      </c>
    </row>
    <row r="983" spans="1:7" ht="14.25">
      <c r="A983" s="11">
        <v>44013</v>
      </c>
      <c r="B983" s="10" t="s">
        <v>4913</v>
      </c>
      <c r="C983" s="12">
        <v>0</v>
      </c>
      <c r="D983" s="13">
        <v>44019</v>
      </c>
      <c r="E983" s="7" t="s">
        <v>4769</v>
      </c>
      <c r="F983" s="14">
        <v>33.270000000000003</v>
      </c>
      <c r="G983" t="s">
        <v>6</v>
      </c>
    </row>
    <row r="984" spans="1:7" ht="14.25">
      <c r="A984" s="11">
        <v>44013</v>
      </c>
      <c r="B984" s="10" t="s">
        <v>4915</v>
      </c>
      <c r="C984" s="12">
        <v>8.3333333333333329E-2</v>
      </c>
      <c r="D984" s="13">
        <v>44019</v>
      </c>
      <c r="E984" s="7" t="s">
        <v>4769</v>
      </c>
      <c r="F984" s="14">
        <v>27.96</v>
      </c>
      <c r="G984" t="s">
        <v>6</v>
      </c>
    </row>
    <row r="985" spans="1:7" ht="14.25">
      <c r="A985" s="11">
        <v>44013</v>
      </c>
      <c r="B985" s="10" t="s">
        <v>4919</v>
      </c>
      <c r="C985" s="12">
        <v>0.25</v>
      </c>
      <c r="D985" s="13">
        <v>44019</v>
      </c>
      <c r="E985" s="7" t="s">
        <v>4769</v>
      </c>
      <c r="F985" s="14">
        <v>33.83</v>
      </c>
      <c r="G985" t="s">
        <v>6</v>
      </c>
    </row>
    <row r="986" spans="1:7" ht="14.25">
      <c r="A986" s="11">
        <v>44013</v>
      </c>
      <c r="B986" s="10" t="s">
        <v>4922</v>
      </c>
      <c r="C986" s="12">
        <v>0.375</v>
      </c>
      <c r="D986" s="13">
        <v>44019</v>
      </c>
      <c r="E986" s="7" t="s">
        <v>4769</v>
      </c>
      <c r="F986" s="14">
        <v>35.909999999999997</v>
      </c>
      <c r="G986" t="s">
        <v>6</v>
      </c>
    </row>
    <row r="987" spans="1:7" ht="14.25">
      <c r="A987" s="11">
        <v>44013</v>
      </c>
      <c r="B987" s="10" t="s">
        <v>4931</v>
      </c>
      <c r="C987" s="12">
        <v>0.75</v>
      </c>
      <c r="D987" s="13">
        <v>44019</v>
      </c>
      <c r="E987" s="7" t="s">
        <v>4769</v>
      </c>
      <c r="F987" s="14">
        <v>38.54</v>
      </c>
      <c r="G987" t="s">
        <v>6</v>
      </c>
    </row>
    <row r="988" spans="1:7" ht="14.25">
      <c r="A988" s="11">
        <v>44013</v>
      </c>
      <c r="B988" s="10" t="s">
        <v>4938</v>
      </c>
      <c r="C988" s="12">
        <v>4.1666666666666664E-2</v>
      </c>
      <c r="D988" s="13">
        <v>44020</v>
      </c>
      <c r="E988" s="7" t="s">
        <v>4769</v>
      </c>
      <c r="F988" s="14">
        <v>32.700000000000003</v>
      </c>
      <c r="G988" t="s">
        <v>6</v>
      </c>
    </row>
    <row r="989" spans="1:7" ht="14.25">
      <c r="A989" s="11">
        <v>44013</v>
      </c>
      <c r="B989" s="10" t="s">
        <v>4944</v>
      </c>
      <c r="C989" s="12">
        <v>0.29166666666666669</v>
      </c>
      <c r="D989" s="13">
        <v>44020</v>
      </c>
      <c r="E989" s="7" t="s">
        <v>4769</v>
      </c>
      <c r="F989" s="14">
        <v>40</v>
      </c>
      <c r="G989" t="s">
        <v>6</v>
      </c>
    </row>
    <row r="990" spans="1:7" ht="14.25">
      <c r="A990" s="11">
        <v>44013</v>
      </c>
      <c r="B990" s="10" t="s">
        <v>4965</v>
      </c>
      <c r="C990" s="12">
        <v>0.16666666666666666</v>
      </c>
      <c r="D990" s="13">
        <v>44021</v>
      </c>
      <c r="E990" s="7" t="s">
        <v>4769</v>
      </c>
      <c r="F990" s="14">
        <v>30</v>
      </c>
      <c r="G990" t="s">
        <v>6</v>
      </c>
    </row>
    <row r="991" spans="1:7" ht="14.25">
      <c r="A991" s="11">
        <v>44013</v>
      </c>
      <c r="B991" s="10" t="s">
        <v>5004</v>
      </c>
      <c r="C991" s="12">
        <v>0.79166666666666663</v>
      </c>
      <c r="D991" s="13">
        <v>44022</v>
      </c>
      <c r="E991" s="7" t="s">
        <v>4769</v>
      </c>
      <c r="F991" s="14">
        <v>38.01</v>
      </c>
      <c r="G991" t="s">
        <v>6</v>
      </c>
    </row>
    <row r="992" spans="1:7" ht="14.25">
      <c r="A992" s="11">
        <v>44013</v>
      </c>
      <c r="B992" s="10" t="s">
        <v>5014</v>
      </c>
      <c r="C992" s="12">
        <v>0.20833333333333334</v>
      </c>
      <c r="D992" s="13">
        <v>44023</v>
      </c>
      <c r="E992" s="7" t="s">
        <v>4769</v>
      </c>
      <c r="F992" s="14">
        <v>26.1</v>
      </c>
      <c r="G992" t="s">
        <v>6</v>
      </c>
    </row>
    <row r="993" spans="1:7" ht="14.25">
      <c r="A993" s="11">
        <v>44013</v>
      </c>
      <c r="B993" s="10" t="s">
        <v>5015</v>
      </c>
      <c r="C993" s="12">
        <v>0.25</v>
      </c>
      <c r="D993" s="13">
        <v>44023</v>
      </c>
      <c r="E993" s="7" t="s">
        <v>4769</v>
      </c>
      <c r="F993" s="14">
        <v>26.09</v>
      </c>
      <c r="G993" t="s">
        <v>6</v>
      </c>
    </row>
    <row r="994" spans="1:7" ht="14.25">
      <c r="A994" s="11">
        <v>44013</v>
      </c>
      <c r="B994" s="10" t="s">
        <v>5016</v>
      </c>
      <c r="C994" s="12">
        <v>0.29166666666666669</v>
      </c>
      <c r="D994" s="13">
        <v>44023</v>
      </c>
      <c r="E994" s="7" t="s">
        <v>4769</v>
      </c>
      <c r="F994" s="14">
        <v>26.3</v>
      </c>
      <c r="G994" t="s">
        <v>6</v>
      </c>
    </row>
    <row r="995" spans="1:7" ht="14.25">
      <c r="A995" s="11">
        <v>44013</v>
      </c>
      <c r="B995" s="10" t="s">
        <v>5024</v>
      </c>
      <c r="C995" s="12">
        <v>0.625</v>
      </c>
      <c r="D995" s="13">
        <v>44023</v>
      </c>
      <c r="E995" s="7" t="s">
        <v>4769</v>
      </c>
      <c r="F995" s="14">
        <v>25.9</v>
      </c>
      <c r="G995" t="s">
        <v>6</v>
      </c>
    </row>
    <row r="996" spans="1:7" ht="14.25">
      <c r="A996" s="11">
        <v>44013</v>
      </c>
      <c r="B996" s="10" t="s">
        <v>5027</v>
      </c>
      <c r="C996" s="12">
        <v>0.75</v>
      </c>
      <c r="D996" s="13">
        <v>44023</v>
      </c>
      <c r="E996" s="7" t="s">
        <v>4769</v>
      </c>
      <c r="F996" s="14">
        <v>30.42</v>
      </c>
      <c r="G996" t="s">
        <v>6</v>
      </c>
    </row>
    <row r="997" spans="1:7" ht="14.25">
      <c r="A997" s="11">
        <v>44013</v>
      </c>
      <c r="B997" s="10" t="s">
        <v>5030</v>
      </c>
      <c r="C997" s="12">
        <v>0.875</v>
      </c>
      <c r="D997" s="13">
        <v>44023</v>
      </c>
      <c r="E997" s="7" t="s">
        <v>4769</v>
      </c>
      <c r="F997" s="14">
        <v>35.909999999999997</v>
      </c>
      <c r="G997" t="s">
        <v>6</v>
      </c>
    </row>
    <row r="998" spans="1:7" ht="14.25">
      <c r="A998" s="11">
        <v>44013</v>
      </c>
      <c r="B998" s="10" t="s">
        <v>5031</v>
      </c>
      <c r="C998" s="12">
        <v>0.91666666666666663</v>
      </c>
      <c r="D998" s="13">
        <v>44023</v>
      </c>
      <c r="E998" s="7" t="s">
        <v>4769</v>
      </c>
      <c r="F998" s="14">
        <v>37.729999999999997</v>
      </c>
      <c r="G998" t="s">
        <v>6</v>
      </c>
    </row>
    <row r="999" spans="1:7" ht="14.25">
      <c r="A999" s="11">
        <v>44013</v>
      </c>
      <c r="B999" s="10" t="s">
        <v>5034</v>
      </c>
      <c r="C999" s="12">
        <v>4.1666666666666664E-2</v>
      </c>
      <c r="D999" s="13">
        <v>44024</v>
      </c>
      <c r="E999" s="7" t="s">
        <v>4769</v>
      </c>
      <c r="F999" s="14">
        <v>28.82</v>
      </c>
      <c r="G999" t="s">
        <v>6</v>
      </c>
    </row>
    <row r="1000" spans="1:7" ht="14.25">
      <c r="A1000" s="11">
        <v>44013</v>
      </c>
      <c r="B1000" s="10" t="s">
        <v>5053</v>
      </c>
      <c r="C1000" s="12">
        <v>0.83333333333333337</v>
      </c>
      <c r="D1000" s="13">
        <v>44024</v>
      </c>
      <c r="E1000" s="7" t="s">
        <v>4769</v>
      </c>
      <c r="F1000" s="14">
        <v>37.33</v>
      </c>
      <c r="G1000" t="s">
        <v>6</v>
      </c>
    </row>
    <row r="1001" spans="1:7" ht="14.25">
      <c r="A1001" s="11">
        <v>44013</v>
      </c>
      <c r="B1001" s="10" t="s">
        <v>5054</v>
      </c>
      <c r="C1001" s="12">
        <v>0.875</v>
      </c>
      <c r="D1001" s="13">
        <v>44024</v>
      </c>
      <c r="E1001" s="7" t="s">
        <v>4769</v>
      </c>
      <c r="F1001" s="14">
        <v>39.270000000000003</v>
      </c>
      <c r="G1001" t="s">
        <v>6</v>
      </c>
    </row>
    <row r="1002" spans="1:7" ht="14.25">
      <c r="A1002" s="11">
        <v>44013</v>
      </c>
      <c r="B1002" s="10" t="s">
        <v>5071</v>
      </c>
      <c r="C1002" s="12">
        <v>0.58333333333333337</v>
      </c>
      <c r="D1002" s="13">
        <v>44025</v>
      </c>
      <c r="E1002" s="7" t="s">
        <v>4769</v>
      </c>
      <c r="F1002" s="14">
        <v>34.65</v>
      </c>
      <c r="G1002" t="s">
        <v>6</v>
      </c>
    </row>
    <row r="1003" spans="1:7" ht="14.25">
      <c r="A1003" s="11">
        <v>44013</v>
      </c>
      <c r="B1003" s="10" t="s">
        <v>5075</v>
      </c>
      <c r="C1003" s="12">
        <v>0.75</v>
      </c>
      <c r="D1003" s="13">
        <v>44025</v>
      </c>
      <c r="E1003" s="7" t="s">
        <v>4769</v>
      </c>
      <c r="F1003" s="14">
        <v>36.18</v>
      </c>
      <c r="G1003" t="s">
        <v>6</v>
      </c>
    </row>
    <row r="1004" spans="1:7" ht="14.25">
      <c r="A1004" s="11">
        <v>44013</v>
      </c>
      <c r="B1004" s="10" t="s">
        <v>5083</v>
      </c>
      <c r="C1004" s="12">
        <v>8.3333333333333329E-2</v>
      </c>
      <c r="D1004" s="13">
        <v>44026</v>
      </c>
      <c r="E1004" s="7" t="s">
        <v>4769</v>
      </c>
      <c r="F1004" s="14">
        <v>28.16</v>
      </c>
      <c r="G1004" t="s">
        <v>6</v>
      </c>
    </row>
    <row r="1005" spans="1:7" ht="14.25">
      <c r="A1005" s="11">
        <v>44013</v>
      </c>
      <c r="B1005" s="10" t="s">
        <v>5085</v>
      </c>
      <c r="C1005" s="12">
        <v>0.16666666666666666</v>
      </c>
      <c r="D1005" s="13">
        <v>44026</v>
      </c>
      <c r="E1005" s="7" t="s">
        <v>4769</v>
      </c>
      <c r="F1005" s="14">
        <v>27</v>
      </c>
      <c r="G1005" t="s">
        <v>6</v>
      </c>
    </row>
    <row r="1006" spans="1:7" ht="14.25">
      <c r="A1006" s="11">
        <v>44013</v>
      </c>
      <c r="B1006" s="10" t="s">
        <v>5087</v>
      </c>
      <c r="C1006" s="12">
        <v>0.25</v>
      </c>
      <c r="D1006" s="13">
        <v>44026</v>
      </c>
      <c r="E1006" s="7" t="s">
        <v>4769</v>
      </c>
      <c r="F1006" s="14">
        <v>27</v>
      </c>
      <c r="G1006" t="s">
        <v>6</v>
      </c>
    </row>
    <row r="1007" spans="1:7" ht="14.25">
      <c r="A1007" s="11">
        <v>44013</v>
      </c>
      <c r="B1007" s="10" t="s">
        <v>5106</v>
      </c>
      <c r="C1007" s="12">
        <v>4.1666666666666664E-2</v>
      </c>
      <c r="D1007" s="13">
        <v>44027</v>
      </c>
      <c r="E1007" s="7" t="s">
        <v>4769</v>
      </c>
      <c r="F1007" s="14">
        <v>27.82</v>
      </c>
      <c r="G1007" t="s">
        <v>6</v>
      </c>
    </row>
    <row r="1008" spans="1:7" ht="14.25">
      <c r="A1008" s="11">
        <v>44013</v>
      </c>
      <c r="B1008" s="10" t="s">
        <v>5116</v>
      </c>
      <c r="C1008" s="12">
        <v>0.45833333333333331</v>
      </c>
      <c r="D1008" s="13">
        <v>44027</v>
      </c>
      <c r="E1008" s="7" t="s">
        <v>4769</v>
      </c>
      <c r="F1008" s="14">
        <v>27.77</v>
      </c>
      <c r="G1008" t="s">
        <v>6</v>
      </c>
    </row>
    <row r="1009" spans="1:7" ht="14.25">
      <c r="A1009" s="11">
        <v>44013</v>
      </c>
      <c r="B1009" s="10" t="s">
        <v>5123</v>
      </c>
      <c r="C1009" s="12">
        <v>0.75</v>
      </c>
      <c r="D1009" s="13">
        <v>44027</v>
      </c>
      <c r="E1009" s="7" t="s">
        <v>4769</v>
      </c>
      <c r="F1009" s="14">
        <v>27.77</v>
      </c>
      <c r="G1009" t="s">
        <v>6</v>
      </c>
    </row>
    <row r="1010" spans="1:7" ht="14.25">
      <c r="A1010" s="11">
        <v>44013</v>
      </c>
      <c r="B1010" s="10" t="s">
        <v>5128</v>
      </c>
      <c r="C1010" s="12">
        <v>0.95833333333333337</v>
      </c>
      <c r="D1010" s="13">
        <v>44027</v>
      </c>
      <c r="E1010" s="7" t="s">
        <v>4769</v>
      </c>
      <c r="F1010" s="14">
        <v>31.14</v>
      </c>
      <c r="G1010" t="s">
        <v>6</v>
      </c>
    </row>
    <row r="1011" spans="1:7" ht="14.25">
      <c r="A1011" s="11">
        <v>44013</v>
      </c>
      <c r="B1011" s="10" t="s">
        <v>5129</v>
      </c>
      <c r="C1011" s="12">
        <v>0</v>
      </c>
      <c r="D1011" s="13">
        <v>44028</v>
      </c>
      <c r="E1011" s="7" t="s">
        <v>4769</v>
      </c>
      <c r="F1011" s="14">
        <v>36.19</v>
      </c>
      <c r="G1011" t="s">
        <v>6</v>
      </c>
    </row>
    <row r="1012" spans="1:7" ht="14.25">
      <c r="A1012" s="11">
        <v>44013</v>
      </c>
      <c r="B1012" s="10" t="s">
        <v>5137</v>
      </c>
      <c r="C1012" s="12">
        <v>0.33333333333333331</v>
      </c>
      <c r="D1012" s="13">
        <v>44028</v>
      </c>
      <c r="E1012" s="7" t="s">
        <v>4769</v>
      </c>
      <c r="F1012" s="14">
        <v>36.22</v>
      </c>
      <c r="G1012" t="s">
        <v>6</v>
      </c>
    </row>
    <row r="1013" spans="1:7" ht="14.25">
      <c r="A1013" s="11">
        <v>44013</v>
      </c>
      <c r="B1013" s="10" t="s">
        <v>5139</v>
      </c>
      <c r="C1013" s="12">
        <v>0.41666666666666669</v>
      </c>
      <c r="D1013" s="13">
        <v>44028</v>
      </c>
      <c r="E1013" s="7" t="s">
        <v>4769</v>
      </c>
      <c r="F1013" s="14">
        <v>36.799999999999997</v>
      </c>
      <c r="G1013" t="s">
        <v>6</v>
      </c>
    </row>
    <row r="1014" spans="1:7" ht="14.25">
      <c r="A1014" s="11">
        <v>44013</v>
      </c>
      <c r="B1014" s="10" t="s">
        <v>5162</v>
      </c>
      <c r="C1014" s="12">
        <v>0.375</v>
      </c>
      <c r="D1014" s="13">
        <v>44029</v>
      </c>
      <c r="E1014" s="7" t="s">
        <v>4769</v>
      </c>
      <c r="F1014" s="14">
        <v>31.18</v>
      </c>
      <c r="G1014" t="s">
        <v>6</v>
      </c>
    </row>
    <row r="1015" spans="1:7" ht="14.25">
      <c r="A1015" s="11">
        <v>44013</v>
      </c>
      <c r="B1015" s="10" t="s">
        <v>5164</v>
      </c>
      <c r="C1015" s="12">
        <v>0.45833333333333331</v>
      </c>
      <c r="D1015" s="13">
        <v>44029</v>
      </c>
      <c r="E1015" s="7" t="s">
        <v>4769</v>
      </c>
      <c r="F1015" s="14">
        <v>30.47</v>
      </c>
      <c r="G1015" t="s">
        <v>6</v>
      </c>
    </row>
    <row r="1016" spans="1:7" ht="14.25">
      <c r="A1016" s="11">
        <v>44013</v>
      </c>
      <c r="B1016" s="10" t="s">
        <v>5173</v>
      </c>
      <c r="C1016" s="12">
        <v>0.83333333333333337</v>
      </c>
      <c r="D1016" s="13">
        <v>44029</v>
      </c>
      <c r="E1016" s="7" t="s">
        <v>4769</v>
      </c>
      <c r="F1016" s="14">
        <v>36.049999999999997</v>
      </c>
      <c r="G1016" t="s">
        <v>6</v>
      </c>
    </row>
    <row r="1017" spans="1:7" ht="14.25">
      <c r="A1017" s="11">
        <v>44013</v>
      </c>
      <c r="B1017" s="10" t="s">
        <v>5180</v>
      </c>
      <c r="C1017" s="12">
        <v>0.125</v>
      </c>
      <c r="D1017" s="13">
        <v>44030</v>
      </c>
      <c r="E1017" s="7" t="s">
        <v>4769</v>
      </c>
      <c r="F1017" s="14">
        <v>26.63</v>
      </c>
      <c r="G1017" t="s">
        <v>6</v>
      </c>
    </row>
    <row r="1018" spans="1:7" ht="14.25">
      <c r="A1018" s="11">
        <v>44013</v>
      </c>
      <c r="B1018" s="10" t="s">
        <v>5190</v>
      </c>
      <c r="C1018" s="12">
        <v>0.54166666666666663</v>
      </c>
      <c r="D1018" s="13">
        <v>44030</v>
      </c>
      <c r="E1018" s="7" t="s">
        <v>4769</v>
      </c>
      <c r="F1018" s="14">
        <v>33</v>
      </c>
      <c r="G1018" t="s">
        <v>6</v>
      </c>
    </row>
    <row r="1019" spans="1:7" ht="14.25">
      <c r="A1019" s="11">
        <v>44013</v>
      </c>
      <c r="B1019" s="10" t="s">
        <v>5195</v>
      </c>
      <c r="C1019" s="12">
        <v>0.75</v>
      </c>
      <c r="D1019" s="13">
        <v>44030</v>
      </c>
      <c r="E1019" s="7" t="s">
        <v>4769</v>
      </c>
      <c r="F1019" s="14">
        <v>34.65</v>
      </c>
      <c r="G1019" t="s">
        <v>6</v>
      </c>
    </row>
    <row r="1020" spans="1:7" ht="14.25">
      <c r="A1020" s="11">
        <v>44013</v>
      </c>
      <c r="B1020" s="10" t="s">
        <v>5198</v>
      </c>
      <c r="C1020" s="12">
        <v>0.875</v>
      </c>
      <c r="D1020" s="13">
        <v>44030</v>
      </c>
      <c r="E1020" s="7" t="s">
        <v>4769</v>
      </c>
      <c r="F1020" s="14">
        <v>38</v>
      </c>
      <c r="G1020" t="s">
        <v>6</v>
      </c>
    </row>
    <row r="1021" spans="1:7" ht="14.25">
      <c r="A1021" s="11">
        <v>44013</v>
      </c>
      <c r="B1021" s="10" t="s">
        <v>5210</v>
      </c>
      <c r="C1021" s="12">
        <v>0.375</v>
      </c>
      <c r="D1021" s="13">
        <v>44031</v>
      </c>
      <c r="E1021" s="7" t="s">
        <v>4769</v>
      </c>
      <c r="F1021" s="14">
        <v>25.8</v>
      </c>
      <c r="G1021" t="s">
        <v>6</v>
      </c>
    </row>
    <row r="1022" spans="1:7" ht="14.25">
      <c r="A1022" s="11">
        <v>44013</v>
      </c>
      <c r="B1022" s="10" t="s">
        <v>5218</v>
      </c>
      <c r="C1022" s="12">
        <v>0.70833333333333337</v>
      </c>
      <c r="D1022" s="13">
        <v>44031</v>
      </c>
      <c r="E1022" s="7" t="s">
        <v>4769</v>
      </c>
      <c r="F1022" s="14">
        <v>26</v>
      </c>
      <c r="G1022" t="s">
        <v>6</v>
      </c>
    </row>
    <row r="1023" spans="1:7" ht="14.25">
      <c r="A1023" s="11">
        <v>44013</v>
      </c>
      <c r="B1023" s="10" t="s">
        <v>5220</v>
      </c>
      <c r="C1023" s="12">
        <v>0.79166666666666663</v>
      </c>
      <c r="D1023" s="13">
        <v>44031</v>
      </c>
      <c r="E1023" s="7" t="s">
        <v>4769</v>
      </c>
      <c r="F1023" s="14">
        <v>36.15</v>
      </c>
      <c r="G1023" t="s">
        <v>6</v>
      </c>
    </row>
    <row r="1024" spans="1:7" ht="14.25">
      <c r="A1024" s="11">
        <v>44013</v>
      </c>
      <c r="B1024" s="10" t="s">
        <v>5226</v>
      </c>
      <c r="C1024" s="12">
        <v>4.1666666666666664E-2</v>
      </c>
      <c r="D1024" s="13">
        <v>44032</v>
      </c>
      <c r="E1024" s="7" t="s">
        <v>4769</v>
      </c>
      <c r="F1024" s="14">
        <v>27.57</v>
      </c>
      <c r="G1024" t="s">
        <v>6</v>
      </c>
    </row>
    <row r="1025" spans="1:7" ht="14.25">
      <c r="A1025" s="11">
        <v>44013</v>
      </c>
      <c r="B1025" s="10" t="s">
        <v>5230</v>
      </c>
      <c r="C1025" s="12">
        <v>0.20833333333333334</v>
      </c>
      <c r="D1025" s="13">
        <v>44032</v>
      </c>
      <c r="E1025" s="7" t="s">
        <v>4769</v>
      </c>
      <c r="F1025" s="14">
        <v>27.07</v>
      </c>
      <c r="G1025" t="s">
        <v>6</v>
      </c>
    </row>
    <row r="1026" spans="1:7" ht="14.25">
      <c r="A1026" s="11">
        <v>44013</v>
      </c>
      <c r="B1026" s="10" t="s">
        <v>5235</v>
      </c>
      <c r="C1026" s="12">
        <v>0.41666666666666669</v>
      </c>
      <c r="D1026" s="13">
        <v>44032</v>
      </c>
      <c r="E1026" s="7" t="s">
        <v>4769</v>
      </c>
      <c r="F1026" s="14">
        <v>36.51</v>
      </c>
      <c r="G1026" t="s">
        <v>6</v>
      </c>
    </row>
    <row r="1027" spans="1:7" ht="14.25">
      <c r="A1027" s="11">
        <v>44013</v>
      </c>
      <c r="B1027" s="10" t="s">
        <v>5249</v>
      </c>
      <c r="C1027" s="12">
        <v>0</v>
      </c>
      <c r="D1027" s="13">
        <v>44033</v>
      </c>
      <c r="E1027" s="7" t="s">
        <v>4769</v>
      </c>
      <c r="F1027" s="14">
        <v>31.35</v>
      </c>
      <c r="G1027" t="s">
        <v>6</v>
      </c>
    </row>
    <row r="1028" spans="1:7" ht="14.25">
      <c r="A1028" s="11">
        <v>44013</v>
      </c>
      <c r="B1028" s="10" t="s">
        <v>5250</v>
      </c>
      <c r="C1028" s="12">
        <v>4.1666666666666664E-2</v>
      </c>
      <c r="D1028" s="13">
        <v>44033</v>
      </c>
      <c r="E1028" s="7" t="s">
        <v>4769</v>
      </c>
      <c r="F1028" s="14">
        <v>27.68</v>
      </c>
      <c r="G1028" t="s">
        <v>6</v>
      </c>
    </row>
    <row r="1029" spans="1:7" ht="14.25">
      <c r="A1029" s="11">
        <v>44013</v>
      </c>
      <c r="B1029" s="10" t="s">
        <v>5252</v>
      </c>
      <c r="C1029" s="12">
        <v>0.125</v>
      </c>
      <c r="D1029" s="13">
        <v>44033</v>
      </c>
      <c r="E1029" s="7" t="s">
        <v>4769</v>
      </c>
      <c r="F1029" s="14">
        <v>26.51</v>
      </c>
      <c r="G1029" t="s">
        <v>6</v>
      </c>
    </row>
    <row r="1030" spans="1:7" ht="14.25">
      <c r="A1030" s="11">
        <v>44013</v>
      </c>
      <c r="B1030" s="10" t="s">
        <v>5253</v>
      </c>
      <c r="C1030" s="12">
        <v>0.16666666666666666</v>
      </c>
      <c r="D1030" s="13">
        <v>44033</v>
      </c>
      <c r="E1030" s="7" t="s">
        <v>4769</v>
      </c>
      <c r="F1030" s="14">
        <v>26.54</v>
      </c>
      <c r="G1030" t="s">
        <v>6</v>
      </c>
    </row>
    <row r="1031" spans="1:7" ht="14.25">
      <c r="A1031" s="11">
        <v>44013</v>
      </c>
      <c r="B1031" s="10" t="s">
        <v>5254</v>
      </c>
      <c r="C1031" s="12">
        <v>0.20833333333333334</v>
      </c>
      <c r="D1031" s="13">
        <v>44033</v>
      </c>
      <c r="E1031" s="7" t="s">
        <v>4769</v>
      </c>
      <c r="F1031" s="14">
        <v>27.59</v>
      </c>
      <c r="G1031" t="s">
        <v>6</v>
      </c>
    </row>
    <row r="1032" spans="1:7" ht="14.25">
      <c r="A1032" s="11">
        <v>44013</v>
      </c>
      <c r="B1032" s="10" t="s">
        <v>5260</v>
      </c>
      <c r="C1032" s="12">
        <v>0.45833333333333331</v>
      </c>
      <c r="D1032" s="13">
        <v>44033</v>
      </c>
      <c r="E1032" s="7" t="s">
        <v>4769</v>
      </c>
      <c r="F1032" s="14">
        <v>38</v>
      </c>
      <c r="G1032" t="s">
        <v>6</v>
      </c>
    </row>
    <row r="1033" spans="1:7" ht="14.25">
      <c r="A1033" s="11">
        <v>44013</v>
      </c>
      <c r="B1033" s="10" t="s">
        <v>5261</v>
      </c>
      <c r="C1033" s="12">
        <v>0.5</v>
      </c>
      <c r="D1033" s="13">
        <v>44033</v>
      </c>
      <c r="E1033" s="7" t="s">
        <v>4769</v>
      </c>
      <c r="F1033" s="14">
        <v>38.43</v>
      </c>
      <c r="G1033" t="s">
        <v>6</v>
      </c>
    </row>
    <row r="1034" spans="1:7" ht="14.25">
      <c r="A1034" s="11">
        <v>44013</v>
      </c>
      <c r="B1034" s="10" t="s">
        <v>5269</v>
      </c>
      <c r="C1034" s="12">
        <v>0.83333333333333337</v>
      </c>
      <c r="D1034" s="13">
        <v>44033</v>
      </c>
      <c r="E1034" s="7" t="s">
        <v>4769</v>
      </c>
      <c r="F1034" s="14">
        <v>41.81</v>
      </c>
      <c r="G1034" t="s">
        <v>6</v>
      </c>
    </row>
    <row r="1035" spans="1:7" ht="14.25">
      <c r="A1035" s="11">
        <v>44013</v>
      </c>
      <c r="B1035" s="10" t="s">
        <v>5271</v>
      </c>
      <c r="C1035" s="12">
        <v>0.91666666666666663</v>
      </c>
      <c r="D1035" s="13">
        <v>44033</v>
      </c>
      <c r="E1035" s="7" t="s">
        <v>4769</v>
      </c>
      <c r="F1035" s="14">
        <v>39.72</v>
      </c>
      <c r="G1035" t="s">
        <v>6</v>
      </c>
    </row>
    <row r="1036" spans="1:7" ht="14.25">
      <c r="A1036" s="11">
        <v>44013</v>
      </c>
      <c r="B1036" s="10" t="s">
        <v>5282</v>
      </c>
      <c r="C1036" s="12">
        <v>0.375</v>
      </c>
      <c r="D1036" s="13">
        <v>44034</v>
      </c>
      <c r="E1036" s="7" t="s">
        <v>4769</v>
      </c>
      <c r="F1036" s="14">
        <v>42.03</v>
      </c>
      <c r="G1036" t="s">
        <v>6</v>
      </c>
    </row>
    <row r="1037" spans="1:7" ht="14.25">
      <c r="A1037" s="11">
        <v>44013</v>
      </c>
      <c r="B1037" s="10" t="s">
        <v>5290</v>
      </c>
      <c r="C1037" s="12">
        <v>0.70833333333333337</v>
      </c>
      <c r="D1037" s="13">
        <v>44034</v>
      </c>
      <c r="E1037" s="7" t="s">
        <v>4769</v>
      </c>
      <c r="F1037" s="14">
        <v>39.58</v>
      </c>
      <c r="G1037" t="s">
        <v>6</v>
      </c>
    </row>
    <row r="1038" spans="1:7" ht="14.25">
      <c r="A1038" s="11">
        <v>44013</v>
      </c>
      <c r="B1038" s="10" t="s">
        <v>5304</v>
      </c>
      <c r="C1038" s="12">
        <v>0.29166666666666669</v>
      </c>
      <c r="D1038" s="13">
        <v>44035</v>
      </c>
      <c r="E1038" s="7" t="s">
        <v>4769</v>
      </c>
      <c r="F1038" s="14">
        <v>41.69</v>
      </c>
      <c r="G1038" t="s">
        <v>6</v>
      </c>
    </row>
    <row r="1039" spans="1:7" ht="14.25">
      <c r="A1039" s="11">
        <v>44013</v>
      </c>
      <c r="B1039" s="10" t="s">
        <v>5317</v>
      </c>
      <c r="C1039" s="12">
        <v>0.83333333333333337</v>
      </c>
      <c r="D1039" s="13">
        <v>44035</v>
      </c>
      <c r="E1039" s="7" t="s">
        <v>4769</v>
      </c>
      <c r="F1039" s="14">
        <v>43.64</v>
      </c>
      <c r="G1039" t="s">
        <v>6</v>
      </c>
    </row>
    <row r="1040" spans="1:7" ht="14.25">
      <c r="A1040" s="11">
        <v>44013</v>
      </c>
      <c r="B1040" s="10" t="s">
        <v>5318</v>
      </c>
      <c r="C1040" s="12">
        <v>0.875</v>
      </c>
      <c r="D1040" s="13">
        <v>44035</v>
      </c>
      <c r="E1040" s="7" t="s">
        <v>4769</v>
      </c>
      <c r="F1040" s="14">
        <v>42.09</v>
      </c>
      <c r="G1040" t="s">
        <v>6</v>
      </c>
    </row>
    <row r="1041" spans="1:7" ht="14.25">
      <c r="A1041" s="11">
        <v>44013</v>
      </c>
      <c r="B1041" s="10" t="s">
        <v>5322</v>
      </c>
      <c r="C1041" s="12">
        <v>4.1666666666666664E-2</v>
      </c>
      <c r="D1041" s="13">
        <v>44036</v>
      </c>
      <c r="E1041" s="7" t="s">
        <v>4769</v>
      </c>
      <c r="F1041" s="14">
        <v>30.07</v>
      </c>
      <c r="G1041" t="s">
        <v>6</v>
      </c>
    </row>
    <row r="1042" spans="1:7" ht="14.25">
      <c r="A1042" s="11">
        <v>44013</v>
      </c>
      <c r="B1042" s="10" t="s">
        <v>5325</v>
      </c>
      <c r="C1042" s="12">
        <v>0.16666666666666666</v>
      </c>
      <c r="D1042" s="13">
        <v>44036</v>
      </c>
      <c r="E1042" s="7" t="s">
        <v>4769</v>
      </c>
      <c r="F1042" s="14">
        <v>28.3</v>
      </c>
      <c r="G1042" t="s">
        <v>6</v>
      </c>
    </row>
    <row r="1043" spans="1:7" ht="14.25">
      <c r="A1043" s="11">
        <v>44013</v>
      </c>
      <c r="B1043" s="10" t="s">
        <v>5330</v>
      </c>
      <c r="C1043" s="12">
        <v>0.375</v>
      </c>
      <c r="D1043" s="13">
        <v>44036</v>
      </c>
      <c r="E1043" s="7" t="s">
        <v>4769</v>
      </c>
      <c r="F1043" s="14">
        <v>40.799999999999997</v>
      </c>
      <c r="G1043" t="s">
        <v>6</v>
      </c>
    </row>
    <row r="1044" spans="1:7" ht="14.25">
      <c r="A1044" s="11">
        <v>44013</v>
      </c>
      <c r="B1044" s="10" t="s">
        <v>5333</v>
      </c>
      <c r="C1044" s="12">
        <v>0.5</v>
      </c>
      <c r="D1044" s="13">
        <v>44036</v>
      </c>
      <c r="E1044" s="7" t="s">
        <v>4769</v>
      </c>
      <c r="F1044" s="14">
        <v>41.01</v>
      </c>
      <c r="G1044" t="s">
        <v>6</v>
      </c>
    </row>
    <row r="1045" spans="1:7" ht="14.25">
      <c r="A1045" s="11">
        <v>44013</v>
      </c>
      <c r="B1045" s="10" t="s">
        <v>5337</v>
      </c>
      <c r="C1045" s="12">
        <v>0.66666666666666663</v>
      </c>
      <c r="D1045" s="13">
        <v>44036</v>
      </c>
      <c r="E1045" s="7" t="s">
        <v>4769</v>
      </c>
      <c r="F1045" s="14">
        <v>40.11</v>
      </c>
      <c r="G1045" t="s">
        <v>6</v>
      </c>
    </row>
    <row r="1046" spans="1:7" ht="14.25">
      <c r="A1046" s="11">
        <v>44013</v>
      </c>
      <c r="B1046" s="10" t="s">
        <v>5338</v>
      </c>
      <c r="C1046" s="12">
        <v>0.70833333333333337</v>
      </c>
      <c r="D1046" s="13">
        <v>44036</v>
      </c>
      <c r="E1046" s="7" t="s">
        <v>4769</v>
      </c>
      <c r="F1046" s="14">
        <v>36.9</v>
      </c>
      <c r="G1046" t="s">
        <v>6</v>
      </c>
    </row>
    <row r="1047" spans="1:7" ht="14.25">
      <c r="A1047" s="11">
        <v>44013</v>
      </c>
      <c r="B1047" s="10" t="s">
        <v>5343</v>
      </c>
      <c r="C1047" s="12">
        <v>0.91666666666666663</v>
      </c>
      <c r="D1047" s="13">
        <v>44036</v>
      </c>
      <c r="E1047" s="7" t="s">
        <v>4769</v>
      </c>
      <c r="F1047" s="14">
        <v>37.17</v>
      </c>
      <c r="G1047" t="s">
        <v>6</v>
      </c>
    </row>
    <row r="1048" spans="1:7" ht="14.25">
      <c r="A1048" s="11">
        <v>44013</v>
      </c>
      <c r="B1048" s="10" t="s">
        <v>5344</v>
      </c>
      <c r="C1048" s="12">
        <v>0.95833333333333337</v>
      </c>
      <c r="D1048" s="13">
        <v>44036</v>
      </c>
      <c r="E1048" s="7" t="s">
        <v>4769</v>
      </c>
      <c r="F1048" s="14">
        <v>34.65</v>
      </c>
      <c r="G1048" t="s">
        <v>6</v>
      </c>
    </row>
    <row r="1049" spans="1:7" ht="14.25">
      <c r="A1049" s="11">
        <v>44013</v>
      </c>
      <c r="B1049" s="10" t="s">
        <v>5347</v>
      </c>
      <c r="C1049" s="12">
        <v>8.3333333333333329E-2</v>
      </c>
      <c r="D1049" s="13">
        <v>44037</v>
      </c>
      <c r="E1049" s="7" t="s">
        <v>4769</v>
      </c>
      <c r="F1049" s="14">
        <v>28.6</v>
      </c>
      <c r="G1049" t="s">
        <v>6</v>
      </c>
    </row>
    <row r="1050" spans="1:7" ht="14.25">
      <c r="A1050" s="11">
        <v>44013</v>
      </c>
      <c r="B1050" s="10" t="s">
        <v>5354</v>
      </c>
      <c r="C1050" s="12">
        <v>0.375</v>
      </c>
      <c r="D1050" s="13">
        <v>44037</v>
      </c>
      <c r="E1050" s="7" t="s">
        <v>4769</v>
      </c>
      <c r="F1050" s="14">
        <v>38.56</v>
      </c>
      <c r="G1050" t="s">
        <v>6</v>
      </c>
    </row>
    <row r="1051" spans="1:7" ht="14.25">
      <c r="A1051" s="11">
        <v>44013</v>
      </c>
      <c r="B1051" s="10" t="s">
        <v>5359</v>
      </c>
      <c r="C1051" s="12">
        <v>0.58333333333333337</v>
      </c>
      <c r="D1051" s="13">
        <v>44037</v>
      </c>
      <c r="E1051" s="7" t="s">
        <v>4769</v>
      </c>
      <c r="F1051" s="14">
        <v>35.01</v>
      </c>
      <c r="G1051" t="s">
        <v>6</v>
      </c>
    </row>
    <row r="1052" spans="1:7" ht="14.25">
      <c r="A1052" s="11">
        <v>44013</v>
      </c>
      <c r="B1052" s="10" t="s">
        <v>5374</v>
      </c>
      <c r="C1052" s="12">
        <v>0.20833333333333334</v>
      </c>
      <c r="D1052" s="13">
        <v>44038</v>
      </c>
      <c r="E1052" s="7" t="s">
        <v>4769</v>
      </c>
      <c r="F1052" s="14">
        <v>27.4</v>
      </c>
      <c r="G1052" t="s">
        <v>6</v>
      </c>
    </row>
    <row r="1053" spans="1:7" ht="14.25">
      <c r="A1053" s="11">
        <v>44013</v>
      </c>
      <c r="B1053" s="10" t="s">
        <v>5388</v>
      </c>
      <c r="C1053" s="12">
        <v>0.79166666666666663</v>
      </c>
      <c r="D1053" s="13">
        <v>44038</v>
      </c>
      <c r="E1053" s="7" t="s">
        <v>4769</v>
      </c>
      <c r="F1053" s="14">
        <v>29.58</v>
      </c>
      <c r="G1053" t="s">
        <v>6</v>
      </c>
    </row>
    <row r="1054" spans="1:7" ht="14.25">
      <c r="A1054" s="11">
        <v>44013</v>
      </c>
      <c r="B1054" s="10" t="s">
        <v>5390</v>
      </c>
      <c r="C1054" s="12">
        <v>0.875</v>
      </c>
      <c r="D1054" s="13">
        <v>44038</v>
      </c>
      <c r="E1054" s="7" t="s">
        <v>4769</v>
      </c>
      <c r="F1054" s="14">
        <v>38.950000000000003</v>
      </c>
      <c r="G1054" t="s">
        <v>6</v>
      </c>
    </row>
    <row r="1055" spans="1:7" ht="14.25">
      <c r="A1055" s="11">
        <v>44013</v>
      </c>
      <c r="B1055" s="10" t="s">
        <v>5396</v>
      </c>
      <c r="C1055" s="12">
        <v>0.125</v>
      </c>
      <c r="D1055" s="13">
        <v>44039</v>
      </c>
      <c r="E1055" s="7" t="s">
        <v>4769</v>
      </c>
      <c r="F1055" s="14">
        <v>34.07</v>
      </c>
      <c r="G1055" t="s">
        <v>6</v>
      </c>
    </row>
    <row r="1056" spans="1:7" ht="14.25">
      <c r="A1056" s="11">
        <v>44013</v>
      </c>
      <c r="B1056" s="10" t="s">
        <v>5400</v>
      </c>
      <c r="C1056" s="12">
        <v>0.29166666666666669</v>
      </c>
      <c r="D1056" s="13">
        <v>44039</v>
      </c>
      <c r="E1056" s="7" t="s">
        <v>4769</v>
      </c>
      <c r="F1056" s="14">
        <v>38.799999999999997</v>
      </c>
      <c r="G1056" t="s">
        <v>6</v>
      </c>
    </row>
    <row r="1057" spans="1:7" ht="14.25">
      <c r="A1057" s="11">
        <v>44013</v>
      </c>
      <c r="B1057" s="10" t="s">
        <v>5405</v>
      </c>
      <c r="C1057" s="12">
        <v>0.5</v>
      </c>
      <c r="D1057" s="13">
        <v>44039</v>
      </c>
      <c r="E1057" s="7" t="s">
        <v>4769</v>
      </c>
      <c r="F1057" s="14">
        <v>40.44</v>
      </c>
      <c r="G1057" t="s">
        <v>6</v>
      </c>
    </row>
    <row r="1058" spans="1:7" ht="14.25">
      <c r="A1058" s="11">
        <v>44013</v>
      </c>
      <c r="B1058" s="10" t="s">
        <v>5407</v>
      </c>
      <c r="C1058" s="12">
        <v>0.58333333333333337</v>
      </c>
      <c r="D1058" s="13">
        <v>44039</v>
      </c>
      <c r="E1058" s="7" t="s">
        <v>4769</v>
      </c>
      <c r="F1058" s="14">
        <v>39.9</v>
      </c>
      <c r="G1058" t="s">
        <v>6</v>
      </c>
    </row>
    <row r="1059" spans="1:7" ht="14.25">
      <c r="A1059" s="11">
        <v>44013</v>
      </c>
      <c r="B1059" s="10" t="s">
        <v>5419</v>
      </c>
      <c r="C1059" s="12">
        <v>8.3333333333333329E-2</v>
      </c>
      <c r="D1059" s="13">
        <v>44040</v>
      </c>
      <c r="E1059" s="7" t="s">
        <v>4769</v>
      </c>
      <c r="F1059" s="14">
        <v>29.8</v>
      </c>
      <c r="G1059" t="s">
        <v>6</v>
      </c>
    </row>
    <row r="1060" spans="1:7" ht="14.25">
      <c r="A1060" s="11">
        <v>44013</v>
      </c>
      <c r="B1060" s="10" t="s">
        <v>5420</v>
      </c>
      <c r="C1060" s="12">
        <v>0.125</v>
      </c>
      <c r="D1060" s="13">
        <v>44040</v>
      </c>
      <c r="E1060" s="7" t="s">
        <v>4769</v>
      </c>
      <c r="F1060" s="14">
        <v>29.7</v>
      </c>
      <c r="G1060" t="s">
        <v>6</v>
      </c>
    </row>
    <row r="1061" spans="1:7" ht="14.25">
      <c r="A1061" s="11">
        <v>44013</v>
      </c>
      <c r="B1061" s="10" t="s">
        <v>5423</v>
      </c>
      <c r="C1061" s="12">
        <v>0.25</v>
      </c>
      <c r="D1061" s="13">
        <v>44040</v>
      </c>
      <c r="E1061" s="7" t="s">
        <v>4769</v>
      </c>
      <c r="F1061" s="14">
        <v>30.24</v>
      </c>
      <c r="G1061" t="s">
        <v>6</v>
      </c>
    </row>
    <row r="1062" spans="1:7" ht="14.25">
      <c r="A1062" s="11">
        <v>44013</v>
      </c>
      <c r="B1062" s="10" t="s">
        <v>5428</v>
      </c>
      <c r="C1062" s="12">
        <v>0.45833333333333331</v>
      </c>
      <c r="D1062" s="13">
        <v>44040</v>
      </c>
      <c r="E1062" s="7" t="s">
        <v>4769</v>
      </c>
      <c r="F1062" s="14">
        <v>40.700000000000003</v>
      </c>
      <c r="G1062" t="s">
        <v>6</v>
      </c>
    </row>
    <row r="1063" spans="1:7" ht="14.25">
      <c r="A1063" s="11">
        <v>44013</v>
      </c>
      <c r="B1063" s="10" t="s">
        <v>5431</v>
      </c>
      <c r="C1063" s="12">
        <v>0.58333333333333337</v>
      </c>
      <c r="D1063" s="13">
        <v>44040</v>
      </c>
      <c r="E1063" s="7" t="s">
        <v>4769</v>
      </c>
      <c r="F1063" s="14">
        <v>39.17</v>
      </c>
      <c r="G1063" t="s">
        <v>6</v>
      </c>
    </row>
    <row r="1064" spans="1:7" ht="14.25">
      <c r="A1064" s="11">
        <v>44013</v>
      </c>
      <c r="B1064" s="10" t="s">
        <v>5434</v>
      </c>
      <c r="C1064" s="12">
        <v>0.70833333333333337</v>
      </c>
      <c r="D1064" s="13">
        <v>44040</v>
      </c>
      <c r="E1064" s="7" t="s">
        <v>4769</v>
      </c>
      <c r="F1064" s="14">
        <v>34.520000000000003</v>
      </c>
      <c r="G1064" t="s">
        <v>6</v>
      </c>
    </row>
    <row r="1065" spans="1:7" ht="14.25">
      <c r="A1065" s="11">
        <v>44013</v>
      </c>
      <c r="B1065" s="10" t="s">
        <v>5439</v>
      </c>
      <c r="C1065" s="12">
        <v>0.91666666666666663</v>
      </c>
      <c r="D1065" s="13">
        <v>44040</v>
      </c>
      <c r="E1065" s="7" t="s">
        <v>4769</v>
      </c>
      <c r="F1065" s="14">
        <v>39.520000000000003</v>
      </c>
      <c r="G1065" t="s">
        <v>6</v>
      </c>
    </row>
    <row r="1066" spans="1:7" ht="14.25">
      <c r="A1066" s="11">
        <v>44013</v>
      </c>
      <c r="B1066" s="10" t="s">
        <v>5441</v>
      </c>
      <c r="C1066" s="12">
        <v>0</v>
      </c>
      <c r="D1066" s="13">
        <v>44041</v>
      </c>
      <c r="E1066" s="7" t="s">
        <v>4769</v>
      </c>
      <c r="F1066" s="14">
        <v>33.99</v>
      </c>
      <c r="G1066" t="s">
        <v>6</v>
      </c>
    </row>
    <row r="1067" spans="1:7" ht="14.25">
      <c r="A1067" s="11">
        <v>44013</v>
      </c>
      <c r="B1067" s="10" t="s">
        <v>5442</v>
      </c>
      <c r="C1067" s="12">
        <v>4.1666666666666664E-2</v>
      </c>
      <c r="D1067" s="13">
        <v>44041</v>
      </c>
      <c r="E1067" s="7" t="s">
        <v>4769</v>
      </c>
      <c r="F1067" s="14">
        <v>29.01</v>
      </c>
      <c r="G1067" t="s">
        <v>6</v>
      </c>
    </row>
    <row r="1068" spans="1:7" ht="14.25">
      <c r="A1068" s="11">
        <v>44013</v>
      </c>
      <c r="B1068" s="10" t="s">
        <v>5443</v>
      </c>
      <c r="C1068" s="12">
        <v>8.3333333333333329E-2</v>
      </c>
      <c r="D1068" s="13">
        <v>44041</v>
      </c>
      <c r="E1068" s="7" t="s">
        <v>4769</v>
      </c>
      <c r="F1068" s="14">
        <v>28.8</v>
      </c>
      <c r="G1068" t="s">
        <v>6</v>
      </c>
    </row>
    <row r="1069" spans="1:7" ht="14.25">
      <c r="A1069" s="11">
        <v>44013</v>
      </c>
      <c r="B1069" s="10" t="s">
        <v>5444</v>
      </c>
      <c r="C1069" s="12">
        <v>0.125</v>
      </c>
      <c r="D1069" s="13">
        <v>44041</v>
      </c>
      <c r="E1069" s="7" t="s">
        <v>4769</v>
      </c>
      <c r="F1069" s="14">
        <v>28.45</v>
      </c>
      <c r="G1069" t="s">
        <v>6</v>
      </c>
    </row>
    <row r="1070" spans="1:7" ht="14.25">
      <c r="A1070" s="11">
        <v>44013</v>
      </c>
      <c r="B1070" s="10" t="s">
        <v>5487</v>
      </c>
      <c r="C1070" s="12">
        <v>0.91666666666666663</v>
      </c>
      <c r="D1070" s="13">
        <v>44042</v>
      </c>
      <c r="E1070" s="7" t="s">
        <v>4769</v>
      </c>
      <c r="F1070" s="14">
        <v>44.54</v>
      </c>
      <c r="G1070" t="s">
        <v>6</v>
      </c>
    </row>
    <row r="1071" spans="1:7" ht="14.25">
      <c r="A1071" s="11">
        <v>44013</v>
      </c>
      <c r="B1071" s="10" t="s">
        <v>5493</v>
      </c>
      <c r="C1071" s="12">
        <v>0.16666666666666666</v>
      </c>
      <c r="D1071" s="13">
        <v>44043</v>
      </c>
      <c r="E1071" s="7" t="s">
        <v>4769</v>
      </c>
      <c r="F1071" s="14">
        <v>37.61</v>
      </c>
      <c r="G1071" t="s">
        <v>6</v>
      </c>
    </row>
    <row r="1072" spans="1:7" ht="14.25">
      <c r="A1072" s="11">
        <v>44013</v>
      </c>
      <c r="B1072" s="10" t="s">
        <v>5497</v>
      </c>
      <c r="C1072" s="12">
        <v>0.33333333333333331</v>
      </c>
      <c r="D1072" s="13">
        <v>44043</v>
      </c>
      <c r="E1072" s="7" t="s">
        <v>4769</v>
      </c>
      <c r="F1072" s="14">
        <v>42.84</v>
      </c>
      <c r="G1072" t="s">
        <v>6</v>
      </c>
    </row>
    <row r="1073" spans="1:7" ht="14.25">
      <c r="A1073" s="11">
        <v>44013</v>
      </c>
      <c r="B1073" s="10" t="s">
        <v>5503</v>
      </c>
      <c r="C1073" s="12">
        <v>0.58333333333333337</v>
      </c>
      <c r="D1073" s="13">
        <v>44043</v>
      </c>
      <c r="E1073" s="7" t="s">
        <v>4769</v>
      </c>
      <c r="F1073" s="14">
        <v>44.39</v>
      </c>
      <c r="G1073" t="s">
        <v>6</v>
      </c>
    </row>
    <row r="1074" spans="1:7" ht="14.25">
      <c r="A1074" s="11">
        <v>44013</v>
      </c>
      <c r="B1074" s="10" t="s">
        <v>5507</v>
      </c>
      <c r="C1074" s="12">
        <v>0.75</v>
      </c>
      <c r="D1074" s="13">
        <v>44043</v>
      </c>
      <c r="E1074" s="7" t="s">
        <v>4769</v>
      </c>
      <c r="F1074" s="14">
        <v>43.97</v>
      </c>
      <c r="G1074" t="s">
        <v>6</v>
      </c>
    </row>
    <row r="1075" spans="1:7" ht="14.25">
      <c r="A1075" s="11">
        <v>44044</v>
      </c>
      <c r="B1075" s="10" t="s">
        <v>5515</v>
      </c>
      <c r="C1075" s="12">
        <v>8.3333333333333329E-2</v>
      </c>
      <c r="D1075" s="13">
        <v>44044</v>
      </c>
      <c r="E1075" s="7" t="s">
        <v>4769</v>
      </c>
      <c r="F1075" s="14">
        <v>31.01</v>
      </c>
      <c r="G1075" t="s">
        <v>6</v>
      </c>
    </row>
    <row r="1076" spans="1:7" ht="14.25">
      <c r="A1076" s="11">
        <v>44044</v>
      </c>
      <c r="B1076" s="10" t="s">
        <v>5516</v>
      </c>
      <c r="C1076" s="12">
        <v>0.125</v>
      </c>
      <c r="D1076" s="13">
        <v>44044</v>
      </c>
      <c r="E1076" s="7" t="s">
        <v>4769</v>
      </c>
      <c r="F1076" s="14">
        <v>30.3</v>
      </c>
      <c r="G1076" t="s">
        <v>6</v>
      </c>
    </row>
    <row r="1077" spans="1:7" ht="14.25">
      <c r="A1077" s="11">
        <v>44044</v>
      </c>
      <c r="B1077" s="10" t="s">
        <v>5519</v>
      </c>
      <c r="C1077" s="12">
        <v>0.25</v>
      </c>
      <c r="D1077" s="13">
        <v>44044</v>
      </c>
      <c r="E1077" s="7" t="s">
        <v>4769</v>
      </c>
      <c r="F1077" s="14">
        <v>29.95</v>
      </c>
      <c r="G1077" t="s">
        <v>6</v>
      </c>
    </row>
    <row r="1078" spans="1:7" ht="14.25">
      <c r="A1078" s="11">
        <v>44044</v>
      </c>
      <c r="B1078" s="10" t="s">
        <v>5522</v>
      </c>
      <c r="C1078" s="12">
        <v>0.375</v>
      </c>
      <c r="D1078" s="13">
        <v>44044</v>
      </c>
      <c r="E1078" s="7" t="s">
        <v>4769</v>
      </c>
      <c r="F1078" s="14">
        <v>33.020000000000003</v>
      </c>
      <c r="G1078" t="s">
        <v>6</v>
      </c>
    </row>
    <row r="1079" spans="1:7" ht="14.25">
      <c r="A1079" s="11">
        <v>44044</v>
      </c>
      <c r="B1079" s="10" t="s">
        <v>5523</v>
      </c>
      <c r="C1079" s="12">
        <v>0.41666666666666669</v>
      </c>
      <c r="D1079" s="13">
        <v>44044</v>
      </c>
      <c r="E1079" s="7" t="s">
        <v>4769</v>
      </c>
      <c r="F1079" s="14">
        <v>31.98</v>
      </c>
      <c r="G1079" t="s">
        <v>6</v>
      </c>
    </row>
    <row r="1080" spans="1:7" ht="14.25">
      <c r="A1080" s="11">
        <v>44044</v>
      </c>
      <c r="B1080" s="10" t="s">
        <v>5526</v>
      </c>
      <c r="C1080" s="12">
        <v>0.54166666666666663</v>
      </c>
      <c r="D1080" s="13">
        <v>44044</v>
      </c>
      <c r="E1080" s="7" t="s">
        <v>4769</v>
      </c>
      <c r="F1080" s="14">
        <v>36.6</v>
      </c>
      <c r="G1080" t="s">
        <v>6</v>
      </c>
    </row>
    <row r="1081" spans="1:7" ht="14.25">
      <c r="A1081" s="11">
        <v>44044</v>
      </c>
      <c r="B1081" s="10" t="s">
        <v>5527</v>
      </c>
      <c r="C1081" s="12">
        <v>0.58333333333333337</v>
      </c>
      <c r="D1081" s="13">
        <v>44044</v>
      </c>
      <c r="E1081" s="7" t="s">
        <v>4769</v>
      </c>
      <c r="F1081" s="14">
        <v>33.479999999999997</v>
      </c>
      <c r="G1081" t="s">
        <v>6</v>
      </c>
    </row>
    <row r="1082" spans="1:7" ht="14.25">
      <c r="A1082" s="11">
        <v>44044</v>
      </c>
      <c r="B1082" s="10" t="s">
        <v>5531</v>
      </c>
      <c r="C1082" s="12">
        <v>0.75</v>
      </c>
      <c r="D1082" s="13">
        <v>44044</v>
      </c>
      <c r="E1082" s="7" t="s">
        <v>4769</v>
      </c>
      <c r="F1082" s="14">
        <v>37.369999999999997</v>
      </c>
      <c r="G1082" t="s">
        <v>6</v>
      </c>
    </row>
    <row r="1083" spans="1:7" ht="14.25">
      <c r="A1083" s="11">
        <v>44044</v>
      </c>
      <c r="B1083" s="10" t="s">
        <v>5532</v>
      </c>
      <c r="C1083" s="12">
        <v>0.79166666666666663</v>
      </c>
      <c r="D1083" s="13">
        <v>44044</v>
      </c>
      <c r="E1083" s="7" t="s">
        <v>4769</v>
      </c>
      <c r="F1083" s="14">
        <v>38.78</v>
      </c>
      <c r="G1083" t="s">
        <v>6</v>
      </c>
    </row>
    <row r="1084" spans="1:7" ht="14.25">
      <c r="A1084" s="11">
        <v>44044</v>
      </c>
      <c r="B1084" s="10" t="s">
        <v>5534</v>
      </c>
      <c r="C1084" s="12">
        <v>0.875</v>
      </c>
      <c r="D1084" s="13">
        <v>44044</v>
      </c>
      <c r="E1084" s="7" t="s">
        <v>4769</v>
      </c>
      <c r="F1084" s="14">
        <v>37.78</v>
      </c>
      <c r="G1084" t="s">
        <v>6</v>
      </c>
    </row>
    <row r="1085" spans="1:7" ht="14.25">
      <c r="A1085" s="11">
        <v>44044</v>
      </c>
      <c r="B1085" s="10" t="s">
        <v>5536</v>
      </c>
      <c r="C1085" s="12">
        <v>0.95833333333333337</v>
      </c>
      <c r="D1085" s="13">
        <v>44044</v>
      </c>
      <c r="E1085" s="7" t="s">
        <v>4769</v>
      </c>
      <c r="F1085" s="14">
        <v>33.799999999999997</v>
      </c>
      <c r="G1085" t="s">
        <v>6</v>
      </c>
    </row>
    <row r="1086" spans="1:7" ht="14.25">
      <c r="A1086" s="11">
        <v>44044</v>
      </c>
      <c r="B1086" s="10" t="s">
        <v>5538</v>
      </c>
      <c r="C1086" s="12">
        <v>4.1666666666666664E-2</v>
      </c>
      <c r="D1086" s="13">
        <v>44045</v>
      </c>
      <c r="E1086" s="7" t="s">
        <v>4769</v>
      </c>
      <c r="F1086" s="14">
        <v>27.82</v>
      </c>
      <c r="G1086" t="s">
        <v>6</v>
      </c>
    </row>
    <row r="1087" spans="1:7" ht="14.25">
      <c r="A1087" s="11">
        <v>44044</v>
      </c>
      <c r="B1087" s="10" t="s">
        <v>5539</v>
      </c>
      <c r="C1087" s="12">
        <v>8.3333333333333329E-2</v>
      </c>
      <c r="D1087" s="13">
        <v>44045</v>
      </c>
      <c r="E1087" s="7" t="s">
        <v>4769</v>
      </c>
      <c r="F1087" s="14">
        <v>27.09</v>
      </c>
      <c r="G1087" t="s">
        <v>6</v>
      </c>
    </row>
    <row r="1088" spans="1:7" ht="14.25">
      <c r="A1088" s="11">
        <v>44044</v>
      </c>
      <c r="B1088" s="10" t="s">
        <v>5541</v>
      </c>
      <c r="C1088" s="12">
        <v>0.16666666666666666</v>
      </c>
      <c r="D1088" s="13">
        <v>44045</v>
      </c>
      <c r="E1088" s="7" t="s">
        <v>4769</v>
      </c>
      <c r="F1088" s="14">
        <v>27.08</v>
      </c>
      <c r="G1088" t="s">
        <v>6</v>
      </c>
    </row>
    <row r="1089" spans="1:7" ht="14.25">
      <c r="A1089" s="11">
        <v>44044</v>
      </c>
      <c r="B1089" s="10" t="s">
        <v>5543</v>
      </c>
      <c r="C1089" s="12">
        <v>0.25</v>
      </c>
      <c r="D1089" s="13">
        <v>44045</v>
      </c>
      <c r="E1089" s="7" t="s">
        <v>4769</v>
      </c>
      <c r="F1089" s="14">
        <v>27.15</v>
      </c>
      <c r="G1089" t="s">
        <v>6</v>
      </c>
    </row>
    <row r="1090" spans="1:7" ht="14.25">
      <c r="A1090" s="11">
        <v>44044</v>
      </c>
      <c r="B1090" s="10" t="s">
        <v>5545</v>
      </c>
      <c r="C1090" s="12">
        <v>0.33333333333333331</v>
      </c>
      <c r="D1090" s="13">
        <v>44045</v>
      </c>
      <c r="E1090" s="7" t="s">
        <v>4769</v>
      </c>
      <c r="F1090" s="14">
        <v>26.79</v>
      </c>
      <c r="G1090" t="s">
        <v>6</v>
      </c>
    </row>
    <row r="1091" spans="1:7" ht="14.25">
      <c r="A1091" s="11">
        <v>44044</v>
      </c>
      <c r="B1091" s="10" t="s">
        <v>5546</v>
      </c>
      <c r="C1091" s="12">
        <v>0.375</v>
      </c>
      <c r="D1091" s="13">
        <v>44045</v>
      </c>
      <c r="E1091" s="7" t="s">
        <v>4769</v>
      </c>
      <c r="F1091" s="14">
        <v>27.62</v>
      </c>
      <c r="G1091" t="s">
        <v>6</v>
      </c>
    </row>
    <row r="1092" spans="1:7" ht="14.25">
      <c r="A1092" s="11">
        <v>44044</v>
      </c>
      <c r="B1092" s="10" t="s">
        <v>5547</v>
      </c>
      <c r="C1092" s="12">
        <v>0.41666666666666669</v>
      </c>
      <c r="D1092" s="13">
        <v>44045</v>
      </c>
      <c r="E1092" s="7" t="s">
        <v>4769</v>
      </c>
      <c r="F1092" s="14">
        <v>27.63</v>
      </c>
      <c r="G1092" t="s">
        <v>6</v>
      </c>
    </row>
    <row r="1093" spans="1:7" ht="14.25">
      <c r="A1093" s="11">
        <v>44044</v>
      </c>
      <c r="B1093" s="10" t="s">
        <v>5548</v>
      </c>
      <c r="C1093" s="12">
        <v>0.45833333333333331</v>
      </c>
      <c r="D1093" s="13">
        <v>44045</v>
      </c>
      <c r="E1093" s="7" t="s">
        <v>4769</v>
      </c>
      <c r="F1093" s="14">
        <v>28.01</v>
      </c>
      <c r="G1093" t="s">
        <v>6</v>
      </c>
    </row>
    <row r="1094" spans="1:7" ht="14.25">
      <c r="A1094" s="11">
        <v>44044</v>
      </c>
      <c r="B1094" s="10" t="s">
        <v>5551</v>
      </c>
      <c r="C1094" s="12">
        <v>0.58333333333333337</v>
      </c>
      <c r="D1094" s="13">
        <v>44045</v>
      </c>
      <c r="E1094" s="7" t="s">
        <v>4769</v>
      </c>
      <c r="F1094" s="14">
        <v>26.43</v>
      </c>
      <c r="G1094" t="s">
        <v>6</v>
      </c>
    </row>
    <row r="1095" spans="1:7" ht="14.25">
      <c r="A1095" s="11">
        <v>44044</v>
      </c>
      <c r="B1095" s="10" t="s">
        <v>5552</v>
      </c>
      <c r="C1095" s="12">
        <v>0.625</v>
      </c>
      <c r="D1095" s="13">
        <v>44045</v>
      </c>
      <c r="E1095" s="7" t="s">
        <v>4769</v>
      </c>
      <c r="F1095" s="14">
        <v>24.16</v>
      </c>
      <c r="G1095" t="s">
        <v>6</v>
      </c>
    </row>
    <row r="1096" spans="1:7" ht="14.25">
      <c r="A1096" s="11">
        <v>44044</v>
      </c>
      <c r="B1096" s="10" t="s">
        <v>5554</v>
      </c>
      <c r="C1096" s="12">
        <v>0.70833333333333337</v>
      </c>
      <c r="D1096" s="13">
        <v>44045</v>
      </c>
      <c r="E1096" s="7" t="s">
        <v>4769</v>
      </c>
      <c r="F1096" s="14">
        <v>25.56</v>
      </c>
      <c r="G1096" t="s">
        <v>6</v>
      </c>
    </row>
    <row r="1097" spans="1:7" ht="14.25">
      <c r="A1097" s="11">
        <v>44044</v>
      </c>
      <c r="B1097" s="10" t="s">
        <v>5555</v>
      </c>
      <c r="C1097" s="12">
        <v>0.75</v>
      </c>
      <c r="D1097" s="13">
        <v>44045</v>
      </c>
      <c r="E1097" s="7" t="s">
        <v>4769</v>
      </c>
      <c r="F1097" s="14">
        <v>28.08</v>
      </c>
      <c r="G1097" t="s">
        <v>6</v>
      </c>
    </row>
    <row r="1098" spans="1:7" ht="14.25">
      <c r="A1098" s="11">
        <v>44044</v>
      </c>
      <c r="B1098" s="10" t="s">
        <v>5556</v>
      </c>
      <c r="C1098" s="12">
        <v>0.79166666666666663</v>
      </c>
      <c r="D1098" s="13">
        <v>44045</v>
      </c>
      <c r="E1098" s="7" t="s">
        <v>4769</v>
      </c>
      <c r="F1098" s="14">
        <v>28.9</v>
      </c>
      <c r="G1098" t="s">
        <v>6</v>
      </c>
    </row>
    <row r="1099" spans="1:7" ht="14.25">
      <c r="A1099" s="11">
        <v>44044</v>
      </c>
      <c r="B1099" s="10" t="s">
        <v>5557</v>
      </c>
      <c r="C1099" s="12">
        <v>0.83333333333333337</v>
      </c>
      <c r="D1099" s="13">
        <v>44045</v>
      </c>
      <c r="E1099" s="7" t="s">
        <v>4769</v>
      </c>
      <c r="F1099" s="14">
        <v>34.14</v>
      </c>
      <c r="G1099" t="s">
        <v>6</v>
      </c>
    </row>
    <row r="1100" spans="1:7" ht="14.25">
      <c r="A1100" s="11">
        <v>44044</v>
      </c>
      <c r="B1100" s="10" t="s">
        <v>5558</v>
      </c>
      <c r="C1100" s="12">
        <v>0.875</v>
      </c>
      <c r="D1100" s="13">
        <v>44045</v>
      </c>
      <c r="E1100" s="7" t="s">
        <v>4769</v>
      </c>
      <c r="F1100" s="14">
        <v>35.49</v>
      </c>
      <c r="G1100" t="s">
        <v>6</v>
      </c>
    </row>
    <row r="1101" spans="1:7" ht="14.25">
      <c r="A1101" s="11">
        <v>44044</v>
      </c>
      <c r="B1101" s="10" t="s">
        <v>5559</v>
      </c>
      <c r="C1101" s="12">
        <v>0.91666666666666663</v>
      </c>
      <c r="D1101" s="13">
        <v>44045</v>
      </c>
      <c r="E1101" s="7" t="s">
        <v>4769</v>
      </c>
      <c r="F1101" s="14">
        <v>38.43</v>
      </c>
      <c r="G1101" t="s">
        <v>6</v>
      </c>
    </row>
    <row r="1102" spans="1:7" ht="14.25">
      <c r="A1102" s="11">
        <v>44044</v>
      </c>
      <c r="B1102" s="10" t="s">
        <v>5560</v>
      </c>
      <c r="C1102" s="12">
        <v>0.95833333333333337</v>
      </c>
      <c r="D1102" s="13">
        <v>44045</v>
      </c>
      <c r="E1102" s="7" t="s">
        <v>4769</v>
      </c>
      <c r="F1102" s="14">
        <v>35.1</v>
      </c>
      <c r="G1102" t="s">
        <v>6</v>
      </c>
    </row>
    <row r="1103" spans="1:7" ht="14.25">
      <c r="A1103" s="11">
        <v>44044</v>
      </c>
      <c r="B1103" s="10" t="s">
        <v>5562</v>
      </c>
      <c r="C1103" s="12">
        <v>4.1666666666666664E-2</v>
      </c>
      <c r="D1103" s="13">
        <v>44046</v>
      </c>
      <c r="E1103" s="7" t="s">
        <v>4769</v>
      </c>
      <c r="F1103" s="14">
        <v>29</v>
      </c>
      <c r="G1103" t="s">
        <v>6</v>
      </c>
    </row>
    <row r="1104" spans="1:7" ht="14.25">
      <c r="A1104" s="11">
        <v>44044</v>
      </c>
      <c r="B1104" s="10" t="s">
        <v>5565</v>
      </c>
      <c r="C1104" s="12">
        <v>0.16666666666666666</v>
      </c>
      <c r="D1104" s="13">
        <v>44046</v>
      </c>
      <c r="E1104" s="7" t="s">
        <v>4769</v>
      </c>
      <c r="F1104" s="14">
        <v>27.44</v>
      </c>
      <c r="G1104" t="s">
        <v>6</v>
      </c>
    </row>
    <row r="1105" spans="1:7" ht="14.25">
      <c r="A1105" s="11">
        <v>44044</v>
      </c>
      <c r="B1105" s="10" t="s">
        <v>5566</v>
      </c>
      <c r="C1105" s="12">
        <v>0.20833333333333334</v>
      </c>
      <c r="D1105" s="13">
        <v>44046</v>
      </c>
      <c r="E1105" s="7" t="s">
        <v>4769</v>
      </c>
      <c r="F1105" s="14">
        <v>28.33</v>
      </c>
      <c r="G1105" t="s">
        <v>6</v>
      </c>
    </row>
    <row r="1106" spans="1:7" ht="14.25">
      <c r="A1106" s="11">
        <v>44044</v>
      </c>
      <c r="B1106" s="10" t="s">
        <v>5568</v>
      </c>
      <c r="C1106" s="12">
        <v>0.29166666666666669</v>
      </c>
      <c r="D1106" s="13">
        <v>44046</v>
      </c>
      <c r="E1106" s="7" t="s">
        <v>4769</v>
      </c>
      <c r="F1106" s="14">
        <v>39.19</v>
      </c>
      <c r="G1106" t="s">
        <v>6</v>
      </c>
    </row>
    <row r="1107" spans="1:7" ht="14.25">
      <c r="A1107" s="11">
        <v>44044</v>
      </c>
      <c r="B1107" s="10" t="s">
        <v>5576</v>
      </c>
      <c r="C1107" s="12">
        <v>0.625</v>
      </c>
      <c r="D1107" s="13">
        <v>44046</v>
      </c>
      <c r="E1107" s="7" t="s">
        <v>4769</v>
      </c>
      <c r="F1107" s="14">
        <v>37.18</v>
      </c>
      <c r="G1107" t="s">
        <v>6</v>
      </c>
    </row>
    <row r="1108" spans="1:7" ht="14.25">
      <c r="A1108" s="11">
        <v>44044</v>
      </c>
      <c r="B1108" s="10" t="s">
        <v>5577</v>
      </c>
      <c r="C1108" s="12">
        <v>0.66666666666666663</v>
      </c>
      <c r="D1108" s="13">
        <v>44046</v>
      </c>
      <c r="E1108" s="7" t="s">
        <v>4769</v>
      </c>
      <c r="F1108" s="14">
        <v>37.75</v>
      </c>
      <c r="G1108" t="s">
        <v>6</v>
      </c>
    </row>
    <row r="1109" spans="1:7" ht="14.25">
      <c r="A1109" s="11">
        <v>44044</v>
      </c>
      <c r="B1109" s="10" t="s">
        <v>5578</v>
      </c>
      <c r="C1109" s="12">
        <v>0.70833333333333337</v>
      </c>
      <c r="D1109" s="13">
        <v>44046</v>
      </c>
      <c r="E1109" s="7" t="s">
        <v>4769</v>
      </c>
      <c r="F1109" s="14">
        <v>39.67</v>
      </c>
      <c r="G1109" t="s">
        <v>6</v>
      </c>
    </row>
    <row r="1110" spans="1:7" ht="14.25">
      <c r="A1110" s="11">
        <v>44044</v>
      </c>
      <c r="B1110" s="10" t="s">
        <v>5579</v>
      </c>
      <c r="C1110" s="12">
        <v>0.75</v>
      </c>
      <c r="D1110" s="13">
        <v>44046</v>
      </c>
      <c r="E1110" s="7" t="s">
        <v>4769</v>
      </c>
      <c r="F1110" s="14">
        <v>40.06</v>
      </c>
      <c r="G1110" t="s">
        <v>6</v>
      </c>
    </row>
    <row r="1111" spans="1:7" ht="14.25">
      <c r="A1111" s="11">
        <v>44044</v>
      </c>
      <c r="B1111" s="10" t="s">
        <v>5583</v>
      </c>
      <c r="C1111" s="12">
        <v>0.91666666666666663</v>
      </c>
      <c r="D1111" s="13">
        <v>44046</v>
      </c>
      <c r="E1111" s="7" t="s">
        <v>4769</v>
      </c>
      <c r="F1111" s="14">
        <v>40.159999999999997</v>
      </c>
      <c r="G1111" t="s">
        <v>6</v>
      </c>
    </row>
    <row r="1112" spans="1:7" ht="14.25">
      <c r="A1112" s="11">
        <v>44044</v>
      </c>
      <c r="B1112" s="10" t="s">
        <v>5586</v>
      </c>
      <c r="C1112" s="12">
        <v>4.1666666666666664E-2</v>
      </c>
      <c r="D1112" s="13">
        <v>44047</v>
      </c>
      <c r="E1112" s="7" t="s">
        <v>4769</v>
      </c>
      <c r="F1112" s="14">
        <v>29</v>
      </c>
      <c r="G1112" t="s">
        <v>6</v>
      </c>
    </row>
    <row r="1113" spans="1:7" ht="14.25">
      <c r="A1113" s="11">
        <v>44044</v>
      </c>
      <c r="B1113" s="10" t="s">
        <v>5587</v>
      </c>
      <c r="C1113" s="12">
        <v>8.3333333333333329E-2</v>
      </c>
      <c r="D1113" s="13">
        <v>44047</v>
      </c>
      <c r="E1113" s="7" t="s">
        <v>4769</v>
      </c>
      <c r="F1113" s="14">
        <v>29</v>
      </c>
      <c r="G1113" t="s">
        <v>6</v>
      </c>
    </row>
    <row r="1114" spans="1:7" ht="14.25">
      <c r="A1114" s="11">
        <v>44044</v>
      </c>
      <c r="B1114" s="10" t="s">
        <v>5588</v>
      </c>
      <c r="C1114" s="12">
        <v>0.125</v>
      </c>
      <c r="D1114" s="13">
        <v>44047</v>
      </c>
      <c r="E1114" s="7" t="s">
        <v>4769</v>
      </c>
      <c r="F1114" s="14">
        <v>28.87</v>
      </c>
      <c r="G1114" t="s">
        <v>6</v>
      </c>
    </row>
    <row r="1115" spans="1:7" ht="14.25">
      <c r="A1115" s="11">
        <v>44044</v>
      </c>
      <c r="B1115" s="10" t="s">
        <v>5589</v>
      </c>
      <c r="C1115" s="12">
        <v>0.16666666666666666</v>
      </c>
      <c r="D1115" s="13">
        <v>44047</v>
      </c>
      <c r="E1115" s="7" t="s">
        <v>4769</v>
      </c>
      <c r="F1115" s="14">
        <v>28.5</v>
      </c>
      <c r="G1115" t="s">
        <v>6</v>
      </c>
    </row>
    <row r="1116" spans="1:7" ht="14.25">
      <c r="A1116" s="11">
        <v>44044</v>
      </c>
      <c r="B1116" s="10" t="s">
        <v>5590</v>
      </c>
      <c r="C1116" s="12">
        <v>0.20833333333333334</v>
      </c>
      <c r="D1116" s="13">
        <v>44047</v>
      </c>
      <c r="E1116" s="7" t="s">
        <v>4769</v>
      </c>
      <c r="F1116" s="14">
        <v>28.7</v>
      </c>
      <c r="G1116" t="s">
        <v>6</v>
      </c>
    </row>
    <row r="1117" spans="1:7" ht="14.25">
      <c r="A1117" s="11">
        <v>44044</v>
      </c>
      <c r="B1117" s="10" t="s">
        <v>5593</v>
      </c>
      <c r="C1117" s="12">
        <v>0.33333333333333331</v>
      </c>
      <c r="D1117" s="13">
        <v>44047</v>
      </c>
      <c r="E1117" s="7" t="s">
        <v>4769</v>
      </c>
      <c r="F1117" s="14">
        <v>39.97</v>
      </c>
      <c r="G1117" t="s">
        <v>6</v>
      </c>
    </row>
    <row r="1118" spans="1:7" ht="14.25">
      <c r="A1118" s="11">
        <v>44044</v>
      </c>
      <c r="B1118" s="10" t="s">
        <v>5597</v>
      </c>
      <c r="C1118" s="12">
        <v>0.5</v>
      </c>
      <c r="D1118" s="13">
        <v>44047</v>
      </c>
      <c r="E1118" s="7" t="s">
        <v>4769</v>
      </c>
      <c r="F1118" s="14">
        <v>37</v>
      </c>
      <c r="G1118" t="s">
        <v>6</v>
      </c>
    </row>
    <row r="1119" spans="1:7" ht="14.25">
      <c r="A1119" s="11">
        <v>44044</v>
      </c>
      <c r="B1119" s="10" t="s">
        <v>5598</v>
      </c>
      <c r="C1119" s="12">
        <v>0.54166666666666663</v>
      </c>
      <c r="D1119" s="13">
        <v>44047</v>
      </c>
      <c r="E1119" s="7" t="s">
        <v>4769</v>
      </c>
      <c r="F1119" s="14">
        <v>36.880000000000003</v>
      </c>
      <c r="G1119" t="s">
        <v>6</v>
      </c>
    </row>
    <row r="1120" spans="1:7" ht="14.25">
      <c r="A1120" s="11">
        <v>44044</v>
      </c>
      <c r="B1120" s="10" t="s">
        <v>5605</v>
      </c>
      <c r="C1120" s="12">
        <v>0.83333333333333337</v>
      </c>
      <c r="D1120" s="13">
        <v>44047</v>
      </c>
      <c r="E1120" s="7" t="s">
        <v>4769</v>
      </c>
      <c r="F1120" s="14">
        <v>41.2</v>
      </c>
      <c r="G1120" t="s">
        <v>6</v>
      </c>
    </row>
    <row r="1121" spans="1:7" ht="14.25">
      <c r="A1121" s="11">
        <v>44044</v>
      </c>
      <c r="B1121" s="10" t="s">
        <v>5641</v>
      </c>
      <c r="C1121" s="12">
        <v>0.33333333333333331</v>
      </c>
      <c r="D1121" s="13">
        <v>44049</v>
      </c>
      <c r="E1121" s="7" t="s">
        <v>4769</v>
      </c>
      <c r="F1121" s="14">
        <v>38.450000000000003</v>
      </c>
      <c r="G1121" t="s">
        <v>6</v>
      </c>
    </row>
    <row r="1122" spans="1:7" ht="14.25">
      <c r="A1122" s="11">
        <v>44044</v>
      </c>
      <c r="B1122" s="10" t="s">
        <v>5644</v>
      </c>
      <c r="C1122" s="12">
        <v>0.45833333333333331</v>
      </c>
      <c r="D1122" s="13">
        <v>44049</v>
      </c>
      <c r="E1122" s="7" t="s">
        <v>4769</v>
      </c>
      <c r="F1122" s="14">
        <v>36.6</v>
      </c>
      <c r="G1122" t="s">
        <v>6</v>
      </c>
    </row>
    <row r="1123" spans="1:7" ht="14.25">
      <c r="A1123" s="11">
        <v>44044</v>
      </c>
      <c r="B1123" s="10" t="s">
        <v>5651</v>
      </c>
      <c r="C1123" s="12">
        <v>0.75</v>
      </c>
      <c r="D1123" s="13">
        <v>44049</v>
      </c>
      <c r="E1123" s="7" t="s">
        <v>4769</v>
      </c>
      <c r="F1123" s="14">
        <v>42.6</v>
      </c>
      <c r="G1123" t="s">
        <v>6</v>
      </c>
    </row>
    <row r="1124" spans="1:7" ht="14.25">
      <c r="A1124" s="11">
        <v>44044</v>
      </c>
      <c r="B1124" s="10" t="s">
        <v>5691</v>
      </c>
      <c r="C1124" s="12">
        <v>0.41666666666666669</v>
      </c>
      <c r="D1124" s="13">
        <v>44051</v>
      </c>
      <c r="E1124" s="7" t="s">
        <v>4769</v>
      </c>
      <c r="F1124" s="14">
        <v>37</v>
      </c>
      <c r="G1124" t="s">
        <v>6</v>
      </c>
    </row>
    <row r="1125" spans="1:7" ht="14.25">
      <c r="A1125" s="11">
        <v>44044</v>
      </c>
      <c r="B1125" s="10" t="s">
        <v>5694</v>
      </c>
      <c r="C1125" s="12">
        <v>0.54166666666666663</v>
      </c>
      <c r="D1125" s="13">
        <v>44051</v>
      </c>
      <c r="E1125" s="7" t="s">
        <v>4769</v>
      </c>
      <c r="F1125" s="14">
        <v>32.65</v>
      </c>
      <c r="G1125" t="s">
        <v>6</v>
      </c>
    </row>
    <row r="1126" spans="1:7" ht="14.25">
      <c r="A1126" s="11">
        <v>44044</v>
      </c>
      <c r="B1126" s="10" t="s">
        <v>5700</v>
      </c>
      <c r="C1126" s="12">
        <v>0.79166666666666663</v>
      </c>
      <c r="D1126" s="13">
        <v>44051</v>
      </c>
      <c r="E1126" s="7" t="s">
        <v>4769</v>
      </c>
      <c r="F1126" s="14">
        <v>40.700000000000003</v>
      </c>
      <c r="G1126" t="s">
        <v>6</v>
      </c>
    </row>
    <row r="1127" spans="1:7" ht="14.25">
      <c r="A1127" s="11">
        <v>44044</v>
      </c>
      <c r="B1127" s="10" t="s">
        <v>5709</v>
      </c>
      <c r="C1127" s="12">
        <v>0.16666666666666666</v>
      </c>
      <c r="D1127" s="13">
        <v>44052</v>
      </c>
      <c r="E1127" s="7" t="s">
        <v>4769</v>
      </c>
      <c r="F1127" s="14">
        <v>32.729999999999997</v>
      </c>
      <c r="G1127" t="s">
        <v>6</v>
      </c>
    </row>
    <row r="1128" spans="1:7" ht="14.25">
      <c r="A1128" s="11">
        <v>44044</v>
      </c>
      <c r="B1128" s="10" t="s">
        <v>5713</v>
      </c>
      <c r="C1128" s="12">
        <v>0.33333333333333331</v>
      </c>
      <c r="D1128" s="13">
        <v>44052</v>
      </c>
      <c r="E1128" s="7" t="s">
        <v>4769</v>
      </c>
      <c r="F1128" s="14">
        <v>32.29</v>
      </c>
      <c r="G1128" t="s">
        <v>6</v>
      </c>
    </row>
    <row r="1129" spans="1:7" ht="14.25">
      <c r="A1129" s="11">
        <v>44044</v>
      </c>
      <c r="B1129" s="10" t="s">
        <v>5718</v>
      </c>
      <c r="C1129" s="12">
        <v>0.54166666666666663</v>
      </c>
      <c r="D1129" s="13">
        <v>44052</v>
      </c>
      <c r="E1129" s="7" t="s">
        <v>4769</v>
      </c>
      <c r="F1129" s="14">
        <v>29.78</v>
      </c>
      <c r="G1129" t="s">
        <v>6</v>
      </c>
    </row>
    <row r="1130" spans="1:7" ht="14.25">
      <c r="A1130" s="11">
        <v>44044</v>
      </c>
      <c r="B1130" s="10" t="s">
        <v>5720</v>
      </c>
      <c r="C1130" s="12">
        <v>0.625</v>
      </c>
      <c r="D1130" s="13">
        <v>44052</v>
      </c>
      <c r="E1130" s="7" t="s">
        <v>4769</v>
      </c>
      <c r="F1130" s="14">
        <v>29</v>
      </c>
      <c r="G1130" t="s">
        <v>6</v>
      </c>
    </row>
    <row r="1131" spans="1:7" ht="14.25">
      <c r="A1131" s="11">
        <v>44044</v>
      </c>
      <c r="B1131" s="10" t="s">
        <v>5737</v>
      </c>
      <c r="C1131" s="12">
        <v>0.33333333333333331</v>
      </c>
      <c r="D1131" s="13">
        <v>44053</v>
      </c>
      <c r="E1131" s="7" t="s">
        <v>4769</v>
      </c>
      <c r="F1131" s="14">
        <v>40.35</v>
      </c>
      <c r="G1131" t="s">
        <v>6</v>
      </c>
    </row>
    <row r="1132" spans="1:7" ht="14.25">
      <c r="A1132" s="11">
        <v>44044</v>
      </c>
      <c r="B1132" s="10" t="s">
        <v>5739</v>
      </c>
      <c r="C1132" s="12">
        <v>0.41666666666666669</v>
      </c>
      <c r="D1132" s="13">
        <v>44053</v>
      </c>
      <c r="E1132" s="7" t="s">
        <v>4769</v>
      </c>
      <c r="F1132" s="14">
        <v>40.57</v>
      </c>
      <c r="G1132" t="s">
        <v>6</v>
      </c>
    </row>
    <row r="1133" spans="1:7" ht="14.25">
      <c r="A1133" s="11">
        <v>44044</v>
      </c>
      <c r="B1133" s="10" t="s">
        <v>5747</v>
      </c>
      <c r="C1133" s="12">
        <v>0.75</v>
      </c>
      <c r="D1133" s="13">
        <v>44053</v>
      </c>
      <c r="E1133" s="7" t="s">
        <v>4769</v>
      </c>
      <c r="F1133" s="14">
        <v>42.46</v>
      </c>
      <c r="G1133" t="s">
        <v>6</v>
      </c>
    </row>
    <row r="1134" spans="1:7" ht="14.25">
      <c r="A1134" s="11">
        <v>44044</v>
      </c>
      <c r="B1134" s="10" t="s">
        <v>5759</v>
      </c>
      <c r="C1134" s="12">
        <v>0.25</v>
      </c>
      <c r="D1134" s="13">
        <v>44054</v>
      </c>
      <c r="E1134" s="7" t="s">
        <v>4769</v>
      </c>
      <c r="F1134" s="14">
        <v>36.1</v>
      </c>
      <c r="G1134" t="s">
        <v>6</v>
      </c>
    </row>
    <row r="1135" spans="1:7" ht="14.25">
      <c r="A1135" s="11">
        <v>44044</v>
      </c>
      <c r="B1135" s="10" t="s">
        <v>5760</v>
      </c>
      <c r="C1135" s="12">
        <v>0.29166666666666669</v>
      </c>
      <c r="D1135" s="13">
        <v>44054</v>
      </c>
      <c r="E1135" s="7" t="s">
        <v>4769</v>
      </c>
      <c r="F1135" s="14">
        <v>38.99</v>
      </c>
      <c r="G1135" t="s">
        <v>6</v>
      </c>
    </row>
    <row r="1136" spans="1:7" ht="14.25">
      <c r="A1136" s="11">
        <v>44044</v>
      </c>
      <c r="B1136" s="10" t="s">
        <v>5778</v>
      </c>
      <c r="C1136" s="12">
        <v>4.1666666666666664E-2</v>
      </c>
      <c r="D1136" s="13">
        <v>44055</v>
      </c>
      <c r="E1136" s="7" t="s">
        <v>4769</v>
      </c>
      <c r="F1136" s="14">
        <v>37.01</v>
      </c>
      <c r="G1136" t="s">
        <v>6</v>
      </c>
    </row>
    <row r="1137" spans="1:7" ht="14.25">
      <c r="A1137" s="11">
        <v>44044</v>
      </c>
      <c r="B1137" s="10" t="s">
        <v>5779</v>
      </c>
      <c r="C1137" s="12">
        <v>8.3333333333333329E-2</v>
      </c>
      <c r="D1137" s="13">
        <v>44055</v>
      </c>
      <c r="E1137" s="7" t="s">
        <v>4769</v>
      </c>
      <c r="F1137" s="14">
        <v>33.07</v>
      </c>
      <c r="G1137" t="s">
        <v>6</v>
      </c>
    </row>
    <row r="1138" spans="1:7" ht="14.25">
      <c r="A1138" s="11">
        <v>44044</v>
      </c>
      <c r="B1138" s="10" t="s">
        <v>5781</v>
      </c>
      <c r="C1138" s="12">
        <v>0.16666666666666666</v>
      </c>
      <c r="D1138" s="13">
        <v>44055</v>
      </c>
      <c r="E1138" s="7" t="s">
        <v>4769</v>
      </c>
      <c r="F1138" s="14">
        <v>30.8</v>
      </c>
      <c r="G1138" t="s">
        <v>6</v>
      </c>
    </row>
    <row r="1139" spans="1:7" ht="14.25">
      <c r="A1139" s="11">
        <v>44044</v>
      </c>
      <c r="B1139" s="10" t="s">
        <v>5785</v>
      </c>
      <c r="C1139" s="12">
        <v>0.33333333333333331</v>
      </c>
      <c r="D1139" s="13">
        <v>44055</v>
      </c>
      <c r="E1139" s="7" t="s">
        <v>4769</v>
      </c>
      <c r="F1139" s="14">
        <v>41.4</v>
      </c>
      <c r="G1139" t="s">
        <v>6</v>
      </c>
    </row>
    <row r="1140" spans="1:7" ht="14.25">
      <c r="A1140" s="11">
        <v>44044</v>
      </c>
      <c r="B1140" s="10" t="s">
        <v>5793</v>
      </c>
      <c r="C1140" s="12">
        <v>0.66666666666666663</v>
      </c>
      <c r="D1140" s="13">
        <v>44055</v>
      </c>
      <c r="E1140" s="7" t="s">
        <v>4769</v>
      </c>
      <c r="F1140" s="14">
        <v>38.99</v>
      </c>
      <c r="G1140" t="s">
        <v>6</v>
      </c>
    </row>
    <row r="1141" spans="1:7" ht="14.25">
      <c r="A1141" s="11">
        <v>44044</v>
      </c>
      <c r="B1141" s="10" t="s">
        <v>5805</v>
      </c>
      <c r="C1141" s="12">
        <v>0.16666666666666666</v>
      </c>
      <c r="D1141" s="13">
        <v>44056</v>
      </c>
      <c r="E1141" s="7" t="s">
        <v>4769</v>
      </c>
      <c r="F1141" s="14">
        <v>36.82</v>
      </c>
      <c r="G1141" t="s">
        <v>6</v>
      </c>
    </row>
    <row r="1142" spans="1:7" ht="14.25">
      <c r="A1142" s="11">
        <v>44044</v>
      </c>
      <c r="B1142" s="10" t="s">
        <v>5806</v>
      </c>
      <c r="C1142" s="12">
        <v>0.20833333333333334</v>
      </c>
      <c r="D1142" s="13">
        <v>44056</v>
      </c>
      <c r="E1142" s="7" t="s">
        <v>4769</v>
      </c>
      <c r="F1142" s="14">
        <v>38.07</v>
      </c>
      <c r="G1142" t="s">
        <v>6</v>
      </c>
    </row>
    <row r="1143" spans="1:7" ht="14.25">
      <c r="A1143" s="11">
        <v>44044</v>
      </c>
      <c r="B1143" s="10" t="s">
        <v>5818</v>
      </c>
      <c r="C1143" s="12">
        <v>0.70833333333333337</v>
      </c>
      <c r="D1143" s="13">
        <v>44056</v>
      </c>
      <c r="E1143" s="7" t="s">
        <v>4769</v>
      </c>
      <c r="F1143" s="14">
        <v>41.92</v>
      </c>
      <c r="G1143" t="s">
        <v>6</v>
      </c>
    </row>
    <row r="1144" spans="1:7" ht="14.25">
      <c r="A1144" s="11">
        <v>44044</v>
      </c>
      <c r="B1144" s="10" t="s">
        <v>5825</v>
      </c>
      <c r="C1144" s="12">
        <v>0</v>
      </c>
      <c r="D1144" s="13">
        <v>44057</v>
      </c>
      <c r="E1144" s="7" t="s">
        <v>4769</v>
      </c>
      <c r="F1144" s="14">
        <v>33.409999999999997</v>
      </c>
      <c r="G1144" t="s">
        <v>6</v>
      </c>
    </row>
    <row r="1145" spans="1:7" ht="14.25">
      <c r="A1145" s="11">
        <v>44044</v>
      </c>
      <c r="B1145" s="10" t="s">
        <v>5830</v>
      </c>
      <c r="C1145" s="12">
        <v>0.20833333333333334</v>
      </c>
      <c r="D1145" s="13">
        <v>44057</v>
      </c>
      <c r="E1145" s="7" t="s">
        <v>4769</v>
      </c>
      <c r="F1145" s="14">
        <v>32.1</v>
      </c>
      <c r="G1145" t="s">
        <v>6</v>
      </c>
    </row>
    <row r="1146" spans="1:7" ht="14.25">
      <c r="A1146" s="11">
        <v>44044</v>
      </c>
      <c r="B1146" s="10" t="s">
        <v>5831</v>
      </c>
      <c r="C1146" s="12">
        <v>0.25</v>
      </c>
      <c r="D1146" s="13">
        <v>44057</v>
      </c>
      <c r="E1146" s="7" t="s">
        <v>4769</v>
      </c>
      <c r="F1146" s="14">
        <v>34.01</v>
      </c>
      <c r="G1146" t="s">
        <v>6</v>
      </c>
    </row>
    <row r="1147" spans="1:7" ht="14.25">
      <c r="A1147" s="11">
        <v>44044</v>
      </c>
      <c r="B1147" s="10" t="s">
        <v>5832</v>
      </c>
      <c r="C1147" s="12">
        <v>0.29166666666666669</v>
      </c>
      <c r="D1147" s="13">
        <v>44057</v>
      </c>
      <c r="E1147" s="7" t="s">
        <v>4769</v>
      </c>
      <c r="F1147" s="14">
        <v>35.74</v>
      </c>
      <c r="G1147" t="s">
        <v>6</v>
      </c>
    </row>
    <row r="1148" spans="1:7" ht="14.25">
      <c r="A1148" s="11">
        <v>44044</v>
      </c>
      <c r="B1148" s="10" t="s">
        <v>5833</v>
      </c>
      <c r="C1148" s="12">
        <v>0.33333333333333331</v>
      </c>
      <c r="D1148" s="13">
        <v>44057</v>
      </c>
      <c r="E1148" s="7" t="s">
        <v>4769</v>
      </c>
      <c r="F1148" s="14">
        <v>39.53</v>
      </c>
      <c r="G1148" t="s">
        <v>6</v>
      </c>
    </row>
    <row r="1149" spans="1:7" ht="14.25">
      <c r="A1149" s="11">
        <v>44044</v>
      </c>
      <c r="B1149" s="10" t="s">
        <v>5841</v>
      </c>
      <c r="C1149" s="12">
        <v>0.66666666666666663</v>
      </c>
      <c r="D1149" s="13">
        <v>44057</v>
      </c>
      <c r="E1149" s="7" t="s">
        <v>4769</v>
      </c>
      <c r="F1149" s="14">
        <v>38.01</v>
      </c>
      <c r="G1149" t="s">
        <v>6</v>
      </c>
    </row>
    <row r="1150" spans="1:7" ht="14.25">
      <c r="A1150" s="11">
        <v>44044</v>
      </c>
      <c r="B1150" s="10" t="s">
        <v>5846</v>
      </c>
      <c r="C1150" s="12">
        <v>0.875</v>
      </c>
      <c r="D1150" s="13">
        <v>44057</v>
      </c>
      <c r="E1150" s="7" t="s">
        <v>4769</v>
      </c>
      <c r="F1150" s="14">
        <v>41.91</v>
      </c>
      <c r="G1150" t="s">
        <v>6</v>
      </c>
    </row>
    <row r="1151" spans="1:7" ht="14.25">
      <c r="A1151" s="11">
        <v>44044</v>
      </c>
      <c r="B1151" s="10" t="s">
        <v>5852</v>
      </c>
      <c r="C1151" s="12">
        <v>0.125</v>
      </c>
      <c r="D1151" s="13">
        <v>44058</v>
      </c>
      <c r="E1151" s="7" t="s">
        <v>4769</v>
      </c>
      <c r="F1151" s="14">
        <v>30.31</v>
      </c>
      <c r="G1151" t="s">
        <v>6</v>
      </c>
    </row>
    <row r="1152" spans="1:7" ht="14.25">
      <c r="A1152" s="11">
        <v>44044</v>
      </c>
      <c r="B1152" s="10" t="s">
        <v>5854</v>
      </c>
      <c r="C1152" s="12">
        <v>0.20833333333333334</v>
      </c>
      <c r="D1152" s="13">
        <v>44058</v>
      </c>
      <c r="E1152" s="7" t="s">
        <v>4769</v>
      </c>
      <c r="F1152" s="14">
        <v>29.06</v>
      </c>
      <c r="G1152" t="s">
        <v>6</v>
      </c>
    </row>
    <row r="1153" spans="1:7" ht="14.25">
      <c r="A1153" s="11">
        <v>44044</v>
      </c>
      <c r="B1153" s="10" t="s">
        <v>5856</v>
      </c>
      <c r="C1153" s="12">
        <v>0.29166666666666669</v>
      </c>
      <c r="D1153" s="13">
        <v>44058</v>
      </c>
      <c r="E1153" s="7" t="s">
        <v>4769</v>
      </c>
      <c r="F1153" s="14">
        <v>29.1</v>
      </c>
      <c r="G1153" t="s">
        <v>6</v>
      </c>
    </row>
    <row r="1154" spans="1:7" ht="14.25">
      <c r="A1154" s="11">
        <v>44044</v>
      </c>
      <c r="B1154" s="10" t="s">
        <v>5858</v>
      </c>
      <c r="C1154" s="12">
        <v>0.375</v>
      </c>
      <c r="D1154" s="13">
        <v>44058</v>
      </c>
      <c r="E1154" s="7" t="s">
        <v>4769</v>
      </c>
      <c r="F1154" s="14">
        <v>31.39</v>
      </c>
      <c r="G1154" t="s">
        <v>6</v>
      </c>
    </row>
    <row r="1155" spans="1:7" ht="14.25">
      <c r="A1155" s="11">
        <v>44044</v>
      </c>
      <c r="B1155" s="10" t="s">
        <v>5860</v>
      </c>
      <c r="C1155" s="12">
        <v>0.45833333333333331</v>
      </c>
      <c r="D1155" s="13">
        <v>44058</v>
      </c>
      <c r="E1155" s="7" t="s">
        <v>4769</v>
      </c>
      <c r="F1155" s="14">
        <v>29.91</v>
      </c>
      <c r="G1155" t="s">
        <v>6</v>
      </c>
    </row>
    <row r="1156" spans="1:7" ht="14.25">
      <c r="A1156" s="11">
        <v>44044</v>
      </c>
      <c r="B1156" s="10" t="s">
        <v>5861</v>
      </c>
      <c r="C1156" s="12">
        <v>0.5</v>
      </c>
      <c r="D1156" s="13">
        <v>44058</v>
      </c>
      <c r="E1156" s="7" t="s">
        <v>4769</v>
      </c>
      <c r="F1156" s="14">
        <v>29.53</v>
      </c>
      <c r="G1156" t="s">
        <v>6</v>
      </c>
    </row>
    <row r="1157" spans="1:7" ht="14.25">
      <c r="A1157" s="11">
        <v>44044</v>
      </c>
      <c r="B1157" s="10" t="s">
        <v>5867</v>
      </c>
      <c r="C1157" s="12">
        <v>0.75</v>
      </c>
      <c r="D1157" s="13">
        <v>44058</v>
      </c>
      <c r="E1157" s="7" t="s">
        <v>4769</v>
      </c>
      <c r="F1157" s="14">
        <v>28.9</v>
      </c>
      <c r="G1157" t="s">
        <v>6</v>
      </c>
    </row>
    <row r="1158" spans="1:7" ht="14.25">
      <c r="A1158" s="11">
        <v>44044</v>
      </c>
      <c r="B1158" s="10" t="s">
        <v>5868</v>
      </c>
      <c r="C1158" s="12">
        <v>0.79166666666666663</v>
      </c>
      <c r="D1158" s="13">
        <v>44058</v>
      </c>
      <c r="E1158" s="7" t="s">
        <v>4769</v>
      </c>
      <c r="F1158" s="14">
        <v>32.200000000000003</v>
      </c>
      <c r="G1158" t="s">
        <v>6</v>
      </c>
    </row>
    <row r="1159" spans="1:7" ht="14.25">
      <c r="A1159" s="11">
        <v>44044</v>
      </c>
      <c r="B1159" s="10" t="s">
        <v>5876</v>
      </c>
      <c r="C1159" s="12">
        <v>0.125</v>
      </c>
      <c r="D1159" s="13">
        <v>44059</v>
      </c>
      <c r="E1159" s="7" t="s">
        <v>4769</v>
      </c>
      <c r="F1159" s="14">
        <v>26.5</v>
      </c>
      <c r="G1159" t="s">
        <v>6</v>
      </c>
    </row>
    <row r="1160" spans="1:7" ht="14.25">
      <c r="A1160" s="11">
        <v>44044</v>
      </c>
      <c r="B1160" s="10" t="s">
        <v>5877</v>
      </c>
      <c r="C1160" s="12">
        <v>0.16666666666666666</v>
      </c>
      <c r="D1160" s="13">
        <v>44059</v>
      </c>
      <c r="E1160" s="7" t="s">
        <v>4769</v>
      </c>
      <c r="F1160" s="14">
        <v>26.15</v>
      </c>
      <c r="G1160" t="s">
        <v>6</v>
      </c>
    </row>
    <row r="1161" spans="1:7" ht="14.25">
      <c r="A1161" s="11">
        <v>44044</v>
      </c>
      <c r="B1161" s="10" t="s">
        <v>5878</v>
      </c>
      <c r="C1161" s="12">
        <v>0.20833333333333334</v>
      </c>
      <c r="D1161" s="13">
        <v>44059</v>
      </c>
      <c r="E1161" s="7" t="s">
        <v>4769</v>
      </c>
      <c r="F1161" s="14">
        <v>25.7</v>
      </c>
      <c r="G1161" t="s">
        <v>6</v>
      </c>
    </row>
    <row r="1162" spans="1:7" ht="14.25">
      <c r="A1162" s="11">
        <v>44044</v>
      </c>
      <c r="B1162" s="10" t="s">
        <v>5881</v>
      </c>
      <c r="C1162" s="12">
        <v>0.33333333333333331</v>
      </c>
      <c r="D1162" s="13">
        <v>44059</v>
      </c>
      <c r="E1162" s="7" t="s">
        <v>4769</v>
      </c>
      <c r="F1162" s="14">
        <v>28</v>
      </c>
      <c r="G1162" t="s">
        <v>6</v>
      </c>
    </row>
    <row r="1163" spans="1:7" ht="14.25">
      <c r="A1163" s="11">
        <v>44044</v>
      </c>
      <c r="B1163" s="10" t="s">
        <v>5882</v>
      </c>
      <c r="C1163" s="12">
        <v>0.375</v>
      </c>
      <c r="D1163" s="13">
        <v>44059</v>
      </c>
      <c r="E1163" s="7" t="s">
        <v>4769</v>
      </c>
      <c r="F1163" s="14">
        <v>28.36</v>
      </c>
      <c r="G1163" t="s">
        <v>6</v>
      </c>
    </row>
    <row r="1164" spans="1:7" ht="14.25">
      <c r="A1164" s="11">
        <v>44044</v>
      </c>
      <c r="B1164" s="10" t="s">
        <v>5883</v>
      </c>
      <c r="C1164" s="12">
        <v>0.41666666666666669</v>
      </c>
      <c r="D1164" s="13">
        <v>44059</v>
      </c>
      <c r="E1164" s="7" t="s">
        <v>4769</v>
      </c>
      <c r="F1164" s="14">
        <v>25.51</v>
      </c>
      <c r="G1164" t="s">
        <v>6</v>
      </c>
    </row>
    <row r="1165" spans="1:7" ht="14.25">
      <c r="A1165" s="11">
        <v>44044</v>
      </c>
      <c r="B1165" s="10" t="s">
        <v>5888</v>
      </c>
      <c r="C1165" s="12">
        <v>0.625</v>
      </c>
      <c r="D1165" s="13">
        <v>44059</v>
      </c>
      <c r="E1165" s="7" t="s">
        <v>4769</v>
      </c>
      <c r="F1165" s="14">
        <v>24.11</v>
      </c>
      <c r="G1165" t="s">
        <v>6</v>
      </c>
    </row>
    <row r="1166" spans="1:7" ht="14.25">
      <c r="A1166" s="11">
        <v>44044</v>
      </c>
      <c r="B1166" s="10" t="s">
        <v>5891</v>
      </c>
      <c r="C1166" s="12">
        <v>0.75</v>
      </c>
      <c r="D1166" s="13">
        <v>44059</v>
      </c>
      <c r="E1166" s="7" t="s">
        <v>4769</v>
      </c>
      <c r="F1166" s="14">
        <v>29.11</v>
      </c>
      <c r="G1166" t="s">
        <v>6</v>
      </c>
    </row>
    <row r="1167" spans="1:7" ht="14.25">
      <c r="A1167" s="11">
        <v>44044</v>
      </c>
      <c r="B1167" s="10" t="s">
        <v>5892</v>
      </c>
      <c r="C1167" s="12">
        <v>0.79166666666666663</v>
      </c>
      <c r="D1167" s="13">
        <v>44059</v>
      </c>
      <c r="E1167" s="7" t="s">
        <v>4769</v>
      </c>
      <c r="F1167" s="14">
        <v>36.979999999999997</v>
      </c>
      <c r="G1167" t="s">
        <v>6</v>
      </c>
    </row>
    <row r="1168" spans="1:7" ht="14.25">
      <c r="A1168" s="11">
        <v>44044</v>
      </c>
      <c r="B1168" s="10" t="s">
        <v>5893</v>
      </c>
      <c r="C1168" s="12">
        <v>0.83333333333333337</v>
      </c>
      <c r="D1168" s="13">
        <v>44059</v>
      </c>
      <c r="E1168" s="7" t="s">
        <v>4769</v>
      </c>
      <c r="F1168" s="14">
        <v>39.770000000000003</v>
      </c>
      <c r="G1168" t="s">
        <v>6</v>
      </c>
    </row>
    <row r="1169" spans="1:7" ht="14.25">
      <c r="A1169" s="11">
        <v>44044</v>
      </c>
      <c r="B1169" s="10" t="s">
        <v>5900</v>
      </c>
      <c r="C1169" s="12">
        <v>0.125</v>
      </c>
      <c r="D1169" s="13">
        <v>44060</v>
      </c>
      <c r="E1169" s="7" t="s">
        <v>4769</v>
      </c>
      <c r="F1169" s="14">
        <v>27.75</v>
      </c>
      <c r="G1169" t="s">
        <v>6</v>
      </c>
    </row>
    <row r="1170" spans="1:7" ht="14.25">
      <c r="A1170" s="11">
        <v>44044</v>
      </c>
      <c r="B1170" s="10" t="s">
        <v>5901</v>
      </c>
      <c r="C1170" s="12">
        <v>0.16666666666666666</v>
      </c>
      <c r="D1170" s="13">
        <v>44060</v>
      </c>
      <c r="E1170" s="7" t="s">
        <v>4769</v>
      </c>
      <c r="F1170" s="14">
        <v>27.91</v>
      </c>
      <c r="G1170" t="s">
        <v>6</v>
      </c>
    </row>
    <row r="1171" spans="1:7" ht="14.25">
      <c r="A1171" s="11">
        <v>44044</v>
      </c>
      <c r="B1171" s="10" t="s">
        <v>5902</v>
      </c>
      <c r="C1171" s="12">
        <v>0.20833333333333334</v>
      </c>
      <c r="D1171" s="13">
        <v>44060</v>
      </c>
      <c r="E1171" s="7" t="s">
        <v>4769</v>
      </c>
      <c r="F1171" s="14">
        <v>30.13</v>
      </c>
      <c r="G1171" t="s">
        <v>6</v>
      </c>
    </row>
    <row r="1172" spans="1:7" ht="14.25">
      <c r="A1172" s="11">
        <v>44044</v>
      </c>
      <c r="B1172" s="10" t="s">
        <v>5903</v>
      </c>
      <c r="C1172" s="12">
        <v>0.25</v>
      </c>
      <c r="D1172" s="13">
        <v>44060</v>
      </c>
      <c r="E1172" s="7" t="s">
        <v>4769</v>
      </c>
      <c r="F1172" s="14">
        <v>34.9</v>
      </c>
      <c r="G1172" t="s">
        <v>6</v>
      </c>
    </row>
    <row r="1173" spans="1:7" ht="14.25">
      <c r="A1173" s="11">
        <v>44044</v>
      </c>
      <c r="B1173" s="10" t="s">
        <v>5905</v>
      </c>
      <c r="C1173" s="12">
        <v>0.33333333333333331</v>
      </c>
      <c r="D1173" s="13">
        <v>44060</v>
      </c>
      <c r="E1173" s="7" t="s">
        <v>4769</v>
      </c>
      <c r="F1173" s="14">
        <v>39.67</v>
      </c>
      <c r="G1173" t="s">
        <v>6</v>
      </c>
    </row>
    <row r="1174" spans="1:7" ht="14.25">
      <c r="A1174" s="11">
        <v>44044</v>
      </c>
      <c r="B1174" s="10" t="s">
        <v>5909</v>
      </c>
      <c r="C1174" s="12">
        <v>0.5</v>
      </c>
      <c r="D1174" s="13">
        <v>44060</v>
      </c>
      <c r="E1174" s="7" t="s">
        <v>4769</v>
      </c>
      <c r="F1174" s="14">
        <v>39.01</v>
      </c>
      <c r="G1174" t="s">
        <v>6</v>
      </c>
    </row>
    <row r="1175" spans="1:7" ht="14.25">
      <c r="A1175" s="11">
        <v>44044</v>
      </c>
      <c r="B1175" s="10" t="s">
        <v>5910</v>
      </c>
      <c r="C1175" s="12">
        <v>0.54166666666666663</v>
      </c>
      <c r="D1175" s="13">
        <v>44060</v>
      </c>
      <c r="E1175" s="7" t="s">
        <v>4769</v>
      </c>
      <c r="F1175" s="14">
        <v>38.67</v>
      </c>
      <c r="G1175" t="s">
        <v>6</v>
      </c>
    </row>
    <row r="1176" spans="1:7" ht="14.25">
      <c r="A1176" s="11">
        <v>44044</v>
      </c>
      <c r="B1176" s="10" t="s">
        <v>5918</v>
      </c>
      <c r="C1176" s="12">
        <v>0.875</v>
      </c>
      <c r="D1176" s="13">
        <v>44060</v>
      </c>
      <c r="E1176" s="7" t="s">
        <v>4769</v>
      </c>
      <c r="F1176" s="14">
        <v>44.31</v>
      </c>
      <c r="G1176" t="s">
        <v>6</v>
      </c>
    </row>
    <row r="1177" spans="1:7" ht="14.25">
      <c r="A1177" s="11">
        <v>44044</v>
      </c>
      <c r="B1177" s="10" t="s">
        <v>5921</v>
      </c>
      <c r="C1177" s="12">
        <v>0</v>
      </c>
      <c r="D1177" s="13">
        <v>44061</v>
      </c>
      <c r="E1177" s="7" t="s">
        <v>4769</v>
      </c>
      <c r="F1177" s="14">
        <v>37.700000000000003</v>
      </c>
      <c r="G1177" t="s">
        <v>6</v>
      </c>
    </row>
    <row r="1178" spans="1:7" ht="14.25">
      <c r="A1178" s="11">
        <v>44044</v>
      </c>
      <c r="B1178" s="10" t="s">
        <v>5925</v>
      </c>
      <c r="C1178" s="12">
        <v>0.16666666666666666</v>
      </c>
      <c r="D1178" s="13">
        <v>44061</v>
      </c>
      <c r="E1178" s="7" t="s">
        <v>4769</v>
      </c>
      <c r="F1178" s="14">
        <v>29.95</v>
      </c>
      <c r="G1178" t="s">
        <v>6</v>
      </c>
    </row>
    <row r="1179" spans="1:7" ht="14.25">
      <c r="A1179" s="11">
        <v>44044</v>
      </c>
      <c r="B1179" s="10" t="s">
        <v>5926</v>
      </c>
      <c r="C1179" s="12">
        <v>0.20833333333333334</v>
      </c>
      <c r="D1179" s="13">
        <v>44061</v>
      </c>
      <c r="E1179" s="7" t="s">
        <v>4769</v>
      </c>
      <c r="F1179" s="14">
        <v>32.79</v>
      </c>
      <c r="G1179" t="s">
        <v>6</v>
      </c>
    </row>
    <row r="1180" spans="1:7" ht="14.25">
      <c r="A1180" s="11">
        <v>44044</v>
      </c>
      <c r="B1180" s="10" t="s">
        <v>5938</v>
      </c>
      <c r="C1180" s="12">
        <v>0.70833333333333337</v>
      </c>
      <c r="D1180" s="13">
        <v>44061</v>
      </c>
      <c r="E1180" s="7" t="s">
        <v>4769</v>
      </c>
      <c r="F1180" s="14">
        <v>39.590000000000003</v>
      </c>
      <c r="G1180" t="s">
        <v>6</v>
      </c>
    </row>
    <row r="1181" spans="1:7" ht="14.25">
      <c r="A1181" s="11">
        <v>44044</v>
      </c>
      <c r="B1181" s="10" t="s">
        <v>5947</v>
      </c>
      <c r="C1181" s="12">
        <v>8.3333333333333329E-2</v>
      </c>
      <c r="D1181" s="13">
        <v>44062</v>
      </c>
      <c r="E1181" s="7" t="s">
        <v>4769</v>
      </c>
      <c r="F1181" s="14">
        <v>32.520000000000003</v>
      </c>
      <c r="G1181" t="s">
        <v>6</v>
      </c>
    </row>
    <row r="1182" spans="1:7" ht="14.25">
      <c r="A1182" s="11">
        <v>44044</v>
      </c>
      <c r="B1182" s="10" t="s">
        <v>5952</v>
      </c>
      <c r="C1182" s="12">
        <v>0.29166666666666669</v>
      </c>
      <c r="D1182" s="13">
        <v>44062</v>
      </c>
      <c r="E1182" s="7" t="s">
        <v>4769</v>
      </c>
      <c r="F1182" s="14">
        <v>40.729999999999997</v>
      </c>
      <c r="G1182" t="s">
        <v>6</v>
      </c>
    </row>
    <row r="1183" spans="1:7" ht="14.25">
      <c r="A1183" s="11">
        <v>44044</v>
      </c>
      <c r="B1183" s="10" t="s">
        <v>5964</v>
      </c>
      <c r="C1183" s="12">
        <v>0.79166666666666663</v>
      </c>
      <c r="D1183" s="13">
        <v>44062</v>
      </c>
      <c r="E1183" s="7" t="s">
        <v>4769</v>
      </c>
      <c r="F1183" s="14">
        <v>30</v>
      </c>
      <c r="G1183" t="s">
        <v>6</v>
      </c>
    </row>
    <row r="1184" spans="1:7" ht="14.25">
      <c r="A1184" s="11">
        <v>44044</v>
      </c>
      <c r="B1184" s="10" t="s">
        <v>5972</v>
      </c>
      <c r="C1184" s="12">
        <v>0.125</v>
      </c>
      <c r="D1184" s="13">
        <v>44063</v>
      </c>
      <c r="E1184" s="7" t="s">
        <v>4769</v>
      </c>
      <c r="F1184" s="14">
        <v>26.5</v>
      </c>
      <c r="G1184" t="s">
        <v>6</v>
      </c>
    </row>
    <row r="1185" spans="1:7" ht="14.25">
      <c r="A1185" s="11">
        <v>44044</v>
      </c>
      <c r="B1185" s="10" t="s">
        <v>5973</v>
      </c>
      <c r="C1185" s="12">
        <v>0.16666666666666666</v>
      </c>
      <c r="D1185" s="13">
        <v>44063</v>
      </c>
      <c r="E1185" s="7" t="s">
        <v>4769</v>
      </c>
      <c r="F1185" s="14">
        <v>27.5</v>
      </c>
      <c r="G1185" t="s">
        <v>6</v>
      </c>
    </row>
    <row r="1186" spans="1:7" ht="14.25">
      <c r="A1186" s="11">
        <v>44044</v>
      </c>
      <c r="B1186" s="10" t="s">
        <v>5974</v>
      </c>
      <c r="C1186" s="12">
        <v>0.20833333333333334</v>
      </c>
      <c r="D1186" s="13">
        <v>44063</v>
      </c>
      <c r="E1186" s="7" t="s">
        <v>4769</v>
      </c>
      <c r="F1186" s="14">
        <v>28.03</v>
      </c>
      <c r="G1186" t="s">
        <v>6</v>
      </c>
    </row>
    <row r="1187" spans="1:7" ht="14.25">
      <c r="A1187" s="11">
        <v>44044</v>
      </c>
      <c r="B1187" s="10" t="s">
        <v>5976</v>
      </c>
      <c r="C1187" s="12">
        <v>0.29166666666666669</v>
      </c>
      <c r="D1187" s="13">
        <v>44063</v>
      </c>
      <c r="E1187" s="7" t="s">
        <v>4769</v>
      </c>
      <c r="F1187" s="14">
        <v>37.74</v>
      </c>
      <c r="G1187" t="s">
        <v>6</v>
      </c>
    </row>
    <row r="1188" spans="1:7" ht="14.25">
      <c r="A1188" s="11">
        <v>44044</v>
      </c>
      <c r="B1188" s="10" t="s">
        <v>5982</v>
      </c>
      <c r="C1188" s="12">
        <v>0.54166666666666663</v>
      </c>
      <c r="D1188" s="13">
        <v>44063</v>
      </c>
      <c r="E1188" s="7" t="s">
        <v>4769</v>
      </c>
      <c r="F1188" s="14">
        <v>34.619999999999997</v>
      </c>
      <c r="G1188" t="s">
        <v>6</v>
      </c>
    </row>
    <row r="1189" spans="1:7" ht="14.25">
      <c r="A1189" s="11">
        <v>44044</v>
      </c>
      <c r="B1189" s="10" t="s">
        <v>5983</v>
      </c>
      <c r="C1189" s="12">
        <v>0.58333333333333337</v>
      </c>
      <c r="D1189" s="13">
        <v>44063</v>
      </c>
      <c r="E1189" s="7" t="s">
        <v>4769</v>
      </c>
      <c r="F1189" s="14">
        <v>33.18</v>
      </c>
      <c r="G1189" t="s">
        <v>6</v>
      </c>
    </row>
    <row r="1190" spans="1:7" ht="14.25">
      <c r="A1190" s="11">
        <v>44044</v>
      </c>
      <c r="B1190" s="10" t="s">
        <v>5993</v>
      </c>
      <c r="C1190" s="12">
        <v>0</v>
      </c>
      <c r="D1190" s="13">
        <v>44064</v>
      </c>
      <c r="E1190" s="7" t="s">
        <v>4769</v>
      </c>
      <c r="F1190" s="14">
        <v>34.67</v>
      </c>
      <c r="G1190" t="s">
        <v>6</v>
      </c>
    </row>
    <row r="1191" spans="1:7" ht="14.25">
      <c r="A1191" s="11">
        <v>44044</v>
      </c>
      <c r="B1191" s="10" t="s">
        <v>5994</v>
      </c>
      <c r="C1191" s="12">
        <v>4.1666666666666664E-2</v>
      </c>
      <c r="D1191" s="13">
        <v>44064</v>
      </c>
      <c r="E1191" s="7" t="s">
        <v>4769</v>
      </c>
      <c r="F1191" s="14">
        <v>30.32</v>
      </c>
      <c r="G1191" t="s">
        <v>6</v>
      </c>
    </row>
    <row r="1192" spans="1:7" ht="14.25">
      <c r="A1192" s="11">
        <v>44044</v>
      </c>
      <c r="B1192" s="10" t="s">
        <v>5996</v>
      </c>
      <c r="C1192" s="12">
        <v>0.125</v>
      </c>
      <c r="D1192" s="13">
        <v>44064</v>
      </c>
      <c r="E1192" s="7" t="s">
        <v>4769</v>
      </c>
      <c r="F1192" s="14">
        <v>26</v>
      </c>
      <c r="G1192" t="s">
        <v>6</v>
      </c>
    </row>
    <row r="1193" spans="1:7" ht="14.25">
      <c r="A1193" s="11">
        <v>44044</v>
      </c>
      <c r="B1193" s="10" t="s">
        <v>5997</v>
      </c>
      <c r="C1193" s="12">
        <v>0.16666666666666666</v>
      </c>
      <c r="D1193" s="13">
        <v>44064</v>
      </c>
      <c r="E1193" s="7" t="s">
        <v>4769</v>
      </c>
      <c r="F1193" s="14">
        <v>25.75</v>
      </c>
      <c r="G1193" t="s">
        <v>6</v>
      </c>
    </row>
    <row r="1194" spans="1:7" ht="14.25">
      <c r="A1194" s="11">
        <v>44044</v>
      </c>
      <c r="B1194" s="10" t="s">
        <v>5999</v>
      </c>
      <c r="C1194" s="12">
        <v>0.25</v>
      </c>
      <c r="D1194" s="13">
        <v>44064</v>
      </c>
      <c r="E1194" s="7" t="s">
        <v>4769</v>
      </c>
      <c r="F1194" s="14">
        <v>28.16</v>
      </c>
      <c r="G1194" t="s">
        <v>6</v>
      </c>
    </row>
    <row r="1195" spans="1:7" ht="14.25">
      <c r="A1195" s="11">
        <v>44044</v>
      </c>
      <c r="B1195" s="10" t="s">
        <v>6007</v>
      </c>
      <c r="C1195" s="12">
        <v>0.58333333333333337</v>
      </c>
      <c r="D1195" s="13">
        <v>44064</v>
      </c>
      <c r="E1195" s="7" t="s">
        <v>4769</v>
      </c>
      <c r="F1195" s="14">
        <v>31.32</v>
      </c>
      <c r="G1195" t="s">
        <v>6</v>
      </c>
    </row>
    <row r="1196" spans="1:7" ht="14.25">
      <c r="A1196" s="11">
        <v>44044</v>
      </c>
      <c r="B1196" s="10" t="s">
        <v>6012</v>
      </c>
      <c r="C1196" s="12">
        <v>0.79166666666666663</v>
      </c>
      <c r="D1196" s="13">
        <v>44064</v>
      </c>
      <c r="E1196" s="7" t="s">
        <v>4769</v>
      </c>
      <c r="F1196" s="14">
        <v>41.2</v>
      </c>
      <c r="G1196" t="s">
        <v>6</v>
      </c>
    </row>
    <row r="1197" spans="1:7" ht="14.25">
      <c r="A1197" s="11">
        <v>44044</v>
      </c>
      <c r="B1197" s="10" t="s">
        <v>6017</v>
      </c>
      <c r="C1197" s="12">
        <v>0</v>
      </c>
      <c r="D1197" s="13">
        <v>44065</v>
      </c>
      <c r="E1197" s="7" t="s">
        <v>4769</v>
      </c>
      <c r="F1197" s="14">
        <v>32.29</v>
      </c>
      <c r="G1197" t="s">
        <v>6</v>
      </c>
    </row>
    <row r="1198" spans="1:7" ht="14.25">
      <c r="A1198" s="11">
        <v>44044</v>
      </c>
      <c r="B1198" s="10" t="s">
        <v>6020</v>
      </c>
      <c r="C1198" s="12">
        <v>0.125</v>
      </c>
      <c r="D1198" s="13">
        <v>44065</v>
      </c>
      <c r="E1198" s="7" t="s">
        <v>4769</v>
      </c>
      <c r="F1198" s="14">
        <v>27</v>
      </c>
      <c r="G1198" t="s">
        <v>6</v>
      </c>
    </row>
    <row r="1199" spans="1:7" ht="14.25">
      <c r="A1199" s="11">
        <v>44044</v>
      </c>
      <c r="B1199" s="10" t="s">
        <v>6022</v>
      </c>
      <c r="C1199" s="12">
        <v>0.20833333333333334</v>
      </c>
      <c r="D1199" s="13">
        <v>44065</v>
      </c>
      <c r="E1199" s="7" t="s">
        <v>4769</v>
      </c>
      <c r="F1199" s="14">
        <v>26.3</v>
      </c>
      <c r="G1199" t="s">
        <v>6</v>
      </c>
    </row>
    <row r="1200" spans="1:7" ht="14.25">
      <c r="A1200" s="11">
        <v>44044</v>
      </c>
      <c r="B1200" s="10" t="s">
        <v>6023</v>
      </c>
      <c r="C1200" s="12">
        <v>0.25</v>
      </c>
      <c r="D1200" s="13">
        <v>44065</v>
      </c>
      <c r="E1200" s="7" t="s">
        <v>4769</v>
      </c>
      <c r="F1200" s="14">
        <v>27</v>
      </c>
      <c r="G1200" t="s">
        <v>6</v>
      </c>
    </row>
    <row r="1201" spans="1:7" ht="14.25">
      <c r="A1201" s="11">
        <v>44044</v>
      </c>
      <c r="B1201" s="10" t="s">
        <v>6024</v>
      </c>
      <c r="C1201" s="12">
        <v>0.29166666666666669</v>
      </c>
      <c r="D1201" s="13">
        <v>44065</v>
      </c>
      <c r="E1201" s="7" t="s">
        <v>4769</v>
      </c>
      <c r="F1201" s="14">
        <v>32.99</v>
      </c>
      <c r="G1201" t="s">
        <v>6</v>
      </c>
    </row>
    <row r="1202" spans="1:7" ht="14.25">
      <c r="A1202" s="11">
        <v>44044</v>
      </c>
      <c r="B1202" s="10" t="s">
        <v>6035</v>
      </c>
      <c r="C1202" s="12">
        <v>0.75</v>
      </c>
      <c r="D1202" s="13">
        <v>44065</v>
      </c>
      <c r="E1202" s="7" t="s">
        <v>4769</v>
      </c>
      <c r="F1202" s="14">
        <v>26.64</v>
      </c>
      <c r="G1202" t="s">
        <v>6</v>
      </c>
    </row>
    <row r="1203" spans="1:7" ht="14.25">
      <c r="A1203" s="11">
        <v>44044</v>
      </c>
      <c r="B1203" s="10" t="s">
        <v>6036</v>
      </c>
      <c r="C1203" s="12">
        <v>0.79166666666666663</v>
      </c>
      <c r="D1203" s="13">
        <v>44065</v>
      </c>
      <c r="E1203" s="7" t="s">
        <v>4769</v>
      </c>
      <c r="F1203" s="14">
        <v>30.27</v>
      </c>
      <c r="G1203" t="s">
        <v>6</v>
      </c>
    </row>
    <row r="1204" spans="1:7" ht="14.25">
      <c r="A1204" s="11">
        <v>44044</v>
      </c>
      <c r="B1204" s="10" t="s">
        <v>6048</v>
      </c>
      <c r="C1204" s="12">
        <v>0.29166666666666669</v>
      </c>
      <c r="D1204" s="13">
        <v>44066</v>
      </c>
      <c r="E1204" s="7" t="s">
        <v>4769</v>
      </c>
      <c r="F1204" s="14">
        <v>25.5</v>
      </c>
      <c r="G1204" t="s">
        <v>6</v>
      </c>
    </row>
    <row r="1205" spans="1:7" ht="14.25">
      <c r="A1205" s="11">
        <v>44044</v>
      </c>
      <c r="B1205" s="10" t="s">
        <v>6054</v>
      </c>
      <c r="C1205" s="12">
        <v>0.54166666666666663</v>
      </c>
      <c r="D1205" s="13">
        <v>44066</v>
      </c>
      <c r="E1205" s="7" t="s">
        <v>4769</v>
      </c>
      <c r="F1205" s="14">
        <v>28.1</v>
      </c>
      <c r="G1205" t="s">
        <v>6</v>
      </c>
    </row>
    <row r="1206" spans="1:7" ht="14.25">
      <c r="A1206" s="11">
        <v>44044</v>
      </c>
      <c r="B1206" s="10" t="s">
        <v>6057</v>
      </c>
      <c r="C1206" s="12">
        <v>0.66666666666666663</v>
      </c>
      <c r="D1206" s="13">
        <v>44066</v>
      </c>
      <c r="E1206" s="7" t="s">
        <v>4769</v>
      </c>
      <c r="F1206" s="14">
        <v>20</v>
      </c>
      <c r="G1206" t="s">
        <v>6</v>
      </c>
    </row>
    <row r="1207" spans="1:7" ht="14.25">
      <c r="A1207" s="11">
        <v>44044</v>
      </c>
      <c r="B1207" s="10" t="s">
        <v>6066</v>
      </c>
      <c r="C1207" s="12">
        <v>4.1666666666666664E-2</v>
      </c>
      <c r="D1207" s="13">
        <v>44067</v>
      </c>
      <c r="E1207" s="7" t="s">
        <v>4769</v>
      </c>
      <c r="F1207" s="14">
        <v>27.95</v>
      </c>
      <c r="G1207" t="s">
        <v>6</v>
      </c>
    </row>
    <row r="1208" spans="1:7" ht="14.25">
      <c r="A1208" s="11">
        <v>44044</v>
      </c>
      <c r="B1208" s="10" t="s">
        <v>6067</v>
      </c>
      <c r="C1208" s="12">
        <v>8.3333333333333329E-2</v>
      </c>
      <c r="D1208" s="13">
        <v>44067</v>
      </c>
      <c r="E1208" s="7" t="s">
        <v>4769</v>
      </c>
      <c r="F1208" s="14">
        <v>27.14</v>
      </c>
      <c r="G1208" t="s">
        <v>6</v>
      </c>
    </row>
    <row r="1209" spans="1:7" ht="14.25">
      <c r="A1209" s="11">
        <v>44044</v>
      </c>
      <c r="B1209" s="10" t="s">
        <v>6068</v>
      </c>
      <c r="C1209" s="12">
        <v>0.125</v>
      </c>
      <c r="D1209" s="13">
        <v>44067</v>
      </c>
      <c r="E1209" s="7" t="s">
        <v>4769</v>
      </c>
      <c r="F1209" s="14">
        <v>25.5</v>
      </c>
      <c r="G1209" t="s">
        <v>6</v>
      </c>
    </row>
    <row r="1210" spans="1:7" ht="14.25">
      <c r="A1210" s="11">
        <v>44044</v>
      </c>
      <c r="B1210" s="10" t="s">
        <v>6080</v>
      </c>
      <c r="C1210" s="12">
        <v>0.625</v>
      </c>
      <c r="D1210" s="13">
        <v>44067</v>
      </c>
      <c r="E1210" s="7" t="s">
        <v>4769</v>
      </c>
      <c r="F1210" s="14">
        <v>41.2</v>
      </c>
      <c r="G1210" t="s">
        <v>6</v>
      </c>
    </row>
    <row r="1211" spans="1:7" ht="14.25">
      <c r="A1211" s="11">
        <v>44044</v>
      </c>
      <c r="B1211" s="10" t="s">
        <v>6087</v>
      </c>
      <c r="C1211" s="12">
        <v>0.91666666666666663</v>
      </c>
      <c r="D1211" s="13">
        <v>44067</v>
      </c>
      <c r="E1211" s="7" t="s">
        <v>4769</v>
      </c>
      <c r="F1211" s="14">
        <v>46.78</v>
      </c>
      <c r="G1211" t="s">
        <v>6</v>
      </c>
    </row>
    <row r="1212" spans="1:7" ht="14.25">
      <c r="A1212" s="11">
        <v>44044</v>
      </c>
      <c r="B1212" s="10" t="s">
        <v>6098</v>
      </c>
      <c r="C1212" s="12">
        <v>0.375</v>
      </c>
      <c r="D1212" s="13">
        <v>44068</v>
      </c>
      <c r="E1212" s="7" t="s">
        <v>4769</v>
      </c>
      <c r="F1212" s="14">
        <v>45.24</v>
      </c>
      <c r="G1212" t="s">
        <v>6</v>
      </c>
    </row>
    <row r="1213" spans="1:7" ht="14.25">
      <c r="A1213" s="11">
        <v>44044</v>
      </c>
      <c r="B1213" s="10" t="s">
        <v>6113</v>
      </c>
      <c r="C1213" s="12">
        <v>0</v>
      </c>
      <c r="D1213" s="13">
        <v>44069</v>
      </c>
      <c r="E1213" s="7" t="s">
        <v>4769</v>
      </c>
      <c r="F1213" s="14">
        <v>31.93</v>
      </c>
      <c r="G1213" t="s">
        <v>6</v>
      </c>
    </row>
    <row r="1214" spans="1:7" ht="14.25">
      <c r="A1214" s="11">
        <v>44044</v>
      </c>
      <c r="B1214" s="10" t="s">
        <v>6128</v>
      </c>
      <c r="C1214" s="12">
        <v>0.625</v>
      </c>
      <c r="D1214" s="13">
        <v>44069</v>
      </c>
      <c r="E1214" s="7" t="s">
        <v>4769</v>
      </c>
      <c r="F1214" s="14">
        <v>41.48</v>
      </c>
      <c r="G1214" t="s">
        <v>6</v>
      </c>
    </row>
    <row r="1215" spans="1:7" ht="14.25">
      <c r="A1215" s="11">
        <v>44044</v>
      </c>
      <c r="B1215" s="10" t="s">
        <v>6141</v>
      </c>
      <c r="C1215" s="12">
        <v>0.16666666666666666</v>
      </c>
      <c r="D1215" s="13">
        <v>44070</v>
      </c>
      <c r="E1215" s="7" t="s">
        <v>4769</v>
      </c>
      <c r="F1215" s="14">
        <v>38.299999999999997</v>
      </c>
      <c r="G1215" t="s">
        <v>6</v>
      </c>
    </row>
    <row r="1216" spans="1:7" ht="14.25">
      <c r="A1216" s="11">
        <v>44044</v>
      </c>
      <c r="B1216" s="10" t="s">
        <v>6148</v>
      </c>
      <c r="C1216" s="12">
        <v>0.45833333333333331</v>
      </c>
      <c r="D1216" s="13">
        <v>44070</v>
      </c>
      <c r="E1216" s="7" t="s">
        <v>4769</v>
      </c>
      <c r="F1216" s="14">
        <v>50.01</v>
      </c>
      <c r="G1216" t="s">
        <v>6</v>
      </c>
    </row>
    <row r="1217" spans="1:7" ht="14.25">
      <c r="A1217" s="11">
        <v>44044</v>
      </c>
      <c r="B1217" s="10" t="s">
        <v>6163</v>
      </c>
      <c r="C1217" s="12">
        <v>8.3333333333333329E-2</v>
      </c>
      <c r="D1217" s="13">
        <v>44071</v>
      </c>
      <c r="E1217" s="7" t="s">
        <v>4769</v>
      </c>
      <c r="F1217" s="14">
        <v>34.729999999999997</v>
      </c>
      <c r="G1217" t="s">
        <v>6</v>
      </c>
    </row>
    <row r="1218" spans="1:7" ht="14.25">
      <c r="A1218" s="11">
        <v>44044</v>
      </c>
      <c r="B1218" s="10" t="s">
        <v>6164</v>
      </c>
      <c r="C1218" s="12">
        <v>0.125</v>
      </c>
      <c r="D1218" s="13">
        <v>44071</v>
      </c>
      <c r="E1218" s="7" t="s">
        <v>4769</v>
      </c>
      <c r="F1218" s="14">
        <v>32.47</v>
      </c>
      <c r="G1218" t="s">
        <v>6</v>
      </c>
    </row>
    <row r="1219" spans="1:7" ht="14.25">
      <c r="A1219" s="11">
        <v>44044</v>
      </c>
      <c r="B1219" s="10" t="s">
        <v>6165</v>
      </c>
      <c r="C1219" s="12">
        <v>0.16666666666666666</v>
      </c>
      <c r="D1219" s="13">
        <v>44071</v>
      </c>
      <c r="E1219" s="7" t="s">
        <v>4769</v>
      </c>
      <c r="F1219" s="14">
        <v>32.01</v>
      </c>
      <c r="G1219" t="s">
        <v>6</v>
      </c>
    </row>
    <row r="1220" spans="1:7" ht="14.25">
      <c r="A1220" s="11">
        <v>44044</v>
      </c>
      <c r="B1220" s="10" t="s">
        <v>6166</v>
      </c>
      <c r="C1220" s="12">
        <v>0.20833333333333334</v>
      </c>
      <c r="D1220" s="13">
        <v>44071</v>
      </c>
      <c r="E1220" s="7" t="s">
        <v>4769</v>
      </c>
      <c r="F1220" s="14">
        <v>34.74</v>
      </c>
      <c r="G1220" t="s">
        <v>6</v>
      </c>
    </row>
    <row r="1221" spans="1:7" ht="14.25">
      <c r="A1221" s="11">
        <v>44044</v>
      </c>
      <c r="B1221" s="10" t="s">
        <v>6167</v>
      </c>
      <c r="C1221" s="12">
        <v>0.25</v>
      </c>
      <c r="D1221" s="13">
        <v>44071</v>
      </c>
      <c r="E1221" s="7" t="s">
        <v>4769</v>
      </c>
      <c r="F1221" s="14">
        <v>40.880000000000003</v>
      </c>
      <c r="G1221" t="s">
        <v>6</v>
      </c>
    </row>
    <row r="1222" spans="1:7" ht="14.25">
      <c r="A1222" s="11">
        <v>44044</v>
      </c>
      <c r="B1222" s="10" t="s">
        <v>6170</v>
      </c>
      <c r="C1222" s="12">
        <v>0.375</v>
      </c>
      <c r="D1222" s="13">
        <v>44071</v>
      </c>
      <c r="E1222" s="7" t="s">
        <v>4769</v>
      </c>
      <c r="F1222" s="14">
        <v>49.01</v>
      </c>
      <c r="G1222" t="s">
        <v>6</v>
      </c>
    </row>
    <row r="1223" spans="1:7" ht="14.25">
      <c r="A1223" s="11">
        <v>44044</v>
      </c>
      <c r="B1223" s="10" t="s">
        <v>6182</v>
      </c>
      <c r="C1223" s="12">
        <v>0.875</v>
      </c>
      <c r="D1223" s="13">
        <v>44071</v>
      </c>
      <c r="E1223" s="7" t="s">
        <v>4769</v>
      </c>
      <c r="F1223" s="14">
        <v>43.48</v>
      </c>
      <c r="G1223" t="s">
        <v>6</v>
      </c>
    </row>
    <row r="1224" spans="1:7" ht="14.25">
      <c r="A1224" s="11">
        <v>44044</v>
      </c>
      <c r="B1224" s="10" t="s">
        <v>6188</v>
      </c>
      <c r="C1224" s="12">
        <v>0.125</v>
      </c>
      <c r="D1224" s="13">
        <v>44072</v>
      </c>
      <c r="E1224" s="7" t="s">
        <v>4769</v>
      </c>
      <c r="F1224" s="14">
        <v>29.27</v>
      </c>
      <c r="G1224" t="s">
        <v>6</v>
      </c>
    </row>
    <row r="1225" spans="1:7" ht="14.25">
      <c r="A1225" s="11">
        <v>44044</v>
      </c>
      <c r="B1225" s="10" t="s">
        <v>6193</v>
      </c>
      <c r="C1225" s="12">
        <v>0.33333333333333331</v>
      </c>
      <c r="D1225" s="13">
        <v>44072</v>
      </c>
      <c r="E1225" s="7" t="s">
        <v>4769</v>
      </c>
      <c r="F1225" s="14">
        <v>35.94</v>
      </c>
      <c r="G1225" t="s">
        <v>6</v>
      </c>
    </row>
    <row r="1226" spans="1:7" ht="14.25">
      <c r="A1226" s="11">
        <v>44044</v>
      </c>
      <c r="B1226" s="10" t="s">
        <v>6194</v>
      </c>
      <c r="C1226" s="12">
        <v>0.375</v>
      </c>
      <c r="D1226" s="13">
        <v>44072</v>
      </c>
      <c r="E1226" s="7" t="s">
        <v>4769</v>
      </c>
      <c r="F1226" s="14">
        <v>38.299999999999997</v>
      </c>
      <c r="G1226" t="s">
        <v>6</v>
      </c>
    </row>
    <row r="1227" spans="1:7" ht="14.25">
      <c r="A1227" s="11">
        <v>44044</v>
      </c>
      <c r="B1227" s="10" t="s">
        <v>6195</v>
      </c>
      <c r="C1227" s="12">
        <v>0.41666666666666669</v>
      </c>
      <c r="D1227" s="13">
        <v>44072</v>
      </c>
      <c r="E1227" s="7" t="s">
        <v>4769</v>
      </c>
      <c r="F1227" s="14">
        <v>30.53</v>
      </c>
      <c r="G1227" t="s">
        <v>6</v>
      </c>
    </row>
    <row r="1228" spans="1:7" ht="14.25">
      <c r="A1228" s="11">
        <v>44044</v>
      </c>
      <c r="B1228" s="10" t="s">
        <v>6196</v>
      </c>
      <c r="C1228" s="12">
        <v>0.45833333333333331</v>
      </c>
      <c r="D1228" s="13">
        <v>44072</v>
      </c>
      <c r="E1228" s="7" t="s">
        <v>4769</v>
      </c>
      <c r="F1228" s="14">
        <v>28.95</v>
      </c>
      <c r="G1228" t="s">
        <v>6</v>
      </c>
    </row>
    <row r="1229" spans="1:7" ht="14.25">
      <c r="A1229" s="11">
        <v>44044</v>
      </c>
      <c r="B1229" s="10" t="s">
        <v>6197</v>
      </c>
      <c r="C1229" s="12">
        <v>0.5</v>
      </c>
      <c r="D1229" s="13">
        <v>44072</v>
      </c>
      <c r="E1229" s="7" t="s">
        <v>4769</v>
      </c>
      <c r="F1229" s="14">
        <v>28.95</v>
      </c>
      <c r="G1229" t="s">
        <v>6</v>
      </c>
    </row>
    <row r="1230" spans="1:7" ht="14.25">
      <c r="A1230" s="11">
        <v>44044</v>
      </c>
      <c r="B1230" s="10" t="s">
        <v>6198</v>
      </c>
      <c r="C1230" s="12">
        <v>0.54166666666666663</v>
      </c>
      <c r="D1230" s="13">
        <v>44072</v>
      </c>
      <c r="E1230" s="7" t="s">
        <v>4769</v>
      </c>
      <c r="F1230" s="14">
        <v>29</v>
      </c>
      <c r="G1230" t="s">
        <v>6</v>
      </c>
    </row>
    <row r="1231" spans="1:7" ht="14.25">
      <c r="A1231" s="11">
        <v>44044</v>
      </c>
      <c r="B1231" s="10" t="s">
        <v>6199</v>
      </c>
      <c r="C1231" s="12">
        <v>0.58333333333333337</v>
      </c>
      <c r="D1231" s="13">
        <v>44072</v>
      </c>
      <c r="E1231" s="7" t="s">
        <v>4769</v>
      </c>
      <c r="F1231" s="14">
        <v>28.34</v>
      </c>
      <c r="G1231" t="s">
        <v>6</v>
      </c>
    </row>
    <row r="1232" spans="1:7" ht="14.25">
      <c r="A1232" s="11">
        <v>44044</v>
      </c>
      <c r="B1232" s="10" t="s">
        <v>6200</v>
      </c>
      <c r="C1232" s="12">
        <v>0.625</v>
      </c>
      <c r="D1232" s="13">
        <v>44072</v>
      </c>
      <c r="E1232" s="7" t="s">
        <v>4769</v>
      </c>
      <c r="F1232" s="14">
        <v>24</v>
      </c>
      <c r="G1232" t="s">
        <v>6</v>
      </c>
    </row>
    <row r="1233" spans="1:7" ht="14.25">
      <c r="A1233" s="11">
        <v>44044</v>
      </c>
      <c r="B1233" s="10" t="s">
        <v>6203</v>
      </c>
      <c r="C1233" s="12">
        <v>0.75</v>
      </c>
      <c r="D1233" s="13">
        <v>44072</v>
      </c>
      <c r="E1233" s="7" t="s">
        <v>4769</v>
      </c>
      <c r="F1233" s="14">
        <v>23.1</v>
      </c>
      <c r="G1233" t="s">
        <v>6</v>
      </c>
    </row>
    <row r="1234" spans="1:7" ht="14.25">
      <c r="A1234" s="11">
        <v>44044</v>
      </c>
      <c r="B1234" s="10" t="s">
        <v>6204</v>
      </c>
      <c r="C1234" s="12">
        <v>0.79166666666666663</v>
      </c>
      <c r="D1234" s="13">
        <v>44072</v>
      </c>
      <c r="E1234" s="7" t="s">
        <v>4769</v>
      </c>
      <c r="F1234" s="14">
        <v>28.47</v>
      </c>
      <c r="G1234" t="s">
        <v>6</v>
      </c>
    </row>
    <row r="1235" spans="1:7" ht="14.25">
      <c r="A1235" s="11">
        <v>44044</v>
      </c>
      <c r="B1235" s="10" t="s">
        <v>6205</v>
      </c>
      <c r="C1235" s="12">
        <v>0.83333333333333337</v>
      </c>
      <c r="D1235" s="13">
        <v>44072</v>
      </c>
      <c r="E1235" s="7" t="s">
        <v>4769</v>
      </c>
      <c r="F1235" s="14">
        <v>33.76</v>
      </c>
      <c r="G1235" t="s">
        <v>6</v>
      </c>
    </row>
    <row r="1236" spans="1:7" ht="14.25">
      <c r="A1236" s="11">
        <v>44044</v>
      </c>
      <c r="B1236" s="10" t="s">
        <v>6212</v>
      </c>
      <c r="C1236" s="12">
        <v>0.125</v>
      </c>
      <c r="D1236" s="13">
        <v>44073</v>
      </c>
      <c r="E1236" s="7" t="s">
        <v>4769</v>
      </c>
      <c r="F1236" s="14">
        <v>31.34</v>
      </c>
      <c r="G1236" t="s">
        <v>6</v>
      </c>
    </row>
    <row r="1237" spans="1:7" ht="14.25">
      <c r="A1237" s="11">
        <v>44044</v>
      </c>
      <c r="B1237" s="10" t="s">
        <v>6213</v>
      </c>
      <c r="C1237" s="12">
        <v>0.16666666666666666</v>
      </c>
      <c r="D1237" s="13">
        <v>44073</v>
      </c>
      <c r="E1237" s="7" t="s">
        <v>4769</v>
      </c>
      <c r="F1237" s="14">
        <v>30.74</v>
      </c>
      <c r="G1237" t="s">
        <v>6</v>
      </c>
    </row>
    <row r="1238" spans="1:7" ht="14.25">
      <c r="A1238" s="11">
        <v>44044</v>
      </c>
      <c r="B1238" s="10" t="s">
        <v>6214</v>
      </c>
      <c r="C1238" s="12">
        <v>0.20833333333333334</v>
      </c>
      <c r="D1238" s="13">
        <v>44073</v>
      </c>
      <c r="E1238" s="7" t="s">
        <v>4769</v>
      </c>
      <c r="F1238" s="14">
        <v>30.98</v>
      </c>
      <c r="G1238" t="s">
        <v>6</v>
      </c>
    </row>
    <row r="1239" spans="1:7" ht="14.25">
      <c r="A1239" s="11">
        <v>44044</v>
      </c>
      <c r="B1239" s="10" t="s">
        <v>6215</v>
      </c>
      <c r="C1239" s="12">
        <v>0.25</v>
      </c>
      <c r="D1239" s="13">
        <v>44073</v>
      </c>
      <c r="E1239" s="7" t="s">
        <v>4769</v>
      </c>
      <c r="F1239" s="14">
        <v>30.59</v>
      </c>
      <c r="G1239" t="s">
        <v>6</v>
      </c>
    </row>
    <row r="1240" spans="1:7" ht="14.25">
      <c r="A1240" s="11">
        <v>44044</v>
      </c>
      <c r="B1240" s="10" t="s">
        <v>6216</v>
      </c>
      <c r="C1240" s="12">
        <v>0.29166666666666669</v>
      </c>
      <c r="D1240" s="13">
        <v>44073</v>
      </c>
      <c r="E1240" s="7" t="s">
        <v>4769</v>
      </c>
      <c r="F1240" s="14">
        <v>30.74</v>
      </c>
      <c r="G1240" t="s">
        <v>6</v>
      </c>
    </row>
    <row r="1241" spans="1:7" ht="14.25">
      <c r="A1241" s="11">
        <v>44044</v>
      </c>
      <c r="B1241" s="10" t="s">
        <v>6217</v>
      </c>
      <c r="C1241" s="12">
        <v>0.33333333333333331</v>
      </c>
      <c r="D1241" s="13">
        <v>44073</v>
      </c>
      <c r="E1241" s="7" t="s">
        <v>4769</v>
      </c>
      <c r="F1241" s="14">
        <v>31.97</v>
      </c>
      <c r="G1241" t="s">
        <v>6</v>
      </c>
    </row>
    <row r="1242" spans="1:7" ht="14.25">
      <c r="A1242" s="11">
        <v>44044</v>
      </c>
      <c r="B1242" s="10" t="s">
        <v>6218</v>
      </c>
      <c r="C1242" s="12">
        <v>0.375</v>
      </c>
      <c r="D1242" s="13">
        <v>44073</v>
      </c>
      <c r="E1242" s="7" t="s">
        <v>4769</v>
      </c>
      <c r="F1242" s="14">
        <v>32.25</v>
      </c>
      <c r="G1242" t="s">
        <v>6</v>
      </c>
    </row>
    <row r="1243" spans="1:7" ht="14.25">
      <c r="A1243" s="11">
        <v>44044</v>
      </c>
      <c r="B1243" s="10" t="s">
        <v>6219</v>
      </c>
      <c r="C1243" s="12">
        <v>0.41666666666666669</v>
      </c>
      <c r="D1243" s="13">
        <v>44073</v>
      </c>
      <c r="E1243" s="7" t="s">
        <v>4769</v>
      </c>
      <c r="F1243" s="14">
        <v>32.39</v>
      </c>
      <c r="G1243" t="s">
        <v>6</v>
      </c>
    </row>
    <row r="1244" spans="1:7" ht="14.25">
      <c r="A1244" s="11">
        <v>44044</v>
      </c>
      <c r="B1244" s="10" t="s">
        <v>6220</v>
      </c>
      <c r="C1244" s="12">
        <v>0.45833333333333331</v>
      </c>
      <c r="D1244" s="13">
        <v>44073</v>
      </c>
      <c r="E1244" s="7" t="s">
        <v>4769</v>
      </c>
      <c r="F1244" s="14">
        <v>32.25</v>
      </c>
      <c r="G1244" t="s">
        <v>6</v>
      </c>
    </row>
    <row r="1245" spans="1:7" ht="14.25">
      <c r="A1245" s="11">
        <v>44044</v>
      </c>
      <c r="B1245" s="10" t="s">
        <v>6221</v>
      </c>
      <c r="C1245" s="12">
        <v>0.5</v>
      </c>
      <c r="D1245" s="13">
        <v>44073</v>
      </c>
      <c r="E1245" s="7" t="s">
        <v>4769</v>
      </c>
      <c r="F1245" s="14">
        <v>31.38</v>
      </c>
      <c r="G1245" t="s">
        <v>6</v>
      </c>
    </row>
    <row r="1246" spans="1:7" ht="14.25">
      <c r="A1246" s="11">
        <v>44044</v>
      </c>
      <c r="B1246" s="10" t="s">
        <v>6222</v>
      </c>
      <c r="C1246" s="12">
        <v>0.54166666666666663</v>
      </c>
      <c r="D1246" s="13">
        <v>44073</v>
      </c>
      <c r="E1246" s="7" t="s">
        <v>4769</v>
      </c>
      <c r="F1246" s="14">
        <v>30.4</v>
      </c>
      <c r="G1246" t="s">
        <v>6</v>
      </c>
    </row>
    <row r="1247" spans="1:7" ht="14.25">
      <c r="A1247" s="11">
        <v>44044</v>
      </c>
      <c r="B1247" s="10" t="s">
        <v>6223</v>
      </c>
      <c r="C1247" s="12">
        <v>0.58333333333333337</v>
      </c>
      <c r="D1247" s="13">
        <v>44073</v>
      </c>
      <c r="E1247" s="7" t="s">
        <v>4769</v>
      </c>
      <c r="F1247" s="14">
        <v>29.97</v>
      </c>
      <c r="G1247" t="s">
        <v>6</v>
      </c>
    </row>
    <row r="1248" spans="1:7" ht="14.25">
      <c r="A1248" s="11">
        <v>44044</v>
      </c>
      <c r="B1248" s="10" t="s">
        <v>6224</v>
      </c>
      <c r="C1248" s="12">
        <v>0.625</v>
      </c>
      <c r="D1248" s="13">
        <v>44073</v>
      </c>
      <c r="E1248" s="7" t="s">
        <v>4769</v>
      </c>
      <c r="F1248" s="14">
        <v>29.23</v>
      </c>
      <c r="G1248" t="s">
        <v>6</v>
      </c>
    </row>
    <row r="1249" spans="1:7" ht="14.25">
      <c r="A1249" s="11">
        <v>44044</v>
      </c>
      <c r="B1249" s="10" t="s">
        <v>6226</v>
      </c>
      <c r="C1249" s="12">
        <v>0.70833333333333337</v>
      </c>
      <c r="D1249" s="13">
        <v>44073</v>
      </c>
      <c r="E1249" s="7" t="s">
        <v>4769</v>
      </c>
      <c r="F1249" s="14">
        <v>31.41</v>
      </c>
      <c r="G1249" t="s">
        <v>6</v>
      </c>
    </row>
    <row r="1250" spans="1:7" ht="14.25">
      <c r="A1250" s="11">
        <v>44044</v>
      </c>
      <c r="B1250" s="10" t="s">
        <v>6227</v>
      </c>
      <c r="C1250" s="12">
        <v>0.75</v>
      </c>
      <c r="D1250" s="13">
        <v>44073</v>
      </c>
      <c r="E1250" s="7" t="s">
        <v>4769</v>
      </c>
      <c r="F1250" s="14">
        <v>35.18</v>
      </c>
      <c r="G1250" t="s">
        <v>6</v>
      </c>
    </row>
    <row r="1251" spans="1:7" ht="14.25">
      <c r="A1251" s="11">
        <v>44044</v>
      </c>
      <c r="B1251" s="10" t="s">
        <v>6233</v>
      </c>
      <c r="C1251" s="12">
        <v>0</v>
      </c>
      <c r="D1251" s="13">
        <v>44074</v>
      </c>
      <c r="E1251" s="7" t="s">
        <v>4769</v>
      </c>
      <c r="F1251" s="14">
        <v>33.39</v>
      </c>
      <c r="G1251" t="s">
        <v>6</v>
      </c>
    </row>
    <row r="1252" spans="1:7" ht="14.25">
      <c r="A1252" s="11">
        <v>44044</v>
      </c>
      <c r="B1252" s="10" t="s">
        <v>6236</v>
      </c>
      <c r="C1252" s="12">
        <v>0.125</v>
      </c>
      <c r="D1252" s="13">
        <v>44074</v>
      </c>
      <c r="E1252" s="7" t="s">
        <v>4769</v>
      </c>
      <c r="F1252" s="14">
        <v>28.43</v>
      </c>
      <c r="G1252" t="s">
        <v>6</v>
      </c>
    </row>
    <row r="1253" spans="1:7" ht="14.25">
      <c r="A1253" s="11">
        <v>44044</v>
      </c>
      <c r="B1253" s="10" t="s">
        <v>6237</v>
      </c>
      <c r="C1253" s="12">
        <v>0.16666666666666666</v>
      </c>
      <c r="D1253" s="13">
        <v>44074</v>
      </c>
      <c r="E1253" s="7" t="s">
        <v>4769</v>
      </c>
      <c r="F1253" s="14">
        <v>29.41</v>
      </c>
      <c r="G1253" t="s">
        <v>6</v>
      </c>
    </row>
    <row r="1254" spans="1:7" ht="14.25">
      <c r="A1254" s="11">
        <v>44044</v>
      </c>
      <c r="B1254" s="10" t="s">
        <v>6244</v>
      </c>
      <c r="C1254" s="12">
        <v>0.45833333333333331</v>
      </c>
      <c r="D1254" s="13">
        <v>44074</v>
      </c>
      <c r="E1254" s="7" t="s">
        <v>4769</v>
      </c>
      <c r="F1254" s="14">
        <v>39.9</v>
      </c>
      <c r="G1254" t="s">
        <v>6</v>
      </c>
    </row>
    <row r="1255" spans="1:7" ht="14.25">
      <c r="A1255" s="11">
        <v>44075</v>
      </c>
      <c r="B1255" s="10" t="s">
        <v>6258</v>
      </c>
      <c r="C1255" s="12">
        <v>4.1666666666666664E-2</v>
      </c>
      <c r="D1255" s="13">
        <v>44075</v>
      </c>
      <c r="E1255" s="7" t="s">
        <v>4769</v>
      </c>
      <c r="F1255" s="14">
        <v>38</v>
      </c>
      <c r="G1255" t="s">
        <v>6</v>
      </c>
    </row>
    <row r="1256" spans="1:7" ht="14.25">
      <c r="A1256" s="11">
        <v>44075</v>
      </c>
      <c r="B1256" s="10" t="s">
        <v>6269</v>
      </c>
      <c r="C1256" s="12">
        <v>0.5</v>
      </c>
      <c r="D1256" s="13">
        <v>44075</v>
      </c>
      <c r="E1256" s="7" t="s">
        <v>4769</v>
      </c>
      <c r="F1256" s="14">
        <v>50.86</v>
      </c>
      <c r="G1256" t="s">
        <v>6</v>
      </c>
    </row>
    <row r="1257" spans="1:7" ht="14.25">
      <c r="A1257" s="11">
        <v>44075</v>
      </c>
      <c r="B1257" s="10" t="s">
        <v>6270</v>
      </c>
      <c r="C1257" s="12">
        <v>0.54166666666666663</v>
      </c>
      <c r="D1257" s="13">
        <v>44075</v>
      </c>
      <c r="E1257" s="7" t="s">
        <v>4769</v>
      </c>
      <c r="F1257" s="14">
        <v>49.77</v>
      </c>
      <c r="G1257" t="s">
        <v>6</v>
      </c>
    </row>
    <row r="1258" spans="1:7" ht="14.25">
      <c r="A1258" s="11">
        <v>44075</v>
      </c>
      <c r="B1258" s="10" t="s">
        <v>6282</v>
      </c>
      <c r="C1258" s="12">
        <v>4.1666666666666664E-2</v>
      </c>
      <c r="D1258" s="13">
        <v>44076</v>
      </c>
      <c r="E1258" s="7" t="s">
        <v>4769</v>
      </c>
      <c r="F1258" s="14">
        <v>38.020000000000003</v>
      </c>
      <c r="G1258" t="s">
        <v>6</v>
      </c>
    </row>
    <row r="1259" spans="1:7" ht="14.25">
      <c r="A1259" s="11">
        <v>44075</v>
      </c>
      <c r="B1259" s="10" t="s">
        <v>6283</v>
      </c>
      <c r="C1259" s="12">
        <v>8.3333333333333329E-2</v>
      </c>
      <c r="D1259" s="13">
        <v>44076</v>
      </c>
      <c r="E1259" s="7" t="s">
        <v>4769</v>
      </c>
      <c r="F1259" s="14">
        <v>36.35</v>
      </c>
      <c r="G1259" t="s">
        <v>6</v>
      </c>
    </row>
    <row r="1260" spans="1:7" ht="14.25">
      <c r="A1260" s="11">
        <v>44075</v>
      </c>
      <c r="B1260" s="10" t="s">
        <v>6286</v>
      </c>
      <c r="C1260" s="12">
        <v>0.20833333333333334</v>
      </c>
      <c r="D1260" s="13">
        <v>44076</v>
      </c>
      <c r="E1260" s="7" t="s">
        <v>4769</v>
      </c>
      <c r="F1260" s="14">
        <v>38.35</v>
      </c>
      <c r="G1260" t="s">
        <v>6</v>
      </c>
    </row>
    <row r="1261" spans="1:7" ht="14.25">
      <c r="A1261" s="11">
        <v>44075</v>
      </c>
      <c r="B1261" s="10" t="s">
        <v>6307</v>
      </c>
      <c r="C1261" s="12">
        <v>8.3333333333333329E-2</v>
      </c>
      <c r="D1261" s="13">
        <v>44077</v>
      </c>
      <c r="E1261" s="7" t="s">
        <v>4769</v>
      </c>
      <c r="F1261" s="14">
        <v>38.36</v>
      </c>
      <c r="G1261" t="s">
        <v>6</v>
      </c>
    </row>
    <row r="1262" spans="1:7" ht="14.25">
      <c r="A1262" s="11">
        <v>44075</v>
      </c>
      <c r="B1262" s="10" t="s">
        <v>6308</v>
      </c>
      <c r="C1262" s="12">
        <v>0.125</v>
      </c>
      <c r="D1262" s="13">
        <v>44077</v>
      </c>
      <c r="E1262" s="7" t="s">
        <v>4769</v>
      </c>
      <c r="F1262" s="14">
        <v>35.840000000000003</v>
      </c>
      <c r="G1262" t="s">
        <v>6</v>
      </c>
    </row>
    <row r="1263" spans="1:7" ht="14.25">
      <c r="A1263" s="11">
        <v>44075</v>
      </c>
      <c r="B1263" s="10" t="s">
        <v>6309</v>
      </c>
      <c r="C1263" s="12">
        <v>0.16666666666666666</v>
      </c>
      <c r="D1263" s="13">
        <v>44077</v>
      </c>
      <c r="E1263" s="7" t="s">
        <v>4769</v>
      </c>
      <c r="F1263" s="14">
        <v>35.43</v>
      </c>
      <c r="G1263" t="s">
        <v>6</v>
      </c>
    </row>
    <row r="1264" spans="1:7" ht="14.25">
      <c r="A1264" s="11">
        <v>44075</v>
      </c>
      <c r="B1264" s="10" t="s">
        <v>6312</v>
      </c>
      <c r="C1264" s="12">
        <v>0.29166666666666669</v>
      </c>
      <c r="D1264" s="13">
        <v>44077</v>
      </c>
      <c r="E1264" s="7" t="s">
        <v>4769</v>
      </c>
      <c r="F1264" s="14">
        <v>53.22</v>
      </c>
      <c r="G1264" t="s">
        <v>6</v>
      </c>
    </row>
    <row r="1265" spans="1:7" ht="14.25">
      <c r="A1265" s="11">
        <v>44075</v>
      </c>
      <c r="B1265" s="10" t="s">
        <v>6318</v>
      </c>
      <c r="C1265" s="12">
        <v>0.54166666666666663</v>
      </c>
      <c r="D1265" s="13">
        <v>44077</v>
      </c>
      <c r="E1265" s="7" t="s">
        <v>4769</v>
      </c>
      <c r="F1265" s="14">
        <v>44.35</v>
      </c>
      <c r="G1265" t="s">
        <v>6</v>
      </c>
    </row>
    <row r="1266" spans="1:7" ht="14.25">
      <c r="A1266" s="11">
        <v>44075</v>
      </c>
      <c r="B1266" s="10" t="s">
        <v>6321</v>
      </c>
      <c r="C1266" s="12">
        <v>0.66666666666666663</v>
      </c>
      <c r="D1266" s="13">
        <v>44077</v>
      </c>
      <c r="E1266" s="7" t="s">
        <v>4769</v>
      </c>
      <c r="F1266" s="14">
        <v>42.65</v>
      </c>
      <c r="G1266" t="s">
        <v>6</v>
      </c>
    </row>
    <row r="1267" spans="1:7" ht="14.25">
      <c r="A1267" s="11">
        <v>44075</v>
      </c>
      <c r="B1267" s="10" t="s">
        <v>6327</v>
      </c>
      <c r="C1267" s="12">
        <v>0.91666666666666663</v>
      </c>
      <c r="D1267" s="13">
        <v>44077</v>
      </c>
      <c r="E1267" s="7" t="s">
        <v>4769</v>
      </c>
      <c r="F1267" s="14">
        <v>50.01</v>
      </c>
      <c r="G1267" t="s">
        <v>6</v>
      </c>
    </row>
    <row r="1268" spans="1:7" ht="14.25">
      <c r="A1268" s="11">
        <v>44075</v>
      </c>
      <c r="B1268" s="10" t="s">
        <v>6329</v>
      </c>
      <c r="C1268" s="12">
        <v>0</v>
      </c>
      <c r="D1268" s="13">
        <v>44078</v>
      </c>
      <c r="E1268" s="7" t="s">
        <v>4769</v>
      </c>
      <c r="F1268" s="14">
        <v>44.34</v>
      </c>
      <c r="G1268" t="s">
        <v>6</v>
      </c>
    </row>
    <row r="1269" spans="1:7" ht="14.25">
      <c r="A1269" s="11">
        <v>44075</v>
      </c>
      <c r="B1269" s="10" t="s">
        <v>6337</v>
      </c>
      <c r="C1269" s="12">
        <v>0.33333333333333331</v>
      </c>
      <c r="D1269" s="13">
        <v>44078</v>
      </c>
      <c r="E1269" s="7" t="s">
        <v>4769</v>
      </c>
      <c r="F1269" s="14">
        <v>51.64</v>
      </c>
      <c r="G1269" t="s">
        <v>6</v>
      </c>
    </row>
    <row r="1270" spans="1:7" ht="14.25">
      <c r="A1270" s="11">
        <v>44075</v>
      </c>
      <c r="B1270" s="10" t="s">
        <v>6349</v>
      </c>
      <c r="C1270" s="12">
        <v>0.83333333333333337</v>
      </c>
      <c r="D1270" s="13">
        <v>44078</v>
      </c>
      <c r="E1270" s="7" t="s">
        <v>4769</v>
      </c>
      <c r="F1270" s="14">
        <v>51.25</v>
      </c>
      <c r="G1270" t="s">
        <v>6</v>
      </c>
    </row>
    <row r="1271" spans="1:7" ht="14.25">
      <c r="A1271" s="11">
        <v>44075</v>
      </c>
      <c r="B1271" s="10" t="s">
        <v>6353</v>
      </c>
      <c r="C1271" s="12">
        <v>0</v>
      </c>
      <c r="D1271" s="13">
        <v>44079</v>
      </c>
      <c r="E1271" s="7" t="s">
        <v>4769</v>
      </c>
      <c r="F1271" s="14">
        <v>39.58</v>
      </c>
      <c r="G1271" t="s">
        <v>6</v>
      </c>
    </row>
    <row r="1272" spans="1:7" ht="14.25">
      <c r="A1272" s="11">
        <v>44075</v>
      </c>
      <c r="B1272" s="10" t="s">
        <v>6354</v>
      </c>
      <c r="C1272" s="12">
        <v>4.1666666666666664E-2</v>
      </c>
      <c r="D1272" s="13">
        <v>44079</v>
      </c>
      <c r="E1272" s="7" t="s">
        <v>4769</v>
      </c>
      <c r="F1272" s="14">
        <v>38.4</v>
      </c>
      <c r="G1272" t="s">
        <v>6</v>
      </c>
    </row>
    <row r="1273" spans="1:7" ht="14.25">
      <c r="A1273" s="11">
        <v>44075</v>
      </c>
      <c r="B1273" s="10" t="s">
        <v>6362</v>
      </c>
      <c r="C1273" s="12">
        <v>0.375</v>
      </c>
      <c r="D1273" s="13">
        <v>44079</v>
      </c>
      <c r="E1273" s="7" t="s">
        <v>4769</v>
      </c>
      <c r="F1273" s="14">
        <v>37.549999999999997</v>
      </c>
      <c r="G1273" t="s">
        <v>6</v>
      </c>
    </row>
    <row r="1274" spans="1:7" ht="14.25">
      <c r="A1274" s="11">
        <v>44075</v>
      </c>
      <c r="B1274" s="10" t="s">
        <v>6365</v>
      </c>
      <c r="C1274" s="12">
        <v>0.5</v>
      </c>
      <c r="D1274" s="13">
        <v>44079</v>
      </c>
      <c r="E1274" s="7" t="s">
        <v>4769</v>
      </c>
      <c r="F1274" s="14">
        <v>35.65</v>
      </c>
      <c r="G1274" t="s">
        <v>6</v>
      </c>
    </row>
    <row r="1275" spans="1:7" ht="14.25">
      <c r="A1275" s="11">
        <v>44075</v>
      </c>
      <c r="B1275" s="10" t="s">
        <v>6366</v>
      </c>
      <c r="C1275" s="12">
        <v>0.54166666666666663</v>
      </c>
      <c r="D1275" s="13">
        <v>44079</v>
      </c>
      <c r="E1275" s="7" t="s">
        <v>4769</v>
      </c>
      <c r="F1275" s="14">
        <v>34.89</v>
      </c>
      <c r="G1275" t="s">
        <v>6</v>
      </c>
    </row>
    <row r="1276" spans="1:7" ht="14.25">
      <c r="A1276" s="11">
        <v>44075</v>
      </c>
      <c r="B1276" s="10" t="s">
        <v>6367</v>
      </c>
      <c r="C1276" s="12">
        <v>0.58333333333333337</v>
      </c>
      <c r="D1276" s="13">
        <v>44079</v>
      </c>
      <c r="E1276" s="7" t="s">
        <v>4769</v>
      </c>
      <c r="F1276" s="14">
        <v>33.229999999999997</v>
      </c>
      <c r="G1276" t="s">
        <v>6</v>
      </c>
    </row>
    <row r="1277" spans="1:7" ht="14.25">
      <c r="A1277" s="11">
        <v>44075</v>
      </c>
      <c r="B1277" s="10" t="s">
        <v>6376</v>
      </c>
      <c r="C1277" s="12">
        <v>0.95833333333333337</v>
      </c>
      <c r="D1277" s="13">
        <v>44079</v>
      </c>
      <c r="E1277" s="7" t="s">
        <v>4769</v>
      </c>
      <c r="F1277" s="14">
        <v>31.16</v>
      </c>
      <c r="G1277" t="s">
        <v>6</v>
      </c>
    </row>
    <row r="1278" spans="1:7" ht="14.25">
      <c r="A1278" s="11">
        <v>44075</v>
      </c>
      <c r="B1278" s="10" t="s">
        <v>6378</v>
      </c>
      <c r="C1278" s="12">
        <v>4.1666666666666664E-2</v>
      </c>
      <c r="D1278" s="13">
        <v>44080</v>
      </c>
      <c r="E1278" s="7" t="s">
        <v>4769</v>
      </c>
      <c r="F1278" s="14">
        <v>31</v>
      </c>
      <c r="G1278" t="s">
        <v>6</v>
      </c>
    </row>
    <row r="1279" spans="1:7" ht="14.25">
      <c r="A1279" s="11">
        <v>44075</v>
      </c>
      <c r="B1279" s="10" t="s">
        <v>6381</v>
      </c>
      <c r="C1279" s="12">
        <v>0.16666666666666666</v>
      </c>
      <c r="D1279" s="13">
        <v>44080</v>
      </c>
      <c r="E1279" s="7" t="s">
        <v>4769</v>
      </c>
      <c r="F1279" s="14">
        <v>29.39</v>
      </c>
      <c r="G1279" t="s">
        <v>6</v>
      </c>
    </row>
    <row r="1280" spans="1:7" ht="14.25">
      <c r="A1280" s="11">
        <v>44075</v>
      </c>
      <c r="B1280" s="10" t="s">
        <v>6382</v>
      </c>
      <c r="C1280" s="12">
        <v>0.20833333333333334</v>
      </c>
      <c r="D1280" s="13">
        <v>44080</v>
      </c>
      <c r="E1280" s="7" t="s">
        <v>4769</v>
      </c>
      <c r="F1280" s="14">
        <v>29.6</v>
      </c>
      <c r="G1280" t="s">
        <v>6</v>
      </c>
    </row>
    <row r="1281" spans="1:7" ht="14.25">
      <c r="A1281" s="11">
        <v>44075</v>
      </c>
      <c r="B1281" s="10" t="s">
        <v>6383</v>
      </c>
      <c r="C1281" s="12">
        <v>0.25</v>
      </c>
      <c r="D1281" s="13">
        <v>44080</v>
      </c>
      <c r="E1281" s="7" t="s">
        <v>4769</v>
      </c>
      <c r="F1281" s="14">
        <v>30.8</v>
      </c>
      <c r="G1281" t="s">
        <v>6</v>
      </c>
    </row>
    <row r="1282" spans="1:7" ht="14.25">
      <c r="A1282" s="11">
        <v>44075</v>
      </c>
      <c r="B1282" s="10" t="s">
        <v>6387</v>
      </c>
      <c r="C1282" s="12">
        <v>0.41666666666666669</v>
      </c>
      <c r="D1282" s="13">
        <v>44080</v>
      </c>
      <c r="E1282" s="7" t="s">
        <v>4769</v>
      </c>
      <c r="F1282" s="14">
        <v>27.5</v>
      </c>
      <c r="G1282" t="s">
        <v>6</v>
      </c>
    </row>
    <row r="1283" spans="1:7" ht="14.25">
      <c r="A1283" s="11">
        <v>44075</v>
      </c>
      <c r="B1283" s="10" t="s">
        <v>6389</v>
      </c>
      <c r="C1283" s="12">
        <v>0.5</v>
      </c>
      <c r="D1283" s="13">
        <v>44080</v>
      </c>
      <c r="E1283" s="7" t="s">
        <v>4769</v>
      </c>
      <c r="F1283" s="14">
        <v>26.36</v>
      </c>
      <c r="G1283" t="s">
        <v>6</v>
      </c>
    </row>
    <row r="1284" spans="1:7" ht="14.25">
      <c r="A1284" s="11">
        <v>44075</v>
      </c>
      <c r="B1284" s="10" t="s">
        <v>6393</v>
      </c>
      <c r="C1284" s="12">
        <v>0.66666666666666663</v>
      </c>
      <c r="D1284" s="13">
        <v>44080</v>
      </c>
      <c r="E1284" s="7" t="s">
        <v>4769</v>
      </c>
      <c r="F1284" s="14">
        <v>27.99</v>
      </c>
      <c r="G1284" t="s">
        <v>6</v>
      </c>
    </row>
    <row r="1285" spans="1:7" ht="14.25">
      <c r="A1285" s="11">
        <v>44075</v>
      </c>
      <c r="B1285" s="10" t="s">
        <v>6394</v>
      </c>
      <c r="C1285" s="12">
        <v>0.70833333333333337</v>
      </c>
      <c r="D1285" s="13">
        <v>44080</v>
      </c>
      <c r="E1285" s="7" t="s">
        <v>4769</v>
      </c>
      <c r="F1285" s="14">
        <v>27.29</v>
      </c>
      <c r="G1285" t="s">
        <v>6</v>
      </c>
    </row>
    <row r="1286" spans="1:7" ht="14.25">
      <c r="A1286" s="11">
        <v>44075</v>
      </c>
      <c r="B1286" s="10" t="s">
        <v>6396</v>
      </c>
      <c r="C1286" s="12">
        <v>0.79166666666666663</v>
      </c>
      <c r="D1286" s="13">
        <v>44080</v>
      </c>
      <c r="E1286" s="7" t="s">
        <v>4769</v>
      </c>
      <c r="F1286" s="14">
        <v>31</v>
      </c>
      <c r="G1286" t="s">
        <v>6</v>
      </c>
    </row>
    <row r="1287" spans="1:7" ht="14.25">
      <c r="A1287" s="11">
        <v>44075</v>
      </c>
      <c r="B1287" s="10" t="s">
        <v>6397</v>
      </c>
      <c r="C1287" s="12">
        <v>0.83333333333333337</v>
      </c>
      <c r="D1287" s="13">
        <v>44080</v>
      </c>
      <c r="E1287" s="7" t="s">
        <v>4769</v>
      </c>
      <c r="F1287" s="14">
        <v>42.92</v>
      </c>
      <c r="G1287" t="s">
        <v>6</v>
      </c>
    </row>
    <row r="1288" spans="1:7" ht="14.25">
      <c r="A1288" s="11">
        <v>44075</v>
      </c>
      <c r="B1288" s="10" t="s">
        <v>6400</v>
      </c>
      <c r="C1288" s="12">
        <v>0.95833333333333337</v>
      </c>
      <c r="D1288" s="13">
        <v>44080</v>
      </c>
      <c r="E1288" s="7" t="s">
        <v>4769</v>
      </c>
      <c r="F1288" s="14">
        <v>38.5</v>
      </c>
      <c r="G1288" t="s">
        <v>6</v>
      </c>
    </row>
    <row r="1289" spans="1:7" ht="14.25">
      <c r="A1289" s="11">
        <v>44075</v>
      </c>
      <c r="B1289" s="10" t="s">
        <v>6401</v>
      </c>
      <c r="C1289" s="12">
        <v>0</v>
      </c>
      <c r="D1289" s="13">
        <v>44081</v>
      </c>
      <c r="E1289" s="7" t="s">
        <v>4769</v>
      </c>
      <c r="F1289" s="14">
        <v>40</v>
      </c>
      <c r="G1289" t="s">
        <v>6</v>
      </c>
    </row>
    <row r="1290" spans="1:7" ht="14.25">
      <c r="A1290" s="11">
        <v>44075</v>
      </c>
      <c r="B1290" s="10" t="s">
        <v>6402</v>
      </c>
      <c r="C1290" s="12">
        <v>4.1666666666666664E-2</v>
      </c>
      <c r="D1290" s="13">
        <v>44081</v>
      </c>
      <c r="E1290" s="7" t="s">
        <v>4769</v>
      </c>
      <c r="F1290" s="14">
        <v>31.07</v>
      </c>
      <c r="G1290" t="s">
        <v>6</v>
      </c>
    </row>
    <row r="1291" spans="1:7" ht="14.25">
      <c r="A1291" s="11">
        <v>44075</v>
      </c>
      <c r="B1291" s="10" t="s">
        <v>6404</v>
      </c>
      <c r="C1291" s="12">
        <v>0.125</v>
      </c>
      <c r="D1291" s="13">
        <v>44081</v>
      </c>
      <c r="E1291" s="7" t="s">
        <v>4769</v>
      </c>
      <c r="F1291" s="14">
        <v>30.53</v>
      </c>
      <c r="G1291" t="s">
        <v>6</v>
      </c>
    </row>
    <row r="1292" spans="1:7" ht="14.25">
      <c r="A1292" s="11">
        <v>44075</v>
      </c>
      <c r="B1292" s="10" t="s">
        <v>6411</v>
      </c>
      <c r="C1292" s="12">
        <v>0.41666666666666669</v>
      </c>
      <c r="D1292" s="13">
        <v>44081</v>
      </c>
      <c r="E1292" s="7" t="s">
        <v>4769</v>
      </c>
      <c r="F1292" s="14">
        <v>32.700000000000003</v>
      </c>
      <c r="G1292" t="s">
        <v>6</v>
      </c>
    </row>
    <row r="1293" spans="1:7" ht="14.25">
      <c r="A1293" s="11">
        <v>44075</v>
      </c>
      <c r="B1293" s="10" t="s">
        <v>6413</v>
      </c>
      <c r="C1293" s="12">
        <v>0.5</v>
      </c>
      <c r="D1293" s="13">
        <v>44081</v>
      </c>
      <c r="E1293" s="7" t="s">
        <v>4769</v>
      </c>
      <c r="F1293" s="14">
        <v>39</v>
      </c>
      <c r="G1293" t="s">
        <v>6</v>
      </c>
    </row>
    <row r="1294" spans="1:7" ht="14.25">
      <c r="A1294" s="11">
        <v>44075</v>
      </c>
      <c r="B1294" s="10" t="s">
        <v>6418</v>
      </c>
      <c r="C1294" s="12">
        <v>0.70833333333333337</v>
      </c>
      <c r="D1294" s="13">
        <v>44081</v>
      </c>
      <c r="E1294" s="7" t="s">
        <v>4769</v>
      </c>
      <c r="F1294" s="14">
        <v>44.01</v>
      </c>
      <c r="G1294" t="s">
        <v>6</v>
      </c>
    </row>
    <row r="1295" spans="1:7" ht="14.25">
      <c r="A1295" s="11">
        <v>44075</v>
      </c>
      <c r="B1295" s="10" t="s">
        <v>6426</v>
      </c>
      <c r="C1295" s="12">
        <v>4.1666666666666664E-2</v>
      </c>
      <c r="D1295" s="13">
        <v>44082</v>
      </c>
      <c r="E1295" s="7" t="s">
        <v>4769</v>
      </c>
      <c r="F1295" s="14">
        <v>32.4</v>
      </c>
      <c r="G1295" t="s">
        <v>6</v>
      </c>
    </row>
    <row r="1296" spans="1:7" ht="14.25">
      <c r="A1296" s="11">
        <v>44075</v>
      </c>
      <c r="B1296" s="10" t="s">
        <v>6438</v>
      </c>
      <c r="C1296" s="12">
        <v>0.54166666666666663</v>
      </c>
      <c r="D1296" s="13">
        <v>44082</v>
      </c>
      <c r="E1296" s="7" t="s">
        <v>4769</v>
      </c>
      <c r="F1296" s="14">
        <v>44.3</v>
      </c>
      <c r="G1296" t="s">
        <v>6</v>
      </c>
    </row>
    <row r="1297" spans="1:7" ht="14.25">
      <c r="A1297" s="11">
        <v>44075</v>
      </c>
      <c r="B1297" s="10" t="s">
        <v>6451</v>
      </c>
      <c r="C1297" s="12">
        <v>8.3333333333333329E-2</v>
      </c>
      <c r="D1297" s="13">
        <v>44083</v>
      </c>
      <c r="E1297" s="7" t="s">
        <v>4769</v>
      </c>
      <c r="F1297" s="14">
        <v>38.299999999999997</v>
      </c>
      <c r="G1297" t="s">
        <v>6</v>
      </c>
    </row>
    <row r="1298" spans="1:7" ht="14.25">
      <c r="A1298" s="11">
        <v>44075</v>
      </c>
      <c r="B1298" s="10" t="s">
        <v>6456</v>
      </c>
      <c r="C1298" s="12">
        <v>0.29166666666666669</v>
      </c>
      <c r="D1298" s="13">
        <v>44083</v>
      </c>
      <c r="E1298" s="7" t="s">
        <v>4769</v>
      </c>
      <c r="F1298" s="14">
        <v>50.64</v>
      </c>
      <c r="G1298" t="s">
        <v>6</v>
      </c>
    </row>
    <row r="1299" spans="1:7" ht="14.25">
      <c r="A1299" s="11">
        <v>44075</v>
      </c>
      <c r="B1299" s="10" t="s">
        <v>6468</v>
      </c>
      <c r="C1299" s="12">
        <v>0.79166666666666663</v>
      </c>
      <c r="D1299" s="13">
        <v>44083</v>
      </c>
      <c r="E1299" s="7" t="s">
        <v>4769</v>
      </c>
      <c r="F1299" s="14">
        <v>48.58</v>
      </c>
      <c r="G1299" t="s">
        <v>6</v>
      </c>
    </row>
    <row r="1300" spans="1:7" ht="14.25">
      <c r="A1300" s="11">
        <v>44075</v>
      </c>
      <c r="B1300" s="10" t="s">
        <v>6475</v>
      </c>
      <c r="C1300" s="12">
        <v>8.3333333333333329E-2</v>
      </c>
      <c r="D1300" s="13">
        <v>44084</v>
      </c>
      <c r="E1300" s="7" t="s">
        <v>4769</v>
      </c>
      <c r="F1300" s="14">
        <v>37.57</v>
      </c>
      <c r="G1300" t="s">
        <v>6</v>
      </c>
    </row>
    <row r="1301" spans="1:7" ht="14.25">
      <c r="A1301" s="11">
        <v>44075</v>
      </c>
      <c r="B1301" s="10" t="s">
        <v>6477</v>
      </c>
      <c r="C1301" s="12">
        <v>0.16666666666666666</v>
      </c>
      <c r="D1301" s="13">
        <v>44084</v>
      </c>
      <c r="E1301" s="7" t="s">
        <v>4769</v>
      </c>
      <c r="F1301" s="14">
        <v>34.4</v>
      </c>
      <c r="G1301" t="s">
        <v>6</v>
      </c>
    </row>
    <row r="1302" spans="1:7" ht="14.25">
      <c r="A1302" s="11">
        <v>44075</v>
      </c>
      <c r="B1302" s="10" t="s">
        <v>6480</v>
      </c>
      <c r="C1302" s="12">
        <v>0.29166666666666669</v>
      </c>
      <c r="D1302" s="13">
        <v>44084</v>
      </c>
      <c r="E1302" s="7" t="s">
        <v>4769</v>
      </c>
      <c r="F1302" s="14">
        <v>47.28</v>
      </c>
      <c r="G1302" t="s">
        <v>6</v>
      </c>
    </row>
    <row r="1303" spans="1:7" ht="14.25">
      <c r="A1303" s="11">
        <v>44075</v>
      </c>
      <c r="B1303" s="10" t="s">
        <v>6485</v>
      </c>
      <c r="C1303" s="12">
        <v>0.5</v>
      </c>
      <c r="D1303" s="13">
        <v>44084</v>
      </c>
      <c r="E1303" s="7" t="s">
        <v>4769</v>
      </c>
      <c r="F1303" s="14">
        <v>48</v>
      </c>
      <c r="G1303" t="s">
        <v>6</v>
      </c>
    </row>
    <row r="1304" spans="1:7" ht="14.25">
      <c r="A1304" s="11">
        <v>44075</v>
      </c>
      <c r="B1304" s="10" t="s">
        <v>6491</v>
      </c>
      <c r="C1304" s="12">
        <v>0.75</v>
      </c>
      <c r="D1304" s="13">
        <v>44084</v>
      </c>
      <c r="E1304" s="7" t="s">
        <v>4769</v>
      </c>
      <c r="F1304" s="14">
        <v>46.36</v>
      </c>
      <c r="G1304" t="s">
        <v>6</v>
      </c>
    </row>
    <row r="1305" spans="1:7" ht="14.25">
      <c r="A1305" s="11">
        <v>44075</v>
      </c>
      <c r="B1305" s="10" t="s">
        <v>6501</v>
      </c>
      <c r="C1305" s="12">
        <v>0.16666666666666666</v>
      </c>
      <c r="D1305" s="13">
        <v>44085</v>
      </c>
      <c r="E1305" s="7" t="s">
        <v>4769</v>
      </c>
      <c r="F1305" s="14">
        <v>36.85</v>
      </c>
      <c r="G1305" t="s">
        <v>6</v>
      </c>
    </row>
    <row r="1306" spans="1:7" ht="14.25">
      <c r="A1306" s="11">
        <v>44075</v>
      </c>
      <c r="B1306" s="10" t="s">
        <v>6508</v>
      </c>
      <c r="C1306" s="12">
        <v>0.45833333333333331</v>
      </c>
      <c r="D1306" s="13">
        <v>44085</v>
      </c>
      <c r="E1306" s="7" t="s">
        <v>4769</v>
      </c>
      <c r="F1306" s="14">
        <v>48.96</v>
      </c>
      <c r="G1306" t="s">
        <v>6</v>
      </c>
    </row>
    <row r="1307" spans="1:7" ht="14.25">
      <c r="A1307" s="11">
        <v>44075</v>
      </c>
      <c r="B1307" s="10" t="s">
        <v>6520</v>
      </c>
      <c r="C1307" s="12">
        <v>0.95833333333333337</v>
      </c>
      <c r="D1307" s="13">
        <v>44085</v>
      </c>
      <c r="E1307" s="7" t="s">
        <v>4769</v>
      </c>
      <c r="F1307" s="14">
        <v>47.41</v>
      </c>
      <c r="G1307" t="s">
        <v>6</v>
      </c>
    </row>
    <row r="1308" spans="1:7" ht="14.25">
      <c r="A1308" s="11">
        <v>44075</v>
      </c>
      <c r="B1308" s="10" t="s">
        <v>6526</v>
      </c>
      <c r="C1308" s="12">
        <v>0.20833333333333334</v>
      </c>
      <c r="D1308" s="13">
        <v>44086</v>
      </c>
      <c r="E1308" s="7" t="s">
        <v>4769</v>
      </c>
      <c r="F1308" s="14">
        <v>36.200000000000003</v>
      </c>
      <c r="G1308" t="s">
        <v>6</v>
      </c>
    </row>
    <row r="1309" spans="1:7" ht="14.25">
      <c r="A1309" s="11">
        <v>44075</v>
      </c>
      <c r="B1309" s="10" t="s">
        <v>6531</v>
      </c>
      <c r="C1309" s="12">
        <v>0.41666666666666669</v>
      </c>
      <c r="D1309" s="13">
        <v>44086</v>
      </c>
      <c r="E1309" s="7" t="s">
        <v>4769</v>
      </c>
      <c r="F1309" s="14">
        <v>38.93</v>
      </c>
      <c r="G1309" t="s">
        <v>6</v>
      </c>
    </row>
    <row r="1310" spans="1:7" ht="14.25">
      <c r="A1310" s="11">
        <v>44075</v>
      </c>
      <c r="B1310" s="10" t="s">
        <v>6533</v>
      </c>
      <c r="C1310" s="12">
        <v>0.5</v>
      </c>
      <c r="D1310" s="13">
        <v>44086</v>
      </c>
      <c r="E1310" s="7" t="s">
        <v>4769</v>
      </c>
      <c r="F1310" s="14">
        <v>38.049999999999997</v>
      </c>
      <c r="G1310" t="s">
        <v>6</v>
      </c>
    </row>
    <row r="1311" spans="1:7" ht="14.25">
      <c r="A1311" s="11">
        <v>44075</v>
      </c>
      <c r="B1311" s="10" t="s">
        <v>6534</v>
      </c>
      <c r="C1311" s="12">
        <v>0.54166666666666663</v>
      </c>
      <c r="D1311" s="13">
        <v>44086</v>
      </c>
      <c r="E1311" s="7" t="s">
        <v>4769</v>
      </c>
      <c r="F1311" s="14">
        <v>37.72</v>
      </c>
      <c r="G1311" t="s">
        <v>6</v>
      </c>
    </row>
    <row r="1312" spans="1:7" ht="14.25">
      <c r="A1312" s="11">
        <v>44075</v>
      </c>
      <c r="B1312" s="10" t="s">
        <v>6535</v>
      </c>
      <c r="C1312" s="12">
        <v>0.58333333333333337</v>
      </c>
      <c r="D1312" s="13">
        <v>44086</v>
      </c>
      <c r="E1312" s="7" t="s">
        <v>4769</v>
      </c>
      <c r="F1312" s="14">
        <v>36.72</v>
      </c>
      <c r="G1312" t="s">
        <v>6</v>
      </c>
    </row>
    <row r="1313" spans="1:7" ht="14.25">
      <c r="A1313" s="11">
        <v>44075</v>
      </c>
      <c r="B1313" s="10" t="s">
        <v>6540</v>
      </c>
      <c r="C1313" s="12">
        <v>0.79166666666666663</v>
      </c>
      <c r="D1313" s="13">
        <v>44086</v>
      </c>
      <c r="E1313" s="7" t="s">
        <v>4769</v>
      </c>
      <c r="F1313" s="14">
        <v>49.02</v>
      </c>
      <c r="G1313" t="s">
        <v>6</v>
      </c>
    </row>
    <row r="1314" spans="1:7" ht="14.25">
      <c r="A1314" s="11">
        <v>44075</v>
      </c>
      <c r="B1314" s="10" t="s">
        <v>6544</v>
      </c>
      <c r="C1314" s="12">
        <v>0.95833333333333337</v>
      </c>
      <c r="D1314" s="13">
        <v>44086</v>
      </c>
      <c r="E1314" s="7" t="s">
        <v>4769</v>
      </c>
      <c r="F1314" s="14">
        <v>38.67</v>
      </c>
      <c r="G1314" t="s">
        <v>6</v>
      </c>
    </row>
    <row r="1315" spans="1:7" ht="14.25">
      <c r="A1315" s="11">
        <v>44075</v>
      </c>
      <c r="B1315" s="10" t="s">
        <v>6545</v>
      </c>
      <c r="C1315" s="12">
        <v>0</v>
      </c>
      <c r="D1315" s="13">
        <v>44087</v>
      </c>
      <c r="E1315" s="7" t="s">
        <v>4769</v>
      </c>
      <c r="F1315" s="14">
        <v>36.53</v>
      </c>
      <c r="G1315" t="s">
        <v>6</v>
      </c>
    </row>
    <row r="1316" spans="1:7" ht="14.25">
      <c r="A1316" s="11">
        <v>44075</v>
      </c>
      <c r="B1316" s="10" t="s">
        <v>6548</v>
      </c>
      <c r="C1316" s="12">
        <v>0.125</v>
      </c>
      <c r="D1316" s="13">
        <v>44087</v>
      </c>
      <c r="E1316" s="7" t="s">
        <v>4769</v>
      </c>
      <c r="F1316" s="14">
        <v>31.46</v>
      </c>
      <c r="G1316" t="s">
        <v>6</v>
      </c>
    </row>
    <row r="1317" spans="1:7" ht="14.25">
      <c r="A1317" s="11">
        <v>44075</v>
      </c>
      <c r="B1317" s="10" t="s">
        <v>6549</v>
      </c>
      <c r="C1317" s="12">
        <v>0.16666666666666666</v>
      </c>
      <c r="D1317" s="13">
        <v>44087</v>
      </c>
      <c r="E1317" s="7" t="s">
        <v>4769</v>
      </c>
      <c r="F1317" s="14">
        <v>30.82</v>
      </c>
      <c r="G1317" t="s">
        <v>6</v>
      </c>
    </row>
    <row r="1318" spans="1:7" ht="14.25">
      <c r="A1318" s="11">
        <v>44075</v>
      </c>
      <c r="B1318" s="10" t="s">
        <v>6555</v>
      </c>
      <c r="C1318" s="12">
        <v>0.41666666666666669</v>
      </c>
      <c r="D1318" s="13">
        <v>44087</v>
      </c>
      <c r="E1318" s="7" t="s">
        <v>4769</v>
      </c>
      <c r="F1318" s="14">
        <v>31.15</v>
      </c>
      <c r="G1318" t="s">
        <v>6</v>
      </c>
    </row>
    <row r="1319" spans="1:7" ht="14.25">
      <c r="A1319" s="11">
        <v>44075</v>
      </c>
      <c r="B1319" s="10" t="s">
        <v>6557</v>
      </c>
      <c r="C1319" s="12">
        <v>0.5</v>
      </c>
      <c r="D1319" s="13">
        <v>44087</v>
      </c>
      <c r="E1319" s="7" t="s">
        <v>4769</v>
      </c>
      <c r="F1319" s="14">
        <v>34</v>
      </c>
      <c r="G1319" t="s">
        <v>6</v>
      </c>
    </row>
    <row r="1320" spans="1:7" ht="14.25">
      <c r="A1320" s="11">
        <v>44075</v>
      </c>
      <c r="B1320" s="10" t="s">
        <v>6558</v>
      </c>
      <c r="C1320" s="12">
        <v>0.54166666666666663</v>
      </c>
      <c r="D1320" s="13">
        <v>44087</v>
      </c>
      <c r="E1320" s="7" t="s">
        <v>4769</v>
      </c>
      <c r="F1320" s="14">
        <v>32.26</v>
      </c>
      <c r="G1320" t="s">
        <v>6</v>
      </c>
    </row>
    <row r="1321" spans="1:7" ht="14.25">
      <c r="A1321" s="11">
        <v>44075</v>
      </c>
      <c r="B1321" s="10" t="s">
        <v>6569</v>
      </c>
      <c r="C1321" s="12">
        <v>0</v>
      </c>
      <c r="D1321" s="13">
        <v>44088</v>
      </c>
      <c r="E1321" s="7" t="s">
        <v>4769</v>
      </c>
      <c r="F1321" s="14">
        <v>37.840000000000003</v>
      </c>
      <c r="G1321" t="s">
        <v>6</v>
      </c>
    </row>
    <row r="1322" spans="1:7" ht="14.25">
      <c r="A1322" s="11">
        <v>44075</v>
      </c>
      <c r="B1322" s="10" t="s">
        <v>6587</v>
      </c>
      <c r="C1322" s="12">
        <v>0.75</v>
      </c>
      <c r="D1322" s="13">
        <v>44088</v>
      </c>
      <c r="E1322" s="7" t="s">
        <v>4769</v>
      </c>
      <c r="F1322" s="14">
        <v>47.01</v>
      </c>
      <c r="G1322" t="s">
        <v>6</v>
      </c>
    </row>
    <row r="1323" spans="1:7" ht="14.25">
      <c r="A1323" s="11">
        <v>44075</v>
      </c>
      <c r="B1323" s="10" t="s">
        <v>6594</v>
      </c>
      <c r="C1323" s="12">
        <v>4.1666666666666664E-2</v>
      </c>
      <c r="D1323" s="13">
        <v>44089</v>
      </c>
      <c r="E1323" s="7" t="s">
        <v>4769</v>
      </c>
      <c r="F1323" s="14">
        <v>41</v>
      </c>
      <c r="G1323" t="s">
        <v>6</v>
      </c>
    </row>
    <row r="1324" spans="1:7" ht="14.25">
      <c r="A1324" s="11">
        <v>44075</v>
      </c>
      <c r="B1324" s="10" t="s">
        <v>6620</v>
      </c>
      <c r="C1324" s="12">
        <v>0.125</v>
      </c>
      <c r="D1324" s="13">
        <v>44090</v>
      </c>
      <c r="E1324" s="7" t="s">
        <v>4769</v>
      </c>
      <c r="F1324" s="14">
        <v>42.77</v>
      </c>
      <c r="G1324" t="s">
        <v>6</v>
      </c>
    </row>
    <row r="1325" spans="1:7" ht="14.25">
      <c r="A1325" s="11">
        <v>44075</v>
      </c>
      <c r="B1325" s="10" t="s">
        <v>6645</v>
      </c>
      <c r="C1325" s="12">
        <v>0.16666666666666666</v>
      </c>
      <c r="D1325" s="13">
        <v>44091</v>
      </c>
      <c r="E1325" s="7" t="s">
        <v>4769</v>
      </c>
      <c r="F1325" s="14">
        <v>34.58</v>
      </c>
      <c r="G1325" t="s">
        <v>6</v>
      </c>
    </row>
    <row r="1326" spans="1:7" ht="14.25">
      <c r="A1326" s="11">
        <v>44075</v>
      </c>
      <c r="B1326" s="10" t="s">
        <v>6646</v>
      </c>
      <c r="C1326" s="12">
        <v>0.20833333333333334</v>
      </c>
      <c r="D1326" s="13">
        <v>44091</v>
      </c>
      <c r="E1326" s="7" t="s">
        <v>4769</v>
      </c>
      <c r="F1326" s="14">
        <v>36.57</v>
      </c>
      <c r="G1326" t="s">
        <v>6</v>
      </c>
    </row>
    <row r="1327" spans="1:7" ht="14.25">
      <c r="A1327" s="11">
        <v>44075</v>
      </c>
      <c r="B1327" s="10" t="s">
        <v>6648</v>
      </c>
      <c r="C1327" s="12">
        <v>0.29166666666666669</v>
      </c>
      <c r="D1327" s="13">
        <v>44091</v>
      </c>
      <c r="E1327" s="7" t="s">
        <v>4769</v>
      </c>
      <c r="F1327" s="14">
        <v>51.01</v>
      </c>
      <c r="G1327" t="s">
        <v>6</v>
      </c>
    </row>
    <row r="1328" spans="1:7" ht="14.25">
      <c r="A1328" s="11">
        <v>44075</v>
      </c>
      <c r="B1328" s="10" t="s">
        <v>6664</v>
      </c>
      <c r="C1328" s="12">
        <v>0.95833333333333337</v>
      </c>
      <c r="D1328" s="13">
        <v>44091</v>
      </c>
      <c r="E1328" s="7" t="s">
        <v>4769</v>
      </c>
      <c r="F1328" s="14">
        <v>41.62</v>
      </c>
      <c r="G1328" t="s">
        <v>6</v>
      </c>
    </row>
    <row r="1329" spans="1:7" ht="14.25">
      <c r="A1329" s="11">
        <v>44075</v>
      </c>
      <c r="B1329" s="10" t="s">
        <v>6665</v>
      </c>
      <c r="C1329" s="12">
        <v>0</v>
      </c>
      <c r="D1329" s="13">
        <v>44092</v>
      </c>
      <c r="E1329" s="7" t="s">
        <v>4769</v>
      </c>
      <c r="F1329" s="14">
        <v>38.21</v>
      </c>
      <c r="G1329" t="s">
        <v>6</v>
      </c>
    </row>
    <row r="1330" spans="1:7" ht="14.25">
      <c r="A1330" s="11">
        <v>44075</v>
      </c>
      <c r="B1330" s="10" t="s">
        <v>6666</v>
      </c>
      <c r="C1330" s="12">
        <v>4.1666666666666664E-2</v>
      </c>
      <c r="D1330" s="13">
        <v>44092</v>
      </c>
      <c r="E1330" s="7" t="s">
        <v>4769</v>
      </c>
      <c r="F1330" s="14">
        <v>35.119999999999997</v>
      </c>
      <c r="G1330" t="s">
        <v>6</v>
      </c>
    </row>
    <row r="1331" spans="1:7" ht="14.25">
      <c r="A1331" s="11">
        <v>44075</v>
      </c>
      <c r="B1331" s="10" t="s">
        <v>6673</v>
      </c>
      <c r="C1331" s="12">
        <v>0.33333333333333331</v>
      </c>
      <c r="D1331" s="13">
        <v>44092</v>
      </c>
      <c r="E1331" s="7" t="s">
        <v>4769</v>
      </c>
      <c r="F1331" s="14">
        <v>50.82</v>
      </c>
      <c r="G1331" t="s">
        <v>6</v>
      </c>
    </row>
    <row r="1332" spans="1:7" ht="14.25">
      <c r="A1332" s="11">
        <v>44075</v>
      </c>
      <c r="B1332" s="10" t="s">
        <v>6680</v>
      </c>
      <c r="C1332" s="12">
        <v>0.625</v>
      </c>
      <c r="D1332" s="13">
        <v>44092</v>
      </c>
      <c r="E1332" s="7" t="s">
        <v>4769</v>
      </c>
      <c r="F1332" s="14">
        <v>41.57</v>
      </c>
      <c r="G1332" t="s">
        <v>6</v>
      </c>
    </row>
    <row r="1333" spans="1:7" ht="14.25">
      <c r="A1333" s="11">
        <v>44075</v>
      </c>
      <c r="B1333" s="10" t="s">
        <v>6683</v>
      </c>
      <c r="C1333" s="12">
        <v>0.75</v>
      </c>
      <c r="D1333" s="13">
        <v>44092</v>
      </c>
      <c r="E1333" s="7" t="s">
        <v>4769</v>
      </c>
      <c r="F1333" s="14">
        <v>45.49</v>
      </c>
      <c r="G1333" t="s">
        <v>6</v>
      </c>
    </row>
    <row r="1334" spans="1:7" ht="14.25">
      <c r="A1334" s="11">
        <v>44075</v>
      </c>
      <c r="B1334" s="10" t="s">
        <v>6690</v>
      </c>
      <c r="C1334" s="12">
        <v>4.1666666666666664E-2</v>
      </c>
      <c r="D1334" s="13">
        <v>44093</v>
      </c>
      <c r="E1334" s="7" t="s">
        <v>4769</v>
      </c>
      <c r="F1334" s="14">
        <v>38.24</v>
      </c>
      <c r="G1334" t="s">
        <v>6</v>
      </c>
    </row>
    <row r="1335" spans="1:7" ht="14.25">
      <c r="A1335" s="11">
        <v>44075</v>
      </c>
      <c r="B1335" s="10" t="s">
        <v>6694</v>
      </c>
      <c r="C1335" s="12">
        <v>0.20833333333333334</v>
      </c>
      <c r="D1335" s="13">
        <v>44093</v>
      </c>
      <c r="E1335" s="7" t="s">
        <v>4769</v>
      </c>
      <c r="F1335" s="14">
        <v>34.03</v>
      </c>
      <c r="G1335" t="s">
        <v>6</v>
      </c>
    </row>
    <row r="1336" spans="1:7" ht="14.25">
      <c r="A1336" s="11">
        <v>44075</v>
      </c>
      <c r="B1336" s="10" t="s">
        <v>6695</v>
      </c>
      <c r="C1336" s="12">
        <v>0.25</v>
      </c>
      <c r="D1336" s="13">
        <v>44093</v>
      </c>
      <c r="E1336" s="7" t="s">
        <v>4769</v>
      </c>
      <c r="F1336" s="14">
        <v>34.31</v>
      </c>
      <c r="G1336" t="s">
        <v>6</v>
      </c>
    </row>
    <row r="1337" spans="1:7" ht="14.25">
      <c r="A1337" s="11">
        <v>44075</v>
      </c>
      <c r="B1337" s="10" t="s">
        <v>6698</v>
      </c>
      <c r="C1337" s="12">
        <v>0.375</v>
      </c>
      <c r="D1337" s="13">
        <v>44093</v>
      </c>
      <c r="E1337" s="7" t="s">
        <v>4769</v>
      </c>
      <c r="F1337" s="14">
        <v>40.39</v>
      </c>
      <c r="G1337" t="s">
        <v>6</v>
      </c>
    </row>
    <row r="1338" spans="1:7" ht="14.25">
      <c r="A1338" s="11">
        <v>44075</v>
      </c>
      <c r="B1338" s="10" t="s">
        <v>6701</v>
      </c>
      <c r="C1338" s="12">
        <v>0.5</v>
      </c>
      <c r="D1338" s="13">
        <v>44093</v>
      </c>
      <c r="E1338" s="7" t="s">
        <v>4769</v>
      </c>
      <c r="F1338" s="14">
        <v>39.619999999999997</v>
      </c>
      <c r="G1338" t="s">
        <v>6</v>
      </c>
    </row>
    <row r="1339" spans="1:7" ht="14.25">
      <c r="A1339" s="11">
        <v>44075</v>
      </c>
      <c r="B1339" s="10" t="s">
        <v>6708</v>
      </c>
      <c r="C1339" s="12">
        <v>0.79166666666666663</v>
      </c>
      <c r="D1339" s="13">
        <v>44093</v>
      </c>
      <c r="E1339" s="7" t="s">
        <v>4769</v>
      </c>
      <c r="F1339" s="14">
        <v>51.02</v>
      </c>
      <c r="G1339" t="s">
        <v>6</v>
      </c>
    </row>
    <row r="1340" spans="1:7" ht="14.25">
      <c r="A1340" s="11">
        <v>44075</v>
      </c>
      <c r="B1340" s="10" t="s">
        <v>6717</v>
      </c>
      <c r="C1340" s="12">
        <v>0.16666666666666666</v>
      </c>
      <c r="D1340" s="13">
        <v>44094</v>
      </c>
      <c r="E1340" s="7" t="s">
        <v>4769</v>
      </c>
      <c r="F1340" s="14">
        <v>34.21</v>
      </c>
      <c r="G1340" t="s">
        <v>6</v>
      </c>
    </row>
    <row r="1341" spans="1:7" ht="14.25">
      <c r="A1341" s="11">
        <v>44075</v>
      </c>
      <c r="B1341" s="10" t="s">
        <v>6718</v>
      </c>
      <c r="C1341" s="12">
        <v>0.20833333333333334</v>
      </c>
      <c r="D1341" s="13">
        <v>44094</v>
      </c>
      <c r="E1341" s="7" t="s">
        <v>4769</v>
      </c>
      <c r="F1341" s="14">
        <v>34.200000000000003</v>
      </c>
      <c r="G1341" t="s">
        <v>6</v>
      </c>
    </row>
    <row r="1342" spans="1:7" ht="14.25">
      <c r="A1342" s="11">
        <v>44075</v>
      </c>
      <c r="B1342" s="10" t="s">
        <v>6719</v>
      </c>
      <c r="C1342" s="12">
        <v>0.25</v>
      </c>
      <c r="D1342" s="13">
        <v>44094</v>
      </c>
      <c r="E1342" s="7" t="s">
        <v>4769</v>
      </c>
      <c r="F1342" s="14">
        <v>34.799999999999997</v>
      </c>
      <c r="G1342" t="s">
        <v>6</v>
      </c>
    </row>
    <row r="1343" spans="1:7" ht="14.25">
      <c r="A1343" s="11">
        <v>44075</v>
      </c>
      <c r="B1343" s="10" t="s">
        <v>6720</v>
      </c>
      <c r="C1343" s="12">
        <v>0.29166666666666669</v>
      </c>
      <c r="D1343" s="13">
        <v>44094</v>
      </c>
      <c r="E1343" s="7" t="s">
        <v>4769</v>
      </c>
      <c r="F1343" s="14">
        <v>34.5</v>
      </c>
      <c r="G1343" t="s">
        <v>6</v>
      </c>
    </row>
    <row r="1344" spans="1:7" ht="14.25">
      <c r="A1344" s="11">
        <v>44075</v>
      </c>
      <c r="B1344" s="10" t="s">
        <v>6722</v>
      </c>
      <c r="C1344" s="12">
        <v>0.375</v>
      </c>
      <c r="D1344" s="13">
        <v>44094</v>
      </c>
      <c r="E1344" s="7" t="s">
        <v>4769</v>
      </c>
      <c r="F1344" s="14">
        <v>36.75</v>
      </c>
      <c r="G1344" t="s">
        <v>6</v>
      </c>
    </row>
    <row r="1345" spans="1:7" ht="14.25">
      <c r="A1345" s="11">
        <v>44075</v>
      </c>
      <c r="B1345" s="10" t="s">
        <v>6725</v>
      </c>
      <c r="C1345" s="12">
        <v>0.5</v>
      </c>
      <c r="D1345" s="13">
        <v>44094</v>
      </c>
      <c r="E1345" s="7" t="s">
        <v>4769</v>
      </c>
      <c r="F1345" s="14">
        <v>39.799999999999997</v>
      </c>
      <c r="G1345" t="s">
        <v>6</v>
      </c>
    </row>
    <row r="1346" spans="1:7" ht="14.25">
      <c r="A1346" s="11">
        <v>44075</v>
      </c>
      <c r="B1346" s="10" t="s">
        <v>6729</v>
      </c>
      <c r="C1346" s="12">
        <v>0.66666666666666663</v>
      </c>
      <c r="D1346" s="13">
        <v>44094</v>
      </c>
      <c r="E1346" s="7" t="s">
        <v>4769</v>
      </c>
      <c r="F1346" s="14">
        <v>34.200000000000003</v>
      </c>
      <c r="G1346" t="s">
        <v>6</v>
      </c>
    </row>
    <row r="1347" spans="1:7" ht="14.25">
      <c r="A1347" s="11">
        <v>44075</v>
      </c>
      <c r="B1347" s="10" t="s">
        <v>6751</v>
      </c>
      <c r="C1347" s="12">
        <v>0.58333333333333337</v>
      </c>
      <c r="D1347" s="13">
        <v>44095</v>
      </c>
      <c r="E1347" s="7" t="s">
        <v>4769</v>
      </c>
      <c r="F1347" s="14">
        <v>50.8</v>
      </c>
      <c r="G1347" t="s">
        <v>6</v>
      </c>
    </row>
    <row r="1348" spans="1:7" ht="14.25">
      <c r="A1348" s="11">
        <v>44075</v>
      </c>
      <c r="B1348" s="10" t="s">
        <v>6784</v>
      </c>
      <c r="C1348" s="12">
        <v>0.95833333333333337</v>
      </c>
      <c r="D1348" s="13">
        <v>44096</v>
      </c>
      <c r="E1348" s="7" t="s">
        <v>4769</v>
      </c>
      <c r="F1348" s="14">
        <v>47</v>
      </c>
      <c r="G1348" t="s">
        <v>6</v>
      </c>
    </row>
    <row r="1349" spans="1:7" ht="14.25">
      <c r="A1349" s="11">
        <v>44075</v>
      </c>
      <c r="B1349" s="10" t="s">
        <v>6785</v>
      </c>
      <c r="C1349" s="12">
        <v>0</v>
      </c>
      <c r="D1349" s="13">
        <v>44097</v>
      </c>
      <c r="E1349" s="7" t="s">
        <v>4769</v>
      </c>
      <c r="F1349" s="14">
        <v>42.45</v>
      </c>
      <c r="G1349" t="s">
        <v>6</v>
      </c>
    </row>
    <row r="1350" spans="1:7" ht="14.25">
      <c r="A1350" s="11">
        <v>44075</v>
      </c>
      <c r="B1350" s="10" t="s">
        <v>6787</v>
      </c>
      <c r="C1350" s="12">
        <v>8.3333333333333329E-2</v>
      </c>
      <c r="D1350" s="13">
        <v>44097</v>
      </c>
      <c r="E1350" s="7" t="s">
        <v>4769</v>
      </c>
      <c r="F1350" s="14">
        <v>38.86</v>
      </c>
      <c r="G1350" t="s">
        <v>6</v>
      </c>
    </row>
    <row r="1351" spans="1:7" ht="14.25">
      <c r="A1351" s="11">
        <v>44075</v>
      </c>
      <c r="B1351" s="10" t="s">
        <v>6791</v>
      </c>
      <c r="C1351" s="12">
        <v>0.25</v>
      </c>
      <c r="D1351" s="13">
        <v>44097</v>
      </c>
      <c r="E1351" s="7" t="s">
        <v>4769</v>
      </c>
      <c r="F1351" s="14">
        <v>44.54</v>
      </c>
      <c r="G1351" t="s">
        <v>6</v>
      </c>
    </row>
    <row r="1352" spans="1:7" ht="14.25">
      <c r="A1352" s="11">
        <v>44075</v>
      </c>
      <c r="B1352" s="10" t="s">
        <v>6800</v>
      </c>
      <c r="C1352" s="12">
        <v>0.625</v>
      </c>
      <c r="D1352" s="13">
        <v>44097</v>
      </c>
      <c r="E1352" s="7" t="s">
        <v>4769</v>
      </c>
      <c r="F1352" s="14">
        <v>42.89</v>
      </c>
      <c r="G1352" t="s">
        <v>6</v>
      </c>
    </row>
    <row r="1353" spans="1:7" ht="14.25">
      <c r="A1353" s="11">
        <v>44075</v>
      </c>
      <c r="B1353" s="10" t="s">
        <v>6802</v>
      </c>
      <c r="C1353" s="12">
        <v>0.70833333333333337</v>
      </c>
      <c r="D1353" s="13">
        <v>44097</v>
      </c>
      <c r="E1353" s="7" t="s">
        <v>4769</v>
      </c>
      <c r="F1353" s="14">
        <v>41.32</v>
      </c>
      <c r="G1353" t="s">
        <v>6</v>
      </c>
    </row>
    <row r="1354" spans="1:7" ht="14.25">
      <c r="A1354" s="11">
        <v>44075</v>
      </c>
      <c r="B1354" s="10" t="s">
        <v>6813</v>
      </c>
      <c r="C1354" s="12">
        <v>0.16666666666666666</v>
      </c>
      <c r="D1354" s="13">
        <v>44098</v>
      </c>
      <c r="E1354" s="7" t="s">
        <v>4769</v>
      </c>
      <c r="F1354" s="14">
        <v>32.4</v>
      </c>
      <c r="G1354" t="s">
        <v>6</v>
      </c>
    </row>
    <row r="1355" spans="1:7" ht="14.25">
      <c r="A1355" s="11">
        <v>44075</v>
      </c>
      <c r="B1355" s="10" t="s">
        <v>6824</v>
      </c>
      <c r="C1355" s="12">
        <v>0.625</v>
      </c>
      <c r="D1355" s="13">
        <v>44098</v>
      </c>
      <c r="E1355" s="7" t="s">
        <v>4769</v>
      </c>
      <c r="F1355" s="14">
        <v>32.4</v>
      </c>
      <c r="G1355" t="s">
        <v>6</v>
      </c>
    </row>
    <row r="1356" spans="1:7" ht="14.25">
      <c r="A1356" s="11">
        <v>44075</v>
      </c>
      <c r="B1356" s="10" t="s">
        <v>6826</v>
      </c>
      <c r="C1356" s="12">
        <v>0.70833333333333337</v>
      </c>
      <c r="D1356" s="13">
        <v>44098</v>
      </c>
      <c r="E1356" s="7" t="s">
        <v>4769</v>
      </c>
      <c r="F1356" s="14">
        <v>31.92</v>
      </c>
      <c r="G1356" t="s">
        <v>6</v>
      </c>
    </row>
    <row r="1357" spans="1:7" ht="14.25">
      <c r="A1357" s="11">
        <v>44075</v>
      </c>
      <c r="B1357" s="10" t="s">
        <v>6828</v>
      </c>
      <c r="C1357" s="12">
        <v>0.79166666666666663</v>
      </c>
      <c r="D1357" s="13">
        <v>44098</v>
      </c>
      <c r="E1357" s="7" t="s">
        <v>4769</v>
      </c>
      <c r="F1357" s="14">
        <v>37.729999999999997</v>
      </c>
      <c r="G1357" t="s">
        <v>6</v>
      </c>
    </row>
    <row r="1358" spans="1:7" ht="14.25">
      <c r="A1358" s="11">
        <v>44075</v>
      </c>
      <c r="B1358" s="10" t="s">
        <v>6831</v>
      </c>
      <c r="C1358" s="12">
        <v>0.91666666666666663</v>
      </c>
      <c r="D1358" s="13">
        <v>44098</v>
      </c>
      <c r="E1358" s="7" t="s">
        <v>4769</v>
      </c>
      <c r="F1358" s="14">
        <v>37.729999999999997</v>
      </c>
      <c r="G1358" t="s">
        <v>6</v>
      </c>
    </row>
    <row r="1359" spans="1:7" ht="14.25">
      <c r="A1359" s="11">
        <v>44075</v>
      </c>
      <c r="B1359" s="10" t="s">
        <v>6833</v>
      </c>
      <c r="C1359" s="12">
        <v>0</v>
      </c>
      <c r="D1359" s="13">
        <v>44099</v>
      </c>
      <c r="E1359" s="7" t="s">
        <v>4769</v>
      </c>
      <c r="F1359" s="14">
        <v>29.1</v>
      </c>
      <c r="G1359" t="s">
        <v>6</v>
      </c>
    </row>
    <row r="1360" spans="1:7" ht="14.25">
      <c r="A1360" s="11">
        <v>44075</v>
      </c>
      <c r="B1360" s="10" t="s">
        <v>6834</v>
      </c>
      <c r="C1360" s="12">
        <v>4.1666666666666664E-2</v>
      </c>
      <c r="D1360" s="13">
        <v>44099</v>
      </c>
      <c r="E1360" s="7" t="s">
        <v>4769</v>
      </c>
      <c r="F1360" s="14">
        <v>23.39</v>
      </c>
      <c r="G1360" t="s">
        <v>6</v>
      </c>
    </row>
    <row r="1361" spans="1:7" ht="14.25">
      <c r="A1361" s="11">
        <v>44075</v>
      </c>
      <c r="B1361" s="10" t="s">
        <v>6835</v>
      </c>
      <c r="C1361" s="12">
        <v>8.3333333333333329E-2</v>
      </c>
      <c r="D1361" s="13">
        <v>44099</v>
      </c>
      <c r="E1361" s="7" t="s">
        <v>4769</v>
      </c>
      <c r="F1361" s="14">
        <v>21.94</v>
      </c>
      <c r="G1361" t="s">
        <v>6</v>
      </c>
    </row>
    <row r="1362" spans="1:7" ht="14.25">
      <c r="A1362" s="11">
        <v>44075</v>
      </c>
      <c r="B1362" s="10" t="s">
        <v>6836</v>
      </c>
      <c r="C1362" s="12">
        <v>0.125</v>
      </c>
      <c r="D1362" s="13">
        <v>44099</v>
      </c>
      <c r="E1362" s="7" t="s">
        <v>4769</v>
      </c>
      <c r="F1362" s="14">
        <v>20.8</v>
      </c>
      <c r="G1362" t="s">
        <v>6</v>
      </c>
    </row>
    <row r="1363" spans="1:7" ht="14.25">
      <c r="A1363" s="11">
        <v>44075</v>
      </c>
      <c r="B1363" s="10" t="s">
        <v>6837</v>
      </c>
      <c r="C1363" s="12">
        <v>0.16666666666666666</v>
      </c>
      <c r="D1363" s="13">
        <v>44099</v>
      </c>
      <c r="E1363" s="7" t="s">
        <v>4769</v>
      </c>
      <c r="F1363" s="14">
        <v>20.8</v>
      </c>
      <c r="G1363" t="s">
        <v>6</v>
      </c>
    </row>
    <row r="1364" spans="1:7" ht="14.25">
      <c r="A1364" s="11">
        <v>44075</v>
      </c>
      <c r="B1364" s="10" t="s">
        <v>6838</v>
      </c>
      <c r="C1364" s="12">
        <v>0.20833333333333334</v>
      </c>
      <c r="D1364" s="13">
        <v>44099</v>
      </c>
      <c r="E1364" s="7" t="s">
        <v>4769</v>
      </c>
      <c r="F1364" s="14">
        <v>20.8</v>
      </c>
      <c r="G1364" t="s">
        <v>6</v>
      </c>
    </row>
    <row r="1365" spans="1:7" ht="14.25">
      <c r="A1365" s="11">
        <v>44075</v>
      </c>
      <c r="B1365" s="10" t="s">
        <v>6839</v>
      </c>
      <c r="C1365" s="12">
        <v>0.25</v>
      </c>
      <c r="D1365" s="13">
        <v>44099</v>
      </c>
      <c r="E1365" s="7" t="s">
        <v>4769</v>
      </c>
      <c r="F1365" s="14">
        <v>21.99</v>
      </c>
      <c r="G1365" t="s">
        <v>6</v>
      </c>
    </row>
    <row r="1366" spans="1:7" ht="14.25">
      <c r="A1366" s="11">
        <v>44075</v>
      </c>
      <c r="B1366" s="10" t="s">
        <v>6840</v>
      </c>
      <c r="C1366" s="12">
        <v>0.29166666666666669</v>
      </c>
      <c r="D1366" s="13">
        <v>44099</v>
      </c>
      <c r="E1366" s="7" t="s">
        <v>4769</v>
      </c>
      <c r="F1366" s="14">
        <v>33.65</v>
      </c>
      <c r="G1366" t="s">
        <v>6</v>
      </c>
    </row>
    <row r="1367" spans="1:7" ht="14.25">
      <c r="A1367" s="11">
        <v>44075</v>
      </c>
      <c r="B1367" s="10" t="s">
        <v>6844</v>
      </c>
      <c r="C1367" s="12">
        <v>0.45833333333333331</v>
      </c>
      <c r="D1367" s="13">
        <v>44099</v>
      </c>
      <c r="E1367" s="7" t="s">
        <v>4769</v>
      </c>
      <c r="F1367" s="14">
        <v>20.7</v>
      </c>
      <c r="G1367" t="s">
        <v>6</v>
      </c>
    </row>
    <row r="1368" spans="1:7" ht="14.25">
      <c r="A1368" s="11">
        <v>44075</v>
      </c>
      <c r="B1368" s="10" t="s">
        <v>6845</v>
      </c>
      <c r="C1368" s="12">
        <v>0.5</v>
      </c>
      <c r="D1368" s="13">
        <v>44099</v>
      </c>
      <c r="E1368" s="7" t="s">
        <v>4769</v>
      </c>
      <c r="F1368" s="14">
        <v>20.6</v>
      </c>
      <c r="G1368" t="s">
        <v>6</v>
      </c>
    </row>
    <row r="1369" spans="1:7" ht="14.25">
      <c r="A1369" s="11">
        <v>44075</v>
      </c>
      <c r="B1369" s="10" t="s">
        <v>6846</v>
      </c>
      <c r="C1369" s="12">
        <v>0.54166666666666663</v>
      </c>
      <c r="D1369" s="13">
        <v>44099</v>
      </c>
      <c r="E1369" s="7" t="s">
        <v>4769</v>
      </c>
      <c r="F1369" s="14">
        <v>20.7</v>
      </c>
      <c r="G1369" t="s">
        <v>6</v>
      </c>
    </row>
    <row r="1370" spans="1:7" ht="14.25">
      <c r="A1370" s="11">
        <v>44075</v>
      </c>
      <c r="B1370" s="10" t="s">
        <v>6847</v>
      </c>
      <c r="C1370" s="12">
        <v>0.58333333333333337</v>
      </c>
      <c r="D1370" s="13">
        <v>44099</v>
      </c>
      <c r="E1370" s="7" t="s">
        <v>4769</v>
      </c>
      <c r="F1370" s="14">
        <v>20</v>
      </c>
      <c r="G1370" t="s">
        <v>6</v>
      </c>
    </row>
    <row r="1371" spans="1:7" ht="14.25">
      <c r="A1371" s="11">
        <v>44075</v>
      </c>
      <c r="B1371" s="10" t="s">
        <v>6849</v>
      </c>
      <c r="C1371" s="12">
        <v>0.66666666666666663</v>
      </c>
      <c r="D1371" s="13">
        <v>44099</v>
      </c>
      <c r="E1371" s="7" t="s">
        <v>4769</v>
      </c>
      <c r="F1371" s="14">
        <v>20</v>
      </c>
      <c r="G1371" t="s">
        <v>6</v>
      </c>
    </row>
    <row r="1372" spans="1:7" ht="14.25">
      <c r="A1372" s="11">
        <v>44075</v>
      </c>
      <c r="B1372" s="10" t="s">
        <v>6852</v>
      </c>
      <c r="C1372" s="12">
        <v>0.79166666666666663</v>
      </c>
      <c r="D1372" s="13">
        <v>44099</v>
      </c>
      <c r="E1372" s="7" t="s">
        <v>4769</v>
      </c>
      <c r="F1372" s="14">
        <v>31.6</v>
      </c>
      <c r="G1372" t="s">
        <v>6</v>
      </c>
    </row>
    <row r="1373" spans="1:7" ht="14.25">
      <c r="A1373" s="11">
        <v>44075</v>
      </c>
      <c r="B1373" s="10" t="s">
        <v>6853</v>
      </c>
      <c r="C1373" s="12">
        <v>0.83333333333333337</v>
      </c>
      <c r="D1373" s="13">
        <v>44099</v>
      </c>
      <c r="E1373" s="7" t="s">
        <v>4769</v>
      </c>
      <c r="F1373" s="14">
        <v>47</v>
      </c>
      <c r="G1373" t="s">
        <v>6</v>
      </c>
    </row>
    <row r="1374" spans="1:7" ht="14.25">
      <c r="A1374" s="11">
        <v>44075</v>
      </c>
      <c r="B1374" s="10" t="s">
        <v>6858</v>
      </c>
      <c r="C1374" s="12">
        <v>4.1666666666666664E-2</v>
      </c>
      <c r="D1374" s="13">
        <v>44100</v>
      </c>
      <c r="E1374" s="7" t="s">
        <v>4769</v>
      </c>
      <c r="F1374" s="14">
        <v>30.71</v>
      </c>
      <c r="G1374" t="s">
        <v>6</v>
      </c>
    </row>
    <row r="1375" spans="1:7" ht="14.25">
      <c r="A1375" s="11">
        <v>44075</v>
      </c>
      <c r="B1375" s="10" t="s">
        <v>6860</v>
      </c>
      <c r="C1375" s="12">
        <v>0.125</v>
      </c>
      <c r="D1375" s="13">
        <v>44100</v>
      </c>
      <c r="E1375" s="7" t="s">
        <v>4769</v>
      </c>
      <c r="F1375" s="14">
        <v>25.25</v>
      </c>
      <c r="G1375" t="s">
        <v>6</v>
      </c>
    </row>
    <row r="1376" spans="1:7" ht="14.25">
      <c r="A1376" s="11">
        <v>44075</v>
      </c>
      <c r="B1376" s="10" t="s">
        <v>6862</v>
      </c>
      <c r="C1376" s="12">
        <v>0.20833333333333334</v>
      </c>
      <c r="D1376" s="13">
        <v>44100</v>
      </c>
      <c r="E1376" s="7" t="s">
        <v>4769</v>
      </c>
      <c r="F1376" s="14">
        <v>23.86</v>
      </c>
      <c r="G1376" t="s">
        <v>6</v>
      </c>
    </row>
    <row r="1377" spans="1:7" ht="14.25">
      <c r="A1377" s="11">
        <v>44075</v>
      </c>
      <c r="B1377" s="10" t="s">
        <v>6863</v>
      </c>
      <c r="C1377" s="12">
        <v>0.25</v>
      </c>
      <c r="D1377" s="13">
        <v>44100</v>
      </c>
      <c r="E1377" s="7" t="s">
        <v>4769</v>
      </c>
      <c r="F1377" s="14">
        <v>28.95</v>
      </c>
      <c r="G1377" t="s">
        <v>6</v>
      </c>
    </row>
    <row r="1378" spans="1:7" ht="14.25">
      <c r="A1378" s="11">
        <v>44075</v>
      </c>
      <c r="B1378" s="10" t="s">
        <v>6868</v>
      </c>
      <c r="C1378" s="12">
        <v>0.45833333333333331</v>
      </c>
      <c r="D1378" s="13">
        <v>44100</v>
      </c>
      <c r="E1378" s="7" t="s">
        <v>4769</v>
      </c>
      <c r="F1378" s="14">
        <v>32.18</v>
      </c>
      <c r="G1378" t="s">
        <v>6</v>
      </c>
    </row>
    <row r="1379" spans="1:7" ht="14.25">
      <c r="A1379" s="11">
        <v>44075</v>
      </c>
      <c r="B1379" s="10" t="s">
        <v>6871</v>
      </c>
      <c r="C1379" s="12">
        <v>0.58333333333333337</v>
      </c>
      <c r="D1379" s="13">
        <v>44100</v>
      </c>
      <c r="E1379" s="7" t="s">
        <v>4769</v>
      </c>
      <c r="F1379" s="14">
        <v>24.11</v>
      </c>
      <c r="G1379" t="s">
        <v>6</v>
      </c>
    </row>
    <row r="1380" spans="1:7" ht="14.25">
      <c r="A1380" s="11">
        <v>44075</v>
      </c>
      <c r="B1380" s="10" t="s">
        <v>6872</v>
      </c>
      <c r="C1380" s="12">
        <v>0.625</v>
      </c>
      <c r="D1380" s="13">
        <v>44100</v>
      </c>
      <c r="E1380" s="7" t="s">
        <v>4769</v>
      </c>
      <c r="F1380" s="14">
        <v>20.95</v>
      </c>
      <c r="G1380" t="s">
        <v>6</v>
      </c>
    </row>
    <row r="1381" spans="1:7" ht="14.25">
      <c r="A1381" s="11">
        <v>44075</v>
      </c>
      <c r="B1381" s="10" t="s">
        <v>6873</v>
      </c>
      <c r="C1381" s="12">
        <v>0.66666666666666663</v>
      </c>
      <c r="D1381" s="13">
        <v>44100</v>
      </c>
      <c r="E1381" s="7" t="s">
        <v>4769</v>
      </c>
      <c r="F1381" s="14">
        <v>19.600000000000001</v>
      </c>
      <c r="G1381" t="s">
        <v>6</v>
      </c>
    </row>
    <row r="1382" spans="1:7" ht="14.25">
      <c r="A1382" s="11">
        <v>44075</v>
      </c>
      <c r="B1382" s="10" t="s">
        <v>6874</v>
      </c>
      <c r="C1382" s="12">
        <v>0.70833333333333337</v>
      </c>
      <c r="D1382" s="13">
        <v>44100</v>
      </c>
      <c r="E1382" s="7" t="s">
        <v>4769</v>
      </c>
      <c r="F1382" s="14">
        <v>19.899999999999999</v>
      </c>
      <c r="G1382" t="s">
        <v>6</v>
      </c>
    </row>
    <row r="1383" spans="1:7" ht="14.25">
      <c r="A1383" s="11">
        <v>44075</v>
      </c>
      <c r="B1383" s="10" t="s">
        <v>6875</v>
      </c>
      <c r="C1383" s="12">
        <v>0.75</v>
      </c>
      <c r="D1383" s="13">
        <v>44100</v>
      </c>
      <c r="E1383" s="7" t="s">
        <v>4769</v>
      </c>
      <c r="F1383" s="14">
        <v>22</v>
      </c>
      <c r="G1383" t="s">
        <v>6</v>
      </c>
    </row>
    <row r="1384" spans="1:7" ht="14.25">
      <c r="A1384" s="11">
        <v>44075</v>
      </c>
      <c r="B1384" s="10" t="s">
        <v>6876</v>
      </c>
      <c r="C1384" s="12">
        <v>0.79166666666666663</v>
      </c>
      <c r="D1384" s="13">
        <v>44100</v>
      </c>
      <c r="E1384" s="7" t="s">
        <v>4769</v>
      </c>
      <c r="F1384" s="14">
        <v>30.38</v>
      </c>
      <c r="G1384" t="s">
        <v>6</v>
      </c>
    </row>
    <row r="1385" spans="1:7" ht="14.25">
      <c r="A1385" s="11">
        <v>44075</v>
      </c>
      <c r="B1385" s="10" t="s">
        <v>6877</v>
      </c>
      <c r="C1385" s="12">
        <v>0.83333333333333337</v>
      </c>
      <c r="D1385" s="13">
        <v>44100</v>
      </c>
      <c r="E1385" s="7" t="s">
        <v>4769</v>
      </c>
      <c r="F1385" s="14">
        <v>41.25</v>
      </c>
      <c r="G1385" t="s">
        <v>6</v>
      </c>
    </row>
    <row r="1386" spans="1:7" ht="14.25">
      <c r="A1386" s="11">
        <v>44075</v>
      </c>
      <c r="B1386" s="10" t="s">
        <v>6879</v>
      </c>
      <c r="C1386" s="12">
        <v>0.91666666666666663</v>
      </c>
      <c r="D1386" s="13">
        <v>44100</v>
      </c>
      <c r="E1386" s="7" t="s">
        <v>4769</v>
      </c>
      <c r="F1386" s="14">
        <v>35.590000000000003</v>
      </c>
      <c r="G1386" t="s">
        <v>6</v>
      </c>
    </row>
    <row r="1387" spans="1:7" ht="14.25">
      <c r="A1387" s="11">
        <v>44075</v>
      </c>
      <c r="B1387" s="10" t="s">
        <v>6882</v>
      </c>
      <c r="C1387" s="12">
        <v>4.1666666666666664E-2</v>
      </c>
      <c r="D1387" s="13">
        <v>44101</v>
      </c>
      <c r="E1387" s="7" t="s">
        <v>4769</v>
      </c>
      <c r="F1387" s="14">
        <v>19.920000000000002</v>
      </c>
      <c r="G1387" t="s">
        <v>6</v>
      </c>
    </row>
    <row r="1388" spans="1:7" ht="14.25">
      <c r="A1388" s="11">
        <v>44075</v>
      </c>
      <c r="B1388" s="10" t="s">
        <v>6883</v>
      </c>
      <c r="C1388" s="12">
        <v>8.3333333333333329E-2</v>
      </c>
      <c r="D1388" s="13">
        <v>44101</v>
      </c>
      <c r="E1388" s="7" t="s">
        <v>4769</v>
      </c>
      <c r="F1388" s="14">
        <v>17.989999999999998</v>
      </c>
      <c r="G1388" t="s">
        <v>6</v>
      </c>
    </row>
    <row r="1389" spans="1:7" ht="14.25">
      <c r="A1389" s="11">
        <v>44075</v>
      </c>
      <c r="B1389" s="10" t="s">
        <v>6884</v>
      </c>
      <c r="C1389" s="12">
        <v>0.125</v>
      </c>
      <c r="D1389" s="13">
        <v>44101</v>
      </c>
      <c r="E1389" s="7" t="s">
        <v>4769</v>
      </c>
      <c r="F1389" s="14">
        <v>12.25</v>
      </c>
      <c r="G1389" t="s">
        <v>6</v>
      </c>
    </row>
    <row r="1390" spans="1:7" ht="14.25">
      <c r="A1390" s="11">
        <v>44075</v>
      </c>
      <c r="B1390" s="10" t="s">
        <v>6885</v>
      </c>
      <c r="C1390" s="12">
        <v>0.16666666666666666</v>
      </c>
      <c r="D1390" s="13">
        <v>44101</v>
      </c>
      <c r="E1390" s="7" t="s">
        <v>4769</v>
      </c>
      <c r="F1390" s="14">
        <v>12</v>
      </c>
      <c r="G1390" t="s">
        <v>6</v>
      </c>
    </row>
    <row r="1391" spans="1:7" ht="14.25">
      <c r="A1391" s="11">
        <v>44075</v>
      </c>
      <c r="B1391" s="10" t="s">
        <v>6886</v>
      </c>
      <c r="C1391" s="12">
        <v>0.20833333333333334</v>
      </c>
      <c r="D1391" s="13">
        <v>44101</v>
      </c>
      <c r="E1391" s="7" t="s">
        <v>4769</v>
      </c>
      <c r="F1391" s="14">
        <v>14.39</v>
      </c>
      <c r="G1391" t="s">
        <v>6</v>
      </c>
    </row>
    <row r="1392" spans="1:7" ht="14.25">
      <c r="A1392" s="11">
        <v>44075</v>
      </c>
      <c r="B1392" s="10" t="s">
        <v>6887</v>
      </c>
      <c r="C1392" s="12">
        <v>0.25</v>
      </c>
      <c r="D1392" s="13">
        <v>44101</v>
      </c>
      <c r="E1392" s="7" t="s">
        <v>4769</v>
      </c>
      <c r="F1392" s="14">
        <v>17.86</v>
      </c>
      <c r="G1392" t="s">
        <v>6</v>
      </c>
    </row>
    <row r="1393" spans="1:7" ht="14.25">
      <c r="A1393" s="11">
        <v>44075</v>
      </c>
      <c r="B1393" s="10" t="s">
        <v>6888</v>
      </c>
      <c r="C1393" s="12">
        <v>0.29166666666666669</v>
      </c>
      <c r="D1393" s="13">
        <v>44101</v>
      </c>
      <c r="E1393" s="7" t="s">
        <v>4769</v>
      </c>
      <c r="F1393" s="14">
        <v>21.7</v>
      </c>
      <c r="G1393" t="s">
        <v>6</v>
      </c>
    </row>
    <row r="1394" spans="1:7" ht="14.25">
      <c r="A1394" s="11">
        <v>44075</v>
      </c>
      <c r="B1394" s="10" t="s">
        <v>6889</v>
      </c>
      <c r="C1394" s="12">
        <v>0.33333333333333331</v>
      </c>
      <c r="D1394" s="13">
        <v>44101</v>
      </c>
      <c r="E1394" s="7" t="s">
        <v>4769</v>
      </c>
      <c r="F1394" s="14">
        <v>22.6</v>
      </c>
      <c r="G1394" t="s">
        <v>6</v>
      </c>
    </row>
    <row r="1395" spans="1:7" ht="14.25">
      <c r="A1395" s="11">
        <v>44075</v>
      </c>
      <c r="B1395" s="10" t="s">
        <v>6890</v>
      </c>
      <c r="C1395" s="12">
        <v>0.375</v>
      </c>
      <c r="D1395" s="13">
        <v>44101</v>
      </c>
      <c r="E1395" s="7" t="s">
        <v>4769</v>
      </c>
      <c r="F1395" s="14">
        <v>22.6</v>
      </c>
      <c r="G1395" t="s">
        <v>6</v>
      </c>
    </row>
    <row r="1396" spans="1:7" ht="14.25">
      <c r="A1396" s="11">
        <v>44075</v>
      </c>
      <c r="B1396" s="10" t="s">
        <v>6891</v>
      </c>
      <c r="C1396" s="12">
        <v>0.41666666666666669</v>
      </c>
      <c r="D1396" s="13">
        <v>44101</v>
      </c>
      <c r="E1396" s="7" t="s">
        <v>4769</v>
      </c>
      <c r="F1396" s="14">
        <v>21.7</v>
      </c>
      <c r="G1396" t="s">
        <v>6</v>
      </c>
    </row>
    <row r="1397" spans="1:7" ht="14.25">
      <c r="A1397" s="11">
        <v>44075</v>
      </c>
      <c r="B1397" s="10" t="s">
        <v>6892</v>
      </c>
      <c r="C1397" s="12">
        <v>0.45833333333333331</v>
      </c>
      <c r="D1397" s="13">
        <v>44101</v>
      </c>
      <c r="E1397" s="7" t="s">
        <v>4769</v>
      </c>
      <c r="F1397" s="14">
        <v>20.11</v>
      </c>
      <c r="G1397" t="s">
        <v>6</v>
      </c>
    </row>
    <row r="1398" spans="1:7" ht="14.25">
      <c r="A1398" s="11">
        <v>44075</v>
      </c>
      <c r="B1398" s="10" t="s">
        <v>6893</v>
      </c>
      <c r="C1398" s="12">
        <v>0.5</v>
      </c>
      <c r="D1398" s="13">
        <v>44101</v>
      </c>
      <c r="E1398" s="7" t="s">
        <v>4769</v>
      </c>
      <c r="F1398" s="14">
        <v>21.7</v>
      </c>
      <c r="G1398" t="s">
        <v>6</v>
      </c>
    </row>
    <row r="1399" spans="1:7" ht="14.25">
      <c r="A1399" s="11">
        <v>44075</v>
      </c>
      <c r="B1399" s="10" t="s">
        <v>6894</v>
      </c>
      <c r="C1399" s="12">
        <v>0.54166666666666663</v>
      </c>
      <c r="D1399" s="13">
        <v>44101</v>
      </c>
      <c r="E1399" s="7" t="s">
        <v>4769</v>
      </c>
      <c r="F1399" s="14">
        <v>24.25</v>
      </c>
      <c r="G1399" t="s">
        <v>6</v>
      </c>
    </row>
    <row r="1400" spans="1:7" ht="14.25">
      <c r="A1400" s="11">
        <v>44075</v>
      </c>
      <c r="B1400" s="10" t="s">
        <v>6897</v>
      </c>
      <c r="C1400" s="12">
        <v>0.66666666666666663</v>
      </c>
      <c r="D1400" s="13">
        <v>44101</v>
      </c>
      <c r="E1400" s="7" t="s">
        <v>4769</v>
      </c>
      <c r="F1400" s="14">
        <v>21.54</v>
      </c>
      <c r="G1400" t="s">
        <v>6</v>
      </c>
    </row>
    <row r="1401" spans="1:7" ht="14.25">
      <c r="A1401" s="11">
        <v>44075</v>
      </c>
      <c r="B1401" s="10" t="s">
        <v>6898</v>
      </c>
      <c r="C1401" s="12">
        <v>0.70833333333333337</v>
      </c>
      <c r="D1401" s="13">
        <v>44101</v>
      </c>
      <c r="E1401" s="7" t="s">
        <v>4769</v>
      </c>
      <c r="F1401" s="14">
        <v>21.66</v>
      </c>
      <c r="G1401" t="s">
        <v>6</v>
      </c>
    </row>
    <row r="1402" spans="1:7" ht="14.25">
      <c r="A1402" s="11">
        <v>44075</v>
      </c>
      <c r="B1402" s="10" t="s">
        <v>6899</v>
      </c>
      <c r="C1402" s="12">
        <v>0.75</v>
      </c>
      <c r="D1402" s="13">
        <v>44101</v>
      </c>
      <c r="E1402" s="7" t="s">
        <v>4769</v>
      </c>
      <c r="F1402" s="14">
        <v>24.51</v>
      </c>
      <c r="G1402" t="s">
        <v>6</v>
      </c>
    </row>
    <row r="1403" spans="1:7" ht="14.25">
      <c r="A1403" s="11">
        <v>44075</v>
      </c>
      <c r="B1403" s="10" t="s">
        <v>6900</v>
      </c>
      <c r="C1403" s="12">
        <v>0.79166666666666663</v>
      </c>
      <c r="D1403" s="13">
        <v>44101</v>
      </c>
      <c r="E1403" s="7" t="s">
        <v>4769</v>
      </c>
      <c r="F1403" s="14">
        <v>37.729999999999997</v>
      </c>
      <c r="G1403" t="s">
        <v>6</v>
      </c>
    </row>
    <row r="1404" spans="1:7" ht="14.25">
      <c r="A1404" s="11">
        <v>44075</v>
      </c>
      <c r="B1404" s="10" t="s">
        <v>6906</v>
      </c>
      <c r="C1404" s="12">
        <v>4.1666666666666664E-2</v>
      </c>
      <c r="D1404" s="13">
        <v>44102</v>
      </c>
      <c r="E1404" s="7" t="s">
        <v>4769</v>
      </c>
      <c r="F1404" s="14">
        <v>30.82</v>
      </c>
      <c r="G1404" t="s">
        <v>6</v>
      </c>
    </row>
    <row r="1405" spans="1:7" ht="14.25">
      <c r="A1405" s="11">
        <v>44075</v>
      </c>
      <c r="B1405" s="10" t="s">
        <v>6907</v>
      </c>
      <c r="C1405" s="12">
        <v>8.3333333333333329E-2</v>
      </c>
      <c r="D1405" s="13">
        <v>44102</v>
      </c>
      <c r="E1405" s="7" t="s">
        <v>4769</v>
      </c>
      <c r="F1405" s="14">
        <v>29.5</v>
      </c>
      <c r="G1405" t="s">
        <v>6</v>
      </c>
    </row>
    <row r="1406" spans="1:7" ht="14.25">
      <c r="A1406" s="11">
        <v>44075</v>
      </c>
      <c r="B1406" s="10" t="s">
        <v>6908</v>
      </c>
      <c r="C1406" s="12">
        <v>0.125</v>
      </c>
      <c r="D1406" s="13">
        <v>44102</v>
      </c>
      <c r="E1406" s="7" t="s">
        <v>4769</v>
      </c>
      <c r="F1406" s="14">
        <v>28.6</v>
      </c>
      <c r="G1406" t="s">
        <v>6</v>
      </c>
    </row>
    <row r="1407" spans="1:7" ht="14.25">
      <c r="A1407" s="11">
        <v>44075</v>
      </c>
      <c r="B1407" s="10" t="s">
        <v>6911</v>
      </c>
      <c r="C1407" s="12">
        <v>0.25</v>
      </c>
      <c r="D1407" s="13">
        <v>44102</v>
      </c>
      <c r="E1407" s="7" t="s">
        <v>4769</v>
      </c>
      <c r="F1407" s="14">
        <v>47.04</v>
      </c>
      <c r="G1407" t="s">
        <v>6</v>
      </c>
    </row>
    <row r="1408" spans="1:7" ht="14.25">
      <c r="A1408" s="11">
        <v>44075</v>
      </c>
      <c r="B1408" s="10" t="s">
        <v>6913</v>
      </c>
      <c r="C1408" s="12">
        <v>0.33333333333333331</v>
      </c>
      <c r="D1408" s="13">
        <v>44102</v>
      </c>
      <c r="E1408" s="7" t="s">
        <v>4769</v>
      </c>
      <c r="F1408" s="14">
        <v>48.55</v>
      </c>
      <c r="G1408" t="s">
        <v>6</v>
      </c>
    </row>
    <row r="1409" spans="1:7" ht="14.25">
      <c r="A1409" s="11">
        <v>44075</v>
      </c>
      <c r="B1409" s="10" t="s">
        <v>6933</v>
      </c>
      <c r="C1409" s="12">
        <v>0.16666666666666666</v>
      </c>
      <c r="D1409" s="13">
        <v>44103</v>
      </c>
      <c r="E1409" s="7" t="s">
        <v>4769</v>
      </c>
      <c r="F1409" s="14">
        <v>36.479999999999997</v>
      </c>
      <c r="G1409" t="s">
        <v>6</v>
      </c>
    </row>
    <row r="1410" spans="1:7" ht="14.25">
      <c r="A1410" s="11">
        <v>44075</v>
      </c>
      <c r="B1410" s="10" t="s">
        <v>6968</v>
      </c>
      <c r="C1410" s="12">
        <v>0.625</v>
      </c>
      <c r="D1410" s="13">
        <v>44104</v>
      </c>
      <c r="E1410" s="7" t="s">
        <v>4769</v>
      </c>
      <c r="F1410" s="14">
        <v>45</v>
      </c>
      <c r="G1410" t="s">
        <v>6</v>
      </c>
    </row>
    <row r="1411" spans="1:7" ht="14.25">
      <c r="A1411" s="11">
        <v>44013</v>
      </c>
      <c r="B1411" s="10" t="s">
        <v>4811</v>
      </c>
      <c r="C1411" s="12">
        <v>0.75</v>
      </c>
      <c r="D1411" s="13">
        <v>44014</v>
      </c>
      <c r="E1411" s="7" t="s">
        <v>4769</v>
      </c>
      <c r="F1411" s="14">
        <v>29.02</v>
      </c>
      <c r="G1411" t="s">
        <v>7</v>
      </c>
    </row>
    <row r="1412" spans="1:7" ht="14.25">
      <c r="A1412" s="11">
        <v>44013</v>
      </c>
      <c r="B1412" s="10" t="s">
        <v>4813</v>
      </c>
      <c r="C1412" s="12">
        <v>0.83333333333333337</v>
      </c>
      <c r="D1412" s="13">
        <v>44014</v>
      </c>
      <c r="E1412" s="7" t="s">
        <v>4769</v>
      </c>
      <c r="F1412" s="14">
        <v>29.13</v>
      </c>
      <c r="G1412" t="s">
        <v>7</v>
      </c>
    </row>
    <row r="1413" spans="1:7" ht="14.25">
      <c r="A1413" s="11">
        <v>44013</v>
      </c>
      <c r="B1413" s="10" t="s">
        <v>4947</v>
      </c>
      <c r="C1413" s="12">
        <v>0.41666666666666669</v>
      </c>
      <c r="D1413" s="13">
        <v>44020</v>
      </c>
      <c r="E1413" s="7" t="s">
        <v>4769</v>
      </c>
      <c r="F1413" s="14">
        <v>40.020000000000003</v>
      </c>
      <c r="G1413" t="s">
        <v>7</v>
      </c>
    </row>
    <row r="1414" spans="1:7" ht="14.25">
      <c r="A1414" s="11">
        <v>44013</v>
      </c>
      <c r="B1414" s="10" t="s">
        <v>5243</v>
      </c>
      <c r="C1414" s="12">
        <v>0.75</v>
      </c>
      <c r="D1414" s="13">
        <v>44032</v>
      </c>
      <c r="E1414" s="7" t="s">
        <v>4769</v>
      </c>
      <c r="F1414" s="14">
        <v>39.119999999999997</v>
      </c>
      <c r="G1414" t="s">
        <v>7</v>
      </c>
    </row>
    <row r="1415" spans="1:7" ht="14.25">
      <c r="A1415" s="11">
        <v>44013</v>
      </c>
      <c r="B1415" s="10" t="s">
        <v>5336</v>
      </c>
      <c r="C1415" s="12">
        <v>0.625</v>
      </c>
      <c r="D1415" s="13">
        <v>44036</v>
      </c>
      <c r="E1415" s="7" t="s">
        <v>4769</v>
      </c>
      <c r="F1415" s="14">
        <v>39.99</v>
      </c>
      <c r="G1415" t="s">
        <v>7</v>
      </c>
    </row>
    <row r="1416" spans="1:7" ht="14.25">
      <c r="A1416" s="11">
        <v>44013</v>
      </c>
      <c r="B1416" s="10" t="s">
        <v>5376</v>
      </c>
      <c r="C1416" s="12">
        <v>0.29166666666666669</v>
      </c>
      <c r="D1416" s="13">
        <v>44038</v>
      </c>
      <c r="E1416" s="7" t="s">
        <v>4769</v>
      </c>
      <c r="F1416" s="14">
        <v>27.13</v>
      </c>
      <c r="G1416" t="s">
        <v>7</v>
      </c>
    </row>
    <row r="1417" spans="1:7" ht="14.25">
      <c r="A1417" s="11">
        <v>44013</v>
      </c>
      <c r="B1417" s="10" t="s">
        <v>5384</v>
      </c>
      <c r="C1417" s="12">
        <v>0.625</v>
      </c>
      <c r="D1417" s="13">
        <v>44038</v>
      </c>
      <c r="E1417" s="7" t="s">
        <v>4769</v>
      </c>
      <c r="F1417" s="14">
        <v>27.33</v>
      </c>
      <c r="G1417" t="s">
        <v>7</v>
      </c>
    </row>
    <row r="1418" spans="1:7" ht="14.25">
      <c r="A1418" s="11">
        <v>44013</v>
      </c>
      <c r="B1418" s="10" t="s">
        <v>5389</v>
      </c>
      <c r="C1418" s="12">
        <v>0.83333333333333337</v>
      </c>
      <c r="D1418" s="13">
        <v>44038</v>
      </c>
      <c r="E1418" s="7" t="s">
        <v>4769</v>
      </c>
      <c r="F1418" s="14">
        <v>32.909999999999997</v>
      </c>
      <c r="G1418" t="s">
        <v>7</v>
      </c>
    </row>
    <row r="1419" spans="1:7" ht="14.25">
      <c r="A1419" s="11">
        <v>44013</v>
      </c>
      <c r="B1419" s="10" t="s">
        <v>5424</v>
      </c>
      <c r="C1419" s="12">
        <v>0.29166666666666669</v>
      </c>
      <c r="D1419" s="13">
        <v>44040</v>
      </c>
      <c r="E1419" s="7" t="s">
        <v>4769</v>
      </c>
      <c r="F1419" s="14">
        <v>35.369999999999997</v>
      </c>
      <c r="G1419" t="s">
        <v>7</v>
      </c>
    </row>
    <row r="1420" spans="1:7" ht="14.25">
      <c r="A1420" s="11">
        <v>44044</v>
      </c>
      <c r="B1420" s="10" t="s">
        <v>5591</v>
      </c>
      <c r="C1420" s="12">
        <v>0.25</v>
      </c>
      <c r="D1420" s="13">
        <v>44047</v>
      </c>
      <c r="E1420" s="7" t="s">
        <v>4769</v>
      </c>
      <c r="F1420" s="14">
        <v>30.3</v>
      </c>
      <c r="G1420" t="s">
        <v>7</v>
      </c>
    </row>
    <row r="1421" spans="1:7" ht="14.25">
      <c r="A1421" s="11">
        <v>44044</v>
      </c>
      <c r="B1421" s="10" t="s">
        <v>5619</v>
      </c>
      <c r="C1421" s="12">
        <v>0.41666666666666669</v>
      </c>
      <c r="D1421" s="13">
        <v>44048</v>
      </c>
      <c r="E1421" s="7" t="s">
        <v>4769</v>
      </c>
      <c r="F1421" s="14">
        <v>36.1</v>
      </c>
      <c r="G1421" t="s">
        <v>7</v>
      </c>
    </row>
    <row r="1422" spans="1:7" ht="14.25">
      <c r="A1422" s="11">
        <v>44044</v>
      </c>
      <c r="B1422" s="10" t="s">
        <v>5963</v>
      </c>
      <c r="C1422" s="12">
        <v>0.75</v>
      </c>
      <c r="D1422" s="13">
        <v>44062</v>
      </c>
      <c r="E1422" s="7" t="s">
        <v>4769</v>
      </c>
      <c r="F1422" s="14">
        <v>26.5</v>
      </c>
      <c r="G1422" t="s">
        <v>7</v>
      </c>
    </row>
    <row r="1423" spans="1:7" ht="14.25">
      <c r="A1423" s="11">
        <v>44044</v>
      </c>
      <c r="B1423" s="10" t="s">
        <v>6006</v>
      </c>
      <c r="C1423" s="12">
        <v>0.54166666666666663</v>
      </c>
      <c r="D1423" s="13">
        <v>44064</v>
      </c>
      <c r="E1423" s="7" t="s">
        <v>4769</v>
      </c>
      <c r="F1423" s="14">
        <v>32.61</v>
      </c>
      <c r="G1423" t="s">
        <v>7</v>
      </c>
    </row>
    <row r="1424" spans="1:7" ht="14.25">
      <c r="A1424" s="11">
        <v>44044</v>
      </c>
      <c r="B1424" s="10" t="s">
        <v>6061</v>
      </c>
      <c r="C1424" s="12">
        <v>0.83333333333333337</v>
      </c>
      <c r="D1424" s="13">
        <v>44066</v>
      </c>
      <c r="E1424" s="7" t="s">
        <v>4769</v>
      </c>
      <c r="F1424" s="14">
        <v>37.32</v>
      </c>
      <c r="G1424" t="s">
        <v>7</v>
      </c>
    </row>
    <row r="1425" spans="1:15" ht="14.25">
      <c r="A1425" s="11">
        <v>44044</v>
      </c>
      <c r="B1425" s="10" t="s">
        <v>6105</v>
      </c>
      <c r="C1425" s="12">
        <v>0.66666666666666663</v>
      </c>
      <c r="D1425" s="13">
        <v>44068</v>
      </c>
      <c r="E1425" s="7" t="s">
        <v>4769</v>
      </c>
      <c r="F1425" s="14">
        <v>35.65</v>
      </c>
      <c r="G1425" t="s">
        <v>7</v>
      </c>
    </row>
    <row r="1426" spans="1:15" ht="14.25">
      <c r="A1426" s="11">
        <v>44044</v>
      </c>
      <c r="B1426" s="10" t="s">
        <v>6202</v>
      </c>
      <c r="C1426" s="12">
        <v>0.70833333333333337</v>
      </c>
      <c r="D1426" s="13">
        <v>44072</v>
      </c>
      <c r="E1426" s="7" t="s">
        <v>4769</v>
      </c>
      <c r="F1426" s="14">
        <v>20.2</v>
      </c>
      <c r="G1426" t="s">
        <v>7</v>
      </c>
    </row>
    <row r="1427" spans="1:15" ht="14.25">
      <c r="A1427" s="11">
        <v>44075</v>
      </c>
      <c r="B1427" s="10" t="s">
        <v>6918</v>
      </c>
      <c r="C1427" s="12">
        <v>0.54166666666666663</v>
      </c>
      <c r="D1427" s="13">
        <v>44102</v>
      </c>
      <c r="E1427" s="7" t="s">
        <v>4769</v>
      </c>
      <c r="F1427" s="14">
        <v>42.31</v>
      </c>
      <c r="G1427" t="s">
        <v>7</v>
      </c>
    </row>
    <row r="1428" spans="1:15" ht="14.25">
      <c r="A1428" s="11">
        <v>44013</v>
      </c>
      <c r="B1428" s="10" t="s">
        <v>5471</v>
      </c>
      <c r="C1428" s="12">
        <v>0.25</v>
      </c>
      <c r="D1428" s="13">
        <v>44042</v>
      </c>
      <c r="E1428" s="7" t="s">
        <v>4769</v>
      </c>
      <c r="F1428" s="14">
        <v>35.729999999999997</v>
      </c>
      <c r="G1428" t="s">
        <v>49</v>
      </c>
    </row>
    <row r="1429" spans="1:15" ht="14.25">
      <c r="A1429" s="11">
        <v>44044</v>
      </c>
      <c r="B1429" s="10" t="s">
        <v>5755</v>
      </c>
      <c r="C1429" s="12">
        <v>8.3333333333333329E-2</v>
      </c>
      <c r="D1429" s="13">
        <v>44054</v>
      </c>
      <c r="E1429" s="7" t="s">
        <v>4769</v>
      </c>
      <c r="F1429" s="14">
        <v>32.340000000000003</v>
      </c>
      <c r="G1429" t="s">
        <v>49</v>
      </c>
    </row>
    <row r="1430" spans="1:15" ht="14.25">
      <c r="A1430" s="11">
        <v>44075</v>
      </c>
      <c r="B1430" s="10" t="s">
        <v>6427</v>
      </c>
      <c r="C1430" s="12">
        <v>8.3333333333333329E-2</v>
      </c>
      <c r="D1430" s="13">
        <v>44082</v>
      </c>
      <c r="E1430" s="7" t="s">
        <v>4769</v>
      </c>
      <c r="F1430" s="14">
        <v>31.7</v>
      </c>
      <c r="G1430" t="s">
        <v>49</v>
      </c>
    </row>
    <row r="1431" spans="1:15" ht="14.25">
      <c r="A1431" s="11">
        <v>44013</v>
      </c>
      <c r="B1431" s="10" t="s">
        <v>4773</v>
      </c>
      <c r="C1431" s="12">
        <v>0.16666666666666666</v>
      </c>
      <c r="D1431" s="13">
        <v>44013</v>
      </c>
      <c r="E1431" s="7" t="s">
        <v>4769</v>
      </c>
      <c r="F1431" s="14">
        <v>37.909999999999997</v>
      </c>
      <c r="G1431" t="s">
        <v>12</v>
      </c>
      <c r="H1431">
        <v>3</v>
      </c>
      <c r="I1431" t="s">
        <v>214</v>
      </c>
      <c r="J1431">
        <f t="shared" ref="J1431:J1436" si="5">+COUNTIF($G$2:$G$2184,I1431)</f>
        <v>2</v>
      </c>
      <c r="K1431" s="34">
        <f t="shared" ref="K1431:K1436" si="6">+J1431/SUM($J$2:$J$25)</f>
        <v>3.2786885245901641E-2</v>
      </c>
      <c r="L1431">
        <f t="shared" ref="L1431:L1436" si="7">+J1431*H1431</f>
        <v>6</v>
      </c>
      <c r="M1431" t="s">
        <v>13</v>
      </c>
      <c r="N1431">
        <f>+J1434+J1436+J1440+J1442+J1446+J1447+J1449+J1450</f>
        <v>460</v>
      </c>
      <c r="O1431" s="34" t="e">
        <f>+N1431/SUM($N$2:$N$7)</f>
        <v>#DIV/0!</v>
      </c>
    </row>
    <row r="1432" spans="1:15" ht="14.25">
      <c r="A1432" s="11">
        <v>44013</v>
      </c>
      <c r="B1432" s="10" t="s">
        <v>4775</v>
      </c>
      <c r="C1432" s="12">
        <v>0.25</v>
      </c>
      <c r="D1432" s="13">
        <v>44013</v>
      </c>
      <c r="E1432" s="7" t="s">
        <v>4769</v>
      </c>
      <c r="F1432" s="14">
        <v>38.799999999999997</v>
      </c>
      <c r="G1432" t="s">
        <v>12</v>
      </c>
      <c r="H1432">
        <v>3</v>
      </c>
      <c r="I1432" t="s">
        <v>9</v>
      </c>
      <c r="J1432">
        <f t="shared" si="5"/>
        <v>1</v>
      </c>
      <c r="K1432" s="34">
        <f t="shared" si="6"/>
        <v>1.6393442622950821E-2</v>
      </c>
      <c r="L1432">
        <f t="shared" si="7"/>
        <v>3</v>
      </c>
      <c r="N1432">
        <f>+SUM(N1426:N1431)</f>
        <v>460</v>
      </c>
      <c r="O1432" s="34" t="e">
        <f>+N1432/SUM($N$2:$N$7)</f>
        <v>#DIV/0!</v>
      </c>
    </row>
    <row r="1433" spans="1:15" ht="14.25">
      <c r="A1433" s="11">
        <v>44013</v>
      </c>
      <c r="B1433" s="10" t="s">
        <v>4781</v>
      </c>
      <c r="C1433" s="12">
        <v>0.5</v>
      </c>
      <c r="D1433" s="13">
        <v>44013</v>
      </c>
      <c r="E1433" s="7" t="s">
        <v>4769</v>
      </c>
      <c r="F1433" s="14">
        <v>40.15</v>
      </c>
      <c r="G1433" t="s">
        <v>12</v>
      </c>
      <c r="H1433">
        <v>3</v>
      </c>
      <c r="I1433" t="s">
        <v>35</v>
      </c>
      <c r="J1433">
        <f t="shared" si="5"/>
        <v>1</v>
      </c>
      <c r="K1433" s="34">
        <f t="shared" si="6"/>
        <v>1.6393442622950821E-2</v>
      </c>
      <c r="L1433">
        <f t="shared" si="7"/>
        <v>3</v>
      </c>
    </row>
    <row r="1434" spans="1:15" ht="14.25">
      <c r="A1434" s="11">
        <v>44013</v>
      </c>
      <c r="B1434" s="10" t="s">
        <v>4786</v>
      </c>
      <c r="C1434" s="12">
        <v>0.70833333333333337</v>
      </c>
      <c r="D1434" s="13">
        <v>44013</v>
      </c>
      <c r="E1434" s="7" t="s">
        <v>4769</v>
      </c>
      <c r="F1434" s="14">
        <v>31.99</v>
      </c>
      <c r="G1434" t="s">
        <v>12</v>
      </c>
      <c r="H1434">
        <v>1</v>
      </c>
      <c r="I1434" t="s">
        <v>6</v>
      </c>
      <c r="J1434">
        <f t="shared" si="5"/>
        <v>460</v>
      </c>
      <c r="K1434" s="34">
        <f t="shared" si="6"/>
        <v>7.5409836065573774</v>
      </c>
      <c r="L1434">
        <f t="shared" si="7"/>
        <v>460</v>
      </c>
    </row>
    <row r="1435" spans="1:15" ht="14.25">
      <c r="A1435" s="11">
        <v>44013</v>
      </c>
      <c r="B1435" s="10" t="s">
        <v>4787</v>
      </c>
      <c r="C1435" s="12">
        <v>0.75</v>
      </c>
      <c r="D1435" s="13">
        <v>44013</v>
      </c>
      <c r="E1435" s="7" t="s">
        <v>4769</v>
      </c>
      <c r="F1435" s="14">
        <v>33.29</v>
      </c>
      <c r="G1435" t="s">
        <v>12</v>
      </c>
      <c r="H1435">
        <v>2</v>
      </c>
      <c r="I1435" t="s">
        <v>7</v>
      </c>
      <c r="J1435">
        <f t="shared" si="5"/>
        <v>17</v>
      </c>
      <c r="K1435" s="34">
        <f t="shared" si="6"/>
        <v>0.27868852459016391</v>
      </c>
      <c r="L1435">
        <f t="shared" si="7"/>
        <v>34</v>
      </c>
    </row>
    <row r="1436" spans="1:15" ht="14.25">
      <c r="A1436" s="11">
        <v>44013</v>
      </c>
      <c r="B1436" s="10" t="s">
        <v>4788</v>
      </c>
      <c r="C1436" s="12">
        <v>0.79166666666666663</v>
      </c>
      <c r="D1436" s="13">
        <v>44013</v>
      </c>
      <c r="E1436" s="7" t="s">
        <v>4769</v>
      </c>
      <c r="F1436" s="14">
        <v>37.5</v>
      </c>
      <c r="G1436" t="s">
        <v>12</v>
      </c>
      <c r="H1436">
        <v>3</v>
      </c>
      <c r="I1436" t="s">
        <v>326</v>
      </c>
      <c r="J1436">
        <f t="shared" si="5"/>
        <v>0</v>
      </c>
      <c r="K1436" s="34">
        <f t="shared" si="6"/>
        <v>0</v>
      </c>
      <c r="L1436">
        <f t="shared" si="7"/>
        <v>0</v>
      </c>
    </row>
    <row r="1437" spans="1:15" ht="14.25">
      <c r="A1437" s="11">
        <v>44013</v>
      </c>
      <c r="B1437" s="10" t="s">
        <v>4794</v>
      </c>
      <c r="C1437" s="12">
        <v>4.1666666666666664E-2</v>
      </c>
      <c r="D1437" s="13">
        <v>44014</v>
      </c>
      <c r="E1437" s="7" t="s">
        <v>4769</v>
      </c>
      <c r="F1437" s="14">
        <v>30.91</v>
      </c>
      <c r="G1437" t="s">
        <v>12</v>
      </c>
    </row>
    <row r="1438" spans="1:15" ht="14.25">
      <c r="A1438" s="11">
        <v>44013</v>
      </c>
      <c r="B1438" s="10" t="s">
        <v>4795</v>
      </c>
      <c r="C1438" s="12">
        <v>8.3333333333333329E-2</v>
      </c>
      <c r="D1438" s="13">
        <v>44014</v>
      </c>
      <c r="E1438" s="7" t="s">
        <v>4769</v>
      </c>
      <c r="F1438" s="14">
        <v>28.38</v>
      </c>
      <c r="G1438" t="s">
        <v>12</v>
      </c>
    </row>
    <row r="1439" spans="1:15" ht="14.25">
      <c r="A1439" s="11">
        <v>44013</v>
      </c>
      <c r="B1439" s="10" t="s">
        <v>4796</v>
      </c>
      <c r="C1439" s="12">
        <v>0.125</v>
      </c>
      <c r="D1439" s="13">
        <v>44014</v>
      </c>
      <c r="E1439" s="7" t="s">
        <v>4769</v>
      </c>
      <c r="F1439" s="14">
        <v>27.5</v>
      </c>
      <c r="G1439" t="s">
        <v>12</v>
      </c>
    </row>
    <row r="1440" spans="1:15" ht="14.25">
      <c r="A1440" s="11">
        <v>44013</v>
      </c>
      <c r="B1440" s="10" t="s">
        <v>4797</v>
      </c>
      <c r="C1440" s="12">
        <v>0.16666666666666666</v>
      </c>
      <c r="D1440" s="13">
        <v>44014</v>
      </c>
      <c r="E1440" s="7" t="s">
        <v>4769</v>
      </c>
      <c r="F1440" s="14">
        <v>27.9</v>
      </c>
      <c r="G1440" t="s">
        <v>12</v>
      </c>
    </row>
    <row r="1441" spans="1:7" ht="14.25">
      <c r="A1441" s="11">
        <v>44013</v>
      </c>
      <c r="B1441" s="10" t="s">
        <v>4808</v>
      </c>
      <c r="C1441" s="12">
        <v>0.625</v>
      </c>
      <c r="D1441" s="13">
        <v>44014</v>
      </c>
      <c r="E1441" s="7" t="s">
        <v>4769</v>
      </c>
      <c r="F1441" s="14">
        <v>34.39</v>
      </c>
      <c r="G1441" t="s">
        <v>12</v>
      </c>
    </row>
    <row r="1442" spans="1:7" ht="14.25">
      <c r="A1442" s="11">
        <v>44013</v>
      </c>
      <c r="B1442" s="10" t="s">
        <v>4809</v>
      </c>
      <c r="C1442" s="12">
        <v>0.66666666666666663</v>
      </c>
      <c r="D1442" s="13">
        <v>44014</v>
      </c>
      <c r="E1442" s="7" t="s">
        <v>4769</v>
      </c>
      <c r="F1442" s="14">
        <v>29.13</v>
      </c>
      <c r="G1442" t="s">
        <v>12</v>
      </c>
    </row>
    <row r="1443" spans="1:7" ht="14.25">
      <c r="A1443" s="11">
        <v>44013</v>
      </c>
      <c r="B1443" s="10" t="s">
        <v>4810</v>
      </c>
      <c r="C1443" s="12">
        <v>0.70833333333333337</v>
      </c>
      <c r="D1443" s="13">
        <v>44014</v>
      </c>
      <c r="E1443" s="7" t="s">
        <v>4769</v>
      </c>
      <c r="F1443" s="14">
        <v>28.09</v>
      </c>
      <c r="G1443" t="s">
        <v>12</v>
      </c>
    </row>
    <row r="1444" spans="1:7" ht="14.25">
      <c r="A1444" s="11">
        <v>44013</v>
      </c>
      <c r="B1444" s="10" t="s">
        <v>4812</v>
      </c>
      <c r="C1444" s="12">
        <v>0.79166666666666663</v>
      </c>
      <c r="D1444" s="13">
        <v>44014</v>
      </c>
      <c r="E1444" s="7" t="s">
        <v>4769</v>
      </c>
      <c r="F1444" s="14">
        <v>29.02</v>
      </c>
      <c r="G1444" t="s">
        <v>12</v>
      </c>
    </row>
    <row r="1445" spans="1:7" ht="14.25">
      <c r="A1445" s="11">
        <v>44013</v>
      </c>
      <c r="B1445" s="10" t="s">
        <v>4814</v>
      </c>
      <c r="C1445" s="12">
        <v>0.875</v>
      </c>
      <c r="D1445" s="13">
        <v>44014</v>
      </c>
      <c r="E1445" s="7" t="s">
        <v>4769</v>
      </c>
      <c r="F1445" s="14">
        <v>37.11</v>
      </c>
      <c r="G1445" t="s">
        <v>12</v>
      </c>
    </row>
    <row r="1446" spans="1:7" ht="14.25">
      <c r="A1446" s="11">
        <v>44013</v>
      </c>
      <c r="B1446" s="10" t="s">
        <v>4815</v>
      </c>
      <c r="C1446" s="12">
        <v>0.91666666666666663</v>
      </c>
      <c r="D1446" s="13">
        <v>44014</v>
      </c>
      <c r="E1446" s="7" t="s">
        <v>4769</v>
      </c>
      <c r="F1446" s="14">
        <v>38.369999999999997</v>
      </c>
      <c r="G1446" t="s">
        <v>12</v>
      </c>
    </row>
    <row r="1447" spans="1:7" ht="14.25">
      <c r="A1447" s="11">
        <v>44013</v>
      </c>
      <c r="B1447" s="10" t="s">
        <v>4817</v>
      </c>
      <c r="C1447" s="12">
        <v>0</v>
      </c>
      <c r="D1447" s="13">
        <v>44015</v>
      </c>
      <c r="E1447" s="7" t="s">
        <v>4769</v>
      </c>
      <c r="F1447" s="14">
        <v>37.869999999999997</v>
      </c>
      <c r="G1447" t="s">
        <v>12</v>
      </c>
    </row>
    <row r="1448" spans="1:7" ht="14.25">
      <c r="A1448" s="11">
        <v>44013</v>
      </c>
      <c r="B1448" s="10" t="s">
        <v>4820</v>
      </c>
      <c r="C1448" s="12">
        <v>0.125</v>
      </c>
      <c r="D1448" s="13">
        <v>44015</v>
      </c>
      <c r="E1448" s="7" t="s">
        <v>4769</v>
      </c>
      <c r="F1448" s="14">
        <v>27.62</v>
      </c>
      <c r="G1448" t="s">
        <v>12</v>
      </c>
    </row>
    <row r="1449" spans="1:7" ht="14.25">
      <c r="A1449" s="11">
        <v>44013</v>
      </c>
      <c r="B1449" s="10" t="s">
        <v>4822</v>
      </c>
      <c r="C1449" s="12">
        <v>0.20833333333333334</v>
      </c>
      <c r="D1449" s="13">
        <v>44015</v>
      </c>
      <c r="E1449" s="7" t="s">
        <v>4769</v>
      </c>
      <c r="F1449" s="14">
        <v>29.86</v>
      </c>
      <c r="G1449" t="s">
        <v>12</v>
      </c>
    </row>
    <row r="1450" spans="1:7" ht="14.25">
      <c r="A1450" s="11">
        <v>44013</v>
      </c>
      <c r="B1450" s="10" t="s">
        <v>4826</v>
      </c>
      <c r="C1450" s="12">
        <v>0.375</v>
      </c>
      <c r="D1450" s="13">
        <v>44015</v>
      </c>
      <c r="E1450" s="7" t="s">
        <v>4769</v>
      </c>
      <c r="F1450" s="14">
        <v>38.950000000000003</v>
      </c>
      <c r="G1450" t="s">
        <v>12</v>
      </c>
    </row>
    <row r="1451" spans="1:7" ht="14.25">
      <c r="A1451" s="11">
        <v>44013</v>
      </c>
      <c r="B1451" s="10" t="s">
        <v>4833</v>
      </c>
      <c r="C1451" s="12">
        <v>0.66666666666666663</v>
      </c>
      <c r="D1451" s="13">
        <v>44015</v>
      </c>
      <c r="E1451" s="7" t="s">
        <v>4769</v>
      </c>
      <c r="F1451" s="14">
        <v>30.47</v>
      </c>
      <c r="G1451" t="s">
        <v>12</v>
      </c>
    </row>
    <row r="1452" spans="1:7" ht="14.25">
      <c r="A1452" s="11">
        <v>44013</v>
      </c>
      <c r="B1452" s="10" t="s">
        <v>4835</v>
      </c>
      <c r="C1452" s="12">
        <v>0.75</v>
      </c>
      <c r="D1452" s="13">
        <v>44015</v>
      </c>
      <c r="E1452" s="7" t="s">
        <v>4769</v>
      </c>
      <c r="F1452" s="14">
        <v>37.29</v>
      </c>
      <c r="G1452" t="s">
        <v>12</v>
      </c>
    </row>
    <row r="1453" spans="1:7" ht="14.25">
      <c r="A1453" s="11">
        <v>44013</v>
      </c>
      <c r="B1453" s="10" t="s">
        <v>4839</v>
      </c>
      <c r="C1453" s="12">
        <v>0.91666666666666663</v>
      </c>
      <c r="D1453" s="13">
        <v>44015</v>
      </c>
      <c r="E1453" s="7" t="s">
        <v>4769</v>
      </c>
      <c r="F1453" s="14">
        <v>36.15</v>
      </c>
      <c r="G1453" t="s">
        <v>12</v>
      </c>
    </row>
    <row r="1454" spans="1:7" ht="14.25">
      <c r="A1454" s="11">
        <v>44013</v>
      </c>
      <c r="B1454" s="10" t="s">
        <v>4840</v>
      </c>
      <c r="C1454" s="12">
        <v>0.95833333333333337</v>
      </c>
      <c r="D1454" s="13">
        <v>44015</v>
      </c>
      <c r="E1454" s="7" t="s">
        <v>4769</v>
      </c>
      <c r="F1454" s="14">
        <v>31.49</v>
      </c>
      <c r="G1454" t="s">
        <v>12</v>
      </c>
    </row>
    <row r="1455" spans="1:7" ht="14.25">
      <c r="A1455" s="11">
        <v>44013</v>
      </c>
      <c r="B1455" s="10" t="s">
        <v>4841</v>
      </c>
      <c r="C1455" s="12">
        <v>0</v>
      </c>
      <c r="D1455" s="13">
        <v>44016</v>
      </c>
      <c r="E1455" s="7" t="s">
        <v>4769</v>
      </c>
      <c r="F1455" s="14">
        <v>34.49</v>
      </c>
      <c r="G1455" t="s">
        <v>12</v>
      </c>
    </row>
    <row r="1456" spans="1:7" ht="14.25">
      <c r="A1456" s="11">
        <v>44013</v>
      </c>
      <c r="B1456" s="10" t="s">
        <v>4843</v>
      </c>
      <c r="C1456" s="12">
        <v>8.3333333333333329E-2</v>
      </c>
      <c r="D1456" s="13">
        <v>44016</v>
      </c>
      <c r="E1456" s="7" t="s">
        <v>4769</v>
      </c>
      <c r="F1456" s="14">
        <v>27.1</v>
      </c>
      <c r="G1456" t="s">
        <v>12</v>
      </c>
    </row>
    <row r="1457" spans="1:7" ht="14.25">
      <c r="A1457" s="11">
        <v>44013</v>
      </c>
      <c r="B1457" s="10" t="s">
        <v>4844</v>
      </c>
      <c r="C1457" s="12">
        <v>0.125</v>
      </c>
      <c r="D1457" s="13">
        <v>44016</v>
      </c>
      <c r="E1457" s="7" t="s">
        <v>4769</v>
      </c>
      <c r="F1457" s="14">
        <v>27.02</v>
      </c>
      <c r="G1457" t="s">
        <v>12</v>
      </c>
    </row>
    <row r="1458" spans="1:7" ht="14.25">
      <c r="A1458" s="11">
        <v>44013</v>
      </c>
      <c r="B1458" s="10" t="s">
        <v>4845</v>
      </c>
      <c r="C1458" s="12">
        <v>0.16666666666666666</v>
      </c>
      <c r="D1458" s="13">
        <v>44016</v>
      </c>
      <c r="E1458" s="7" t="s">
        <v>4769</v>
      </c>
      <c r="F1458" s="14">
        <v>26</v>
      </c>
      <c r="G1458" t="s">
        <v>12</v>
      </c>
    </row>
    <row r="1459" spans="1:7" ht="14.25">
      <c r="A1459" s="11">
        <v>44013</v>
      </c>
      <c r="B1459" s="10" t="s">
        <v>4846</v>
      </c>
      <c r="C1459" s="12">
        <v>0.20833333333333334</v>
      </c>
      <c r="D1459" s="13">
        <v>44016</v>
      </c>
      <c r="E1459" s="7" t="s">
        <v>4769</v>
      </c>
      <c r="F1459" s="14">
        <v>26</v>
      </c>
      <c r="G1459" t="s">
        <v>12</v>
      </c>
    </row>
    <row r="1460" spans="1:7" ht="14.25">
      <c r="A1460" s="11">
        <v>44013</v>
      </c>
      <c r="B1460" s="10" t="s">
        <v>4847</v>
      </c>
      <c r="C1460" s="12">
        <v>0.25</v>
      </c>
      <c r="D1460" s="13">
        <v>44016</v>
      </c>
      <c r="E1460" s="7" t="s">
        <v>4769</v>
      </c>
      <c r="F1460" s="14">
        <v>26.09</v>
      </c>
      <c r="G1460" t="s">
        <v>12</v>
      </c>
    </row>
    <row r="1461" spans="1:7" ht="14.25">
      <c r="A1461" s="11">
        <v>44013</v>
      </c>
      <c r="B1461" s="10" t="s">
        <v>4848</v>
      </c>
      <c r="C1461" s="12">
        <v>0.29166666666666669</v>
      </c>
      <c r="D1461" s="13">
        <v>44016</v>
      </c>
      <c r="E1461" s="7" t="s">
        <v>4769</v>
      </c>
      <c r="F1461" s="14">
        <v>27.1</v>
      </c>
      <c r="G1461" t="s">
        <v>12</v>
      </c>
    </row>
    <row r="1462" spans="1:7" ht="14.25">
      <c r="A1462" s="11">
        <v>44013</v>
      </c>
      <c r="B1462" s="10" t="s">
        <v>4852</v>
      </c>
      <c r="C1462" s="12">
        <v>0.45833333333333331</v>
      </c>
      <c r="D1462" s="13">
        <v>44016</v>
      </c>
      <c r="E1462" s="7" t="s">
        <v>4769</v>
      </c>
      <c r="F1462" s="14">
        <v>28.1</v>
      </c>
      <c r="G1462" t="s">
        <v>12</v>
      </c>
    </row>
    <row r="1463" spans="1:7" ht="14.25">
      <c r="A1463" s="11">
        <v>44013</v>
      </c>
      <c r="B1463" s="10" t="s">
        <v>4853</v>
      </c>
      <c r="C1463" s="12">
        <v>0.5</v>
      </c>
      <c r="D1463" s="13">
        <v>44016</v>
      </c>
      <c r="E1463" s="7" t="s">
        <v>4769</v>
      </c>
      <c r="F1463" s="14">
        <v>28.44</v>
      </c>
      <c r="G1463" t="s">
        <v>12</v>
      </c>
    </row>
    <row r="1464" spans="1:7" ht="14.25">
      <c r="A1464" s="11">
        <v>44013</v>
      </c>
      <c r="B1464" s="10" t="s">
        <v>4856</v>
      </c>
      <c r="C1464" s="12">
        <v>0.625</v>
      </c>
      <c r="D1464" s="13">
        <v>44016</v>
      </c>
      <c r="E1464" s="7" t="s">
        <v>4769</v>
      </c>
      <c r="F1464" s="14">
        <v>26.09</v>
      </c>
      <c r="G1464" t="s">
        <v>12</v>
      </c>
    </row>
    <row r="1465" spans="1:7" ht="14.25">
      <c r="A1465" s="11">
        <v>44013</v>
      </c>
      <c r="B1465" s="10" t="s">
        <v>4857</v>
      </c>
      <c r="C1465" s="12">
        <v>0.66666666666666663</v>
      </c>
      <c r="D1465" s="13">
        <v>44016</v>
      </c>
      <c r="E1465" s="7" t="s">
        <v>4769</v>
      </c>
      <c r="F1465" s="14">
        <v>25.72</v>
      </c>
      <c r="G1465" t="s">
        <v>12</v>
      </c>
    </row>
    <row r="1466" spans="1:7" ht="14.25">
      <c r="A1466" s="11">
        <v>44013</v>
      </c>
      <c r="B1466" s="10" t="s">
        <v>4858</v>
      </c>
      <c r="C1466" s="12">
        <v>0.70833333333333337</v>
      </c>
      <c r="D1466" s="13">
        <v>44016</v>
      </c>
      <c r="E1466" s="7" t="s">
        <v>4769</v>
      </c>
      <c r="F1466" s="14">
        <v>25.7</v>
      </c>
      <c r="G1466" t="s">
        <v>12</v>
      </c>
    </row>
    <row r="1467" spans="1:7" ht="14.25">
      <c r="A1467" s="11">
        <v>44013</v>
      </c>
      <c r="B1467" s="10" t="s">
        <v>4861</v>
      </c>
      <c r="C1467" s="12">
        <v>0.83333333333333337</v>
      </c>
      <c r="D1467" s="13">
        <v>44016</v>
      </c>
      <c r="E1467" s="7" t="s">
        <v>4769</v>
      </c>
      <c r="F1467" s="14">
        <v>29.01</v>
      </c>
      <c r="G1467" t="s">
        <v>12</v>
      </c>
    </row>
    <row r="1468" spans="1:7" ht="14.25">
      <c r="A1468" s="11">
        <v>44013</v>
      </c>
      <c r="B1468" s="10" t="s">
        <v>4862</v>
      </c>
      <c r="C1468" s="12">
        <v>0.875</v>
      </c>
      <c r="D1468" s="13">
        <v>44016</v>
      </c>
      <c r="E1468" s="7" t="s">
        <v>4769</v>
      </c>
      <c r="F1468" s="14">
        <v>36.869999999999997</v>
      </c>
      <c r="G1468" t="s">
        <v>12</v>
      </c>
    </row>
    <row r="1469" spans="1:7" ht="14.25">
      <c r="A1469" s="11">
        <v>44013</v>
      </c>
      <c r="B1469" s="10" t="s">
        <v>4865</v>
      </c>
      <c r="C1469" s="12">
        <v>0</v>
      </c>
      <c r="D1469" s="13">
        <v>44017</v>
      </c>
      <c r="E1469" s="7" t="s">
        <v>4769</v>
      </c>
      <c r="F1469" s="14">
        <v>28.75</v>
      </c>
      <c r="G1469" t="s">
        <v>12</v>
      </c>
    </row>
    <row r="1470" spans="1:7" ht="14.25">
      <c r="A1470" s="11">
        <v>44013</v>
      </c>
      <c r="B1470" s="10" t="s">
        <v>4866</v>
      </c>
      <c r="C1470" s="12">
        <v>4.1666666666666664E-2</v>
      </c>
      <c r="D1470" s="13">
        <v>44017</v>
      </c>
      <c r="E1470" s="7" t="s">
        <v>4769</v>
      </c>
      <c r="F1470" s="14">
        <v>27</v>
      </c>
      <c r="G1470" t="s">
        <v>12</v>
      </c>
    </row>
    <row r="1471" spans="1:7" ht="14.25">
      <c r="A1471" s="11">
        <v>44013</v>
      </c>
      <c r="B1471" s="10" t="s">
        <v>4867</v>
      </c>
      <c r="C1471" s="12">
        <v>8.3333333333333329E-2</v>
      </c>
      <c r="D1471" s="13">
        <v>44017</v>
      </c>
      <c r="E1471" s="7" t="s">
        <v>4769</v>
      </c>
      <c r="F1471" s="14">
        <v>25.31</v>
      </c>
      <c r="G1471" t="s">
        <v>12</v>
      </c>
    </row>
    <row r="1472" spans="1:7" ht="14.25">
      <c r="A1472" s="11">
        <v>44013</v>
      </c>
      <c r="B1472" s="10" t="s">
        <v>4869</v>
      </c>
      <c r="C1472" s="12">
        <v>0.16666666666666666</v>
      </c>
      <c r="D1472" s="13">
        <v>44017</v>
      </c>
      <c r="E1472" s="7" t="s">
        <v>4769</v>
      </c>
      <c r="F1472" s="14">
        <v>24.21</v>
      </c>
      <c r="G1472" t="s">
        <v>12</v>
      </c>
    </row>
    <row r="1473" spans="1:7" ht="14.25">
      <c r="A1473" s="11">
        <v>44013</v>
      </c>
      <c r="B1473" s="10" t="s">
        <v>4870</v>
      </c>
      <c r="C1473" s="12">
        <v>0.20833333333333334</v>
      </c>
      <c r="D1473" s="13">
        <v>44017</v>
      </c>
      <c r="E1473" s="7" t="s">
        <v>4769</v>
      </c>
      <c r="F1473" s="14">
        <v>24.21</v>
      </c>
      <c r="G1473" t="s">
        <v>12</v>
      </c>
    </row>
    <row r="1474" spans="1:7" ht="14.25">
      <c r="A1474" s="11">
        <v>44013</v>
      </c>
      <c r="B1474" s="10" t="s">
        <v>4871</v>
      </c>
      <c r="C1474" s="12">
        <v>0.25</v>
      </c>
      <c r="D1474" s="13">
        <v>44017</v>
      </c>
      <c r="E1474" s="7" t="s">
        <v>4769</v>
      </c>
      <c r="F1474" s="14">
        <v>24.21</v>
      </c>
      <c r="G1474" t="s">
        <v>12</v>
      </c>
    </row>
    <row r="1475" spans="1:7" ht="14.25">
      <c r="A1475" s="11">
        <v>44013</v>
      </c>
      <c r="B1475" s="10" t="s">
        <v>4872</v>
      </c>
      <c r="C1475" s="12">
        <v>0.29166666666666669</v>
      </c>
      <c r="D1475" s="13">
        <v>44017</v>
      </c>
      <c r="E1475" s="7" t="s">
        <v>4769</v>
      </c>
      <c r="F1475" s="14">
        <v>24.1</v>
      </c>
      <c r="G1475" t="s">
        <v>12</v>
      </c>
    </row>
    <row r="1476" spans="1:7" ht="14.25">
      <c r="A1476" s="11">
        <v>44013</v>
      </c>
      <c r="B1476" s="10" t="s">
        <v>4873</v>
      </c>
      <c r="C1476" s="12">
        <v>0.33333333333333331</v>
      </c>
      <c r="D1476" s="13">
        <v>44017</v>
      </c>
      <c r="E1476" s="7" t="s">
        <v>4769</v>
      </c>
      <c r="F1476" s="14">
        <v>24</v>
      </c>
      <c r="G1476" t="s">
        <v>12</v>
      </c>
    </row>
    <row r="1477" spans="1:7" ht="14.25">
      <c r="A1477" s="11">
        <v>44013</v>
      </c>
      <c r="B1477" s="10" t="s">
        <v>4876</v>
      </c>
      <c r="C1477" s="12">
        <v>0.45833333333333331</v>
      </c>
      <c r="D1477" s="13">
        <v>44017</v>
      </c>
      <c r="E1477" s="7" t="s">
        <v>4769</v>
      </c>
      <c r="F1477" s="14">
        <v>24</v>
      </c>
      <c r="G1477" t="s">
        <v>12</v>
      </c>
    </row>
    <row r="1478" spans="1:7" ht="14.25">
      <c r="A1478" s="11">
        <v>44013</v>
      </c>
      <c r="B1478" s="10" t="s">
        <v>4877</v>
      </c>
      <c r="C1478" s="12">
        <v>0.5</v>
      </c>
      <c r="D1478" s="13">
        <v>44017</v>
      </c>
      <c r="E1478" s="7" t="s">
        <v>4769</v>
      </c>
      <c r="F1478" s="14">
        <v>25.01</v>
      </c>
      <c r="G1478" t="s">
        <v>12</v>
      </c>
    </row>
    <row r="1479" spans="1:7" ht="14.25">
      <c r="A1479" s="11">
        <v>44013</v>
      </c>
      <c r="B1479" s="10" t="s">
        <v>4880</v>
      </c>
      <c r="C1479" s="12">
        <v>0.625</v>
      </c>
      <c r="D1479" s="13">
        <v>44017</v>
      </c>
      <c r="E1479" s="7" t="s">
        <v>4769</v>
      </c>
      <c r="F1479" s="14">
        <v>25.31</v>
      </c>
      <c r="G1479" t="s">
        <v>12</v>
      </c>
    </row>
    <row r="1480" spans="1:7" ht="14.25">
      <c r="A1480" s="11">
        <v>44013</v>
      </c>
      <c r="B1480" s="10" t="s">
        <v>4882</v>
      </c>
      <c r="C1480" s="12">
        <v>0.70833333333333337</v>
      </c>
      <c r="D1480" s="13">
        <v>44017</v>
      </c>
      <c r="E1480" s="7" t="s">
        <v>4769</v>
      </c>
      <c r="F1480" s="14">
        <v>23.91</v>
      </c>
      <c r="G1480" t="s">
        <v>12</v>
      </c>
    </row>
    <row r="1481" spans="1:7" ht="14.25">
      <c r="A1481" s="11">
        <v>44013</v>
      </c>
      <c r="B1481" s="10" t="s">
        <v>4883</v>
      </c>
      <c r="C1481" s="12">
        <v>0.75</v>
      </c>
      <c r="D1481" s="13">
        <v>44017</v>
      </c>
      <c r="E1481" s="7" t="s">
        <v>4769</v>
      </c>
      <c r="F1481" s="14">
        <v>22.88</v>
      </c>
      <c r="G1481" t="s">
        <v>12</v>
      </c>
    </row>
    <row r="1482" spans="1:7" ht="14.25">
      <c r="A1482" s="11">
        <v>44013</v>
      </c>
      <c r="B1482" s="10" t="s">
        <v>4884</v>
      </c>
      <c r="C1482" s="12">
        <v>0.79166666666666663</v>
      </c>
      <c r="D1482" s="13">
        <v>44017</v>
      </c>
      <c r="E1482" s="7" t="s">
        <v>4769</v>
      </c>
      <c r="F1482" s="14">
        <v>25.22</v>
      </c>
      <c r="G1482" t="s">
        <v>12</v>
      </c>
    </row>
    <row r="1483" spans="1:7" ht="14.25">
      <c r="A1483" s="11">
        <v>44013</v>
      </c>
      <c r="B1483" s="10" t="s">
        <v>4886</v>
      </c>
      <c r="C1483" s="12">
        <v>0.875</v>
      </c>
      <c r="D1483" s="13">
        <v>44017</v>
      </c>
      <c r="E1483" s="7" t="s">
        <v>4769</v>
      </c>
      <c r="F1483" s="14">
        <v>29.5</v>
      </c>
      <c r="G1483" t="s">
        <v>12</v>
      </c>
    </row>
    <row r="1484" spans="1:7" ht="14.25">
      <c r="A1484" s="11">
        <v>44013</v>
      </c>
      <c r="B1484" s="10" t="s">
        <v>4887</v>
      </c>
      <c r="C1484" s="12">
        <v>0.91666666666666663</v>
      </c>
      <c r="D1484" s="13">
        <v>44017</v>
      </c>
      <c r="E1484" s="7" t="s">
        <v>4769</v>
      </c>
      <c r="F1484" s="14">
        <v>38</v>
      </c>
      <c r="G1484" t="s">
        <v>12</v>
      </c>
    </row>
    <row r="1485" spans="1:7" ht="14.25">
      <c r="A1485" s="11">
        <v>44013</v>
      </c>
      <c r="B1485" s="10" t="s">
        <v>4889</v>
      </c>
      <c r="C1485" s="12">
        <v>0</v>
      </c>
      <c r="D1485" s="13">
        <v>44018</v>
      </c>
      <c r="E1485" s="7" t="s">
        <v>4769</v>
      </c>
      <c r="F1485" s="14">
        <v>26.45</v>
      </c>
      <c r="G1485" t="s">
        <v>12</v>
      </c>
    </row>
    <row r="1486" spans="1:7" ht="14.25">
      <c r="A1486" s="11">
        <v>44013</v>
      </c>
      <c r="B1486" s="10" t="s">
        <v>4896</v>
      </c>
      <c r="C1486" s="12">
        <v>0.29166666666666669</v>
      </c>
      <c r="D1486" s="13">
        <v>44018</v>
      </c>
      <c r="E1486" s="7" t="s">
        <v>4769</v>
      </c>
      <c r="F1486" s="14">
        <v>28.27</v>
      </c>
      <c r="G1486" t="s">
        <v>12</v>
      </c>
    </row>
    <row r="1487" spans="1:7" ht="14.25">
      <c r="A1487" s="11">
        <v>44013</v>
      </c>
      <c r="B1487" s="10" t="s">
        <v>4897</v>
      </c>
      <c r="C1487" s="12">
        <v>0.33333333333333331</v>
      </c>
      <c r="D1487" s="13">
        <v>44018</v>
      </c>
      <c r="E1487" s="7" t="s">
        <v>4769</v>
      </c>
      <c r="F1487" s="14">
        <v>28.9</v>
      </c>
      <c r="G1487" t="s">
        <v>12</v>
      </c>
    </row>
    <row r="1488" spans="1:7" ht="14.25">
      <c r="A1488" s="11">
        <v>44013</v>
      </c>
      <c r="B1488" s="10" t="s">
        <v>4898</v>
      </c>
      <c r="C1488" s="12">
        <v>0.375</v>
      </c>
      <c r="D1488" s="13">
        <v>44018</v>
      </c>
      <c r="E1488" s="7" t="s">
        <v>4769</v>
      </c>
      <c r="F1488" s="14">
        <v>29.1</v>
      </c>
      <c r="G1488" t="s">
        <v>12</v>
      </c>
    </row>
    <row r="1489" spans="1:7" ht="14.25">
      <c r="A1489" s="11">
        <v>44013</v>
      </c>
      <c r="B1489" s="10" t="s">
        <v>4899</v>
      </c>
      <c r="C1489" s="12">
        <v>0.41666666666666669</v>
      </c>
      <c r="D1489" s="13">
        <v>44018</v>
      </c>
      <c r="E1489" s="7" t="s">
        <v>4769</v>
      </c>
      <c r="F1489" s="14">
        <v>30.75</v>
      </c>
      <c r="G1489" t="s">
        <v>12</v>
      </c>
    </row>
    <row r="1490" spans="1:7" ht="14.25">
      <c r="A1490" s="11">
        <v>44013</v>
      </c>
      <c r="B1490" s="10" t="s">
        <v>4900</v>
      </c>
      <c r="C1490" s="12">
        <v>0.45833333333333331</v>
      </c>
      <c r="D1490" s="13">
        <v>44018</v>
      </c>
      <c r="E1490" s="7" t="s">
        <v>4769</v>
      </c>
      <c r="F1490" s="14">
        <v>32</v>
      </c>
      <c r="G1490" t="s">
        <v>12</v>
      </c>
    </row>
    <row r="1491" spans="1:7" ht="14.25">
      <c r="A1491" s="11">
        <v>44013</v>
      </c>
      <c r="B1491" s="10" t="s">
        <v>4904</v>
      </c>
      <c r="C1491" s="12">
        <v>0.625</v>
      </c>
      <c r="D1491" s="13">
        <v>44018</v>
      </c>
      <c r="E1491" s="7" t="s">
        <v>4769</v>
      </c>
      <c r="F1491" s="14">
        <v>28.29</v>
      </c>
      <c r="G1491" t="s">
        <v>12</v>
      </c>
    </row>
    <row r="1492" spans="1:7" ht="14.25">
      <c r="A1492" s="11">
        <v>44013</v>
      </c>
      <c r="B1492" s="10" t="s">
        <v>4905</v>
      </c>
      <c r="C1492" s="12">
        <v>0.66666666666666663</v>
      </c>
      <c r="D1492" s="13">
        <v>44018</v>
      </c>
      <c r="E1492" s="7" t="s">
        <v>4769</v>
      </c>
      <c r="F1492" s="14">
        <v>26.79</v>
      </c>
      <c r="G1492" t="s">
        <v>12</v>
      </c>
    </row>
    <row r="1493" spans="1:7" ht="14.25">
      <c r="A1493" s="11">
        <v>44013</v>
      </c>
      <c r="B1493" s="10" t="s">
        <v>4907</v>
      </c>
      <c r="C1493" s="12">
        <v>0.75</v>
      </c>
      <c r="D1493" s="13">
        <v>44018</v>
      </c>
      <c r="E1493" s="7" t="s">
        <v>4769</v>
      </c>
      <c r="F1493" s="14">
        <v>29.05</v>
      </c>
      <c r="G1493" t="s">
        <v>12</v>
      </c>
    </row>
    <row r="1494" spans="1:7" ht="14.25">
      <c r="A1494" s="11">
        <v>44013</v>
      </c>
      <c r="B1494" s="10" t="s">
        <v>4909</v>
      </c>
      <c r="C1494" s="12">
        <v>0.83333333333333337</v>
      </c>
      <c r="D1494" s="13">
        <v>44018</v>
      </c>
      <c r="E1494" s="7" t="s">
        <v>4769</v>
      </c>
      <c r="F1494" s="14">
        <v>34.51</v>
      </c>
      <c r="G1494" t="s">
        <v>12</v>
      </c>
    </row>
    <row r="1495" spans="1:7" ht="14.25">
      <c r="A1495" s="11">
        <v>44013</v>
      </c>
      <c r="B1495" s="10" t="s">
        <v>4914</v>
      </c>
      <c r="C1495" s="12">
        <v>4.1666666666666664E-2</v>
      </c>
      <c r="D1495" s="13">
        <v>44019</v>
      </c>
      <c r="E1495" s="7" t="s">
        <v>4769</v>
      </c>
      <c r="F1495" s="14">
        <v>28.54</v>
      </c>
      <c r="G1495" t="s">
        <v>12</v>
      </c>
    </row>
    <row r="1496" spans="1:7" ht="14.25">
      <c r="A1496" s="11">
        <v>44013</v>
      </c>
      <c r="B1496" s="10" t="s">
        <v>4916</v>
      </c>
      <c r="C1496" s="12">
        <v>0.125</v>
      </c>
      <c r="D1496" s="13">
        <v>44019</v>
      </c>
      <c r="E1496" s="7" t="s">
        <v>4769</v>
      </c>
      <c r="F1496" s="14">
        <v>27.3</v>
      </c>
      <c r="G1496" t="s">
        <v>12</v>
      </c>
    </row>
    <row r="1497" spans="1:7" ht="14.25">
      <c r="A1497" s="11">
        <v>44013</v>
      </c>
      <c r="B1497" s="10" t="s">
        <v>4917</v>
      </c>
      <c r="C1497" s="12">
        <v>0.16666666666666666</v>
      </c>
      <c r="D1497" s="13">
        <v>44019</v>
      </c>
      <c r="E1497" s="7" t="s">
        <v>4769</v>
      </c>
      <c r="F1497" s="14">
        <v>27.15</v>
      </c>
      <c r="G1497" t="s">
        <v>12</v>
      </c>
    </row>
    <row r="1498" spans="1:7" ht="14.25">
      <c r="A1498" s="11">
        <v>44013</v>
      </c>
      <c r="B1498" s="10" t="s">
        <v>4918</v>
      </c>
      <c r="C1498" s="12">
        <v>0.20833333333333334</v>
      </c>
      <c r="D1498" s="13">
        <v>44019</v>
      </c>
      <c r="E1498" s="7" t="s">
        <v>4769</v>
      </c>
      <c r="F1498" s="14">
        <v>27.9</v>
      </c>
      <c r="G1498" t="s">
        <v>12</v>
      </c>
    </row>
    <row r="1499" spans="1:7" ht="14.25">
      <c r="A1499" s="11">
        <v>44013</v>
      </c>
      <c r="B1499" s="10" t="s">
        <v>4920</v>
      </c>
      <c r="C1499" s="12">
        <v>0.29166666666666669</v>
      </c>
      <c r="D1499" s="13">
        <v>44019</v>
      </c>
      <c r="E1499" s="7" t="s">
        <v>4769</v>
      </c>
      <c r="F1499" s="14">
        <v>37.65</v>
      </c>
      <c r="G1499" t="s">
        <v>12</v>
      </c>
    </row>
    <row r="1500" spans="1:7" ht="14.25">
      <c r="A1500" s="11">
        <v>44013</v>
      </c>
      <c r="B1500" s="10" t="s">
        <v>4924</v>
      </c>
      <c r="C1500" s="12">
        <v>0.45833333333333331</v>
      </c>
      <c r="D1500" s="13">
        <v>44019</v>
      </c>
      <c r="E1500" s="7" t="s">
        <v>4769</v>
      </c>
      <c r="F1500" s="14">
        <v>35.36</v>
      </c>
      <c r="G1500" t="s">
        <v>12</v>
      </c>
    </row>
    <row r="1501" spans="1:7" ht="14.25">
      <c r="A1501" s="11">
        <v>44013</v>
      </c>
      <c r="B1501" s="10" t="s">
        <v>4926</v>
      </c>
      <c r="C1501" s="12">
        <v>0.54166666666666663</v>
      </c>
      <c r="D1501" s="13">
        <v>44019</v>
      </c>
      <c r="E1501" s="7" t="s">
        <v>4769</v>
      </c>
      <c r="F1501" s="14">
        <v>39.08</v>
      </c>
      <c r="G1501" t="s">
        <v>12</v>
      </c>
    </row>
    <row r="1502" spans="1:7" ht="14.25">
      <c r="A1502" s="11">
        <v>44013</v>
      </c>
      <c r="B1502" s="10" t="s">
        <v>4927</v>
      </c>
      <c r="C1502" s="12">
        <v>0.58333333333333337</v>
      </c>
      <c r="D1502" s="13">
        <v>44019</v>
      </c>
      <c r="E1502" s="7" t="s">
        <v>4769</v>
      </c>
      <c r="F1502" s="14">
        <v>38</v>
      </c>
      <c r="G1502" t="s">
        <v>12</v>
      </c>
    </row>
    <row r="1503" spans="1:7" ht="14.25">
      <c r="A1503" s="11">
        <v>44013</v>
      </c>
      <c r="B1503" s="10" t="s">
        <v>4939</v>
      </c>
      <c r="C1503" s="12">
        <v>8.3333333333333329E-2</v>
      </c>
      <c r="D1503" s="13">
        <v>44020</v>
      </c>
      <c r="E1503" s="7" t="s">
        <v>4769</v>
      </c>
      <c r="F1503" s="14">
        <v>30.41</v>
      </c>
      <c r="G1503" t="s">
        <v>12</v>
      </c>
    </row>
    <row r="1504" spans="1:7" ht="14.25">
      <c r="A1504" s="11">
        <v>44013</v>
      </c>
      <c r="B1504" s="10" t="s">
        <v>4940</v>
      </c>
      <c r="C1504" s="12">
        <v>0.125</v>
      </c>
      <c r="D1504" s="13">
        <v>44020</v>
      </c>
      <c r="E1504" s="7" t="s">
        <v>4769</v>
      </c>
      <c r="F1504" s="14">
        <v>29.92</v>
      </c>
      <c r="G1504" t="s">
        <v>12</v>
      </c>
    </row>
    <row r="1505" spans="1:7" ht="14.25">
      <c r="A1505" s="11">
        <v>44013</v>
      </c>
      <c r="B1505" s="10" t="s">
        <v>4941</v>
      </c>
      <c r="C1505" s="12">
        <v>0.16666666666666666</v>
      </c>
      <c r="D1505" s="13">
        <v>44020</v>
      </c>
      <c r="E1505" s="7" t="s">
        <v>4769</v>
      </c>
      <c r="F1505" s="14">
        <v>29.55</v>
      </c>
      <c r="G1505" t="s">
        <v>12</v>
      </c>
    </row>
    <row r="1506" spans="1:7" ht="14.25">
      <c r="A1506" s="11">
        <v>44013</v>
      </c>
      <c r="B1506" s="10" t="s">
        <v>4942</v>
      </c>
      <c r="C1506" s="12">
        <v>0.20833333333333334</v>
      </c>
      <c r="D1506" s="13">
        <v>44020</v>
      </c>
      <c r="E1506" s="7" t="s">
        <v>4769</v>
      </c>
      <c r="F1506" s="14">
        <v>30.3</v>
      </c>
      <c r="G1506" t="s">
        <v>12</v>
      </c>
    </row>
    <row r="1507" spans="1:7" ht="14.25">
      <c r="A1507" s="11">
        <v>44013</v>
      </c>
      <c r="B1507" s="10" t="s">
        <v>4943</v>
      </c>
      <c r="C1507" s="12">
        <v>0.25</v>
      </c>
      <c r="D1507" s="13">
        <v>44020</v>
      </c>
      <c r="E1507" s="7" t="s">
        <v>4769</v>
      </c>
      <c r="F1507" s="14">
        <v>36.979999999999997</v>
      </c>
      <c r="G1507" t="s">
        <v>12</v>
      </c>
    </row>
    <row r="1508" spans="1:7" ht="14.25">
      <c r="A1508" s="11">
        <v>44013</v>
      </c>
      <c r="B1508" s="10" t="s">
        <v>4946</v>
      </c>
      <c r="C1508" s="12">
        <v>0.375</v>
      </c>
      <c r="D1508" s="13">
        <v>44020</v>
      </c>
      <c r="E1508" s="7" t="s">
        <v>4769</v>
      </c>
      <c r="F1508" s="14">
        <v>40.020000000000003</v>
      </c>
      <c r="G1508" t="s">
        <v>12</v>
      </c>
    </row>
    <row r="1509" spans="1:7" ht="14.25">
      <c r="A1509" s="11">
        <v>44013</v>
      </c>
      <c r="B1509" s="10" t="s">
        <v>4948</v>
      </c>
      <c r="C1509" s="12">
        <v>0.45833333333333331</v>
      </c>
      <c r="D1509" s="13">
        <v>44020</v>
      </c>
      <c r="E1509" s="7" t="s">
        <v>4769</v>
      </c>
      <c r="F1509" s="14">
        <v>40.020000000000003</v>
      </c>
      <c r="G1509" t="s">
        <v>12</v>
      </c>
    </row>
    <row r="1510" spans="1:7" ht="14.25">
      <c r="A1510" s="11">
        <v>44013</v>
      </c>
      <c r="B1510" s="10" t="s">
        <v>4949</v>
      </c>
      <c r="C1510" s="12">
        <v>0.5</v>
      </c>
      <c r="D1510" s="13">
        <v>44020</v>
      </c>
      <c r="E1510" s="7" t="s">
        <v>4769</v>
      </c>
      <c r="F1510" s="14">
        <v>40.299999999999997</v>
      </c>
      <c r="G1510" t="s">
        <v>12</v>
      </c>
    </row>
    <row r="1511" spans="1:7" ht="14.25">
      <c r="A1511" s="11">
        <v>44013</v>
      </c>
      <c r="B1511" s="10" t="s">
        <v>4954</v>
      </c>
      <c r="C1511" s="12">
        <v>0.70833333333333337</v>
      </c>
      <c r="D1511" s="13">
        <v>44020</v>
      </c>
      <c r="E1511" s="7" t="s">
        <v>4769</v>
      </c>
      <c r="F1511" s="14">
        <v>40.1</v>
      </c>
      <c r="G1511" t="s">
        <v>12</v>
      </c>
    </row>
    <row r="1512" spans="1:7" ht="14.25">
      <c r="A1512" s="11">
        <v>44013</v>
      </c>
      <c r="B1512" s="10" t="s">
        <v>4959</v>
      </c>
      <c r="C1512" s="12">
        <v>0.91666666666666663</v>
      </c>
      <c r="D1512" s="13">
        <v>44020</v>
      </c>
      <c r="E1512" s="7" t="s">
        <v>4769</v>
      </c>
      <c r="F1512" s="14">
        <v>40.200000000000003</v>
      </c>
      <c r="G1512" t="s">
        <v>12</v>
      </c>
    </row>
    <row r="1513" spans="1:7" ht="14.25">
      <c r="A1513" s="11">
        <v>44013</v>
      </c>
      <c r="B1513" s="10" t="s">
        <v>4962</v>
      </c>
      <c r="C1513" s="12">
        <v>4.1666666666666664E-2</v>
      </c>
      <c r="D1513" s="13">
        <v>44021</v>
      </c>
      <c r="E1513" s="7" t="s">
        <v>4769</v>
      </c>
      <c r="F1513" s="14">
        <v>35.409999999999997</v>
      </c>
      <c r="G1513" t="s">
        <v>12</v>
      </c>
    </row>
    <row r="1514" spans="1:7" ht="14.25">
      <c r="A1514" s="11">
        <v>44013</v>
      </c>
      <c r="B1514" s="10" t="s">
        <v>4964</v>
      </c>
      <c r="C1514" s="12">
        <v>0.125</v>
      </c>
      <c r="D1514" s="13">
        <v>44021</v>
      </c>
      <c r="E1514" s="7" t="s">
        <v>4769</v>
      </c>
      <c r="F1514" s="14">
        <v>30.13</v>
      </c>
      <c r="G1514" t="s">
        <v>12</v>
      </c>
    </row>
    <row r="1515" spans="1:7" ht="14.25">
      <c r="A1515" s="11">
        <v>44013</v>
      </c>
      <c r="B1515" s="10" t="s">
        <v>4966</v>
      </c>
      <c r="C1515" s="12">
        <v>0.20833333333333334</v>
      </c>
      <c r="D1515" s="13">
        <v>44021</v>
      </c>
      <c r="E1515" s="7" t="s">
        <v>4769</v>
      </c>
      <c r="F1515" s="14">
        <v>32.630000000000003</v>
      </c>
      <c r="G1515" t="s">
        <v>12</v>
      </c>
    </row>
    <row r="1516" spans="1:7" ht="14.25">
      <c r="A1516" s="11">
        <v>44013</v>
      </c>
      <c r="B1516" s="10" t="s">
        <v>4967</v>
      </c>
      <c r="C1516" s="12">
        <v>0.25</v>
      </c>
      <c r="D1516" s="13">
        <v>44021</v>
      </c>
      <c r="E1516" s="7" t="s">
        <v>4769</v>
      </c>
      <c r="F1516" s="14">
        <v>38.17</v>
      </c>
      <c r="G1516" t="s">
        <v>12</v>
      </c>
    </row>
    <row r="1517" spans="1:7" ht="14.25">
      <c r="A1517" s="11">
        <v>44013</v>
      </c>
      <c r="B1517" s="10" t="s">
        <v>4972</v>
      </c>
      <c r="C1517" s="12">
        <v>0.45833333333333331</v>
      </c>
      <c r="D1517" s="13">
        <v>44021</v>
      </c>
      <c r="E1517" s="7" t="s">
        <v>4769</v>
      </c>
      <c r="F1517" s="14">
        <v>43</v>
      </c>
      <c r="G1517" t="s">
        <v>12</v>
      </c>
    </row>
    <row r="1518" spans="1:7" ht="14.25">
      <c r="A1518" s="11">
        <v>44013</v>
      </c>
      <c r="B1518" s="10" t="s">
        <v>4980</v>
      </c>
      <c r="C1518" s="12">
        <v>0.79166666666666663</v>
      </c>
      <c r="D1518" s="13">
        <v>44021</v>
      </c>
      <c r="E1518" s="7" t="s">
        <v>4769</v>
      </c>
      <c r="F1518" s="14">
        <v>42.84</v>
      </c>
      <c r="G1518" t="s">
        <v>12</v>
      </c>
    </row>
    <row r="1519" spans="1:7" ht="14.25">
      <c r="A1519" s="11">
        <v>44013</v>
      </c>
      <c r="B1519" s="10" t="s">
        <v>4988</v>
      </c>
      <c r="C1519" s="12">
        <v>0.125</v>
      </c>
      <c r="D1519" s="13">
        <v>44022</v>
      </c>
      <c r="E1519" s="7" t="s">
        <v>4769</v>
      </c>
      <c r="F1519" s="14">
        <v>33.06</v>
      </c>
      <c r="G1519" t="s">
        <v>12</v>
      </c>
    </row>
    <row r="1520" spans="1:7" ht="14.25">
      <c r="A1520" s="11">
        <v>44013</v>
      </c>
      <c r="B1520" s="10" t="s">
        <v>4989</v>
      </c>
      <c r="C1520" s="12">
        <v>0.16666666666666666</v>
      </c>
      <c r="D1520" s="13">
        <v>44022</v>
      </c>
      <c r="E1520" s="7" t="s">
        <v>4769</v>
      </c>
      <c r="F1520" s="14">
        <v>30.95</v>
      </c>
      <c r="G1520" t="s">
        <v>12</v>
      </c>
    </row>
    <row r="1521" spans="1:7" ht="14.25">
      <c r="A1521" s="11">
        <v>44013</v>
      </c>
      <c r="B1521" s="10" t="s">
        <v>4990</v>
      </c>
      <c r="C1521" s="12">
        <v>0.20833333333333334</v>
      </c>
      <c r="D1521" s="13">
        <v>44022</v>
      </c>
      <c r="E1521" s="7" t="s">
        <v>4769</v>
      </c>
      <c r="F1521" s="14">
        <v>31.4</v>
      </c>
      <c r="G1521" t="s">
        <v>12</v>
      </c>
    </row>
    <row r="1522" spans="1:7" ht="14.25">
      <c r="A1522" s="11">
        <v>44013</v>
      </c>
      <c r="B1522" s="10" t="s">
        <v>4991</v>
      </c>
      <c r="C1522" s="12">
        <v>0.25</v>
      </c>
      <c r="D1522" s="13">
        <v>44022</v>
      </c>
      <c r="E1522" s="7" t="s">
        <v>4769</v>
      </c>
      <c r="F1522" s="14">
        <v>36.64</v>
      </c>
      <c r="G1522" t="s">
        <v>12</v>
      </c>
    </row>
    <row r="1523" spans="1:7" ht="14.25">
      <c r="A1523" s="11">
        <v>44013</v>
      </c>
      <c r="B1523" s="10" t="s">
        <v>4992</v>
      </c>
      <c r="C1523" s="12">
        <v>0.29166666666666669</v>
      </c>
      <c r="D1523" s="13">
        <v>44022</v>
      </c>
      <c r="E1523" s="7" t="s">
        <v>4769</v>
      </c>
      <c r="F1523" s="14">
        <v>41.01</v>
      </c>
      <c r="G1523" t="s">
        <v>12</v>
      </c>
    </row>
    <row r="1524" spans="1:7" ht="14.25">
      <c r="A1524" s="11">
        <v>44013</v>
      </c>
      <c r="B1524" s="10" t="s">
        <v>4996</v>
      </c>
      <c r="C1524" s="12">
        <v>0.45833333333333331</v>
      </c>
      <c r="D1524" s="13">
        <v>44022</v>
      </c>
      <c r="E1524" s="7" t="s">
        <v>4769</v>
      </c>
      <c r="F1524" s="14">
        <v>41.11</v>
      </c>
      <c r="G1524" t="s">
        <v>12</v>
      </c>
    </row>
    <row r="1525" spans="1:7" ht="14.25">
      <c r="A1525" s="11">
        <v>44013</v>
      </c>
      <c r="B1525" s="10" t="s">
        <v>5002</v>
      </c>
      <c r="C1525" s="12">
        <v>0.70833333333333337</v>
      </c>
      <c r="D1525" s="13">
        <v>44022</v>
      </c>
      <c r="E1525" s="7" t="s">
        <v>4769</v>
      </c>
      <c r="F1525" s="14">
        <v>36.090000000000003</v>
      </c>
      <c r="G1525" t="s">
        <v>12</v>
      </c>
    </row>
    <row r="1526" spans="1:7" ht="14.25">
      <c r="A1526" s="11">
        <v>44013</v>
      </c>
      <c r="B1526" s="10" t="s">
        <v>5003</v>
      </c>
      <c r="C1526" s="12">
        <v>0.75</v>
      </c>
      <c r="D1526" s="13">
        <v>44022</v>
      </c>
      <c r="E1526" s="7" t="s">
        <v>4769</v>
      </c>
      <c r="F1526" s="14">
        <v>38.979999999999997</v>
      </c>
      <c r="G1526" t="s">
        <v>12</v>
      </c>
    </row>
    <row r="1527" spans="1:7" ht="14.25">
      <c r="A1527" s="11">
        <v>44013</v>
      </c>
      <c r="B1527" s="10" t="s">
        <v>5006</v>
      </c>
      <c r="C1527" s="12">
        <v>0.875</v>
      </c>
      <c r="D1527" s="13">
        <v>44022</v>
      </c>
      <c r="E1527" s="7" t="s">
        <v>4769</v>
      </c>
      <c r="F1527" s="14">
        <v>39</v>
      </c>
      <c r="G1527" t="s">
        <v>12</v>
      </c>
    </row>
    <row r="1528" spans="1:7" ht="14.25">
      <c r="A1528" s="11">
        <v>44013</v>
      </c>
      <c r="B1528" s="10" t="s">
        <v>5007</v>
      </c>
      <c r="C1528" s="12">
        <v>0.91666666666666663</v>
      </c>
      <c r="D1528" s="13">
        <v>44022</v>
      </c>
      <c r="E1528" s="7" t="s">
        <v>4769</v>
      </c>
      <c r="F1528" s="14">
        <v>38.5</v>
      </c>
      <c r="G1528" t="s">
        <v>12</v>
      </c>
    </row>
    <row r="1529" spans="1:7" ht="14.25">
      <c r="A1529" s="11">
        <v>44013</v>
      </c>
      <c r="B1529" s="10" t="s">
        <v>5009</v>
      </c>
      <c r="C1529" s="12">
        <v>0</v>
      </c>
      <c r="D1529" s="13">
        <v>44023</v>
      </c>
      <c r="E1529" s="7" t="s">
        <v>4769</v>
      </c>
      <c r="F1529" s="14">
        <v>34.57</v>
      </c>
      <c r="G1529" t="s">
        <v>12</v>
      </c>
    </row>
    <row r="1530" spans="1:7" ht="14.25">
      <c r="A1530" s="11">
        <v>44013</v>
      </c>
      <c r="B1530" s="10" t="s">
        <v>5010</v>
      </c>
      <c r="C1530" s="12">
        <v>4.1666666666666664E-2</v>
      </c>
      <c r="D1530" s="13">
        <v>44023</v>
      </c>
      <c r="E1530" s="7" t="s">
        <v>4769</v>
      </c>
      <c r="F1530" s="14">
        <v>29.9</v>
      </c>
      <c r="G1530" t="s">
        <v>12</v>
      </c>
    </row>
    <row r="1531" spans="1:7" ht="14.25">
      <c r="A1531" s="11">
        <v>44013</v>
      </c>
      <c r="B1531" s="10" t="s">
        <v>5011</v>
      </c>
      <c r="C1531" s="12">
        <v>8.3333333333333329E-2</v>
      </c>
      <c r="D1531" s="13">
        <v>44023</v>
      </c>
      <c r="E1531" s="7" t="s">
        <v>4769</v>
      </c>
      <c r="F1531" s="14">
        <v>27.98</v>
      </c>
      <c r="G1531" t="s">
        <v>12</v>
      </c>
    </row>
    <row r="1532" spans="1:7" ht="14.25">
      <c r="A1532" s="11">
        <v>44013</v>
      </c>
      <c r="B1532" s="10" t="s">
        <v>5012</v>
      </c>
      <c r="C1532" s="12">
        <v>0.125</v>
      </c>
      <c r="D1532" s="13">
        <v>44023</v>
      </c>
      <c r="E1532" s="7" t="s">
        <v>4769</v>
      </c>
      <c r="F1532" s="14">
        <v>27.03</v>
      </c>
      <c r="G1532" t="s">
        <v>12</v>
      </c>
    </row>
    <row r="1533" spans="1:7" ht="14.25">
      <c r="A1533" s="11">
        <v>44013</v>
      </c>
      <c r="B1533" s="10" t="s">
        <v>5017</v>
      </c>
      <c r="C1533" s="12">
        <v>0.33333333333333331</v>
      </c>
      <c r="D1533" s="13">
        <v>44023</v>
      </c>
      <c r="E1533" s="7" t="s">
        <v>4769</v>
      </c>
      <c r="F1533" s="14">
        <v>26.3</v>
      </c>
      <c r="G1533" t="s">
        <v>12</v>
      </c>
    </row>
    <row r="1534" spans="1:7" ht="14.25">
      <c r="A1534" s="11">
        <v>44013</v>
      </c>
      <c r="B1534" s="10" t="s">
        <v>5018</v>
      </c>
      <c r="C1534" s="12">
        <v>0.375</v>
      </c>
      <c r="D1534" s="13">
        <v>44023</v>
      </c>
      <c r="E1534" s="7" t="s">
        <v>4769</v>
      </c>
      <c r="F1534" s="14">
        <v>26.5</v>
      </c>
      <c r="G1534" t="s">
        <v>12</v>
      </c>
    </row>
    <row r="1535" spans="1:7" ht="14.25">
      <c r="A1535" s="11">
        <v>44013</v>
      </c>
      <c r="B1535" s="10" t="s">
        <v>5019</v>
      </c>
      <c r="C1535" s="12">
        <v>0.41666666666666669</v>
      </c>
      <c r="D1535" s="13">
        <v>44023</v>
      </c>
      <c r="E1535" s="7" t="s">
        <v>4769</v>
      </c>
      <c r="F1535" s="14">
        <v>26.92</v>
      </c>
      <c r="G1535" t="s">
        <v>12</v>
      </c>
    </row>
    <row r="1536" spans="1:7" ht="14.25">
      <c r="A1536" s="11">
        <v>44013</v>
      </c>
      <c r="B1536" s="10" t="s">
        <v>5020</v>
      </c>
      <c r="C1536" s="12">
        <v>0.45833333333333331</v>
      </c>
      <c r="D1536" s="13">
        <v>44023</v>
      </c>
      <c r="E1536" s="7" t="s">
        <v>4769</v>
      </c>
      <c r="F1536" s="14">
        <v>27.5</v>
      </c>
      <c r="G1536" t="s">
        <v>12</v>
      </c>
    </row>
    <row r="1537" spans="1:7" ht="14.25">
      <c r="A1537" s="11">
        <v>44013</v>
      </c>
      <c r="B1537" s="10" t="s">
        <v>5021</v>
      </c>
      <c r="C1537" s="12">
        <v>0.5</v>
      </c>
      <c r="D1537" s="13">
        <v>44023</v>
      </c>
      <c r="E1537" s="7" t="s">
        <v>4769</v>
      </c>
      <c r="F1537" s="14">
        <v>27.6</v>
      </c>
      <c r="G1537" t="s">
        <v>12</v>
      </c>
    </row>
    <row r="1538" spans="1:7" ht="14.25">
      <c r="A1538" s="11">
        <v>44013</v>
      </c>
      <c r="B1538" s="10" t="s">
        <v>5022</v>
      </c>
      <c r="C1538" s="12">
        <v>0.54166666666666663</v>
      </c>
      <c r="D1538" s="13">
        <v>44023</v>
      </c>
      <c r="E1538" s="7" t="s">
        <v>4769</v>
      </c>
      <c r="F1538" s="14">
        <v>26.3</v>
      </c>
      <c r="G1538" t="s">
        <v>12</v>
      </c>
    </row>
    <row r="1539" spans="1:7" ht="14.25">
      <c r="A1539" s="11">
        <v>44013</v>
      </c>
      <c r="B1539" s="10" t="s">
        <v>5023</v>
      </c>
      <c r="C1539" s="12">
        <v>0.58333333333333337</v>
      </c>
      <c r="D1539" s="13">
        <v>44023</v>
      </c>
      <c r="E1539" s="7" t="s">
        <v>4769</v>
      </c>
      <c r="F1539" s="14">
        <v>26.1</v>
      </c>
      <c r="G1539" t="s">
        <v>12</v>
      </c>
    </row>
    <row r="1540" spans="1:7" ht="14.25">
      <c r="A1540" s="11">
        <v>44013</v>
      </c>
      <c r="B1540" s="10" t="s">
        <v>5025</v>
      </c>
      <c r="C1540" s="12">
        <v>0.66666666666666663</v>
      </c>
      <c r="D1540" s="13">
        <v>44023</v>
      </c>
      <c r="E1540" s="7" t="s">
        <v>4769</v>
      </c>
      <c r="F1540" s="14">
        <v>25.74</v>
      </c>
      <c r="G1540" t="s">
        <v>12</v>
      </c>
    </row>
    <row r="1541" spans="1:7" ht="14.25">
      <c r="A1541" s="11">
        <v>44013</v>
      </c>
      <c r="B1541" s="10" t="s">
        <v>5026</v>
      </c>
      <c r="C1541" s="12">
        <v>0.70833333333333337</v>
      </c>
      <c r="D1541" s="13">
        <v>44023</v>
      </c>
      <c r="E1541" s="7" t="s">
        <v>4769</v>
      </c>
      <c r="F1541" s="14">
        <v>26.5</v>
      </c>
      <c r="G1541" t="s">
        <v>12</v>
      </c>
    </row>
    <row r="1542" spans="1:7" ht="14.25">
      <c r="A1542" s="11">
        <v>44013</v>
      </c>
      <c r="B1542" s="10" t="s">
        <v>5033</v>
      </c>
      <c r="C1542" s="12">
        <v>0</v>
      </c>
      <c r="D1542" s="13">
        <v>44024</v>
      </c>
      <c r="E1542" s="7" t="s">
        <v>4769</v>
      </c>
      <c r="F1542" s="14">
        <v>32.97</v>
      </c>
      <c r="G1542" t="s">
        <v>12</v>
      </c>
    </row>
    <row r="1543" spans="1:7" ht="14.25">
      <c r="A1543" s="11">
        <v>44013</v>
      </c>
      <c r="B1543" s="10" t="s">
        <v>5035</v>
      </c>
      <c r="C1543" s="12">
        <v>8.3333333333333329E-2</v>
      </c>
      <c r="D1543" s="13">
        <v>44024</v>
      </c>
      <c r="E1543" s="7" t="s">
        <v>4769</v>
      </c>
      <c r="F1543" s="14">
        <v>26.19</v>
      </c>
      <c r="G1543" t="s">
        <v>12</v>
      </c>
    </row>
    <row r="1544" spans="1:7" ht="14.25">
      <c r="A1544" s="11">
        <v>44013</v>
      </c>
      <c r="B1544" s="10" t="s">
        <v>5036</v>
      </c>
      <c r="C1544" s="12">
        <v>0.125</v>
      </c>
      <c r="D1544" s="13">
        <v>44024</v>
      </c>
      <c r="E1544" s="7" t="s">
        <v>4769</v>
      </c>
      <c r="F1544" s="14">
        <v>25.03</v>
      </c>
      <c r="G1544" t="s">
        <v>12</v>
      </c>
    </row>
    <row r="1545" spans="1:7" ht="14.25">
      <c r="A1545" s="11">
        <v>44013</v>
      </c>
      <c r="B1545" s="10" t="s">
        <v>5038</v>
      </c>
      <c r="C1545" s="12">
        <v>0.20833333333333334</v>
      </c>
      <c r="D1545" s="13">
        <v>44024</v>
      </c>
      <c r="E1545" s="7" t="s">
        <v>4769</v>
      </c>
      <c r="F1545" s="14">
        <v>24.1</v>
      </c>
      <c r="G1545" t="s">
        <v>12</v>
      </c>
    </row>
    <row r="1546" spans="1:7" ht="14.25">
      <c r="A1546" s="11">
        <v>44013</v>
      </c>
      <c r="B1546" s="10" t="s">
        <v>5039</v>
      </c>
      <c r="C1546" s="12">
        <v>0.25</v>
      </c>
      <c r="D1546" s="13">
        <v>44024</v>
      </c>
      <c r="E1546" s="7" t="s">
        <v>4769</v>
      </c>
      <c r="F1546" s="14">
        <v>24.1</v>
      </c>
      <c r="G1546" t="s">
        <v>12</v>
      </c>
    </row>
    <row r="1547" spans="1:7" ht="14.25">
      <c r="A1547" s="11">
        <v>44013</v>
      </c>
      <c r="B1547" s="10" t="s">
        <v>5040</v>
      </c>
      <c r="C1547" s="12">
        <v>0.29166666666666669</v>
      </c>
      <c r="D1547" s="13">
        <v>44024</v>
      </c>
      <c r="E1547" s="7" t="s">
        <v>4769</v>
      </c>
      <c r="F1547" s="14">
        <v>24.1</v>
      </c>
      <c r="G1547" t="s">
        <v>12</v>
      </c>
    </row>
    <row r="1548" spans="1:7" ht="14.25">
      <c r="A1548" s="11">
        <v>44013</v>
      </c>
      <c r="B1548" s="10" t="s">
        <v>5041</v>
      </c>
      <c r="C1548" s="12">
        <v>0.33333333333333331</v>
      </c>
      <c r="D1548" s="13">
        <v>44024</v>
      </c>
      <c r="E1548" s="7" t="s">
        <v>4769</v>
      </c>
      <c r="F1548" s="14">
        <v>24.31</v>
      </c>
      <c r="G1548" t="s">
        <v>12</v>
      </c>
    </row>
    <row r="1549" spans="1:7" ht="14.25">
      <c r="A1549" s="11">
        <v>44013</v>
      </c>
      <c r="B1549" s="10" t="s">
        <v>5042</v>
      </c>
      <c r="C1549" s="12">
        <v>0.375</v>
      </c>
      <c r="D1549" s="13">
        <v>44024</v>
      </c>
      <c r="E1549" s="7" t="s">
        <v>4769</v>
      </c>
      <c r="F1549" s="14">
        <v>24.1</v>
      </c>
      <c r="G1549" t="s">
        <v>12</v>
      </c>
    </row>
    <row r="1550" spans="1:7" ht="14.25">
      <c r="A1550" s="11">
        <v>44013</v>
      </c>
      <c r="B1550" s="10" t="s">
        <v>5043</v>
      </c>
      <c r="C1550" s="12">
        <v>0.41666666666666669</v>
      </c>
      <c r="D1550" s="13">
        <v>44024</v>
      </c>
      <c r="E1550" s="7" t="s">
        <v>4769</v>
      </c>
      <c r="F1550" s="14">
        <v>24.99</v>
      </c>
      <c r="G1550" t="s">
        <v>12</v>
      </c>
    </row>
    <row r="1551" spans="1:7" ht="14.25">
      <c r="A1551" s="11">
        <v>44013</v>
      </c>
      <c r="B1551" s="10" t="s">
        <v>5044</v>
      </c>
      <c r="C1551" s="12">
        <v>0.45833333333333331</v>
      </c>
      <c r="D1551" s="13">
        <v>44024</v>
      </c>
      <c r="E1551" s="7" t="s">
        <v>4769</v>
      </c>
      <c r="F1551" s="14">
        <v>25.1</v>
      </c>
      <c r="G1551" t="s">
        <v>12</v>
      </c>
    </row>
    <row r="1552" spans="1:7" ht="14.25">
      <c r="A1552" s="11">
        <v>44013</v>
      </c>
      <c r="B1552" s="10" t="s">
        <v>5046</v>
      </c>
      <c r="C1552" s="12">
        <v>0.54166666666666663</v>
      </c>
      <c r="D1552" s="13">
        <v>44024</v>
      </c>
      <c r="E1552" s="7" t="s">
        <v>4769</v>
      </c>
      <c r="F1552" s="14">
        <v>27.9</v>
      </c>
      <c r="G1552" t="s">
        <v>12</v>
      </c>
    </row>
    <row r="1553" spans="1:7" ht="14.25">
      <c r="A1553" s="11">
        <v>44013</v>
      </c>
      <c r="B1553" s="10" t="s">
        <v>5047</v>
      </c>
      <c r="C1553" s="12">
        <v>0.58333333333333337</v>
      </c>
      <c r="D1553" s="13">
        <v>44024</v>
      </c>
      <c r="E1553" s="7" t="s">
        <v>4769</v>
      </c>
      <c r="F1553" s="14">
        <v>29.16</v>
      </c>
      <c r="G1553" t="s">
        <v>12</v>
      </c>
    </row>
    <row r="1554" spans="1:7" ht="14.25">
      <c r="A1554" s="11">
        <v>44013</v>
      </c>
      <c r="B1554" s="10" t="s">
        <v>5048</v>
      </c>
      <c r="C1554" s="12">
        <v>0.625</v>
      </c>
      <c r="D1554" s="13">
        <v>44024</v>
      </c>
      <c r="E1554" s="7" t="s">
        <v>4769</v>
      </c>
      <c r="F1554" s="14">
        <v>27</v>
      </c>
      <c r="G1554" t="s">
        <v>12</v>
      </c>
    </row>
    <row r="1555" spans="1:7" ht="14.25">
      <c r="A1555" s="11">
        <v>44013</v>
      </c>
      <c r="B1555" s="10" t="s">
        <v>5049</v>
      </c>
      <c r="C1555" s="12">
        <v>0.66666666666666663</v>
      </c>
      <c r="D1555" s="13">
        <v>44024</v>
      </c>
      <c r="E1555" s="7" t="s">
        <v>4769</v>
      </c>
      <c r="F1555" s="14">
        <v>26</v>
      </c>
      <c r="G1555" t="s">
        <v>12</v>
      </c>
    </row>
    <row r="1556" spans="1:7" ht="14.25">
      <c r="A1556" s="11">
        <v>44013</v>
      </c>
      <c r="B1556" s="10" t="s">
        <v>5050</v>
      </c>
      <c r="C1556" s="12">
        <v>0.70833333333333337</v>
      </c>
      <c r="D1556" s="13">
        <v>44024</v>
      </c>
      <c r="E1556" s="7" t="s">
        <v>4769</v>
      </c>
      <c r="F1556" s="14">
        <v>27</v>
      </c>
      <c r="G1556" t="s">
        <v>12</v>
      </c>
    </row>
    <row r="1557" spans="1:7" ht="14.25">
      <c r="A1557" s="11">
        <v>44013</v>
      </c>
      <c r="B1557" s="10" t="s">
        <v>5051</v>
      </c>
      <c r="C1557" s="12">
        <v>0.75</v>
      </c>
      <c r="D1557" s="13">
        <v>44024</v>
      </c>
      <c r="E1557" s="7" t="s">
        <v>4769</v>
      </c>
      <c r="F1557" s="14">
        <v>29.05</v>
      </c>
      <c r="G1557" t="s">
        <v>12</v>
      </c>
    </row>
    <row r="1558" spans="1:7" ht="14.25">
      <c r="A1558" s="11">
        <v>44013</v>
      </c>
      <c r="B1558" s="10" t="s">
        <v>5057</v>
      </c>
      <c r="C1558" s="12">
        <v>0</v>
      </c>
      <c r="D1558" s="13">
        <v>44025</v>
      </c>
      <c r="E1558" s="7" t="s">
        <v>4769</v>
      </c>
      <c r="F1558" s="14">
        <v>34.65</v>
      </c>
      <c r="G1558" t="s">
        <v>12</v>
      </c>
    </row>
    <row r="1559" spans="1:7" ht="14.25">
      <c r="A1559" s="11">
        <v>44013</v>
      </c>
      <c r="B1559" s="10" t="s">
        <v>5058</v>
      </c>
      <c r="C1559" s="12">
        <v>4.1666666666666664E-2</v>
      </c>
      <c r="D1559" s="13">
        <v>44025</v>
      </c>
      <c r="E1559" s="7" t="s">
        <v>4769</v>
      </c>
      <c r="F1559" s="14">
        <v>27.5</v>
      </c>
      <c r="G1559" t="s">
        <v>12</v>
      </c>
    </row>
    <row r="1560" spans="1:7" ht="14.25">
      <c r="A1560" s="11">
        <v>44013</v>
      </c>
      <c r="B1560" s="10" t="s">
        <v>5059</v>
      </c>
      <c r="C1560" s="12">
        <v>8.3333333333333329E-2</v>
      </c>
      <c r="D1560" s="13">
        <v>44025</v>
      </c>
      <c r="E1560" s="7" t="s">
        <v>4769</v>
      </c>
      <c r="F1560" s="14">
        <v>25.7</v>
      </c>
      <c r="G1560" t="s">
        <v>12</v>
      </c>
    </row>
    <row r="1561" spans="1:7" ht="14.25">
      <c r="A1561" s="11">
        <v>44013</v>
      </c>
      <c r="B1561" s="10" t="s">
        <v>5060</v>
      </c>
      <c r="C1561" s="12">
        <v>0.125</v>
      </c>
      <c r="D1561" s="13">
        <v>44025</v>
      </c>
      <c r="E1561" s="7" t="s">
        <v>4769</v>
      </c>
      <c r="F1561" s="14">
        <v>25.1</v>
      </c>
      <c r="G1561" t="s">
        <v>12</v>
      </c>
    </row>
    <row r="1562" spans="1:7" ht="14.25">
      <c r="A1562" s="11">
        <v>44013</v>
      </c>
      <c r="B1562" s="10" t="s">
        <v>5061</v>
      </c>
      <c r="C1562" s="12">
        <v>0.16666666666666666</v>
      </c>
      <c r="D1562" s="13">
        <v>44025</v>
      </c>
      <c r="E1562" s="7" t="s">
        <v>4769</v>
      </c>
      <c r="F1562" s="14">
        <v>25.1</v>
      </c>
      <c r="G1562" t="s">
        <v>12</v>
      </c>
    </row>
    <row r="1563" spans="1:7" ht="14.25">
      <c r="A1563" s="11">
        <v>44013</v>
      </c>
      <c r="B1563" s="10" t="s">
        <v>5063</v>
      </c>
      <c r="C1563" s="12">
        <v>0.25</v>
      </c>
      <c r="D1563" s="13">
        <v>44025</v>
      </c>
      <c r="E1563" s="7" t="s">
        <v>4769</v>
      </c>
      <c r="F1563" s="14">
        <v>34.64</v>
      </c>
      <c r="G1563" t="s">
        <v>12</v>
      </c>
    </row>
    <row r="1564" spans="1:7" ht="14.25">
      <c r="A1564" s="11">
        <v>44013</v>
      </c>
      <c r="B1564" s="10" t="s">
        <v>5064</v>
      </c>
      <c r="C1564" s="12">
        <v>0.29166666666666669</v>
      </c>
      <c r="D1564" s="13">
        <v>44025</v>
      </c>
      <c r="E1564" s="7" t="s">
        <v>4769</v>
      </c>
      <c r="F1564" s="14">
        <v>39.270000000000003</v>
      </c>
      <c r="G1564" t="s">
        <v>12</v>
      </c>
    </row>
    <row r="1565" spans="1:7" ht="14.25">
      <c r="A1565" s="11">
        <v>44013</v>
      </c>
      <c r="B1565" s="10" t="s">
        <v>5068</v>
      </c>
      <c r="C1565" s="12">
        <v>0.45833333333333331</v>
      </c>
      <c r="D1565" s="13">
        <v>44025</v>
      </c>
      <c r="E1565" s="7" t="s">
        <v>4769</v>
      </c>
      <c r="F1565" s="14">
        <v>33.659999999999997</v>
      </c>
      <c r="G1565" t="s">
        <v>12</v>
      </c>
    </row>
    <row r="1566" spans="1:7" ht="14.25">
      <c r="A1566" s="11">
        <v>44013</v>
      </c>
      <c r="B1566" s="10" t="s">
        <v>5069</v>
      </c>
      <c r="C1566" s="12">
        <v>0.5</v>
      </c>
      <c r="D1566" s="13">
        <v>44025</v>
      </c>
      <c r="E1566" s="7" t="s">
        <v>4769</v>
      </c>
      <c r="F1566" s="14">
        <v>34.28</v>
      </c>
      <c r="G1566" t="s">
        <v>12</v>
      </c>
    </row>
    <row r="1567" spans="1:7" ht="14.25">
      <c r="A1567" s="11">
        <v>44013</v>
      </c>
      <c r="B1567" s="10" t="s">
        <v>5070</v>
      </c>
      <c r="C1567" s="12">
        <v>0.54166666666666663</v>
      </c>
      <c r="D1567" s="13">
        <v>44025</v>
      </c>
      <c r="E1567" s="7" t="s">
        <v>4769</v>
      </c>
      <c r="F1567" s="14">
        <v>35</v>
      </c>
      <c r="G1567" t="s">
        <v>12</v>
      </c>
    </row>
    <row r="1568" spans="1:7" ht="14.25">
      <c r="A1568" s="11">
        <v>44013</v>
      </c>
      <c r="B1568" s="10" t="s">
        <v>5072</v>
      </c>
      <c r="C1568" s="12">
        <v>0.625</v>
      </c>
      <c r="D1568" s="13">
        <v>44025</v>
      </c>
      <c r="E1568" s="7" t="s">
        <v>4769</v>
      </c>
      <c r="F1568" s="14">
        <v>32.840000000000003</v>
      </c>
      <c r="G1568" t="s">
        <v>12</v>
      </c>
    </row>
    <row r="1569" spans="1:7" ht="14.25">
      <c r="A1569" s="11">
        <v>44013</v>
      </c>
      <c r="B1569" s="10" t="s">
        <v>5077</v>
      </c>
      <c r="C1569" s="12">
        <v>0.83333333333333337</v>
      </c>
      <c r="D1569" s="13">
        <v>44025</v>
      </c>
      <c r="E1569" s="7" t="s">
        <v>4769</v>
      </c>
      <c r="F1569" s="14">
        <v>38.99</v>
      </c>
      <c r="G1569" t="s">
        <v>12</v>
      </c>
    </row>
    <row r="1570" spans="1:7" ht="14.25">
      <c r="A1570" s="11">
        <v>44013</v>
      </c>
      <c r="B1570" s="10" t="s">
        <v>5081</v>
      </c>
      <c r="C1570" s="12">
        <v>0</v>
      </c>
      <c r="D1570" s="13">
        <v>44026</v>
      </c>
      <c r="E1570" s="7" t="s">
        <v>4769</v>
      </c>
      <c r="F1570" s="14">
        <v>34.47</v>
      </c>
      <c r="G1570" t="s">
        <v>12</v>
      </c>
    </row>
    <row r="1571" spans="1:7" ht="14.25">
      <c r="A1571" s="11">
        <v>44013</v>
      </c>
      <c r="B1571" s="10" t="s">
        <v>5082</v>
      </c>
      <c r="C1571" s="12">
        <v>4.1666666666666664E-2</v>
      </c>
      <c r="D1571" s="13">
        <v>44026</v>
      </c>
      <c r="E1571" s="7" t="s">
        <v>4769</v>
      </c>
      <c r="F1571" s="14">
        <v>29.79</v>
      </c>
      <c r="G1571" t="s">
        <v>12</v>
      </c>
    </row>
    <row r="1572" spans="1:7" ht="14.25">
      <c r="A1572" s="11">
        <v>44013</v>
      </c>
      <c r="B1572" s="10" t="s">
        <v>5084</v>
      </c>
      <c r="C1572" s="12">
        <v>0.125</v>
      </c>
      <c r="D1572" s="13">
        <v>44026</v>
      </c>
      <c r="E1572" s="7" t="s">
        <v>4769</v>
      </c>
      <c r="F1572" s="14">
        <v>27.74</v>
      </c>
      <c r="G1572" t="s">
        <v>12</v>
      </c>
    </row>
    <row r="1573" spans="1:7" ht="14.25">
      <c r="A1573" s="11">
        <v>44013</v>
      </c>
      <c r="B1573" s="10" t="s">
        <v>5086</v>
      </c>
      <c r="C1573" s="12">
        <v>0.20833333333333334</v>
      </c>
      <c r="D1573" s="13">
        <v>44026</v>
      </c>
      <c r="E1573" s="7" t="s">
        <v>4769</v>
      </c>
      <c r="F1573" s="14">
        <v>26.77</v>
      </c>
      <c r="G1573" t="s">
        <v>12</v>
      </c>
    </row>
    <row r="1574" spans="1:7" ht="14.25">
      <c r="A1574" s="11">
        <v>44013</v>
      </c>
      <c r="B1574" s="10" t="s">
        <v>5088</v>
      </c>
      <c r="C1574" s="12">
        <v>0.29166666666666669</v>
      </c>
      <c r="D1574" s="13">
        <v>44026</v>
      </c>
      <c r="E1574" s="7" t="s">
        <v>4769</v>
      </c>
      <c r="F1574" s="14">
        <v>27.85</v>
      </c>
      <c r="G1574" t="s">
        <v>12</v>
      </c>
    </row>
    <row r="1575" spans="1:7" ht="14.25">
      <c r="A1575" s="11">
        <v>44013</v>
      </c>
      <c r="B1575" s="10" t="s">
        <v>5089</v>
      </c>
      <c r="C1575" s="12">
        <v>0.33333333333333331</v>
      </c>
      <c r="D1575" s="13">
        <v>44026</v>
      </c>
      <c r="E1575" s="7" t="s">
        <v>4769</v>
      </c>
      <c r="F1575" s="14">
        <v>33.26</v>
      </c>
      <c r="G1575" t="s">
        <v>12</v>
      </c>
    </row>
    <row r="1576" spans="1:7" ht="14.25">
      <c r="A1576" s="11">
        <v>44013</v>
      </c>
      <c r="B1576" s="10" t="s">
        <v>5090</v>
      </c>
      <c r="C1576" s="12">
        <v>0.375</v>
      </c>
      <c r="D1576" s="13">
        <v>44026</v>
      </c>
      <c r="E1576" s="7" t="s">
        <v>4769</v>
      </c>
      <c r="F1576" s="14">
        <v>36.4</v>
      </c>
      <c r="G1576" t="s">
        <v>12</v>
      </c>
    </row>
    <row r="1577" spans="1:7" ht="14.25">
      <c r="A1577" s="11">
        <v>44013</v>
      </c>
      <c r="B1577" s="10" t="s">
        <v>5091</v>
      </c>
      <c r="C1577" s="12">
        <v>0.41666666666666669</v>
      </c>
      <c r="D1577" s="13">
        <v>44026</v>
      </c>
      <c r="E1577" s="7" t="s">
        <v>4769</v>
      </c>
      <c r="F1577" s="14">
        <v>36.15</v>
      </c>
      <c r="G1577" t="s">
        <v>12</v>
      </c>
    </row>
    <row r="1578" spans="1:7" ht="14.25">
      <c r="A1578" s="11">
        <v>44013</v>
      </c>
      <c r="B1578" s="10" t="s">
        <v>5092</v>
      </c>
      <c r="C1578" s="12">
        <v>0.45833333333333331</v>
      </c>
      <c r="D1578" s="13">
        <v>44026</v>
      </c>
      <c r="E1578" s="7" t="s">
        <v>4769</v>
      </c>
      <c r="F1578" s="14">
        <v>36.520000000000003</v>
      </c>
      <c r="G1578" t="s">
        <v>12</v>
      </c>
    </row>
    <row r="1579" spans="1:7" ht="14.25">
      <c r="A1579" s="11">
        <v>44013</v>
      </c>
      <c r="B1579" s="10" t="s">
        <v>5093</v>
      </c>
      <c r="C1579" s="12">
        <v>0.5</v>
      </c>
      <c r="D1579" s="13">
        <v>44026</v>
      </c>
      <c r="E1579" s="7" t="s">
        <v>4769</v>
      </c>
      <c r="F1579" s="14">
        <v>36.979999999999997</v>
      </c>
      <c r="G1579" t="s">
        <v>12</v>
      </c>
    </row>
    <row r="1580" spans="1:7" ht="14.25">
      <c r="A1580" s="11">
        <v>44013</v>
      </c>
      <c r="B1580" s="10" t="s">
        <v>5094</v>
      </c>
      <c r="C1580" s="12">
        <v>0.54166666666666663</v>
      </c>
      <c r="D1580" s="13">
        <v>44026</v>
      </c>
      <c r="E1580" s="7" t="s">
        <v>4769</v>
      </c>
      <c r="F1580" s="14">
        <v>37.5</v>
      </c>
      <c r="G1580" t="s">
        <v>12</v>
      </c>
    </row>
    <row r="1581" spans="1:7" ht="14.25">
      <c r="A1581" s="11">
        <v>44013</v>
      </c>
      <c r="B1581" s="10" t="s">
        <v>5097</v>
      </c>
      <c r="C1581" s="12">
        <v>0.66666666666666663</v>
      </c>
      <c r="D1581" s="13">
        <v>44026</v>
      </c>
      <c r="E1581" s="7" t="s">
        <v>4769</v>
      </c>
      <c r="F1581" s="14">
        <v>36.200000000000003</v>
      </c>
      <c r="G1581" t="s">
        <v>12</v>
      </c>
    </row>
    <row r="1582" spans="1:7" ht="14.25">
      <c r="A1582" s="11">
        <v>44013</v>
      </c>
      <c r="B1582" s="10" t="s">
        <v>5098</v>
      </c>
      <c r="C1582" s="12">
        <v>0.70833333333333337</v>
      </c>
      <c r="D1582" s="13">
        <v>44026</v>
      </c>
      <c r="E1582" s="7" t="s">
        <v>4769</v>
      </c>
      <c r="F1582" s="14">
        <v>38.299999999999997</v>
      </c>
      <c r="G1582" t="s">
        <v>12</v>
      </c>
    </row>
    <row r="1583" spans="1:7" ht="14.25">
      <c r="A1583" s="11">
        <v>44013</v>
      </c>
      <c r="B1583" s="10" t="s">
        <v>5102</v>
      </c>
      <c r="C1583" s="12">
        <v>0.875</v>
      </c>
      <c r="D1583" s="13">
        <v>44026</v>
      </c>
      <c r="E1583" s="7" t="s">
        <v>4769</v>
      </c>
      <c r="F1583" s="14">
        <v>36.200000000000003</v>
      </c>
      <c r="G1583" t="s">
        <v>12</v>
      </c>
    </row>
    <row r="1584" spans="1:7" ht="14.25">
      <c r="A1584" s="11">
        <v>44013</v>
      </c>
      <c r="B1584" s="10" t="s">
        <v>5103</v>
      </c>
      <c r="C1584" s="12">
        <v>0.91666666666666663</v>
      </c>
      <c r="D1584" s="13">
        <v>44026</v>
      </c>
      <c r="E1584" s="7" t="s">
        <v>4769</v>
      </c>
      <c r="F1584" s="14">
        <v>35.01</v>
      </c>
      <c r="G1584" t="s">
        <v>12</v>
      </c>
    </row>
    <row r="1585" spans="1:7" ht="14.25">
      <c r="A1585" s="11">
        <v>44013</v>
      </c>
      <c r="B1585" s="10" t="s">
        <v>5105</v>
      </c>
      <c r="C1585" s="12">
        <v>0</v>
      </c>
      <c r="D1585" s="13">
        <v>44027</v>
      </c>
      <c r="E1585" s="7" t="s">
        <v>4769</v>
      </c>
      <c r="F1585" s="14">
        <v>35.549999999999997</v>
      </c>
      <c r="G1585" t="s">
        <v>12</v>
      </c>
    </row>
    <row r="1586" spans="1:7" ht="14.25">
      <c r="A1586" s="11">
        <v>44013</v>
      </c>
      <c r="B1586" s="10" t="s">
        <v>5107</v>
      </c>
      <c r="C1586" s="12">
        <v>8.3333333333333329E-2</v>
      </c>
      <c r="D1586" s="13">
        <v>44027</v>
      </c>
      <c r="E1586" s="7" t="s">
        <v>4769</v>
      </c>
      <c r="F1586" s="14">
        <v>26.69</v>
      </c>
      <c r="G1586" t="s">
        <v>12</v>
      </c>
    </row>
    <row r="1587" spans="1:7" ht="14.25">
      <c r="A1587" s="11">
        <v>44013</v>
      </c>
      <c r="B1587" s="10" t="s">
        <v>5108</v>
      </c>
      <c r="C1587" s="12">
        <v>0.125</v>
      </c>
      <c r="D1587" s="13">
        <v>44027</v>
      </c>
      <c r="E1587" s="7" t="s">
        <v>4769</v>
      </c>
      <c r="F1587" s="14">
        <v>26</v>
      </c>
      <c r="G1587" t="s">
        <v>12</v>
      </c>
    </row>
    <row r="1588" spans="1:7" ht="14.25">
      <c r="A1588" s="11">
        <v>44013</v>
      </c>
      <c r="B1588" s="10" t="s">
        <v>5109</v>
      </c>
      <c r="C1588" s="12">
        <v>0.16666666666666666</v>
      </c>
      <c r="D1588" s="13">
        <v>44027</v>
      </c>
      <c r="E1588" s="7" t="s">
        <v>4769</v>
      </c>
      <c r="F1588" s="14">
        <v>26</v>
      </c>
      <c r="G1588" t="s">
        <v>12</v>
      </c>
    </row>
    <row r="1589" spans="1:7" ht="14.25">
      <c r="A1589" s="11">
        <v>44013</v>
      </c>
      <c r="B1589" s="10" t="s">
        <v>5110</v>
      </c>
      <c r="C1589" s="12">
        <v>0.20833333333333334</v>
      </c>
      <c r="D1589" s="13">
        <v>44027</v>
      </c>
      <c r="E1589" s="7" t="s">
        <v>4769</v>
      </c>
      <c r="F1589" s="14">
        <v>26.22</v>
      </c>
      <c r="G1589" t="s">
        <v>12</v>
      </c>
    </row>
    <row r="1590" spans="1:7" ht="14.25">
      <c r="A1590" s="11">
        <v>44013</v>
      </c>
      <c r="B1590" s="10" t="s">
        <v>5111</v>
      </c>
      <c r="C1590" s="12">
        <v>0.25</v>
      </c>
      <c r="D1590" s="13">
        <v>44027</v>
      </c>
      <c r="E1590" s="7" t="s">
        <v>4769</v>
      </c>
      <c r="F1590" s="14">
        <v>27.18</v>
      </c>
      <c r="G1590" t="s">
        <v>12</v>
      </c>
    </row>
    <row r="1591" spans="1:7" ht="14.25">
      <c r="A1591" s="11">
        <v>44013</v>
      </c>
      <c r="B1591" s="10" t="s">
        <v>5112</v>
      </c>
      <c r="C1591" s="12">
        <v>0.29166666666666669</v>
      </c>
      <c r="D1591" s="13">
        <v>44027</v>
      </c>
      <c r="E1591" s="7" t="s">
        <v>4769</v>
      </c>
      <c r="F1591" s="14">
        <v>27.7</v>
      </c>
      <c r="G1591" t="s">
        <v>12</v>
      </c>
    </row>
    <row r="1592" spans="1:7" ht="14.25">
      <c r="A1592" s="11">
        <v>44013</v>
      </c>
      <c r="B1592" s="10" t="s">
        <v>5113</v>
      </c>
      <c r="C1592" s="12">
        <v>0.33333333333333331</v>
      </c>
      <c r="D1592" s="13">
        <v>44027</v>
      </c>
      <c r="E1592" s="7" t="s">
        <v>4769</v>
      </c>
      <c r="F1592" s="14">
        <v>31.63</v>
      </c>
      <c r="G1592" t="s">
        <v>12</v>
      </c>
    </row>
    <row r="1593" spans="1:7" ht="14.25">
      <c r="A1593" s="11">
        <v>44013</v>
      </c>
      <c r="B1593" s="10" t="s">
        <v>5114</v>
      </c>
      <c r="C1593" s="12">
        <v>0.375</v>
      </c>
      <c r="D1593" s="13">
        <v>44027</v>
      </c>
      <c r="E1593" s="7" t="s">
        <v>4769</v>
      </c>
      <c r="F1593" s="14">
        <v>34.07</v>
      </c>
      <c r="G1593" t="s">
        <v>12</v>
      </c>
    </row>
    <row r="1594" spans="1:7" ht="14.25">
      <c r="A1594" s="11">
        <v>44013</v>
      </c>
      <c r="B1594" s="10" t="s">
        <v>5115</v>
      </c>
      <c r="C1594" s="12">
        <v>0.41666666666666669</v>
      </c>
      <c r="D1594" s="13">
        <v>44027</v>
      </c>
      <c r="E1594" s="7" t="s">
        <v>4769</v>
      </c>
      <c r="F1594" s="14">
        <v>31.26</v>
      </c>
      <c r="G1594" t="s">
        <v>12</v>
      </c>
    </row>
    <row r="1595" spans="1:7" ht="14.25">
      <c r="A1595" s="11">
        <v>44013</v>
      </c>
      <c r="B1595" s="10" t="s">
        <v>5117</v>
      </c>
      <c r="C1595" s="12">
        <v>0.5</v>
      </c>
      <c r="D1595" s="13">
        <v>44027</v>
      </c>
      <c r="E1595" s="7" t="s">
        <v>4769</v>
      </c>
      <c r="F1595" s="14">
        <v>33</v>
      </c>
      <c r="G1595" t="s">
        <v>12</v>
      </c>
    </row>
    <row r="1596" spans="1:7" ht="14.25">
      <c r="A1596" s="11">
        <v>44013</v>
      </c>
      <c r="B1596" s="10" t="s">
        <v>5122</v>
      </c>
      <c r="C1596" s="12">
        <v>0.70833333333333337</v>
      </c>
      <c r="D1596" s="13">
        <v>44027</v>
      </c>
      <c r="E1596" s="7" t="s">
        <v>4769</v>
      </c>
      <c r="F1596" s="14">
        <v>32.57</v>
      </c>
      <c r="G1596" t="s">
        <v>12</v>
      </c>
    </row>
    <row r="1597" spans="1:7" ht="14.25">
      <c r="A1597" s="11">
        <v>44013</v>
      </c>
      <c r="B1597" s="10" t="s">
        <v>5124</v>
      </c>
      <c r="C1597" s="12">
        <v>0.79166666666666663</v>
      </c>
      <c r="D1597" s="13">
        <v>44027</v>
      </c>
      <c r="E1597" s="7" t="s">
        <v>4769</v>
      </c>
      <c r="F1597" s="14">
        <v>29.36</v>
      </c>
      <c r="G1597" t="s">
        <v>12</v>
      </c>
    </row>
    <row r="1598" spans="1:7" ht="14.25">
      <c r="A1598" s="11">
        <v>44013</v>
      </c>
      <c r="B1598" s="10" t="s">
        <v>5125</v>
      </c>
      <c r="C1598" s="12">
        <v>0.83333333333333337</v>
      </c>
      <c r="D1598" s="13">
        <v>44027</v>
      </c>
      <c r="E1598" s="7" t="s">
        <v>4769</v>
      </c>
      <c r="F1598" s="14">
        <v>34.07</v>
      </c>
      <c r="G1598" t="s">
        <v>12</v>
      </c>
    </row>
    <row r="1599" spans="1:7" ht="14.25">
      <c r="A1599" s="11">
        <v>44013</v>
      </c>
      <c r="B1599" s="10" t="s">
        <v>5126</v>
      </c>
      <c r="C1599" s="12">
        <v>0.875</v>
      </c>
      <c r="D1599" s="13">
        <v>44027</v>
      </c>
      <c r="E1599" s="7" t="s">
        <v>4769</v>
      </c>
      <c r="F1599" s="14">
        <v>37.11</v>
      </c>
      <c r="G1599" t="s">
        <v>12</v>
      </c>
    </row>
    <row r="1600" spans="1:7" ht="14.25">
      <c r="A1600" s="11">
        <v>44013</v>
      </c>
      <c r="B1600" s="10" t="s">
        <v>5127</v>
      </c>
      <c r="C1600" s="12">
        <v>0.91666666666666663</v>
      </c>
      <c r="D1600" s="13">
        <v>44027</v>
      </c>
      <c r="E1600" s="7" t="s">
        <v>4769</v>
      </c>
      <c r="F1600" s="14">
        <v>36.92</v>
      </c>
      <c r="G1600" t="s">
        <v>12</v>
      </c>
    </row>
    <row r="1601" spans="1:7" ht="14.25">
      <c r="A1601" s="11">
        <v>44013</v>
      </c>
      <c r="B1601" s="10" t="s">
        <v>5131</v>
      </c>
      <c r="C1601" s="12">
        <v>8.3333333333333329E-2</v>
      </c>
      <c r="D1601" s="13">
        <v>44028</v>
      </c>
      <c r="E1601" s="7" t="s">
        <v>4769</v>
      </c>
      <c r="F1601" s="14">
        <v>27.82</v>
      </c>
      <c r="G1601" t="s">
        <v>12</v>
      </c>
    </row>
    <row r="1602" spans="1:7" ht="14.25">
      <c r="A1602" s="11">
        <v>44013</v>
      </c>
      <c r="B1602" s="10" t="s">
        <v>5132</v>
      </c>
      <c r="C1602" s="12">
        <v>0.125</v>
      </c>
      <c r="D1602" s="13">
        <v>44028</v>
      </c>
      <c r="E1602" s="7" t="s">
        <v>4769</v>
      </c>
      <c r="F1602" s="14">
        <v>27.5</v>
      </c>
      <c r="G1602" t="s">
        <v>12</v>
      </c>
    </row>
    <row r="1603" spans="1:7" ht="14.25">
      <c r="A1603" s="11">
        <v>44013</v>
      </c>
      <c r="B1603" s="10" t="s">
        <v>5133</v>
      </c>
      <c r="C1603" s="12">
        <v>0.16666666666666666</v>
      </c>
      <c r="D1603" s="13">
        <v>44028</v>
      </c>
      <c r="E1603" s="7" t="s">
        <v>4769</v>
      </c>
      <c r="F1603" s="14">
        <v>27.04</v>
      </c>
      <c r="G1603" t="s">
        <v>12</v>
      </c>
    </row>
    <row r="1604" spans="1:7" ht="14.25">
      <c r="A1604" s="11">
        <v>44013</v>
      </c>
      <c r="B1604" s="10" t="s">
        <v>5134</v>
      </c>
      <c r="C1604" s="12">
        <v>0.20833333333333334</v>
      </c>
      <c r="D1604" s="13">
        <v>44028</v>
      </c>
      <c r="E1604" s="7" t="s">
        <v>4769</v>
      </c>
      <c r="F1604" s="14">
        <v>27.82</v>
      </c>
      <c r="G1604" t="s">
        <v>12</v>
      </c>
    </row>
    <row r="1605" spans="1:7" ht="14.25">
      <c r="A1605" s="11">
        <v>44013</v>
      </c>
      <c r="B1605" s="10" t="s">
        <v>5135</v>
      </c>
      <c r="C1605" s="12">
        <v>0.25</v>
      </c>
      <c r="D1605" s="13">
        <v>44028</v>
      </c>
      <c r="E1605" s="7" t="s">
        <v>4769</v>
      </c>
      <c r="F1605" s="14">
        <v>29.24</v>
      </c>
      <c r="G1605" t="s">
        <v>12</v>
      </c>
    </row>
    <row r="1606" spans="1:7" ht="14.25">
      <c r="A1606" s="11">
        <v>44013</v>
      </c>
      <c r="B1606" s="10" t="s">
        <v>5136</v>
      </c>
      <c r="C1606" s="12">
        <v>0.29166666666666669</v>
      </c>
      <c r="D1606" s="13">
        <v>44028</v>
      </c>
      <c r="E1606" s="7" t="s">
        <v>4769</v>
      </c>
      <c r="F1606" s="14">
        <v>36.03</v>
      </c>
      <c r="G1606" t="s">
        <v>12</v>
      </c>
    </row>
    <row r="1607" spans="1:7" ht="14.25">
      <c r="A1607" s="11">
        <v>44013</v>
      </c>
      <c r="B1607" s="10" t="s">
        <v>5144</v>
      </c>
      <c r="C1607" s="12">
        <v>0.625</v>
      </c>
      <c r="D1607" s="13">
        <v>44028</v>
      </c>
      <c r="E1607" s="7" t="s">
        <v>4769</v>
      </c>
      <c r="F1607" s="14">
        <v>37.65</v>
      </c>
      <c r="G1607" t="s">
        <v>12</v>
      </c>
    </row>
    <row r="1608" spans="1:7" ht="14.25">
      <c r="A1608" s="11">
        <v>44013</v>
      </c>
      <c r="B1608" s="10" t="s">
        <v>5146</v>
      </c>
      <c r="C1608" s="12">
        <v>0.70833333333333337</v>
      </c>
      <c r="D1608" s="13">
        <v>44028</v>
      </c>
      <c r="E1608" s="7" t="s">
        <v>4769</v>
      </c>
      <c r="F1608" s="14">
        <v>37.049999999999997</v>
      </c>
      <c r="G1608" t="s">
        <v>12</v>
      </c>
    </row>
    <row r="1609" spans="1:7" ht="14.25">
      <c r="A1609" s="11">
        <v>44013</v>
      </c>
      <c r="B1609" s="10" t="s">
        <v>5148</v>
      </c>
      <c r="C1609" s="12">
        <v>0.79166666666666663</v>
      </c>
      <c r="D1609" s="13">
        <v>44028</v>
      </c>
      <c r="E1609" s="7" t="s">
        <v>4769</v>
      </c>
      <c r="F1609" s="14">
        <v>36.32</v>
      </c>
      <c r="G1609" t="s">
        <v>12</v>
      </c>
    </row>
    <row r="1610" spans="1:7" ht="14.25">
      <c r="A1610" s="11">
        <v>44013</v>
      </c>
      <c r="B1610" s="10" t="s">
        <v>5154</v>
      </c>
      <c r="C1610" s="12">
        <v>4.1666666666666664E-2</v>
      </c>
      <c r="D1610" s="13">
        <v>44029</v>
      </c>
      <c r="E1610" s="7" t="s">
        <v>4769</v>
      </c>
      <c r="F1610" s="14">
        <v>30</v>
      </c>
      <c r="G1610" t="s">
        <v>12</v>
      </c>
    </row>
    <row r="1611" spans="1:7" ht="14.25">
      <c r="A1611" s="11">
        <v>44013</v>
      </c>
      <c r="B1611" s="10" t="s">
        <v>5155</v>
      </c>
      <c r="C1611" s="12">
        <v>8.3333333333333329E-2</v>
      </c>
      <c r="D1611" s="13">
        <v>44029</v>
      </c>
      <c r="E1611" s="7" t="s">
        <v>4769</v>
      </c>
      <c r="F1611" s="14">
        <v>27</v>
      </c>
      <c r="G1611" t="s">
        <v>12</v>
      </c>
    </row>
    <row r="1612" spans="1:7" ht="14.25">
      <c r="A1612" s="11">
        <v>44013</v>
      </c>
      <c r="B1612" s="10" t="s">
        <v>5156</v>
      </c>
      <c r="C1612" s="12">
        <v>0.125</v>
      </c>
      <c r="D1612" s="13">
        <v>44029</v>
      </c>
      <c r="E1612" s="7" t="s">
        <v>4769</v>
      </c>
      <c r="F1612" s="14">
        <v>26.5</v>
      </c>
      <c r="G1612" t="s">
        <v>12</v>
      </c>
    </row>
    <row r="1613" spans="1:7" ht="14.25">
      <c r="A1613" s="11">
        <v>44013</v>
      </c>
      <c r="B1613" s="10" t="s">
        <v>5157</v>
      </c>
      <c r="C1613" s="12">
        <v>0.16666666666666666</v>
      </c>
      <c r="D1613" s="13">
        <v>44029</v>
      </c>
      <c r="E1613" s="7" t="s">
        <v>4769</v>
      </c>
      <c r="F1613" s="14">
        <v>26.5</v>
      </c>
      <c r="G1613" t="s">
        <v>12</v>
      </c>
    </row>
    <row r="1614" spans="1:7" ht="14.25">
      <c r="A1614" s="11">
        <v>44013</v>
      </c>
      <c r="B1614" s="10" t="s">
        <v>5158</v>
      </c>
      <c r="C1614" s="12">
        <v>0.20833333333333334</v>
      </c>
      <c r="D1614" s="13">
        <v>44029</v>
      </c>
      <c r="E1614" s="7" t="s">
        <v>4769</v>
      </c>
      <c r="F1614" s="14">
        <v>27.2</v>
      </c>
      <c r="G1614" t="s">
        <v>12</v>
      </c>
    </row>
    <row r="1615" spans="1:7" ht="14.25">
      <c r="A1615" s="11">
        <v>44013</v>
      </c>
      <c r="B1615" s="10" t="s">
        <v>5159</v>
      </c>
      <c r="C1615" s="12">
        <v>0.25</v>
      </c>
      <c r="D1615" s="13">
        <v>44029</v>
      </c>
      <c r="E1615" s="7" t="s">
        <v>4769</v>
      </c>
      <c r="F1615" s="14">
        <v>28.56</v>
      </c>
      <c r="G1615" t="s">
        <v>12</v>
      </c>
    </row>
    <row r="1616" spans="1:7" ht="14.25">
      <c r="A1616" s="11">
        <v>44013</v>
      </c>
      <c r="B1616" s="10" t="s">
        <v>5160</v>
      </c>
      <c r="C1616" s="12">
        <v>0.29166666666666669</v>
      </c>
      <c r="D1616" s="13">
        <v>44029</v>
      </c>
      <c r="E1616" s="7" t="s">
        <v>4769</v>
      </c>
      <c r="F1616" s="14">
        <v>28.34</v>
      </c>
      <c r="G1616" t="s">
        <v>12</v>
      </c>
    </row>
    <row r="1617" spans="1:7" ht="14.25">
      <c r="A1617" s="11">
        <v>44013</v>
      </c>
      <c r="B1617" s="10" t="s">
        <v>5161</v>
      </c>
      <c r="C1617" s="12">
        <v>0.33333333333333331</v>
      </c>
      <c r="D1617" s="13">
        <v>44029</v>
      </c>
      <c r="E1617" s="7" t="s">
        <v>4769</v>
      </c>
      <c r="F1617" s="14">
        <v>30.02</v>
      </c>
      <c r="G1617" t="s">
        <v>12</v>
      </c>
    </row>
    <row r="1618" spans="1:7" ht="14.25">
      <c r="A1618" s="11">
        <v>44013</v>
      </c>
      <c r="B1618" s="10" t="s">
        <v>5163</v>
      </c>
      <c r="C1618" s="12">
        <v>0.41666666666666669</v>
      </c>
      <c r="D1618" s="13">
        <v>44029</v>
      </c>
      <c r="E1618" s="7" t="s">
        <v>4769</v>
      </c>
      <c r="F1618" s="14">
        <v>30.53</v>
      </c>
      <c r="G1618" t="s">
        <v>12</v>
      </c>
    </row>
    <row r="1619" spans="1:7" ht="14.25">
      <c r="A1619" s="11">
        <v>44013</v>
      </c>
      <c r="B1619" s="10" t="s">
        <v>5165</v>
      </c>
      <c r="C1619" s="12">
        <v>0.5</v>
      </c>
      <c r="D1619" s="13">
        <v>44029</v>
      </c>
      <c r="E1619" s="7" t="s">
        <v>4769</v>
      </c>
      <c r="F1619" s="14">
        <v>33.49</v>
      </c>
      <c r="G1619" t="s">
        <v>12</v>
      </c>
    </row>
    <row r="1620" spans="1:7" ht="14.25">
      <c r="A1620" s="11">
        <v>44013</v>
      </c>
      <c r="B1620" s="10" t="s">
        <v>5172</v>
      </c>
      <c r="C1620" s="12">
        <v>0.79166666666666663</v>
      </c>
      <c r="D1620" s="13">
        <v>44029</v>
      </c>
      <c r="E1620" s="7" t="s">
        <v>4769</v>
      </c>
      <c r="F1620" s="14">
        <v>35.01</v>
      </c>
      <c r="G1620" t="s">
        <v>12</v>
      </c>
    </row>
    <row r="1621" spans="1:7" ht="14.25">
      <c r="A1621" s="11">
        <v>44013</v>
      </c>
      <c r="B1621" s="10" t="s">
        <v>5179</v>
      </c>
      <c r="C1621" s="12">
        <v>8.3333333333333329E-2</v>
      </c>
      <c r="D1621" s="13">
        <v>44030</v>
      </c>
      <c r="E1621" s="7" t="s">
        <v>4769</v>
      </c>
      <c r="F1621" s="14">
        <v>27.62</v>
      </c>
      <c r="G1621" t="s">
        <v>12</v>
      </c>
    </row>
    <row r="1622" spans="1:7" ht="14.25">
      <c r="A1622" s="11">
        <v>44013</v>
      </c>
      <c r="B1622" s="10" t="s">
        <v>5181</v>
      </c>
      <c r="C1622" s="12">
        <v>0.16666666666666666</v>
      </c>
      <c r="D1622" s="13">
        <v>44030</v>
      </c>
      <c r="E1622" s="7" t="s">
        <v>4769</v>
      </c>
      <c r="F1622" s="14">
        <v>26</v>
      </c>
      <c r="G1622" t="s">
        <v>12</v>
      </c>
    </row>
    <row r="1623" spans="1:7" ht="14.25">
      <c r="A1623" s="11">
        <v>44013</v>
      </c>
      <c r="B1623" s="10" t="s">
        <v>5182</v>
      </c>
      <c r="C1623" s="12">
        <v>0.20833333333333334</v>
      </c>
      <c r="D1623" s="13">
        <v>44030</v>
      </c>
      <c r="E1623" s="7" t="s">
        <v>4769</v>
      </c>
      <c r="F1623" s="14">
        <v>25.75</v>
      </c>
      <c r="G1623" t="s">
        <v>12</v>
      </c>
    </row>
    <row r="1624" spans="1:7" ht="14.25">
      <c r="A1624" s="11">
        <v>44013</v>
      </c>
      <c r="B1624" s="10" t="s">
        <v>5184</v>
      </c>
      <c r="C1624" s="12">
        <v>0.29166666666666669</v>
      </c>
      <c r="D1624" s="13">
        <v>44030</v>
      </c>
      <c r="E1624" s="7" t="s">
        <v>4769</v>
      </c>
      <c r="F1624" s="14">
        <v>26.5</v>
      </c>
      <c r="G1624" t="s">
        <v>12</v>
      </c>
    </row>
    <row r="1625" spans="1:7" ht="14.25">
      <c r="A1625" s="11">
        <v>44013</v>
      </c>
      <c r="B1625" s="10" t="s">
        <v>5185</v>
      </c>
      <c r="C1625" s="12">
        <v>0.33333333333333331</v>
      </c>
      <c r="D1625" s="13">
        <v>44030</v>
      </c>
      <c r="E1625" s="7" t="s">
        <v>4769</v>
      </c>
      <c r="F1625" s="14">
        <v>26.87</v>
      </c>
      <c r="G1625" t="s">
        <v>12</v>
      </c>
    </row>
    <row r="1626" spans="1:7" ht="14.25">
      <c r="A1626" s="11">
        <v>44013</v>
      </c>
      <c r="B1626" s="10" t="s">
        <v>5186</v>
      </c>
      <c r="C1626" s="12">
        <v>0.375</v>
      </c>
      <c r="D1626" s="13">
        <v>44030</v>
      </c>
      <c r="E1626" s="7" t="s">
        <v>4769</v>
      </c>
      <c r="F1626" s="14">
        <v>26.73</v>
      </c>
      <c r="G1626" t="s">
        <v>12</v>
      </c>
    </row>
    <row r="1627" spans="1:7" ht="14.25">
      <c r="A1627" s="11">
        <v>44013</v>
      </c>
      <c r="B1627" s="10" t="s">
        <v>5187</v>
      </c>
      <c r="C1627" s="12">
        <v>0.41666666666666669</v>
      </c>
      <c r="D1627" s="13">
        <v>44030</v>
      </c>
      <c r="E1627" s="7" t="s">
        <v>4769</v>
      </c>
      <c r="F1627" s="14">
        <v>27.37</v>
      </c>
      <c r="G1627" t="s">
        <v>12</v>
      </c>
    </row>
    <row r="1628" spans="1:7" ht="14.25">
      <c r="A1628" s="11">
        <v>44013</v>
      </c>
      <c r="B1628" s="10" t="s">
        <v>5188</v>
      </c>
      <c r="C1628" s="12">
        <v>0.45833333333333331</v>
      </c>
      <c r="D1628" s="13">
        <v>44030</v>
      </c>
      <c r="E1628" s="7" t="s">
        <v>4769</v>
      </c>
      <c r="F1628" s="14">
        <v>27.44</v>
      </c>
      <c r="G1628" t="s">
        <v>12</v>
      </c>
    </row>
    <row r="1629" spans="1:7" ht="14.25">
      <c r="A1629" s="11">
        <v>44013</v>
      </c>
      <c r="B1629" s="10" t="s">
        <v>5189</v>
      </c>
      <c r="C1629" s="12">
        <v>0.5</v>
      </c>
      <c r="D1629" s="13">
        <v>44030</v>
      </c>
      <c r="E1629" s="7" t="s">
        <v>4769</v>
      </c>
      <c r="F1629" s="14">
        <v>31.5</v>
      </c>
      <c r="G1629" t="s">
        <v>12</v>
      </c>
    </row>
    <row r="1630" spans="1:7" ht="14.25">
      <c r="A1630" s="11">
        <v>44013</v>
      </c>
      <c r="B1630" s="10" t="s">
        <v>5193</v>
      </c>
      <c r="C1630" s="12">
        <v>0.66666666666666663</v>
      </c>
      <c r="D1630" s="13">
        <v>44030</v>
      </c>
      <c r="E1630" s="7" t="s">
        <v>4769</v>
      </c>
      <c r="F1630" s="14">
        <v>27.5</v>
      </c>
      <c r="G1630" t="s">
        <v>12</v>
      </c>
    </row>
    <row r="1631" spans="1:7" ht="14.25">
      <c r="A1631" s="11">
        <v>44013</v>
      </c>
      <c r="B1631" s="10" t="s">
        <v>5204</v>
      </c>
      <c r="C1631" s="12">
        <v>0.125</v>
      </c>
      <c r="D1631" s="13">
        <v>44031</v>
      </c>
      <c r="E1631" s="7" t="s">
        <v>4769</v>
      </c>
      <c r="F1631" s="14">
        <v>30.58</v>
      </c>
      <c r="G1631" t="s">
        <v>12</v>
      </c>
    </row>
    <row r="1632" spans="1:7" ht="14.25">
      <c r="A1632" s="11">
        <v>44013</v>
      </c>
      <c r="B1632" s="10" t="s">
        <v>5206</v>
      </c>
      <c r="C1632" s="12">
        <v>0.20833333333333334</v>
      </c>
      <c r="D1632" s="13">
        <v>44031</v>
      </c>
      <c r="E1632" s="7" t="s">
        <v>4769</v>
      </c>
      <c r="F1632" s="14">
        <v>28.09</v>
      </c>
      <c r="G1632" t="s">
        <v>12</v>
      </c>
    </row>
    <row r="1633" spans="1:7" ht="14.25">
      <c r="A1633" s="11">
        <v>44013</v>
      </c>
      <c r="B1633" s="10" t="s">
        <v>5207</v>
      </c>
      <c r="C1633" s="12">
        <v>0.25</v>
      </c>
      <c r="D1633" s="13">
        <v>44031</v>
      </c>
      <c r="E1633" s="7" t="s">
        <v>4769</v>
      </c>
      <c r="F1633" s="14">
        <v>27.47</v>
      </c>
      <c r="G1633" t="s">
        <v>12</v>
      </c>
    </row>
    <row r="1634" spans="1:7" ht="14.25">
      <c r="A1634" s="11">
        <v>44013</v>
      </c>
      <c r="B1634" s="10" t="s">
        <v>5208</v>
      </c>
      <c r="C1634" s="12">
        <v>0.29166666666666669</v>
      </c>
      <c r="D1634" s="13">
        <v>44031</v>
      </c>
      <c r="E1634" s="7" t="s">
        <v>4769</v>
      </c>
      <c r="F1634" s="14">
        <v>26.82</v>
      </c>
      <c r="G1634" t="s">
        <v>12</v>
      </c>
    </row>
    <row r="1635" spans="1:7" ht="14.25">
      <c r="A1635" s="11">
        <v>44013</v>
      </c>
      <c r="B1635" s="10" t="s">
        <v>5209</v>
      </c>
      <c r="C1635" s="12">
        <v>0.33333333333333331</v>
      </c>
      <c r="D1635" s="13">
        <v>44031</v>
      </c>
      <c r="E1635" s="7" t="s">
        <v>4769</v>
      </c>
      <c r="F1635" s="14">
        <v>26.1</v>
      </c>
      <c r="G1635" t="s">
        <v>12</v>
      </c>
    </row>
    <row r="1636" spans="1:7" ht="14.25">
      <c r="A1636" s="11">
        <v>44013</v>
      </c>
      <c r="B1636" s="10" t="s">
        <v>5211</v>
      </c>
      <c r="C1636" s="12">
        <v>0.41666666666666669</v>
      </c>
      <c r="D1636" s="13">
        <v>44031</v>
      </c>
      <c r="E1636" s="7" t="s">
        <v>4769</v>
      </c>
      <c r="F1636" s="14">
        <v>25.7</v>
      </c>
      <c r="G1636" t="s">
        <v>12</v>
      </c>
    </row>
    <row r="1637" spans="1:7" ht="14.25">
      <c r="A1637" s="11">
        <v>44013</v>
      </c>
      <c r="B1637" s="10" t="s">
        <v>5212</v>
      </c>
      <c r="C1637" s="12">
        <v>0.45833333333333331</v>
      </c>
      <c r="D1637" s="13">
        <v>44031</v>
      </c>
      <c r="E1637" s="7" t="s">
        <v>4769</v>
      </c>
      <c r="F1637" s="14">
        <v>25.9</v>
      </c>
      <c r="G1637" t="s">
        <v>12</v>
      </c>
    </row>
    <row r="1638" spans="1:7" ht="14.25">
      <c r="A1638" s="11">
        <v>44013</v>
      </c>
      <c r="B1638" s="10" t="s">
        <v>5213</v>
      </c>
      <c r="C1638" s="12">
        <v>0.5</v>
      </c>
      <c r="D1638" s="13">
        <v>44031</v>
      </c>
      <c r="E1638" s="7" t="s">
        <v>4769</v>
      </c>
      <c r="F1638" s="14">
        <v>27</v>
      </c>
      <c r="G1638" t="s">
        <v>12</v>
      </c>
    </row>
    <row r="1639" spans="1:7" ht="14.25">
      <c r="A1639" s="11">
        <v>44013</v>
      </c>
      <c r="B1639" s="10" t="s">
        <v>5214</v>
      </c>
      <c r="C1639" s="12">
        <v>0.54166666666666663</v>
      </c>
      <c r="D1639" s="13">
        <v>44031</v>
      </c>
      <c r="E1639" s="7" t="s">
        <v>4769</v>
      </c>
      <c r="F1639" s="14">
        <v>27.2</v>
      </c>
      <c r="G1639" t="s">
        <v>12</v>
      </c>
    </row>
    <row r="1640" spans="1:7" ht="14.25">
      <c r="A1640" s="11">
        <v>44013</v>
      </c>
      <c r="B1640" s="10" t="s">
        <v>5215</v>
      </c>
      <c r="C1640" s="12">
        <v>0.58333333333333337</v>
      </c>
      <c r="D1640" s="13">
        <v>44031</v>
      </c>
      <c r="E1640" s="7" t="s">
        <v>4769</v>
      </c>
      <c r="F1640" s="14">
        <v>27.2</v>
      </c>
      <c r="G1640" t="s">
        <v>12</v>
      </c>
    </row>
    <row r="1641" spans="1:7" ht="14.25">
      <c r="A1641" s="11">
        <v>44013</v>
      </c>
      <c r="B1641" s="10" t="s">
        <v>5216</v>
      </c>
      <c r="C1641" s="12">
        <v>0.625</v>
      </c>
      <c r="D1641" s="13">
        <v>44031</v>
      </c>
      <c r="E1641" s="7" t="s">
        <v>4769</v>
      </c>
      <c r="F1641" s="14">
        <v>25.8</v>
      </c>
      <c r="G1641" t="s">
        <v>12</v>
      </c>
    </row>
    <row r="1642" spans="1:7" ht="14.25">
      <c r="A1642" s="11">
        <v>44013</v>
      </c>
      <c r="B1642" s="10" t="s">
        <v>5217</v>
      </c>
      <c r="C1642" s="12">
        <v>0.66666666666666663</v>
      </c>
      <c r="D1642" s="13">
        <v>44031</v>
      </c>
      <c r="E1642" s="7" t="s">
        <v>4769</v>
      </c>
      <c r="F1642" s="14">
        <v>25.6</v>
      </c>
      <c r="G1642" t="s">
        <v>12</v>
      </c>
    </row>
    <row r="1643" spans="1:7" ht="14.25">
      <c r="A1643" s="11">
        <v>44013</v>
      </c>
      <c r="B1643" s="10" t="s">
        <v>5219</v>
      </c>
      <c r="C1643" s="12">
        <v>0.75</v>
      </c>
      <c r="D1643" s="13">
        <v>44031</v>
      </c>
      <c r="E1643" s="7" t="s">
        <v>4769</v>
      </c>
      <c r="F1643" s="14">
        <v>29.8</v>
      </c>
      <c r="G1643" t="s">
        <v>12</v>
      </c>
    </row>
    <row r="1644" spans="1:7" ht="14.25">
      <c r="A1644" s="11">
        <v>44013</v>
      </c>
      <c r="B1644" s="10" t="s">
        <v>5227</v>
      </c>
      <c r="C1644" s="12">
        <v>8.3333333333333329E-2</v>
      </c>
      <c r="D1644" s="13">
        <v>44032</v>
      </c>
      <c r="E1644" s="7" t="s">
        <v>4769</v>
      </c>
      <c r="F1644" s="14">
        <v>26.4</v>
      </c>
      <c r="G1644" t="s">
        <v>12</v>
      </c>
    </row>
    <row r="1645" spans="1:7" ht="14.25">
      <c r="A1645" s="11">
        <v>44013</v>
      </c>
      <c r="B1645" s="10" t="s">
        <v>5228</v>
      </c>
      <c r="C1645" s="12">
        <v>0.125</v>
      </c>
      <c r="D1645" s="13">
        <v>44032</v>
      </c>
      <c r="E1645" s="7" t="s">
        <v>4769</v>
      </c>
      <c r="F1645" s="14">
        <v>26.01</v>
      </c>
      <c r="G1645" t="s">
        <v>12</v>
      </c>
    </row>
    <row r="1646" spans="1:7" ht="14.25">
      <c r="A1646" s="11">
        <v>44013</v>
      </c>
      <c r="B1646" s="10" t="s">
        <v>5231</v>
      </c>
      <c r="C1646" s="12">
        <v>0.25</v>
      </c>
      <c r="D1646" s="13">
        <v>44032</v>
      </c>
      <c r="E1646" s="7" t="s">
        <v>4769</v>
      </c>
      <c r="F1646" s="14">
        <v>35.24</v>
      </c>
      <c r="G1646" t="s">
        <v>12</v>
      </c>
    </row>
    <row r="1647" spans="1:7" ht="14.25">
      <c r="A1647" s="11">
        <v>44013</v>
      </c>
      <c r="B1647" s="10" t="s">
        <v>5233</v>
      </c>
      <c r="C1647" s="12">
        <v>0.33333333333333331</v>
      </c>
      <c r="D1647" s="13">
        <v>44032</v>
      </c>
      <c r="E1647" s="7" t="s">
        <v>4769</v>
      </c>
      <c r="F1647" s="14">
        <v>39</v>
      </c>
      <c r="G1647" t="s">
        <v>12</v>
      </c>
    </row>
    <row r="1648" spans="1:7" ht="14.25">
      <c r="A1648" s="11">
        <v>44013</v>
      </c>
      <c r="B1648" s="10" t="s">
        <v>5238</v>
      </c>
      <c r="C1648" s="12">
        <v>0.54166666666666663</v>
      </c>
      <c r="D1648" s="13">
        <v>44032</v>
      </c>
      <c r="E1648" s="7" t="s">
        <v>4769</v>
      </c>
      <c r="F1648" s="14">
        <v>38.549999999999997</v>
      </c>
      <c r="G1648" t="s">
        <v>12</v>
      </c>
    </row>
    <row r="1649" spans="1:7" ht="14.25">
      <c r="A1649" s="11">
        <v>44013</v>
      </c>
      <c r="B1649" s="10" t="s">
        <v>5240</v>
      </c>
      <c r="C1649" s="12">
        <v>0.625</v>
      </c>
      <c r="D1649" s="13">
        <v>44032</v>
      </c>
      <c r="E1649" s="7" t="s">
        <v>4769</v>
      </c>
      <c r="F1649" s="14">
        <v>37.69</v>
      </c>
      <c r="G1649" t="s">
        <v>12</v>
      </c>
    </row>
    <row r="1650" spans="1:7" ht="14.25">
      <c r="A1650" s="11">
        <v>44013</v>
      </c>
      <c r="B1650" s="10" t="s">
        <v>5242</v>
      </c>
      <c r="C1650" s="12">
        <v>0.70833333333333337</v>
      </c>
      <c r="D1650" s="13">
        <v>44032</v>
      </c>
      <c r="E1650" s="7" t="s">
        <v>4769</v>
      </c>
      <c r="F1650" s="14">
        <v>36.1</v>
      </c>
      <c r="G1650" t="s">
        <v>12</v>
      </c>
    </row>
    <row r="1651" spans="1:7" ht="14.25">
      <c r="A1651" s="11">
        <v>44013</v>
      </c>
      <c r="B1651" s="10" t="s">
        <v>5251</v>
      </c>
      <c r="C1651" s="12">
        <v>8.3333333333333329E-2</v>
      </c>
      <c r="D1651" s="13">
        <v>44033</v>
      </c>
      <c r="E1651" s="7" t="s">
        <v>4769</v>
      </c>
      <c r="F1651" s="14">
        <v>26.73</v>
      </c>
      <c r="G1651" t="s">
        <v>12</v>
      </c>
    </row>
    <row r="1652" spans="1:7" ht="14.25">
      <c r="A1652" s="11">
        <v>44013</v>
      </c>
      <c r="B1652" s="10" t="s">
        <v>5255</v>
      </c>
      <c r="C1652" s="12">
        <v>0.25</v>
      </c>
      <c r="D1652" s="13">
        <v>44033</v>
      </c>
      <c r="E1652" s="7" t="s">
        <v>4769</v>
      </c>
      <c r="F1652" s="14">
        <v>33.799999999999997</v>
      </c>
      <c r="G1652" t="s">
        <v>12</v>
      </c>
    </row>
    <row r="1653" spans="1:7" ht="14.25">
      <c r="A1653" s="11">
        <v>44013</v>
      </c>
      <c r="B1653" s="10" t="s">
        <v>5262</v>
      </c>
      <c r="C1653" s="12">
        <v>0.54166666666666663</v>
      </c>
      <c r="D1653" s="13">
        <v>44033</v>
      </c>
      <c r="E1653" s="7" t="s">
        <v>4769</v>
      </c>
      <c r="F1653" s="14">
        <v>38.47</v>
      </c>
      <c r="G1653" t="s">
        <v>12</v>
      </c>
    </row>
    <row r="1654" spans="1:7" ht="14.25">
      <c r="A1654" s="11">
        <v>44013</v>
      </c>
      <c r="B1654" s="10" t="s">
        <v>5263</v>
      </c>
      <c r="C1654" s="12">
        <v>0.58333333333333337</v>
      </c>
      <c r="D1654" s="13">
        <v>44033</v>
      </c>
      <c r="E1654" s="7" t="s">
        <v>4769</v>
      </c>
      <c r="F1654" s="14">
        <v>38.700000000000003</v>
      </c>
      <c r="G1654" t="s">
        <v>12</v>
      </c>
    </row>
    <row r="1655" spans="1:7" ht="14.25">
      <c r="A1655" s="11">
        <v>44013</v>
      </c>
      <c r="B1655" s="10" t="s">
        <v>5266</v>
      </c>
      <c r="C1655" s="12">
        <v>0.70833333333333337</v>
      </c>
      <c r="D1655" s="13">
        <v>44033</v>
      </c>
      <c r="E1655" s="7" t="s">
        <v>4769</v>
      </c>
      <c r="F1655" s="14">
        <v>38.549999999999997</v>
      </c>
      <c r="G1655" t="s">
        <v>12</v>
      </c>
    </row>
    <row r="1656" spans="1:7" ht="14.25">
      <c r="A1656" s="11">
        <v>44013</v>
      </c>
      <c r="B1656" s="10" t="s">
        <v>5276</v>
      </c>
      <c r="C1656" s="12">
        <v>0.125</v>
      </c>
      <c r="D1656" s="13">
        <v>44034</v>
      </c>
      <c r="E1656" s="7" t="s">
        <v>4769</v>
      </c>
      <c r="F1656" s="14">
        <v>38.43</v>
      </c>
      <c r="G1656" t="s">
        <v>12</v>
      </c>
    </row>
    <row r="1657" spans="1:7" ht="14.25">
      <c r="A1657" s="11">
        <v>44013</v>
      </c>
      <c r="B1657" s="10" t="s">
        <v>5277</v>
      </c>
      <c r="C1657" s="12">
        <v>0.16666666666666666</v>
      </c>
      <c r="D1657" s="13">
        <v>44034</v>
      </c>
      <c r="E1657" s="7" t="s">
        <v>4769</v>
      </c>
      <c r="F1657" s="14">
        <v>38.630000000000003</v>
      </c>
      <c r="G1657" t="s">
        <v>12</v>
      </c>
    </row>
    <row r="1658" spans="1:7" ht="14.25">
      <c r="A1658" s="11">
        <v>44013</v>
      </c>
      <c r="B1658" s="10" t="s">
        <v>5278</v>
      </c>
      <c r="C1658" s="12">
        <v>0.20833333333333334</v>
      </c>
      <c r="D1658" s="13">
        <v>44034</v>
      </c>
      <c r="E1658" s="7" t="s">
        <v>4769</v>
      </c>
      <c r="F1658" s="14">
        <v>40.299999999999997</v>
      </c>
      <c r="G1658" t="s">
        <v>12</v>
      </c>
    </row>
    <row r="1659" spans="1:7" ht="14.25">
      <c r="A1659" s="11">
        <v>44013</v>
      </c>
      <c r="B1659" s="10" t="s">
        <v>5280</v>
      </c>
      <c r="C1659" s="12">
        <v>0.29166666666666669</v>
      </c>
      <c r="D1659" s="13">
        <v>44034</v>
      </c>
      <c r="E1659" s="7" t="s">
        <v>4769</v>
      </c>
      <c r="F1659" s="14">
        <v>40.69</v>
      </c>
      <c r="G1659" t="s">
        <v>12</v>
      </c>
    </row>
    <row r="1660" spans="1:7" ht="14.25">
      <c r="A1660" s="11">
        <v>44013</v>
      </c>
      <c r="B1660" s="10" t="s">
        <v>5289</v>
      </c>
      <c r="C1660" s="12">
        <v>0.66666666666666663</v>
      </c>
      <c r="D1660" s="13">
        <v>44034</v>
      </c>
      <c r="E1660" s="7" t="s">
        <v>4769</v>
      </c>
      <c r="F1660" s="14">
        <v>40.32</v>
      </c>
      <c r="G1660" t="s">
        <v>12</v>
      </c>
    </row>
    <row r="1661" spans="1:7" ht="14.25">
      <c r="A1661" s="11">
        <v>44013</v>
      </c>
      <c r="B1661" s="10" t="s">
        <v>5291</v>
      </c>
      <c r="C1661" s="12">
        <v>0.75</v>
      </c>
      <c r="D1661" s="13">
        <v>44034</v>
      </c>
      <c r="E1661" s="7" t="s">
        <v>4769</v>
      </c>
      <c r="F1661" s="14">
        <v>42.19</v>
      </c>
      <c r="G1661" t="s">
        <v>12</v>
      </c>
    </row>
    <row r="1662" spans="1:7" ht="14.25">
      <c r="A1662" s="11">
        <v>44013</v>
      </c>
      <c r="B1662" s="10" t="s">
        <v>5297</v>
      </c>
      <c r="C1662" s="12">
        <v>0</v>
      </c>
      <c r="D1662" s="13">
        <v>44035</v>
      </c>
      <c r="E1662" s="7" t="s">
        <v>4769</v>
      </c>
      <c r="F1662" s="14">
        <v>41.8</v>
      </c>
      <c r="G1662" t="s">
        <v>12</v>
      </c>
    </row>
    <row r="1663" spans="1:7" ht="14.25">
      <c r="A1663" s="11">
        <v>44013</v>
      </c>
      <c r="B1663" s="10" t="s">
        <v>5298</v>
      </c>
      <c r="C1663" s="12">
        <v>4.1666666666666664E-2</v>
      </c>
      <c r="D1663" s="13">
        <v>44035</v>
      </c>
      <c r="E1663" s="7" t="s">
        <v>4769</v>
      </c>
      <c r="F1663" s="14">
        <v>41.15</v>
      </c>
      <c r="G1663" t="s">
        <v>12</v>
      </c>
    </row>
    <row r="1664" spans="1:7" ht="14.25">
      <c r="A1664" s="11">
        <v>44013</v>
      </c>
      <c r="B1664" s="10" t="s">
        <v>5301</v>
      </c>
      <c r="C1664" s="12">
        <v>0.16666666666666666</v>
      </c>
      <c r="D1664" s="13">
        <v>44035</v>
      </c>
      <c r="E1664" s="7" t="s">
        <v>4769</v>
      </c>
      <c r="F1664" s="14">
        <v>39.9</v>
      </c>
      <c r="G1664" t="s">
        <v>12</v>
      </c>
    </row>
    <row r="1665" spans="1:7" ht="14.25">
      <c r="A1665" s="11">
        <v>44013</v>
      </c>
      <c r="B1665" s="10" t="s">
        <v>5302</v>
      </c>
      <c r="C1665" s="12">
        <v>0.20833333333333334</v>
      </c>
      <c r="D1665" s="13">
        <v>44035</v>
      </c>
      <c r="E1665" s="7" t="s">
        <v>4769</v>
      </c>
      <c r="F1665" s="14">
        <v>40.299999999999997</v>
      </c>
      <c r="G1665" t="s">
        <v>12</v>
      </c>
    </row>
    <row r="1666" spans="1:7" ht="14.25">
      <c r="A1666" s="11">
        <v>44013</v>
      </c>
      <c r="B1666" s="10" t="s">
        <v>5307</v>
      </c>
      <c r="C1666" s="12">
        <v>0.41666666666666669</v>
      </c>
      <c r="D1666" s="13">
        <v>44035</v>
      </c>
      <c r="E1666" s="7" t="s">
        <v>4769</v>
      </c>
      <c r="F1666" s="14">
        <v>43.09</v>
      </c>
      <c r="G1666" t="s">
        <v>12</v>
      </c>
    </row>
    <row r="1667" spans="1:7" ht="14.25">
      <c r="A1667" s="11">
        <v>44013</v>
      </c>
      <c r="B1667" s="10" t="s">
        <v>5309</v>
      </c>
      <c r="C1667" s="12">
        <v>0.5</v>
      </c>
      <c r="D1667" s="13">
        <v>44035</v>
      </c>
      <c r="E1667" s="7" t="s">
        <v>4769</v>
      </c>
      <c r="F1667" s="14">
        <v>43.95</v>
      </c>
      <c r="G1667" t="s">
        <v>12</v>
      </c>
    </row>
    <row r="1668" spans="1:7" ht="14.25">
      <c r="A1668" s="11">
        <v>44013</v>
      </c>
      <c r="B1668" s="10" t="s">
        <v>5314</v>
      </c>
      <c r="C1668" s="12">
        <v>0.70833333333333337</v>
      </c>
      <c r="D1668" s="13">
        <v>44035</v>
      </c>
      <c r="E1668" s="7" t="s">
        <v>4769</v>
      </c>
      <c r="F1668" s="14">
        <v>41.98</v>
      </c>
      <c r="G1668" t="s">
        <v>12</v>
      </c>
    </row>
    <row r="1669" spans="1:7" ht="14.25">
      <c r="A1669" s="11">
        <v>44013</v>
      </c>
      <c r="B1669" s="10" t="s">
        <v>5316</v>
      </c>
      <c r="C1669" s="12">
        <v>0.79166666666666663</v>
      </c>
      <c r="D1669" s="13">
        <v>44035</v>
      </c>
      <c r="E1669" s="7" t="s">
        <v>4769</v>
      </c>
      <c r="F1669" s="14">
        <v>43.49</v>
      </c>
      <c r="G1669" t="s">
        <v>12</v>
      </c>
    </row>
    <row r="1670" spans="1:7" ht="14.25">
      <c r="A1670" s="11">
        <v>44013</v>
      </c>
      <c r="B1670" s="10" t="s">
        <v>5323</v>
      </c>
      <c r="C1670" s="12">
        <v>8.3333333333333329E-2</v>
      </c>
      <c r="D1670" s="13">
        <v>44036</v>
      </c>
      <c r="E1670" s="7" t="s">
        <v>4769</v>
      </c>
      <c r="F1670" s="14">
        <v>28.6</v>
      </c>
      <c r="G1670" t="s">
        <v>12</v>
      </c>
    </row>
    <row r="1671" spans="1:7" ht="14.25">
      <c r="A1671" s="11">
        <v>44013</v>
      </c>
      <c r="B1671" s="10" t="s">
        <v>5324</v>
      </c>
      <c r="C1671" s="12">
        <v>0.125</v>
      </c>
      <c r="D1671" s="13">
        <v>44036</v>
      </c>
      <c r="E1671" s="7" t="s">
        <v>4769</v>
      </c>
      <c r="F1671" s="14">
        <v>28.3</v>
      </c>
      <c r="G1671" t="s">
        <v>12</v>
      </c>
    </row>
    <row r="1672" spans="1:7" ht="14.25">
      <c r="A1672" s="11">
        <v>44013</v>
      </c>
      <c r="B1672" s="10" t="s">
        <v>5326</v>
      </c>
      <c r="C1672" s="12">
        <v>0.20833333333333334</v>
      </c>
      <c r="D1672" s="13">
        <v>44036</v>
      </c>
      <c r="E1672" s="7" t="s">
        <v>4769</v>
      </c>
      <c r="F1672" s="14">
        <v>28.6</v>
      </c>
      <c r="G1672" t="s">
        <v>12</v>
      </c>
    </row>
    <row r="1673" spans="1:7" ht="14.25">
      <c r="A1673" s="11">
        <v>44013</v>
      </c>
      <c r="B1673" s="10" t="s">
        <v>5327</v>
      </c>
      <c r="C1673" s="12">
        <v>0.25</v>
      </c>
      <c r="D1673" s="13">
        <v>44036</v>
      </c>
      <c r="E1673" s="7" t="s">
        <v>4769</v>
      </c>
      <c r="F1673" s="14">
        <v>30.09</v>
      </c>
      <c r="G1673" t="s">
        <v>12</v>
      </c>
    </row>
    <row r="1674" spans="1:7" ht="14.25">
      <c r="A1674" s="11">
        <v>44013</v>
      </c>
      <c r="B1674" s="10" t="s">
        <v>5328</v>
      </c>
      <c r="C1674" s="12">
        <v>0.29166666666666669</v>
      </c>
      <c r="D1674" s="13">
        <v>44036</v>
      </c>
      <c r="E1674" s="7" t="s">
        <v>4769</v>
      </c>
      <c r="F1674" s="14">
        <v>36.14</v>
      </c>
      <c r="G1674" t="s">
        <v>12</v>
      </c>
    </row>
    <row r="1675" spans="1:7" ht="14.25">
      <c r="A1675" s="11">
        <v>44013</v>
      </c>
      <c r="B1675" s="10" t="s">
        <v>5329</v>
      </c>
      <c r="C1675" s="12">
        <v>0.33333333333333331</v>
      </c>
      <c r="D1675" s="13">
        <v>44036</v>
      </c>
      <c r="E1675" s="7" t="s">
        <v>4769</v>
      </c>
      <c r="F1675" s="14">
        <v>39.950000000000003</v>
      </c>
      <c r="G1675" t="s">
        <v>12</v>
      </c>
    </row>
    <row r="1676" spans="1:7" ht="14.25">
      <c r="A1676" s="11">
        <v>44013</v>
      </c>
      <c r="B1676" s="10" t="s">
        <v>5331</v>
      </c>
      <c r="C1676" s="12">
        <v>0.41666666666666669</v>
      </c>
      <c r="D1676" s="13">
        <v>44036</v>
      </c>
      <c r="E1676" s="7" t="s">
        <v>4769</v>
      </c>
      <c r="F1676" s="14">
        <v>40.299999999999997</v>
      </c>
      <c r="G1676" t="s">
        <v>12</v>
      </c>
    </row>
    <row r="1677" spans="1:7" ht="14.25">
      <c r="A1677" s="11">
        <v>44013</v>
      </c>
      <c r="B1677" s="10" t="s">
        <v>5334</v>
      </c>
      <c r="C1677" s="12">
        <v>0.54166666666666663</v>
      </c>
      <c r="D1677" s="13">
        <v>44036</v>
      </c>
      <c r="E1677" s="7" t="s">
        <v>4769</v>
      </c>
      <c r="F1677" s="14">
        <v>41.59</v>
      </c>
      <c r="G1677" t="s">
        <v>12</v>
      </c>
    </row>
    <row r="1678" spans="1:7" ht="14.25">
      <c r="A1678" s="11">
        <v>44013</v>
      </c>
      <c r="B1678" s="10" t="s">
        <v>5340</v>
      </c>
      <c r="C1678" s="12">
        <v>0.79166666666666663</v>
      </c>
      <c r="D1678" s="13">
        <v>44036</v>
      </c>
      <c r="E1678" s="7" t="s">
        <v>4769</v>
      </c>
      <c r="F1678" s="14">
        <v>36.85</v>
      </c>
      <c r="G1678" t="s">
        <v>12</v>
      </c>
    </row>
    <row r="1679" spans="1:7" ht="14.25">
      <c r="A1679" s="11">
        <v>44013</v>
      </c>
      <c r="B1679" s="10" t="s">
        <v>5342</v>
      </c>
      <c r="C1679" s="12">
        <v>0.875</v>
      </c>
      <c r="D1679" s="13">
        <v>44036</v>
      </c>
      <c r="E1679" s="7" t="s">
        <v>4769</v>
      </c>
      <c r="F1679" s="14">
        <v>37.04</v>
      </c>
      <c r="G1679" t="s">
        <v>12</v>
      </c>
    </row>
    <row r="1680" spans="1:7" ht="14.25">
      <c r="A1680" s="11">
        <v>44013</v>
      </c>
      <c r="B1680" s="10" t="s">
        <v>5345</v>
      </c>
      <c r="C1680" s="12">
        <v>0</v>
      </c>
      <c r="D1680" s="13">
        <v>44037</v>
      </c>
      <c r="E1680" s="7" t="s">
        <v>4769</v>
      </c>
      <c r="F1680" s="14">
        <v>34.630000000000003</v>
      </c>
      <c r="G1680" t="s">
        <v>12</v>
      </c>
    </row>
    <row r="1681" spans="1:7" ht="14.25">
      <c r="A1681" s="11">
        <v>44013</v>
      </c>
      <c r="B1681" s="10" t="s">
        <v>5346</v>
      </c>
      <c r="C1681" s="12">
        <v>4.1666666666666664E-2</v>
      </c>
      <c r="D1681" s="13">
        <v>44037</v>
      </c>
      <c r="E1681" s="7" t="s">
        <v>4769</v>
      </c>
      <c r="F1681" s="14">
        <v>30.56</v>
      </c>
      <c r="G1681" t="s">
        <v>12</v>
      </c>
    </row>
    <row r="1682" spans="1:7" ht="14.25">
      <c r="A1682" s="11">
        <v>44013</v>
      </c>
      <c r="B1682" s="10" t="s">
        <v>5348</v>
      </c>
      <c r="C1682" s="12">
        <v>0.125</v>
      </c>
      <c r="D1682" s="13">
        <v>44037</v>
      </c>
      <c r="E1682" s="7" t="s">
        <v>4769</v>
      </c>
      <c r="F1682" s="14">
        <v>32.72</v>
      </c>
      <c r="G1682" t="s">
        <v>12</v>
      </c>
    </row>
    <row r="1683" spans="1:7" ht="14.25">
      <c r="A1683" s="11">
        <v>44013</v>
      </c>
      <c r="B1683" s="10" t="s">
        <v>5349</v>
      </c>
      <c r="C1683" s="12">
        <v>0.16666666666666666</v>
      </c>
      <c r="D1683" s="13">
        <v>44037</v>
      </c>
      <c r="E1683" s="7" t="s">
        <v>4769</v>
      </c>
      <c r="F1683" s="14">
        <v>34.07</v>
      </c>
      <c r="G1683" t="s">
        <v>12</v>
      </c>
    </row>
    <row r="1684" spans="1:7" ht="14.25">
      <c r="A1684" s="11">
        <v>44013</v>
      </c>
      <c r="B1684" s="10" t="s">
        <v>5350</v>
      </c>
      <c r="C1684" s="12">
        <v>0.20833333333333334</v>
      </c>
      <c r="D1684" s="13">
        <v>44037</v>
      </c>
      <c r="E1684" s="7" t="s">
        <v>4769</v>
      </c>
      <c r="F1684" s="14">
        <v>36.49</v>
      </c>
      <c r="G1684" t="s">
        <v>12</v>
      </c>
    </row>
    <row r="1685" spans="1:7" ht="14.25">
      <c r="A1685" s="11">
        <v>44013</v>
      </c>
      <c r="B1685" s="10" t="s">
        <v>5351</v>
      </c>
      <c r="C1685" s="12">
        <v>0.25</v>
      </c>
      <c r="D1685" s="13">
        <v>44037</v>
      </c>
      <c r="E1685" s="7" t="s">
        <v>4769</v>
      </c>
      <c r="F1685" s="14">
        <v>34</v>
      </c>
      <c r="G1685" t="s">
        <v>12</v>
      </c>
    </row>
    <row r="1686" spans="1:7" ht="14.25">
      <c r="A1686" s="11">
        <v>44013</v>
      </c>
      <c r="B1686" s="10" t="s">
        <v>5352</v>
      </c>
      <c r="C1686" s="12">
        <v>0.29166666666666669</v>
      </c>
      <c r="D1686" s="13">
        <v>44037</v>
      </c>
      <c r="E1686" s="7" t="s">
        <v>4769</v>
      </c>
      <c r="F1686" s="14">
        <v>34.49</v>
      </c>
      <c r="G1686" t="s">
        <v>12</v>
      </c>
    </row>
    <row r="1687" spans="1:7" ht="14.25">
      <c r="A1687" s="11">
        <v>44013</v>
      </c>
      <c r="B1687" s="10" t="s">
        <v>5353</v>
      </c>
      <c r="C1687" s="12">
        <v>0.33333333333333331</v>
      </c>
      <c r="D1687" s="13">
        <v>44037</v>
      </c>
      <c r="E1687" s="7" t="s">
        <v>4769</v>
      </c>
      <c r="F1687" s="14">
        <v>37.700000000000003</v>
      </c>
      <c r="G1687" t="s">
        <v>12</v>
      </c>
    </row>
    <row r="1688" spans="1:7" ht="14.25">
      <c r="A1688" s="11">
        <v>44013</v>
      </c>
      <c r="B1688" s="10" t="s">
        <v>5355</v>
      </c>
      <c r="C1688" s="12">
        <v>0.41666666666666669</v>
      </c>
      <c r="D1688" s="13">
        <v>44037</v>
      </c>
      <c r="E1688" s="7" t="s">
        <v>4769</v>
      </c>
      <c r="F1688" s="14">
        <v>36.6</v>
      </c>
      <c r="G1688" t="s">
        <v>12</v>
      </c>
    </row>
    <row r="1689" spans="1:7" ht="14.25">
      <c r="A1689" s="11">
        <v>44013</v>
      </c>
      <c r="B1689" s="10" t="s">
        <v>5358</v>
      </c>
      <c r="C1689" s="12">
        <v>0.54166666666666663</v>
      </c>
      <c r="D1689" s="13">
        <v>44037</v>
      </c>
      <c r="E1689" s="7" t="s">
        <v>4769</v>
      </c>
      <c r="F1689" s="14">
        <v>37.49</v>
      </c>
      <c r="G1689" t="s">
        <v>12</v>
      </c>
    </row>
    <row r="1690" spans="1:7" ht="14.25">
      <c r="A1690" s="11">
        <v>44013</v>
      </c>
      <c r="B1690" s="10" t="s">
        <v>5360</v>
      </c>
      <c r="C1690" s="12">
        <v>0.625</v>
      </c>
      <c r="D1690" s="13">
        <v>44037</v>
      </c>
      <c r="E1690" s="7" t="s">
        <v>4769</v>
      </c>
      <c r="F1690" s="14">
        <v>30</v>
      </c>
      <c r="G1690" t="s">
        <v>12</v>
      </c>
    </row>
    <row r="1691" spans="1:7" ht="14.25">
      <c r="A1691" s="11">
        <v>44013</v>
      </c>
      <c r="B1691" s="10" t="s">
        <v>5361</v>
      </c>
      <c r="C1691" s="12">
        <v>0.66666666666666663</v>
      </c>
      <c r="D1691" s="13">
        <v>44037</v>
      </c>
      <c r="E1691" s="7" t="s">
        <v>4769</v>
      </c>
      <c r="F1691" s="14">
        <v>28.4</v>
      </c>
      <c r="G1691" t="s">
        <v>12</v>
      </c>
    </row>
    <row r="1692" spans="1:7" ht="14.25">
      <c r="A1692" s="11">
        <v>44013</v>
      </c>
      <c r="B1692" s="10" t="s">
        <v>5362</v>
      </c>
      <c r="C1692" s="12">
        <v>0.70833333333333337</v>
      </c>
      <c r="D1692" s="13">
        <v>44037</v>
      </c>
      <c r="E1692" s="7" t="s">
        <v>4769</v>
      </c>
      <c r="F1692" s="14">
        <v>28.3</v>
      </c>
      <c r="G1692" t="s">
        <v>12</v>
      </c>
    </row>
    <row r="1693" spans="1:7" ht="14.25">
      <c r="A1693" s="11">
        <v>44013</v>
      </c>
      <c r="B1693" s="10" t="s">
        <v>5363</v>
      </c>
      <c r="C1693" s="12">
        <v>0.75</v>
      </c>
      <c r="D1693" s="13">
        <v>44037</v>
      </c>
      <c r="E1693" s="7" t="s">
        <v>4769</v>
      </c>
      <c r="F1693" s="14">
        <v>28.9</v>
      </c>
      <c r="G1693" t="s">
        <v>12</v>
      </c>
    </row>
    <row r="1694" spans="1:7" ht="14.25">
      <c r="A1694" s="11">
        <v>44013</v>
      </c>
      <c r="B1694" s="10" t="s">
        <v>5364</v>
      </c>
      <c r="C1694" s="12">
        <v>0.79166666666666663</v>
      </c>
      <c r="D1694" s="13">
        <v>44037</v>
      </c>
      <c r="E1694" s="7" t="s">
        <v>4769</v>
      </c>
      <c r="F1694" s="14">
        <v>31.58</v>
      </c>
      <c r="G1694" t="s">
        <v>12</v>
      </c>
    </row>
    <row r="1695" spans="1:7" ht="14.25">
      <c r="A1695" s="11">
        <v>44013</v>
      </c>
      <c r="B1695" s="10" t="s">
        <v>5365</v>
      </c>
      <c r="C1695" s="12">
        <v>0.83333333333333337</v>
      </c>
      <c r="D1695" s="13">
        <v>44037</v>
      </c>
      <c r="E1695" s="7" t="s">
        <v>4769</v>
      </c>
      <c r="F1695" s="14">
        <v>32.22</v>
      </c>
      <c r="G1695" t="s">
        <v>12</v>
      </c>
    </row>
    <row r="1696" spans="1:7" ht="14.25">
      <c r="A1696" s="11">
        <v>44013</v>
      </c>
      <c r="B1696" s="10" t="s">
        <v>5366</v>
      </c>
      <c r="C1696" s="12">
        <v>0.875</v>
      </c>
      <c r="D1696" s="13">
        <v>44037</v>
      </c>
      <c r="E1696" s="7" t="s">
        <v>4769</v>
      </c>
      <c r="F1696" s="14">
        <v>33.49</v>
      </c>
      <c r="G1696" t="s">
        <v>12</v>
      </c>
    </row>
    <row r="1697" spans="1:7" ht="14.25">
      <c r="A1697" s="11">
        <v>44013</v>
      </c>
      <c r="B1697" s="10" t="s">
        <v>5368</v>
      </c>
      <c r="C1697" s="12">
        <v>0.95833333333333337</v>
      </c>
      <c r="D1697" s="13">
        <v>44037</v>
      </c>
      <c r="E1697" s="7" t="s">
        <v>4769</v>
      </c>
      <c r="F1697" s="14">
        <v>30</v>
      </c>
      <c r="G1697" t="s">
        <v>12</v>
      </c>
    </row>
    <row r="1698" spans="1:7" ht="14.25">
      <c r="A1698" s="11">
        <v>44013</v>
      </c>
      <c r="B1698" s="10" t="s">
        <v>5369</v>
      </c>
      <c r="C1698" s="12">
        <v>0</v>
      </c>
      <c r="D1698" s="13">
        <v>44038</v>
      </c>
      <c r="E1698" s="7" t="s">
        <v>4769</v>
      </c>
      <c r="F1698" s="14">
        <v>34.43</v>
      </c>
      <c r="G1698" t="s">
        <v>12</v>
      </c>
    </row>
    <row r="1699" spans="1:7" ht="14.25">
      <c r="A1699" s="11">
        <v>44013</v>
      </c>
      <c r="B1699" s="10" t="s">
        <v>5370</v>
      </c>
      <c r="C1699" s="12">
        <v>4.1666666666666664E-2</v>
      </c>
      <c r="D1699" s="13">
        <v>44038</v>
      </c>
      <c r="E1699" s="7" t="s">
        <v>4769</v>
      </c>
      <c r="F1699" s="14">
        <v>30.87</v>
      </c>
      <c r="G1699" t="s">
        <v>12</v>
      </c>
    </row>
    <row r="1700" spans="1:7" ht="14.25">
      <c r="A1700" s="11">
        <v>44013</v>
      </c>
      <c r="B1700" s="10" t="s">
        <v>5371</v>
      </c>
      <c r="C1700" s="12">
        <v>8.3333333333333329E-2</v>
      </c>
      <c r="D1700" s="13">
        <v>44038</v>
      </c>
      <c r="E1700" s="7" t="s">
        <v>4769</v>
      </c>
      <c r="F1700" s="14">
        <v>27.4</v>
      </c>
      <c r="G1700" t="s">
        <v>12</v>
      </c>
    </row>
    <row r="1701" spans="1:7" ht="14.25">
      <c r="A1701" s="11">
        <v>44013</v>
      </c>
      <c r="B1701" s="10" t="s">
        <v>5372</v>
      </c>
      <c r="C1701" s="12">
        <v>0.125</v>
      </c>
      <c r="D1701" s="13">
        <v>44038</v>
      </c>
      <c r="E1701" s="7" t="s">
        <v>4769</v>
      </c>
      <c r="F1701" s="14">
        <v>27.4</v>
      </c>
      <c r="G1701" t="s">
        <v>12</v>
      </c>
    </row>
    <row r="1702" spans="1:7" ht="14.25">
      <c r="A1702" s="11">
        <v>44013</v>
      </c>
      <c r="B1702" s="10" t="s">
        <v>5373</v>
      </c>
      <c r="C1702" s="12">
        <v>0.16666666666666666</v>
      </c>
      <c r="D1702" s="13">
        <v>44038</v>
      </c>
      <c r="E1702" s="7" t="s">
        <v>4769</v>
      </c>
      <c r="F1702" s="14">
        <v>27.33</v>
      </c>
      <c r="G1702" t="s">
        <v>12</v>
      </c>
    </row>
    <row r="1703" spans="1:7" ht="14.25">
      <c r="A1703" s="11">
        <v>44013</v>
      </c>
      <c r="B1703" s="10" t="s">
        <v>5375</v>
      </c>
      <c r="C1703" s="12">
        <v>0.25</v>
      </c>
      <c r="D1703" s="13">
        <v>44038</v>
      </c>
      <c r="E1703" s="7" t="s">
        <v>4769</v>
      </c>
      <c r="F1703" s="14">
        <v>27.2</v>
      </c>
      <c r="G1703" t="s">
        <v>12</v>
      </c>
    </row>
    <row r="1704" spans="1:7" ht="14.25">
      <c r="A1704" s="11">
        <v>44013</v>
      </c>
      <c r="B1704" s="10" t="s">
        <v>5377</v>
      </c>
      <c r="C1704" s="12">
        <v>0.33333333333333331</v>
      </c>
      <c r="D1704" s="13">
        <v>44038</v>
      </c>
      <c r="E1704" s="7" t="s">
        <v>4769</v>
      </c>
      <c r="F1704" s="14">
        <v>27.1</v>
      </c>
      <c r="G1704" t="s">
        <v>12</v>
      </c>
    </row>
    <row r="1705" spans="1:7" ht="14.25">
      <c r="A1705" s="11">
        <v>44013</v>
      </c>
      <c r="B1705" s="10" t="s">
        <v>5378</v>
      </c>
      <c r="C1705" s="12">
        <v>0.375</v>
      </c>
      <c r="D1705" s="13">
        <v>44038</v>
      </c>
      <c r="E1705" s="7" t="s">
        <v>4769</v>
      </c>
      <c r="F1705" s="14">
        <v>27.24</v>
      </c>
      <c r="G1705" t="s">
        <v>12</v>
      </c>
    </row>
    <row r="1706" spans="1:7" ht="14.25">
      <c r="A1706" s="11">
        <v>44013</v>
      </c>
      <c r="B1706" s="10" t="s">
        <v>5379</v>
      </c>
      <c r="C1706" s="12">
        <v>0.41666666666666669</v>
      </c>
      <c r="D1706" s="13">
        <v>44038</v>
      </c>
      <c r="E1706" s="7" t="s">
        <v>4769</v>
      </c>
      <c r="F1706" s="14">
        <v>27.26</v>
      </c>
      <c r="G1706" t="s">
        <v>12</v>
      </c>
    </row>
    <row r="1707" spans="1:7" ht="14.25">
      <c r="A1707" s="11">
        <v>44013</v>
      </c>
      <c r="B1707" s="10" t="s">
        <v>5380</v>
      </c>
      <c r="C1707" s="12">
        <v>0.45833333333333331</v>
      </c>
      <c r="D1707" s="13">
        <v>44038</v>
      </c>
      <c r="E1707" s="7" t="s">
        <v>4769</v>
      </c>
      <c r="F1707" s="14">
        <v>27.4</v>
      </c>
      <c r="G1707" t="s">
        <v>12</v>
      </c>
    </row>
    <row r="1708" spans="1:7" ht="14.25">
      <c r="A1708" s="11">
        <v>44013</v>
      </c>
      <c r="B1708" s="10" t="s">
        <v>5381</v>
      </c>
      <c r="C1708" s="12">
        <v>0.5</v>
      </c>
      <c r="D1708" s="13">
        <v>44038</v>
      </c>
      <c r="E1708" s="7" t="s">
        <v>4769</v>
      </c>
      <c r="F1708" s="14">
        <v>27.4</v>
      </c>
      <c r="G1708" t="s">
        <v>12</v>
      </c>
    </row>
    <row r="1709" spans="1:7" ht="14.25">
      <c r="A1709" s="11">
        <v>44013</v>
      </c>
      <c r="B1709" s="10" t="s">
        <v>5382</v>
      </c>
      <c r="C1709" s="12">
        <v>0.54166666666666663</v>
      </c>
      <c r="D1709" s="13">
        <v>44038</v>
      </c>
      <c r="E1709" s="7" t="s">
        <v>4769</v>
      </c>
      <c r="F1709" s="14">
        <v>28</v>
      </c>
      <c r="G1709" t="s">
        <v>12</v>
      </c>
    </row>
    <row r="1710" spans="1:7" ht="14.25">
      <c r="A1710" s="11">
        <v>44013</v>
      </c>
      <c r="B1710" s="10" t="s">
        <v>5383</v>
      </c>
      <c r="C1710" s="12">
        <v>0.58333333333333337</v>
      </c>
      <c r="D1710" s="13">
        <v>44038</v>
      </c>
      <c r="E1710" s="7" t="s">
        <v>4769</v>
      </c>
      <c r="F1710" s="14">
        <v>28.88</v>
      </c>
      <c r="G1710" t="s">
        <v>12</v>
      </c>
    </row>
    <row r="1711" spans="1:7" ht="14.25">
      <c r="A1711" s="11">
        <v>44013</v>
      </c>
      <c r="B1711" s="10" t="s">
        <v>5385</v>
      </c>
      <c r="C1711" s="12">
        <v>0.66666666666666663</v>
      </c>
      <c r="D1711" s="13">
        <v>44038</v>
      </c>
      <c r="E1711" s="7" t="s">
        <v>4769</v>
      </c>
      <c r="F1711" s="14">
        <v>27.26</v>
      </c>
      <c r="G1711" t="s">
        <v>12</v>
      </c>
    </row>
    <row r="1712" spans="1:7" ht="14.25">
      <c r="A1712" s="11">
        <v>44013</v>
      </c>
      <c r="B1712" s="10" t="s">
        <v>5386</v>
      </c>
      <c r="C1712" s="12">
        <v>0.70833333333333337</v>
      </c>
      <c r="D1712" s="13">
        <v>44038</v>
      </c>
      <c r="E1712" s="7" t="s">
        <v>4769</v>
      </c>
      <c r="F1712" s="14">
        <v>27.26</v>
      </c>
      <c r="G1712" t="s">
        <v>12</v>
      </c>
    </row>
    <row r="1713" spans="1:7" ht="14.25">
      <c r="A1713" s="11">
        <v>44013</v>
      </c>
      <c r="B1713" s="10" t="s">
        <v>5387</v>
      </c>
      <c r="C1713" s="12">
        <v>0.75</v>
      </c>
      <c r="D1713" s="13">
        <v>44038</v>
      </c>
      <c r="E1713" s="7" t="s">
        <v>4769</v>
      </c>
      <c r="F1713" s="14">
        <v>27.33</v>
      </c>
      <c r="G1713" t="s">
        <v>12</v>
      </c>
    </row>
    <row r="1714" spans="1:7" ht="14.25">
      <c r="A1714" s="11">
        <v>44013</v>
      </c>
      <c r="B1714" s="10" t="s">
        <v>5391</v>
      </c>
      <c r="C1714" s="12">
        <v>0.91666666666666663</v>
      </c>
      <c r="D1714" s="13">
        <v>44038</v>
      </c>
      <c r="E1714" s="7" t="s">
        <v>4769</v>
      </c>
      <c r="F1714" s="14">
        <v>40.99</v>
      </c>
      <c r="G1714" t="s">
        <v>12</v>
      </c>
    </row>
    <row r="1715" spans="1:7" ht="14.25">
      <c r="A1715" s="11">
        <v>44013</v>
      </c>
      <c r="B1715" s="10" t="s">
        <v>5392</v>
      </c>
      <c r="C1715" s="12">
        <v>0.95833333333333337</v>
      </c>
      <c r="D1715" s="13">
        <v>44038</v>
      </c>
      <c r="E1715" s="7" t="s">
        <v>4769</v>
      </c>
      <c r="F1715" s="14">
        <v>40.619999999999997</v>
      </c>
      <c r="G1715" t="s">
        <v>12</v>
      </c>
    </row>
    <row r="1716" spans="1:7" ht="14.25">
      <c r="A1716" s="11">
        <v>44013</v>
      </c>
      <c r="B1716" s="10" t="s">
        <v>5397</v>
      </c>
      <c r="C1716" s="12">
        <v>0.16666666666666666</v>
      </c>
      <c r="D1716" s="13">
        <v>44039</v>
      </c>
      <c r="E1716" s="7" t="s">
        <v>4769</v>
      </c>
      <c r="F1716" s="14">
        <v>34</v>
      </c>
      <c r="G1716" t="s">
        <v>12</v>
      </c>
    </row>
    <row r="1717" spans="1:7" ht="14.25">
      <c r="A1717" s="11">
        <v>44013</v>
      </c>
      <c r="B1717" s="10" t="s">
        <v>5398</v>
      </c>
      <c r="C1717" s="12">
        <v>0.20833333333333334</v>
      </c>
      <c r="D1717" s="13">
        <v>44039</v>
      </c>
      <c r="E1717" s="7" t="s">
        <v>4769</v>
      </c>
      <c r="F1717" s="14">
        <v>34.020000000000003</v>
      </c>
      <c r="G1717" t="s">
        <v>12</v>
      </c>
    </row>
    <row r="1718" spans="1:7" ht="14.25">
      <c r="A1718" s="11">
        <v>44013</v>
      </c>
      <c r="B1718" s="10" t="s">
        <v>5399</v>
      </c>
      <c r="C1718" s="12">
        <v>0.25</v>
      </c>
      <c r="D1718" s="13">
        <v>44039</v>
      </c>
      <c r="E1718" s="7" t="s">
        <v>4769</v>
      </c>
      <c r="F1718" s="14">
        <v>36.69</v>
      </c>
      <c r="G1718" t="s">
        <v>12</v>
      </c>
    </row>
    <row r="1719" spans="1:7" ht="14.25">
      <c r="A1719" s="11">
        <v>44013</v>
      </c>
      <c r="B1719" s="10" t="s">
        <v>5411</v>
      </c>
      <c r="C1719" s="12">
        <v>0.75</v>
      </c>
      <c r="D1719" s="13">
        <v>44039</v>
      </c>
      <c r="E1719" s="7" t="s">
        <v>4769</v>
      </c>
      <c r="F1719" s="14">
        <v>38.5</v>
      </c>
      <c r="G1719" t="s">
        <v>12</v>
      </c>
    </row>
    <row r="1720" spans="1:7" ht="14.25">
      <c r="A1720" s="11">
        <v>44013</v>
      </c>
      <c r="B1720" s="10" t="s">
        <v>5414</v>
      </c>
      <c r="C1720" s="12">
        <v>0.875</v>
      </c>
      <c r="D1720" s="13">
        <v>44039</v>
      </c>
      <c r="E1720" s="7" t="s">
        <v>4769</v>
      </c>
      <c r="F1720" s="14">
        <v>39.520000000000003</v>
      </c>
      <c r="G1720" t="s">
        <v>12</v>
      </c>
    </row>
    <row r="1721" spans="1:7" ht="14.25">
      <c r="A1721" s="11">
        <v>44013</v>
      </c>
      <c r="B1721" s="10" t="s">
        <v>5417</v>
      </c>
      <c r="C1721" s="12">
        <v>0</v>
      </c>
      <c r="D1721" s="13">
        <v>44040</v>
      </c>
      <c r="E1721" s="7" t="s">
        <v>4769</v>
      </c>
      <c r="F1721" s="14">
        <v>35.43</v>
      </c>
      <c r="G1721" t="s">
        <v>12</v>
      </c>
    </row>
    <row r="1722" spans="1:7" ht="14.25">
      <c r="A1722" s="11">
        <v>44013</v>
      </c>
      <c r="B1722" s="10" t="s">
        <v>5421</v>
      </c>
      <c r="C1722" s="12">
        <v>0.16666666666666666</v>
      </c>
      <c r="D1722" s="13">
        <v>44040</v>
      </c>
      <c r="E1722" s="7" t="s">
        <v>4769</v>
      </c>
      <c r="F1722" s="14">
        <v>29.8</v>
      </c>
      <c r="G1722" t="s">
        <v>12</v>
      </c>
    </row>
    <row r="1723" spans="1:7" ht="14.25">
      <c r="A1723" s="11">
        <v>44013</v>
      </c>
      <c r="B1723" s="10" t="s">
        <v>5422</v>
      </c>
      <c r="C1723" s="12">
        <v>0.20833333333333334</v>
      </c>
      <c r="D1723" s="13">
        <v>44040</v>
      </c>
      <c r="E1723" s="7" t="s">
        <v>4769</v>
      </c>
      <c r="F1723" s="14">
        <v>30.1</v>
      </c>
      <c r="G1723" t="s">
        <v>12</v>
      </c>
    </row>
    <row r="1724" spans="1:7" ht="14.25">
      <c r="A1724" s="11">
        <v>44013</v>
      </c>
      <c r="B1724" s="10" t="s">
        <v>5436</v>
      </c>
      <c r="C1724" s="12">
        <v>0.79166666666666663</v>
      </c>
      <c r="D1724" s="13">
        <v>44040</v>
      </c>
      <c r="E1724" s="7" t="s">
        <v>4769</v>
      </c>
      <c r="F1724" s="14">
        <v>38.53</v>
      </c>
      <c r="G1724" t="s">
        <v>12</v>
      </c>
    </row>
    <row r="1725" spans="1:7" ht="14.25">
      <c r="A1725" s="11">
        <v>44013</v>
      </c>
      <c r="B1725" s="10" t="s">
        <v>5438</v>
      </c>
      <c r="C1725" s="12">
        <v>0.875</v>
      </c>
      <c r="D1725" s="13">
        <v>44040</v>
      </c>
      <c r="E1725" s="7" t="s">
        <v>4769</v>
      </c>
      <c r="F1725" s="14">
        <v>36.909999999999997</v>
      </c>
      <c r="G1725" t="s">
        <v>12</v>
      </c>
    </row>
    <row r="1726" spans="1:7" ht="14.25">
      <c r="A1726" s="11">
        <v>44013</v>
      </c>
      <c r="B1726" s="10" t="s">
        <v>5445</v>
      </c>
      <c r="C1726" s="12">
        <v>0.16666666666666666</v>
      </c>
      <c r="D1726" s="13">
        <v>44041</v>
      </c>
      <c r="E1726" s="7" t="s">
        <v>4769</v>
      </c>
      <c r="F1726" s="14">
        <v>28.41</v>
      </c>
      <c r="G1726" t="s">
        <v>12</v>
      </c>
    </row>
    <row r="1727" spans="1:7" ht="14.25">
      <c r="A1727" s="11">
        <v>44013</v>
      </c>
      <c r="B1727" s="10" t="s">
        <v>5446</v>
      </c>
      <c r="C1727" s="12">
        <v>0.20833333333333334</v>
      </c>
      <c r="D1727" s="13">
        <v>44041</v>
      </c>
      <c r="E1727" s="7" t="s">
        <v>4769</v>
      </c>
      <c r="F1727" s="14">
        <v>28.8</v>
      </c>
      <c r="G1727" t="s">
        <v>12</v>
      </c>
    </row>
    <row r="1728" spans="1:7" ht="14.25">
      <c r="A1728" s="11">
        <v>44013</v>
      </c>
      <c r="B1728" s="10" t="s">
        <v>5447</v>
      </c>
      <c r="C1728" s="12">
        <v>0.25</v>
      </c>
      <c r="D1728" s="13">
        <v>44041</v>
      </c>
      <c r="E1728" s="7" t="s">
        <v>4769</v>
      </c>
      <c r="F1728" s="14">
        <v>31.41</v>
      </c>
      <c r="G1728" t="s">
        <v>12</v>
      </c>
    </row>
    <row r="1729" spans="1:7" ht="14.25">
      <c r="A1729" s="11">
        <v>44013</v>
      </c>
      <c r="B1729" s="10" t="s">
        <v>5448</v>
      </c>
      <c r="C1729" s="12">
        <v>0.29166666666666669</v>
      </c>
      <c r="D1729" s="13">
        <v>44041</v>
      </c>
      <c r="E1729" s="7" t="s">
        <v>4769</v>
      </c>
      <c r="F1729" s="14">
        <v>38.47</v>
      </c>
      <c r="G1729" t="s">
        <v>12</v>
      </c>
    </row>
    <row r="1730" spans="1:7" ht="14.25">
      <c r="A1730" s="11">
        <v>44013</v>
      </c>
      <c r="B1730" s="10" t="s">
        <v>5452</v>
      </c>
      <c r="C1730" s="12">
        <v>0.45833333333333331</v>
      </c>
      <c r="D1730" s="13">
        <v>44041</v>
      </c>
      <c r="E1730" s="7" t="s">
        <v>4769</v>
      </c>
      <c r="F1730" s="14">
        <v>40.840000000000003</v>
      </c>
      <c r="G1730" t="s">
        <v>12</v>
      </c>
    </row>
    <row r="1731" spans="1:7" ht="14.25">
      <c r="A1731" s="11">
        <v>44013</v>
      </c>
      <c r="B1731" s="10" t="s">
        <v>5453</v>
      </c>
      <c r="C1731" s="12">
        <v>0.5</v>
      </c>
      <c r="D1731" s="13">
        <v>44041</v>
      </c>
      <c r="E1731" s="7" t="s">
        <v>4769</v>
      </c>
      <c r="F1731" s="14">
        <v>40.86</v>
      </c>
      <c r="G1731" t="s">
        <v>12</v>
      </c>
    </row>
    <row r="1732" spans="1:7" ht="14.25">
      <c r="A1732" s="11">
        <v>44013</v>
      </c>
      <c r="B1732" s="10" t="s">
        <v>5468</v>
      </c>
      <c r="C1732" s="12">
        <v>0.125</v>
      </c>
      <c r="D1732" s="13">
        <v>44042</v>
      </c>
      <c r="E1732" s="7" t="s">
        <v>4769</v>
      </c>
      <c r="F1732" s="14">
        <v>34</v>
      </c>
      <c r="G1732" t="s">
        <v>12</v>
      </c>
    </row>
    <row r="1733" spans="1:7" ht="14.25">
      <c r="A1733" s="11">
        <v>44013</v>
      </c>
      <c r="B1733" s="10" t="s">
        <v>5474</v>
      </c>
      <c r="C1733" s="12">
        <v>0.375</v>
      </c>
      <c r="D1733" s="13">
        <v>44042</v>
      </c>
      <c r="E1733" s="7" t="s">
        <v>4769</v>
      </c>
      <c r="F1733" s="14">
        <v>42.01</v>
      </c>
      <c r="G1733" t="s">
        <v>12</v>
      </c>
    </row>
    <row r="1734" spans="1:7" ht="14.25">
      <c r="A1734" s="11">
        <v>44013</v>
      </c>
      <c r="B1734" s="10" t="s">
        <v>5482</v>
      </c>
      <c r="C1734" s="12">
        <v>0.70833333333333337</v>
      </c>
      <c r="D1734" s="13">
        <v>44042</v>
      </c>
      <c r="E1734" s="7" t="s">
        <v>4769</v>
      </c>
      <c r="F1734" s="14">
        <v>41.65</v>
      </c>
      <c r="G1734" t="s">
        <v>12</v>
      </c>
    </row>
    <row r="1735" spans="1:7" ht="14.25">
      <c r="A1735" s="11">
        <v>44013</v>
      </c>
      <c r="B1735" s="10" t="s">
        <v>5490</v>
      </c>
      <c r="C1735" s="12">
        <v>4.1666666666666664E-2</v>
      </c>
      <c r="D1735" s="13">
        <v>44043</v>
      </c>
      <c r="E1735" s="7" t="s">
        <v>4769</v>
      </c>
      <c r="F1735" s="14">
        <v>35</v>
      </c>
      <c r="G1735" t="s">
        <v>12</v>
      </c>
    </row>
    <row r="1736" spans="1:7" ht="14.25">
      <c r="A1736" s="11">
        <v>44013</v>
      </c>
      <c r="B1736" s="10" t="s">
        <v>5494</v>
      </c>
      <c r="C1736" s="12">
        <v>0.20833333333333334</v>
      </c>
      <c r="D1736" s="13">
        <v>44043</v>
      </c>
      <c r="E1736" s="7" t="s">
        <v>4769</v>
      </c>
      <c r="F1736" s="14">
        <v>38.200000000000003</v>
      </c>
      <c r="G1736" t="s">
        <v>12</v>
      </c>
    </row>
    <row r="1737" spans="1:7" ht="14.25">
      <c r="A1737" s="11">
        <v>44013</v>
      </c>
      <c r="B1737" s="10" t="s">
        <v>5506</v>
      </c>
      <c r="C1737" s="12">
        <v>0.70833333333333337</v>
      </c>
      <c r="D1737" s="13">
        <v>44043</v>
      </c>
      <c r="E1737" s="7" t="s">
        <v>4769</v>
      </c>
      <c r="F1737" s="14">
        <v>43.73</v>
      </c>
      <c r="G1737" t="s">
        <v>12</v>
      </c>
    </row>
    <row r="1738" spans="1:7" ht="14.25">
      <c r="A1738" s="11">
        <v>44044</v>
      </c>
      <c r="B1738" s="10" t="s">
        <v>5514</v>
      </c>
      <c r="C1738" s="12">
        <v>4.1666666666666664E-2</v>
      </c>
      <c r="D1738" s="13">
        <v>44044</v>
      </c>
      <c r="E1738" s="7" t="s">
        <v>4769</v>
      </c>
      <c r="F1738" s="14">
        <v>32.4</v>
      </c>
      <c r="G1738" t="s">
        <v>12</v>
      </c>
    </row>
    <row r="1739" spans="1:7" ht="14.25">
      <c r="A1739" s="11">
        <v>44044</v>
      </c>
      <c r="B1739" s="10" t="s">
        <v>5517</v>
      </c>
      <c r="C1739" s="12">
        <v>0.16666666666666666</v>
      </c>
      <c r="D1739" s="13">
        <v>44044</v>
      </c>
      <c r="E1739" s="7" t="s">
        <v>4769</v>
      </c>
      <c r="F1739" s="14">
        <v>30.3</v>
      </c>
      <c r="G1739" t="s">
        <v>12</v>
      </c>
    </row>
    <row r="1740" spans="1:7" ht="14.25">
      <c r="A1740" s="11">
        <v>44044</v>
      </c>
      <c r="B1740" s="10" t="s">
        <v>5518</v>
      </c>
      <c r="C1740" s="12">
        <v>0.20833333333333334</v>
      </c>
      <c r="D1740" s="13">
        <v>44044</v>
      </c>
      <c r="E1740" s="7" t="s">
        <v>4769</v>
      </c>
      <c r="F1740" s="14">
        <v>30.3</v>
      </c>
      <c r="G1740" t="s">
        <v>12</v>
      </c>
    </row>
    <row r="1741" spans="1:7" ht="14.25">
      <c r="A1741" s="11">
        <v>44044</v>
      </c>
      <c r="B1741" s="10" t="s">
        <v>5524</v>
      </c>
      <c r="C1741" s="12">
        <v>0.45833333333333331</v>
      </c>
      <c r="D1741" s="13">
        <v>44044</v>
      </c>
      <c r="E1741" s="7" t="s">
        <v>4769</v>
      </c>
      <c r="F1741" s="14">
        <v>33.659999999999997</v>
      </c>
      <c r="G1741" t="s">
        <v>12</v>
      </c>
    </row>
    <row r="1742" spans="1:7" ht="14.25">
      <c r="A1742" s="11">
        <v>44044</v>
      </c>
      <c r="B1742" s="10" t="s">
        <v>5525</v>
      </c>
      <c r="C1742" s="12">
        <v>0.5</v>
      </c>
      <c r="D1742" s="13">
        <v>44044</v>
      </c>
      <c r="E1742" s="7" t="s">
        <v>4769</v>
      </c>
      <c r="F1742" s="14">
        <v>35.79</v>
      </c>
      <c r="G1742" t="s">
        <v>12</v>
      </c>
    </row>
    <row r="1743" spans="1:7" ht="14.25">
      <c r="A1743" s="11">
        <v>44044</v>
      </c>
      <c r="B1743" s="10" t="s">
        <v>5529</v>
      </c>
      <c r="C1743" s="12">
        <v>0.66666666666666663</v>
      </c>
      <c r="D1743" s="13">
        <v>44044</v>
      </c>
      <c r="E1743" s="7" t="s">
        <v>4769</v>
      </c>
      <c r="F1743" s="14">
        <v>30.3</v>
      </c>
      <c r="G1743" t="s">
        <v>12</v>
      </c>
    </row>
    <row r="1744" spans="1:7" ht="14.25">
      <c r="A1744" s="11">
        <v>44044</v>
      </c>
      <c r="B1744" s="10" t="s">
        <v>5530</v>
      </c>
      <c r="C1744" s="12">
        <v>0.70833333333333337</v>
      </c>
      <c r="D1744" s="13">
        <v>44044</v>
      </c>
      <c r="E1744" s="7" t="s">
        <v>4769</v>
      </c>
      <c r="F1744" s="14">
        <v>32.619999999999997</v>
      </c>
      <c r="G1744" t="s">
        <v>12</v>
      </c>
    </row>
    <row r="1745" spans="1:7" ht="14.25">
      <c r="A1745" s="11">
        <v>44044</v>
      </c>
      <c r="B1745" s="10" t="s">
        <v>5537</v>
      </c>
      <c r="C1745" s="12">
        <v>0</v>
      </c>
      <c r="D1745" s="13">
        <v>44045</v>
      </c>
      <c r="E1745" s="7" t="s">
        <v>4769</v>
      </c>
      <c r="F1745" s="14">
        <v>30.67</v>
      </c>
      <c r="G1745" t="s">
        <v>12</v>
      </c>
    </row>
    <row r="1746" spans="1:7" ht="14.25">
      <c r="A1746" s="11">
        <v>44044</v>
      </c>
      <c r="B1746" s="10" t="s">
        <v>5540</v>
      </c>
      <c r="C1746" s="12">
        <v>0.125</v>
      </c>
      <c r="D1746" s="13">
        <v>44045</v>
      </c>
      <c r="E1746" s="7" t="s">
        <v>4769</v>
      </c>
      <c r="F1746" s="14">
        <v>27.51</v>
      </c>
      <c r="G1746" t="s">
        <v>12</v>
      </c>
    </row>
    <row r="1747" spans="1:7" ht="14.25">
      <c r="A1747" s="11">
        <v>44044</v>
      </c>
      <c r="B1747" s="10" t="s">
        <v>5542</v>
      </c>
      <c r="C1747" s="12">
        <v>0.20833333333333334</v>
      </c>
      <c r="D1747" s="13">
        <v>44045</v>
      </c>
      <c r="E1747" s="7" t="s">
        <v>4769</v>
      </c>
      <c r="F1747" s="14">
        <v>27.62</v>
      </c>
      <c r="G1747" t="s">
        <v>12</v>
      </c>
    </row>
    <row r="1748" spans="1:7" ht="14.25">
      <c r="A1748" s="11">
        <v>44044</v>
      </c>
      <c r="B1748" s="10" t="s">
        <v>5544</v>
      </c>
      <c r="C1748" s="12">
        <v>0.29166666666666669</v>
      </c>
      <c r="D1748" s="13">
        <v>44045</v>
      </c>
      <c r="E1748" s="7" t="s">
        <v>4769</v>
      </c>
      <c r="F1748" s="14">
        <v>26.79</v>
      </c>
      <c r="G1748" t="s">
        <v>12</v>
      </c>
    </row>
    <row r="1749" spans="1:7" ht="14.25">
      <c r="A1749" s="11">
        <v>44044</v>
      </c>
      <c r="B1749" s="10" t="s">
        <v>5549</v>
      </c>
      <c r="C1749" s="12">
        <v>0.5</v>
      </c>
      <c r="D1749" s="13">
        <v>44045</v>
      </c>
      <c r="E1749" s="7" t="s">
        <v>4769</v>
      </c>
      <c r="F1749" s="14">
        <v>28.1</v>
      </c>
      <c r="G1749" t="s">
        <v>12</v>
      </c>
    </row>
    <row r="1750" spans="1:7" ht="14.25">
      <c r="A1750" s="11">
        <v>44044</v>
      </c>
      <c r="B1750" s="10" t="s">
        <v>5550</v>
      </c>
      <c r="C1750" s="12">
        <v>0.54166666666666663</v>
      </c>
      <c r="D1750" s="13">
        <v>44045</v>
      </c>
      <c r="E1750" s="7" t="s">
        <v>4769</v>
      </c>
      <c r="F1750" s="14">
        <v>27.4</v>
      </c>
      <c r="G1750" t="s">
        <v>12</v>
      </c>
    </row>
    <row r="1751" spans="1:7" ht="14.25">
      <c r="A1751" s="11">
        <v>44044</v>
      </c>
      <c r="B1751" s="10" t="s">
        <v>5553</v>
      </c>
      <c r="C1751" s="12">
        <v>0.66666666666666663</v>
      </c>
      <c r="D1751" s="13">
        <v>44045</v>
      </c>
      <c r="E1751" s="7" t="s">
        <v>4769</v>
      </c>
      <c r="F1751" s="14">
        <v>23.86</v>
      </c>
      <c r="G1751" t="s">
        <v>12</v>
      </c>
    </row>
    <row r="1752" spans="1:7" ht="14.25">
      <c r="A1752" s="11">
        <v>44044</v>
      </c>
      <c r="B1752" s="10" t="s">
        <v>5563</v>
      </c>
      <c r="C1752" s="12">
        <v>8.3333333333333329E-2</v>
      </c>
      <c r="D1752" s="13">
        <v>44046</v>
      </c>
      <c r="E1752" s="7" t="s">
        <v>4769</v>
      </c>
      <c r="F1752" s="14">
        <v>28.5</v>
      </c>
      <c r="G1752" t="s">
        <v>12</v>
      </c>
    </row>
    <row r="1753" spans="1:7" ht="14.25">
      <c r="A1753" s="11">
        <v>44044</v>
      </c>
      <c r="B1753" s="10" t="s">
        <v>5564</v>
      </c>
      <c r="C1753" s="12">
        <v>0.125</v>
      </c>
      <c r="D1753" s="13">
        <v>44046</v>
      </c>
      <c r="E1753" s="7" t="s">
        <v>4769</v>
      </c>
      <c r="F1753" s="14">
        <v>28.1</v>
      </c>
      <c r="G1753" t="s">
        <v>12</v>
      </c>
    </row>
    <row r="1754" spans="1:7" ht="14.25">
      <c r="A1754" s="11">
        <v>44044</v>
      </c>
      <c r="B1754" s="10" t="s">
        <v>5567</v>
      </c>
      <c r="C1754" s="12">
        <v>0.25</v>
      </c>
      <c r="D1754" s="13">
        <v>44046</v>
      </c>
      <c r="E1754" s="7" t="s">
        <v>4769</v>
      </c>
      <c r="F1754" s="14">
        <v>34.119999999999997</v>
      </c>
      <c r="G1754" t="s">
        <v>12</v>
      </c>
    </row>
    <row r="1755" spans="1:7" ht="14.25">
      <c r="A1755" s="11">
        <v>44044</v>
      </c>
      <c r="B1755" s="10" t="s">
        <v>5575</v>
      </c>
      <c r="C1755" s="12">
        <v>0.58333333333333337</v>
      </c>
      <c r="D1755" s="13">
        <v>44046</v>
      </c>
      <c r="E1755" s="7" t="s">
        <v>4769</v>
      </c>
      <c r="F1755" s="14">
        <v>38.24</v>
      </c>
      <c r="G1755" t="s">
        <v>12</v>
      </c>
    </row>
    <row r="1756" spans="1:7" ht="14.25">
      <c r="A1756" s="11">
        <v>44044</v>
      </c>
      <c r="B1756" s="10" t="s">
        <v>5585</v>
      </c>
      <c r="C1756" s="12">
        <v>0</v>
      </c>
      <c r="D1756" s="13">
        <v>44047</v>
      </c>
      <c r="E1756" s="7" t="s">
        <v>4769</v>
      </c>
      <c r="F1756" s="14">
        <v>31.6</v>
      </c>
      <c r="G1756" t="s">
        <v>12</v>
      </c>
    </row>
    <row r="1757" spans="1:7" ht="14.25">
      <c r="A1757" s="11">
        <v>44044</v>
      </c>
      <c r="B1757" s="10" t="s">
        <v>5592</v>
      </c>
      <c r="C1757" s="12">
        <v>0.29166666666666669</v>
      </c>
      <c r="D1757" s="13">
        <v>44047</v>
      </c>
      <c r="E1757" s="7" t="s">
        <v>4769</v>
      </c>
      <c r="F1757" s="14">
        <v>36.24</v>
      </c>
      <c r="G1757" t="s">
        <v>12</v>
      </c>
    </row>
    <row r="1758" spans="1:7" ht="14.25">
      <c r="A1758" s="11">
        <v>44044</v>
      </c>
      <c r="B1758" s="10" t="s">
        <v>5596</v>
      </c>
      <c r="C1758" s="12">
        <v>0.45833333333333331</v>
      </c>
      <c r="D1758" s="13">
        <v>44047</v>
      </c>
      <c r="E1758" s="7" t="s">
        <v>4769</v>
      </c>
      <c r="F1758" s="14">
        <v>35.75</v>
      </c>
      <c r="G1758" t="s">
        <v>12</v>
      </c>
    </row>
    <row r="1759" spans="1:7" ht="14.25">
      <c r="A1759" s="11">
        <v>44044</v>
      </c>
      <c r="B1759" s="10" t="s">
        <v>5599</v>
      </c>
      <c r="C1759" s="12">
        <v>0.58333333333333337</v>
      </c>
      <c r="D1759" s="13">
        <v>44047</v>
      </c>
      <c r="E1759" s="7" t="s">
        <v>4769</v>
      </c>
      <c r="F1759" s="14">
        <v>35.22</v>
      </c>
      <c r="G1759" t="s">
        <v>12</v>
      </c>
    </row>
    <row r="1760" spans="1:7" ht="14.25">
      <c r="A1760" s="11">
        <v>44044</v>
      </c>
      <c r="B1760" s="10" t="s">
        <v>5601</v>
      </c>
      <c r="C1760" s="12">
        <v>0.66666666666666663</v>
      </c>
      <c r="D1760" s="13">
        <v>44047</v>
      </c>
      <c r="E1760" s="7" t="s">
        <v>4769</v>
      </c>
      <c r="F1760" s="14">
        <v>33.369999999999997</v>
      </c>
      <c r="G1760" t="s">
        <v>12</v>
      </c>
    </row>
    <row r="1761" spans="1:7" ht="14.25">
      <c r="A1761" s="11">
        <v>44044</v>
      </c>
      <c r="B1761" s="10" t="s">
        <v>5603</v>
      </c>
      <c r="C1761" s="12">
        <v>0.75</v>
      </c>
      <c r="D1761" s="13">
        <v>44047</v>
      </c>
      <c r="E1761" s="7" t="s">
        <v>4769</v>
      </c>
      <c r="F1761" s="14">
        <v>40.409999999999997</v>
      </c>
      <c r="G1761" t="s">
        <v>12</v>
      </c>
    </row>
    <row r="1762" spans="1:7" ht="14.25">
      <c r="A1762" s="11">
        <v>44044</v>
      </c>
      <c r="B1762" s="10" t="s">
        <v>5604</v>
      </c>
      <c r="C1762" s="12">
        <v>0.79166666666666663</v>
      </c>
      <c r="D1762" s="13">
        <v>44047</v>
      </c>
      <c r="E1762" s="7" t="s">
        <v>4769</v>
      </c>
      <c r="F1762" s="14">
        <v>41.01</v>
      </c>
      <c r="G1762" t="s">
        <v>12</v>
      </c>
    </row>
    <row r="1763" spans="1:7" ht="14.25">
      <c r="A1763" s="11">
        <v>44044</v>
      </c>
      <c r="B1763" s="10" t="s">
        <v>5609</v>
      </c>
      <c r="C1763" s="12">
        <v>0</v>
      </c>
      <c r="D1763" s="13">
        <v>44048</v>
      </c>
      <c r="E1763" s="7" t="s">
        <v>4769</v>
      </c>
      <c r="F1763" s="14">
        <v>34.64</v>
      </c>
      <c r="G1763" t="s">
        <v>12</v>
      </c>
    </row>
    <row r="1764" spans="1:7" ht="14.25">
      <c r="A1764" s="11">
        <v>44044</v>
      </c>
      <c r="B1764" s="10" t="s">
        <v>5610</v>
      </c>
      <c r="C1764" s="12">
        <v>4.1666666666666664E-2</v>
      </c>
      <c r="D1764" s="13">
        <v>44048</v>
      </c>
      <c r="E1764" s="7" t="s">
        <v>4769</v>
      </c>
      <c r="F1764" s="14">
        <v>31</v>
      </c>
      <c r="G1764" t="s">
        <v>12</v>
      </c>
    </row>
    <row r="1765" spans="1:7" ht="14.25">
      <c r="A1765" s="11">
        <v>44044</v>
      </c>
      <c r="B1765" s="10" t="s">
        <v>5611</v>
      </c>
      <c r="C1765" s="12">
        <v>8.3333333333333329E-2</v>
      </c>
      <c r="D1765" s="13">
        <v>44048</v>
      </c>
      <c r="E1765" s="7" t="s">
        <v>4769</v>
      </c>
      <c r="F1765" s="14">
        <v>30.3</v>
      </c>
      <c r="G1765" t="s">
        <v>12</v>
      </c>
    </row>
    <row r="1766" spans="1:7" ht="14.25">
      <c r="A1766" s="11">
        <v>44044</v>
      </c>
      <c r="B1766" s="10" t="s">
        <v>5612</v>
      </c>
      <c r="C1766" s="12">
        <v>0.125</v>
      </c>
      <c r="D1766" s="13">
        <v>44048</v>
      </c>
      <c r="E1766" s="7" t="s">
        <v>4769</v>
      </c>
      <c r="F1766" s="14">
        <v>30.3</v>
      </c>
      <c r="G1766" t="s">
        <v>12</v>
      </c>
    </row>
    <row r="1767" spans="1:7" ht="14.25">
      <c r="A1767" s="11">
        <v>44044</v>
      </c>
      <c r="B1767" s="10" t="s">
        <v>5613</v>
      </c>
      <c r="C1767" s="12">
        <v>0.16666666666666666</v>
      </c>
      <c r="D1767" s="13">
        <v>44048</v>
      </c>
      <c r="E1767" s="7" t="s">
        <v>4769</v>
      </c>
      <c r="F1767" s="14">
        <v>32</v>
      </c>
      <c r="G1767" t="s">
        <v>12</v>
      </c>
    </row>
    <row r="1768" spans="1:7" ht="14.25">
      <c r="A1768" s="11">
        <v>44044</v>
      </c>
      <c r="B1768" s="10" t="s">
        <v>5614</v>
      </c>
      <c r="C1768" s="12">
        <v>0.20833333333333334</v>
      </c>
      <c r="D1768" s="13">
        <v>44048</v>
      </c>
      <c r="E1768" s="7" t="s">
        <v>4769</v>
      </c>
      <c r="F1768" s="14">
        <v>32</v>
      </c>
      <c r="G1768" t="s">
        <v>12</v>
      </c>
    </row>
    <row r="1769" spans="1:7" ht="14.25">
      <c r="A1769" s="11">
        <v>44044</v>
      </c>
      <c r="B1769" s="10" t="s">
        <v>5617</v>
      </c>
      <c r="C1769" s="12">
        <v>0.33333333333333331</v>
      </c>
      <c r="D1769" s="13">
        <v>44048</v>
      </c>
      <c r="E1769" s="7" t="s">
        <v>4769</v>
      </c>
      <c r="F1769" s="14">
        <v>36.840000000000003</v>
      </c>
      <c r="G1769" t="s">
        <v>12</v>
      </c>
    </row>
    <row r="1770" spans="1:7" ht="14.25">
      <c r="A1770" s="11">
        <v>44044</v>
      </c>
      <c r="B1770" s="10" t="s">
        <v>5618</v>
      </c>
      <c r="C1770" s="12">
        <v>0.375</v>
      </c>
      <c r="D1770" s="13">
        <v>44048</v>
      </c>
      <c r="E1770" s="7" t="s">
        <v>4769</v>
      </c>
      <c r="F1770" s="14">
        <v>36.11</v>
      </c>
      <c r="G1770" t="s">
        <v>12</v>
      </c>
    </row>
    <row r="1771" spans="1:7" ht="14.25">
      <c r="A1771" s="11">
        <v>44044</v>
      </c>
      <c r="B1771" s="10" t="s">
        <v>5620</v>
      </c>
      <c r="C1771" s="12">
        <v>0.45833333333333331</v>
      </c>
      <c r="D1771" s="13">
        <v>44048</v>
      </c>
      <c r="E1771" s="7" t="s">
        <v>4769</v>
      </c>
      <c r="F1771" s="14">
        <v>38</v>
      </c>
      <c r="G1771" t="s">
        <v>12</v>
      </c>
    </row>
    <row r="1772" spans="1:7" ht="14.25">
      <c r="A1772" s="11">
        <v>44044</v>
      </c>
      <c r="B1772" s="10" t="s">
        <v>5621</v>
      </c>
      <c r="C1772" s="12">
        <v>0.5</v>
      </c>
      <c r="D1772" s="13">
        <v>44048</v>
      </c>
      <c r="E1772" s="7" t="s">
        <v>4769</v>
      </c>
      <c r="F1772" s="14">
        <v>39.01</v>
      </c>
      <c r="G1772" t="s">
        <v>12</v>
      </c>
    </row>
    <row r="1773" spans="1:7" ht="14.25">
      <c r="A1773" s="11">
        <v>44044</v>
      </c>
      <c r="B1773" s="10" t="s">
        <v>5625</v>
      </c>
      <c r="C1773" s="12">
        <v>0.66666666666666663</v>
      </c>
      <c r="D1773" s="13">
        <v>44048</v>
      </c>
      <c r="E1773" s="7" t="s">
        <v>4769</v>
      </c>
      <c r="F1773" s="14">
        <v>34.07</v>
      </c>
      <c r="G1773" t="s">
        <v>12</v>
      </c>
    </row>
    <row r="1774" spans="1:7" ht="14.25">
      <c r="A1774" s="11">
        <v>44044</v>
      </c>
      <c r="B1774" s="10" t="s">
        <v>5626</v>
      </c>
      <c r="C1774" s="12">
        <v>0.70833333333333337</v>
      </c>
      <c r="D1774" s="13">
        <v>44048</v>
      </c>
      <c r="E1774" s="7" t="s">
        <v>4769</v>
      </c>
      <c r="F1774" s="14">
        <v>33.79</v>
      </c>
      <c r="G1774" t="s">
        <v>12</v>
      </c>
    </row>
    <row r="1775" spans="1:7" ht="14.25">
      <c r="A1775" s="11">
        <v>44044</v>
      </c>
      <c r="B1775" s="10" t="s">
        <v>5630</v>
      </c>
      <c r="C1775" s="12">
        <v>0.875</v>
      </c>
      <c r="D1775" s="13">
        <v>44048</v>
      </c>
      <c r="E1775" s="7" t="s">
        <v>4769</v>
      </c>
      <c r="F1775" s="14">
        <v>42.43</v>
      </c>
      <c r="G1775" t="s">
        <v>12</v>
      </c>
    </row>
    <row r="1776" spans="1:7" ht="14.25">
      <c r="A1776" s="11">
        <v>44044</v>
      </c>
      <c r="B1776" s="10" t="s">
        <v>5636</v>
      </c>
      <c r="C1776" s="12">
        <v>0.125</v>
      </c>
      <c r="D1776" s="13">
        <v>44049</v>
      </c>
      <c r="E1776" s="7" t="s">
        <v>4769</v>
      </c>
      <c r="F1776" s="14">
        <v>29.97</v>
      </c>
      <c r="G1776" t="s">
        <v>12</v>
      </c>
    </row>
    <row r="1777" spans="1:7" ht="14.25">
      <c r="A1777" s="11">
        <v>44044</v>
      </c>
      <c r="B1777" s="10" t="s">
        <v>5638</v>
      </c>
      <c r="C1777" s="12">
        <v>0.20833333333333334</v>
      </c>
      <c r="D1777" s="13">
        <v>44049</v>
      </c>
      <c r="E1777" s="7" t="s">
        <v>4769</v>
      </c>
      <c r="F1777" s="14">
        <v>29.97</v>
      </c>
      <c r="G1777" t="s">
        <v>12</v>
      </c>
    </row>
    <row r="1778" spans="1:7" ht="14.25">
      <c r="A1778" s="11">
        <v>44044</v>
      </c>
      <c r="B1778" s="10" t="s">
        <v>5645</v>
      </c>
      <c r="C1778" s="12">
        <v>0.5</v>
      </c>
      <c r="D1778" s="13">
        <v>44049</v>
      </c>
      <c r="E1778" s="7" t="s">
        <v>4769</v>
      </c>
      <c r="F1778" s="14">
        <v>38.590000000000003</v>
      </c>
      <c r="G1778" t="s">
        <v>12</v>
      </c>
    </row>
    <row r="1779" spans="1:7" ht="14.25">
      <c r="A1779" s="11">
        <v>44044</v>
      </c>
      <c r="B1779" s="10" t="s">
        <v>5650</v>
      </c>
      <c r="C1779" s="12">
        <v>0.70833333333333337</v>
      </c>
      <c r="D1779" s="13">
        <v>44049</v>
      </c>
      <c r="E1779" s="7" t="s">
        <v>4769</v>
      </c>
      <c r="F1779" s="14">
        <v>39.69</v>
      </c>
      <c r="G1779" t="s">
        <v>12</v>
      </c>
    </row>
    <row r="1780" spans="1:7" ht="14.25">
      <c r="A1780" s="11">
        <v>44044</v>
      </c>
      <c r="B1780" s="10" t="s">
        <v>5657</v>
      </c>
      <c r="C1780" s="12">
        <v>0</v>
      </c>
      <c r="D1780" s="13">
        <v>44050</v>
      </c>
      <c r="E1780" s="7" t="s">
        <v>4769</v>
      </c>
      <c r="F1780" s="14">
        <v>38.64</v>
      </c>
      <c r="G1780" t="s">
        <v>12</v>
      </c>
    </row>
    <row r="1781" spans="1:7" ht="14.25">
      <c r="A1781" s="11">
        <v>44044</v>
      </c>
      <c r="B1781" s="10" t="s">
        <v>5659</v>
      </c>
      <c r="C1781" s="12">
        <v>8.3333333333333329E-2</v>
      </c>
      <c r="D1781" s="13">
        <v>44050</v>
      </c>
      <c r="E1781" s="7" t="s">
        <v>4769</v>
      </c>
      <c r="F1781" s="14">
        <v>29.97</v>
      </c>
      <c r="G1781" t="s">
        <v>12</v>
      </c>
    </row>
    <row r="1782" spans="1:7" ht="14.25">
      <c r="A1782" s="11">
        <v>44044</v>
      </c>
      <c r="B1782" s="10" t="s">
        <v>5660</v>
      </c>
      <c r="C1782" s="12">
        <v>0.125</v>
      </c>
      <c r="D1782" s="13">
        <v>44050</v>
      </c>
      <c r="E1782" s="7" t="s">
        <v>4769</v>
      </c>
      <c r="F1782" s="14">
        <v>29.97</v>
      </c>
      <c r="G1782" t="s">
        <v>12</v>
      </c>
    </row>
    <row r="1783" spans="1:7" ht="14.25">
      <c r="A1783" s="11">
        <v>44044</v>
      </c>
      <c r="B1783" s="10" t="s">
        <v>5661</v>
      </c>
      <c r="C1783" s="12">
        <v>0.16666666666666666</v>
      </c>
      <c r="D1783" s="13">
        <v>44050</v>
      </c>
      <c r="E1783" s="7" t="s">
        <v>4769</v>
      </c>
      <c r="F1783" s="14">
        <v>30.78</v>
      </c>
      <c r="G1783" t="s">
        <v>12</v>
      </c>
    </row>
    <row r="1784" spans="1:7" ht="14.25">
      <c r="A1784" s="11">
        <v>44044</v>
      </c>
      <c r="B1784" s="10" t="s">
        <v>5662</v>
      </c>
      <c r="C1784" s="12">
        <v>0.20833333333333334</v>
      </c>
      <c r="D1784" s="13">
        <v>44050</v>
      </c>
      <c r="E1784" s="7" t="s">
        <v>4769</v>
      </c>
      <c r="F1784" s="14">
        <v>32.86</v>
      </c>
      <c r="G1784" t="s">
        <v>12</v>
      </c>
    </row>
    <row r="1785" spans="1:7" ht="14.25">
      <c r="A1785" s="11">
        <v>44044</v>
      </c>
      <c r="B1785" s="10" t="s">
        <v>5663</v>
      </c>
      <c r="C1785" s="12">
        <v>0.25</v>
      </c>
      <c r="D1785" s="13">
        <v>44050</v>
      </c>
      <c r="E1785" s="7" t="s">
        <v>4769</v>
      </c>
      <c r="F1785" s="14">
        <v>35.54</v>
      </c>
      <c r="G1785" t="s">
        <v>12</v>
      </c>
    </row>
    <row r="1786" spans="1:7" ht="14.25">
      <c r="A1786" s="11">
        <v>44044</v>
      </c>
      <c r="B1786" s="10" t="s">
        <v>5664</v>
      </c>
      <c r="C1786" s="12">
        <v>0.29166666666666669</v>
      </c>
      <c r="D1786" s="13">
        <v>44050</v>
      </c>
      <c r="E1786" s="7" t="s">
        <v>4769</v>
      </c>
      <c r="F1786" s="14">
        <v>39.090000000000003</v>
      </c>
      <c r="G1786" t="s">
        <v>12</v>
      </c>
    </row>
    <row r="1787" spans="1:7" ht="14.25">
      <c r="A1787" s="11">
        <v>44044</v>
      </c>
      <c r="B1787" s="10" t="s">
        <v>5666</v>
      </c>
      <c r="C1787" s="12">
        <v>0.375</v>
      </c>
      <c r="D1787" s="13">
        <v>44050</v>
      </c>
      <c r="E1787" s="7" t="s">
        <v>4769</v>
      </c>
      <c r="F1787" s="14">
        <v>39.75</v>
      </c>
      <c r="G1787" t="s">
        <v>12</v>
      </c>
    </row>
    <row r="1788" spans="1:7" ht="14.25">
      <c r="A1788" s="11">
        <v>44044</v>
      </c>
      <c r="B1788" s="10" t="s">
        <v>5673</v>
      </c>
      <c r="C1788" s="12">
        <v>0.66666666666666663</v>
      </c>
      <c r="D1788" s="13">
        <v>44050</v>
      </c>
      <c r="E1788" s="7" t="s">
        <v>4769</v>
      </c>
      <c r="F1788" s="14">
        <v>38.64</v>
      </c>
      <c r="G1788" t="s">
        <v>12</v>
      </c>
    </row>
    <row r="1789" spans="1:7" ht="14.25">
      <c r="A1789" s="11">
        <v>44044</v>
      </c>
      <c r="B1789" s="10" t="s">
        <v>5678</v>
      </c>
      <c r="C1789" s="12">
        <v>0.875</v>
      </c>
      <c r="D1789" s="13">
        <v>44050</v>
      </c>
      <c r="E1789" s="7" t="s">
        <v>4769</v>
      </c>
      <c r="F1789" s="14">
        <v>44.4</v>
      </c>
      <c r="G1789" t="s">
        <v>12</v>
      </c>
    </row>
    <row r="1790" spans="1:7" ht="14.25">
      <c r="A1790" s="11">
        <v>44044</v>
      </c>
      <c r="B1790" s="10" t="s">
        <v>5688</v>
      </c>
      <c r="C1790" s="12">
        <v>0.29166666666666669</v>
      </c>
      <c r="D1790" s="13">
        <v>44051</v>
      </c>
      <c r="E1790" s="7" t="s">
        <v>4769</v>
      </c>
      <c r="F1790" s="14">
        <v>36.99</v>
      </c>
      <c r="G1790" t="s">
        <v>12</v>
      </c>
    </row>
    <row r="1791" spans="1:7" ht="14.25">
      <c r="A1791" s="11">
        <v>44044</v>
      </c>
      <c r="B1791" s="10" t="s">
        <v>5689</v>
      </c>
      <c r="C1791" s="12">
        <v>0.33333333333333331</v>
      </c>
      <c r="D1791" s="13">
        <v>44051</v>
      </c>
      <c r="E1791" s="7" t="s">
        <v>4769</v>
      </c>
      <c r="F1791" s="14">
        <v>34.07</v>
      </c>
      <c r="G1791" t="s">
        <v>12</v>
      </c>
    </row>
    <row r="1792" spans="1:7" ht="14.25">
      <c r="A1792" s="11">
        <v>44044</v>
      </c>
      <c r="B1792" s="10" t="s">
        <v>5690</v>
      </c>
      <c r="C1792" s="12">
        <v>0.375</v>
      </c>
      <c r="D1792" s="13">
        <v>44051</v>
      </c>
      <c r="E1792" s="7" t="s">
        <v>4769</v>
      </c>
      <c r="F1792" s="14">
        <v>37.68</v>
      </c>
      <c r="G1792" t="s">
        <v>12</v>
      </c>
    </row>
    <row r="1793" spans="1:7" ht="14.25">
      <c r="A1793" s="11">
        <v>44044</v>
      </c>
      <c r="B1793" s="10" t="s">
        <v>5692</v>
      </c>
      <c r="C1793" s="12">
        <v>0.45833333333333331</v>
      </c>
      <c r="D1793" s="13">
        <v>44051</v>
      </c>
      <c r="E1793" s="7" t="s">
        <v>4769</v>
      </c>
      <c r="F1793" s="14">
        <v>34.99</v>
      </c>
      <c r="G1793" t="s">
        <v>12</v>
      </c>
    </row>
    <row r="1794" spans="1:7" ht="14.25">
      <c r="A1794" s="11">
        <v>44044</v>
      </c>
      <c r="B1794" s="10" t="s">
        <v>5695</v>
      </c>
      <c r="C1794" s="12">
        <v>0.58333333333333337</v>
      </c>
      <c r="D1794" s="13">
        <v>44051</v>
      </c>
      <c r="E1794" s="7" t="s">
        <v>4769</v>
      </c>
      <c r="F1794" s="14">
        <v>30.3</v>
      </c>
      <c r="G1794" t="s">
        <v>12</v>
      </c>
    </row>
    <row r="1795" spans="1:7" ht="14.25">
      <c r="A1795" s="11">
        <v>44044</v>
      </c>
      <c r="B1795" s="10" t="s">
        <v>5696</v>
      </c>
      <c r="C1795" s="12">
        <v>0.625</v>
      </c>
      <c r="D1795" s="13">
        <v>44051</v>
      </c>
      <c r="E1795" s="7" t="s">
        <v>4769</v>
      </c>
      <c r="F1795" s="14">
        <v>31.74</v>
      </c>
      <c r="G1795" t="s">
        <v>12</v>
      </c>
    </row>
    <row r="1796" spans="1:7" ht="14.25">
      <c r="A1796" s="11">
        <v>44044</v>
      </c>
      <c r="B1796" s="10" t="s">
        <v>5697</v>
      </c>
      <c r="C1796" s="12">
        <v>0.66666666666666663</v>
      </c>
      <c r="D1796" s="13">
        <v>44051</v>
      </c>
      <c r="E1796" s="7" t="s">
        <v>4769</v>
      </c>
      <c r="F1796" s="14">
        <v>29.77</v>
      </c>
      <c r="G1796" t="s">
        <v>12</v>
      </c>
    </row>
    <row r="1797" spans="1:7" ht="14.25">
      <c r="A1797" s="11">
        <v>44044</v>
      </c>
      <c r="B1797" s="10" t="s">
        <v>5698</v>
      </c>
      <c r="C1797" s="12">
        <v>0.70833333333333337</v>
      </c>
      <c r="D1797" s="13">
        <v>44051</v>
      </c>
      <c r="E1797" s="7" t="s">
        <v>4769</v>
      </c>
      <c r="F1797" s="14">
        <v>33.200000000000003</v>
      </c>
      <c r="G1797" t="s">
        <v>12</v>
      </c>
    </row>
    <row r="1798" spans="1:7" ht="14.25">
      <c r="A1798" s="11">
        <v>44044</v>
      </c>
      <c r="B1798" s="10" t="s">
        <v>5699</v>
      </c>
      <c r="C1798" s="12">
        <v>0.75</v>
      </c>
      <c r="D1798" s="13">
        <v>44051</v>
      </c>
      <c r="E1798" s="7" t="s">
        <v>4769</v>
      </c>
      <c r="F1798" s="14">
        <v>38.1</v>
      </c>
      <c r="G1798" t="s">
        <v>12</v>
      </c>
    </row>
    <row r="1799" spans="1:7" ht="14.25">
      <c r="A1799" s="11">
        <v>44044</v>
      </c>
      <c r="B1799" s="10" t="s">
        <v>5706</v>
      </c>
      <c r="C1799" s="12">
        <v>4.1666666666666664E-2</v>
      </c>
      <c r="D1799" s="13">
        <v>44052</v>
      </c>
      <c r="E1799" s="7" t="s">
        <v>4769</v>
      </c>
      <c r="F1799" s="14">
        <v>39.49</v>
      </c>
      <c r="G1799" t="s">
        <v>12</v>
      </c>
    </row>
    <row r="1800" spans="1:7" ht="14.25">
      <c r="A1800" s="11">
        <v>44044</v>
      </c>
      <c r="B1800" s="10" t="s">
        <v>5708</v>
      </c>
      <c r="C1800" s="12">
        <v>0.125</v>
      </c>
      <c r="D1800" s="13">
        <v>44052</v>
      </c>
      <c r="E1800" s="7" t="s">
        <v>4769</v>
      </c>
      <c r="F1800" s="14">
        <v>37.51</v>
      </c>
      <c r="G1800" t="s">
        <v>12</v>
      </c>
    </row>
    <row r="1801" spans="1:7" ht="14.25">
      <c r="A1801" s="11">
        <v>44044</v>
      </c>
      <c r="B1801" s="10" t="s">
        <v>5711</v>
      </c>
      <c r="C1801" s="12">
        <v>0.25</v>
      </c>
      <c r="D1801" s="13">
        <v>44052</v>
      </c>
      <c r="E1801" s="7" t="s">
        <v>4769</v>
      </c>
      <c r="F1801" s="14">
        <v>32.29</v>
      </c>
      <c r="G1801" t="s">
        <v>12</v>
      </c>
    </row>
    <row r="1802" spans="1:7" ht="14.25">
      <c r="A1802" s="11">
        <v>44044</v>
      </c>
      <c r="B1802" s="10" t="s">
        <v>5712</v>
      </c>
      <c r="C1802" s="12">
        <v>0.29166666666666669</v>
      </c>
      <c r="D1802" s="13">
        <v>44052</v>
      </c>
      <c r="E1802" s="7" t="s">
        <v>4769</v>
      </c>
      <c r="F1802" s="14">
        <v>33.72</v>
      </c>
      <c r="G1802" t="s">
        <v>12</v>
      </c>
    </row>
    <row r="1803" spans="1:7" ht="14.25">
      <c r="A1803" s="11">
        <v>44044</v>
      </c>
      <c r="B1803" s="10" t="s">
        <v>5714</v>
      </c>
      <c r="C1803" s="12">
        <v>0.375</v>
      </c>
      <c r="D1803" s="13">
        <v>44052</v>
      </c>
      <c r="E1803" s="7" t="s">
        <v>4769</v>
      </c>
      <c r="F1803" s="14">
        <v>32.270000000000003</v>
      </c>
      <c r="G1803" t="s">
        <v>12</v>
      </c>
    </row>
    <row r="1804" spans="1:7" ht="14.25">
      <c r="A1804" s="11">
        <v>44044</v>
      </c>
      <c r="B1804" s="10" t="s">
        <v>5715</v>
      </c>
      <c r="C1804" s="12">
        <v>0.41666666666666669</v>
      </c>
      <c r="D1804" s="13">
        <v>44052</v>
      </c>
      <c r="E1804" s="7" t="s">
        <v>4769</v>
      </c>
      <c r="F1804" s="14">
        <v>29.9</v>
      </c>
      <c r="G1804" t="s">
        <v>12</v>
      </c>
    </row>
    <row r="1805" spans="1:7" ht="14.25">
      <c r="A1805" s="11">
        <v>44044</v>
      </c>
      <c r="B1805" s="10" t="s">
        <v>5719</v>
      </c>
      <c r="C1805" s="12">
        <v>0.58333333333333337</v>
      </c>
      <c r="D1805" s="13">
        <v>44052</v>
      </c>
      <c r="E1805" s="7" t="s">
        <v>4769</v>
      </c>
      <c r="F1805" s="14">
        <v>29.75</v>
      </c>
      <c r="G1805" t="s">
        <v>12</v>
      </c>
    </row>
    <row r="1806" spans="1:7" ht="14.25">
      <c r="A1806" s="11">
        <v>44044</v>
      </c>
      <c r="B1806" s="10" t="s">
        <v>5721</v>
      </c>
      <c r="C1806" s="12">
        <v>0.66666666666666663</v>
      </c>
      <c r="D1806" s="13">
        <v>44052</v>
      </c>
      <c r="E1806" s="7" t="s">
        <v>4769</v>
      </c>
      <c r="F1806" s="14">
        <v>28.7</v>
      </c>
      <c r="G1806" t="s">
        <v>12</v>
      </c>
    </row>
    <row r="1807" spans="1:7" ht="14.25">
      <c r="A1807" s="11">
        <v>44044</v>
      </c>
      <c r="B1807" s="10" t="s">
        <v>5722</v>
      </c>
      <c r="C1807" s="12">
        <v>0.70833333333333337</v>
      </c>
      <c r="D1807" s="13">
        <v>44052</v>
      </c>
      <c r="E1807" s="7" t="s">
        <v>4769</v>
      </c>
      <c r="F1807" s="14">
        <v>29.46</v>
      </c>
      <c r="G1807" t="s">
        <v>12</v>
      </c>
    </row>
    <row r="1808" spans="1:7" ht="14.25">
      <c r="A1808" s="11">
        <v>44044</v>
      </c>
      <c r="B1808" s="10" t="s">
        <v>5723</v>
      </c>
      <c r="C1808" s="12">
        <v>0.75</v>
      </c>
      <c r="D1808" s="13">
        <v>44052</v>
      </c>
      <c r="E1808" s="7" t="s">
        <v>4769</v>
      </c>
      <c r="F1808" s="14">
        <v>35</v>
      </c>
      <c r="G1808" t="s">
        <v>12</v>
      </c>
    </row>
    <row r="1809" spans="1:7" ht="14.25">
      <c r="A1809" s="11">
        <v>44044</v>
      </c>
      <c r="B1809" s="10" t="s">
        <v>5731</v>
      </c>
      <c r="C1809" s="12">
        <v>8.3333333333333329E-2</v>
      </c>
      <c r="D1809" s="13">
        <v>44053</v>
      </c>
      <c r="E1809" s="7" t="s">
        <v>4769</v>
      </c>
      <c r="F1809" s="14">
        <v>29</v>
      </c>
      <c r="G1809" t="s">
        <v>12</v>
      </c>
    </row>
    <row r="1810" spans="1:7" ht="14.25">
      <c r="A1810" s="11">
        <v>44044</v>
      </c>
      <c r="B1810" s="10" t="s">
        <v>5733</v>
      </c>
      <c r="C1810" s="12">
        <v>0.16666666666666666</v>
      </c>
      <c r="D1810" s="13">
        <v>44053</v>
      </c>
      <c r="E1810" s="7" t="s">
        <v>4769</v>
      </c>
      <c r="F1810" s="14">
        <v>29.1</v>
      </c>
      <c r="G1810" t="s">
        <v>12</v>
      </c>
    </row>
    <row r="1811" spans="1:7" ht="14.25">
      <c r="A1811" s="11">
        <v>44044</v>
      </c>
      <c r="B1811" s="10" t="s">
        <v>5735</v>
      </c>
      <c r="C1811" s="12">
        <v>0.25</v>
      </c>
      <c r="D1811" s="13">
        <v>44053</v>
      </c>
      <c r="E1811" s="7" t="s">
        <v>4769</v>
      </c>
      <c r="F1811" s="14">
        <v>36.9</v>
      </c>
      <c r="G1811" t="s">
        <v>12</v>
      </c>
    </row>
    <row r="1812" spans="1:7" ht="14.25">
      <c r="A1812" s="11">
        <v>44044</v>
      </c>
      <c r="B1812" s="10" t="s">
        <v>5753</v>
      </c>
      <c r="C1812" s="12">
        <v>0</v>
      </c>
      <c r="D1812" s="13">
        <v>44054</v>
      </c>
      <c r="E1812" s="7" t="s">
        <v>4769</v>
      </c>
      <c r="F1812" s="14">
        <v>40.24</v>
      </c>
      <c r="G1812" t="s">
        <v>12</v>
      </c>
    </row>
    <row r="1813" spans="1:7" ht="14.25">
      <c r="A1813" s="11">
        <v>44044</v>
      </c>
      <c r="B1813" s="10" t="s">
        <v>5758</v>
      </c>
      <c r="C1813" s="12">
        <v>0.20833333333333334</v>
      </c>
      <c r="D1813" s="13">
        <v>44054</v>
      </c>
      <c r="E1813" s="7" t="s">
        <v>4769</v>
      </c>
      <c r="F1813" s="14">
        <v>32.67</v>
      </c>
      <c r="G1813" t="s">
        <v>12</v>
      </c>
    </row>
    <row r="1814" spans="1:7" ht="14.25">
      <c r="A1814" s="11">
        <v>44044</v>
      </c>
      <c r="B1814" s="10" t="s">
        <v>5763</v>
      </c>
      <c r="C1814" s="12">
        <v>0.41666666666666669</v>
      </c>
      <c r="D1814" s="13">
        <v>44054</v>
      </c>
      <c r="E1814" s="7" t="s">
        <v>4769</v>
      </c>
      <c r="F1814" s="14">
        <v>41.3</v>
      </c>
      <c r="G1814" t="s">
        <v>12</v>
      </c>
    </row>
    <row r="1815" spans="1:7" ht="14.25">
      <c r="A1815" s="11">
        <v>44044</v>
      </c>
      <c r="B1815" s="10" t="s">
        <v>5767</v>
      </c>
      <c r="C1815" s="12">
        <v>0.58333333333333337</v>
      </c>
      <c r="D1815" s="13">
        <v>44054</v>
      </c>
      <c r="E1815" s="7" t="s">
        <v>4769</v>
      </c>
      <c r="F1815" s="14">
        <v>39.53</v>
      </c>
      <c r="G1815" t="s">
        <v>12</v>
      </c>
    </row>
    <row r="1816" spans="1:7" ht="14.25">
      <c r="A1816" s="11">
        <v>44044</v>
      </c>
      <c r="B1816" s="10" t="s">
        <v>5769</v>
      </c>
      <c r="C1816" s="12">
        <v>0.66666666666666663</v>
      </c>
      <c r="D1816" s="13">
        <v>44054</v>
      </c>
      <c r="E1816" s="7" t="s">
        <v>4769</v>
      </c>
      <c r="F1816" s="14">
        <v>38.99</v>
      </c>
      <c r="G1816" t="s">
        <v>12</v>
      </c>
    </row>
    <row r="1817" spans="1:7" ht="14.25">
      <c r="A1817" s="11">
        <v>44044</v>
      </c>
      <c r="B1817" s="10" t="s">
        <v>5780</v>
      </c>
      <c r="C1817" s="12">
        <v>0.125</v>
      </c>
      <c r="D1817" s="13">
        <v>44055</v>
      </c>
      <c r="E1817" s="7" t="s">
        <v>4769</v>
      </c>
      <c r="F1817" s="14">
        <v>32.049999999999997</v>
      </c>
      <c r="G1817" t="s">
        <v>12</v>
      </c>
    </row>
    <row r="1818" spans="1:7" ht="14.25">
      <c r="A1818" s="11">
        <v>44044</v>
      </c>
      <c r="B1818" s="10" t="s">
        <v>5783</v>
      </c>
      <c r="C1818" s="12">
        <v>0.25</v>
      </c>
      <c r="D1818" s="13">
        <v>44055</v>
      </c>
      <c r="E1818" s="7" t="s">
        <v>4769</v>
      </c>
      <c r="F1818" s="14">
        <v>34.93</v>
      </c>
      <c r="G1818" t="s">
        <v>12</v>
      </c>
    </row>
    <row r="1819" spans="1:7" ht="14.25">
      <c r="A1819" s="11">
        <v>44044</v>
      </c>
      <c r="B1819" s="10" t="s">
        <v>5799</v>
      </c>
      <c r="C1819" s="12">
        <v>0.91666666666666663</v>
      </c>
      <c r="D1819" s="13">
        <v>44055</v>
      </c>
      <c r="E1819" s="7" t="s">
        <v>4769</v>
      </c>
      <c r="F1819" s="14">
        <v>44.02</v>
      </c>
      <c r="G1819" t="s">
        <v>12</v>
      </c>
    </row>
    <row r="1820" spans="1:7" ht="14.25">
      <c r="A1820" s="11">
        <v>44044</v>
      </c>
      <c r="B1820" s="10" t="s">
        <v>5804</v>
      </c>
      <c r="C1820" s="12">
        <v>0.125</v>
      </c>
      <c r="D1820" s="13">
        <v>44056</v>
      </c>
      <c r="E1820" s="7" t="s">
        <v>4769</v>
      </c>
      <c r="F1820" s="14">
        <v>37.01</v>
      </c>
      <c r="G1820" t="s">
        <v>12</v>
      </c>
    </row>
    <row r="1821" spans="1:7" ht="14.25">
      <c r="A1821" s="11">
        <v>44044</v>
      </c>
      <c r="B1821" s="10" t="s">
        <v>5807</v>
      </c>
      <c r="C1821" s="12">
        <v>0.25</v>
      </c>
      <c r="D1821" s="13">
        <v>44056</v>
      </c>
      <c r="E1821" s="7" t="s">
        <v>4769</v>
      </c>
      <c r="F1821" s="14">
        <v>34.880000000000003</v>
      </c>
      <c r="G1821" t="s">
        <v>12</v>
      </c>
    </row>
    <row r="1822" spans="1:7" ht="14.25">
      <c r="A1822" s="11">
        <v>44044</v>
      </c>
      <c r="B1822" s="10" t="s">
        <v>5812</v>
      </c>
      <c r="C1822" s="12">
        <v>0.45833333333333331</v>
      </c>
      <c r="D1822" s="13">
        <v>44056</v>
      </c>
      <c r="E1822" s="7" t="s">
        <v>4769</v>
      </c>
      <c r="F1822" s="14">
        <v>40.29</v>
      </c>
      <c r="G1822" t="s">
        <v>12</v>
      </c>
    </row>
    <row r="1823" spans="1:7" ht="14.25">
      <c r="A1823" s="11">
        <v>44044</v>
      </c>
      <c r="B1823" s="10" t="s">
        <v>5813</v>
      </c>
      <c r="C1823" s="12">
        <v>0.5</v>
      </c>
      <c r="D1823" s="13">
        <v>44056</v>
      </c>
      <c r="E1823" s="7" t="s">
        <v>4769</v>
      </c>
      <c r="F1823" s="14">
        <v>41.93</v>
      </c>
      <c r="G1823" t="s">
        <v>12</v>
      </c>
    </row>
    <row r="1824" spans="1:7" ht="14.25">
      <c r="A1824" s="11">
        <v>44044</v>
      </c>
      <c r="B1824" s="10" t="s">
        <v>5815</v>
      </c>
      <c r="C1824" s="12">
        <v>0.58333333333333337</v>
      </c>
      <c r="D1824" s="13">
        <v>44056</v>
      </c>
      <c r="E1824" s="7" t="s">
        <v>4769</v>
      </c>
      <c r="F1824" s="14">
        <v>39.99</v>
      </c>
      <c r="G1824" t="s">
        <v>12</v>
      </c>
    </row>
    <row r="1825" spans="1:7" ht="14.25">
      <c r="A1825" s="11">
        <v>44044</v>
      </c>
      <c r="B1825" s="10" t="s">
        <v>5828</v>
      </c>
      <c r="C1825" s="12">
        <v>0.125</v>
      </c>
      <c r="D1825" s="13">
        <v>44057</v>
      </c>
      <c r="E1825" s="7" t="s">
        <v>4769</v>
      </c>
      <c r="F1825" s="14">
        <v>30.18</v>
      </c>
      <c r="G1825" t="s">
        <v>12</v>
      </c>
    </row>
    <row r="1826" spans="1:7" ht="14.25">
      <c r="A1826" s="11">
        <v>44044</v>
      </c>
      <c r="B1826" s="10" t="s">
        <v>5829</v>
      </c>
      <c r="C1826" s="12">
        <v>0.16666666666666666</v>
      </c>
      <c r="D1826" s="13">
        <v>44057</v>
      </c>
      <c r="E1826" s="7" t="s">
        <v>4769</v>
      </c>
      <c r="F1826" s="14">
        <v>30.07</v>
      </c>
      <c r="G1826" t="s">
        <v>12</v>
      </c>
    </row>
    <row r="1827" spans="1:7" ht="14.25">
      <c r="A1827" s="11">
        <v>44044</v>
      </c>
      <c r="B1827" s="10" t="s">
        <v>5842</v>
      </c>
      <c r="C1827" s="12">
        <v>0.70833333333333337</v>
      </c>
      <c r="D1827" s="13">
        <v>44057</v>
      </c>
      <c r="E1827" s="7" t="s">
        <v>4769</v>
      </c>
      <c r="F1827" s="14">
        <v>36.200000000000003</v>
      </c>
      <c r="G1827" t="s">
        <v>12</v>
      </c>
    </row>
    <row r="1828" spans="1:7" ht="14.25">
      <c r="A1828" s="11">
        <v>44044</v>
      </c>
      <c r="B1828" s="10" t="s">
        <v>5843</v>
      </c>
      <c r="C1828" s="12">
        <v>0.75</v>
      </c>
      <c r="D1828" s="13">
        <v>44057</v>
      </c>
      <c r="E1828" s="7" t="s">
        <v>4769</v>
      </c>
      <c r="F1828" s="14">
        <v>36.1</v>
      </c>
      <c r="G1828" t="s">
        <v>12</v>
      </c>
    </row>
    <row r="1829" spans="1:7" ht="14.25">
      <c r="A1829" s="11">
        <v>44044</v>
      </c>
      <c r="B1829" s="10" t="s">
        <v>5844</v>
      </c>
      <c r="C1829" s="12">
        <v>0.79166666666666663</v>
      </c>
      <c r="D1829" s="13">
        <v>44057</v>
      </c>
      <c r="E1829" s="7" t="s">
        <v>4769</v>
      </c>
      <c r="F1829" s="14">
        <v>37.5</v>
      </c>
      <c r="G1829" t="s">
        <v>12</v>
      </c>
    </row>
    <row r="1830" spans="1:7" ht="14.25">
      <c r="A1830" s="11">
        <v>44044</v>
      </c>
      <c r="B1830" s="10" t="s">
        <v>5851</v>
      </c>
      <c r="C1830" s="12">
        <v>8.3333333333333329E-2</v>
      </c>
      <c r="D1830" s="13">
        <v>44058</v>
      </c>
      <c r="E1830" s="7" t="s">
        <v>4769</v>
      </c>
      <c r="F1830" s="14">
        <v>31.77</v>
      </c>
      <c r="G1830" t="s">
        <v>12</v>
      </c>
    </row>
    <row r="1831" spans="1:7" ht="14.25">
      <c r="A1831" s="11">
        <v>44044</v>
      </c>
      <c r="B1831" s="10" t="s">
        <v>5853</v>
      </c>
      <c r="C1831" s="12">
        <v>0.16666666666666666</v>
      </c>
      <c r="D1831" s="13">
        <v>44058</v>
      </c>
      <c r="E1831" s="7" t="s">
        <v>4769</v>
      </c>
      <c r="F1831" s="14">
        <v>29.92</v>
      </c>
      <c r="G1831" t="s">
        <v>12</v>
      </c>
    </row>
    <row r="1832" spans="1:7" ht="14.25">
      <c r="A1832" s="11">
        <v>44044</v>
      </c>
      <c r="B1832" s="10" t="s">
        <v>5855</v>
      </c>
      <c r="C1832" s="12">
        <v>0.25</v>
      </c>
      <c r="D1832" s="13">
        <v>44058</v>
      </c>
      <c r="E1832" s="7" t="s">
        <v>4769</v>
      </c>
      <c r="F1832" s="14">
        <v>29</v>
      </c>
      <c r="G1832" t="s">
        <v>12</v>
      </c>
    </row>
    <row r="1833" spans="1:7" ht="14.25">
      <c r="A1833" s="11">
        <v>44044</v>
      </c>
      <c r="B1833" s="10" t="s">
        <v>5859</v>
      </c>
      <c r="C1833" s="12">
        <v>0.41666666666666669</v>
      </c>
      <c r="D1833" s="13">
        <v>44058</v>
      </c>
      <c r="E1833" s="7" t="s">
        <v>4769</v>
      </c>
      <c r="F1833" s="14">
        <v>30.14</v>
      </c>
      <c r="G1833" t="s">
        <v>12</v>
      </c>
    </row>
    <row r="1834" spans="1:7" ht="14.25">
      <c r="A1834" s="11">
        <v>44044</v>
      </c>
      <c r="B1834" s="10" t="s">
        <v>5862</v>
      </c>
      <c r="C1834" s="12">
        <v>0.54166666666666663</v>
      </c>
      <c r="D1834" s="13">
        <v>44058</v>
      </c>
      <c r="E1834" s="7" t="s">
        <v>4769</v>
      </c>
      <c r="F1834" s="14">
        <v>28</v>
      </c>
      <c r="G1834" t="s">
        <v>12</v>
      </c>
    </row>
    <row r="1835" spans="1:7" ht="14.25">
      <c r="A1835" s="11">
        <v>44044</v>
      </c>
      <c r="B1835" s="10" t="s">
        <v>5863</v>
      </c>
      <c r="C1835" s="12">
        <v>0.58333333333333337</v>
      </c>
      <c r="D1835" s="13">
        <v>44058</v>
      </c>
      <c r="E1835" s="7" t="s">
        <v>4769</v>
      </c>
      <c r="F1835" s="14">
        <v>27.14</v>
      </c>
      <c r="G1835" t="s">
        <v>12</v>
      </c>
    </row>
    <row r="1836" spans="1:7" ht="14.25">
      <c r="A1836" s="11">
        <v>44044</v>
      </c>
      <c r="B1836" s="10" t="s">
        <v>5864</v>
      </c>
      <c r="C1836" s="12">
        <v>0.625</v>
      </c>
      <c r="D1836" s="13">
        <v>44058</v>
      </c>
      <c r="E1836" s="7" t="s">
        <v>4769</v>
      </c>
      <c r="F1836" s="14">
        <v>26.07</v>
      </c>
      <c r="G1836" t="s">
        <v>12</v>
      </c>
    </row>
    <row r="1837" spans="1:7" ht="14.25">
      <c r="A1837" s="11">
        <v>44044</v>
      </c>
      <c r="B1837" s="10" t="s">
        <v>5865</v>
      </c>
      <c r="C1837" s="12">
        <v>0.66666666666666663</v>
      </c>
      <c r="D1837" s="13">
        <v>44058</v>
      </c>
      <c r="E1837" s="7" t="s">
        <v>4769</v>
      </c>
      <c r="F1837" s="14">
        <v>27.3</v>
      </c>
      <c r="G1837" t="s">
        <v>12</v>
      </c>
    </row>
    <row r="1838" spans="1:7" ht="14.25">
      <c r="A1838" s="11">
        <v>44044</v>
      </c>
      <c r="B1838" s="10" t="s">
        <v>5866</v>
      </c>
      <c r="C1838" s="12">
        <v>0.70833333333333337</v>
      </c>
      <c r="D1838" s="13">
        <v>44058</v>
      </c>
      <c r="E1838" s="7" t="s">
        <v>4769</v>
      </c>
      <c r="F1838" s="14">
        <v>28.5</v>
      </c>
      <c r="G1838" t="s">
        <v>12</v>
      </c>
    </row>
    <row r="1839" spans="1:7" ht="14.25">
      <c r="A1839" s="11">
        <v>44044</v>
      </c>
      <c r="B1839" s="10" t="s">
        <v>5869</v>
      </c>
      <c r="C1839" s="12">
        <v>0.83333333333333337</v>
      </c>
      <c r="D1839" s="13">
        <v>44058</v>
      </c>
      <c r="E1839" s="7" t="s">
        <v>4769</v>
      </c>
      <c r="F1839" s="14">
        <v>39.590000000000003</v>
      </c>
      <c r="G1839" t="s">
        <v>12</v>
      </c>
    </row>
    <row r="1840" spans="1:7" ht="14.25">
      <c r="A1840" s="11">
        <v>44044</v>
      </c>
      <c r="B1840" s="10" t="s">
        <v>5873</v>
      </c>
      <c r="C1840" s="12">
        <v>0</v>
      </c>
      <c r="D1840" s="13">
        <v>44059</v>
      </c>
      <c r="E1840" s="7" t="s">
        <v>4769</v>
      </c>
      <c r="F1840" s="14">
        <v>33.119999999999997</v>
      </c>
      <c r="G1840" t="s">
        <v>12</v>
      </c>
    </row>
    <row r="1841" spans="1:7" ht="14.25">
      <c r="A1841" s="11">
        <v>44044</v>
      </c>
      <c r="B1841" s="10" t="s">
        <v>5885</v>
      </c>
      <c r="C1841" s="12">
        <v>0.5</v>
      </c>
      <c r="D1841" s="13">
        <v>44059</v>
      </c>
      <c r="E1841" s="7" t="s">
        <v>4769</v>
      </c>
      <c r="F1841" s="14">
        <v>25</v>
      </c>
      <c r="G1841" t="s">
        <v>12</v>
      </c>
    </row>
    <row r="1842" spans="1:7" ht="14.25">
      <c r="A1842" s="11">
        <v>44044</v>
      </c>
      <c r="B1842" s="10" t="s">
        <v>5887</v>
      </c>
      <c r="C1842" s="12">
        <v>0.58333333333333337</v>
      </c>
      <c r="D1842" s="13">
        <v>44059</v>
      </c>
      <c r="E1842" s="7" t="s">
        <v>4769</v>
      </c>
      <c r="F1842" s="14">
        <v>28</v>
      </c>
      <c r="G1842" t="s">
        <v>12</v>
      </c>
    </row>
    <row r="1843" spans="1:7" ht="14.25">
      <c r="A1843" s="11">
        <v>44044</v>
      </c>
      <c r="B1843" s="10" t="s">
        <v>5889</v>
      </c>
      <c r="C1843" s="12">
        <v>0.66666666666666663</v>
      </c>
      <c r="D1843" s="13">
        <v>44059</v>
      </c>
      <c r="E1843" s="7" t="s">
        <v>4769</v>
      </c>
      <c r="F1843" s="14">
        <v>22.5</v>
      </c>
      <c r="G1843" t="s">
        <v>12</v>
      </c>
    </row>
    <row r="1844" spans="1:7" ht="14.25">
      <c r="A1844" s="11">
        <v>44044</v>
      </c>
      <c r="B1844" s="10" t="s">
        <v>5890</v>
      </c>
      <c r="C1844" s="12">
        <v>0.70833333333333337</v>
      </c>
      <c r="D1844" s="13">
        <v>44059</v>
      </c>
      <c r="E1844" s="7" t="s">
        <v>4769</v>
      </c>
      <c r="F1844" s="14">
        <v>28.11</v>
      </c>
      <c r="G1844" t="s">
        <v>12</v>
      </c>
    </row>
    <row r="1845" spans="1:7" ht="14.25">
      <c r="A1845" s="11">
        <v>44044</v>
      </c>
      <c r="B1845" s="10" t="s">
        <v>5898</v>
      </c>
      <c r="C1845" s="12">
        <v>4.1666666666666664E-2</v>
      </c>
      <c r="D1845" s="13">
        <v>44060</v>
      </c>
      <c r="E1845" s="7" t="s">
        <v>4769</v>
      </c>
      <c r="F1845" s="14">
        <v>28.75</v>
      </c>
      <c r="G1845" t="s">
        <v>12</v>
      </c>
    </row>
    <row r="1846" spans="1:7" ht="14.25">
      <c r="A1846" s="11">
        <v>44044</v>
      </c>
      <c r="B1846" s="10" t="s">
        <v>5904</v>
      </c>
      <c r="C1846" s="12">
        <v>0.29166666666666669</v>
      </c>
      <c r="D1846" s="13">
        <v>44060</v>
      </c>
      <c r="E1846" s="7" t="s">
        <v>4769</v>
      </c>
      <c r="F1846" s="14">
        <v>38.619999999999997</v>
      </c>
      <c r="G1846" t="s">
        <v>12</v>
      </c>
    </row>
    <row r="1847" spans="1:7" ht="14.25">
      <c r="A1847" s="11">
        <v>44044</v>
      </c>
      <c r="B1847" s="10" t="s">
        <v>5913</v>
      </c>
      <c r="C1847" s="12">
        <v>0.66666666666666663</v>
      </c>
      <c r="D1847" s="13">
        <v>44060</v>
      </c>
      <c r="E1847" s="7" t="s">
        <v>4769</v>
      </c>
      <c r="F1847" s="14">
        <v>34</v>
      </c>
      <c r="G1847" t="s">
        <v>12</v>
      </c>
    </row>
    <row r="1848" spans="1:7" ht="14.25">
      <c r="A1848" s="11">
        <v>44044</v>
      </c>
      <c r="B1848" s="10" t="s">
        <v>5915</v>
      </c>
      <c r="C1848" s="12">
        <v>0.75</v>
      </c>
      <c r="D1848" s="13">
        <v>44060</v>
      </c>
      <c r="E1848" s="7" t="s">
        <v>4769</v>
      </c>
      <c r="F1848" s="14">
        <v>34.630000000000003</v>
      </c>
      <c r="G1848" t="s">
        <v>12</v>
      </c>
    </row>
    <row r="1849" spans="1:7" ht="14.25">
      <c r="A1849" s="11">
        <v>44044</v>
      </c>
      <c r="B1849" s="10" t="s">
        <v>5916</v>
      </c>
      <c r="C1849" s="12">
        <v>0.79166666666666663</v>
      </c>
      <c r="D1849" s="13">
        <v>44060</v>
      </c>
      <c r="E1849" s="7" t="s">
        <v>4769</v>
      </c>
      <c r="F1849" s="14">
        <v>38.090000000000003</v>
      </c>
      <c r="G1849" t="s">
        <v>12</v>
      </c>
    </row>
    <row r="1850" spans="1:7" ht="14.25">
      <c r="A1850" s="11">
        <v>44044</v>
      </c>
      <c r="B1850" s="10" t="s">
        <v>5923</v>
      </c>
      <c r="C1850" s="12">
        <v>8.3333333333333329E-2</v>
      </c>
      <c r="D1850" s="13">
        <v>44061</v>
      </c>
      <c r="E1850" s="7" t="s">
        <v>4769</v>
      </c>
      <c r="F1850" s="14">
        <v>31.27</v>
      </c>
      <c r="G1850" t="s">
        <v>12</v>
      </c>
    </row>
    <row r="1851" spans="1:7" ht="14.25">
      <c r="A1851" s="11">
        <v>44044</v>
      </c>
      <c r="B1851" s="10" t="s">
        <v>5924</v>
      </c>
      <c r="C1851" s="12">
        <v>0.125</v>
      </c>
      <c r="D1851" s="13">
        <v>44061</v>
      </c>
      <c r="E1851" s="7" t="s">
        <v>4769</v>
      </c>
      <c r="F1851" s="14">
        <v>29.92</v>
      </c>
      <c r="G1851" t="s">
        <v>12</v>
      </c>
    </row>
    <row r="1852" spans="1:7" ht="14.25">
      <c r="A1852" s="11">
        <v>44044</v>
      </c>
      <c r="B1852" s="10" t="s">
        <v>5928</v>
      </c>
      <c r="C1852" s="12">
        <v>0.29166666666666669</v>
      </c>
      <c r="D1852" s="13">
        <v>44061</v>
      </c>
      <c r="E1852" s="7" t="s">
        <v>4769</v>
      </c>
      <c r="F1852" s="14">
        <v>41.06</v>
      </c>
      <c r="G1852" t="s">
        <v>12</v>
      </c>
    </row>
    <row r="1853" spans="1:7" ht="14.25">
      <c r="A1853" s="11">
        <v>44044</v>
      </c>
      <c r="B1853" s="10" t="s">
        <v>5936</v>
      </c>
      <c r="C1853" s="12">
        <v>0.625</v>
      </c>
      <c r="D1853" s="13">
        <v>44061</v>
      </c>
      <c r="E1853" s="7" t="s">
        <v>4769</v>
      </c>
      <c r="F1853" s="14">
        <v>35.99</v>
      </c>
      <c r="G1853" t="s">
        <v>12</v>
      </c>
    </row>
    <row r="1854" spans="1:7" ht="14.25">
      <c r="A1854" s="11">
        <v>44044</v>
      </c>
      <c r="B1854" s="10" t="s">
        <v>5948</v>
      </c>
      <c r="C1854" s="12">
        <v>0.125</v>
      </c>
      <c r="D1854" s="13">
        <v>44062</v>
      </c>
      <c r="E1854" s="7" t="s">
        <v>4769</v>
      </c>
      <c r="F1854" s="14">
        <v>30.48</v>
      </c>
      <c r="G1854" t="s">
        <v>12</v>
      </c>
    </row>
    <row r="1855" spans="1:7" ht="14.25">
      <c r="A1855" s="11">
        <v>44044</v>
      </c>
      <c r="B1855" s="10" t="s">
        <v>5949</v>
      </c>
      <c r="C1855" s="12">
        <v>0.16666666666666666</v>
      </c>
      <c r="D1855" s="13">
        <v>44062</v>
      </c>
      <c r="E1855" s="7" t="s">
        <v>4769</v>
      </c>
      <c r="F1855" s="14">
        <v>30.25</v>
      </c>
      <c r="G1855" t="s">
        <v>12</v>
      </c>
    </row>
    <row r="1856" spans="1:7" ht="14.25">
      <c r="A1856" s="11">
        <v>44044</v>
      </c>
      <c r="B1856" s="10" t="s">
        <v>5950</v>
      </c>
      <c r="C1856" s="12">
        <v>0.20833333333333334</v>
      </c>
      <c r="D1856" s="13">
        <v>44062</v>
      </c>
      <c r="E1856" s="7" t="s">
        <v>4769</v>
      </c>
      <c r="F1856" s="14">
        <v>33.43</v>
      </c>
      <c r="G1856" t="s">
        <v>12</v>
      </c>
    </row>
    <row r="1857" spans="1:7" ht="14.25">
      <c r="A1857" s="11">
        <v>44044</v>
      </c>
      <c r="B1857" s="10" t="s">
        <v>5951</v>
      </c>
      <c r="C1857" s="12">
        <v>0.25</v>
      </c>
      <c r="D1857" s="13">
        <v>44062</v>
      </c>
      <c r="E1857" s="7" t="s">
        <v>4769</v>
      </c>
      <c r="F1857" s="14">
        <v>39</v>
      </c>
      <c r="G1857" t="s">
        <v>12</v>
      </c>
    </row>
    <row r="1858" spans="1:7" ht="14.25">
      <c r="A1858" s="11">
        <v>44044</v>
      </c>
      <c r="B1858" s="10" t="s">
        <v>5959</v>
      </c>
      <c r="C1858" s="12">
        <v>0.58333333333333337</v>
      </c>
      <c r="D1858" s="13">
        <v>44062</v>
      </c>
      <c r="E1858" s="7" t="s">
        <v>4769</v>
      </c>
      <c r="F1858" s="14">
        <v>33.25</v>
      </c>
      <c r="G1858" t="s">
        <v>12</v>
      </c>
    </row>
    <row r="1859" spans="1:7" ht="14.25">
      <c r="A1859" s="11">
        <v>44044</v>
      </c>
      <c r="B1859" s="10" t="s">
        <v>5960</v>
      </c>
      <c r="C1859" s="12">
        <v>0.625</v>
      </c>
      <c r="D1859" s="13">
        <v>44062</v>
      </c>
      <c r="E1859" s="7" t="s">
        <v>4769</v>
      </c>
      <c r="F1859" s="14">
        <v>28.25</v>
      </c>
      <c r="G1859" t="s">
        <v>12</v>
      </c>
    </row>
    <row r="1860" spans="1:7" ht="14.25">
      <c r="A1860" s="11">
        <v>44044</v>
      </c>
      <c r="B1860" s="10" t="s">
        <v>5961</v>
      </c>
      <c r="C1860" s="12">
        <v>0.66666666666666663</v>
      </c>
      <c r="D1860" s="13">
        <v>44062</v>
      </c>
      <c r="E1860" s="7" t="s">
        <v>4769</v>
      </c>
      <c r="F1860" s="14">
        <v>27.5</v>
      </c>
      <c r="G1860" t="s">
        <v>12</v>
      </c>
    </row>
    <row r="1861" spans="1:7" ht="14.25">
      <c r="A1861" s="11">
        <v>44044</v>
      </c>
      <c r="B1861" s="10" t="s">
        <v>5962</v>
      </c>
      <c r="C1861" s="12">
        <v>0.70833333333333337</v>
      </c>
      <c r="D1861" s="13">
        <v>44062</v>
      </c>
      <c r="E1861" s="7" t="s">
        <v>4769</v>
      </c>
      <c r="F1861" s="14">
        <v>27</v>
      </c>
      <c r="G1861" t="s">
        <v>12</v>
      </c>
    </row>
    <row r="1862" spans="1:7" ht="14.25">
      <c r="A1862" s="11">
        <v>44044</v>
      </c>
      <c r="B1862" s="10" t="s">
        <v>5965</v>
      </c>
      <c r="C1862" s="12">
        <v>0.83333333333333337</v>
      </c>
      <c r="D1862" s="13">
        <v>44062</v>
      </c>
      <c r="E1862" s="7" t="s">
        <v>4769</v>
      </c>
      <c r="F1862" s="14">
        <v>38.29</v>
      </c>
      <c r="G1862" t="s">
        <v>12</v>
      </c>
    </row>
    <row r="1863" spans="1:7" ht="14.25">
      <c r="A1863" s="11">
        <v>44044</v>
      </c>
      <c r="B1863" s="10" t="s">
        <v>5969</v>
      </c>
      <c r="C1863" s="12">
        <v>0</v>
      </c>
      <c r="D1863" s="13">
        <v>44063</v>
      </c>
      <c r="E1863" s="7" t="s">
        <v>4769</v>
      </c>
      <c r="F1863" s="14">
        <v>33.159999999999997</v>
      </c>
      <c r="G1863" t="s">
        <v>12</v>
      </c>
    </row>
    <row r="1864" spans="1:7" ht="14.25">
      <c r="A1864" s="11">
        <v>44044</v>
      </c>
      <c r="B1864" s="10" t="s">
        <v>5970</v>
      </c>
      <c r="C1864" s="12">
        <v>4.1666666666666664E-2</v>
      </c>
      <c r="D1864" s="13">
        <v>44063</v>
      </c>
      <c r="E1864" s="7" t="s">
        <v>4769</v>
      </c>
      <c r="F1864" s="14">
        <v>28.6</v>
      </c>
      <c r="G1864" t="s">
        <v>12</v>
      </c>
    </row>
    <row r="1865" spans="1:7" ht="14.25">
      <c r="A1865" s="11">
        <v>44044</v>
      </c>
      <c r="B1865" s="10" t="s">
        <v>5971</v>
      </c>
      <c r="C1865" s="12">
        <v>8.3333333333333329E-2</v>
      </c>
      <c r="D1865" s="13">
        <v>44063</v>
      </c>
      <c r="E1865" s="7" t="s">
        <v>4769</v>
      </c>
      <c r="F1865" s="14">
        <v>27</v>
      </c>
      <c r="G1865" t="s">
        <v>12</v>
      </c>
    </row>
    <row r="1866" spans="1:7" ht="14.25">
      <c r="A1866" s="11">
        <v>44044</v>
      </c>
      <c r="B1866" s="10" t="s">
        <v>5975</v>
      </c>
      <c r="C1866" s="12">
        <v>0.25</v>
      </c>
      <c r="D1866" s="13">
        <v>44063</v>
      </c>
      <c r="E1866" s="7" t="s">
        <v>4769</v>
      </c>
      <c r="F1866" s="14">
        <v>33</v>
      </c>
      <c r="G1866" t="s">
        <v>12</v>
      </c>
    </row>
    <row r="1867" spans="1:7" ht="14.25">
      <c r="A1867" s="11">
        <v>44044</v>
      </c>
      <c r="B1867" s="10" t="s">
        <v>5977</v>
      </c>
      <c r="C1867" s="12">
        <v>0.33333333333333331</v>
      </c>
      <c r="D1867" s="13">
        <v>44063</v>
      </c>
      <c r="E1867" s="7" t="s">
        <v>4769</v>
      </c>
      <c r="F1867" s="14">
        <v>39.79</v>
      </c>
      <c r="G1867" t="s">
        <v>12</v>
      </c>
    </row>
    <row r="1868" spans="1:7" ht="14.25">
      <c r="A1868" s="11">
        <v>44044</v>
      </c>
      <c r="B1868" s="10" t="s">
        <v>5984</v>
      </c>
      <c r="C1868" s="12">
        <v>0.625</v>
      </c>
      <c r="D1868" s="13">
        <v>44063</v>
      </c>
      <c r="E1868" s="7" t="s">
        <v>4769</v>
      </c>
      <c r="F1868" s="14">
        <v>30</v>
      </c>
      <c r="G1868" t="s">
        <v>12</v>
      </c>
    </row>
    <row r="1869" spans="1:7" ht="14.25">
      <c r="A1869" s="11">
        <v>44044</v>
      </c>
      <c r="B1869" s="10" t="s">
        <v>5985</v>
      </c>
      <c r="C1869" s="12">
        <v>0.66666666666666663</v>
      </c>
      <c r="D1869" s="13">
        <v>44063</v>
      </c>
      <c r="E1869" s="7" t="s">
        <v>4769</v>
      </c>
      <c r="F1869" s="14">
        <v>29</v>
      </c>
      <c r="G1869" t="s">
        <v>12</v>
      </c>
    </row>
    <row r="1870" spans="1:7" ht="14.25">
      <c r="A1870" s="11">
        <v>44044</v>
      </c>
      <c r="B1870" s="10" t="s">
        <v>5986</v>
      </c>
      <c r="C1870" s="12">
        <v>0.70833333333333337</v>
      </c>
      <c r="D1870" s="13">
        <v>44063</v>
      </c>
      <c r="E1870" s="7" t="s">
        <v>4769</v>
      </c>
      <c r="F1870" s="14">
        <v>30.22</v>
      </c>
      <c r="G1870" t="s">
        <v>12</v>
      </c>
    </row>
    <row r="1871" spans="1:7" ht="14.25">
      <c r="A1871" s="11">
        <v>44044</v>
      </c>
      <c r="B1871" s="10" t="s">
        <v>5987</v>
      </c>
      <c r="C1871" s="12">
        <v>0.75</v>
      </c>
      <c r="D1871" s="13">
        <v>44063</v>
      </c>
      <c r="E1871" s="7" t="s">
        <v>4769</v>
      </c>
      <c r="F1871" s="14">
        <v>32.479999999999997</v>
      </c>
      <c r="G1871" t="s">
        <v>12</v>
      </c>
    </row>
    <row r="1872" spans="1:7" ht="14.25">
      <c r="A1872" s="11">
        <v>44044</v>
      </c>
      <c r="B1872" s="10" t="s">
        <v>5988</v>
      </c>
      <c r="C1872" s="12">
        <v>0.79166666666666663</v>
      </c>
      <c r="D1872" s="13">
        <v>44063</v>
      </c>
      <c r="E1872" s="7" t="s">
        <v>4769</v>
      </c>
      <c r="F1872" s="14">
        <v>36.200000000000003</v>
      </c>
      <c r="G1872" t="s">
        <v>12</v>
      </c>
    </row>
    <row r="1873" spans="1:7" ht="14.25">
      <c r="A1873" s="11">
        <v>44044</v>
      </c>
      <c r="B1873" s="10" t="s">
        <v>5989</v>
      </c>
      <c r="C1873" s="12">
        <v>0.83333333333333337</v>
      </c>
      <c r="D1873" s="13">
        <v>44063</v>
      </c>
      <c r="E1873" s="7" t="s">
        <v>4769</v>
      </c>
      <c r="F1873" s="14">
        <v>41.7</v>
      </c>
      <c r="G1873" t="s">
        <v>12</v>
      </c>
    </row>
    <row r="1874" spans="1:7" ht="14.25">
      <c r="A1874" s="11">
        <v>44044</v>
      </c>
      <c r="B1874" s="10" t="s">
        <v>5995</v>
      </c>
      <c r="C1874" s="12">
        <v>8.3333333333333329E-2</v>
      </c>
      <c r="D1874" s="13">
        <v>44064</v>
      </c>
      <c r="E1874" s="7" t="s">
        <v>4769</v>
      </c>
      <c r="F1874" s="14">
        <v>27</v>
      </c>
      <c r="G1874" t="s">
        <v>12</v>
      </c>
    </row>
    <row r="1875" spans="1:7" ht="14.25">
      <c r="A1875" s="11">
        <v>44044</v>
      </c>
      <c r="B1875" s="10" t="s">
        <v>5998</v>
      </c>
      <c r="C1875" s="12">
        <v>0.20833333333333334</v>
      </c>
      <c r="D1875" s="13">
        <v>44064</v>
      </c>
      <c r="E1875" s="7" t="s">
        <v>4769</v>
      </c>
      <c r="F1875" s="14">
        <v>27</v>
      </c>
      <c r="G1875" t="s">
        <v>12</v>
      </c>
    </row>
    <row r="1876" spans="1:7" ht="14.25">
      <c r="A1876" s="11">
        <v>44044</v>
      </c>
      <c r="B1876" s="10" t="s">
        <v>6000</v>
      </c>
      <c r="C1876" s="12">
        <v>0.29166666666666669</v>
      </c>
      <c r="D1876" s="13">
        <v>44064</v>
      </c>
      <c r="E1876" s="7" t="s">
        <v>4769</v>
      </c>
      <c r="F1876" s="14">
        <v>35.46</v>
      </c>
      <c r="G1876" t="s">
        <v>12</v>
      </c>
    </row>
    <row r="1877" spans="1:7" ht="14.25">
      <c r="A1877" s="11">
        <v>44044</v>
      </c>
      <c r="B1877" s="10" t="s">
        <v>6004</v>
      </c>
      <c r="C1877" s="12">
        <v>0.45833333333333331</v>
      </c>
      <c r="D1877" s="13">
        <v>44064</v>
      </c>
      <c r="E1877" s="7" t="s">
        <v>4769</v>
      </c>
      <c r="F1877" s="14">
        <v>32.97</v>
      </c>
      <c r="G1877" t="s">
        <v>12</v>
      </c>
    </row>
    <row r="1878" spans="1:7" ht="14.25">
      <c r="A1878" s="11">
        <v>44044</v>
      </c>
      <c r="B1878" s="10" t="s">
        <v>6005</v>
      </c>
      <c r="C1878" s="12">
        <v>0.5</v>
      </c>
      <c r="D1878" s="13">
        <v>44064</v>
      </c>
      <c r="E1878" s="7" t="s">
        <v>4769</v>
      </c>
      <c r="F1878" s="14">
        <v>33.479999999999997</v>
      </c>
      <c r="G1878" t="s">
        <v>12</v>
      </c>
    </row>
    <row r="1879" spans="1:7" ht="14.25">
      <c r="A1879" s="11">
        <v>44044</v>
      </c>
      <c r="B1879" s="10" t="s">
        <v>6008</v>
      </c>
      <c r="C1879" s="12">
        <v>0.625</v>
      </c>
      <c r="D1879" s="13">
        <v>44064</v>
      </c>
      <c r="E1879" s="7" t="s">
        <v>4769</v>
      </c>
      <c r="F1879" s="14">
        <v>28.24</v>
      </c>
      <c r="G1879" t="s">
        <v>12</v>
      </c>
    </row>
    <row r="1880" spans="1:7" ht="14.25">
      <c r="A1880" s="11">
        <v>44044</v>
      </c>
      <c r="B1880" s="10" t="s">
        <v>6009</v>
      </c>
      <c r="C1880" s="12">
        <v>0.66666666666666663</v>
      </c>
      <c r="D1880" s="13">
        <v>44064</v>
      </c>
      <c r="E1880" s="7" t="s">
        <v>4769</v>
      </c>
      <c r="F1880" s="14">
        <v>27.92</v>
      </c>
      <c r="G1880" t="s">
        <v>12</v>
      </c>
    </row>
    <row r="1881" spans="1:7" ht="14.25">
      <c r="A1881" s="11">
        <v>44044</v>
      </c>
      <c r="B1881" s="10" t="s">
        <v>6010</v>
      </c>
      <c r="C1881" s="12">
        <v>0.70833333333333337</v>
      </c>
      <c r="D1881" s="13">
        <v>44064</v>
      </c>
      <c r="E1881" s="7" t="s">
        <v>4769</v>
      </c>
      <c r="F1881" s="14">
        <v>33.9</v>
      </c>
      <c r="G1881" t="s">
        <v>12</v>
      </c>
    </row>
    <row r="1882" spans="1:7" ht="14.25">
      <c r="A1882" s="11">
        <v>44044</v>
      </c>
      <c r="B1882" s="10" t="s">
        <v>6011</v>
      </c>
      <c r="C1882" s="12">
        <v>0.75</v>
      </c>
      <c r="D1882" s="13">
        <v>44064</v>
      </c>
      <c r="E1882" s="7" t="s">
        <v>4769</v>
      </c>
      <c r="F1882" s="14">
        <v>38.729999999999997</v>
      </c>
      <c r="G1882" t="s">
        <v>12</v>
      </c>
    </row>
    <row r="1883" spans="1:7" ht="14.25">
      <c r="A1883" s="11">
        <v>44044</v>
      </c>
      <c r="B1883" s="10" t="s">
        <v>6018</v>
      </c>
      <c r="C1883" s="12">
        <v>4.1666666666666664E-2</v>
      </c>
      <c r="D1883" s="13">
        <v>44065</v>
      </c>
      <c r="E1883" s="7" t="s">
        <v>4769</v>
      </c>
      <c r="F1883" s="14">
        <v>27.57</v>
      </c>
      <c r="G1883" t="s">
        <v>12</v>
      </c>
    </row>
    <row r="1884" spans="1:7" ht="14.25">
      <c r="A1884" s="11">
        <v>44044</v>
      </c>
      <c r="B1884" s="10" t="s">
        <v>6019</v>
      </c>
      <c r="C1884" s="12">
        <v>8.3333333333333329E-2</v>
      </c>
      <c r="D1884" s="13">
        <v>44065</v>
      </c>
      <c r="E1884" s="7" t="s">
        <v>4769</v>
      </c>
      <c r="F1884" s="14">
        <v>27</v>
      </c>
      <c r="G1884" t="s">
        <v>12</v>
      </c>
    </row>
    <row r="1885" spans="1:7" ht="14.25">
      <c r="A1885" s="11">
        <v>44044</v>
      </c>
      <c r="B1885" s="10" t="s">
        <v>6021</v>
      </c>
      <c r="C1885" s="12">
        <v>0.16666666666666666</v>
      </c>
      <c r="D1885" s="13">
        <v>44065</v>
      </c>
      <c r="E1885" s="7" t="s">
        <v>4769</v>
      </c>
      <c r="F1885" s="14">
        <v>26.4</v>
      </c>
      <c r="G1885" t="s">
        <v>12</v>
      </c>
    </row>
    <row r="1886" spans="1:7" ht="14.25">
      <c r="A1886" s="11">
        <v>44044</v>
      </c>
      <c r="B1886" s="10" t="s">
        <v>6025</v>
      </c>
      <c r="C1886" s="12">
        <v>0.33333333333333331</v>
      </c>
      <c r="D1886" s="13">
        <v>44065</v>
      </c>
      <c r="E1886" s="7" t="s">
        <v>4769</v>
      </c>
      <c r="F1886" s="14">
        <v>33</v>
      </c>
      <c r="G1886" t="s">
        <v>12</v>
      </c>
    </row>
    <row r="1887" spans="1:7" ht="14.25">
      <c r="A1887" s="11">
        <v>44044</v>
      </c>
      <c r="B1887" s="10" t="s">
        <v>6026</v>
      </c>
      <c r="C1887" s="12">
        <v>0.375</v>
      </c>
      <c r="D1887" s="13">
        <v>44065</v>
      </c>
      <c r="E1887" s="7" t="s">
        <v>4769</v>
      </c>
      <c r="F1887" s="14">
        <v>36.369999999999997</v>
      </c>
      <c r="G1887" t="s">
        <v>12</v>
      </c>
    </row>
    <row r="1888" spans="1:7" ht="14.25">
      <c r="A1888" s="11">
        <v>44044</v>
      </c>
      <c r="B1888" s="10" t="s">
        <v>6033</v>
      </c>
      <c r="C1888" s="12">
        <v>0.66666666666666663</v>
      </c>
      <c r="D1888" s="13">
        <v>44065</v>
      </c>
      <c r="E1888" s="7" t="s">
        <v>4769</v>
      </c>
      <c r="F1888" s="14">
        <v>27.45</v>
      </c>
      <c r="G1888" t="s">
        <v>12</v>
      </c>
    </row>
    <row r="1889" spans="1:7" ht="14.25">
      <c r="A1889" s="11">
        <v>44044</v>
      </c>
      <c r="B1889" s="10" t="s">
        <v>6034</v>
      </c>
      <c r="C1889" s="12">
        <v>0.70833333333333337</v>
      </c>
      <c r="D1889" s="13">
        <v>44065</v>
      </c>
      <c r="E1889" s="7" t="s">
        <v>4769</v>
      </c>
      <c r="F1889" s="14">
        <v>27.19</v>
      </c>
      <c r="G1889" t="s">
        <v>12</v>
      </c>
    </row>
    <row r="1890" spans="1:7" ht="14.25">
      <c r="A1890" s="11">
        <v>44044</v>
      </c>
      <c r="B1890" s="10" t="s">
        <v>6037</v>
      </c>
      <c r="C1890" s="12">
        <v>0.83333333333333337</v>
      </c>
      <c r="D1890" s="13">
        <v>44065</v>
      </c>
      <c r="E1890" s="7" t="s">
        <v>4769</v>
      </c>
      <c r="F1890" s="14">
        <v>34.43</v>
      </c>
      <c r="G1890" t="s">
        <v>12</v>
      </c>
    </row>
    <row r="1891" spans="1:7" ht="14.25">
      <c r="A1891" s="11">
        <v>44044</v>
      </c>
      <c r="B1891" s="10" t="s">
        <v>6038</v>
      </c>
      <c r="C1891" s="12">
        <v>0.875</v>
      </c>
      <c r="D1891" s="13">
        <v>44065</v>
      </c>
      <c r="E1891" s="7" t="s">
        <v>4769</v>
      </c>
      <c r="F1891" s="14">
        <v>39.770000000000003</v>
      </c>
      <c r="G1891" t="s">
        <v>12</v>
      </c>
    </row>
    <row r="1892" spans="1:7" ht="14.25">
      <c r="A1892" s="11">
        <v>44044</v>
      </c>
      <c r="B1892" s="10" t="s">
        <v>6043</v>
      </c>
      <c r="C1892" s="12">
        <v>8.3333333333333329E-2</v>
      </c>
      <c r="D1892" s="13">
        <v>44066</v>
      </c>
      <c r="E1892" s="7" t="s">
        <v>4769</v>
      </c>
      <c r="F1892" s="14">
        <v>31.88</v>
      </c>
      <c r="G1892" t="s">
        <v>12</v>
      </c>
    </row>
    <row r="1893" spans="1:7" ht="14.25">
      <c r="A1893" s="11">
        <v>44044</v>
      </c>
      <c r="B1893" s="10" t="s">
        <v>6044</v>
      </c>
      <c r="C1893" s="12">
        <v>0.125</v>
      </c>
      <c r="D1893" s="13">
        <v>44066</v>
      </c>
      <c r="E1893" s="7" t="s">
        <v>4769</v>
      </c>
      <c r="F1893" s="14">
        <v>28.1</v>
      </c>
      <c r="G1893" t="s">
        <v>12</v>
      </c>
    </row>
    <row r="1894" spans="1:7" ht="14.25">
      <c r="A1894" s="11">
        <v>44044</v>
      </c>
      <c r="B1894" s="10" t="s">
        <v>6046</v>
      </c>
      <c r="C1894" s="12">
        <v>0.20833333333333334</v>
      </c>
      <c r="D1894" s="13">
        <v>44066</v>
      </c>
      <c r="E1894" s="7" t="s">
        <v>4769</v>
      </c>
      <c r="F1894" s="14">
        <v>27.8</v>
      </c>
      <c r="G1894" t="s">
        <v>12</v>
      </c>
    </row>
    <row r="1895" spans="1:7" ht="14.25">
      <c r="A1895" s="11">
        <v>44044</v>
      </c>
      <c r="B1895" s="10" t="s">
        <v>6047</v>
      </c>
      <c r="C1895" s="12">
        <v>0.25</v>
      </c>
      <c r="D1895" s="13">
        <v>44066</v>
      </c>
      <c r="E1895" s="7" t="s">
        <v>4769</v>
      </c>
      <c r="F1895" s="14">
        <v>27.7</v>
      </c>
      <c r="G1895" t="s">
        <v>12</v>
      </c>
    </row>
    <row r="1896" spans="1:7" ht="14.25">
      <c r="A1896" s="11">
        <v>44044</v>
      </c>
      <c r="B1896" s="10" t="s">
        <v>6049</v>
      </c>
      <c r="C1896" s="12">
        <v>0.33333333333333331</v>
      </c>
      <c r="D1896" s="13">
        <v>44066</v>
      </c>
      <c r="E1896" s="7" t="s">
        <v>4769</v>
      </c>
      <c r="F1896" s="14">
        <v>25.5</v>
      </c>
      <c r="G1896" t="s">
        <v>12</v>
      </c>
    </row>
    <row r="1897" spans="1:7" ht="14.25">
      <c r="A1897" s="11">
        <v>44044</v>
      </c>
      <c r="B1897" s="10" t="s">
        <v>6052</v>
      </c>
      <c r="C1897" s="12">
        <v>0.45833333333333331</v>
      </c>
      <c r="D1897" s="13">
        <v>44066</v>
      </c>
      <c r="E1897" s="7" t="s">
        <v>4769</v>
      </c>
      <c r="F1897" s="14">
        <v>25.15</v>
      </c>
      <c r="G1897" t="s">
        <v>12</v>
      </c>
    </row>
    <row r="1898" spans="1:7" ht="14.25">
      <c r="A1898" s="11">
        <v>44044</v>
      </c>
      <c r="B1898" s="10" t="s">
        <v>6058</v>
      </c>
      <c r="C1898" s="12">
        <v>0.70833333333333337</v>
      </c>
      <c r="D1898" s="13">
        <v>44066</v>
      </c>
      <c r="E1898" s="7" t="s">
        <v>4769</v>
      </c>
      <c r="F1898" s="14">
        <v>22.88</v>
      </c>
      <c r="G1898" t="s">
        <v>12</v>
      </c>
    </row>
    <row r="1899" spans="1:7" ht="14.25">
      <c r="A1899" s="11">
        <v>44044</v>
      </c>
      <c r="B1899" s="10" t="s">
        <v>6059</v>
      </c>
      <c r="C1899" s="12">
        <v>0.75</v>
      </c>
      <c r="D1899" s="13">
        <v>44066</v>
      </c>
      <c r="E1899" s="7" t="s">
        <v>4769</v>
      </c>
      <c r="F1899" s="14">
        <v>28</v>
      </c>
      <c r="G1899" t="s">
        <v>12</v>
      </c>
    </row>
    <row r="1900" spans="1:7" ht="14.25">
      <c r="A1900" s="11">
        <v>44044</v>
      </c>
      <c r="B1900" s="10" t="s">
        <v>6060</v>
      </c>
      <c r="C1900" s="12">
        <v>0.79166666666666663</v>
      </c>
      <c r="D1900" s="13">
        <v>44066</v>
      </c>
      <c r="E1900" s="7" t="s">
        <v>4769</v>
      </c>
      <c r="F1900" s="14">
        <v>33.409999999999997</v>
      </c>
      <c r="G1900" t="s">
        <v>12</v>
      </c>
    </row>
    <row r="1901" spans="1:7" ht="14.25">
      <c r="A1901" s="11">
        <v>44044</v>
      </c>
      <c r="B1901" s="10" t="s">
        <v>6063</v>
      </c>
      <c r="C1901" s="12">
        <v>0.91666666666666663</v>
      </c>
      <c r="D1901" s="13">
        <v>44066</v>
      </c>
      <c r="E1901" s="7" t="s">
        <v>4769</v>
      </c>
      <c r="F1901" s="14">
        <v>38.07</v>
      </c>
      <c r="G1901" t="s">
        <v>12</v>
      </c>
    </row>
    <row r="1902" spans="1:7" ht="14.25">
      <c r="A1902" s="11">
        <v>44044</v>
      </c>
      <c r="B1902" s="10" t="s">
        <v>6065</v>
      </c>
      <c r="C1902" s="12">
        <v>0</v>
      </c>
      <c r="D1902" s="13">
        <v>44067</v>
      </c>
      <c r="E1902" s="7" t="s">
        <v>4769</v>
      </c>
      <c r="F1902" s="14">
        <v>32.26</v>
      </c>
      <c r="G1902" t="s">
        <v>12</v>
      </c>
    </row>
    <row r="1903" spans="1:7" ht="14.25">
      <c r="A1903" s="11">
        <v>44044</v>
      </c>
      <c r="B1903" s="10" t="s">
        <v>6069</v>
      </c>
      <c r="C1903" s="12">
        <v>0.16666666666666666</v>
      </c>
      <c r="D1903" s="13">
        <v>44067</v>
      </c>
      <c r="E1903" s="7" t="s">
        <v>4769</v>
      </c>
      <c r="F1903" s="14">
        <v>25.5</v>
      </c>
      <c r="G1903" t="s">
        <v>12</v>
      </c>
    </row>
    <row r="1904" spans="1:7" ht="14.25">
      <c r="A1904" s="11">
        <v>44044</v>
      </c>
      <c r="B1904" s="10" t="s">
        <v>6070</v>
      </c>
      <c r="C1904" s="12">
        <v>0.20833333333333334</v>
      </c>
      <c r="D1904" s="13">
        <v>44067</v>
      </c>
      <c r="E1904" s="7" t="s">
        <v>4769</v>
      </c>
      <c r="F1904" s="14">
        <v>28.9</v>
      </c>
      <c r="G1904" t="s">
        <v>12</v>
      </c>
    </row>
    <row r="1905" spans="1:7" ht="14.25">
      <c r="A1905" s="11">
        <v>44044</v>
      </c>
      <c r="B1905" s="10" t="s">
        <v>6071</v>
      </c>
      <c r="C1905" s="12">
        <v>0.25</v>
      </c>
      <c r="D1905" s="13">
        <v>44067</v>
      </c>
      <c r="E1905" s="7" t="s">
        <v>4769</v>
      </c>
      <c r="F1905" s="14">
        <v>39.79</v>
      </c>
      <c r="G1905" t="s">
        <v>12</v>
      </c>
    </row>
    <row r="1906" spans="1:7" ht="14.25">
      <c r="A1906" s="11">
        <v>44044</v>
      </c>
      <c r="B1906" s="10" t="s">
        <v>6079</v>
      </c>
      <c r="C1906" s="12">
        <v>0.58333333333333337</v>
      </c>
      <c r="D1906" s="13">
        <v>44067</v>
      </c>
      <c r="E1906" s="7" t="s">
        <v>4769</v>
      </c>
      <c r="F1906" s="14">
        <v>42.1</v>
      </c>
      <c r="G1906" t="s">
        <v>12</v>
      </c>
    </row>
    <row r="1907" spans="1:7" ht="14.25">
      <c r="A1907" s="11">
        <v>44044</v>
      </c>
      <c r="B1907" s="10" t="s">
        <v>6100</v>
      </c>
      <c r="C1907" s="12">
        <v>0.45833333333333331</v>
      </c>
      <c r="D1907" s="13">
        <v>44068</v>
      </c>
      <c r="E1907" s="7" t="s">
        <v>4769</v>
      </c>
      <c r="F1907" s="14">
        <v>41.69</v>
      </c>
      <c r="G1907" t="s">
        <v>12</v>
      </c>
    </row>
    <row r="1908" spans="1:7" ht="14.25">
      <c r="A1908" s="11">
        <v>44044</v>
      </c>
      <c r="B1908" s="10" t="s">
        <v>6102</v>
      </c>
      <c r="C1908" s="12">
        <v>0.54166666666666663</v>
      </c>
      <c r="D1908" s="13">
        <v>44068</v>
      </c>
      <c r="E1908" s="7" t="s">
        <v>4769</v>
      </c>
      <c r="F1908" s="14">
        <v>38.799999999999997</v>
      </c>
      <c r="G1908" t="s">
        <v>12</v>
      </c>
    </row>
    <row r="1909" spans="1:7" ht="14.25">
      <c r="A1909" s="11">
        <v>44044</v>
      </c>
      <c r="B1909" s="10" t="s">
        <v>6103</v>
      </c>
      <c r="C1909" s="12">
        <v>0.58333333333333337</v>
      </c>
      <c r="D1909" s="13">
        <v>44068</v>
      </c>
      <c r="E1909" s="7" t="s">
        <v>4769</v>
      </c>
      <c r="F1909" s="14">
        <v>35.909999999999997</v>
      </c>
      <c r="G1909" t="s">
        <v>12</v>
      </c>
    </row>
    <row r="1910" spans="1:7" ht="14.25">
      <c r="A1910" s="11">
        <v>44044</v>
      </c>
      <c r="B1910" s="10" t="s">
        <v>6104</v>
      </c>
      <c r="C1910" s="12">
        <v>0.625</v>
      </c>
      <c r="D1910" s="13">
        <v>44068</v>
      </c>
      <c r="E1910" s="7" t="s">
        <v>4769</v>
      </c>
      <c r="F1910" s="14">
        <v>35.57</v>
      </c>
      <c r="G1910" t="s">
        <v>12</v>
      </c>
    </row>
    <row r="1911" spans="1:7" ht="14.25">
      <c r="A1911" s="11">
        <v>44044</v>
      </c>
      <c r="B1911" s="10" t="s">
        <v>6106</v>
      </c>
      <c r="C1911" s="12">
        <v>0.70833333333333337</v>
      </c>
      <c r="D1911" s="13">
        <v>44068</v>
      </c>
      <c r="E1911" s="7" t="s">
        <v>4769</v>
      </c>
      <c r="F1911" s="14">
        <v>39</v>
      </c>
      <c r="G1911" t="s">
        <v>12</v>
      </c>
    </row>
    <row r="1912" spans="1:7" ht="14.25">
      <c r="A1912" s="11">
        <v>44044</v>
      </c>
      <c r="B1912" s="10" t="s">
        <v>6107</v>
      </c>
      <c r="C1912" s="12">
        <v>0.75</v>
      </c>
      <c r="D1912" s="13">
        <v>44068</v>
      </c>
      <c r="E1912" s="7" t="s">
        <v>4769</v>
      </c>
      <c r="F1912" s="14">
        <v>40.99</v>
      </c>
      <c r="G1912" t="s">
        <v>12</v>
      </c>
    </row>
    <row r="1913" spans="1:7" ht="14.25">
      <c r="A1913" s="11">
        <v>44044</v>
      </c>
      <c r="B1913" s="10" t="s">
        <v>6108</v>
      </c>
      <c r="C1913" s="12">
        <v>0.79166666666666663</v>
      </c>
      <c r="D1913" s="13">
        <v>44068</v>
      </c>
      <c r="E1913" s="7" t="s">
        <v>4769</v>
      </c>
      <c r="F1913" s="14">
        <v>42.04</v>
      </c>
      <c r="G1913" t="s">
        <v>12</v>
      </c>
    </row>
    <row r="1914" spans="1:7" ht="14.25">
      <c r="A1914" s="11">
        <v>44044</v>
      </c>
      <c r="B1914" s="10" t="s">
        <v>6110</v>
      </c>
      <c r="C1914" s="12">
        <v>0.875</v>
      </c>
      <c r="D1914" s="13">
        <v>44068</v>
      </c>
      <c r="E1914" s="7" t="s">
        <v>4769</v>
      </c>
      <c r="F1914" s="14">
        <v>43.64</v>
      </c>
      <c r="G1914" t="s">
        <v>12</v>
      </c>
    </row>
    <row r="1915" spans="1:7" ht="14.25">
      <c r="A1915" s="11">
        <v>44044</v>
      </c>
      <c r="B1915" s="10" t="s">
        <v>6115</v>
      </c>
      <c r="C1915" s="12">
        <v>8.3333333333333329E-2</v>
      </c>
      <c r="D1915" s="13">
        <v>44069</v>
      </c>
      <c r="E1915" s="7" t="s">
        <v>4769</v>
      </c>
      <c r="F1915" s="14">
        <v>30.13</v>
      </c>
      <c r="G1915" t="s">
        <v>12</v>
      </c>
    </row>
    <row r="1916" spans="1:7" ht="14.25">
      <c r="A1916" s="11">
        <v>44044</v>
      </c>
      <c r="B1916" s="10" t="s">
        <v>6116</v>
      </c>
      <c r="C1916" s="12">
        <v>0.125</v>
      </c>
      <c r="D1916" s="13">
        <v>44069</v>
      </c>
      <c r="E1916" s="7" t="s">
        <v>4769</v>
      </c>
      <c r="F1916" s="14">
        <v>30.2</v>
      </c>
      <c r="G1916" t="s">
        <v>12</v>
      </c>
    </row>
    <row r="1917" spans="1:7" ht="14.25">
      <c r="A1917" s="11">
        <v>44044</v>
      </c>
      <c r="B1917" s="10" t="s">
        <v>6117</v>
      </c>
      <c r="C1917" s="12">
        <v>0.16666666666666666</v>
      </c>
      <c r="D1917" s="13">
        <v>44069</v>
      </c>
      <c r="E1917" s="7" t="s">
        <v>4769</v>
      </c>
      <c r="F1917" s="14">
        <v>31</v>
      </c>
      <c r="G1917" t="s">
        <v>12</v>
      </c>
    </row>
    <row r="1918" spans="1:7" ht="14.25">
      <c r="A1918" s="11">
        <v>44044</v>
      </c>
      <c r="B1918" s="10" t="s">
        <v>6119</v>
      </c>
      <c r="C1918" s="12">
        <v>0.25</v>
      </c>
      <c r="D1918" s="13">
        <v>44069</v>
      </c>
      <c r="E1918" s="7" t="s">
        <v>4769</v>
      </c>
      <c r="F1918" s="14">
        <v>32.93</v>
      </c>
      <c r="G1918" t="s">
        <v>12</v>
      </c>
    </row>
    <row r="1919" spans="1:7" ht="14.25">
      <c r="A1919" s="11">
        <v>44044</v>
      </c>
      <c r="B1919" s="10" t="s">
        <v>6121</v>
      </c>
      <c r="C1919" s="12">
        <v>0.33333333333333331</v>
      </c>
      <c r="D1919" s="13">
        <v>44069</v>
      </c>
      <c r="E1919" s="7" t="s">
        <v>4769</v>
      </c>
      <c r="F1919" s="14">
        <v>37.82</v>
      </c>
      <c r="G1919" t="s">
        <v>12</v>
      </c>
    </row>
    <row r="1920" spans="1:7" ht="14.25">
      <c r="A1920" s="11">
        <v>44044</v>
      </c>
      <c r="B1920" s="10" t="s">
        <v>6122</v>
      </c>
      <c r="C1920" s="12">
        <v>0.375</v>
      </c>
      <c r="D1920" s="13">
        <v>44069</v>
      </c>
      <c r="E1920" s="7" t="s">
        <v>4769</v>
      </c>
      <c r="F1920" s="14">
        <v>37.86</v>
      </c>
      <c r="G1920" t="s">
        <v>12</v>
      </c>
    </row>
    <row r="1921" spans="1:7" ht="14.25">
      <c r="A1921" s="11">
        <v>44044</v>
      </c>
      <c r="B1921" s="10" t="s">
        <v>6124</v>
      </c>
      <c r="C1921" s="12">
        <v>0.45833333333333331</v>
      </c>
      <c r="D1921" s="13">
        <v>44069</v>
      </c>
      <c r="E1921" s="7" t="s">
        <v>4769</v>
      </c>
      <c r="F1921" s="14">
        <v>40.619999999999997</v>
      </c>
      <c r="G1921" t="s">
        <v>12</v>
      </c>
    </row>
    <row r="1922" spans="1:7" ht="14.25">
      <c r="A1922" s="11">
        <v>44044</v>
      </c>
      <c r="B1922" s="10" t="s">
        <v>6126</v>
      </c>
      <c r="C1922" s="12">
        <v>0.54166666666666663</v>
      </c>
      <c r="D1922" s="13">
        <v>44069</v>
      </c>
      <c r="E1922" s="7" t="s">
        <v>4769</v>
      </c>
      <c r="F1922" s="14">
        <v>42.31</v>
      </c>
      <c r="G1922" t="s">
        <v>12</v>
      </c>
    </row>
    <row r="1923" spans="1:7" ht="14.25">
      <c r="A1923" s="11">
        <v>44044</v>
      </c>
      <c r="B1923" s="10" t="s">
        <v>6130</v>
      </c>
      <c r="C1923" s="12">
        <v>0.70833333333333337</v>
      </c>
      <c r="D1923" s="13">
        <v>44069</v>
      </c>
      <c r="E1923" s="7" t="s">
        <v>4769</v>
      </c>
      <c r="F1923" s="14">
        <v>42.57</v>
      </c>
      <c r="G1923" t="s">
        <v>12</v>
      </c>
    </row>
    <row r="1924" spans="1:7" ht="14.25">
      <c r="A1924" s="11">
        <v>44044</v>
      </c>
      <c r="B1924" s="10" t="s">
        <v>6131</v>
      </c>
      <c r="C1924" s="12">
        <v>0.75</v>
      </c>
      <c r="D1924" s="13">
        <v>44069</v>
      </c>
      <c r="E1924" s="7" t="s">
        <v>4769</v>
      </c>
      <c r="F1924" s="14">
        <v>44.77</v>
      </c>
      <c r="G1924" t="s">
        <v>12</v>
      </c>
    </row>
    <row r="1925" spans="1:7" ht="14.25">
      <c r="A1925" s="11">
        <v>44044</v>
      </c>
      <c r="B1925" s="10" t="s">
        <v>6139</v>
      </c>
      <c r="C1925" s="12">
        <v>8.3333333333333329E-2</v>
      </c>
      <c r="D1925" s="13">
        <v>44070</v>
      </c>
      <c r="E1925" s="7" t="s">
        <v>4769</v>
      </c>
      <c r="F1925" s="14">
        <v>40.020000000000003</v>
      </c>
      <c r="G1925" t="s">
        <v>12</v>
      </c>
    </row>
    <row r="1926" spans="1:7" ht="14.25">
      <c r="A1926" s="11">
        <v>44044</v>
      </c>
      <c r="B1926" s="10" t="s">
        <v>6140</v>
      </c>
      <c r="C1926" s="12">
        <v>0.125</v>
      </c>
      <c r="D1926" s="13">
        <v>44070</v>
      </c>
      <c r="E1926" s="7" t="s">
        <v>4769</v>
      </c>
      <c r="F1926" s="14">
        <v>38.93</v>
      </c>
      <c r="G1926" t="s">
        <v>12</v>
      </c>
    </row>
    <row r="1927" spans="1:7" ht="14.25">
      <c r="A1927" s="11">
        <v>44044</v>
      </c>
      <c r="B1927" s="10" t="s">
        <v>6143</v>
      </c>
      <c r="C1927" s="12">
        <v>0.25</v>
      </c>
      <c r="D1927" s="13">
        <v>44070</v>
      </c>
      <c r="E1927" s="7" t="s">
        <v>4769</v>
      </c>
      <c r="F1927" s="14">
        <v>42.93</v>
      </c>
      <c r="G1927" t="s">
        <v>12</v>
      </c>
    </row>
    <row r="1928" spans="1:7" ht="14.25">
      <c r="A1928" s="11">
        <v>44044</v>
      </c>
      <c r="B1928" s="10" t="s">
        <v>6145</v>
      </c>
      <c r="C1928" s="12">
        <v>0.33333333333333331</v>
      </c>
      <c r="D1928" s="13">
        <v>44070</v>
      </c>
      <c r="E1928" s="7" t="s">
        <v>4769</v>
      </c>
      <c r="F1928" s="14">
        <v>51.04</v>
      </c>
      <c r="G1928" t="s">
        <v>12</v>
      </c>
    </row>
    <row r="1929" spans="1:7" ht="14.25">
      <c r="A1929" s="11">
        <v>44044</v>
      </c>
      <c r="B1929" s="10" t="s">
        <v>6160</v>
      </c>
      <c r="C1929" s="12">
        <v>0.95833333333333337</v>
      </c>
      <c r="D1929" s="13">
        <v>44070</v>
      </c>
      <c r="E1929" s="7" t="s">
        <v>4769</v>
      </c>
      <c r="F1929" s="14">
        <v>45.42</v>
      </c>
      <c r="G1929" t="s">
        <v>12</v>
      </c>
    </row>
    <row r="1930" spans="1:7" ht="14.25">
      <c r="A1930" s="11">
        <v>44044</v>
      </c>
      <c r="B1930" s="10" t="s">
        <v>6162</v>
      </c>
      <c r="C1930" s="12">
        <v>4.1666666666666664E-2</v>
      </c>
      <c r="D1930" s="13">
        <v>44071</v>
      </c>
      <c r="E1930" s="7" t="s">
        <v>4769</v>
      </c>
      <c r="F1930" s="14">
        <v>37.299999999999997</v>
      </c>
      <c r="G1930" t="s">
        <v>12</v>
      </c>
    </row>
    <row r="1931" spans="1:7" ht="14.25">
      <c r="A1931" s="11">
        <v>44044</v>
      </c>
      <c r="B1931" s="10" t="s">
        <v>6177</v>
      </c>
      <c r="C1931" s="12">
        <v>0.66666666666666663</v>
      </c>
      <c r="D1931" s="13">
        <v>44071</v>
      </c>
      <c r="E1931" s="7" t="s">
        <v>4769</v>
      </c>
      <c r="F1931" s="14">
        <v>38.25</v>
      </c>
      <c r="G1931" t="s">
        <v>12</v>
      </c>
    </row>
    <row r="1932" spans="1:7" ht="14.25">
      <c r="A1932" s="11">
        <v>44044</v>
      </c>
      <c r="B1932" s="10" t="s">
        <v>6178</v>
      </c>
      <c r="C1932" s="12">
        <v>0.70833333333333337</v>
      </c>
      <c r="D1932" s="13">
        <v>44071</v>
      </c>
      <c r="E1932" s="7" t="s">
        <v>4769</v>
      </c>
      <c r="F1932" s="14">
        <v>33.270000000000003</v>
      </c>
      <c r="G1932" t="s">
        <v>12</v>
      </c>
    </row>
    <row r="1933" spans="1:7" ht="14.25">
      <c r="A1933" s="11">
        <v>44044</v>
      </c>
      <c r="B1933" s="10" t="s">
        <v>6180</v>
      </c>
      <c r="C1933" s="12">
        <v>0.79166666666666663</v>
      </c>
      <c r="D1933" s="13">
        <v>44071</v>
      </c>
      <c r="E1933" s="7" t="s">
        <v>4769</v>
      </c>
      <c r="F1933" s="14">
        <v>33.369999999999997</v>
      </c>
      <c r="G1933" t="s">
        <v>12</v>
      </c>
    </row>
    <row r="1934" spans="1:7" ht="14.25">
      <c r="A1934" s="11">
        <v>44044</v>
      </c>
      <c r="B1934" s="10" t="s">
        <v>6186</v>
      </c>
      <c r="C1934" s="12">
        <v>4.1666666666666664E-2</v>
      </c>
      <c r="D1934" s="13">
        <v>44072</v>
      </c>
      <c r="E1934" s="7" t="s">
        <v>4769</v>
      </c>
      <c r="F1934" s="14">
        <v>33.76</v>
      </c>
      <c r="G1934" t="s">
        <v>12</v>
      </c>
    </row>
    <row r="1935" spans="1:7" ht="14.25">
      <c r="A1935" s="11">
        <v>44044</v>
      </c>
      <c r="B1935" s="10" t="s">
        <v>6187</v>
      </c>
      <c r="C1935" s="12">
        <v>8.3333333333333329E-2</v>
      </c>
      <c r="D1935" s="13">
        <v>44072</v>
      </c>
      <c r="E1935" s="7" t="s">
        <v>4769</v>
      </c>
      <c r="F1935" s="14">
        <v>30.74</v>
      </c>
      <c r="G1935" t="s">
        <v>12</v>
      </c>
    </row>
    <row r="1936" spans="1:7" ht="14.25">
      <c r="A1936" s="11">
        <v>44044</v>
      </c>
      <c r="B1936" s="10" t="s">
        <v>6189</v>
      </c>
      <c r="C1936" s="12">
        <v>0.16666666666666666</v>
      </c>
      <c r="D1936" s="13">
        <v>44072</v>
      </c>
      <c r="E1936" s="7" t="s">
        <v>4769</v>
      </c>
      <c r="F1936" s="14">
        <v>28.31</v>
      </c>
      <c r="G1936" t="s">
        <v>12</v>
      </c>
    </row>
    <row r="1937" spans="1:7" ht="14.25">
      <c r="A1937" s="11">
        <v>44044</v>
      </c>
      <c r="B1937" s="10" t="s">
        <v>6190</v>
      </c>
      <c r="C1937" s="12">
        <v>0.20833333333333334</v>
      </c>
      <c r="D1937" s="13">
        <v>44072</v>
      </c>
      <c r="E1937" s="7" t="s">
        <v>4769</v>
      </c>
      <c r="F1937" s="14">
        <v>29</v>
      </c>
      <c r="G1937" t="s">
        <v>12</v>
      </c>
    </row>
    <row r="1938" spans="1:7" ht="14.25">
      <c r="A1938" s="11">
        <v>44044</v>
      </c>
      <c r="B1938" s="10" t="s">
        <v>6191</v>
      </c>
      <c r="C1938" s="12">
        <v>0.25</v>
      </c>
      <c r="D1938" s="13">
        <v>44072</v>
      </c>
      <c r="E1938" s="7" t="s">
        <v>4769</v>
      </c>
      <c r="F1938" s="14">
        <v>29.6</v>
      </c>
      <c r="G1938" t="s">
        <v>12</v>
      </c>
    </row>
    <row r="1939" spans="1:7" ht="14.25">
      <c r="A1939" s="11">
        <v>44044</v>
      </c>
      <c r="B1939" s="10" t="s">
        <v>6192</v>
      </c>
      <c r="C1939" s="12">
        <v>0.29166666666666669</v>
      </c>
      <c r="D1939" s="13">
        <v>44072</v>
      </c>
      <c r="E1939" s="7" t="s">
        <v>4769</v>
      </c>
      <c r="F1939" s="14">
        <v>29.97</v>
      </c>
      <c r="G1939" t="s">
        <v>12</v>
      </c>
    </row>
    <row r="1940" spans="1:7" ht="14.25">
      <c r="A1940" s="11">
        <v>44044</v>
      </c>
      <c r="B1940" s="10" t="s">
        <v>6201</v>
      </c>
      <c r="C1940" s="12">
        <v>0.66666666666666663</v>
      </c>
      <c r="D1940" s="13">
        <v>44072</v>
      </c>
      <c r="E1940" s="7" t="s">
        <v>4769</v>
      </c>
      <c r="F1940" s="14">
        <v>21</v>
      </c>
      <c r="G1940" t="s">
        <v>12</v>
      </c>
    </row>
    <row r="1941" spans="1:7" ht="14.25">
      <c r="A1941" s="11">
        <v>44044</v>
      </c>
      <c r="B1941" s="10" t="s">
        <v>6206</v>
      </c>
      <c r="C1941" s="12">
        <v>0.875</v>
      </c>
      <c r="D1941" s="13">
        <v>44072</v>
      </c>
      <c r="E1941" s="7" t="s">
        <v>4769</v>
      </c>
      <c r="F1941" s="14">
        <v>43.82</v>
      </c>
      <c r="G1941" t="s">
        <v>12</v>
      </c>
    </row>
    <row r="1942" spans="1:7" ht="14.25">
      <c r="A1942" s="11">
        <v>44044</v>
      </c>
      <c r="B1942" s="10" t="s">
        <v>6211</v>
      </c>
      <c r="C1942" s="12">
        <v>8.3333333333333329E-2</v>
      </c>
      <c r="D1942" s="13">
        <v>44073</v>
      </c>
      <c r="E1942" s="7" t="s">
        <v>4769</v>
      </c>
      <c r="F1942" s="14">
        <v>32.08</v>
      </c>
      <c r="G1942" t="s">
        <v>12</v>
      </c>
    </row>
    <row r="1943" spans="1:7" ht="14.25">
      <c r="A1943" s="11">
        <v>44044</v>
      </c>
      <c r="B1943" s="10" t="s">
        <v>6225</v>
      </c>
      <c r="C1943" s="12">
        <v>0.66666666666666663</v>
      </c>
      <c r="D1943" s="13">
        <v>44073</v>
      </c>
      <c r="E1943" s="7" t="s">
        <v>4769</v>
      </c>
      <c r="F1943" s="14">
        <v>29.98</v>
      </c>
      <c r="G1943" t="s">
        <v>12</v>
      </c>
    </row>
    <row r="1944" spans="1:7" ht="14.25">
      <c r="A1944" s="11">
        <v>44044</v>
      </c>
      <c r="B1944" s="10" t="s">
        <v>6228</v>
      </c>
      <c r="C1944" s="12">
        <v>0.79166666666666663</v>
      </c>
      <c r="D1944" s="13">
        <v>44073</v>
      </c>
      <c r="E1944" s="7" t="s">
        <v>4769</v>
      </c>
      <c r="F1944" s="14">
        <v>39.08</v>
      </c>
      <c r="G1944" t="s">
        <v>12</v>
      </c>
    </row>
    <row r="1945" spans="1:7" ht="14.25">
      <c r="A1945" s="11">
        <v>44044</v>
      </c>
      <c r="B1945" s="10" t="s">
        <v>6245</v>
      </c>
      <c r="C1945" s="12">
        <v>0.5</v>
      </c>
      <c r="D1945" s="13">
        <v>44074</v>
      </c>
      <c r="E1945" s="7" t="s">
        <v>4769</v>
      </c>
      <c r="F1945" s="14">
        <v>44.18</v>
      </c>
      <c r="G1945" t="s">
        <v>12</v>
      </c>
    </row>
    <row r="1946" spans="1:7" ht="14.25">
      <c r="A1946" s="11">
        <v>44075</v>
      </c>
      <c r="B1946" s="10" t="s">
        <v>6259</v>
      </c>
      <c r="C1946" s="12">
        <v>8.3333333333333329E-2</v>
      </c>
      <c r="D1946" s="13">
        <v>44075</v>
      </c>
      <c r="E1946" s="7" t="s">
        <v>4769</v>
      </c>
      <c r="F1946" s="14">
        <v>36.549999999999997</v>
      </c>
      <c r="G1946" t="s">
        <v>12</v>
      </c>
    </row>
    <row r="1947" spans="1:7" ht="14.25">
      <c r="A1947" s="11">
        <v>44075</v>
      </c>
      <c r="B1947" s="10" t="s">
        <v>6272</v>
      </c>
      <c r="C1947" s="12">
        <v>0.625</v>
      </c>
      <c r="D1947" s="13">
        <v>44075</v>
      </c>
      <c r="E1947" s="7" t="s">
        <v>4769</v>
      </c>
      <c r="F1947" s="14">
        <v>47</v>
      </c>
      <c r="G1947" t="s">
        <v>12</v>
      </c>
    </row>
    <row r="1948" spans="1:7" ht="14.25">
      <c r="A1948" s="11">
        <v>44075</v>
      </c>
      <c r="B1948" s="10" t="s">
        <v>6281</v>
      </c>
      <c r="C1948" s="12">
        <v>0</v>
      </c>
      <c r="D1948" s="13">
        <v>44076</v>
      </c>
      <c r="E1948" s="7" t="s">
        <v>4769</v>
      </c>
      <c r="F1948" s="14">
        <v>41.67</v>
      </c>
      <c r="G1948" t="s">
        <v>12</v>
      </c>
    </row>
    <row r="1949" spans="1:7" ht="14.25">
      <c r="A1949" s="11">
        <v>44075</v>
      </c>
      <c r="B1949" s="10" t="s">
        <v>6284</v>
      </c>
      <c r="C1949" s="12">
        <v>0.125</v>
      </c>
      <c r="D1949" s="13">
        <v>44076</v>
      </c>
      <c r="E1949" s="7" t="s">
        <v>4769</v>
      </c>
      <c r="F1949" s="14">
        <v>34.72</v>
      </c>
      <c r="G1949" t="s">
        <v>12</v>
      </c>
    </row>
    <row r="1950" spans="1:7" ht="14.25">
      <c r="A1950" s="11">
        <v>44075</v>
      </c>
      <c r="B1950" s="10" t="s">
        <v>6288</v>
      </c>
      <c r="C1950" s="12">
        <v>0.29166666666666669</v>
      </c>
      <c r="D1950" s="13">
        <v>44076</v>
      </c>
      <c r="E1950" s="7" t="s">
        <v>4769</v>
      </c>
      <c r="F1950" s="14">
        <v>44.35</v>
      </c>
      <c r="G1950" t="s">
        <v>12</v>
      </c>
    </row>
    <row r="1951" spans="1:7" ht="14.25">
      <c r="A1951" s="11">
        <v>44075</v>
      </c>
      <c r="B1951" s="10" t="s">
        <v>6291</v>
      </c>
      <c r="C1951" s="12">
        <v>0.41666666666666669</v>
      </c>
      <c r="D1951" s="13">
        <v>44076</v>
      </c>
      <c r="E1951" s="7" t="s">
        <v>4769</v>
      </c>
      <c r="F1951" s="14">
        <v>44.35</v>
      </c>
      <c r="G1951" t="s">
        <v>12</v>
      </c>
    </row>
    <row r="1952" spans="1:7" ht="14.25">
      <c r="A1952" s="11">
        <v>44075</v>
      </c>
      <c r="B1952" s="10" t="s">
        <v>6295</v>
      </c>
      <c r="C1952" s="12">
        <v>0.58333333333333337</v>
      </c>
      <c r="D1952" s="13">
        <v>44076</v>
      </c>
      <c r="E1952" s="7" t="s">
        <v>4769</v>
      </c>
      <c r="F1952" s="14">
        <v>43.96</v>
      </c>
      <c r="G1952" t="s">
        <v>12</v>
      </c>
    </row>
    <row r="1953" spans="1:7" ht="14.25">
      <c r="A1953" s="11">
        <v>44075</v>
      </c>
      <c r="B1953" s="10" t="s">
        <v>6316</v>
      </c>
      <c r="C1953" s="12">
        <v>0.45833333333333331</v>
      </c>
      <c r="D1953" s="13">
        <v>44077</v>
      </c>
      <c r="E1953" s="7" t="s">
        <v>4769</v>
      </c>
      <c r="F1953" s="14">
        <v>48</v>
      </c>
      <c r="G1953" t="s">
        <v>12</v>
      </c>
    </row>
    <row r="1954" spans="1:7" ht="14.25">
      <c r="A1954" s="11">
        <v>44075</v>
      </c>
      <c r="B1954" s="10" t="s">
        <v>6330</v>
      </c>
      <c r="C1954" s="12">
        <v>4.1666666666666664E-2</v>
      </c>
      <c r="D1954" s="13">
        <v>44078</v>
      </c>
      <c r="E1954" s="7" t="s">
        <v>4769</v>
      </c>
      <c r="F1954" s="14">
        <v>39.07</v>
      </c>
      <c r="G1954" t="s">
        <v>12</v>
      </c>
    </row>
    <row r="1955" spans="1:7" ht="14.25">
      <c r="A1955" s="11">
        <v>44075</v>
      </c>
      <c r="B1955" s="10" t="s">
        <v>6332</v>
      </c>
      <c r="C1955" s="12">
        <v>0.125</v>
      </c>
      <c r="D1955" s="13">
        <v>44078</v>
      </c>
      <c r="E1955" s="7" t="s">
        <v>4769</v>
      </c>
      <c r="F1955" s="14">
        <v>33.4</v>
      </c>
      <c r="G1955" t="s">
        <v>12</v>
      </c>
    </row>
    <row r="1956" spans="1:7" ht="14.25">
      <c r="A1956" s="11">
        <v>44075</v>
      </c>
      <c r="B1956" s="10" t="s">
        <v>6343</v>
      </c>
      <c r="C1956" s="12">
        <v>0.58333333333333337</v>
      </c>
      <c r="D1956" s="13">
        <v>44078</v>
      </c>
      <c r="E1956" s="7" t="s">
        <v>4769</v>
      </c>
      <c r="F1956" s="14">
        <v>42.54</v>
      </c>
      <c r="G1956" t="s">
        <v>12</v>
      </c>
    </row>
    <row r="1957" spans="1:7" ht="14.25">
      <c r="A1957" s="11">
        <v>44075</v>
      </c>
      <c r="B1957" s="10" t="s">
        <v>6345</v>
      </c>
      <c r="C1957" s="12">
        <v>0.66666666666666663</v>
      </c>
      <c r="D1957" s="13">
        <v>44078</v>
      </c>
      <c r="E1957" s="7" t="s">
        <v>4769</v>
      </c>
      <c r="F1957" s="14">
        <v>40.090000000000003</v>
      </c>
      <c r="G1957" t="s">
        <v>12</v>
      </c>
    </row>
    <row r="1958" spans="1:7" ht="14.25">
      <c r="A1958" s="11">
        <v>44075</v>
      </c>
      <c r="B1958" s="10" t="s">
        <v>6346</v>
      </c>
      <c r="C1958" s="12">
        <v>0.70833333333333337</v>
      </c>
      <c r="D1958" s="13">
        <v>44078</v>
      </c>
      <c r="E1958" s="7" t="s">
        <v>4769</v>
      </c>
      <c r="F1958" s="14">
        <v>44</v>
      </c>
      <c r="G1958" t="s">
        <v>12</v>
      </c>
    </row>
    <row r="1959" spans="1:7" ht="14.25">
      <c r="A1959" s="11">
        <v>44075</v>
      </c>
      <c r="B1959" s="10" t="s">
        <v>6348</v>
      </c>
      <c r="C1959" s="12">
        <v>0.79166666666666663</v>
      </c>
      <c r="D1959" s="13">
        <v>44078</v>
      </c>
      <c r="E1959" s="7" t="s">
        <v>4769</v>
      </c>
      <c r="F1959" s="14">
        <v>48.79</v>
      </c>
      <c r="G1959" t="s">
        <v>12</v>
      </c>
    </row>
    <row r="1960" spans="1:7" ht="14.25">
      <c r="A1960" s="11">
        <v>44075</v>
      </c>
      <c r="B1960" s="10" t="s">
        <v>6355</v>
      </c>
      <c r="C1960" s="12">
        <v>8.3333333333333329E-2</v>
      </c>
      <c r="D1960" s="13">
        <v>44079</v>
      </c>
      <c r="E1960" s="7" t="s">
        <v>4769</v>
      </c>
      <c r="F1960" s="14">
        <v>38.4</v>
      </c>
      <c r="G1960" t="s">
        <v>12</v>
      </c>
    </row>
    <row r="1961" spans="1:7" ht="14.25">
      <c r="A1961" s="11">
        <v>44075</v>
      </c>
      <c r="B1961" s="10" t="s">
        <v>6356</v>
      </c>
      <c r="C1961" s="12">
        <v>0.125</v>
      </c>
      <c r="D1961" s="13">
        <v>44079</v>
      </c>
      <c r="E1961" s="7" t="s">
        <v>4769</v>
      </c>
      <c r="F1961" s="14">
        <v>38.4</v>
      </c>
      <c r="G1961" t="s">
        <v>12</v>
      </c>
    </row>
    <row r="1962" spans="1:7" ht="14.25">
      <c r="A1962" s="11">
        <v>44075</v>
      </c>
      <c r="B1962" s="10" t="s">
        <v>6357</v>
      </c>
      <c r="C1962" s="12">
        <v>0.16666666666666666</v>
      </c>
      <c r="D1962" s="13">
        <v>44079</v>
      </c>
      <c r="E1962" s="7" t="s">
        <v>4769</v>
      </c>
      <c r="F1962" s="14">
        <v>30.9</v>
      </c>
      <c r="G1962" t="s">
        <v>12</v>
      </c>
    </row>
    <row r="1963" spans="1:7" ht="14.25">
      <c r="A1963" s="11">
        <v>44075</v>
      </c>
      <c r="B1963" s="10" t="s">
        <v>6358</v>
      </c>
      <c r="C1963" s="12">
        <v>0.20833333333333334</v>
      </c>
      <c r="D1963" s="13">
        <v>44079</v>
      </c>
      <c r="E1963" s="7" t="s">
        <v>4769</v>
      </c>
      <c r="F1963" s="14">
        <v>30.9</v>
      </c>
      <c r="G1963" t="s">
        <v>12</v>
      </c>
    </row>
    <row r="1964" spans="1:7" ht="14.25">
      <c r="A1964" s="11">
        <v>44075</v>
      </c>
      <c r="B1964" s="10" t="s">
        <v>6359</v>
      </c>
      <c r="C1964" s="12">
        <v>0.25</v>
      </c>
      <c r="D1964" s="13">
        <v>44079</v>
      </c>
      <c r="E1964" s="7" t="s">
        <v>4769</v>
      </c>
      <c r="F1964" s="14">
        <v>31.6</v>
      </c>
      <c r="G1964" t="s">
        <v>12</v>
      </c>
    </row>
    <row r="1965" spans="1:7" ht="14.25">
      <c r="A1965" s="11">
        <v>44075</v>
      </c>
      <c r="B1965" s="10" t="s">
        <v>6360</v>
      </c>
      <c r="C1965" s="12">
        <v>0.29166666666666669</v>
      </c>
      <c r="D1965" s="13">
        <v>44079</v>
      </c>
      <c r="E1965" s="7" t="s">
        <v>4769</v>
      </c>
      <c r="F1965" s="14">
        <v>34.200000000000003</v>
      </c>
      <c r="G1965" t="s">
        <v>12</v>
      </c>
    </row>
    <row r="1966" spans="1:7" ht="14.25">
      <c r="A1966" s="11">
        <v>44075</v>
      </c>
      <c r="B1966" s="10" t="s">
        <v>6361</v>
      </c>
      <c r="C1966" s="12">
        <v>0.33333333333333331</v>
      </c>
      <c r="D1966" s="13">
        <v>44079</v>
      </c>
      <c r="E1966" s="7" t="s">
        <v>4769</v>
      </c>
      <c r="F1966" s="14">
        <v>38.299999999999997</v>
      </c>
      <c r="G1966" t="s">
        <v>12</v>
      </c>
    </row>
    <row r="1967" spans="1:7" ht="14.25">
      <c r="A1967" s="11">
        <v>44075</v>
      </c>
      <c r="B1967" s="10" t="s">
        <v>6369</v>
      </c>
      <c r="C1967" s="12">
        <v>0.66666666666666663</v>
      </c>
      <c r="D1967" s="13">
        <v>44079</v>
      </c>
      <c r="E1967" s="7" t="s">
        <v>4769</v>
      </c>
      <c r="F1967" s="14">
        <v>30.04</v>
      </c>
      <c r="G1967" t="s">
        <v>12</v>
      </c>
    </row>
    <row r="1968" spans="1:7" ht="14.25">
      <c r="A1968" s="11">
        <v>44075</v>
      </c>
      <c r="B1968" s="10" t="s">
        <v>6370</v>
      </c>
      <c r="C1968" s="12">
        <v>0.70833333333333337</v>
      </c>
      <c r="D1968" s="13">
        <v>44079</v>
      </c>
      <c r="E1968" s="7" t="s">
        <v>4769</v>
      </c>
      <c r="F1968" s="14">
        <v>30.9</v>
      </c>
      <c r="G1968" t="s">
        <v>12</v>
      </c>
    </row>
    <row r="1969" spans="1:7" ht="14.25">
      <c r="A1969" s="11">
        <v>44075</v>
      </c>
      <c r="B1969" s="10" t="s">
        <v>6371</v>
      </c>
      <c r="C1969" s="12">
        <v>0.75</v>
      </c>
      <c r="D1969" s="13">
        <v>44079</v>
      </c>
      <c r="E1969" s="7" t="s">
        <v>4769</v>
      </c>
      <c r="F1969" s="14">
        <v>30.8</v>
      </c>
      <c r="G1969" t="s">
        <v>12</v>
      </c>
    </row>
    <row r="1970" spans="1:7" ht="14.25">
      <c r="A1970" s="11">
        <v>44075</v>
      </c>
      <c r="B1970" s="10" t="s">
        <v>6372</v>
      </c>
      <c r="C1970" s="12">
        <v>0.79166666666666663</v>
      </c>
      <c r="D1970" s="13">
        <v>44079</v>
      </c>
      <c r="E1970" s="7" t="s">
        <v>4769</v>
      </c>
      <c r="F1970" s="14">
        <v>37.03</v>
      </c>
      <c r="G1970" t="s">
        <v>12</v>
      </c>
    </row>
    <row r="1971" spans="1:7" ht="14.25">
      <c r="A1971" s="11">
        <v>44075</v>
      </c>
      <c r="B1971" s="10" t="s">
        <v>6379</v>
      </c>
      <c r="C1971" s="12">
        <v>8.3333333333333329E-2</v>
      </c>
      <c r="D1971" s="13">
        <v>44080</v>
      </c>
      <c r="E1971" s="7" t="s">
        <v>4769</v>
      </c>
      <c r="F1971" s="14">
        <v>30.29</v>
      </c>
      <c r="G1971" t="s">
        <v>12</v>
      </c>
    </row>
    <row r="1972" spans="1:7" ht="14.25">
      <c r="A1972" s="11">
        <v>44075</v>
      </c>
      <c r="B1972" s="10" t="s">
        <v>6380</v>
      </c>
      <c r="C1972" s="12">
        <v>0.125</v>
      </c>
      <c r="D1972" s="13">
        <v>44080</v>
      </c>
      <c r="E1972" s="7" t="s">
        <v>4769</v>
      </c>
      <c r="F1972" s="14">
        <v>29.32</v>
      </c>
      <c r="G1972" t="s">
        <v>12</v>
      </c>
    </row>
    <row r="1973" spans="1:7" ht="14.25">
      <c r="A1973" s="11">
        <v>44075</v>
      </c>
      <c r="B1973" s="10" t="s">
        <v>6384</v>
      </c>
      <c r="C1973" s="12">
        <v>0.29166666666666669</v>
      </c>
      <c r="D1973" s="13">
        <v>44080</v>
      </c>
      <c r="E1973" s="7" t="s">
        <v>4769</v>
      </c>
      <c r="F1973" s="14">
        <v>30.9</v>
      </c>
      <c r="G1973" t="s">
        <v>12</v>
      </c>
    </row>
    <row r="1974" spans="1:7" ht="14.25">
      <c r="A1974" s="11">
        <v>44075</v>
      </c>
      <c r="B1974" s="10" t="s">
        <v>6385</v>
      </c>
      <c r="C1974" s="12">
        <v>0.33333333333333331</v>
      </c>
      <c r="D1974" s="13">
        <v>44080</v>
      </c>
      <c r="E1974" s="7" t="s">
        <v>4769</v>
      </c>
      <c r="F1974" s="14">
        <v>30.8</v>
      </c>
      <c r="G1974" t="s">
        <v>12</v>
      </c>
    </row>
    <row r="1975" spans="1:7" ht="14.25">
      <c r="A1975" s="11">
        <v>44075</v>
      </c>
      <c r="B1975" s="10" t="s">
        <v>6386</v>
      </c>
      <c r="C1975" s="12">
        <v>0.375</v>
      </c>
      <c r="D1975" s="13">
        <v>44080</v>
      </c>
      <c r="E1975" s="7" t="s">
        <v>4769</v>
      </c>
      <c r="F1975" s="14">
        <v>30.01</v>
      </c>
      <c r="G1975" t="s">
        <v>12</v>
      </c>
    </row>
    <row r="1976" spans="1:7" ht="14.25">
      <c r="A1976" s="11">
        <v>44075</v>
      </c>
      <c r="B1976" s="10" t="s">
        <v>6388</v>
      </c>
      <c r="C1976" s="12">
        <v>0.45833333333333331</v>
      </c>
      <c r="D1976" s="13">
        <v>44080</v>
      </c>
      <c r="E1976" s="7" t="s">
        <v>4769</v>
      </c>
      <c r="F1976" s="14">
        <v>23.27</v>
      </c>
      <c r="G1976" t="s">
        <v>12</v>
      </c>
    </row>
    <row r="1977" spans="1:7" ht="14.25">
      <c r="A1977" s="11">
        <v>44075</v>
      </c>
      <c r="B1977" s="10" t="s">
        <v>6390</v>
      </c>
      <c r="C1977" s="12">
        <v>0.54166666666666663</v>
      </c>
      <c r="D1977" s="13">
        <v>44080</v>
      </c>
      <c r="E1977" s="7" t="s">
        <v>4769</v>
      </c>
      <c r="F1977" s="14">
        <v>30.7</v>
      </c>
      <c r="G1977" t="s">
        <v>12</v>
      </c>
    </row>
    <row r="1978" spans="1:7" ht="14.25">
      <c r="A1978" s="11">
        <v>44075</v>
      </c>
      <c r="B1978" s="10" t="s">
        <v>6391</v>
      </c>
      <c r="C1978" s="12">
        <v>0.58333333333333337</v>
      </c>
      <c r="D1978" s="13">
        <v>44080</v>
      </c>
      <c r="E1978" s="7" t="s">
        <v>4769</v>
      </c>
      <c r="F1978" s="14">
        <v>30.28</v>
      </c>
      <c r="G1978" t="s">
        <v>12</v>
      </c>
    </row>
    <row r="1979" spans="1:7" ht="14.25">
      <c r="A1979" s="11">
        <v>44075</v>
      </c>
      <c r="B1979" s="10" t="s">
        <v>6392</v>
      </c>
      <c r="C1979" s="12">
        <v>0.625</v>
      </c>
      <c r="D1979" s="13">
        <v>44080</v>
      </c>
      <c r="E1979" s="7" t="s">
        <v>4769</v>
      </c>
      <c r="F1979" s="14">
        <v>29.6</v>
      </c>
      <c r="G1979" t="s">
        <v>12</v>
      </c>
    </row>
    <row r="1980" spans="1:7" ht="14.25">
      <c r="A1980" s="11">
        <v>44075</v>
      </c>
      <c r="B1980" s="10" t="s">
        <v>6405</v>
      </c>
      <c r="C1980" s="12">
        <v>0.16666666666666666</v>
      </c>
      <c r="D1980" s="13">
        <v>44081</v>
      </c>
      <c r="E1980" s="7" t="s">
        <v>4769</v>
      </c>
      <c r="F1980" s="14">
        <v>30.58</v>
      </c>
      <c r="G1980" t="s">
        <v>12</v>
      </c>
    </row>
    <row r="1981" spans="1:7" ht="14.25">
      <c r="A1981" s="11">
        <v>44075</v>
      </c>
      <c r="B1981" s="10" t="s">
        <v>6406</v>
      </c>
      <c r="C1981" s="12">
        <v>0.20833333333333334</v>
      </c>
      <c r="D1981" s="13">
        <v>44081</v>
      </c>
      <c r="E1981" s="7" t="s">
        <v>4769</v>
      </c>
      <c r="F1981" s="14">
        <v>33.32</v>
      </c>
      <c r="G1981" t="s">
        <v>12</v>
      </c>
    </row>
    <row r="1982" spans="1:7" ht="14.25">
      <c r="A1982" s="11">
        <v>44075</v>
      </c>
      <c r="B1982" s="10" t="s">
        <v>6409</v>
      </c>
      <c r="C1982" s="12">
        <v>0.33333333333333331</v>
      </c>
      <c r="D1982" s="13">
        <v>44081</v>
      </c>
      <c r="E1982" s="7" t="s">
        <v>4769</v>
      </c>
      <c r="F1982" s="14">
        <v>39.58</v>
      </c>
      <c r="G1982" t="s">
        <v>12</v>
      </c>
    </row>
    <row r="1983" spans="1:7" ht="14.25">
      <c r="A1983" s="11">
        <v>44075</v>
      </c>
      <c r="B1983" s="10" t="s">
        <v>6410</v>
      </c>
      <c r="C1983" s="12">
        <v>0.375</v>
      </c>
      <c r="D1983" s="13">
        <v>44081</v>
      </c>
      <c r="E1983" s="7" t="s">
        <v>4769</v>
      </c>
      <c r="F1983" s="14">
        <v>37.14</v>
      </c>
      <c r="G1983" t="s">
        <v>12</v>
      </c>
    </row>
    <row r="1984" spans="1:7" ht="14.25">
      <c r="A1984" s="11">
        <v>44075</v>
      </c>
      <c r="B1984" s="10" t="s">
        <v>6414</v>
      </c>
      <c r="C1984" s="12">
        <v>0.54166666666666663</v>
      </c>
      <c r="D1984" s="13">
        <v>44081</v>
      </c>
      <c r="E1984" s="7" t="s">
        <v>4769</v>
      </c>
      <c r="F1984" s="14">
        <v>43.98</v>
      </c>
      <c r="G1984" t="s">
        <v>12</v>
      </c>
    </row>
    <row r="1985" spans="1:7" ht="14.25">
      <c r="A1985" s="11">
        <v>44075</v>
      </c>
      <c r="B1985" s="10" t="s">
        <v>6417</v>
      </c>
      <c r="C1985" s="12">
        <v>0.66666666666666663</v>
      </c>
      <c r="D1985" s="13">
        <v>44081</v>
      </c>
      <c r="E1985" s="7" t="s">
        <v>4769</v>
      </c>
      <c r="F1985" s="14">
        <v>41.37</v>
      </c>
      <c r="G1985" t="s">
        <v>12</v>
      </c>
    </row>
    <row r="1986" spans="1:7" ht="14.25">
      <c r="A1986" s="11">
        <v>44075</v>
      </c>
      <c r="B1986" s="10" t="s">
        <v>6425</v>
      </c>
      <c r="C1986" s="12">
        <v>0</v>
      </c>
      <c r="D1986" s="13">
        <v>44082</v>
      </c>
      <c r="E1986" s="7" t="s">
        <v>4769</v>
      </c>
      <c r="F1986" s="14">
        <v>37.71</v>
      </c>
      <c r="G1986" t="s">
        <v>12</v>
      </c>
    </row>
    <row r="1987" spans="1:7" ht="14.25">
      <c r="A1987" s="11">
        <v>44075</v>
      </c>
      <c r="B1987" s="10" t="s">
        <v>6428</v>
      </c>
      <c r="C1987" s="12">
        <v>0.125</v>
      </c>
      <c r="D1987" s="13">
        <v>44082</v>
      </c>
      <c r="E1987" s="7" t="s">
        <v>4769</v>
      </c>
      <c r="F1987" s="14">
        <v>30.55</v>
      </c>
      <c r="G1987" t="s">
        <v>12</v>
      </c>
    </row>
    <row r="1988" spans="1:7" ht="14.25">
      <c r="A1988" s="11">
        <v>44075</v>
      </c>
      <c r="B1988" s="10" t="s">
        <v>6429</v>
      </c>
      <c r="C1988" s="12">
        <v>0.16666666666666666</v>
      </c>
      <c r="D1988" s="13">
        <v>44082</v>
      </c>
      <c r="E1988" s="7" t="s">
        <v>4769</v>
      </c>
      <c r="F1988" s="14">
        <v>30.55</v>
      </c>
      <c r="G1988" t="s">
        <v>12</v>
      </c>
    </row>
    <row r="1989" spans="1:7" ht="14.25">
      <c r="A1989" s="11">
        <v>44075</v>
      </c>
      <c r="B1989" s="10" t="s">
        <v>6430</v>
      </c>
      <c r="C1989" s="12">
        <v>0.20833333333333334</v>
      </c>
      <c r="D1989" s="13">
        <v>44082</v>
      </c>
      <c r="E1989" s="7" t="s">
        <v>4769</v>
      </c>
      <c r="F1989" s="14">
        <v>31.87</v>
      </c>
      <c r="G1989" t="s">
        <v>12</v>
      </c>
    </row>
    <row r="1990" spans="1:7" ht="14.25">
      <c r="A1990" s="11">
        <v>44075</v>
      </c>
      <c r="B1990" s="10" t="s">
        <v>6432</v>
      </c>
      <c r="C1990" s="12">
        <v>0.29166666666666669</v>
      </c>
      <c r="D1990" s="13">
        <v>44082</v>
      </c>
      <c r="E1990" s="7" t="s">
        <v>4769</v>
      </c>
      <c r="F1990" s="14">
        <v>43.21</v>
      </c>
      <c r="G1990" t="s">
        <v>12</v>
      </c>
    </row>
    <row r="1991" spans="1:7" ht="14.25">
      <c r="A1991" s="11">
        <v>44075</v>
      </c>
      <c r="B1991" s="10" t="s">
        <v>6433</v>
      </c>
      <c r="C1991" s="12">
        <v>0.33333333333333331</v>
      </c>
      <c r="D1991" s="13">
        <v>44082</v>
      </c>
      <c r="E1991" s="7" t="s">
        <v>4769</v>
      </c>
      <c r="F1991" s="14">
        <v>44.07</v>
      </c>
      <c r="G1991" t="s">
        <v>12</v>
      </c>
    </row>
    <row r="1992" spans="1:7" ht="14.25">
      <c r="A1992" s="11">
        <v>44075</v>
      </c>
      <c r="B1992" s="10" t="s">
        <v>6436</v>
      </c>
      <c r="C1992" s="12">
        <v>0.45833333333333331</v>
      </c>
      <c r="D1992" s="13">
        <v>44082</v>
      </c>
      <c r="E1992" s="7" t="s">
        <v>4769</v>
      </c>
      <c r="F1992" s="14">
        <v>37</v>
      </c>
      <c r="G1992" t="s">
        <v>12</v>
      </c>
    </row>
    <row r="1993" spans="1:7" ht="14.25">
      <c r="A1993" s="11">
        <v>44075</v>
      </c>
      <c r="B1993" s="10" t="s">
        <v>6440</v>
      </c>
      <c r="C1993" s="12">
        <v>0.625</v>
      </c>
      <c r="D1993" s="13">
        <v>44082</v>
      </c>
      <c r="E1993" s="7" t="s">
        <v>4769</v>
      </c>
      <c r="F1993" s="14">
        <v>44.51</v>
      </c>
      <c r="G1993" t="s">
        <v>12</v>
      </c>
    </row>
    <row r="1994" spans="1:7" ht="14.25">
      <c r="A1994" s="11">
        <v>44075</v>
      </c>
      <c r="B1994" s="10" t="s">
        <v>6441</v>
      </c>
      <c r="C1994" s="12">
        <v>0.66666666666666663</v>
      </c>
      <c r="D1994" s="13">
        <v>44082</v>
      </c>
      <c r="E1994" s="7" t="s">
        <v>4769</v>
      </c>
      <c r="F1994" s="14">
        <v>45.57</v>
      </c>
      <c r="G1994" t="s">
        <v>12</v>
      </c>
    </row>
    <row r="1995" spans="1:7" ht="14.25">
      <c r="A1995" s="11">
        <v>44075</v>
      </c>
      <c r="B1995" s="10" t="s">
        <v>6452</v>
      </c>
      <c r="C1995" s="12">
        <v>0.125</v>
      </c>
      <c r="D1995" s="13">
        <v>44083</v>
      </c>
      <c r="E1995" s="7" t="s">
        <v>4769</v>
      </c>
      <c r="F1995" s="14">
        <v>34.97</v>
      </c>
      <c r="G1995" t="s">
        <v>12</v>
      </c>
    </row>
    <row r="1996" spans="1:7" ht="14.25">
      <c r="A1996" s="11">
        <v>44075</v>
      </c>
      <c r="B1996" s="10" t="s">
        <v>6453</v>
      </c>
      <c r="C1996" s="12">
        <v>0.16666666666666666</v>
      </c>
      <c r="D1996" s="13">
        <v>44083</v>
      </c>
      <c r="E1996" s="7" t="s">
        <v>4769</v>
      </c>
      <c r="F1996" s="14">
        <v>34.770000000000003</v>
      </c>
      <c r="G1996" t="s">
        <v>12</v>
      </c>
    </row>
    <row r="1997" spans="1:7" ht="14.25">
      <c r="A1997" s="11">
        <v>44075</v>
      </c>
      <c r="B1997" s="10" t="s">
        <v>6454</v>
      </c>
      <c r="C1997" s="12">
        <v>0.20833333333333334</v>
      </c>
      <c r="D1997" s="13">
        <v>44083</v>
      </c>
      <c r="E1997" s="7" t="s">
        <v>4769</v>
      </c>
      <c r="F1997" s="14">
        <v>37.17</v>
      </c>
      <c r="G1997" t="s">
        <v>12</v>
      </c>
    </row>
    <row r="1998" spans="1:7" ht="14.25">
      <c r="A1998" s="11">
        <v>44075</v>
      </c>
      <c r="B1998" s="10" t="s">
        <v>6473</v>
      </c>
      <c r="C1998" s="12">
        <v>0</v>
      </c>
      <c r="D1998" s="13">
        <v>44084</v>
      </c>
      <c r="E1998" s="7" t="s">
        <v>4769</v>
      </c>
      <c r="F1998" s="14">
        <v>43.47</v>
      </c>
      <c r="G1998" t="s">
        <v>12</v>
      </c>
    </row>
    <row r="1999" spans="1:7" ht="14.25">
      <c r="A1999" s="11">
        <v>44075</v>
      </c>
      <c r="B1999" s="10" t="s">
        <v>6476</v>
      </c>
      <c r="C1999" s="12">
        <v>0.125</v>
      </c>
      <c r="D1999" s="13">
        <v>44084</v>
      </c>
      <c r="E1999" s="7" t="s">
        <v>4769</v>
      </c>
      <c r="F1999" s="14">
        <v>36</v>
      </c>
      <c r="G1999" t="s">
        <v>12</v>
      </c>
    </row>
    <row r="2000" spans="1:7" ht="14.25">
      <c r="A2000" s="11">
        <v>44075</v>
      </c>
      <c r="B2000" s="10" t="s">
        <v>6478</v>
      </c>
      <c r="C2000" s="12">
        <v>0.20833333333333334</v>
      </c>
      <c r="D2000" s="13">
        <v>44084</v>
      </c>
      <c r="E2000" s="7" t="s">
        <v>4769</v>
      </c>
      <c r="F2000" s="14">
        <v>36.94</v>
      </c>
      <c r="G2000" t="s">
        <v>12</v>
      </c>
    </row>
    <row r="2001" spans="1:7" ht="14.25">
      <c r="A2001" s="11">
        <v>44075</v>
      </c>
      <c r="B2001" s="10" t="s">
        <v>6484</v>
      </c>
      <c r="C2001" s="12">
        <v>0.45833333333333331</v>
      </c>
      <c r="D2001" s="13">
        <v>44084</v>
      </c>
      <c r="E2001" s="7" t="s">
        <v>4769</v>
      </c>
      <c r="F2001" s="14">
        <v>44.79</v>
      </c>
      <c r="G2001" t="s">
        <v>12</v>
      </c>
    </row>
    <row r="2002" spans="1:7" ht="14.25">
      <c r="A2002" s="11">
        <v>44075</v>
      </c>
      <c r="B2002" s="10" t="s">
        <v>6492</v>
      </c>
      <c r="C2002" s="12">
        <v>0.79166666666666663</v>
      </c>
      <c r="D2002" s="13">
        <v>44084</v>
      </c>
      <c r="E2002" s="7" t="s">
        <v>4769</v>
      </c>
      <c r="F2002" s="14">
        <v>48.01</v>
      </c>
      <c r="G2002" t="s">
        <v>12</v>
      </c>
    </row>
    <row r="2003" spans="1:7" ht="14.25">
      <c r="A2003" s="11">
        <v>44075</v>
      </c>
      <c r="B2003" s="10" t="s">
        <v>6496</v>
      </c>
      <c r="C2003" s="12">
        <v>0.95833333333333337</v>
      </c>
      <c r="D2003" s="13">
        <v>44084</v>
      </c>
      <c r="E2003" s="7" t="s">
        <v>4769</v>
      </c>
      <c r="F2003" s="14">
        <v>43.98</v>
      </c>
      <c r="G2003" t="s">
        <v>12</v>
      </c>
    </row>
    <row r="2004" spans="1:7" ht="14.25">
      <c r="A2004" s="11">
        <v>44075</v>
      </c>
      <c r="B2004" s="10" t="s">
        <v>6498</v>
      </c>
      <c r="C2004" s="12">
        <v>4.1666666666666664E-2</v>
      </c>
      <c r="D2004" s="13">
        <v>44085</v>
      </c>
      <c r="E2004" s="7" t="s">
        <v>4769</v>
      </c>
      <c r="F2004" s="14">
        <v>42</v>
      </c>
      <c r="G2004" t="s">
        <v>12</v>
      </c>
    </row>
    <row r="2005" spans="1:7" ht="14.25">
      <c r="A2005" s="11">
        <v>44075</v>
      </c>
      <c r="B2005" s="10" t="s">
        <v>6500</v>
      </c>
      <c r="C2005" s="12">
        <v>0.125</v>
      </c>
      <c r="D2005" s="13">
        <v>44085</v>
      </c>
      <c r="E2005" s="7" t="s">
        <v>4769</v>
      </c>
      <c r="F2005" s="14">
        <v>36.79</v>
      </c>
      <c r="G2005" t="s">
        <v>12</v>
      </c>
    </row>
    <row r="2006" spans="1:7" ht="14.25">
      <c r="A2006" s="11">
        <v>44075</v>
      </c>
      <c r="B2006" s="10" t="s">
        <v>6503</v>
      </c>
      <c r="C2006" s="12">
        <v>0.25</v>
      </c>
      <c r="D2006" s="13">
        <v>44085</v>
      </c>
      <c r="E2006" s="7" t="s">
        <v>4769</v>
      </c>
      <c r="F2006" s="14">
        <v>49.04</v>
      </c>
      <c r="G2006" t="s">
        <v>12</v>
      </c>
    </row>
    <row r="2007" spans="1:7" ht="14.25">
      <c r="A2007" s="11">
        <v>44075</v>
      </c>
      <c r="B2007" s="10" t="s">
        <v>6525</v>
      </c>
      <c r="C2007" s="12">
        <v>0.16666666666666666</v>
      </c>
      <c r="D2007" s="13">
        <v>44086</v>
      </c>
      <c r="E2007" s="7" t="s">
        <v>4769</v>
      </c>
      <c r="F2007" s="14">
        <v>37.369999999999997</v>
      </c>
      <c r="G2007" t="s">
        <v>12</v>
      </c>
    </row>
    <row r="2008" spans="1:7" ht="14.25">
      <c r="A2008" s="11">
        <v>44075</v>
      </c>
      <c r="B2008" s="10" t="s">
        <v>6527</v>
      </c>
      <c r="C2008" s="12">
        <v>0.25</v>
      </c>
      <c r="D2008" s="13">
        <v>44086</v>
      </c>
      <c r="E2008" s="7" t="s">
        <v>4769</v>
      </c>
      <c r="F2008" s="14">
        <v>36.43</v>
      </c>
      <c r="G2008" t="s">
        <v>12</v>
      </c>
    </row>
    <row r="2009" spans="1:7" ht="14.25">
      <c r="A2009" s="11">
        <v>44075</v>
      </c>
      <c r="B2009" s="10" t="s">
        <v>6528</v>
      </c>
      <c r="C2009" s="12">
        <v>0.29166666666666669</v>
      </c>
      <c r="D2009" s="13">
        <v>44086</v>
      </c>
      <c r="E2009" s="7" t="s">
        <v>4769</v>
      </c>
      <c r="F2009" s="14">
        <v>39.46</v>
      </c>
      <c r="G2009" t="s">
        <v>12</v>
      </c>
    </row>
    <row r="2010" spans="1:7" ht="14.25">
      <c r="A2010" s="11">
        <v>44075</v>
      </c>
      <c r="B2010" s="10" t="s">
        <v>6529</v>
      </c>
      <c r="C2010" s="12">
        <v>0.33333333333333331</v>
      </c>
      <c r="D2010" s="13">
        <v>44086</v>
      </c>
      <c r="E2010" s="7" t="s">
        <v>4769</v>
      </c>
      <c r="F2010" s="14">
        <v>39.46</v>
      </c>
      <c r="G2010" t="s">
        <v>12</v>
      </c>
    </row>
    <row r="2011" spans="1:7" ht="14.25">
      <c r="A2011" s="11">
        <v>44075</v>
      </c>
      <c r="B2011" s="10" t="s">
        <v>6530</v>
      </c>
      <c r="C2011" s="12">
        <v>0.375</v>
      </c>
      <c r="D2011" s="13">
        <v>44086</v>
      </c>
      <c r="E2011" s="7" t="s">
        <v>4769</v>
      </c>
      <c r="F2011" s="14">
        <v>39.08</v>
      </c>
      <c r="G2011" t="s">
        <v>12</v>
      </c>
    </row>
    <row r="2012" spans="1:7" ht="14.25">
      <c r="A2012" s="11">
        <v>44075</v>
      </c>
      <c r="B2012" s="10" t="s">
        <v>6532</v>
      </c>
      <c r="C2012" s="12">
        <v>0.45833333333333331</v>
      </c>
      <c r="D2012" s="13">
        <v>44086</v>
      </c>
      <c r="E2012" s="7" t="s">
        <v>4769</v>
      </c>
      <c r="F2012" s="14">
        <v>37.35</v>
      </c>
      <c r="G2012" t="s">
        <v>12</v>
      </c>
    </row>
    <row r="2013" spans="1:7" ht="14.25">
      <c r="A2013" s="11">
        <v>44075</v>
      </c>
      <c r="B2013" s="10" t="s">
        <v>6536</v>
      </c>
      <c r="C2013" s="12">
        <v>0.625</v>
      </c>
      <c r="D2013" s="13">
        <v>44086</v>
      </c>
      <c r="E2013" s="7" t="s">
        <v>4769</v>
      </c>
      <c r="F2013" s="14">
        <v>36</v>
      </c>
      <c r="G2013" t="s">
        <v>12</v>
      </c>
    </row>
    <row r="2014" spans="1:7" ht="14.25">
      <c r="A2014" s="11">
        <v>44075</v>
      </c>
      <c r="B2014" s="10" t="s">
        <v>6537</v>
      </c>
      <c r="C2014" s="12">
        <v>0.66666666666666663</v>
      </c>
      <c r="D2014" s="13">
        <v>44086</v>
      </c>
      <c r="E2014" s="7" t="s">
        <v>4769</v>
      </c>
      <c r="F2014" s="14">
        <v>36.82</v>
      </c>
      <c r="G2014" t="s">
        <v>12</v>
      </c>
    </row>
    <row r="2015" spans="1:7" ht="14.25">
      <c r="A2015" s="11">
        <v>44075</v>
      </c>
      <c r="B2015" s="10" t="s">
        <v>6538</v>
      </c>
      <c r="C2015" s="12">
        <v>0.70833333333333337</v>
      </c>
      <c r="D2015" s="13">
        <v>44086</v>
      </c>
      <c r="E2015" s="7" t="s">
        <v>4769</v>
      </c>
      <c r="F2015" s="14">
        <v>38.93</v>
      </c>
      <c r="G2015" t="s">
        <v>12</v>
      </c>
    </row>
    <row r="2016" spans="1:7" ht="14.25">
      <c r="A2016" s="11">
        <v>44075</v>
      </c>
      <c r="B2016" s="10" t="s">
        <v>6539</v>
      </c>
      <c r="C2016" s="12">
        <v>0.75</v>
      </c>
      <c r="D2016" s="13">
        <v>44086</v>
      </c>
      <c r="E2016" s="7" t="s">
        <v>4769</v>
      </c>
      <c r="F2016" s="14">
        <v>44.9</v>
      </c>
      <c r="G2016" t="s">
        <v>12</v>
      </c>
    </row>
    <row r="2017" spans="1:7" ht="14.25">
      <c r="A2017" s="11">
        <v>44075</v>
      </c>
      <c r="B2017" s="10" t="s">
        <v>6546</v>
      </c>
      <c r="C2017" s="12">
        <v>4.1666666666666664E-2</v>
      </c>
      <c r="D2017" s="13">
        <v>44087</v>
      </c>
      <c r="E2017" s="7" t="s">
        <v>4769</v>
      </c>
      <c r="F2017" s="14">
        <v>34</v>
      </c>
      <c r="G2017" t="s">
        <v>12</v>
      </c>
    </row>
    <row r="2018" spans="1:7" ht="14.25">
      <c r="A2018" s="11">
        <v>44075</v>
      </c>
      <c r="B2018" s="10" t="s">
        <v>6551</v>
      </c>
      <c r="C2018" s="12">
        <v>0.25</v>
      </c>
      <c r="D2018" s="13">
        <v>44087</v>
      </c>
      <c r="E2018" s="7" t="s">
        <v>4769</v>
      </c>
      <c r="F2018" s="14">
        <v>30.28</v>
      </c>
      <c r="G2018" t="s">
        <v>12</v>
      </c>
    </row>
    <row r="2019" spans="1:7" ht="14.25">
      <c r="A2019" s="11">
        <v>44075</v>
      </c>
      <c r="B2019" s="10" t="s">
        <v>6552</v>
      </c>
      <c r="C2019" s="12">
        <v>0.29166666666666669</v>
      </c>
      <c r="D2019" s="13">
        <v>44087</v>
      </c>
      <c r="E2019" s="7" t="s">
        <v>4769</v>
      </c>
      <c r="F2019" s="14">
        <v>30.13</v>
      </c>
      <c r="G2019" t="s">
        <v>12</v>
      </c>
    </row>
    <row r="2020" spans="1:7" ht="14.25">
      <c r="A2020" s="11">
        <v>44075</v>
      </c>
      <c r="B2020" s="10" t="s">
        <v>6553</v>
      </c>
      <c r="C2020" s="12">
        <v>0.33333333333333331</v>
      </c>
      <c r="D2020" s="13">
        <v>44087</v>
      </c>
      <c r="E2020" s="7" t="s">
        <v>4769</v>
      </c>
      <c r="F2020" s="14">
        <v>30.13</v>
      </c>
      <c r="G2020" t="s">
        <v>12</v>
      </c>
    </row>
    <row r="2021" spans="1:7" ht="14.25">
      <c r="A2021" s="11">
        <v>44075</v>
      </c>
      <c r="B2021" s="10" t="s">
        <v>6554</v>
      </c>
      <c r="C2021" s="12">
        <v>0.375</v>
      </c>
      <c r="D2021" s="13">
        <v>44087</v>
      </c>
      <c r="E2021" s="7" t="s">
        <v>4769</v>
      </c>
      <c r="F2021" s="14">
        <v>31.05</v>
      </c>
      <c r="G2021" t="s">
        <v>12</v>
      </c>
    </row>
    <row r="2022" spans="1:7" ht="14.25">
      <c r="A2022" s="11">
        <v>44075</v>
      </c>
      <c r="B2022" s="10" t="s">
        <v>6556</v>
      </c>
      <c r="C2022" s="12">
        <v>0.45833333333333331</v>
      </c>
      <c r="D2022" s="13">
        <v>44087</v>
      </c>
      <c r="E2022" s="7" t="s">
        <v>4769</v>
      </c>
      <c r="F2022" s="14">
        <v>32</v>
      </c>
      <c r="G2022" t="s">
        <v>12</v>
      </c>
    </row>
    <row r="2023" spans="1:7" ht="14.25">
      <c r="A2023" s="11">
        <v>44075</v>
      </c>
      <c r="B2023" s="10" t="s">
        <v>6560</v>
      </c>
      <c r="C2023" s="12">
        <v>0.625</v>
      </c>
      <c r="D2023" s="13">
        <v>44087</v>
      </c>
      <c r="E2023" s="7" t="s">
        <v>4769</v>
      </c>
      <c r="F2023" s="14">
        <v>30.45</v>
      </c>
      <c r="G2023" t="s">
        <v>12</v>
      </c>
    </row>
    <row r="2024" spans="1:7" ht="14.25">
      <c r="A2024" s="11">
        <v>44075</v>
      </c>
      <c r="B2024" s="10" t="s">
        <v>6561</v>
      </c>
      <c r="C2024" s="12">
        <v>0.66666666666666663</v>
      </c>
      <c r="D2024" s="13">
        <v>44087</v>
      </c>
      <c r="E2024" s="7" t="s">
        <v>4769</v>
      </c>
      <c r="F2024" s="14">
        <v>30.46</v>
      </c>
      <c r="G2024" t="s">
        <v>12</v>
      </c>
    </row>
    <row r="2025" spans="1:7" ht="14.25">
      <c r="A2025" s="11">
        <v>44075</v>
      </c>
      <c r="B2025" s="10" t="s">
        <v>6562</v>
      </c>
      <c r="C2025" s="12">
        <v>0.70833333333333337</v>
      </c>
      <c r="D2025" s="13">
        <v>44087</v>
      </c>
      <c r="E2025" s="7" t="s">
        <v>4769</v>
      </c>
      <c r="F2025" s="14">
        <v>34.200000000000003</v>
      </c>
      <c r="G2025" t="s">
        <v>12</v>
      </c>
    </row>
    <row r="2026" spans="1:7" ht="14.25">
      <c r="A2026" s="11">
        <v>44075</v>
      </c>
      <c r="B2026" s="10" t="s">
        <v>6563</v>
      </c>
      <c r="C2026" s="12">
        <v>0.75</v>
      </c>
      <c r="D2026" s="13">
        <v>44087</v>
      </c>
      <c r="E2026" s="7" t="s">
        <v>4769</v>
      </c>
      <c r="F2026" s="14">
        <v>40</v>
      </c>
      <c r="G2026" t="s">
        <v>12</v>
      </c>
    </row>
    <row r="2027" spans="1:7" ht="14.25">
      <c r="A2027" s="11">
        <v>44075</v>
      </c>
      <c r="B2027" s="10" t="s">
        <v>6570</v>
      </c>
      <c r="C2027" s="12">
        <v>4.1666666666666664E-2</v>
      </c>
      <c r="D2027" s="13">
        <v>44088</v>
      </c>
      <c r="E2027" s="7" t="s">
        <v>4769</v>
      </c>
      <c r="F2027" s="14">
        <v>34.479999999999997</v>
      </c>
      <c r="G2027" t="s">
        <v>12</v>
      </c>
    </row>
    <row r="2028" spans="1:7" ht="14.25">
      <c r="A2028" s="11">
        <v>44075</v>
      </c>
      <c r="B2028" s="10" t="s">
        <v>6571</v>
      </c>
      <c r="C2028" s="12">
        <v>8.3333333333333329E-2</v>
      </c>
      <c r="D2028" s="13">
        <v>44088</v>
      </c>
      <c r="E2028" s="7" t="s">
        <v>4769</v>
      </c>
      <c r="F2028" s="14">
        <v>32.9</v>
      </c>
      <c r="G2028" t="s">
        <v>12</v>
      </c>
    </row>
    <row r="2029" spans="1:7" ht="14.25">
      <c r="A2029" s="11">
        <v>44075</v>
      </c>
      <c r="B2029" s="10" t="s">
        <v>6572</v>
      </c>
      <c r="C2029" s="12">
        <v>0.125</v>
      </c>
      <c r="D2029" s="13">
        <v>44088</v>
      </c>
      <c r="E2029" s="7" t="s">
        <v>4769</v>
      </c>
      <c r="F2029" s="14">
        <v>32.35</v>
      </c>
      <c r="G2029" t="s">
        <v>12</v>
      </c>
    </row>
    <row r="2030" spans="1:7" ht="14.25">
      <c r="A2030" s="11">
        <v>44075</v>
      </c>
      <c r="B2030" s="10" t="s">
        <v>6573</v>
      </c>
      <c r="C2030" s="12">
        <v>0.16666666666666666</v>
      </c>
      <c r="D2030" s="13">
        <v>44088</v>
      </c>
      <c r="E2030" s="7" t="s">
        <v>4769</v>
      </c>
      <c r="F2030" s="14">
        <v>32.32</v>
      </c>
      <c r="G2030" t="s">
        <v>12</v>
      </c>
    </row>
    <row r="2031" spans="1:7" ht="14.25">
      <c r="A2031" s="11">
        <v>44075</v>
      </c>
      <c r="B2031" s="10" t="s">
        <v>6574</v>
      </c>
      <c r="C2031" s="12">
        <v>0.20833333333333334</v>
      </c>
      <c r="D2031" s="13">
        <v>44088</v>
      </c>
      <c r="E2031" s="7" t="s">
        <v>4769</v>
      </c>
      <c r="F2031" s="14">
        <v>36.07</v>
      </c>
      <c r="G2031" t="s">
        <v>12</v>
      </c>
    </row>
    <row r="2032" spans="1:7" ht="14.25">
      <c r="A2032" s="11">
        <v>44075</v>
      </c>
      <c r="B2032" s="10" t="s">
        <v>6575</v>
      </c>
      <c r="C2032" s="12">
        <v>0.25</v>
      </c>
      <c r="D2032" s="13">
        <v>44088</v>
      </c>
      <c r="E2032" s="7" t="s">
        <v>4769</v>
      </c>
      <c r="F2032" s="14">
        <v>47.01</v>
      </c>
      <c r="G2032" t="s">
        <v>12</v>
      </c>
    </row>
    <row r="2033" spans="1:7" ht="14.25">
      <c r="A2033" s="11">
        <v>44075</v>
      </c>
      <c r="B2033" s="10" t="s">
        <v>6581</v>
      </c>
      <c r="C2033" s="12">
        <v>0.5</v>
      </c>
      <c r="D2033" s="13">
        <v>44088</v>
      </c>
      <c r="E2033" s="7" t="s">
        <v>4769</v>
      </c>
      <c r="F2033" s="14">
        <v>42.34</v>
      </c>
      <c r="G2033" t="s">
        <v>12</v>
      </c>
    </row>
    <row r="2034" spans="1:7" ht="14.25">
      <c r="A2034" s="11">
        <v>44075</v>
      </c>
      <c r="B2034" s="10" t="s">
        <v>6582</v>
      </c>
      <c r="C2034" s="12">
        <v>0.54166666666666663</v>
      </c>
      <c r="D2034" s="13">
        <v>44088</v>
      </c>
      <c r="E2034" s="7" t="s">
        <v>4769</v>
      </c>
      <c r="F2034" s="14">
        <v>43.66</v>
      </c>
      <c r="G2034" t="s">
        <v>12</v>
      </c>
    </row>
    <row r="2035" spans="1:7" ht="14.25">
      <c r="A2035" s="11">
        <v>44075</v>
      </c>
      <c r="B2035" s="10" t="s">
        <v>6583</v>
      </c>
      <c r="C2035" s="12">
        <v>0.58333333333333337</v>
      </c>
      <c r="D2035" s="13">
        <v>44088</v>
      </c>
      <c r="E2035" s="7" t="s">
        <v>4769</v>
      </c>
      <c r="F2035" s="14">
        <v>42.46</v>
      </c>
      <c r="G2035" t="s">
        <v>12</v>
      </c>
    </row>
    <row r="2036" spans="1:7" ht="14.25">
      <c r="A2036" s="11">
        <v>44075</v>
      </c>
      <c r="B2036" s="10" t="s">
        <v>6584</v>
      </c>
      <c r="C2036" s="12">
        <v>0.625</v>
      </c>
      <c r="D2036" s="13">
        <v>44088</v>
      </c>
      <c r="E2036" s="7" t="s">
        <v>4769</v>
      </c>
      <c r="F2036" s="14">
        <v>43.5</v>
      </c>
      <c r="G2036" t="s">
        <v>12</v>
      </c>
    </row>
    <row r="2037" spans="1:7" ht="14.25">
      <c r="A2037" s="11">
        <v>44075</v>
      </c>
      <c r="B2037" s="10" t="s">
        <v>6595</v>
      </c>
      <c r="C2037" s="12">
        <v>8.3333333333333329E-2</v>
      </c>
      <c r="D2037" s="13">
        <v>44089</v>
      </c>
      <c r="E2037" s="7" t="s">
        <v>4769</v>
      </c>
      <c r="F2037" s="14">
        <v>39.200000000000003</v>
      </c>
      <c r="G2037" t="s">
        <v>12</v>
      </c>
    </row>
    <row r="2038" spans="1:7" ht="14.25">
      <c r="A2038" s="11">
        <v>44075</v>
      </c>
      <c r="B2038" s="10" t="s">
        <v>6596</v>
      </c>
      <c r="C2038" s="12">
        <v>0.125</v>
      </c>
      <c r="D2038" s="13">
        <v>44089</v>
      </c>
      <c r="E2038" s="7" t="s">
        <v>4769</v>
      </c>
      <c r="F2038" s="14">
        <v>37.770000000000003</v>
      </c>
      <c r="G2038" t="s">
        <v>12</v>
      </c>
    </row>
    <row r="2039" spans="1:7" ht="14.25">
      <c r="A2039" s="11">
        <v>44075</v>
      </c>
      <c r="B2039" s="10" t="s">
        <v>6597</v>
      </c>
      <c r="C2039" s="12">
        <v>0.16666666666666666</v>
      </c>
      <c r="D2039" s="13">
        <v>44089</v>
      </c>
      <c r="E2039" s="7" t="s">
        <v>4769</v>
      </c>
      <c r="F2039" s="14">
        <v>38.6</v>
      </c>
      <c r="G2039" t="s">
        <v>12</v>
      </c>
    </row>
    <row r="2040" spans="1:7" ht="14.25">
      <c r="A2040" s="11">
        <v>44075</v>
      </c>
      <c r="B2040" s="10" t="s">
        <v>6598</v>
      </c>
      <c r="C2040" s="12">
        <v>0.20833333333333334</v>
      </c>
      <c r="D2040" s="13">
        <v>44089</v>
      </c>
      <c r="E2040" s="7" t="s">
        <v>4769</v>
      </c>
      <c r="F2040" s="14">
        <v>41.81</v>
      </c>
      <c r="G2040" t="s">
        <v>12</v>
      </c>
    </row>
    <row r="2041" spans="1:7" ht="14.25">
      <c r="A2041" s="11">
        <v>44075</v>
      </c>
      <c r="B2041" s="10" t="s">
        <v>6619</v>
      </c>
      <c r="C2041" s="12">
        <v>8.3333333333333329E-2</v>
      </c>
      <c r="D2041" s="13">
        <v>44090</v>
      </c>
      <c r="E2041" s="7" t="s">
        <v>4769</v>
      </c>
      <c r="F2041" s="14">
        <v>45.1</v>
      </c>
      <c r="G2041" t="s">
        <v>12</v>
      </c>
    </row>
    <row r="2042" spans="1:7" ht="14.25">
      <c r="A2042" s="11">
        <v>44075</v>
      </c>
      <c r="B2042" s="10" t="s">
        <v>6623</v>
      </c>
      <c r="C2042" s="12">
        <v>0.25</v>
      </c>
      <c r="D2042" s="13">
        <v>44090</v>
      </c>
      <c r="E2042" s="7" t="s">
        <v>4769</v>
      </c>
      <c r="F2042" s="14">
        <v>52.9</v>
      </c>
      <c r="G2042" t="s">
        <v>12</v>
      </c>
    </row>
    <row r="2043" spans="1:7" ht="14.25">
      <c r="A2043" s="11">
        <v>44075</v>
      </c>
      <c r="B2043" s="10" t="s">
        <v>6641</v>
      </c>
      <c r="C2043" s="12">
        <v>0</v>
      </c>
      <c r="D2043" s="13">
        <v>44091</v>
      </c>
      <c r="E2043" s="7" t="s">
        <v>4769</v>
      </c>
      <c r="F2043" s="14">
        <v>42.49</v>
      </c>
      <c r="G2043" t="s">
        <v>12</v>
      </c>
    </row>
    <row r="2044" spans="1:7" ht="14.25">
      <c r="A2044" s="11">
        <v>44075</v>
      </c>
      <c r="B2044" s="10" t="s">
        <v>6643</v>
      </c>
      <c r="C2044" s="12">
        <v>8.3333333333333329E-2</v>
      </c>
      <c r="D2044" s="13">
        <v>44091</v>
      </c>
      <c r="E2044" s="7" t="s">
        <v>4769</v>
      </c>
      <c r="F2044" s="14">
        <v>35.31</v>
      </c>
      <c r="G2044" t="s">
        <v>12</v>
      </c>
    </row>
    <row r="2045" spans="1:7" ht="14.25">
      <c r="A2045" s="11">
        <v>44075</v>
      </c>
      <c r="B2045" s="10" t="s">
        <v>6644</v>
      </c>
      <c r="C2045" s="12">
        <v>0.125</v>
      </c>
      <c r="D2045" s="13">
        <v>44091</v>
      </c>
      <c r="E2045" s="7" t="s">
        <v>4769</v>
      </c>
      <c r="F2045" s="14">
        <v>34.520000000000003</v>
      </c>
      <c r="G2045" t="s">
        <v>12</v>
      </c>
    </row>
    <row r="2046" spans="1:7" ht="14.25">
      <c r="A2046" s="11">
        <v>44075</v>
      </c>
      <c r="B2046" s="10" t="s">
        <v>6647</v>
      </c>
      <c r="C2046" s="12">
        <v>0.25</v>
      </c>
      <c r="D2046" s="13">
        <v>44091</v>
      </c>
      <c r="E2046" s="7" t="s">
        <v>4769</v>
      </c>
      <c r="F2046" s="14">
        <v>48</v>
      </c>
      <c r="G2046" t="s">
        <v>12</v>
      </c>
    </row>
    <row r="2047" spans="1:7" ht="14.25">
      <c r="A2047" s="11">
        <v>44075</v>
      </c>
      <c r="B2047" s="10" t="s">
        <v>6668</v>
      </c>
      <c r="C2047" s="12">
        <v>0.125</v>
      </c>
      <c r="D2047" s="13">
        <v>44092</v>
      </c>
      <c r="E2047" s="7" t="s">
        <v>4769</v>
      </c>
      <c r="F2047" s="14">
        <v>34.5</v>
      </c>
      <c r="G2047" t="s">
        <v>12</v>
      </c>
    </row>
    <row r="2048" spans="1:7" ht="14.25">
      <c r="A2048" s="11">
        <v>44075</v>
      </c>
      <c r="B2048" s="10" t="s">
        <v>6669</v>
      </c>
      <c r="C2048" s="12">
        <v>0.16666666666666666</v>
      </c>
      <c r="D2048" s="13">
        <v>44092</v>
      </c>
      <c r="E2048" s="7" t="s">
        <v>4769</v>
      </c>
      <c r="F2048" s="14">
        <v>34.19</v>
      </c>
      <c r="G2048" t="s">
        <v>12</v>
      </c>
    </row>
    <row r="2049" spans="1:7" ht="14.25">
      <c r="A2049" s="11">
        <v>44075</v>
      </c>
      <c r="B2049" s="10" t="s">
        <v>6670</v>
      </c>
      <c r="C2049" s="12">
        <v>0.20833333333333334</v>
      </c>
      <c r="D2049" s="13">
        <v>44092</v>
      </c>
      <c r="E2049" s="7" t="s">
        <v>4769</v>
      </c>
      <c r="F2049" s="14">
        <v>36.9</v>
      </c>
      <c r="G2049" t="s">
        <v>12</v>
      </c>
    </row>
    <row r="2050" spans="1:7" ht="14.25">
      <c r="A2050" s="11">
        <v>44075</v>
      </c>
      <c r="B2050" s="10" t="s">
        <v>6671</v>
      </c>
      <c r="C2050" s="12">
        <v>0.25</v>
      </c>
      <c r="D2050" s="13">
        <v>44092</v>
      </c>
      <c r="E2050" s="7" t="s">
        <v>4769</v>
      </c>
      <c r="F2050" s="14">
        <v>45.02</v>
      </c>
      <c r="G2050" t="s">
        <v>12</v>
      </c>
    </row>
    <row r="2051" spans="1:7" ht="14.25">
      <c r="A2051" s="11">
        <v>44075</v>
      </c>
      <c r="B2051" s="10" t="s">
        <v>6677</v>
      </c>
      <c r="C2051" s="12">
        <v>0.5</v>
      </c>
      <c r="D2051" s="13">
        <v>44092</v>
      </c>
      <c r="E2051" s="7" t="s">
        <v>4769</v>
      </c>
      <c r="F2051" s="14">
        <v>45.69</v>
      </c>
      <c r="G2051" t="s">
        <v>12</v>
      </c>
    </row>
    <row r="2052" spans="1:7" ht="14.25">
      <c r="A2052" s="11">
        <v>44075</v>
      </c>
      <c r="B2052" s="10" t="s">
        <v>6679</v>
      </c>
      <c r="C2052" s="12">
        <v>0.58333333333333337</v>
      </c>
      <c r="D2052" s="13">
        <v>44092</v>
      </c>
      <c r="E2052" s="7" t="s">
        <v>4769</v>
      </c>
      <c r="F2052" s="14">
        <v>42.93</v>
      </c>
      <c r="G2052" t="s">
        <v>12</v>
      </c>
    </row>
    <row r="2053" spans="1:7" ht="14.25">
      <c r="A2053" s="11">
        <v>44075</v>
      </c>
      <c r="B2053" s="10" t="s">
        <v>6681</v>
      </c>
      <c r="C2053" s="12">
        <v>0.66666666666666663</v>
      </c>
      <c r="D2053" s="13">
        <v>44092</v>
      </c>
      <c r="E2053" s="7" t="s">
        <v>4769</v>
      </c>
      <c r="F2053" s="14">
        <v>40.85</v>
      </c>
      <c r="G2053" t="s">
        <v>12</v>
      </c>
    </row>
    <row r="2054" spans="1:7" ht="14.25">
      <c r="A2054" s="11">
        <v>44075</v>
      </c>
      <c r="B2054" s="10" t="s">
        <v>6682</v>
      </c>
      <c r="C2054" s="12">
        <v>0.70833333333333337</v>
      </c>
      <c r="D2054" s="13">
        <v>44092</v>
      </c>
      <c r="E2054" s="7" t="s">
        <v>4769</v>
      </c>
      <c r="F2054" s="14">
        <v>43.6</v>
      </c>
      <c r="G2054" t="s">
        <v>12</v>
      </c>
    </row>
    <row r="2055" spans="1:7" ht="14.25">
      <c r="A2055" s="11">
        <v>44075</v>
      </c>
      <c r="B2055" s="10" t="s">
        <v>6684</v>
      </c>
      <c r="C2055" s="12">
        <v>0.79166666666666663</v>
      </c>
      <c r="D2055" s="13">
        <v>44092</v>
      </c>
      <c r="E2055" s="7" t="s">
        <v>4769</v>
      </c>
      <c r="F2055" s="14">
        <v>49</v>
      </c>
      <c r="G2055" t="s">
        <v>12</v>
      </c>
    </row>
    <row r="2056" spans="1:7" ht="14.25">
      <c r="A2056" s="11">
        <v>44075</v>
      </c>
      <c r="B2056" s="10" t="s">
        <v>6688</v>
      </c>
      <c r="C2056" s="12">
        <v>0.95833333333333337</v>
      </c>
      <c r="D2056" s="13">
        <v>44092</v>
      </c>
      <c r="E2056" s="7" t="s">
        <v>4769</v>
      </c>
      <c r="F2056" s="14">
        <v>40.08</v>
      </c>
      <c r="G2056" t="s">
        <v>12</v>
      </c>
    </row>
    <row r="2057" spans="1:7" ht="14.25">
      <c r="A2057" s="11">
        <v>44075</v>
      </c>
      <c r="B2057" s="10" t="s">
        <v>6689</v>
      </c>
      <c r="C2057" s="12">
        <v>0</v>
      </c>
      <c r="D2057" s="13">
        <v>44093</v>
      </c>
      <c r="E2057" s="7" t="s">
        <v>4769</v>
      </c>
      <c r="F2057" s="14">
        <v>39.9</v>
      </c>
      <c r="G2057" t="s">
        <v>12</v>
      </c>
    </row>
    <row r="2058" spans="1:7" ht="14.25">
      <c r="A2058" s="11">
        <v>44075</v>
      </c>
      <c r="B2058" s="10" t="s">
        <v>6691</v>
      </c>
      <c r="C2058" s="12">
        <v>8.3333333333333329E-2</v>
      </c>
      <c r="D2058" s="13">
        <v>44093</v>
      </c>
      <c r="E2058" s="7" t="s">
        <v>4769</v>
      </c>
      <c r="F2058" s="14">
        <v>35.44</v>
      </c>
      <c r="G2058" t="s">
        <v>12</v>
      </c>
    </row>
    <row r="2059" spans="1:7" ht="14.25">
      <c r="A2059" s="11">
        <v>44075</v>
      </c>
      <c r="B2059" s="10" t="s">
        <v>6692</v>
      </c>
      <c r="C2059" s="12">
        <v>0.125</v>
      </c>
      <c r="D2059" s="13">
        <v>44093</v>
      </c>
      <c r="E2059" s="7" t="s">
        <v>4769</v>
      </c>
      <c r="F2059" s="14">
        <v>34.299999999999997</v>
      </c>
      <c r="G2059" t="s">
        <v>12</v>
      </c>
    </row>
    <row r="2060" spans="1:7" ht="14.25">
      <c r="A2060" s="11">
        <v>44075</v>
      </c>
      <c r="B2060" s="10" t="s">
        <v>6699</v>
      </c>
      <c r="C2060" s="12">
        <v>0.41666666666666669</v>
      </c>
      <c r="D2060" s="13">
        <v>44093</v>
      </c>
      <c r="E2060" s="7" t="s">
        <v>4769</v>
      </c>
      <c r="F2060" s="14">
        <v>40.29</v>
      </c>
      <c r="G2060" t="s">
        <v>12</v>
      </c>
    </row>
    <row r="2061" spans="1:7" ht="14.25">
      <c r="A2061" s="11">
        <v>44075</v>
      </c>
      <c r="B2061" s="10" t="s">
        <v>6700</v>
      </c>
      <c r="C2061" s="12">
        <v>0.45833333333333331</v>
      </c>
      <c r="D2061" s="13">
        <v>44093</v>
      </c>
      <c r="E2061" s="7" t="s">
        <v>4769</v>
      </c>
      <c r="F2061" s="14">
        <v>39.549999999999997</v>
      </c>
      <c r="G2061" t="s">
        <v>12</v>
      </c>
    </row>
    <row r="2062" spans="1:7" ht="14.25">
      <c r="A2062" s="11">
        <v>44075</v>
      </c>
      <c r="B2062" s="10" t="s">
        <v>6702</v>
      </c>
      <c r="C2062" s="12">
        <v>0.54166666666666663</v>
      </c>
      <c r="D2062" s="13">
        <v>44093</v>
      </c>
      <c r="E2062" s="7" t="s">
        <v>4769</v>
      </c>
      <c r="F2062" s="14">
        <v>36.97</v>
      </c>
      <c r="G2062" t="s">
        <v>12</v>
      </c>
    </row>
    <row r="2063" spans="1:7" ht="14.25">
      <c r="A2063" s="11">
        <v>44075</v>
      </c>
      <c r="B2063" s="10" t="s">
        <v>6703</v>
      </c>
      <c r="C2063" s="12">
        <v>0.58333333333333337</v>
      </c>
      <c r="D2063" s="13">
        <v>44093</v>
      </c>
      <c r="E2063" s="7" t="s">
        <v>4769</v>
      </c>
      <c r="F2063" s="14">
        <v>35.770000000000003</v>
      </c>
      <c r="G2063" t="s">
        <v>12</v>
      </c>
    </row>
    <row r="2064" spans="1:7" ht="14.25">
      <c r="A2064" s="11">
        <v>44075</v>
      </c>
      <c r="B2064" s="10" t="s">
        <v>6704</v>
      </c>
      <c r="C2064" s="12">
        <v>0.625</v>
      </c>
      <c r="D2064" s="13">
        <v>44093</v>
      </c>
      <c r="E2064" s="7" t="s">
        <v>4769</v>
      </c>
      <c r="F2064" s="14">
        <v>34.5</v>
      </c>
      <c r="G2064" t="s">
        <v>12</v>
      </c>
    </row>
    <row r="2065" spans="1:7" ht="14.25">
      <c r="A2065" s="11">
        <v>44075</v>
      </c>
      <c r="B2065" s="10" t="s">
        <v>6707</v>
      </c>
      <c r="C2065" s="12">
        <v>0.75</v>
      </c>
      <c r="D2065" s="13">
        <v>44093</v>
      </c>
      <c r="E2065" s="7" t="s">
        <v>4769</v>
      </c>
      <c r="F2065" s="14">
        <v>40.619999999999997</v>
      </c>
      <c r="G2065" t="s">
        <v>12</v>
      </c>
    </row>
    <row r="2066" spans="1:7" ht="14.25">
      <c r="A2066" s="11">
        <v>44075</v>
      </c>
      <c r="B2066" s="10" t="s">
        <v>6714</v>
      </c>
      <c r="C2066" s="12">
        <v>4.1666666666666664E-2</v>
      </c>
      <c r="D2066" s="13">
        <v>44094</v>
      </c>
      <c r="E2066" s="7" t="s">
        <v>4769</v>
      </c>
      <c r="F2066" s="14">
        <v>37.01</v>
      </c>
      <c r="G2066" t="s">
        <v>12</v>
      </c>
    </row>
    <row r="2067" spans="1:7" ht="14.25">
      <c r="A2067" s="11">
        <v>44075</v>
      </c>
      <c r="B2067" s="10" t="s">
        <v>6715</v>
      </c>
      <c r="C2067" s="12">
        <v>8.3333333333333329E-2</v>
      </c>
      <c r="D2067" s="13">
        <v>44094</v>
      </c>
      <c r="E2067" s="7" t="s">
        <v>4769</v>
      </c>
      <c r="F2067" s="14">
        <v>35.36</v>
      </c>
      <c r="G2067" t="s">
        <v>12</v>
      </c>
    </row>
    <row r="2068" spans="1:7" ht="14.25">
      <c r="A2068" s="11">
        <v>44075</v>
      </c>
      <c r="B2068" s="10" t="s">
        <v>6716</v>
      </c>
      <c r="C2068" s="12">
        <v>0.125</v>
      </c>
      <c r="D2068" s="13">
        <v>44094</v>
      </c>
      <c r="E2068" s="7" t="s">
        <v>4769</v>
      </c>
      <c r="F2068" s="14">
        <v>34.4</v>
      </c>
      <c r="G2068" t="s">
        <v>12</v>
      </c>
    </row>
    <row r="2069" spans="1:7" ht="14.25">
      <c r="A2069" s="11">
        <v>44075</v>
      </c>
      <c r="B2069" s="10" t="s">
        <v>6721</v>
      </c>
      <c r="C2069" s="12">
        <v>0.33333333333333331</v>
      </c>
      <c r="D2069" s="13">
        <v>44094</v>
      </c>
      <c r="E2069" s="7" t="s">
        <v>4769</v>
      </c>
      <c r="F2069" s="14">
        <v>35.049999999999997</v>
      </c>
      <c r="G2069" t="s">
        <v>12</v>
      </c>
    </row>
    <row r="2070" spans="1:7" ht="14.25">
      <c r="A2070" s="11">
        <v>44075</v>
      </c>
      <c r="B2070" s="10" t="s">
        <v>6723</v>
      </c>
      <c r="C2070" s="12">
        <v>0.41666666666666669</v>
      </c>
      <c r="D2070" s="13">
        <v>44094</v>
      </c>
      <c r="E2070" s="7" t="s">
        <v>4769</v>
      </c>
      <c r="F2070" s="14">
        <v>34.200000000000003</v>
      </c>
      <c r="G2070" t="s">
        <v>12</v>
      </c>
    </row>
    <row r="2071" spans="1:7" ht="14.25">
      <c r="A2071" s="11">
        <v>44075</v>
      </c>
      <c r="B2071" s="10" t="s">
        <v>6724</v>
      </c>
      <c r="C2071" s="12">
        <v>0.45833333333333331</v>
      </c>
      <c r="D2071" s="13">
        <v>44094</v>
      </c>
      <c r="E2071" s="7" t="s">
        <v>4769</v>
      </c>
      <c r="F2071" s="14">
        <v>36.9</v>
      </c>
      <c r="G2071" t="s">
        <v>12</v>
      </c>
    </row>
    <row r="2072" spans="1:7" ht="14.25">
      <c r="A2072" s="11">
        <v>44075</v>
      </c>
      <c r="B2072" s="10" t="s">
        <v>6726</v>
      </c>
      <c r="C2072" s="12">
        <v>0.54166666666666663</v>
      </c>
      <c r="D2072" s="13">
        <v>44094</v>
      </c>
      <c r="E2072" s="7" t="s">
        <v>4769</v>
      </c>
      <c r="F2072" s="14">
        <v>38.14</v>
      </c>
      <c r="G2072" t="s">
        <v>12</v>
      </c>
    </row>
    <row r="2073" spans="1:7" ht="14.25">
      <c r="A2073" s="11">
        <v>44075</v>
      </c>
      <c r="B2073" s="10" t="s">
        <v>6727</v>
      </c>
      <c r="C2073" s="12">
        <v>0.58333333333333337</v>
      </c>
      <c r="D2073" s="13">
        <v>44094</v>
      </c>
      <c r="E2073" s="7" t="s">
        <v>4769</v>
      </c>
      <c r="F2073" s="14">
        <v>34.1</v>
      </c>
      <c r="G2073" t="s">
        <v>12</v>
      </c>
    </row>
    <row r="2074" spans="1:7" ht="14.25">
      <c r="A2074" s="11">
        <v>44075</v>
      </c>
      <c r="B2074" s="10" t="s">
        <v>6728</v>
      </c>
      <c r="C2074" s="12">
        <v>0.625</v>
      </c>
      <c r="D2074" s="13">
        <v>44094</v>
      </c>
      <c r="E2074" s="7" t="s">
        <v>4769</v>
      </c>
      <c r="F2074" s="14">
        <v>32.950000000000003</v>
      </c>
      <c r="G2074" t="s">
        <v>12</v>
      </c>
    </row>
    <row r="2075" spans="1:7" ht="14.25">
      <c r="A2075" s="11">
        <v>44075</v>
      </c>
      <c r="B2075" s="10" t="s">
        <v>6730</v>
      </c>
      <c r="C2075" s="12">
        <v>0.70833333333333337</v>
      </c>
      <c r="D2075" s="13">
        <v>44094</v>
      </c>
      <c r="E2075" s="7" t="s">
        <v>4769</v>
      </c>
      <c r="F2075" s="14">
        <v>38.31</v>
      </c>
      <c r="G2075" t="s">
        <v>12</v>
      </c>
    </row>
    <row r="2076" spans="1:7" ht="14.25">
      <c r="A2076" s="11">
        <v>44075</v>
      </c>
      <c r="B2076" s="10" t="s">
        <v>6731</v>
      </c>
      <c r="C2076" s="12">
        <v>0.75</v>
      </c>
      <c r="D2076" s="13">
        <v>44094</v>
      </c>
      <c r="E2076" s="7" t="s">
        <v>4769</v>
      </c>
      <c r="F2076" s="14">
        <v>45.99</v>
      </c>
      <c r="G2076" t="s">
        <v>12</v>
      </c>
    </row>
    <row r="2077" spans="1:7" ht="14.25">
      <c r="A2077" s="11">
        <v>44075</v>
      </c>
      <c r="B2077" s="10" t="s">
        <v>6738</v>
      </c>
      <c r="C2077" s="12">
        <v>4.1666666666666664E-2</v>
      </c>
      <c r="D2077" s="13">
        <v>44095</v>
      </c>
      <c r="E2077" s="7" t="s">
        <v>4769</v>
      </c>
      <c r="F2077" s="14">
        <v>42.25</v>
      </c>
      <c r="G2077" t="s">
        <v>12</v>
      </c>
    </row>
    <row r="2078" spans="1:7" ht="14.25">
      <c r="A2078" s="11">
        <v>44075</v>
      </c>
      <c r="B2078" s="10" t="s">
        <v>6740</v>
      </c>
      <c r="C2078" s="12">
        <v>0.125</v>
      </c>
      <c r="D2078" s="13">
        <v>44095</v>
      </c>
      <c r="E2078" s="7" t="s">
        <v>4769</v>
      </c>
      <c r="F2078" s="14">
        <v>36.75</v>
      </c>
      <c r="G2078" t="s">
        <v>12</v>
      </c>
    </row>
    <row r="2079" spans="1:7" ht="14.25">
      <c r="A2079" s="11">
        <v>44075</v>
      </c>
      <c r="B2079" s="10" t="s">
        <v>6741</v>
      </c>
      <c r="C2079" s="12">
        <v>0.16666666666666666</v>
      </c>
      <c r="D2079" s="13">
        <v>44095</v>
      </c>
      <c r="E2079" s="7" t="s">
        <v>4769</v>
      </c>
      <c r="F2079" s="14">
        <v>36.5</v>
      </c>
      <c r="G2079" t="s">
        <v>12</v>
      </c>
    </row>
    <row r="2080" spans="1:7" ht="14.25">
      <c r="A2080" s="11">
        <v>44075</v>
      </c>
      <c r="B2080" s="10" t="s">
        <v>6742</v>
      </c>
      <c r="C2080" s="12">
        <v>0.20833333333333334</v>
      </c>
      <c r="D2080" s="13">
        <v>44095</v>
      </c>
      <c r="E2080" s="7" t="s">
        <v>4769</v>
      </c>
      <c r="F2080" s="14">
        <v>41.93</v>
      </c>
      <c r="G2080" t="s">
        <v>12</v>
      </c>
    </row>
    <row r="2081" spans="1:7" ht="14.25">
      <c r="A2081" s="11">
        <v>44075</v>
      </c>
      <c r="B2081" s="10" t="s">
        <v>6766</v>
      </c>
      <c r="C2081" s="12">
        <v>0.20833333333333334</v>
      </c>
      <c r="D2081" s="13">
        <v>44096</v>
      </c>
      <c r="E2081" s="7" t="s">
        <v>4769</v>
      </c>
      <c r="F2081" s="14">
        <v>43.59</v>
      </c>
      <c r="G2081" t="s">
        <v>12</v>
      </c>
    </row>
    <row r="2082" spans="1:7" ht="14.25">
      <c r="A2082" s="11">
        <v>44075</v>
      </c>
      <c r="B2082" s="10" t="s">
        <v>6773</v>
      </c>
      <c r="C2082" s="12">
        <v>0.5</v>
      </c>
      <c r="D2082" s="13">
        <v>44096</v>
      </c>
      <c r="E2082" s="7" t="s">
        <v>4769</v>
      </c>
      <c r="F2082" s="14">
        <v>52.76</v>
      </c>
      <c r="G2082" t="s">
        <v>12</v>
      </c>
    </row>
    <row r="2083" spans="1:7" ht="14.25">
      <c r="A2083" s="11">
        <v>44075</v>
      </c>
      <c r="B2083" s="10" t="s">
        <v>6786</v>
      </c>
      <c r="C2083" s="12">
        <v>4.1666666666666664E-2</v>
      </c>
      <c r="D2083" s="13">
        <v>44097</v>
      </c>
      <c r="E2083" s="7" t="s">
        <v>4769</v>
      </c>
      <c r="F2083" s="14">
        <v>40.21</v>
      </c>
      <c r="G2083" t="s">
        <v>12</v>
      </c>
    </row>
    <row r="2084" spans="1:7" ht="14.25">
      <c r="A2084" s="11">
        <v>44075</v>
      </c>
      <c r="B2084" s="10" t="s">
        <v>6788</v>
      </c>
      <c r="C2084" s="12">
        <v>0.125</v>
      </c>
      <c r="D2084" s="13">
        <v>44097</v>
      </c>
      <c r="E2084" s="7" t="s">
        <v>4769</v>
      </c>
      <c r="F2084" s="14">
        <v>37.659999999999997</v>
      </c>
      <c r="G2084" t="s">
        <v>12</v>
      </c>
    </row>
    <row r="2085" spans="1:7" ht="14.25">
      <c r="A2085" s="11">
        <v>44075</v>
      </c>
      <c r="B2085" s="10" t="s">
        <v>6789</v>
      </c>
      <c r="C2085" s="12">
        <v>0.16666666666666666</v>
      </c>
      <c r="D2085" s="13">
        <v>44097</v>
      </c>
      <c r="E2085" s="7" t="s">
        <v>4769</v>
      </c>
      <c r="F2085" s="14">
        <v>36.47</v>
      </c>
      <c r="G2085" t="s">
        <v>12</v>
      </c>
    </row>
    <row r="2086" spans="1:7" ht="14.25">
      <c r="A2086" s="11">
        <v>44075</v>
      </c>
      <c r="B2086" s="10" t="s">
        <v>6790</v>
      </c>
      <c r="C2086" s="12">
        <v>0.20833333333333334</v>
      </c>
      <c r="D2086" s="13">
        <v>44097</v>
      </c>
      <c r="E2086" s="7" t="s">
        <v>4769</v>
      </c>
      <c r="F2086" s="14">
        <v>39.369999999999997</v>
      </c>
      <c r="G2086" t="s">
        <v>12</v>
      </c>
    </row>
    <row r="2087" spans="1:7" ht="14.25">
      <c r="A2087" s="11">
        <v>44075</v>
      </c>
      <c r="B2087" s="10" t="s">
        <v>6792</v>
      </c>
      <c r="C2087" s="12">
        <v>0.29166666666666669</v>
      </c>
      <c r="D2087" s="13">
        <v>44097</v>
      </c>
      <c r="E2087" s="7" t="s">
        <v>4769</v>
      </c>
      <c r="F2087" s="14">
        <v>50.9</v>
      </c>
      <c r="G2087" t="s">
        <v>12</v>
      </c>
    </row>
    <row r="2088" spans="1:7" ht="14.25">
      <c r="A2088" s="11">
        <v>44075</v>
      </c>
      <c r="B2088" s="10" t="s">
        <v>6798</v>
      </c>
      <c r="C2088" s="12">
        <v>0.54166666666666663</v>
      </c>
      <c r="D2088" s="13">
        <v>44097</v>
      </c>
      <c r="E2088" s="7" t="s">
        <v>4769</v>
      </c>
      <c r="F2088" s="14">
        <v>48.53</v>
      </c>
      <c r="G2088" t="s">
        <v>12</v>
      </c>
    </row>
    <row r="2089" spans="1:7" ht="14.25">
      <c r="A2089" s="11">
        <v>44075</v>
      </c>
      <c r="B2089" s="10" t="s">
        <v>6801</v>
      </c>
      <c r="C2089" s="12">
        <v>0.66666666666666663</v>
      </c>
      <c r="D2089" s="13">
        <v>44097</v>
      </c>
      <c r="E2089" s="7" t="s">
        <v>4769</v>
      </c>
      <c r="F2089" s="14">
        <v>37.200000000000003</v>
      </c>
      <c r="G2089" t="s">
        <v>12</v>
      </c>
    </row>
    <row r="2090" spans="1:7" ht="14.25">
      <c r="A2090" s="11">
        <v>44075</v>
      </c>
      <c r="B2090" s="10" t="s">
        <v>6804</v>
      </c>
      <c r="C2090" s="12">
        <v>0.79166666666666663</v>
      </c>
      <c r="D2090" s="13">
        <v>44097</v>
      </c>
      <c r="E2090" s="7" t="s">
        <v>4769</v>
      </c>
      <c r="F2090" s="14">
        <v>50.23</v>
      </c>
      <c r="G2090" t="s">
        <v>12</v>
      </c>
    </row>
    <row r="2091" spans="1:7" ht="14.25">
      <c r="A2091" s="11">
        <v>44075</v>
      </c>
      <c r="B2091" s="10" t="s">
        <v>6809</v>
      </c>
      <c r="C2091" s="12">
        <v>0</v>
      </c>
      <c r="D2091" s="13">
        <v>44098</v>
      </c>
      <c r="E2091" s="7" t="s">
        <v>4769</v>
      </c>
      <c r="F2091" s="14">
        <v>39.729999999999997</v>
      </c>
      <c r="G2091" t="s">
        <v>12</v>
      </c>
    </row>
    <row r="2092" spans="1:7" ht="14.25">
      <c r="A2092" s="11">
        <v>44075</v>
      </c>
      <c r="B2092" s="10" t="s">
        <v>6811</v>
      </c>
      <c r="C2092" s="12">
        <v>8.3333333333333329E-2</v>
      </c>
      <c r="D2092" s="13">
        <v>44098</v>
      </c>
      <c r="E2092" s="7" t="s">
        <v>4769</v>
      </c>
      <c r="F2092" s="14">
        <v>35.97</v>
      </c>
      <c r="G2092" t="s">
        <v>12</v>
      </c>
    </row>
    <row r="2093" spans="1:7" ht="14.25">
      <c r="A2093" s="11">
        <v>44075</v>
      </c>
      <c r="B2093" s="10" t="s">
        <v>6814</v>
      </c>
      <c r="C2093" s="12">
        <v>0.20833333333333334</v>
      </c>
      <c r="D2093" s="13">
        <v>44098</v>
      </c>
      <c r="E2093" s="7" t="s">
        <v>4769</v>
      </c>
      <c r="F2093" s="14">
        <v>33.31</v>
      </c>
      <c r="G2093" t="s">
        <v>12</v>
      </c>
    </row>
    <row r="2094" spans="1:7" ht="14.25">
      <c r="A2094" s="11">
        <v>44075</v>
      </c>
      <c r="B2094" s="10" t="s">
        <v>6815</v>
      </c>
      <c r="C2094" s="12">
        <v>0.25</v>
      </c>
      <c r="D2094" s="13">
        <v>44098</v>
      </c>
      <c r="E2094" s="7" t="s">
        <v>4769</v>
      </c>
      <c r="F2094" s="14">
        <v>42.13</v>
      </c>
      <c r="G2094" t="s">
        <v>12</v>
      </c>
    </row>
    <row r="2095" spans="1:7" ht="14.25">
      <c r="A2095" s="11">
        <v>44075</v>
      </c>
      <c r="B2095" s="10" t="s">
        <v>6823</v>
      </c>
      <c r="C2095" s="12">
        <v>0.58333333333333337</v>
      </c>
      <c r="D2095" s="13">
        <v>44098</v>
      </c>
      <c r="E2095" s="7" t="s">
        <v>4769</v>
      </c>
      <c r="F2095" s="14">
        <v>33.1</v>
      </c>
      <c r="G2095" t="s">
        <v>12</v>
      </c>
    </row>
    <row r="2096" spans="1:7" ht="14.25">
      <c r="A2096" s="11">
        <v>44075</v>
      </c>
      <c r="B2096" s="10" t="s">
        <v>6825</v>
      </c>
      <c r="C2096" s="12">
        <v>0.66666666666666663</v>
      </c>
      <c r="D2096" s="13">
        <v>44098</v>
      </c>
      <c r="E2096" s="7" t="s">
        <v>4769</v>
      </c>
      <c r="F2096" s="14">
        <v>32</v>
      </c>
      <c r="G2096" t="s">
        <v>12</v>
      </c>
    </row>
    <row r="2097" spans="1:7" ht="14.25">
      <c r="A2097" s="11">
        <v>44075</v>
      </c>
      <c r="B2097" s="10" t="s">
        <v>6827</v>
      </c>
      <c r="C2097" s="12">
        <v>0.75</v>
      </c>
      <c r="D2097" s="13">
        <v>44098</v>
      </c>
      <c r="E2097" s="7" t="s">
        <v>4769</v>
      </c>
      <c r="F2097" s="14">
        <v>32.1</v>
      </c>
      <c r="G2097" t="s">
        <v>12</v>
      </c>
    </row>
    <row r="2098" spans="1:7" ht="14.25">
      <c r="A2098" s="11">
        <v>44075</v>
      </c>
      <c r="B2098" s="10" t="s">
        <v>6859</v>
      </c>
      <c r="C2098" s="12">
        <v>8.3333333333333329E-2</v>
      </c>
      <c r="D2098" s="13">
        <v>44100</v>
      </c>
      <c r="E2098" s="7" t="s">
        <v>4769</v>
      </c>
      <c r="F2098" s="14">
        <v>28.03</v>
      </c>
      <c r="G2098" t="s">
        <v>12</v>
      </c>
    </row>
    <row r="2099" spans="1:7" ht="14.25">
      <c r="A2099" s="11">
        <v>44075</v>
      </c>
      <c r="B2099" s="10" t="s">
        <v>6864</v>
      </c>
      <c r="C2099" s="12">
        <v>0.29166666666666669</v>
      </c>
      <c r="D2099" s="13">
        <v>44100</v>
      </c>
      <c r="E2099" s="7" t="s">
        <v>4769</v>
      </c>
      <c r="F2099" s="14">
        <v>30.94</v>
      </c>
      <c r="G2099" t="s">
        <v>12</v>
      </c>
    </row>
    <row r="2100" spans="1:7" ht="14.25">
      <c r="A2100" s="11">
        <v>44075</v>
      </c>
      <c r="B2100" s="10" t="s">
        <v>6865</v>
      </c>
      <c r="C2100" s="12">
        <v>0.33333333333333331</v>
      </c>
      <c r="D2100" s="13">
        <v>44100</v>
      </c>
      <c r="E2100" s="7" t="s">
        <v>4769</v>
      </c>
      <c r="F2100" s="14">
        <v>32.659999999999997</v>
      </c>
      <c r="G2100" t="s">
        <v>12</v>
      </c>
    </row>
    <row r="2101" spans="1:7" ht="14.25">
      <c r="A2101" s="11">
        <v>44075</v>
      </c>
      <c r="B2101" s="10" t="s">
        <v>6869</v>
      </c>
      <c r="C2101" s="12">
        <v>0.5</v>
      </c>
      <c r="D2101" s="13">
        <v>44100</v>
      </c>
      <c r="E2101" s="7" t="s">
        <v>4769</v>
      </c>
      <c r="F2101" s="14">
        <v>30.5</v>
      </c>
      <c r="G2101" t="s">
        <v>12</v>
      </c>
    </row>
    <row r="2102" spans="1:7" ht="14.25">
      <c r="A2102" s="11">
        <v>44075</v>
      </c>
      <c r="B2102" s="10" t="s">
        <v>6870</v>
      </c>
      <c r="C2102" s="12">
        <v>0.54166666666666663</v>
      </c>
      <c r="D2102" s="13">
        <v>44100</v>
      </c>
      <c r="E2102" s="7" t="s">
        <v>4769</v>
      </c>
      <c r="F2102" s="14">
        <v>29.1</v>
      </c>
      <c r="G2102" t="s">
        <v>12</v>
      </c>
    </row>
    <row r="2103" spans="1:7" ht="14.25">
      <c r="A2103" s="11">
        <v>44075</v>
      </c>
      <c r="B2103" s="10" t="s">
        <v>6881</v>
      </c>
      <c r="C2103" s="12">
        <v>0</v>
      </c>
      <c r="D2103" s="13">
        <v>44101</v>
      </c>
      <c r="E2103" s="7" t="s">
        <v>4769</v>
      </c>
      <c r="F2103" s="14">
        <v>21.4</v>
      </c>
      <c r="G2103" t="s">
        <v>12</v>
      </c>
    </row>
    <row r="2104" spans="1:7" ht="14.25">
      <c r="A2104" s="11">
        <v>44075</v>
      </c>
      <c r="B2104" s="10" t="s">
        <v>6909</v>
      </c>
      <c r="C2104" s="12">
        <v>0.16666666666666666</v>
      </c>
      <c r="D2104" s="13">
        <v>44102</v>
      </c>
      <c r="E2104" s="7" t="s">
        <v>4769</v>
      </c>
      <c r="F2104" s="14">
        <v>28.72</v>
      </c>
      <c r="G2104" t="s">
        <v>12</v>
      </c>
    </row>
    <row r="2105" spans="1:7" ht="14.25">
      <c r="A2105" s="11">
        <v>44075</v>
      </c>
      <c r="B2105" s="10" t="s">
        <v>6910</v>
      </c>
      <c r="C2105" s="12">
        <v>0.20833333333333334</v>
      </c>
      <c r="D2105" s="13">
        <v>44102</v>
      </c>
      <c r="E2105" s="7" t="s">
        <v>4769</v>
      </c>
      <c r="F2105" s="14">
        <v>30.89</v>
      </c>
      <c r="G2105" t="s">
        <v>12</v>
      </c>
    </row>
    <row r="2106" spans="1:7" ht="14.25">
      <c r="A2106" s="11">
        <v>44075</v>
      </c>
      <c r="B2106" s="10" t="s">
        <v>6916</v>
      </c>
      <c r="C2106" s="12">
        <v>0.45833333333333331</v>
      </c>
      <c r="D2106" s="13">
        <v>44102</v>
      </c>
      <c r="E2106" s="7" t="s">
        <v>4769</v>
      </c>
      <c r="F2106" s="14">
        <v>40</v>
      </c>
      <c r="G2106" t="s">
        <v>12</v>
      </c>
    </row>
    <row r="2107" spans="1:7" ht="14.25">
      <c r="A2107" s="11">
        <v>44075</v>
      </c>
      <c r="B2107" s="10" t="s">
        <v>6919</v>
      </c>
      <c r="C2107" s="12">
        <v>0.58333333333333337</v>
      </c>
      <c r="D2107" s="13">
        <v>44102</v>
      </c>
      <c r="E2107" s="7" t="s">
        <v>4769</v>
      </c>
      <c r="F2107" s="14">
        <v>41.08</v>
      </c>
      <c r="G2107" t="s">
        <v>12</v>
      </c>
    </row>
    <row r="2108" spans="1:7" ht="14.25">
      <c r="A2108" s="11">
        <v>44075</v>
      </c>
      <c r="B2108" s="10" t="s">
        <v>6920</v>
      </c>
      <c r="C2108" s="12">
        <v>0.625</v>
      </c>
      <c r="D2108" s="13">
        <v>44102</v>
      </c>
      <c r="E2108" s="7" t="s">
        <v>4769</v>
      </c>
      <c r="F2108" s="14">
        <v>40.07</v>
      </c>
      <c r="G2108" t="s">
        <v>12</v>
      </c>
    </row>
    <row r="2109" spans="1:7" ht="14.25">
      <c r="A2109" s="11">
        <v>44075</v>
      </c>
      <c r="B2109" s="10" t="s">
        <v>6923</v>
      </c>
      <c r="C2109" s="12">
        <v>0.75</v>
      </c>
      <c r="D2109" s="13">
        <v>44102</v>
      </c>
      <c r="E2109" s="7" t="s">
        <v>4769</v>
      </c>
      <c r="F2109" s="14">
        <v>46.55</v>
      </c>
      <c r="G2109" t="s">
        <v>12</v>
      </c>
    </row>
    <row r="2110" spans="1:7" ht="14.25">
      <c r="A2110" s="11">
        <v>44075</v>
      </c>
      <c r="B2110" s="10" t="s">
        <v>6928</v>
      </c>
      <c r="C2110" s="12">
        <v>0.95833333333333337</v>
      </c>
      <c r="D2110" s="13">
        <v>44102</v>
      </c>
      <c r="E2110" s="7" t="s">
        <v>4769</v>
      </c>
      <c r="F2110" s="14">
        <v>40.01</v>
      </c>
      <c r="G2110" t="s">
        <v>12</v>
      </c>
    </row>
    <row r="2111" spans="1:7" ht="14.25">
      <c r="A2111" s="11">
        <v>44075</v>
      </c>
      <c r="B2111" s="10" t="s">
        <v>6930</v>
      </c>
      <c r="C2111" s="12">
        <v>4.1666666666666664E-2</v>
      </c>
      <c r="D2111" s="13">
        <v>44103</v>
      </c>
      <c r="E2111" s="7" t="s">
        <v>4769</v>
      </c>
      <c r="F2111" s="14">
        <v>38.869999999999997</v>
      </c>
      <c r="G2111" t="s">
        <v>12</v>
      </c>
    </row>
    <row r="2112" spans="1:7" ht="14.25">
      <c r="A2112" s="11">
        <v>44075</v>
      </c>
      <c r="B2112" s="10" t="s">
        <v>6931</v>
      </c>
      <c r="C2112" s="12">
        <v>8.3333333333333329E-2</v>
      </c>
      <c r="D2112" s="13">
        <v>44103</v>
      </c>
      <c r="E2112" s="7" t="s">
        <v>4769</v>
      </c>
      <c r="F2112" s="14">
        <v>36.92</v>
      </c>
      <c r="G2112" t="s">
        <v>12</v>
      </c>
    </row>
    <row r="2113" spans="1:7" ht="14.25">
      <c r="A2113" s="11">
        <v>44075</v>
      </c>
      <c r="B2113" s="10" t="s">
        <v>6932</v>
      </c>
      <c r="C2113" s="12">
        <v>0.125</v>
      </c>
      <c r="D2113" s="13">
        <v>44103</v>
      </c>
      <c r="E2113" s="7" t="s">
        <v>4769</v>
      </c>
      <c r="F2113" s="14">
        <v>34.79</v>
      </c>
      <c r="G2113" t="s">
        <v>12</v>
      </c>
    </row>
    <row r="2114" spans="1:7" ht="14.25">
      <c r="A2114" s="11">
        <v>44075</v>
      </c>
      <c r="B2114" s="10" t="s">
        <v>6934</v>
      </c>
      <c r="C2114" s="12">
        <v>0.20833333333333334</v>
      </c>
      <c r="D2114" s="13">
        <v>44103</v>
      </c>
      <c r="E2114" s="7" t="s">
        <v>4769</v>
      </c>
      <c r="F2114" s="14">
        <v>39.51</v>
      </c>
      <c r="G2114" t="s">
        <v>12</v>
      </c>
    </row>
    <row r="2115" spans="1:7" ht="14.25">
      <c r="A2115" s="11">
        <v>44075</v>
      </c>
      <c r="B2115" s="10" t="s">
        <v>6935</v>
      </c>
      <c r="C2115" s="12">
        <v>0.25</v>
      </c>
      <c r="D2115" s="13">
        <v>44103</v>
      </c>
      <c r="E2115" s="7" t="s">
        <v>4769</v>
      </c>
      <c r="F2115" s="14">
        <v>51.07</v>
      </c>
      <c r="G2115" t="s">
        <v>12</v>
      </c>
    </row>
    <row r="2116" spans="1:7" ht="14.25">
      <c r="A2116" s="11">
        <v>44075</v>
      </c>
      <c r="B2116" s="10" t="s">
        <v>6944</v>
      </c>
      <c r="C2116" s="12">
        <v>0.625</v>
      </c>
      <c r="D2116" s="13">
        <v>44103</v>
      </c>
      <c r="E2116" s="7" t="s">
        <v>4769</v>
      </c>
      <c r="F2116" s="14">
        <v>46.51</v>
      </c>
      <c r="G2116" t="s">
        <v>12</v>
      </c>
    </row>
    <row r="2117" spans="1:7" ht="14.25">
      <c r="A2117" s="11">
        <v>44075</v>
      </c>
      <c r="B2117" s="10" t="s">
        <v>6950</v>
      </c>
      <c r="C2117" s="12">
        <v>0.875</v>
      </c>
      <c r="D2117" s="13">
        <v>44103</v>
      </c>
      <c r="E2117" s="7" t="s">
        <v>4769</v>
      </c>
      <c r="F2117" s="14">
        <v>57.5</v>
      </c>
      <c r="G2117" t="s">
        <v>12</v>
      </c>
    </row>
    <row r="2118" spans="1:7" ht="14.25">
      <c r="A2118" s="11">
        <v>44075</v>
      </c>
      <c r="B2118" s="10" t="s">
        <v>6966</v>
      </c>
      <c r="C2118" s="12">
        <v>0.54166666666666663</v>
      </c>
      <c r="D2118" s="13">
        <v>44104</v>
      </c>
      <c r="E2118" s="7" t="s">
        <v>4769</v>
      </c>
      <c r="F2118" s="14">
        <v>47.4</v>
      </c>
      <c r="G2118" t="s">
        <v>12</v>
      </c>
    </row>
    <row r="2119" spans="1:7" ht="14.25">
      <c r="A2119" s="11">
        <v>44075</v>
      </c>
      <c r="B2119" s="10" t="s">
        <v>6970</v>
      </c>
      <c r="C2119" s="12">
        <v>0.70833333333333337</v>
      </c>
      <c r="D2119" s="13">
        <v>44104</v>
      </c>
      <c r="E2119" s="7" t="s">
        <v>4769</v>
      </c>
      <c r="F2119" s="14">
        <v>44.43</v>
      </c>
      <c r="G2119" t="s">
        <v>12</v>
      </c>
    </row>
    <row r="2120" spans="1:7" ht="14.25">
      <c r="A2120" s="11">
        <v>44075</v>
      </c>
      <c r="B2120" s="10" t="s">
        <v>6971</v>
      </c>
      <c r="C2120" s="12">
        <v>0.75</v>
      </c>
      <c r="D2120" s="13">
        <v>44104</v>
      </c>
      <c r="E2120" s="7" t="s">
        <v>4769</v>
      </c>
      <c r="F2120" s="14">
        <v>45.07</v>
      </c>
      <c r="G2120" t="s">
        <v>12</v>
      </c>
    </row>
    <row r="2121" spans="1:7" ht="14.25">
      <c r="A2121" s="11">
        <v>44075</v>
      </c>
      <c r="B2121" s="10" t="s">
        <v>6976</v>
      </c>
      <c r="C2121" s="12">
        <v>0.95833333333333337</v>
      </c>
      <c r="D2121" s="13">
        <v>44104</v>
      </c>
      <c r="E2121" s="7" t="s">
        <v>4769</v>
      </c>
      <c r="F2121" s="14">
        <v>37.53</v>
      </c>
      <c r="G2121" t="s">
        <v>12</v>
      </c>
    </row>
    <row r="2122" spans="1:7" ht="14.25">
      <c r="A2122" s="11">
        <v>44044</v>
      </c>
      <c r="B2122" s="10" t="s">
        <v>5716</v>
      </c>
      <c r="C2122" s="12">
        <v>0.45833333333333331</v>
      </c>
      <c r="D2122" s="13">
        <v>44052</v>
      </c>
      <c r="E2122" s="7" t="s">
        <v>4769</v>
      </c>
      <c r="F2122" s="14">
        <v>29.84</v>
      </c>
      <c r="G2122" t="s">
        <v>117</v>
      </c>
    </row>
    <row r="2123" spans="1:7" ht="14.25">
      <c r="A2123" s="11">
        <v>44044</v>
      </c>
      <c r="B2123" s="10" t="s">
        <v>5782</v>
      </c>
      <c r="C2123" s="12">
        <v>0.20833333333333334</v>
      </c>
      <c r="D2123" s="13">
        <v>44055</v>
      </c>
      <c r="E2123" s="7" t="s">
        <v>4769</v>
      </c>
      <c r="F2123" s="14">
        <v>31.25</v>
      </c>
      <c r="G2123" t="s">
        <v>117</v>
      </c>
    </row>
    <row r="2124" spans="1:7" ht="14.25">
      <c r="A2124" s="11">
        <v>44013</v>
      </c>
      <c r="B2124" s="10" t="s">
        <v>5418</v>
      </c>
      <c r="C2124" s="12">
        <v>4.1666666666666664E-2</v>
      </c>
      <c r="D2124" s="13">
        <v>44040</v>
      </c>
      <c r="E2124" s="7" t="s">
        <v>4769</v>
      </c>
      <c r="F2124" s="14">
        <v>30.32</v>
      </c>
      <c r="G2124" t="s">
        <v>13</v>
      </c>
    </row>
    <row r="2125" spans="1:7" ht="14.25">
      <c r="A2125" s="11">
        <v>44013</v>
      </c>
      <c r="B2125" s="10" t="s">
        <v>5425</v>
      </c>
      <c r="C2125" s="12">
        <v>0.33333333333333331</v>
      </c>
      <c r="D2125" s="13">
        <v>44040</v>
      </c>
      <c r="E2125" s="7" t="s">
        <v>4769</v>
      </c>
      <c r="F2125" s="14">
        <v>40</v>
      </c>
      <c r="G2125" t="s">
        <v>13</v>
      </c>
    </row>
    <row r="2126" spans="1:7" ht="14.25">
      <c r="A2126" s="11">
        <v>44013</v>
      </c>
      <c r="B2126" s="10" t="s">
        <v>5433</v>
      </c>
      <c r="C2126" s="12">
        <v>0.66666666666666663</v>
      </c>
      <c r="D2126" s="13">
        <v>44040</v>
      </c>
      <c r="E2126" s="7" t="s">
        <v>4769</v>
      </c>
      <c r="F2126" s="14">
        <v>33.119999999999997</v>
      </c>
      <c r="G2126" t="s">
        <v>13</v>
      </c>
    </row>
    <row r="2127" spans="1:7" ht="14.25">
      <c r="A2127" s="11">
        <v>44013</v>
      </c>
      <c r="B2127" s="10" t="s">
        <v>5435</v>
      </c>
      <c r="C2127" s="12">
        <v>0.75</v>
      </c>
      <c r="D2127" s="13">
        <v>44040</v>
      </c>
      <c r="E2127" s="7" t="s">
        <v>4769</v>
      </c>
      <c r="F2127" s="14">
        <v>37.42</v>
      </c>
      <c r="G2127" t="s">
        <v>13</v>
      </c>
    </row>
    <row r="2128" spans="1:7" ht="14.25">
      <c r="A2128" s="11">
        <v>44013</v>
      </c>
      <c r="B2128" s="10" t="s">
        <v>5457</v>
      </c>
      <c r="C2128" s="12">
        <v>0.66666666666666663</v>
      </c>
      <c r="D2128" s="13">
        <v>44041</v>
      </c>
      <c r="E2128" s="7" t="s">
        <v>4769</v>
      </c>
      <c r="F2128" s="14">
        <v>40</v>
      </c>
      <c r="G2128" t="s">
        <v>13</v>
      </c>
    </row>
    <row r="2129" spans="1:7" ht="14.25">
      <c r="A2129" s="11">
        <v>44013</v>
      </c>
      <c r="B2129" s="10" t="s">
        <v>5469</v>
      </c>
      <c r="C2129" s="12">
        <v>0.16666666666666666</v>
      </c>
      <c r="D2129" s="13">
        <v>44042</v>
      </c>
      <c r="E2129" s="7" t="s">
        <v>4769</v>
      </c>
      <c r="F2129" s="14">
        <v>34.01</v>
      </c>
      <c r="G2129" t="s">
        <v>13</v>
      </c>
    </row>
    <row r="2130" spans="1:7" ht="14.25">
      <c r="A2130" s="11">
        <v>44013</v>
      </c>
      <c r="B2130" s="10" t="s">
        <v>5470</v>
      </c>
      <c r="C2130" s="12">
        <v>0.20833333333333334</v>
      </c>
      <c r="D2130" s="13">
        <v>44042</v>
      </c>
      <c r="E2130" s="7" t="s">
        <v>4769</v>
      </c>
      <c r="F2130" s="14">
        <v>35</v>
      </c>
      <c r="G2130" t="s">
        <v>13</v>
      </c>
    </row>
    <row r="2131" spans="1:7" ht="14.25">
      <c r="A2131" s="11">
        <v>44013</v>
      </c>
      <c r="B2131" s="10" t="s">
        <v>5472</v>
      </c>
      <c r="C2131" s="12">
        <v>0.29166666666666669</v>
      </c>
      <c r="D2131" s="13">
        <v>44042</v>
      </c>
      <c r="E2131" s="7" t="s">
        <v>4769</v>
      </c>
      <c r="F2131" s="14">
        <v>40.9</v>
      </c>
      <c r="G2131" t="s">
        <v>13</v>
      </c>
    </row>
    <row r="2132" spans="1:7" ht="14.25">
      <c r="A2132" s="11">
        <v>44013</v>
      </c>
      <c r="B2132" s="10" t="s">
        <v>5491</v>
      </c>
      <c r="C2132" s="12">
        <v>8.3333333333333329E-2</v>
      </c>
      <c r="D2132" s="13">
        <v>44043</v>
      </c>
      <c r="E2132" s="7" t="s">
        <v>4769</v>
      </c>
      <c r="F2132" s="14">
        <v>38.200000000000003</v>
      </c>
      <c r="G2132" t="s">
        <v>13</v>
      </c>
    </row>
    <row r="2133" spans="1:7" ht="14.25">
      <c r="A2133" s="11">
        <v>44013</v>
      </c>
      <c r="B2133" s="10" t="s">
        <v>5492</v>
      </c>
      <c r="C2133" s="12">
        <v>0.125</v>
      </c>
      <c r="D2133" s="13">
        <v>44043</v>
      </c>
      <c r="E2133" s="7" t="s">
        <v>4769</v>
      </c>
      <c r="F2133" s="14">
        <v>36.9</v>
      </c>
      <c r="G2133" t="s">
        <v>13</v>
      </c>
    </row>
    <row r="2134" spans="1:7" ht="14.25">
      <c r="A2134" s="11">
        <v>44013</v>
      </c>
      <c r="B2134" s="10" t="s">
        <v>5495</v>
      </c>
      <c r="C2134" s="12">
        <v>0.25</v>
      </c>
      <c r="D2134" s="13">
        <v>44043</v>
      </c>
      <c r="E2134" s="7" t="s">
        <v>4769</v>
      </c>
      <c r="F2134" s="14">
        <v>37.21</v>
      </c>
      <c r="G2134" t="s">
        <v>13</v>
      </c>
    </row>
    <row r="2135" spans="1:7" ht="14.25">
      <c r="A2135" s="11">
        <v>44013</v>
      </c>
      <c r="B2135" s="10" t="s">
        <v>5496</v>
      </c>
      <c r="C2135" s="12">
        <v>0.29166666666666669</v>
      </c>
      <c r="D2135" s="13">
        <v>44043</v>
      </c>
      <c r="E2135" s="7" t="s">
        <v>4769</v>
      </c>
      <c r="F2135" s="14">
        <v>40.18</v>
      </c>
      <c r="G2135" t="s">
        <v>13</v>
      </c>
    </row>
    <row r="2136" spans="1:7" ht="14.25">
      <c r="A2136" s="11">
        <v>44044</v>
      </c>
      <c r="B2136" s="10" t="s">
        <v>5520</v>
      </c>
      <c r="C2136" s="12">
        <v>0.29166666666666669</v>
      </c>
      <c r="D2136" s="13">
        <v>44044</v>
      </c>
      <c r="E2136" s="7" t="s">
        <v>4769</v>
      </c>
      <c r="F2136" s="14">
        <v>29.89</v>
      </c>
      <c r="G2136" t="s">
        <v>13</v>
      </c>
    </row>
    <row r="2137" spans="1:7" ht="14.25">
      <c r="A2137" s="11">
        <v>44044</v>
      </c>
      <c r="B2137" s="10" t="s">
        <v>5521</v>
      </c>
      <c r="C2137" s="12">
        <v>0.33333333333333331</v>
      </c>
      <c r="D2137" s="13">
        <v>44044</v>
      </c>
      <c r="E2137" s="7" t="s">
        <v>4769</v>
      </c>
      <c r="F2137" s="14">
        <v>30.99</v>
      </c>
      <c r="G2137" t="s">
        <v>13</v>
      </c>
    </row>
    <row r="2138" spans="1:7" ht="14.25">
      <c r="A2138" s="11">
        <v>44044</v>
      </c>
      <c r="B2138" s="10" t="s">
        <v>5528</v>
      </c>
      <c r="C2138" s="12">
        <v>0.625</v>
      </c>
      <c r="D2138" s="13">
        <v>44044</v>
      </c>
      <c r="E2138" s="7" t="s">
        <v>4769</v>
      </c>
      <c r="F2138" s="14">
        <v>30.33</v>
      </c>
      <c r="G2138" t="s">
        <v>13</v>
      </c>
    </row>
    <row r="2139" spans="1:7" ht="14.25">
      <c r="A2139" s="11">
        <v>44044</v>
      </c>
      <c r="B2139" s="10" t="s">
        <v>5602</v>
      </c>
      <c r="C2139" s="12">
        <v>0.70833333333333337</v>
      </c>
      <c r="D2139" s="13">
        <v>44047</v>
      </c>
      <c r="E2139" s="7" t="s">
        <v>4769</v>
      </c>
      <c r="F2139" s="14">
        <v>37.72</v>
      </c>
      <c r="G2139" t="s">
        <v>13</v>
      </c>
    </row>
    <row r="2140" spans="1:7" ht="14.25">
      <c r="A2140" s="11">
        <v>44044</v>
      </c>
      <c r="B2140" s="10" t="s">
        <v>5615</v>
      </c>
      <c r="C2140" s="12">
        <v>0.25</v>
      </c>
      <c r="D2140" s="13">
        <v>44048</v>
      </c>
      <c r="E2140" s="7" t="s">
        <v>4769</v>
      </c>
      <c r="F2140" s="14">
        <v>33.43</v>
      </c>
      <c r="G2140" t="s">
        <v>13</v>
      </c>
    </row>
    <row r="2141" spans="1:7" ht="14.25">
      <c r="A2141" s="11">
        <v>44044</v>
      </c>
      <c r="B2141" s="10" t="s">
        <v>5616</v>
      </c>
      <c r="C2141" s="12">
        <v>0.29166666666666669</v>
      </c>
      <c r="D2141" s="13">
        <v>44048</v>
      </c>
      <c r="E2141" s="7" t="s">
        <v>4769</v>
      </c>
      <c r="F2141" s="14">
        <v>34.11</v>
      </c>
      <c r="G2141" t="s">
        <v>13</v>
      </c>
    </row>
    <row r="2142" spans="1:7" ht="14.25">
      <c r="A2142" s="11">
        <v>44044</v>
      </c>
      <c r="B2142" s="10" t="s">
        <v>5627</v>
      </c>
      <c r="C2142" s="12">
        <v>0.75</v>
      </c>
      <c r="D2142" s="13">
        <v>44048</v>
      </c>
      <c r="E2142" s="7" t="s">
        <v>4769</v>
      </c>
      <c r="F2142" s="14">
        <v>39.67</v>
      </c>
      <c r="G2142" t="s">
        <v>13</v>
      </c>
    </row>
    <row r="2143" spans="1:7" ht="14.25">
      <c r="A2143" s="11">
        <v>44044</v>
      </c>
      <c r="B2143" s="10" t="s">
        <v>5637</v>
      </c>
      <c r="C2143" s="12">
        <v>0.16666666666666666</v>
      </c>
      <c r="D2143" s="13">
        <v>44049</v>
      </c>
      <c r="E2143" s="7" t="s">
        <v>4769</v>
      </c>
      <c r="F2143" s="14">
        <v>29.77</v>
      </c>
      <c r="G2143" t="s">
        <v>13</v>
      </c>
    </row>
    <row r="2144" spans="1:7" ht="14.25">
      <c r="A2144" s="11">
        <v>44044</v>
      </c>
      <c r="B2144" s="10" t="s">
        <v>5639</v>
      </c>
      <c r="C2144" s="12">
        <v>0.25</v>
      </c>
      <c r="D2144" s="13">
        <v>44049</v>
      </c>
      <c r="E2144" s="7" t="s">
        <v>4769</v>
      </c>
      <c r="F2144" s="14">
        <v>32</v>
      </c>
      <c r="G2144" t="s">
        <v>13</v>
      </c>
    </row>
    <row r="2145" spans="1:7" ht="14.25">
      <c r="A2145" s="11">
        <v>44044</v>
      </c>
      <c r="B2145" s="10" t="s">
        <v>5640</v>
      </c>
      <c r="C2145" s="12">
        <v>0.29166666666666669</v>
      </c>
      <c r="D2145" s="13">
        <v>44049</v>
      </c>
      <c r="E2145" s="7" t="s">
        <v>4769</v>
      </c>
      <c r="F2145" s="14">
        <v>37.270000000000003</v>
      </c>
      <c r="G2145" t="s">
        <v>13</v>
      </c>
    </row>
    <row r="2146" spans="1:7" ht="14.25">
      <c r="A2146" s="11">
        <v>44044</v>
      </c>
      <c r="B2146" s="10" t="s">
        <v>5710</v>
      </c>
      <c r="C2146" s="12">
        <v>0.20833333333333334</v>
      </c>
      <c r="D2146" s="13">
        <v>44052</v>
      </c>
      <c r="E2146" s="7" t="s">
        <v>4769</v>
      </c>
      <c r="F2146" s="14">
        <v>37.659999999999997</v>
      </c>
      <c r="G2146" t="s">
        <v>13</v>
      </c>
    </row>
    <row r="2147" spans="1:7" ht="14.25">
      <c r="A2147" s="11">
        <v>44044</v>
      </c>
      <c r="B2147" s="10" t="s">
        <v>5717</v>
      </c>
      <c r="C2147" s="12">
        <v>0.5</v>
      </c>
      <c r="D2147" s="13">
        <v>44052</v>
      </c>
      <c r="E2147" s="7" t="s">
        <v>4769</v>
      </c>
      <c r="F2147" s="14">
        <v>30.56</v>
      </c>
      <c r="G2147" t="s">
        <v>13</v>
      </c>
    </row>
    <row r="2148" spans="1:7" ht="14.25">
      <c r="A2148" s="11">
        <v>44044</v>
      </c>
      <c r="B2148" s="10" t="s">
        <v>5730</v>
      </c>
      <c r="C2148" s="12">
        <v>4.1666666666666664E-2</v>
      </c>
      <c r="D2148" s="13">
        <v>44053</v>
      </c>
      <c r="E2148" s="7" t="s">
        <v>4769</v>
      </c>
      <c r="F2148" s="14">
        <v>29.75</v>
      </c>
      <c r="G2148" t="s">
        <v>13</v>
      </c>
    </row>
    <row r="2149" spans="1:7" ht="14.25">
      <c r="A2149" s="11">
        <v>44044</v>
      </c>
      <c r="B2149" s="10" t="s">
        <v>5756</v>
      </c>
      <c r="C2149" s="12">
        <v>0.125</v>
      </c>
      <c r="D2149" s="13">
        <v>44054</v>
      </c>
      <c r="E2149" s="7" t="s">
        <v>4769</v>
      </c>
      <c r="F2149" s="14">
        <v>30.75</v>
      </c>
      <c r="G2149" t="s">
        <v>13</v>
      </c>
    </row>
    <row r="2150" spans="1:7" ht="14.25">
      <c r="A2150" s="11">
        <v>44044</v>
      </c>
      <c r="B2150" s="10" t="s">
        <v>5757</v>
      </c>
      <c r="C2150" s="12">
        <v>0.16666666666666666</v>
      </c>
      <c r="D2150" s="13">
        <v>44054</v>
      </c>
      <c r="E2150" s="7" t="s">
        <v>4769</v>
      </c>
      <c r="F2150" s="14">
        <v>30.49</v>
      </c>
      <c r="G2150" t="s">
        <v>13</v>
      </c>
    </row>
    <row r="2151" spans="1:7" ht="14.25">
      <c r="A2151" s="11">
        <v>44044</v>
      </c>
      <c r="B2151" s="10" t="s">
        <v>5784</v>
      </c>
      <c r="C2151" s="12">
        <v>0.29166666666666669</v>
      </c>
      <c r="D2151" s="13">
        <v>44055</v>
      </c>
      <c r="E2151" s="7" t="s">
        <v>4769</v>
      </c>
      <c r="F2151" s="14">
        <v>39</v>
      </c>
      <c r="G2151" t="s">
        <v>13</v>
      </c>
    </row>
    <row r="2152" spans="1:7" ht="14.25">
      <c r="A2152" s="11">
        <v>44044</v>
      </c>
      <c r="B2152" s="10" t="s">
        <v>5808</v>
      </c>
      <c r="C2152" s="12">
        <v>0.29166666666666669</v>
      </c>
      <c r="D2152" s="13">
        <v>44056</v>
      </c>
      <c r="E2152" s="7" t="s">
        <v>4769</v>
      </c>
      <c r="F2152" s="14">
        <v>40.6</v>
      </c>
      <c r="G2152" t="s">
        <v>13</v>
      </c>
    </row>
    <row r="2153" spans="1:7" ht="14.25">
      <c r="A2153" s="11">
        <v>44044</v>
      </c>
      <c r="B2153" s="10" t="s">
        <v>5817</v>
      </c>
      <c r="C2153" s="12">
        <v>0.66666666666666663</v>
      </c>
      <c r="D2153" s="13">
        <v>44056</v>
      </c>
      <c r="E2153" s="7" t="s">
        <v>4769</v>
      </c>
      <c r="F2153" s="14">
        <v>39</v>
      </c>
      <c r="G2153" t="s">
        <v>13</v>
      </c>
    </row>
    <row r="2154" spans="1:7" ht="14.25">
      <c r="A2154" s="11">
        <v>44044</v>
      </c>
      <c r="B2154" s="10" t="s">
        <v>5826</v>
      </c>
      <c r="C2154" s="12">
        <v>4.1666666666666664E-2</v>
      </c>
      <c r="D2154" s="13">
        <v>44057</v>
      </c>
      <c r="E2154" s="7" t="s">
        <v>4769</v>
      </c>
      <c r="F2154" s="14">
        <v>32.24</v>
      </c>
      <c r="G2154" t="s">
        <v>13</v>
      </c>
    </row>
    <row r="2155" spans="1:7" ht="14.25">
      <c r="A2155" s="11">
        <v>44044</v>
      </c>
      <c r="B2155" s="10" t="s">
        <v>5827</v>
      </c>
      <c r="C2155" s="12">
        <v>8.3333333333333329E-2</v>
      </c>
      <c r="D2155" s="13">
        <v>44057</v>
      </c>
      <c r="E2155" s="7" t="s">
        <v>4769</v>
      </c>
      <c r="F2155" s="14">
        <v>31.07</v>
      </c>
      <c r="G2155" t="s">
        <v>13</v>
      </c>
    </row>
    <row r="2156" spans="1:7" ht="14.25">
      <c r="A2156" s="11">
        <v>44044</v>
      </c>
      <c r="B2156" s="10" t="s">
        <v>5927</v>
      </c>
      <c r="C2156" s="12">
        <v>0.25</v>
      </c>
      <c r="D2156" s="13">
        <v>44061</v>
      </c>
      <c r="E2156" s="7" t="s">
        <v>4769</v>
      </c>
      <c r="F2156" s="14">
        <v>37.07</v>
      </c>
      <c r="G2156" t="s">
        <v>13</v>
      </c>
    </row>
    <row r="2157" spans="1:7" ht="14.25">
      <c r="A2157" s="11">
        <v>44044</v>
      </c>
      <c r="B2157" s="10" t="s">
        <v>6092</v>
      </c>
      <c r="C2157" s="12">
        <v>0.125</v>
      </c>
      <c r="D2157" s="13">
        <v>44068</v>
      </c>
      <c r="E2157" s="7" t="s">
        <v>4769</v>
      </c>
      <c r="F2157" s="14">
        <v>32.76</v>
      </c>
      <c r="G2157" t="s">
        <v>13</v>
      </c>
    </row>
    <row r="2158" spans="1:7" ht="14.25">
      <c r="A2158" s="11">
        <v>44044</v>
      </c>
      <c r="B2158" s="10" t="s">
        <v>6093</v>
      </c>
      <c r="C2158" s="12">
        <v>0.16666666666666666</v>
      </c>
      <c r="D2158" s="13">
        <v>44068</v>
      </c>
      <c r="E2158" s="7" t="s">
        <v>4769</v>
      </c>
      <c r="F2158" s="14">
        <v>32.68</v>
      </c>
      <c r="G2158" t="s">
        <v>13</v>
      </c>
    </row>
    <row r="2159" spans="1:7" ht="14.25">
      <c r="A2159" s="11">
        <v>44044</v>
      </c>
      <c r="B2159" s="10" t="s">
        <v>6094</v>
      </c>
      <c r="C2159" s="12">
        <v>0.20833333333333334</v>
      </c>
      <c r="D2159" s="13">
        <v>44068</v>
      </c>
      <c r="E2159" s="7" t="s">
        <v>4769</v>
      </c>
      <c r="F2159" s="14">
        <v>34.700000000000003</v>
      </c>
      <c r="G2159" t="s">
        <v>13</v>
      </c>
    </row>
    <row r="2160" spans="1:7" ht="14.25">
      <c r="A2160" s="11">
        <v>44044</v>
      </c>
      <c r="B2160" s="10" t="s">
        <v>6095</v>
      </c>
      <c r="C2160" s="12">
        <v>0.25</v>
      </c>
      <c r="D2160" s="13">
        <v>44068</v>
      </c>
      <c r="E2160" s="7" t="s">
        <v>4769</v>
      </c>
      <c r="F2160" s="14">
        <v>43.71</v>
      </c>
      <c r="G2160" t="s">
        <v>13</v>
      </c>
    </row>
    <row r="2161" spans="1:7" ht="14.25">
      <c r="A2161" s="11">
        <v>44044</v>
      </c>
      <c r="B2161" s="10" t="s">
        <v>6114</v>
      </c>
      <c r="C2161" s="12">
        <v>4.1666666666666664E-2</v>
      </c>
      <c r="D2161" s="13">
        <v>44069</v>
      </c>
      <c r="E2161" s="7" t="s">
        <v>4769</v>
      </c>
      <c r="F2161" s="14">
        <v>31.07</v>
      </c>
      <c r="G2161" t="s">
        <v>13</v>
      </c>
    </row>
    <row r="2162" spans="1:7" ht="14.25">
      <c r="A2162" s="11">
        <v>44044</v>
      </c>
      <c r="B2162" s="10" t="s">
        <v>6118</v>
      </c>
      <c r="C2162" s="12">
        <v>0.20833333333333334</v>
      </c>
      <c r="D2162" s="13">
        <v>44069</v>
      </c>
      <c r="E2162" s="7" t="s">
        <v>4769</v>
      </c>
      <c r="F2162" s="14">
        <v>32.32</v>
      </c>
      <c r="G2162" t="s">
        <v>13</v>
      </c>
    </row>
    <row r="2163" spans="1:7" ht="14.25">
      <c r="A2163" s="11">
        <v>44044</v>
      </c>
      <c r="B2163" s="10" t="s">
        <v>6120</v>
      </c>
      <c r="C2163" s="12">
        <v>0.29166666666666669</v>
      </c>
      <c r="D2163" s="13">
        <v>44069</v>
      </c>
      <c r="E2163" s="7" t="s">
        <v>4769</v>
      </c>
      <c r="F2163" s="14">
        <v>37.090000000000003</v>
      </c>
      <c r="G2163" t="s">
        <v>13</v>
      </c>
    </row>
    <row r="2164" spans="1:7" ht="14.25">
      <c r="A2164" s="11">
        <v>44044</v>
      </c>
      <c r="B2164" s="10" t="s">
        <v>6123</v>
      </c>
      <c r="C2164" s="12">
        <v>0.41666666666666669</v>
      </c>
      <c r="D2164" s="13">
        <v>44069</v>
      </c>
      <c r="E2164" s="7" t="s">
        <v>4769</v>
      </c>
      <c r="F2164" s="14">
        <v>38.6</v>
      </c>
      <c r="G2164" t="s">
        <v>13</v>
      </c>
    </row>
    <row r="2165" spans="1:7" ht="14.25">
      <c r="A2165" s="11">
        <v>44044</v>
      </c>
      <c r="B2165" s="10" t="s">
        <v>6142</v>
      </c>
      <c r="C2165" s="12">
        <v>0.20833333333333334</v>
      </c>
      <c r="D2165" s="13">
        <v>44070</v>
      </c>
      <c r="E2165" s="7" t="s">
        <v>4769</v>
      </c>
      <c r="F2165" s="14">
        <v>40.020000000000003</v>
      </c>
      <c r="G2165" t="s">
        <v>13</v>
      </c>
    </row>
    <row r="2166" spans="1:7" ht="14.25">
      <c r="A2166" s="11">
        <v>44044</v>
      </c>
      <c r="B2166" s="10" t="s">
        <v>6181</v>
      </c>
      <c r="C2166" s="12">
        <v>0.83333333333333337</v>
      </c>
      <c r="D2166" s="13">
        <v>44071</v>
      </c>
      <c r="E2166" s="7" t="s">
        <v>4769</v>
      </c>
      <c r="F2166" s="14">
        <v>37.72</v>
      </c>
      <c r="G2166" t="s">
        <v>13</v>
      </c>
    </row>
    <row r="2167" spans="1:7" ht="14.25">
      <c r="A2167" s="11">
        <v>44044</v>
      </c>
      <c r="B2167" s="10" t="s">
        <v>6234</v>
      </c>
      <c r="C2167" s="12">
        <v>4.1666666666666664E-2</v>
      </c>
      <c r="D2167" s="13">
        <v>44074</v>
      </c>
      <c r="E2167" s="7" t="s">
        <v>4769</v>
      </c>
      <c r="F2167" s="14">
        <v>30.82</v>
      </c>
      <c r="G2167" t="s">
        <v>13</v>
      </c>
    </row>
    <row r="2168" spans="1:7" ht="14.25">
      <c r="A2168" s="11">
        <v>44044</v>
      </c>
      <c r="B2168" s="10" t="s">
        <v>6235</v>
      </c>
      <c r="C2168" s="12">
        <v>8.3333333333333329E-2</v>
      </c>
      <c r="D2168" s="13">
        <v>44074</v>
      </c>
      <c r="E2168" s="7" t="s">
        <v>4769</v>
      </c>
      <c r="F2168" s="14">
        <v>28.89</v>
      </c>
      <c r="G2168" t="s">
        <v>13</v>
      </c>
    </row>
    <row r="2169" spans="1:7" ht="14.25">
      <c r="A2169" s="11">
        <v>44044</v>
      </c>
      <c r="B2169" s="10" t="s">
        <v>6238</v>
      </c>
      <c r="C2169" s="12">
        <v>0.20833333333333334</v>
      </c>
      <c r="D2169" s="13">
        <v>44074</v>
      </c>
      <c r="E2169" s="7" t="s">
        <v>4769</v>
      </c>
      <c r="F2169" s="14">
        <v>34.39</v>
      </c>
      <c r="G2169" t="s">
        <v>13</v>
      </c>
    </row>
    <row r="2170" spans="1:7" ht="14.25">
      <c r="A2170" s="11">
        <v>44044</v>
      </c>
      <c r="B2170" s="10" t="s">
        <v>6239</v>
      </c>
      <c r="C2170" s="12">
        <v>0.25</v>
      </c>
      <c r="D2170" s="13">
        <v>44074</v>
      </c>
      <c r="E2170" s="7" t="s">
        <v>4769</v>
      </c>
      <c r="F2170" s="14">
        <v>45.24</v>
      </c>
      <c r="G2170" t="s">
        <v>13</v>
      </c>
    </row>
    <row r="2171" spans="1:7" ht="14.25">
      <c r="A2171" s="11">
        <v>44075</v>
      </c>
      <c r="B2171" s="10" t="s">
        <v>6262</v>
      </c>
      <c r="C2171" s="12">
        <v>0.20833333333333334</v>
      </c>
      <c r="D2171" s="13">
        <v>44075</v>
      </c>
      <c r="E2171" s="7" t="s">
        <v>4769</v>
      </c>
      <c r="F2171" s="14">
        <v>38.89</v>
      </c>
      <c r="G2171" t="s">
        <v>13</v>
      </c>
    </row>
    <row r="2172" spans="1:7" ht="14.25">
      <c r="A2172" s="11">
        <v>44075</v>
      </c>
      <c r="B2172" s="10" t="s">
        <v>6263</v>
      </c>
      <c r="C2172" s="12">
        <v>0.25</v>
      </c>
      <c r="D2172" s="13">
        <v>44075</v>
      </c>
      <c r="E2172" s="7" t="s">
        <v>4769</v>
      </c>
      <c r="F2172" s="14">
        <v>48.08</v>
      </c>
      <c r="G2172" t="s">
        <v>13</v>
      </c>
    </row>
    <row r="2173" spans="1:7" ht="14.25">
      <c r="A2173" s="11">
        <v>44075</v>
      </c>
      <c r="B2173" s="10" t="s">
        <v>6285</v>
      </c>
      <c r="C2173" s="12">
        <v>0.16666666666666666</v>
      </c>
      <c r="D2173" s="13">
        <v>44076</v>
      </c>
      <c r="E2173" s="7" t="s">
        <v>4769</v>
      </c>
      <c r="F2173" s="14">
        <v>35.700000000000003</v>
      </c>
      <c r="G2173" t="s">
        <v>13</v>
      </c>
    </row>
    <row r="2174" spans="1:7" ht="14.25">
      <c r="A2174" s="11">
        <v>44075</v>
      </c>
      <c r="B2174" s="10" t="s">
        <v>6287</v>
      </c>
      <c r="C2174" s="12">
        <v>0.25</v>
      </c>
      <c r="D2174" s="13">
        <v>44076</v>
      </c>
      <c r="E2174" s="7" t="s">
        <v>4769</v>
      </c>
      <c r="F2174" s="14">
        <v>44.07</v>
      </c>
      <c r="G2174" t="s">
        <v>13</v>
      </c>
    </row>
    <row r="2175" spans="1:7" ht="14.25">
      <c r="A2175" s="11">
        <v>44075</v>
      </c>
      <c r="B2175" s="10" t="s">
        <v>6297</v>
      </c>
      <c r="C2175" s="12">
        <v>0.66666666666666663</v>
      </c>
      <c r="D2175" s="13">
        <v>44076</v>
      </c>
      <c r="E2175" s="7" t="s">
        <v>4769</v>
      </c>
      <c r="F2175" s="14">
        <v>46.46</v>
      </c>
      <c r="G2175" t="s">
        <v>13</v>
      </c>
    </row>
    <row r="2176" spans="1:7" ht="14.25">
      <c r="A2176" s="11">
        <v>44075</v>
      </c>
      <c r="B2176" s="10" t="s">
        <v>6310</v>
      </c>
      <c r="C2176" s="12">
        <v>0.20833333333333334</v>
      </c>
      <c r="D2176" s="13">
        <v>44077</v>
      </c>
      <c r="E2176" s="7" t="s">
        <v>4769</v>
      </c>
      <c r="F2176" s="14">
        <v>38.729999999999997</v>
      </c>
      <c r="G2176" t="s">
        <v>13</v>
      </c>
    </row>
    <row r="2177" spans="1:7" ht="14.25">
      <c r="A2177" s="11">
        <v>44075</v>
      </c>
      <c r="B2177" s="10" t="s">
        <v>6311</v>
      </c>
      <c r="C2177" s="12">
        <v>0.25</v>
      </c>
      <c r="D2177" s="13">
        <v>44077</v>
      </c>
      <c r="E2177" s="7" t="s">
        <v>4769</v>
      </c>
      <c r="F2177" s="14">
        <v>49.5</v>
      </c>
      <c r="G2177" t="s">
        <v>13</v>
      </c>
    </row>
    <row r="2178" spans="1:7" ht="14.25">
      <c r="A2178" s="11">
        <v>44075</v>
      </c>
      <c r="B2178" s="10" t="s">
        <v>6331</v>
      </c>
      <c r="C2178" s="12">
        <v>8.3333333333333329E-2</v>
      </c>
      <c r="D2178" s="13">
        <v>44078</v>
      </c>
      <c r="E2178" s="7" t="s">
        <v>4769</v>
      </c>
      <c r="F2178" s="14">
        <v>36.200000000000003</v>
      </c>
      <c r="G2178" t="s">
        <v>13</v>
      </c>
    </row>
    <row r="2179" spans="1:7" ht="14.25">
      <c r="A2179" s="11">
        <v>44075</v>
      </c>
      <c r="B2179" s="10" t="s">
        <v>6333</v>
      </c>
      <c r="C2179" s="12">
        <v>0.16666666666666666</v>
      </c>
      <c r="D2179" s="13">
        <v>44078</v>
      </c>
      <c r="E2179" s="7" t="s">
        <v>4769</v>
      </c>
      <c r="F2179" s="14">
        <v>32.68</v>
      </c>
      <c r="G2179" t="s">
        <v>13</v>
      </c>
    </row>
    <row r="2180" spans="1:7" ht="14.25">
      <c r="A2180" s="11">
        <v>44075</v>
      </c>
      <c r="B2180" s="10" t="s">
        <v>6334</v>
      </c>
      <c r="C2180" s="12">
        <v>0.20833333333333334</v>
      </c>
      <c r="D2180" s="13">
        <v>44078</v>
      </c>
      <c r="E2180" s="7" t="s">
        <v>4769</v>
      </c>
      <c r="F2180" s="14">
        <v>33.57</v>
      </c>
      <c r="G2180" t="s">
        <v>13</v>
      </c>
    </row>
    <row r="2181" spans="1:7" ht="14.25">
      <c r="A2181" s="11">
        <v>44075</v>
      </c>
      <c r="B2181" s="10" t="s">
        <v>6335</v>
      </c>
      <c r="C2181" s="12">
        <v>0.25</v>
      </c>
      <c r="D2181" s="13">
        <v>44078</v>
      </c>
      <c r="E2181" s="7" t="s">
        <v>4769</v>
      </c>
      <c r="F2181" s="14">
        <v>43.17</v>
      </c>
      <c r="G2181" t="s">
        <v>13</v>
      </c>
    </row>
    <row r="2182" spans="1:7" ht="14.25">
      <c r="A2182" s="11">
        <v>44075</v>
      </c>
      <c r="B2182" s="10" t="s">
        <v>6347</v>
      </c>
      <c r="C2182" s="12">
        <v>0.75</v>
      </c>
      <c r="D2182" s="13">
        <v>44078</v>
      </c>
      <c r="E2182" s="7" t="s">
        <v>4769</v>
      </c>
      <c r="F2182" s="14">
        <v>46.03</v>
      </c>
      <c r="G2182" t="s">
        <v>13</v>
      </c>
    </row>
    <row r="2183" spans="1:7" ht="14.25">
      <c r="A2183" s="11">
        <v>44075</v>
      </c>
      <c r="B2183" s="10" t="s">
        <v>6352</v>
      </c>
      <c r="C2183" s="12">
        <v>0.95833333333333337</v>
      </c>
      <c r="D2183" s="13">
        <v>44078</v>
      </c>
      <c r="E2183" s="7" t="s">
        <v>4769</v>
      </c>
      <c r="F2183" s="14">
        <v>40.369999999999997</v>
      </c>
      <c r="G2183" t="s">
        <v>13</v>
      </c>
    </row>
    <row r="2184" spans="1:7" ht="14.25">
      <c r="A2184" s="11">
        <v>44075</v>
      </c>
      <c r="B2184" s="10" t="s">
        <v>6364</v>
      </c>
      <c r="C2184" s="12">
        <v>0.45833333333333331</v>
      </c>
      <c r="D2184" s="13">
        <v>44079</v>
      </c>
      <c r="E2184" s="7" t="s">
        <v>4769</v>
      </c>
      <c r="F2184" s="14">
        <v>34.909999999999997</v>
      </c>
      <c r="G2184" t="s">
        <v>13</v>
      </c>
    </row>
    <row r="2185" spans="1:7" ht="14.25">
      <c r="A2185" s="11">
        <v>44075</v>
      </c>
      <c r="B2185" s="10" t="s">
        <v>6368</v>
      </c>
      <c r="C2185" s="12">
        <v>0.625</v>
      </c>
      <c r="D2185" s="13">
        <v>44079</v>
      </c>
      <c r="E2185" s="7" t="s">
        <v>4769</v>
      </c>
      <c r="F2185" s="14">
        <v>30.5</v>
      </c>
      <c r="G2185" t="s">
        <v>13</v>
      </c>
    </row>
    <row r="2186" spans="1:7" ht="14.25">
      <c r="A2186" s="11">
        <v>44075</v>
      </c>
      <c r="B2186" s="10" t="s">
        <v>6377</v>
      </c>
      <c r="C2186" s="12">
        <v>0</v>
      </c>
      <c r="D2186" s="13">
        <v>44080</v>
      </c>
      <c r="E2186" s="7" t="s">
        <v>4769</v>
      </c>
      <c r="F2186" s="14">
        <v>34.04</v>
      </c>
      <c r="G2186" t="s">
        <v>13</v>
      </c>
    </row>
    <row r="2187" spans="1:7" ht="14.25">
      <c r="A2187" s="11">
        <v>44075</v>
      </c>
      <c r="B2187" s="10" t="s">
        <v>6395</v>
      </c>
      <c r="C2187" s="12">
        <v>0.75</v>
      </c>
      <c r="D2187" s="13">
        <v>44080</v>
      </c>
      <c r="E2187" s="7" t="s">
        <v>4769</v>
      </c>
      <c r="F2187" s="14">
        <v>27.98</v>
      </c>
      <c r="G2187" t="s">
        <v>13</v>
      </c>
    </row>
    <row r="2188" spans="1:7" ht="14.25">
      <c r="A2188" s="11">
        <v>44075</v>
      </c>
      <c r="B2188" s="10" t="s">
        <v>6403</v>
      </c>
      <c r="C2188" s="12">
        <v>8.3333333333333329E-2</v>
      </c>
      <c r="D2188" s="13">
        <v>44081</v>
      </c>
      <c r="E2188" s="7" t="s">
        <v>4769</v>
      </c>
      <c r="F2188" s="14">
        <v>30.9</v>
      </c>
      <c r="G2188" t="s">
        <v>13</v>
      </c>
    </row>
    <row r="2189" spans="1:7" ht="14.25">
      <c r="A2189" s="11">
        <v>44075</v>
      </c>
      <c r="B2189" s="10" t="s">
        <v>6407</v>
      </c>
      <c r="C2189" s="12">
        <v>0.25</v>
      </c>
      <c r="D2189" s="13">
        <v>44081</v>
      </c>
      <c r="E2189" s="7" t="s">
        <v>4769</v>
      </c>
      <c r="F2189" s="14">
        <v>42.37</v>
      </c>
      <c r="G2189" t="s">
        <v>13</v>
      </c>
    </row>
    <row r="2190" spans="1:7" ht="14.25">
      <c r="A2190" s="11">
        <v>44075</v>
      </c>
      <c r="B2190" s="10" t="s">
        <v>6412</v>
      </c>
      <c r="C2190" s="12">
        <v>0.45833333333333331</v>
      </c>
      <c r="D2190" s="13">
        <v>44081</v>
      </c>
      <c r="E2190" s="7" t="s">
        <v>4769</v>
      </c>
      <c r="F2190" s="14">
        <v>33.9</v>
      </c>
      <c r="G2190" t="s">
        <v>13</v>
      </c>
    </row>
    <row r="2191" spans="1:7" ht="14.25">
      <c r="A2191" s="11">
        <v>44075</v>
      </c>
      <c r="B2191" s="10" t="s">
        <v>6431</v>
      </c>
      <c r="C2191" s="12">
        <v>0.25</v>
      </c>
      <c r="D2191" s="13">
        <v>44082</v>
      </c>
      <c r="E2191" s="7" t="s">
        <v>4769</v>
      </c>
      <c r="F2191" s="14">
        <v>39.840000000000003</v>
      </c>
      <c r="G2191" t="s">
        <v>13</v>
      </c>
    </row>
    <row r="2192" spans="1:7" ht="14.25">
      <c r="A2192" s="11">
        <v>44075</v>
      </c>
      <c r="B2192" s="10" t="s">
        <v>6437</v>
      </c>
      <c r="C2192" s="12">
        <v>0.5</v>
      </c>
      <c r="D2192" s="13">
        <v>44082</v>
      </c>
      <c r="E2192" s="7" t="s">
        <v>4769</v>
      </c>
      <c r="F2192" s="14">
        <v>41.31</v>
      </c>
      <c r="G2192" t="s">
        <v>13</v>
      </c>
    </row>
    <row r="2193" spans="1:7" ht="14.25">
      <c r="A2193" s="11">
        <v>44075</v>
      </c>
      <c r="B2193" s="10" t="s">
        <v>6455</v>
      </c>
      <c r="C2193" s="12">
        <v>0.25</v>
      </c>
      <c r="D2193" s="13">
        <v>44083</v>
      </c>
      <c r="E2193" s="7" t="s">
        <v>4769</v>
      </c>
      <c r="F2193" s="14">
        <v>47.84</v>
      </c>
      <c r="G2193" t="s">
        <v>13</v>
      </c>
    </row>
    <row r="2194" spans="1:7" ht="14.25">
      <c r="A2194" s="11">
        <v>44075</v>
      </c>
      <c r="B2194" s="10" t="s">
        <v>6474</v>
      </c>
      <c r="C2194" s="12">
        <v>4.1666666666666664E-2</v>
      </c>
      <c r="D2194" s="13">
        <v>44084</v>
      </c>
      <c r="E2194" s="7" t="s">
        <v>4769</v>
      </c>
      <c r="F2194" s="14">
        <v>39.54</v>
      </c>
      <c r="G2194" t="s">
        <v>13</v>
      </c>
    </row>
    <row r="2195" spans="1:7" ht="14.25">
      <c r="A2195" s="11">
        <v>44075</v>
      </c>
      <c r="B2195" s="10" t="s">
        <v>6479</v>
      </c>
      <c r="C2195" s="12">
        <v>0.25</v>
      </c>
      <c r="D2195" s="13">
        <v>44084</v>
      </c>
      <c r="E2195" s="7" t="s">
        <v>4769</v>
      </c>
      <c r="F2195" s="14">
        <v>45.18</v>
      </c>
      <c r="G2195" t="s">
        <v>13</v>
      </c>
    </row>
    <row r="2196" spans="1:7" ht="14.25">
      <c r="A2196" s="11">
        <v>44075</v>
      </c>
      <c r="B2196" s="10" t="s">
        <v>6502</v>
      </c>
      <c r="C2196" s="12">
        <v>0.20833333333333334</v>
      </c>
      <c r="D2196" s="13">
        <v>44085</v>
      </c>
      <c r="E2196" s="7" t="s">
        <v>4769</v>
      </c>
      <c r="F2196" s="14">
        <v>41.12</v>
      </c>
      <c r="G2196" t="s">
        <v>13</v>
      </c>
    </row>
    <row r="2197" spans="1:7" ht="14.25">
      <c r="A2197" s="11">
        <v>44075</v>
      </c>
      <c r="B2197" s="10" t="s">
        <v>6514</v>
      </c>
      <c r="C2197" s="12">
        <v>0.70833333333333337</v>
      </c>
      <c r="D2197" s="13">
        <v>44085</v>
      </c>
      <c r="E2197" s="7" t="s">
        <v>4769</v>
      </c>
      <c r="F2197" s="14">
        <v>48.01</v>
      </c>
      <c r="G2197" t="s">
        <v>13</v>
      </c>
    </row>
    <row r="2198" spans="1:7" ht="14.25">
      <c r="A2198" s="11">
        <v>44075</v>
      </c>
      <c r="B2198" s="10" t="s">
        <v>6547</v>
      </c>
      <c r="C2198" s="12">
        <v>8.3333333333333329E-2</v>
      </c>
      <c r="D2198" s="13">
        <v>44087</v>
      </c>
      <c r="E2198" s="7" t="s">
        <v>4769</v>
      </c>
      <c r="F2198" s="14">
        <v>31.7</v>
      </c>
      <c r="G2198" t="s">
        <v>13</v>
      </c>
    </row>
    <row r="2199" spans="1:7" ht="14.25">
      <c r="A2199" s="11">
        <v>44075</v>
      </c>
      <c r="B2199" s="10" t="s">
        <v>6550</v>
      </c>
      <c r="C2199" s="12">
        <v>0.20833333333333334</v>
      </c>
      <c r="D2199" s="13">
        <v>44087</v>
      </c>
      <c r="E2199" s="7" t="s">
        <v>4769</v>
      </c>
      <c r="F2199" s="14">
        <v>30.46</v>
      </c>
      <c r="G2199" t="s">
        <v>13</v>
      </c>
    </row>
    <row r="2200" spans="1:7" ht="14.25">
      <c r="A2200" s="11">
        <v>44075</v>
      </c>
      <c r="B2200" s="10" t="s">
        <v>6559</v>
      </c>
      <c r="C2200" s="12">
        <v>0.58333333333333337</v>
      </c>
      <c r="D2200" s="13">
        <v>44087</v>
      </c>
      <c r="E2200" s="7" t="s">
        <v>4769</v>
      </c>
      <c r="F2200" s="14">
        <v>30.54</v>
      </c>
      <c r="G2200" t="s">
        <v>13</v>
      </c>
    </row>
    <row r="2201" spans="1:7" ht="14.25">
      <c r="A2201" s="11">
        <v>44075</v>
      </c>
      <c r="B2201" s="10" t="s">
        <v>6599</v>
      </c>
      <c r="C2201" s="12">
        <v>0.25</v>
      </c>
      <c r="D2201" s="13">
        <v>44089</v>
      </c>
      <c r="E2201" s="7" t="s">
        <v>4769</v>
      </c>
      <c r="F2201" s="14">
        <v>50.54</v>
      </c>
      <c r="G2201" t="s">
        <v>13</v>
      </c>
    </row>
    <row r="2202" spans="1:7" ht="14.25">
      <c r="A2202" s="11">
        <v>44075</v>
      </c>
      <c r="B2202" s="10" t="s">
        <v>6622</v>
      </c>
      <c r="C2202" s="12">
        <v>0.20833333333333334</v>
      </c>
      <c r="D2202" s="13">
        <v>44090</v>
      </c>
      <c r="E2202" s="7" t="s">
        <v>4769</v>
      </c>
      <c r="F2202" s="14">
        <v>46.35</v>
      </c>
      <c r="G2202" t="s">
        <v>13</v>
      </c>
    </row>
    <row r="2203" spans="1:7" ht="14.25">
      <c r="A2203" s="11">
        <v>44075</v>
      </c>
      <c r="B2203" s="10" t="s">
        <v>6693</v>
      </c>
      <c r="C2203" s="12">
        <v>0.16666666666666666</v>
      </c>
      <c r="D2203" s="13">
        <v>44093</v>
      </c>
      <c r="E2203" s="7" t="s">
        <v>4769</v>
      </c>
      <c r="F2203" s="14">
        <v>34.15</v>
      </c>
      <c r="G2203" t="s">
        <v>13</v>
      </c>
    </row>
    <row r="2204" spans="1:7" ht="14.25">
      <c r="A2204" s="11">
        <v>44075</v>
      </c>
      <c r="B2204" s="10" t="s">
        <v>6696</v>
      </c>
      <c r="C2204" s="12">
        <v>0.29166666666666669</v>
      </c>
      <c r="D2204" s="13">
        <v>44093</v>
      </c>
      <c r="E2204" s="7" t="s">
        <v>4769</v>
      </c>
      <c r="F2204" s="14">
        <v>37.020000000000003</v>
      </c>
      <c r="G2204" t="s">
        <v>13</v>
      </c>
    </row>
    <row r="2205" spans="1:7" ht="14.25">
      <c r="A2205" s="11">
        <v>44075</v>
      </c>
      <c r="B2205" s="10" t="s">
        <v>6705</v>
      </c>
      <c r="C2205" s="12">
        <v>0.66666666666666663</v>
      </c>
      <c r="D2205" s="13">
        <v>44093</v>
      </c>
      <c r="E2205" s="7" t="s">
        <v>4769</v>
      </c>
      <c r="F2205" s="14">
        <v>34.4</v>
      </c>
      <c r="G2205" t="s">
        <v>13</v>
      </c>
    </row>
    <row r="2206" spans="1:7" ht="14.25">
      <c r="A2206" s="11">
        <v>44075</v>
      </c>
      <c r="B2206" s="10" t="s">
        <v>6706</v>
      </c>
      <c r="C2206" s="12">
        <v>0.70833333333333337</v>
      </c>
      <c r="D2206" s="13">
        <v>44093</v>
      </c>
      <c r="E2206" s="7" t="s">
        <v>4769</v>
      </c>
      <c r="F2206" s="14">
        <v>35.24</v>
      </c>
      <c r="G2206" t="s">
        <v>13</v>
      </c>
    </row>
    <row r="2207" spans="1:7" ht="14.25">
      <c r="A2207" s="11">
        <v>44075</v>
      </c>
      <c r="B2207" s="10" t="s">
        <v>6743</v>
      </c>
      <c r="C2207" s="12">
        <v>0.25</v>
      </c>
      <c r="D2207" s="13">
        <v>44095</v>
      </c>
      <c r="E2207" s="7" t="s">
        <v>4769</v>
      </c>
      <c r="F2207" s="14">
        <v>51.73</v>
      </c>
      <c r="G2207" t="s">
        <v>13</v>
      </c>
    </row>
    <row r="2208" spans="1:7" ht="14.25">
      <c r="A2208" s="11">
        <v>44075</v>
      </c>
      <c r="B2208" s="10" t="s">
        <v>6767</v>
      </c>
      <c r="C2208" s="12">
        <v>0.25</v>
      </c>
      <c r="D2208" s="13">
        <v>44096</v>
      </c>
      <c r="E2208" s="7" t="s">
        <v>4769</v>
      </c>
      <c r="F2208" s="14">
        <v>51.73</v>
      </c>
      <c r="G2208" t="s">
        <v>13</v>
      </c>
    </row>
    <row r="2209" spans="1:7" ht="14.25">
      <c r="A2209" s="11">
        <v>44075</v>
      </c>
      <c r="B2209" s="10" t="s">
        <v>6777</v>
      </c>
      <c r="C2209" s="12">
        <v>0.66666666666666663</v>
      </c>
      <c r="D2209" s="13">
        <v>44096</v>
      </c>
      <c r="E2209" s="7" t="s">
        <v>4769</v>
      </c>
      <c r="F2209" s="14">
        <v>49.23</v>
      </c>
      <c r="G2209" t="s">
        <v>13</v>
      </c>
    </row>
  </sheetData>
  <autoFilter ref="A1:O2209" xr:uid="{BE5FED61-0E2B-46D4-98E9-BD2866547F4F}">
    <sortState xmlns:xlrd2="http://schemas.microsoft.com/office/spreadsheetml/2017/richdata2" ref="A2:O2209">
      <sortCondition ref="G1:G2209"/>
    </sortState>
  </autoFilter>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E8FE1-DF4E-4401-8639-8C4A0CDD484F}">
  <dimension ref="A1:AE2209"/>
  <sheetViews>
    <sheetView topLeftCell="A2192" workbookViewId="0">
      <selection activeCell="F2" sqref="F2:F2209"/>
    </sheetView>
  </sheetViews>
  <sheetFormatPr baseColWidth="10" defaultColWidth="8.85546875" defaultRowHeight="12.75"/>
  <cols>
    <col min="4" max="4" width="9.42578125" bestFit="1" customWidth="1"/>
    <col min="9" max="9" width="11.42578125" customWidth="1"/>
    <col min="10" max="10" width="10.140625" bestFit="1" customWidth="1"/>
    <col min="11" max="11" width="11.5703125" customWidth="1"/>
    <col min="17" max="17" width="18.42578125" bestFit="1" customWidth="1"/>
    <col min="21" max="21" width="11.85546875" bestFit="1" customWidth="1"/>
  </cols>
  <sheetData>
    <row r="1" spans="1:31" ht="40.5">
      <c r="A1" s="6" t="s">
        <v>394</v>
      </c>
      <c r="B1" s="9" t="s">
        <v>395</v>
      </c>
      <c r="C1" s="8" t="s">
        <v>396</v>
      </c>
      <c r="D1" s="8" t="s">
        <v>397</v>
      </c>
      <c r="E1" s="8" t="s">
        <v>398</v>
      </c>
      <c r="F1" s="64" t="s">
        <v>9281</v>
      </c>
      <c r="G1" s="25" t="s">
        <v>400</v>
      </c>
      <c r="I1" s="32" t="s">
        <v>400</v>
      </c>
      <c r="J1" s="32" t="s">
        <v>9240</v>
      </c>
      <c r="K1" s="32" t="s">
        <v>9238</v>
      </c>
      <c r="Q1" s="51" t="s">
        <v>399</v>
      </c>
      <c r="R1" s="51" t="s">
        <v>10</v>
      </c>
      <c r="S1" s="51" t="s">
        <v>9225</v>
      </c>
      <c r="T1" s="51" t="s">
        <v>9226</v>
      </c>
      <c r="U1" s="51" t="s">
        <v>9227</v>
      </c>
      <c r="V1" s="51" t="s">
        <v>5</v>
      </c>
      <c r="W1" s="51" t="s">
        <v>9228</v>
      </c>
      <c r="X1" s="51" t="s">
        <v>9229</v>
      </c>
      <c r="Y1" s="51" t="s">
        <v>6</v>
      </c>
      <c r="Z1" s="51" t="s">
        <v>9230</v>
      </c>
      <c r="AA1" s="51" t="s">
        <v>12</v>
      </c>
      <c r="AB1" s="51" t="s">
        <v>13</v>
      </c>
      <c r="AD1" s="53" t="s">
        <v>9255</v>
      </c>
    </row>
    <row r="2" spans="1:31" ht="14.25">
      <c r="A2" s="11">
        <v>44105</v>
      </c>
      <c r="B2" s="10" t="s">
        <v>7075</v>
      </c>
      <c r="C2" s="12">
        <v>4.1666666666666664E-2</v>
      </c>
      <c r="D2" s="13">
        <v>44109</v>
      </c>
      <c r="E2" s="7" t="s">
        <v>6978</v>
      </c>
      <c r="F2" s="14">
        <v>14.62</v>
      </c>
      <c r="G2" t="s">
        <v>10</v>
      </c>
      <c r="I2" t="s">
        <v>10</v>
      </c>
      <c r="J2">
        <f t="shared" ref="J2:J25" si="0">+COUNTIF($G$2:$G$2184,I2)</f>
        <v>199</v>
      </c>
      <c r="K2" s="46">
        <f>J2/$J$26</f>
        <v>9.1158955565735222E-2</v>
      </c>
      <c r="L2">
        <v>155</v>
      </c>
      <c r="Q2" s="5"/>
      <c r="R2" s="5"/>
      <c r="S2" s="5"/>
      <c r="T2" s="5"/>
      <c r="U2" s="5"/>
      <c r="V2" s="5"/>
      <c r="W2" s="5"/>
      <c r="X2" s="5"/>
      <c r="Y2" s="5"/>
      <c r="Z2" s="5"/>
      <c r="AA2" s="5"/>
      <c r="AB2" s="5"/>
      <c r="AD2" s="5"/>
    </row>
    <row r="3" spans="1:31" ht="14.25">
      <c r="A3" s="11">
        <v>44105</v>
      </c>
      <c r="B3" s="10" t="s">
        <v>7013</v>
      </c>
      <c r="C3" s="12">
        <v>0.45833333333333331</v>
      </c>
      <c r="D3" s="13">
        <v>44106</v>
      </c>
      <c r="E3" s="7" t="s">
        <v>6978</v>
      </c>
      <c r="F3" s="14">
        <v>28</v>
      </c>
      <c r="G3" t="s">
        <v>10</v>
      </c>
      <c r="I3" t="s">
        <v>21</v>
      </c>
      <c r="J3">
        <f t="shared" si="0"/>
        <v>15</v>
      </c>
      <c r="K3" s="46">
        <f t="shared" ref="K3:K25" si="1">J3/$J$26</f>
        <v>6.8712780577187358E-3</v>
      </c>
      <c r="L3">
        <v>35</v>
      </c>
      <c r="Q3" s="5" t="s">
        <v>9211</v>
      </c>
      <c r="R3" s="5">
        <v>15.695</v>
      </c>
      <c r="S3" s="5">
        <v>25.046669999999999</v>
      </c>
      <c r="T3" s="5">
        <v>25.545000000000002</v>
      </c>
      <c r="U3" s="5">
        <v>48.061999999999998</v>
      </c>
      <c r="V3" s="5">
        <v>43.545749999999998</v>
      </c>
      <c r="W3" s="5">
        <v>41.793329999999997</v>
      </c>
      <c r="X3" s="5">
        <v>41.436669999999999</v>
      </c>
      <c r="Y3" s="5">
        <v>31.339110000000002</v>
      </c>
      <c r="Z3" s="5">
        <v>36.880000000000003</v>
      </c>
      <c r="AA3" s="5">
        <v>41.086919999999999</v>
      </c>
      <c r="AB3" s="5">
        <v>35.298450000000003</v>
      </c>
      <c r="AD3" s="5">
        <v>40.151209999999999</v>
      </c>
      <c r="AE3">
        <f>SUMPRODUCT(R3:AB3,R15:AB15)/AD15</f>
        <v>36.799305896739128</v>
      </c>
    </row>
    <row r="4" spans="1:31" ht="14.25">
      <c r="A4" s="11">
        <v>44105</v>
      </c>
      <c r="B4" s="10" t="s">
        <v>7014</v>
      </c>
      <c r="C4" s="12">
        <v>0.5</v>
      </c>
      <c r="D4" s="13">
        <v>44106</v>
      </c>
      <c r="E4" s="7" t="s">
        <v>6978</v>
      </c>
      <c r="F4" s="14">
        <v>30.2</v>
      </c>
      <c r="G4" t="s">
        <v>10</v>
      </c>
      <c r="I4" t="s">
        <v>42</v>
      </c>
      <c r="J4">
        <f t="shared" si="0"/>
        <v>2</v>
      </c>
      <c r="K4" s="46">
        <f t="shared" si="1"/>
        <v>9.1617040769583142E-4</v>
      </c>
      <c r="L4">
        <v>11</v>
      </c>
      <c r="Q4" s="5" t="s">
        <v>9212</v>
      </c>
      <c r="R4" s="5">
        <v>0.48099999999999998</v>
      </c>
      <c r="S4" s="5">
        <v>4.6471999999999999E-2</v>
      </c>
      <c r="T4" s="5">
        <v>5.5E-2</v>
      </c>
      <c r="U4" s="5">
        <v>1.8676493249999999</v>
      </c>
      <c r="V4" s="5">
        <v>0.26963199999999998</v>
      </c>
      <c r="W4" s="5">
        <v>1.9840819999999999</v>
      </c>
      <c r="X4" s="5">
        <v>2.3038810000000001</v>
      </c>
      <c r="Y4" s="5">
        <v>0.50394700000000003</v>
      </c>
      <c r="Z4" s="5">
        <v>2.9785590000000002</v>
      </c>
      <c r="AA4" s="5">
        <v>0.41234399999999999</v>
      </c>
      <c r="AB4" s="5">
        <v>1.03789</v>
      </c>
      <c r="AD4" s="5">
        <v>0.238292</v>
      </c>
    </row>
    <row r="5" spans="1:31" ht="14.25">
      <c r="A5" s="11">
        <v>44105</v>
      </c>
      <c r="B5" s="10" t="s">
        <v>7049</v>
      </c>
      <c r="C5" s="12">
        <v>0.95833333333333337</v>
      </c>
      <c r="D5" s="13">
        <v>44107</v>
      </c>
      <c r="E5" s="7" t="s">
        <v>6978</v>
      </c>
      <c r="F5" s="14">
        <v>31.25</v>
      </c>
      <c r="G5" t="s">
        <v>10</v>
      </c>
      <c r="I5" t="s">
        <v>108</v>
      </c>
      <c r="J5">
        <f t="shared" si="0"/>
        <v>0</v>
      </c>
      <c r="K5" s="46">
        <f t="shared" si="1"/>
        <v>0</v>
      </c>
      <c r="L5">
        <v>0</v>
      </c>
      <c r="Q5" s="5" t="s">
        <v>9213</v>
      </c>
      <c r="R5" s="5">
        <v>17.420000000000002</v>
      </c>
      <c r="S5" s="5">
        <v>25.07</v>
      </c>
      <c r="T5" s="5">
        <v>25.545000000000002</v>
      </c>
      <c r="U5" s="5">
        <v>49.51</v>
      </c>
      <c r="V5" s="5">
        <v>44.54</v>
      </c>
      <c r="W5" s="5">
        <v>43.375</v>
      </c>
      <c r="X5" s="5">
        <v>41.3</v>
      </c>
      <c r="Y5" s="5">
        <v>32.5</v>
      </c>
      <c r="Z5" s="5">
        <v>38.505000000000003</v>
      </c>
      <c r="AA5" s="5">
        <v>41.07</v>
      </c>
      <c r="AB5" s="5">
        <v>33.049999999999997</v>
      </c>
      <c r="AD5" s="5">
        <v>41.86</v>
      </c>
    </row>
    <row r="6" spans="1:31" ht="14.25">
      <c r="A6" s="11">
        <v>44136</v>
      </c>
      <c r="B6" s="10" t="s">
        <v>8084</v>
      </c>
      <c r="C6" s="12">
        <v>8.3333333333333329E-2</v>
      </c>
      <c r="D6" s="13">
        <v>44151</v>
      </c>
      <c r="E6" s="7" t="s">
        <v>6978</v>
      </c>
      <c r="F6" s="14">
        <v>31.5</v>
      </c>
      <c r="G6" t="s">
        <v>10</v>
      </c>
      <c r="I6" t="s">
        <v>214</v>
      </c>
      <c r="J6">
        <f t="shared" si="0"/>
        <v>0</v>
      </c>
      <c r="K6" s="46">
        <f t="shared" si="1"/>
        <v>0</v>
      </c>
      <c r="L6">
        <v>0</v>
      </c>
      <c r="Q6" s="5" t="s">
        <v>9214</v>
      </c>
      <c r="R6" s="5">
        <v>1.95</v>
      </c>
      <c r="S6" s="5">
        <v>25</v>
      </c>
      <c r="T6" s="5" t="e">
        <v>#N/A</v>
      </c>
      <c r="U6" s="5" t="e">
        <v>#N/A</v>
      </c>
      <c r="V6" s="5">
        <v>43.77</v>
      </c>
      <c r="W6" s="5" t="e">
        <v>#N/A</v>
      </c>
      <c r="X6" s="5" t="e">
        <v>#N/A</v>
      </c>
      <c r="Y6" s="5">
        <v>1.95</v>
      </c>
      <c r="Z6" s="5" t="e">
        <v>#N/A</v>
      </c>
      <c r="AA6" s="5">
        <v>36.1</v>
      </c>
      <c r="AB6" s="5">
        <v>35</v>
      </c>
      <c r="AD6" s="5">
        <v>1.95</v>
      </c>
    </row>
    <row r="7" spans="1:31" ht="14.25">
      <c r="A7" s="11">
        <v>44105</v>
      </c>
      <c r="B7" s="10" t="s">
        <v>7048</v>
      </c>
      <c r="C7" s="12">
        <v>0.91666666666666663</v>
      </c>
      <c r="D7" s="13">
        <v>44107</v>
      </c>
      <c r="E7" s="7" t="s">
        <v>6978</v>
      </c>
      <c r="F7" s="14">
        <v>33.270000000000003</v>
      </c>
      <c r="G7" t="s">
        <v>10</v>
      </c>
      <c r="I7" t="s">
        <v>8</v>
      </c>
      <c r="J7">
        <f t="shared" si="0"/>
        <v>6</v>
      </c>
      <c r="K7" s="46">
        <f t="shared" si="1"/>
        <v>2.7485112230874941E-3</v>
      </c>
      <c r="L7">
        <v>21</v>
      </c>
      <c r="Q7" s="5" t="s">
        <v>9215</v>
      </c>
      <c r="R7" s="5">
        <v>6.7809999999999997</v>
      </c>
      <c r="S7" s="5">
        <v>0.17998700000000001</v>
      </c>
      <c r="T7" s="5">
        <v>7.7782000000000004E-2</v>
      </c>
      <c r="U7" s="5">
        <v>4.1761908480000001</v>
      </c>
      <c r="V7" s="5">
        <v>8.4837790000000002</v>
      </c>
      <c r="W7" s="5">
        <v>10.86727</v>
      </c>
      <c r="X7" s="5">
        <v>8.9228939999999994</v>
      </c>
      <c r="Y7" s="5">
        <v>12.40569</v>
      </c>
      <c r="Z7" s="5">
        <v>7.2959500000000004</v>
      </c>
      <c r="AA7" s="5">
        <v>6.8130360000000003</v>
      </c>
      <c r="AB7" s="5">
        <v>7.9043390000000002</v>
      </c>
      <c r="AD7" s="5">
        <v>11.197179999999999</v>
      </c>
    </row>
    <row r="8" spans="1:31" ht="14.25">
      <c r="A8" s="11">
        <v>44166</v>
      </c>
      <c r="B8" s="10" t="s">
        <v>9016</v>
      </c>
      <c r="C8" s="12">
        <v>0.91666666666666663</v>
      </c>
      <c r="D8" s="13">
        <v>44189</v>
      </c>
      <c r="E8" s="7" t="s">
        <v>6978</v>
      </c>
      <c r="F8" s="14">
        <v>33.32</v>
      </c>
      <c r="G8" t="s">
        <v>10</v>
      </c>
      <c r="I8" t="s">
        <v>9</v>
      </c>
      <c r="J8">
        <f t="shared" si="0"/>
        <v>0</v>
      </c>
      <c r="K8" s="46">
        <f t="shared" si="1"/>
        <v>0</v>
      </c>
      <c r="L8">
        <v>0</v>
      </c>
      <c r="Q8" s="5" t="s">
        <v>9216</v>
      </c>
      <c r="R8" s="5">
        <v>45.982999999999997</v>
      </c>
      <c r="S8" s="5">
        <v>3.2395E-2</v>
      </c>
      <c r="T8" s="5">
        <v>6.0499999999999998E-3</v>
      </c>
      <c r="U8" s="5">
        <v>17.440570000000001</v>
      </c>
      <c r="V8" s="5">
        <v>71.974500000000006</v>
      </c>
      <c r="W8" s="5">
        <v>118.0975</v>
      </c>
      <c r="X8" s="5">
        <v>79.618039999999993</v>
      </c>
      <c r="Y8" s="5">
        <v>153.90100000000001</v>
      </c>
      <c r="Z8" s="5">
        <v>53.230879999999999</v>
      </c>
      <c r="AA8" s="5">
        <v>46.417459999999998</v>
      </c>
      <c r="AB8" s="5">
        <v>62.478569999999998</v>
      </c>
      <c r="AD8" s="5">
        <v>125.37690000000001</v>
      </c>
    </row>
    <row r="9" spans="1:31" ht="14.25">
      <c r="A9" s="11">
        <v>44105</v>
      </c>
      <c r="B9" s="10" t="s">
        <v>7699</v>
      </c>
      <c r="C9" s="12">
        <v>4.1666666666666664E-2</v>
      </c>
      <c r="D9" s="13">
        <v>44135</v>
      </c>
      <c r="E9" s="7" t="s">
        <v>6978</v>
      </c>
      <c r="F9" s="14">
        <v>34.020000000000003</v>
      </c>
      <c r="G9" t="s">
        <v>10</v>
      </c>
      <c r="I9" t="s">
        <v>37</v>
      </c>
      <c r="J9">
        <f t="shared" si="0"/>
        <v>0</v>
      </c>
      <c r="K9" s="46">
        <f t="shared" si="1"/>
        <v>0</v>
      </c>
      <c r="L9">
        <v>0</v>
      </c>
      <c r="Q9" s="5" t="s">
        <v>9217</v>
      </c>
      <c r="R9" s="5">
        <v>-0.61199999999999999</v>
      </c>
      <c r="S9" s="5">
        <v>1.265779</v>
      </c>
      <c r="T9" s="5" t="e">
        <v>#DIV/0!</v>
      </c>
      <c r="U9" s="5">
        <v>1.6140266700000001</v>
      </c>
      <c r="V9" s="5">
        <v>0.88051500000000005</v>
      </c>
      <c r="W9" s="5">
        <v>1.3689009999999999</v>
      </c>
      <c r="X9" s="5">
        <v>0.14721999999999999</v>
      </c>
      <c r="Y9" s="5">
        <v>-0.25774999999999998</v>
      </c>
      <c r="Z9" s="5">
        <v>-0.78029000000000004</v>
      </c>
      <c r="AA9" s="5">
        <v>-5.8959999999999999E-2</v>
      </c>
      <c r="AB9" s="5">
        <v>0.20338700000000001</v>
      </c>
      <c r="AD9" s="5">
        <v>0.91861000000000004</v>
      </c>
    </row>
    <row r="10" spans="1:31" ht="14.25">
      <c r="A10" s="11">
        <v>44166</v>
      </c>
      <c r="B10" s="10" t="s">
        <v>8995</v>
      </c>
      <c r="C10" s="12">
        <v>4.1666666666666664E-2</v>
      </c>
      <c r="D10" s="13">
        <v>44189</v>
      </c>
      <c r="E10" s="7" t="s">
        <v>6978</v>
      </c>
      <c r="F10" s="14">
        <v>35.36</v>
      </c>
      <c r="G10" t="s">
        <v>10</v>
      </c>
      <c r="I10" t="s">
        <v>15</v>
      </c>
      <c r="J10">
        <f t="shared" si="0"/>
        <v>2</v>
      </c>
      <c r="K10" s="46">
        <f t="shared" si="1"/>
        <v>9.1617040769583142E-4</v>
      </c>
      <c r="L10">
        <v>4</v>
      </c>
      <c r="Q10" s="5" t="s">
        <v>9218</v>
      </c>
      <c r="R10" s="5">
        <v>-0.65500000000000003</v>
      </c>
      <c r="S10" s="5">
        <v>0.59385500000000002</v>
      </c>
      <c r="T10" s="5" t="e">
        <v>#DIV/0!</v>
      </c>
      <c r="U10" s="5">
        <v>-1.22988206</v>
      </c>
      <c r="V10" s="5">
        <v>-0.62961</v>
      </c>
      <c r="W10" s="5">
        <v>-1.23146</v>
      </c>
      <c r="X10" s="5">
        <v>-0.36058000000000001</v>
      </c>
      <c r="Y10" s="5">
        <v>-0.39894000000000002</v>
      </c>
      <c r="Z10" s="5">
        <v>-4.718E-2</v>
      </c>
      <c r="AA10" s="5">
        <v>0.18743099999999999</v>
      </c>
      <c r="AB10" s="5">
        <v>0.86963800000000002</v>
      </c>
      <c r="AD10" s="5">
        <v>-0.83614999999999995</v>
      </c>
    </row>
    <row r="11" spans="1:31" ht="14.25">
      <c r="A11" s="11">
        <v>44105</v>
      </c>
      <c r="B11" s="10" t="s">
        <v>7538</v>
      </c>
      <c r="C11" s="12">
        <v>0.33333333333333331</v>
      </c>
      <c r="D11" s="13">
        <v>44128</v>
      </c>
      <c r="E11" s="7" t="s">
        <v>6978</v>
      </c>
      <c r="F11" s="14">
        <v>36.58</v>
      </c>
      <c r="G11" t="s">
        <v>10</v>
      </c>
      <c r="I11" t="s">
        <v>122</v>
      </c>
      <c r="J11">
        <f t="shared" si="0"/>
        <v>0</v>
      </c>
      <c r="K11" s="46">
        <f t="shared" si="1"/>
        <v>0</v>
      </c>
      <c r="L11">
        <v>1</v>
      </c>
      <c r="Q11" s="5" t="s">
        <v>9219</v>
      </c>
      <c r="R11" s="5">
        <v>22.8</v>
      </c>
      <c r="S11" s="5">
        <v>0.68</v>
      </c>
      <c r="T11" s="5">
        <v>0.11</v>
      </c>
      <c r="U11" s="5">
        <v>10.89</v>
      </c>
      <c r="V11" s="5">
        <v>58.24</v>
      </c>
      <c r="W11" s="5">
        <v>43.85</v>
      </c>
      <c r="X11" s="5">
        <v>34.31</v>
      </c>
      <c r="Y11" s="5">
        <v>57.5</v>
      </c>
      <c r="Z11" s="5">
        <v>19.7</v>
      </c>
      <c r="AA11" s="5">
        <v>40.46</v>
      </c>
      <c r="AB11" s="5">
        <v>32.4</v>
      </c>
      <c r="AD11" s="5">
        <v>66.95</v>
      </c>
    </row>
    <row r="12" spans="1:31" ht="14.25">
      <c r="A12" s="11">
        <v>44105</v>
      </c>
      <c r="B12" s="10" t="s">
        <v>7550</v>
      </c>
      <c r="C12" s="12">
        <v>0.83333333333333337</v>
      </c>
      <c r="D12" s="13">
        <v>44128</v>
      </c>
      <c r="E12" s="7" t="s">
        <v>6978</v>
      </c>
      <c r="F12" s="14">
        <v>37</v>
      </c>
      <c r="G12" t="s">
        <v>10</v>
      </c>
      <c r="I12" t="s">
        <v>5</v>
      </c>
      <c r="J12">
        <f t="shared" si="0"/>
        <v>990</v>
      </c>
      <c r="K12" s="46">
        <f t="shared" si="1"/>
        <v>0.45350435180943655</v>
      </c>
      <c r="L12">
        <v>871</v>
      </c>
      <c r="Q12" s="5" t="s">
        <v>9220</v>
      </c>
      <c r="R12" s="5">
        <v>1.95</v>
      </c>
      <c r="S12" s="5">
        <v>24.79</v>
      </c>
      <c r="T12" s="5">
        <v>25.49</v>
      </c>
      <c r="U12" s="5">
        <v>41.37</v>
      </c>
      <c r="V12" s="5">
        <v>8</v>
      </c>
      <c r="W12" s="5">
        <v>11.75</v>
      </c>
      <c r="X12" s="5">
        <v>22.44</v>
      </c>
      <c r="Y12" s="5">
        <v>1.95</v>
      </c>
      <c r="Z12" s="5">
        <v>27.51</v>
      </c>
      <c r="AA12" s="5">
        <v>19.5</v>
      </c>
      <c r="AB12" s="5">
        <v>22.25</v>
      </c>
      <c r="AD12" s="5">
        <v>1.95</v>
      </c>
    </row>
    <row r="13" spans="1:31" ht="14.25">
      <c r="A13" s="11">
        <v>44166</v>
      </c>
      <c r="B13" s="10" t="s">
        <v>9112</v>
      </c>
      <c r="C13" s="12">
        <v>0.91666666666666663</v>
      </c>
      <c r="D13" s="13">
        <v>44193</v>
      </c>
      <c r="E13" s="7" t="s">
        <v>6978</v>
      </c>
      <c r="F13" s="14">
        <v>37.049999999999997</v>
      </c>
      <c r="G13" t="s">
        <v>10</v>
      </c>
      <c r="I13" t="s">
        <v>20</v>
      </c>
      <c r="J13">
        <f t="shared" si="0"/>
        <v>30</v>
      </c>
      <c r="K13" s="46">
        <f t="shared" si="1"/>
        <v>1.3742556115437472E-2</v>
      </c>
      <c r="L13">
        <v>101</v>
      </c>
      <c r="Q13" s="5" t="s">
        <v>9221</v>
      </c>
      <c r="R13" s="5">
        <v>24.75</v>
      </c>
      <c r="S13" s="5">
        <v>25.47</v>
      </c>
      <c r="T13" s="5">
        <v>25.6</v>
      </c>
      <c r="U13" s="5">
        <v>52.26</v>
      </c>
      <c r="V13" s="5">
        <v>66.239999999999995</v>
      </c>
      <c r="W13" s="5">
        <v>55.6</v>
      </c>
      <c r="X13" s="5">
        <v>56.75</v>
      </c>
      <c r="Y13" s="5">
        <v>59.45</v>
      </c>
      <c r="Z13" s="5">
        <v>47.21</v>
      </c>
      <c r="AA13" s="5">
        <v>59.96</v>
      </c>
      <c r="AB13" s="5">
        <v>54.65</v>
      </c>
      <c r="AD13" s="5">
        <v>68.900000000000006</v>
      </c>
    </row>
    <row r="14" spans="1:31" ht="14.25">
      <c r="A14" s="11">
        <v>44105</v>
      </c>
      <c r="B14" s="10" t="s">
        <v>7086</v>
      </c>
      <c r="C14" s="12">
        <v>0.5</v>
      </c>
      <c r="D14" s="13">
        <v>44109</v>
      </c>
      <c r="E14" s="7" t="s">
        <v>6978</v>
      </c>
      <c r="F14" s="14">
        <v>38.06</v>
      </c>
      <c r="G14" t="s">
        <v>10</v>
      </c>
      <c r="I14" t="s">
        <v>35</v>
      </c>
      <c r="J14">
        <f t="shared" si="0"/>
        <v>0</v>
      </c>
      <c r="K14" s="46">
        <f t="shared" si="1"/>
        <v>0</v>
      </c>
      <c r="L14">
        <v>5</v>
      </c>
      <c r="Q14" s="5" t="s">
        <v>9222</v>
      </c>
      <c r="R14" s="5">
        <v>3123.37</v>
      </c>
      <c r="S14" s="5">
        <v>375.7</v>
      </c>
      <c r="T14" s="5">
        <v>51.09</v>
      </c>
      <c r="U14" s="5">
        <v>240.31</v>
      </c>
      <c r="V14" s="5">
        <v>43110.29</v>
      </c>
      <c r="W14" s="5">
        <v>1253.8</v>
      </c>
      <c r="X14" s="5">
        <v>621.54999999999995</v>
      </c>
      <c r="Y14" s="5">
        <v>18991.5</v>
      </c>
      <c r="Z14" s="5">
        <v>221.28</v>
      </c>
      <c r="AA14" s="5">
        <v>11216.73</v>
      </c>
      <c r="AB14" s="5">
        <v>2047.31</v>
      </c>
      <c r="AD14" s="5">
        <v>88653.87</v>
      </c>
    </row>
    <row r="15" spans="1:31" ht="15" thickBot="1">
      <c r="A15" s="11">
        <v>44166</v>
      </c>
      <c r="B15" s="10" t="s">
        <v>9066</v>
      </c>
      <c r="C15" s="12">
        <v>0</v>
      </c>
      <c r="D15" s="13">
        <v>44192</v>
      </c>
      <c r="E15" s="7" t="s">
        <v>6978</v>
      </c>
      <c r="F15" s="14">
        <v>38.68</v>
      </c>
      <c r="G15" t="s">
        <v>10</v>
      </c>
      <c r="I15" t="s">
        <v>124</v>
      </c>
      <c r="J15">
        <f t="shared" si="0"/>
        <v>0</v>
      </c>
      <c r="K15" s="46">
        <f t="shared" si="1"/>
        <v>0</v>
      </c>
      <c r="L15">
        <v>4</v>
      </c>
      <c r="Q15" s="49" t="s">
        <v>9223</v>
      </c>
      <c r="R15" s="49">
        <v>199</v>
      </c>
      <c r="S15" s="49">
        <v>15</v>
      </c>
      <c r="T15" s="49">
        <v>2</v>
      </c>
      <c r="U15" s="49">
        <v>5</v>
      </c>
      <c r="V15" s="49">
        <v>990</v>
      </c>
      <c r="W15" s="49">
        <v>30</v>
      </c>
      <c r="X15" s="49">
        <v>15</v>
      </c>
      <c r="Y15" s="49">
        <v>606</v>
      </c>
      <c r="Z15" s="49">
        <v>6</v>
      </c>
      <c r="AA15" s="49">
        <v>273</v>
      </c>
      <c r="AB15" s="49">
        <v>58</v>
      </c>
      <c r="AD15" s="52">
        <v>2208</v>
      </c>
    </row>
    <row r="16" spans="1:31" ht="14.25">
      <c r="A16" s="11">
        <v>44136</v>
      </c>
      <c r="B16" s="10" t="s">
        <v>7792</v>
      </c>
      <c r="C16" s="12">
        <v>0.91666666666666663</v>
      </c>
      <c r="D16" s="13">
        <v>44138</v>
      </c>
      <c r="E16" s="7" t="s">
        <v>6978</v>
      </c>
      <c r="F16" s="14">
        <v>38.82</v>
      </c>
      <c r="G16" t="s">
        <v>10</v>
      </c>
      <c r="I16" t="s">
        <v>28</v>
      </c>
      <c r="J16">
        <f t="shared" si="0"/>
        <v>15</v>
      </c>
      <c r="K16" s="46">
        <f t="shared" si="1"/>
        <v>6.8712780577187358E-3</v>
      </c>
      <c r="L16">
        <v>19</v>
      </c>
      <c r="Q16" s="5"/>
      <c r="R16" s="5"/>
      <c r="S16" s="5"/>
      <c r="T16" s="5"/>
      <c r="U16" s="5"/>
      <c r="V16" s="5"/>
      <c r="W16" s="5"/>
      <c r="X16" s="5"/>
      <c r="Y16" s="5"/>
      <c r="Z16" s="5"/>
      <c r="AA16" s="5"/>
      <c r="AB16" s="5"/>
      <c r="AD16" s="5"/>
    </row>
    <row r="17" spans="1:30" ht="14.25">
      <c r="A17" s="11">
        <v>44136</v>
      </c>
      <c r="B17" s="10" t="s">
        <v>7779</v>
      </c>
      <c r="C17" s="12">
        <v>0.375</v>
      </c>
      <c r="D17" s="13">
        <v>44138</v>
      </c>
      <c r="E17" s="7" t="s">
        <v>6978</v>
      </c>
      <c r="F17" s="14">
        <v>39.380000000000003</v>
      </c>
      <c r="G17" t="s">
        <v>10</v>
      </c>
      <c r="I17" t="s">
        <v>17</v>
      </c>
      <c r="J17">
        <f t="shared" si="0"/>
        <v>0</v>
      </c>
      <c r="K17" s="46">
        <f t="shared" si="1"/>
        <v>0</v>
      </c>
      <c r="L17">
        <v>0</v>
      </c>
      <c r="Q17" s="5" t="s">
        <v>9231</v>
      </c>
      <c r="R17" s="5">
        <v>45.335000000000001</v>
      </c>
      <c r="S17" s="5">
        <v>45.465000000000003</v>
      </c>
      <c r="T17" s="5">
        <v>46.837499999999999</v>
      </c>
      <c r="U17" s="5">
        <v>42.79</v>
      </c>
      <c r="V17" s="5">
        <v>38.695</v>
      </c>
      <c r="W17" s="5">
        <v>37.25</v>
      </c>
      <c r="X17" s="5">
        <v>36.195</v>
      </c>
      <c r="Y17" s="5">
        <v>23.905000000000001</v>
      </c>
      <c r="Z17" s="5">
        <v>31.487500000000001</v>
      </c>
      <c r="AA17" s="5">
        <v>36.1</v>
      </c>
      <c r="AB17" s="5">
        <v>30.852499999999999</v>
      </c>
      <c r="AD17" s="5">
        <v>33.630000000000003</v>
      </c>
    </row>
    <row r="18" spans="1:30" ht="14.25">
      <c r="A18" s="11">
        <v>44166</v>
      </c>
      <c r="B18" s="10" t="s">
        <v>9008</v>
      </c>
      <c r="C18" s="12">
        <v>0.58333333333333337</v>
      </c>
      <c r="D18" s="13">
        <v>44189</v>
      </c>
      <c r="E18" s="7" t="s">
        <v>6978</v>
      </c>
      <c r="F18" s="14">
        <v>39.58</v>
      </c>
      <c r="G18" t="s">
        <v>10</v>
      </c>
      <c r="I18" t="s">
        <v>39</v>
      </c>
      <c r="J18">
        <f t="shared" si="0"/>
        <v>1</v>
      </c>
      <c r="K18" s="46">
        <f t="shared" si="1"/>
        <v>4.5808520384791571E-4</v>
      </c>
      <c r="L18">
        <v>0</v>
      </c>
      <c r="Q18" s="5" t="s">
        <v>9232</v>
      </c>
      <c r="R18" s="5">
        <v>49.91</v>
      </c>
      <c r="S18" s="5">
        <v>50.06</v>
      </c>
      <c r="T18" s="5">
        <v>48.125</v>
      </c>
      <c r="U18" s="5">
        <v>48.28</v>
      </c>
      <c r="V18" s="5">
        <v>44.54</v>
      </c>
      <c r="W18" s="5">
        <v>43.375</v>
      </c>
      <c r="X18" s="5">
        <v>41.3</v>
      </c>
      <c r="Y18" s="5">
        <v>32.5</v>
      </c>
      <c r="Z18" s="5">
        <v>38.505000000000003</v>
      </c>
      <c r="AA18" s="5">
        <v>41.07</v>
      </c>
      <c r="AB18" s="5">
        <v>33.049999999999997</v>
      </c>
      <c r="AD18" s="5">
        <v>41.86</v>
      </c>
    </row>
    <row r="19" spans="1:30" ht="14.25">
      <c r="A19" s="11">
        <v>44166</v>
      </c>
      <c r="B19" s="10" t="s">
        <v>8698</v>
      </c>
      <c r="C19" s="12">
        <v>0.66666666666666663</v>
      </c>
      <c r="D19" s="13">
        <v>44176</v>
      </c>
      <c r="E19" s="7" t="s">
        <v>6978</v>
      </c>
      <c r="F19" s="14">
        <v>39.9</v>
      </c>
      <c r="G19" t="s">
        <v>10</v>
      </c>
      <c r="I19" t="s">
        <v>6</v>
      </c>
      <c r="J19">
        <f t="shared" si="0"/>
        <v>606</v>
      </c>
      <c r="K19" s="46">
        <f t="shared" si="1"/>
        <v>0.27759963353183692</v>
      </c>
      <c r="L19">
        <v>606</v>
      </c>
      <c r="Q19" s="5" t="s">
        <v>9233</v>
      </c>
      <c r="R19" s="5">
        <v>52.98</v>
      </c>
      <c r="S19" s="5">
        <v>56.12</v>
      </c>
      <c r="T19" s="5">
        <v>49.412500000000001</v>
      </c>
      <c r="U19" s="5">
        <v>49.967500000000001</v>
      </c>
      <c r="V19" s="5">
        <v>49.25</v>
      </c>
      <c r="W19" s="5">
        <v>49.64</v>
      </c>
      <c r="X19" s="5">
        <v>47.63</v>
      </c>
      <c r="Y19" s="5">
        <v>40.284999999999997</v>
      </c>
      <c r="Z19" s="5">
        <v>39.927500000000002</v>
      </c>
      <c r="AA19" s="5">
        <v>45.95</v>
      </c>
      <c r="AB19" s="5">
        <v>39.3825</v>
      </c>
      <c r="AD19" s="5">
        <v>47.86</v>
      </c>
    </row>
    <row r="20" spans="1:30" ht="14.25">
      <c r="A20" s="11">
        <v>44105</v>
      </c>
      <c r="B20" s="10" t="s">
        <v>7174</v>
      </c>
      <c r="C20" s="12">
        <v>0.16666666666666666</v>
      </c>
      <c r="D20" s="13">
        <v>44113</v>
      </c>
      <c r="E20" s="7" t="s">
        <v>6978</v>
      </c>
      <c r="F20" s="14">
        <v>40.17</v>
      </c>
      <c r="G20" t="s">
        <v>10</v>
      </c>
      <c r="I20" t="s">
        <v>7</v>
      </c>
      <c r="J20">
        <f t="shared" si="0"/>
        <v>6</v>
      </c>
      <c r="K20" s="46">
        <f t="shared" si="1"/>
        <v>2.7485112230874941E-3</v>
      </c>
      <c r="L20">
        <v>22</v>
      </c>
      <c r="Q20" s="5" t="s">
        <v>9234</v>
      </c>
      <c r="R20" s="5">
        <v>30.155999999999999</v>
      </c>
      <c r="S20" s="5">
        <v>31.897400000000001</v>
      </c>
      <c r="T20" s="5">
        <v>45.601500000000001</v>
      </c>
      <c r="U20" s="5">
        <v>35.575000000000003</v>
      </c>
      <c r="V20" s="5">
        <v>18.4831</v>
      </c>
      <c r="W20" s="5">
        <v>13.600199999999999</v>
      </c>
      <c r="X20" s="5">
        <v>23.4984</v>
      </c>
      <c r="Y20" s="5">
        <v>1.95</v>
      </c>
      <c r="Z20" s="5">
        <v>27.611999999999998</v>
      </c>
      <c r="AA20" s="5">
        <v>26.81</v>
      </c>
      <c r="AB20" s="5">
        <v>23.526800000000001</v>
      </c>
      <c r="AD20" s="5">
        <v>5.5</v>
      </c>
    </row>
    <row r="21" spans="1:30" ht="14.25">
      <c r="A21" s="11">
        <v>44105</v>
      </c>
      <c r="B21" s="10" t="s">
        <v>7455</v>
      </c>
      <c r="C21" s="12">
        <v>0.875</v>
      </c>
      <c r="D21" s="13">
        <v>44124</v>
      </c>
      <c r="E21" s="7" t="s">
        <v>6978</v>
      </c>
      <c r="F21" s="14">
        <v>40.51</v>
      </c>
      <c r="G21" t="s">
        <v>10</v>
      </c>
      <c r="I21" t="s">
        <v>326</v>
      </c>
      <c r="J21">
        <f t="shared" si="0"/>
        <v>1</v>
      </c>
      <c r="K21" s="46">
        <f t="shared" si="1"/>
        <v>4.5808520384791571E-4</v>
      </c>
      <c r="L21">
        <v>0</v>
      </c>
      <c r="Q21" s="5" t="s">
        <v>9235</v>
      </c>
      <c r="R21" s="5">
        <v>60.837000000000003</v>
      </c>
      <c r="S21" s="5">
        <v>58.311999999999998</v>
      </c>
      <c r="T21" s="5">
        <v>50.442500000000003</v>
      </c>
      <c r="U21" s="5">
        <v>51.725000000000001</v>
      </c>
      <c r="V21" s="5">
        <v>55.799500000000002</v>
      </c>
      <c r="W21" s="5">
        <v>54.56</v>
      </c>
      <c r="X21" s="5">
        <v>52.591999999999999</v>
      </c>
      <c r="Y21" s="5">
        <v>49.865000000000002</v>
      </c>
      <c r="Z21" s="5">
        <v>45.407499999999999</v>
      </c>
      <c r="AA21" s="5">
        <v>53.014000000000003</v>
      </c>
      <c r="AB21" s="5">
        <v>51.966500000000003</v>
      </c>
      <c r="AD21" s="5">
        <v>55.3</v>
      </c>
    </row>
    <row r="22" spans="1:30" ht="14.25">
      <c r="A22" s="11">
        <v>44105</v>
      </c>
      <c r="B22" s="10" t="s">
        <v>7540</v>
      </c>
      <c r="C22" s="12">
        <v>0.41666666666666669</v>
      </c>
      <c r="D22" s="13">
        <v>44128</v>
      </c>
      <c r="E22" s="7" t="s">
        <v>6978</v>
      </c>
      <c r="F22" s="14">
        <v>40.549999999999997</v>
      </c>
      <c r="G22" t="s">
        <v>10</v>
      </c>
      <c r="I22" t="s">
        <v>49</v>
      </c>
      <c r="J22">
        <f t="shared" si="0"/>
        <v>2</v>
      </c>
      <c r="K22" s="46">
        <f t="shared" si="1"/>
        <v>9.1617040769583142E-4</v>
      </c>
      <c r="L22">
        <v>3</v>
      </c>
      <c r="Q22" s="5" t="s">
        <v>9236</v>
      </c>
      <c r="R22" s="5">
        <v>7.6449999999999996</v>
      </c>
      <c r="S22" s="5">
        <v>10.654999999999999</v>
      </c>
      <c r="T22" s="5">
        <v>2.5750000000000002</v>
      </c>
      <c r="U22" s="5">
        <v>7.1775000000000002</v>
      </c>
      <c r="V22" s="5">
        <v>10.555</v>
      </c>
      <c r="W22" s="5">
        <v>12.39</v>
      </c>
      <c r="X22" s="5">
        <v>11.435</v>
      </c>
      <c r="Y22" s="5">
        <v>16.38</v>
      </c>
      <c r="Z22" s="5">
        <v>8.44</v>
      </c>
      <c r="AA22" s="5">
        <v>9.85</v>
      </c>
      <c r="AB22" s="5">
        <v>8.5299999999999994</v>
      </c>
      <c r="AD22" s="5">
        <v>14.23</v>
      </c>
    </row>
    <row r="23" spans="1:30" ht="14.25">
      <c r="A23" s="11">
        <v>44136</v>
      </c>
      <c r="B23" s="10" t="s">
        <v>7786</v>
      </c>
      <c r="C23" s="12">
        <v>0.66666666666666663</v>
      </c>
      <c r="D23" s="13">
        <v>44138</v>
      </c>
      <c r="E23" s="7" t="s">
        <v>6978</v>
      </c>
      <c r="F23" s="14">
        <v>41.04</v>
      </c>
      <c r="G23" t="s">
        <v>10</v>
      </c>
      <c r="I23" t="s">
        <v>12</v>
      </c>
      <c r="J23">
        <f t="shared" si="0"/>
        <v>273</v>
      </c>
      <c r="K23" s="46">
        <f t="shared" si="1"/>
        <v>0.12505726065048098</v>
      </c>
      <c r="L23">
        <v>306</v>
      </c>
      <c r="Q23" s="40" t="s">
        <v>9241</v>
      </c>
      <c r="R23" s="33">
        <f>R7/R3</f>
        <v>0.43204842306467023</v>
      </c>
      <c r="S23" s="33">
        <f t="shared" ref="S23:AB23" si="2">S7/S3</f>
        <v>7.1860650537576461E-3</v>
      </c>
      <c r="T23" s="33">
        <f t="shared" si="2"/>
        <v>3.0449011548248188E-3</v>
      </c>
      <c r="U23" s="33">
        <f t="shared" si="2"/>
        <v>8.6891740834755107E-2</v>
      </c>
      <c r="V23" s="33">
        <f t="shared" si="2"/>
        <v>0.1948245006688368</v>
      </c>
      <c r="W23" s="33">
        <f t="shared" si="2"/>
        <v>0.2600240277575393</v>
      </c>
      <c r="X23" s="33">
        <f t="shared" si="2"/>
        <v>0.2153381051131763</v>
      </c>
      <c r="Y23" s="33">
        <f t="shared" si="2"/>
        <v>0.39585329640822597</v>
      </c>
      <c r="Z23" s="33">
        <f t="shared" si="2"/>
        <v>0.19782944685466378</v>
      </c>
      <c r="AA23" s="33">
        <f t="shared" si="2"/>
        <v>0.16582007120514267</v>
      </c>
      <c r="AB23" s="33">
        <f t="shared" si="2"/>
        <v>0.22392878440838052</v>
      </c>
      <c r="AD23" s="33">
        <f>AD7/AD3</f>
        <v>0.278875281716292</v>
      </c>
    </row>
    <row r="24" spans="1:30" ht="14.25">
      <c r="A24" s="11">
        <v>44136</v>
      </c>
      <c r="B24" s="10" t="s">
        <v>7784</v>
      </c>
      <c r="C24" s="12">
        <v>0.58333333333333337</v>
      </c>
      <c r="D24" s="13">
        <v>44138</v>
      </c>
      <c r="E24" s="7" t="s">
        <v>6978</v>
      </c>
      <c r="F24" s="14">
        <v>41.33</v>
      </c>
      <c r="G24" t="s">
        <v>10</v>
      </c>
      <c r="I24" t="s">
        <v>117</v>
      </c>
      <c r="J24">
        <f t="shared" si="0"/>
        <v>2</v>
      </c>
      <c r="K24" s="46">
        <f t="shared" si="1"/>
        <v>9.1617040769583142E-4</v>
      </c>
      <c r="L24">
        <v>1</v>
      </c>
    </row>
    <row r="25" spans="1:30" ht="14.25">
      <c r="A25" s="11">
        <v>44105</v>
      </c>
      <c r="B25" s="10" t="s">
        <v>7336</v>
      </c>
      <c r="C25" s="12">
        <v>0.91666666666666663</v>
      </c>
      <c r="D25" s="13">
        <v>44119</v>
      </c>
      <c r="E25" s="7" t="s">
        <v>6978</v>
      </c>
      <c r="F25" s="14">
        <v>41.4</v>
      </c>
      <c r="G25" t="s">
        <v>10</v>
      </c>
      <c r="I25" t="s">
        <v>13</v>
      </c>
      <c r="J25">
        <f t="shared" si="0"/>
        <v>33</v>
      </c>
      <c r="K25" s="46">
        <f t="shared" si="1"/>
        <v>1.5116811726981219E-2</v>
      </c>
      <c r="L25">
        <v>18</v>
      </c>
    </row>
    <row r="26" spans="1:30" ht="14.25">
      <c r="A26" s="11">
        <v>44105</v>
      </c>
      <c r="B26" s="10" t="s">
        <v>7122</v>
      </c>
      <c r="C26" s="12">
        <v>0</v>
      </c>
      <c r="D26" s="13">
        <v>44111</v>
      </c>
      <c r="E26" s="7" t="s">
        <v>6978</v>
      </c>
      <c r="F26" s="14">
        <v>41.63</v>
      </c>
      <c r="G26" t="s">
        <v>10</v>
      </c>
      <c r="J26">
        <f>SUM(J2:J25)</f>
        <v>2183</v>
      </c>
      <c r="K26" s="46">
        <f>SUM(K2:K25)</f>
        <v>1.0000000000000002</v>
      </c>
    </row>
    <row r="27" spans="1:30" ht="14.25">
      <c r="A27" s="11">
        <v>44136</v>
      </c>
      <c r="B27" s="10" t="s">
        <v>7785</v>
      </c>
      <c r="C27" s="12">
        <v>0.625</v>
      </c>
      <c r="D27" s="13">
        <v>44138</v>
      </c>
      <c r="E27" s="7" t="s">
        <v>6978</v>
      </c>
      <c r="F27" s="14">
        <v>41.79</v>
      </c>
      <c r="G27" t="s">
        <v>10</v>
      </c>
    </row>
    <row r="28" spans="1:30" ht="14.25">
      <c r="A28" s="11">
        <v>44136</v>
      </c>
      <c r="B28" s="10" t="s">
        <v>7783</v>
      </c>
      <c r="C28" s="12">
        <v>0.54166666666666663</v>
      </c>
      <c r="D28" s="13">
        <v>44138</v>
      </c>
      <c r="E28" s="7" t="s">
        <v>6978</v>
      </c>
      <c r="F28" s="14">
        <v>41.86</v>
      </c>
      <c r="G28" t="s">
        <v>10</v>
      </c>
    </row>
    <row r="29" spans="1:30" ht="14.25">
      <c r="A29" s="11">
        <v>44105</v>
      </c>
      <c r="B29" s="10" t="s">
        <v>7311</v>
      </c>
      <c r="C29" s="12">
        <v>0.875</v>
      </c>
      <c r="D29" s="13">
        <v>44118</v>
      </c>
      <c r="E29" s="7" t="s">
        <v>6978</v>
      </c>
      <c r="F29" s="14">
        <v>42.09</v>
      </c>
      <c r="G29" t="s">
        <v>10</v>
      </c>
    </row>
    <row r="30" spans="1:30" ht="14.25">
      <c r="A30" s="11">
        <v>44136</v>
      </c>
      <c r="B30" s="10" t="s">
        <v>7837</v>
      </c>
      <c r="C30" s="12">
        <v>0.79166666666666663</v>
      </c>
      <c r="D30" s="13">
        <v>44140</v>
      </c>
      <c r="E30" s="7" t="s">
        <v>6978</v>
      </c>
      <c r="F30" s="14">
        <v>42.15</v>
      </c>
      <c r="G30" t="s">
        <v>10</v>
      </c>
    </row>
    <row r="31" spans="1:30" ht="14.25">
      <c r="A31" s="11">
        <v>44166</v>
      </c>
      <c r="B31" s="10" t="s">
        <v>8994</v>
      </c>
      <c r="C31" s="12">
        <v>0</v>
      </c>
      <c r="D31" s="13">
        <v>44189</v>
      </c>
      <c r="E31" s="7" t="s">
        <v>6978</v>
      </c>
      <c r="F31" s="14">
        <v>42.34</v>
      </c>
      <c r="G31" t="s">
        <v>10</v>
      </c>
    </row>
    <row r="32" spans="1:30" ht="14.25">
      <c r="A32" s="11">
        <v>44105</v>
      </c>
      <c r="B32" s="10" t="s">
        <v>7447</v>
      </c>
      <c r="C32" s="12">
        <v>0.54166666666666663</v>
      </c>
      <c r="D32" s="13">
        <v>44124</v>
      </c>
      <c r="E32" s="7" t="s">
        <v>6978</v>
      </c>
      <c r="F32" s="14">
        <v>42.39</v>
      </c>
      <c r="G32" t="s">
        <v>10</v>
      </c>
    </row>
    <row r="33" spans="1:7" ht="14.25">
      <c r="A33" s="11">
        <v>44136</v>
      </c>
      <c r="B33" s="10" t="s">
        <v>7778</v>
      </c>
      <c r="C33" s="12">
        <v>0.33333333333333331</v>
      </c>
      <c r="D33" s="13">
        <v>44138</v>
      </c>
      <c r="E33" s="7" t="s">
        <v>6978</v>
      </c>
      <c r="F33" s="14">
        <v>42.48</v>
      </c>
      <c r="G33" t="s">
        <v>10</v>
      </c>
    </row>
    <row r="34" spans="1:7" ht="14.25">
      <c r="A34" s="11">
        <v>44136</v>
      </c>
      <c r="B34" s="10" t="s">
        <v>7761</v>
      </c>
      <c r="C34" s="12">
        <v>0.625</v>
      </c>
      <c r="D34" s="13">
        <v>44137</v>
      </c>
      <c r="E34" s="7" t="s">
        <v>6978</v>
      </c>
      <c r="F34" s="14">
        <v>42.69</v>
      </c>
      <c r="G34" t="s">
        <v>10</v>
      </c>
    </row>
    <row r="35" spans="1:7" ht="14.25">
      <c r="A35" s="11">
        <v>44105</v>
      </c>
      <c r="B35" s="10" t="s">
        <v>7675</v>
      </c>
      <c r="C35" s="12">
        <v>4.1666666666666664E-2</v>
      </c>
      <c r="D35" s="13">
        <v>44134</v>
      </c>
      <c r="E35" s="7" t="s">
        <v>6978</v>
      </c>
      <c r="F35" s="14">
        <v>42.99</v>
      </c>
      <c r="G35" t="s">
        <v>10</v>
      </c>
    </row>
    <row r="36" spans="1:7" ht="14.25">
      <c r="A36" s="11">
        <v>44136</v>
      </c>
      <c r="B36" s="10" t="s">
        <v>7787</v>
      </c>
      <c r="C36" s="12">
        <v>0.70833333333333337</v>
      </c>
      <c r="D36" s="13">
        <v>44138</v>
      </c>
      <c r="E36" s="7" t="s">
        <v>6978</v>
      </c>
      <c r="F36" s="14">
        <v>43</v>
      </c>
      <c r="G36" t="s">
        <v>10</v>
      </c>
    </row>
    <row r="37" spans="1:7" ht="14.25">
      <c r="A37" s="11">
        <v>44136</v>
      </c>
      <c r="B37" s="10" t="s">
        <v>8009</v>
      </c>
      <c r="C37" s="12">
        <v>0.95833333333333337</v>
      </c>
      <c r="D37" s="13">
        <v>44147</v>
      </c>
      <c r="E37" s="7" t="s">
        <v>6978</v>
      </c>
      <c r="F37" s="14">
        <v>43.04</v>
      </c>
      <c r="G37" t="s">
        <v>10</v>
      </c>
    </row>
    <row r="38" spans="1:7" ht="14.25">
      <c r="A38" s="11">
        <v>44136</v>
      </c>
      <c r="B38" s="10" t="s">
        <v>7791</v>
      </c>
      <c r="C38" s="12">
        <v>0.875</v>
      </c>
      <c r="D38" s="13">
        <v>44138</v>
      </c>
      <c r="E38" s="7" t="s">
        <v>6978</v>
      </c>
      <c r="F38" s="14">
        <v>43.5</v>
      </c>
      <c r="G38" t="s">
        <v>10</v>
      </c>
    </row>
    <row r="39" spans="1:7" ht="14.25">
      <c r="A39" s="11">
        <v>44166</v>
      </c>
      <c r="B39" s="10" t="s">
        <v>9137</v>
      </c>
      <c r="C39" s="12">
        <v>0.95833333333333337</v>
      </c>
      <c r="D39" s="13">
        <v>44194</v>
      </c>
      <c r="E39" s="7" t="s">
        <v>6978</v>
      </c>
      <c r="F39" s="14">
        <v>43.6</v>
      </c>
      <c r="G39" t="s">
        <v>10</v>
      </c>
    </row>
    <row r="40" spans="1:7" ht="14.25">
      <c r="A40" s="11">
        <v>44136</v>
      </c>
      <c r="B40" s="10" t="s">
        <v>7790</v>
      </c>
      <c r="C40" s="12">
        <v>0.83333333333333337</v>
      </c>
      <c r="D40" s="13">
        <v>44138</v>
      </c>
      <c r="E40" s="7" t="s">
        <v>6978</v>
      </c>
      <c r="F40" s="14">
        <v>44</v>
      </c>
      <c r="G40" t="s">
        <v>10</v>
      </c>
    </row>
    <row r="41" spans="1:7" ht="14.25">
      <c r="A41" s="11">
        <v>44136</v>
      </c>
      <c r="B41" s="10" t="s">
        <v>7759</v>
      </c>
      <c r="C41" s="12">
        <v>0.54166666666666663</v>
      </c>
      <c r="D41" s="13">
        <v>44137</v>
      </c>
      <c r="E41" s="7" t="s">
        <v>6978</v>
      </c>
      <c r="F41" s="14">
        <v>44.25</v>
      </c>
      <c r="G41" t="s">
        <v>10</v>
      </c>
    </row>
    <row r="42" spans="1:7" ht="14.25">
      <c r="A42" s="11">
        <v>44136</v>
      </c>
      <c r="B42" s="10" t="s">
        <v>7805</v>
      </c>
      <c r="C42" s="12">
        <v>0.45833333333333331</v>
      </c>
      <c r="D42" s="13">
        <v>44139</v>
      </c>
      <c r="E42" s="7" t="s">
        <v>6978</v>
      </c>
      <c r="F42" s="14">
        <v>44.27</v>
      </c>
      <c r="G42" t="s">
        <v>10</v>
      </c>
    </row>
    <row r="43" spans="1:7" ht="14.25">
      <c r="A43" s="11">
        <v>44136</v>
      </c>
      <c r="B43" s="10" t="s">
        <v>7885</v>
      </c>
      <c r="C43" s="12">
        <v>0.79166666666666663</v>
      </c>
      <c r="D43" s="13">
        <v>44142</v>
      </c>
      <c r="E43" s="7" t="s">
        <v>6978</v>
      </c>
      <c r="F43" s="14">
        <v>44.35</v>
      </c>
      <c r="G43" t="s">
        <v>10</v>
      </c>
    </row>
    <row r="44" spans="1:7" ht="14.25">
      <c r="A44" s="11">
        <v>44105</v>
      </c>
      <c r="B44" s="10" t="s">
        <v>7121</v>
      </c>
      <c r="C44" s="12">
        <v>0.95833333333333337</v>
      </c>
      <c r="D44" s="13">
        <v>44110</v>
      </c>
      <c r="E44" s="7" t="s">
        <v>6978</v>
      </c>
      <c r="F44" s="14">
        <v>44.4</v>
      </c>
      <c r="G44" t="s">
        <v>10</v>
      </c>
    </row>
    <row r="45" spans="1:7" ht="14.25">
      <c r="A45" s="11">
        <v>44105</v>
      </c>
      <c r="B45" s="10" t="s">
        <v>7444</v>
      </c>
      <c r="C45" s="12">
        <v>0.41666666666666669</v>
      </c>
      <c r="D45" s="13">
        <v>44124</v>
      </c>
      <c r="E45" s="7" t="s">
        <v>6978</v>
      </c>
      <c r="F45" s="14">
        <v>44.7</v>
      </c>
      <c r="G45" t="s">
        <v>10</v>
      </c>
    </row>
    <row r="46" spans="1:7" ht="14.25">
      <c r="A46" s="11">
        <v>44166</v>
      </c>
      <c r="B46" s="10" t="s">
        <v>8703</v>
      </c>
      <c r="C46" s="12">
        <v>0.875</v>
      </c>
      <c r="D46" s="13">
        <v>44176</v>
      </c>
      <c r="E46" s="7" t="s">
        <v>6978</v>
      </c>
      <c r="F46" s="14">
        <v>45.01</v>
      </c>
      <c r="G46" t="s">
        <v>10</v>
      </c>
    </row>
    <row r="47" spans="1:7" ht="14.25">
      <c r="A47" s="11">
        <v>44166</v>
      </c>
      <c r="B47" s="10" t="s">
        <v>9061</v>
      </c>
      <c r="C47" s="12">
        <v>0.79166666666666663</v>
      </c>
      <c r="D47" s="13">
        <v>44191</v>
      </c>
      <c r="E47" s="7" t="s">
        <v>6978</v>
      </c>
      <c r="F47" s="14">
        <v>45.05</v>
      </c>
      <c r="G47" t="s">
        <v>10</v>
      </c>
    </row>
    <row r="48" spans="1:7" ht="14.25">
      <c r="A48" s="11">
        <v>44105</v>
      </c>
      <c r="B48" s="10" t="s">
        <v>7467</v>
      </c>
      <c r="C48" s="12">
        <v>0.375</v>
      </c>
      <c r="D48" s="13">
        <v>44125</v>
      </c>
      <c r="E48" s="7" t="s">
        <v>6978</v>
      </c>
      <c r="F48" s="14">
        <v>45.08</v>
      </c>
      <c r="G48" t="s">
        <v>10</v>
      </c>
    </row>
    <row r="49" spans="1:7" ht="14.25">
      <c r="A49" s="11">
        <v>44136</v>
      </c>
      <c r="B49" s="10" t="s">
        <v>8199</v>
      </c>
      <c r="C49" s="12">
        <v>0.875</v>
      </c>
      <c r="D49" s="13">
        <v>44155</v>
      </c>
      <c r="E49" s="7" t="s">
        <v>6978</v>
      </c>
      <c r="F49" s="14">
        <v>45.14</v>
      </c>
      <c r="G49" t="s">
        <v>10</v>
      </c>
    </row>
    <row r="50" spans="1:7" ht="14.25">
      <c r="A50" s="11">
        <v>44136</v>
      </c>
      <c r="B50" s="10" t="s">
        <v>8153</v>
      </c>
      <c r="C50" s="12">
        <v>0.95833333333333337</v>
      </c>
      <c r="D50" s="13">
        <v>44153</v>
      </c>
      <c r="E50" s="7" t="s">
        <v>6978</v>
      </c>
      <c r="F50" s="14">
        <v>45.19</v>
      </c>
      <c r="G50" t="s">
        <v>10</v>
      </c>
    </row>
    <row r="51" spans="1:7" ht="14.25">
      <c r="A51" s="11">
        <v>44105</v>
      </c>
      <c r="B51" s="10" t="s">
        <v>7108</v>
      </c>
      <c r="C51" s="12">
        <v>0.41666666666666669</v>
      </c>
      <c r="D51" s="13">
        <v>44110</v>
      </c>
      <c r="E51" s="7" t="s">
        <v>6978</v>
      </c>
      <c r="F51" s="14">
        <v>45.2</v>
      </c>
      <c r="G51" t="s">
        <v>10</v>
      </c>
    </row>
    <row r="52" spans="1:7" ht="14.25">
      <c r="A52" s="11">
        <v>44136</v>
      </c>
      <c r="B52" s="10" t="s">
        <v>8273</v>
      </c>
      <c r="C52" s="12">
        <v>0.95833333333333337</v>
      </c>
      <c r="D52" s="13">
        <v>44158</v>
      </c>
      <c r="E52" s="7" t="s">
        <v>6978</v>
      </c>
      <c r="F52" s="14">
        <v>45.47</v>
      </c>
      <c r="G52" t="s">
        <v>10</v>
      </c>
    </row>
    <row r="53" spans="1:7" ht="14.25">
      <c r="A53" s="11">
        <v>44105</v>
      </c>
      <c r="B53" s="10" t="s">
        <v>7611</v>
      </c>
      <c r="C53" s="12">
        <v>0.375</v>
      </c>
      <c r="D53" s="13">
        <v>44131</v>
      </c>
      <c r="E53" s="7" t="s">
        <v>6978</v>
      </c>
      <c r="F53" s="14">
        <v>45.54</v>
      </c>
      <c r="G53" t="s">
        <v>10</v>
      </c>
    </row>
    <row r="54" spans="1:7" ht="14.25">
      <c r="A54" s="11">
        <v>44136</v>
      </c>
      <c r="B54" s="10" t="s">
        <v>7997</v>
      </c>
      <c r="C54" s="12">
        <v>0.45833333333333331</v>
      </c>
      <c r="D54" s="13">
        <v>44147</v>
      </c>
      <c r="E54" s="7" t="s">
        <v>6978</v>
      </c>
      <c r="F54" s="14">
        <v>45.58</v>
      </c>
      <c r="G54" t="s">
        <v>10</v>
      </c>
    </row>
    <row r="55" spans="1:7" ht="14.25">
      <c r="A55" s="11">
        <v>44105</v>
      </c>
      <c r="B55" s="10" t="s">
        <v>7443</v>
      </c>
      <c r="C55" s="12">
        <v>0.375</v>
      </c>
      <c r="D55" s="13">
        <v>44124</v>
      </c>
      <c r="E55" s="7" t="s">
        <v>6978</v>
      </c>
      <c r="F55" s="14">
        <v>45.67</v>
      </c>
      <c r="G55" t="s">
        <v>10</v>
      </c>
    </row>
    <row r="56" spans="1:7" ht="14.25">
      <c r="A56" s="11">
        <v>44105</v>
      </c>
      <c r="B56" s="10" t="s">
        <v>7372</v>
      </c>
      <c r="C56" s="12">
        <v>0.41666666666666669</v>
      </c>
      <c r="D56" s="13">
        <v>44121</v>
      </c>
      <c r="E56" s="7" t="s">
        <v>6978</v>
      </c>
      <c r="F56" s="14">
        <v>45.92</v>
      </c>
      <c r="G56" t="s">
        <v>10</v>
      </c>
    </row>
    <row r="57" spans="1:7" ht="14.25">
      <c r="A57" s="11">
        <v>44136</v>
      </c>
      <c r="B57" s="10" t="s">
        <v>8139</v>
      </c>
      <c r="C57" s="12">
        <v>0.375</v>
      </c>
      <c r="D57" s="13">
        <v>44153</v>
      </c>
      <c r="E57" s="7" t="s">
        <v>6978</v>
      </c>
      <c r="F57" s="14">
        <v>45.98</v>
      </c>
      <c r="G57" t="s">
        <v>10</v>
      </c>
    </row>
    <row r="58" spans="1:7" ht="14.25">
      <c r="A58" s="11">
        <v>44136</v>
      </c>
      <c r="B58" s="10" t="s">
        <v>8295</v>
      </c>
      <c r="C58" s="12">
        <v>0.875</v>
      </c>
      <c r="D58" s="13">
        <v>44159</v>
      </c>
      <c r="E58" s="7" t="s">
        <v>6978</v>
      </c>
      <c r="F58" s="14">
        <v>46.06</v>
      </c>
      <c r="G58" t="s">
        <v>10</v>
      </c>
    </row>
    <row r="59" spans="1:7" ht="14.25">
      <c r="A59" s="11">
        <v>44105</v>
      </c>
      <c r="B59" s="10" t="s">
        <v>7287</v>
      </c>
      <c r="C59" s="12">
        <v>0.875</v>
      </c>
      <c r="D59" s="13">
        <v>44117</v>
      </c>
      <c r="E59" s="7" t="s">
        <v>6978</v>
      </c>
      <c r="F59" s="14">
        <v>46.14</v>
      </c>
      <c r="G59" t="s">
        <v>10</v>
      </c>
    </row>
    <row r="60" spans="1:7" ht="14.25">
      <c r="A60" s="11">
        <v>44166</v>
      </c>
      <c r="B60" s="10" t="s">
        <v>9136</v>
      </c>
      <c r="C60" s="12">
        <v>0.91666666666666663</v>
      </c>
      <c r="D60" s="13">
        <v>44194</v>
      </c>
      <c r="E60" s="7" t="s">
        <v>6978</v>
      </c>
      <c r="F60" s="14">
        <v>46.24</v>
      </c>
      <c r="G60" t="s">
        <v>10</v>
      </c>
    </row>
    <row r="61" spans="1:7" ht="14.25">
      <c r="A61" s="11">
        <v>44166</v>
      </c>
      <c r="B61" s="10" t="s">
        <v>8605</v>
      </c>
      <c r="C61" s="12">
        <v>0.79166666666666663</v>
      </c>
      <c r="D61" s="13">
        <v>44172</v>
      </c>
      <c r="E61" s="7" t="s">
        <v>6978</v>
      </c>
      <c r="F61" s="14">
        <v>46.27</v>
      </c>
      <c r="G61" t="s">
        <v>10</v>
      </c>
    </row>
    <row r="62" spans="1:7" ht="14.25">
      <c r="A62" s="11">
        <v>44105</v>
      </c>
      <c r="B62" s="10" t="s">
        <v>7505</v>
      </c>
      <c r="C62" s="12">
        <v>0.95833333333333337</v>
      </c>
      <c r="D62" s="13">
        <v>44126</v>
      </c>
      <c r="E62" s="7" t="s">
        <v>6978</v>
      </c>
      <c r="F62" s="14">
        <v>46.3</v>
      </c>
      <c r="G62" t="s">
        <v>10</v>
      </c>
    </row>
    <row r="63" spans="1:7" ht="14.25">
      <c r="A63" s="11">
        <v>44105</v>
      </c>
      <c r="B63" s="10" t="s">
        <v>7321</v>
      </c>
      <c r="C63" s="12">
        <v>0.29166666666666669</v>
      </c>
      <c r="D63" s="13">
        <v>44119</v>
      </c>
      <c r="E63" s="7" t="s">
        <v>6978</v>
      </c>
      <c r="F63" s="14">
        <v>46.5</v>
      </c>
      <c r="G63" t="s">
        <v>10</v>
      </c>
    </row>
    <row r="64" spans="1:7" ht="14.25">
      <c r="A64" s="11">
        <v>44105</v>
      </c>
      <c r="B64" s="10" t="s">
        <v>7496</v>
      </c>
      <c r="C64" s="12">
        <v>0.58333333333333337</v>
      </c>
      <c r="D64" s="13">
        <v>44126</v>
      </c>
      <c r="E64" s="7" t="s">
        <v>6978</v>
      </c>
      <c r="F64" s="14">
        <v>46.58</v>
      </c>
      <c r="G64" t="s">
        <v>10</v>
      </c>
    </row>
    <row r="65" spans="1:7" ht="14.25">
      <c r="A65" s="11">
        <v>44166</v>
      </c>
      <c r="B65" s="10" t="s">
        <v>9014</v>
      </c>
      <c r="C65" s="12">
        <v>0.83333333333333337</v>
      </c>
      <c r="D65" s="13">
        <v>44189</v>
      </c>
      <c r="E65" s="7" t="s">
        <v>6978</v>
      </c>
      <c r="F65" s="14">
        <v>46.62</v>
      </c>
      <c r="G65" t="s">
        <v>10</v>
      </c>
    </row>
    <row r="66" spans="1:7" ht="14.25">
      <c r="A66" s="11">
        <v>44105</v>
      </c>
      <c r="B66" s="10" t="s">
        <v>7383</v>
      </c>
      <c r="C66" s="12">
        <v>0.875</v>
      </c>
      <c r="D66" s="13">
        <v>44121</v>
      </c>
      <c r="E66" s="7" t="s">
        <v>6978</v>
      </c>
      <c r="F66" s="14">
        <v>46.78</v>
      </c>
      <c r="G66" t="s">
        <v>10</v>
      </c>
    </row>
    <row r="67" spans="1:7" ht="14.25">
      <c r="A67" s="11">
        <v>44105</v>
      </c>
      <c r="B67" s="10" t="s">
        <v>7479</v>
      </c>
      <c r="C67" s="12">
        <v>0.875</v>
      </c>
      <c r="D67" s="13">
        <v>44125</v>
      </c>
      <c r="E67" s="7" t="s">
        <v>6978</v>
      </c>
      <c r="F67" s="14">
        <v>46.9</v>
      </c>
      <c r="G67" t="s">
        <v>10</v>
      </c>
    </row>
    <row r="68" spans="1:7" ht="14.25">
      <c r="A68" s="11">
        <v>44105</v>
      </c>
      <c r="B68" s="10" t="s">
        <v>7527</v>
      </c>
      <c r="C68" s="12">
        <v>0.875</v>
      </c>
      <c r="D68" s="13">
        <v>44127</v>
      </c>
      <c r="E68" s="7" t="s">
        <v>6978</v>
      </c>
      <c r="F68" s="14">
        <v>46.94</v>
      </c>
      <c r="G68" t="s">
        <v>10</v>
      </c>
    </row>
    <row r="69" spans="1:7" ht="14.25">
      <c r="A69" s="11">
        <v>44166</v>
      </c>
      <c r="B69" s="10" t="s">
        <v>8728</v>
      </c>
      <c r="C69" s="12">
        <v>0.91666666666666663</v>
      </c>
      <c r="D69" s="13">
        <v>44177</v>
      </c>
      <c r="E69" s="7" t="s">
        <v>6978</v>
      </c>
      <c r="F69" s="14">
        <v>47.03</v>
      </c>
      <c r="G69" t="s">
        <v>10</v>
      </c>
    </row>
    <row r="70" spans="1:7" ht="14.25">
      <c r="A70" s="11">
        <v>44136</v>
      </c>
      <c r="B70" s="10" t="s">
        <v>8224</v>
      </c>
      <c r="C70" s="12">
        <v>0.91666666666666663</v>
      </c>
      <c r="D70" s="13">
        <v>44156</v>
      </c>
      <c r="E70" s="7" t="s">
        <v>6978</v>
      </c>
      <c r="F70" s="14">
        <v>47.26</v>
      </c>
      <c r="G70" t="s">
        <v>10</v>
      </c>
    </row>
    <row r="71" spans="1:7" ht="14.25">
      <c r="A71" s="11">
        <v>44166</v>
      </c>
      <c r="B71" s="10" t="s">
        <v>9013</v>
      </c>
      <c r="C71" s="12">
        <v>0.79166666666666663</v>
      </c>
      <c r="D71" s="13">
        <v>44189</v>
      </c>
      <c r="E71" s="7" t="s">
        <v>6978</v>
      </c>
      <c r="F71" s="14">
        <v>47.34</v>
      </c>
      <c r="G71" t="s">
        <v>10</v>
      </c>
    </row>
    <row r="72" spans="1:7" ht="14.25">
      <c r="A72" s="11">
        <v>44105</v>
      </c>
      <c r="B72" s="10" t="s">
        <v>7323</v>
      </c>
      <c r="C72" s="12">
        <v>0.375</v>
      </c>
      <c r="D72" s="13">
        <v>44119</v>
      </c>
      <c r="E72" s="7" t="s">
        <v>6978</v>
      </c>
      <c r="F72" s="14">
        <v>47.45</v>
      </c>
      <c r="G72" t="s">
        <v>10</v>
      </c>
    </row>
    <row r="73" spans="1:7" ht="14.25">
      <c r="A73" s="11">
        <v>44105</v>
      </c>
      <c r="B73" s="10" t="s">
        <v>7495</v>
      </c>
      <c r="C73" s="12">
        <v>0.54166666666666663</v>
      </c>
      <c r="D73" s="13">
        <v>44126</v>
      </c>
      <c r="E73" s="7" t="s">
        <v>6978</v>
      </c>
      <c r="F73" s="14">
        <v>47.5</v>
      </c>
      <c r="G73" t="s">
        <v>10</v>
      </c>
    </row>
    <row r="74" spans="1:7" ht="14.25">
      <c r="A74" s="11">
        <v>44166</v>
      </c>
      <c r="B74" s="10" t="s">
        <v>8993</v>
      </c>
      <c r="C74" s="12">
        <v>0.95833333333333337</v>
      </c>
      <c r="D74" s="13">
        <v>44188</v>
      </c>
      <c r="E74" s="7" t="s">
        <v>6978</v>
      </c>
      <c r="F74" s="14">
        <v>47.5</v>
      </c>
      <c r="G74" t="s">
        <v>10</v>
      </c>
    </row>
    <row r="75" spans="1:7" ht="14.25">
      <c r="A75" s="11">
        <v>44136</v>
      </c>
      <c r="B75" s="10" t="s">
        <v>7960</v>
      </c>
      <c r="C75" s="12">
        <v>0.91666666666666663</v>
      </c>
      <c r="D75" s="13">
        <v>44145</v>
      </c>
      <c r="E75" s="7" t="s">
        <v>6978</v>
      </c>
      <c r="F75" s="14">
        <v>47.55</v>
      </c>
      <c r="G75" t="s">
        <v>10</v>
      </c>
    </row>
    <row r="76" spans="1:7" ht="14.25">
      <c r="A76" s="11">
        <v>44166</v>
      </c>
      <c r="B76" s="10" t="s">
        <v>8727</v>
      </c>
      <c r="C76" s="12">
        <v>0.875</v>
      </c>
      <c r="D76" s="13">
        <v>44177</v>
      </c>
      <c r="E76" s="7" t="s">
        <v>6978</v>
      </c>
      <c r="F76" s="14">
        <v>47.73</v>
      </c>
      <c r="G76" t="s">
        <v>10</v>
      </c>
    </row>
    <row r="77" spans="1:7" ht="14.25">
      <c r="A77" s="11">
        <v>44136</v>
      </c>
      <c r="B77" s="10" t="s">
        <v>7983</v>
      </c>
      <c r="C77" s="12">
        <v>0.875</v>
      </c>
      <c r="D77" s="13">
        <v>44146</v>
      </c>
      <c r="E77" s="7" t="s">
        <v>6978</v>
      </c>
      <c r="F77" s="14">
        <v>47.82</v>
      </c>
      <c r="G77" t="s">
        <v>10</v>
      </c>
    </row>
    <row r="78" spans="1:7" ht="14.25">
      <c r="A78" s="11">
        <v>44166</v>
      </c>
      <c r="B78" s="10" t="s">
        <v>8680</v>
      </c>
      <c r="C78" s="12">
        <v>0.91666666666666663</v>
      </c>
      <c r="D78" s="13">
        <v>44175</v>
      </c>
      <c r="E78" s="7" t="s">
        <v>6978</v>
      </c>
      <c r="F78" s="14">
        <v>47.86</v>
      </c>
      <c r="G78" t="s">
        <v>10</v>
      </c>
    </row>
    <row r="79" spans="1:7" ht="14.25">
      <c r="A79" s="11">
        <v>44166</v>
      </c>
      <c r="B79" s="10" t="s">
        <v>8751</v>
      </c>
      <c r="C79" s="12">
        <v>0.875</v>
      </c>
      <c r="D79" s="13">
        <v>44178</v>
      </c>
      <c r="E79" s="7" t="s">
        <v>6978</v>
      </c>
      <c r="F79" s="14">
        <v>47.86</v>
      </c>
      <c r="G79" t="s">
        <v>10</v>
      </c>
    </row>
    <row r="80" spans="1:7" ht="14.25">
      <c r="A80" s="11">
        <v>44136</v>
      </c>
      <c r="B80" s="10" t="s">
        <v>8030</v>
      </c>
      <c r="C80" s="12">
        <v>0.83333333333333337</v>
      </c>
      <c r="D80" s="13">
        <v>44148</v>
      </c>
      <c r="E80" s="7" t="s">
        <v>6978</v>
      </c>
      <c r="F80" s="14">
        <v>47.89</v>
      </c>
      <c r="G80" t="s">
        <v>10</v>
      </c>
    </row>
    <row r="81" spans="1:7" ht="14.25">
      <c r="A81" s="11">
        <v>44136</v>
      </c>
      <c r="B81" s="10" t="s">
        <v>8007</v>
      </c>
      <c r="C81" s="12">
        <v>0.875</v>
      </c>
      <c r="D81" s="13">
        <v>44147</v>
      </c>
      <c r="E81" s="7" t="s">
        <v>6978</v>
      </c>
      <c r="F81" s="14">
        <v>47.96</v>
      </c>
      <c r="G81" t="s">
        <v>10</v>
      </c>
    </row>
    <row r="82" spans="1:7" ht="14.25">
      <c r="A82" s="11">
        <v>44136</v>
      </c>
      <c r="B82" s="10" t="s">
        <v>8126</v>
      </c>
      <c r="C82" s="12">
        <v>0.83333333333333337</v>
      </c>
      <c r="D82" s="13">
        <v>44152</v>
      </c>
      <c r="E82" s="7" t="s">
        <v>6978</v>
      </c>
      <c r="F82" s="14">
        <v>47.97</v>
      </c>
      <c r="G82" t="s">
        <v>10</v>
      </c>
    </row>
    <row r="83" spans="1:7" ht="14.25">
      <c r="A83" s="11">
        <v>44136</v>
      </c>
      <c r="B83" s="10" t="s">
        <v>8152</v>
      </c>
      <c r="C83" s="12">
        <v>0.91666666666666663</v>
      </c>
      <c r="D83" s="13">
        <v>44153</v>
      </c>
      <c r="E83" s="7" t="s">
        <v>6978</v>
      </c>
      <c r="F83" s="14">
        <v>48.14</v>
      </c>
      <c r="G83" t="s">
        <v>10</v>
      </c>
    </row>
    <row r="84" spans="1:7" ht="14.25">
      <c r="A84" s="11">
        <v>44105</v>
      </c>
      <c r="B84" s="10" t="s">
        <v>7299</v>
      </c>
      <c r="C84" s="12">
        <v>0.375</v>
      </c>
      <c r="D84" s="13">
        <v>44118</v>
      </c>
      <c r="E84" s="7" t="s">
        <v>6978</v>
      </c>
      <c r="F84" s="14">
        <v>48.35</v>
      </c>
      <c r="G84" t="s">
        <v>10</v>
      </c>
    </row>
    <row r="85" spans="1:7" ht="14.25">
      <c r="A85" s="11">
        <v>44166</v>
      </c>
      <c r="B85" s="10" t="s">
        <v>8528</v>
      </c>
      <c r="C85" s="12">
        <v>0.58333333333333337</v>
      </c>
      <c r="D85" s="13">
        <v>44169</v>
      </c>
      <c r="E85" s="7" t="s">
        <v>6978</v>
      </c>
      <c r="F85" s="14">
        <v>48.43</v>
      </c>
      <c r="G85" t="s">
        <v>10</v>
      </c>
    </row>
    <row r="86" spans="1:7" ht="14.25">
      <c r="A86" s="11">
        <v>44136</v>
      </c>
      <c r="B86" s="10" t="s">
        <v>7936</v>
      </c>
      <c r="C86" s="12">
        <v>0.91666666666666663</v>
      </c>
      <c r="D86" s="13">
        <v>44144</v>
      </c>
      <c r="E86" s="7" t="s">
        <v>6978</v>
      </c>
      <c r="F86" s="14">
        <v>48.5</v>
      </c>
      <c r="G86" t="s">
        <v>10</v>
      </c>
    </row>
    <row r="87" spans="1:7" ht="14.25">
      <c r="A87" s="11">
        <v>44166</v>
      </c>
      <c r="B87" s="10" t="s">
        <v>8775</v>
      </c>
      <c r="C87" s="12">
        <v>0.875</v>
      </c>
      <c r="D87" s="13">
        <v>44179</v>
      </c>
      <c r="E87" s="7" t="s">
        <v>6978</v>
      </c>
      <c r="F87" s="14">
        <v>48.62</v>
      </c>
      <c r="G87" t="s">
        <v>10</v>
      </c>
    </row>
    <row r="88" spans="1:7" ht="14.25">
      <c r="A88" s="11">
        <v>44166</v>
      </c>
      <c r="B88" s="10" t="s">
        <v>8477</v>
      </c>
      <c r="C88" s="12">
        <v>0.45833333333333331</v>
      </c>
      <c r="D88" s="13">
        <v>44167</v>
      </c>
      <c r="E88" s="7" t="s">
        <v>6978</v>
      </c>
      <c r="F88" s="14">
        <v>48.64</v>
      </c>
      <c r="G88" t="s">
        <v>10</v>
      </c>
    </row>
    <row r="89" spans="1:7" ht="14.25">
      <c r="A89" s="11">
        <v>44105</v>
      </c>
      <c r="B89" s="10" t="s">
        <v>7648</v>
      </c>
      <c r="C89" s="12">
        <v>0.91666666666666663</v>
      </c>
      <c r="D89" s="13">
        <v>44132</v>
      </c>
      <c r="E89" s="7" t="s">
        <v>6978</v>
      </c>
      <c r="F89" s="14">
        <v>48.71</v>
      </c>
      <c r="G89" t="s">
        <v>10</v>
      </c>
    </row>
    <row r="90" spans="1:7" ht="14.25">
      <c r="A90" s="11">
        <v>44136</v>
      </c>
      <c r="B90" s="10" t="s">
        <v>8197</v>
      </c>
      <c r="C90" s="12">
        <v>0.79166666666666663</v>
      </c>
      <c r="D90" s="13">
        <v>44155</v>
      </c>
      <c r="E90" s="7" t="s">
        <v>6978</v>
      </c>
      <c r="F90" s="14">
        <v>49</v>
      </c>
      <c r="G90" t="s">
        <v>10</v>
      </c>
    </row>
    <row r="91" spans="1:7" ht="14.25">
      <c r="A91" s="11">
        <v>44105</v>
      </c>
      <c r="B91" s="10" t="s">
        <v>7503</v>
      </c>
      <c r="C91" s="12">
        <v>0.875</v>
      </c>
      <c r="D91" s="13">
        <v>44126</v>
      </c>
      <c r="E91" s="7" t="s">
        <v>6978</v>
      </c>
      <c r="F91" s="14">
        <v>49.04</v>
      </c>
      <c r="G91" t="s">
        <v>10</v>
      </c>
    </row>
    <row r="92" spans="1:7" ht="14.25">
      <c r="A92" s="11">
        <v>44136</v>
      </c>
      <c r="B92" s="10" t="s">
        <v>8262</v>
      </c>
      <c r="C92" s="12">
        <v>0.5</v>
      </c>
      <c r="D92" s="13">
        <v>44158</v>
      </c>
      <c r="E92" s="7" t="s">
        <v>6978</v>
      </c>
      <c r="F92" s="14">
        <v>49.06</v>
      </c>
      <c r="G92" t="s">
        <v>10</v>
      </c>
    </row>
    <row r="93" spans="1:7" ht="14.25">
      <c r="A93" s="11">
        <v>44166</v>
      </c>
      <c r="B93" s="10" t="s">
        <v>8849</v>
      </c>
      <c r="C93" s="12">
        <v>0.95833333333333337</v>
      </c>
      <c r="D93" s="13">
        <v>44182</v>
      </c>
      <c r="E93" s="7" t="s">
        <v>6978</v>
      </c>
      <c r="F93" s="14">
        <v>49.07</v>
      </c>
      <c r="G93" t="s">
        <v>10</v>
      </c>
    </row>
    <row r="94" spans="1:7" ht="14.25">
      <c r="A94" s="11">
        <v>44105</v>
      </c>
      <c r="B94" s="10" t="s">
        <v>7494</v>
      </c>
      <c r="C94" s="12">
        <v>0.5</v>
      </c>
      <c r="D94" s="13">
        <v>44126</v>
      </c>
      <c r="E94" s="7" t="s">
        <v>6978</v>
      </c>
      <c r="F94" s="14">
        <v>49.08</v>
      </c>
      <c r="G94" t="s">
        <v>10</v>
      </c>
    </row>
    <row r="95" spans="1:7" ht="14.25">
      <c r="A95" s="11">
        <v>44105</v>
      </c>
      <c r="B95" s="10" t="s">
        <v>7478</v>
      </c>
      <c r="C95" s="12">
        <v>0.83333333333333337</v>
      </c>
      <c r="D95" s="13">
        <v>44125</v>
      </c>
      <c r="E95" s="7" t="s">
        <v>6978</v>
      </c>
      <c r="F95" s="14">
        <v>49.32</v>
      </c>
      <c r="G95" t="s">
        <v>10</v>
      </c>
    </row>
    <row r="96" spans="1:7" ht="14.25">
      <c r="A96" s="11">
        <v>44105</v>
      </c>
      <c r="B96" s="10" t="s">
        <v>7490</v>
      </c>
      <c r="C96" s="12">
        <v>0.33333333333333331</v>
      </c>
      <c r="D96" s="13">
        <v>44126</v>
      </c>
      <c r="E96" s="7" t="s">
        <v>6978</v>
      </c>
      <c r="F96" s="14">
        <v>49.53</v>
      </c>
      <c r="G96" t="s">
        <v>10</v>
      </c>
    </row>
    <row r="97" spans="1:7" ht="14.25">
      <c r="A97" s="11">
        <v>44136</v>
      </c>
      <c r="B97" s="10" t="s">
        <v>7930</v>
      </c>
      <c r="C97" s="12">
        <v>0.66666666666666663</v>
      </c>
      <c r="D97" s="13">
        <v>44144</v>
      </c>
      <c r="E97" s="7" t="s">
        <v>6978</v>
      </c>
      <c r="F97" s="14">
        <v>49.58</v>
      </c>
      <c r="G97" t="s">
        <v>10</v>
      </c>
    </row>
    <row r="98" spans="1:7" ht="14.25">
      <c r="A98" s="11">
        <v>44105</v>
      </c>
      <c r="B98" s="10" t="s">
        <v>7275</v>
      </c>
      <c r="C98" s="12">
        <v>0.375</v>
      </c>
      <c r="D98" s="13">
        <v>44117</v>
      </c>
      <c r="E98" s="7" t="s">
        <v>6978</v>
      </c>
      <c r="F98" s="14">
        <v>49.68</v>
      </c>
      <c r="G98" t="s">
        <v>10</v>
      </c>
    </row>
    <row r="99" spans="1:7" ht="14.25">
      <c r="A99" s="11">
        <v>44136</v>
      </c>
      <c r="B99" s="10" t="s">
        <v>8265</v>
      </c>
      <c r="C99" s="12">
        <v>0.625</v>
      </c>
      <c r="D99" s="13">
        <v>44158</v>
      </c>
      <c r="E99" s="7" t="s">
        <v>6978</v>
      </c>
      <c r="F99" s="14">
        <v>49.7</v>
      </c>
      <c r="G99" t="s">
        <v>10</v>
      </c>
    </row>
    <row r="100" spans="1:7" ht="14.25">
      <c r="A100" s="11">
        <v>44105</v>
      </c>
      <c r="B100" s="10" t="s">
        <v>7670</v>
      </c>
      <c r="C100" s="12">
        <v>0.83333333333333337</v>
      </c>
      <c r="D100" s="13">
        <v>44133</v>
      </c>
      <c r="E100" s="7" t="s">
        <v>6978</v>
      </c>
      <c r="F100" s="14">
        <v>49.83</v>
      </c>
      <c r="G100" t="s">
        <v>10</v>
      </c>
    </row>
    <row r="101" spans="1:7" ht="14.25">
      <c r="A101" s="11">
        <v>44105</v>
      </c>
      <c r="B101" s="10" t="s">
        <v>7346</v>
      </c>
      <c r="C101" s="12">
        <v>0.33333333333333331</v>
      </c>
      <c r="D101" s="13">
        <v>44120</v>
      </c>
      <c r="E101" s="7" t="s">
        <v>6978</v>
      </c>
      <c r="F101" s="14">
        <v>49.91</v>
      </c>
      <c r="G101" t="s">
        <v>10</v>
      </c>
    </row>
    <row r="102" spans="1:7" ht="14.25">
      <c r="A102" s="11">
        <v>44136</v>
      </c>
      <c r="B102" s="10" t="s">
        <v>7922</v>
      </c>
      <c r="C102" s="12">
        <v>0.33333333333333331</v>
      </c>
      <c r="D102" s="13">
        <v>44144</v>
      </c>
      <c r="E102" s="7" t="s">
        <v>6978</v>
      </c>
      <c r="F102" s="14">
        <v>49.95</v>
      </c>
      <c r="G102" t="s">
        <v>10</v>
      </c>
    </row>
    <row r="103" spans="1:7" ht="14.25">
      <c r="A103" s="11">
        <v>44166</v>
      </c>
      <c r="B103" s="10" t="s">
        <v>8800</v>
      </c>
      <c r="C103" s="12">
        <v>0.91666666666666663</v>
      </c>
      <c r="D103" s="13">
        <v>44180</v>
      </c>
      <c r="E103" s="7" t="s">
        <v>6978</v>
      </c>
      <c r="F103" s="14">
        <v>49.97</v>
      </c>
      <c r="G103" t="s">
        <v>10</v>
      </c>
    </row>
    <row r="104" spans="1:7" ht="14.25">
      <c r="A104" s="11">
        <v>44105</v>
      </c>
      <c r="B104" s="10" t="s">
        <v>7334</v>
      </c>
      <c r="C104" s="12">
        <v>0.83333333333333337</v>
      </c>
      <c r="D104" s="13">
        <v>44119</v>
      </c>
      <c r="E104" s="7" t="s">
        <v>6978</v>
      </c>
      <c r="F104" s="14">
        <v>50</v>
      </c>
      <c r="G104" t="s">
        <v>10</v>
      </c>
    </row>
    <row r="105" spans="1:7" ht="14.25">
      <c r="A105" s="11">
        <v>44105</v>
      </c>
      <c r="B105" s="10" t="s">
        <v>7669</v>
      </c>
      <c r="C105" s="12">
        <v>0.79166666666666663</v>
      </c>
      <c r="D105" s="13">
        <v>44133</v>
      </c>
      <c r="E105" s="7" t="s">
        <v>6978</v>
      </c>
      <c r="F105" s="14">
        <v>50</v>
      </c>
      <c r="G105" t="s">
        <v>10</v>
      </c>
    </row>
    <row r="106" spans="1:7" ht="14.25">
      <c r="A106" s="11">
        <v>44166</v>
      </c>
      <c r="B106" s="10" t="s">
        <v>8531</v>
      </c>
      <c r="C106" s="12">
        <v>0.70833333333333337</v>
      </c>
      <c r="D106" s="13">
        <v>44169</v>
      </c>
      <c r="E106" s="7" t="s">
        <v>6978</v>
      </c>
      <c r="F106" s="14">
        <v>50</v>
      </c>
      <c r="G106" t="s">
        <v>10</v>
      </c>
    </row>
    <row r="107" spans="1:7" ht="14.25">
      <c r="A107" s="11">
        <v>44136</v>
      </c>
      <c r="B107" s="10" t="s">
        <v>8103</v>
      </c>
      <c r="C107" s="12">
        <v>0.875</v>
      </c>
      <c r="D107" s="13">
        <v>44151</v>
      </c>
      <c r="E107" s="7" t="s">
        <v>6978</v>
      </c>
      <c r="F107" s="14">
        <v>50.14</v>
      </c>
      <c r="G107" t="s">
        <v>10</v>
      </c>
    </row>
    <row r="108" spans="1:7" ht="14.25">
      <c r="A108" s="11">
        <v>44166</v>
      </c>
      <c r="B108" s="10" t="s">
        <v>8826</v>
      </c>
      <c r="C108" s="12">
        <v>0</v>
      </c>
      <c r="D108" s="13">
        <v>44182</v>
      </c>
      <c r="E108" s="7" t="s">
        <v>6978</v>
      </c>
      <c r="F108" s="14">
        <v>50.25</v>
      </c>
      <c r="G108" t="s">
        <v>10</v>
      </c>
    </row>
    <row r="109" spans="1:7" ht="14.25">
      <c r="A109" s="11">
        <v>44166</v>
      </c>
      <c r="B109" s="10" t="s">
        <v>9132</v>
      </c>
      <c r="C109" s="12">
        <v>0.75</v>
      </c>
      <c r="D109" s="13">
        <v>44194</v>
      </c>
      <c r="E109" s="7" t="s">
        <v>6978</v>
      </c>
      <c r="F109" s="14">
        <v>50.29</v>
      </c>
      <c r="G109" t="s">
        <v>10</v>
      </c>
    </row>
    <row r="110" spans="1:7" ht="14.25">
      <c r="A110" s="11">
        <v>44166</v>
      </c>
      <c r="B110" s="10" t="s">
        <v>8897</v>
      </c>
      <c r="C110" s="12">
        <v>0.95833333333333337</v>
      </c>
      <c r="D110" s="13">
        <v>44184</v>
      </c>
      <c r="E110" s="7" t="s">
        <v>6978</v>
      </c>
      <c r="F110" s="14">
        <v>50.36</v>
      </c>
      <c r="G110" t="s">
        <v>10</v>
      </c>
    </row>
    <row r="111" spans="1:7" ht="14.25">
      <c r="A111" s="11">
        <v>44105</v>
      </c>
      <c r="B111" s="10" t="s">
        <v>7493</v>
      </c>
      <c r="C111" s="12">
        <v>0.45833333333333331</v>
      </c>
      <c r="D111" s="13">
        <v>44126</v>
      </c>
      <c r="E111" s="7" t="s">
        <v>6978</v>
      </c>
      <c r="F111" s="14">
        <v>50.44</v>
      </c>
      <c r="G111" t="s">
        <v>10</v>
      </c>
    </row>
    <row r="112" spans="1:7" ht="14.25">
      <c r="A112" s="11">
        <v>44105</v>
      </c>
      <c r="B112" s="10" t="s">
        <v>7381</v>
      </c>
      <c r="C112" s="12">
        <v>0.79166666666666663</v>
      </c>
      <c r="D112" s="13">
        <v>44121</v>
      </c>
      <c r="E112" s="7" t="s">
        <v>6978</v>
      </c>
      <c r="F112" s="14">
        <v>50.46</v>
      </c>
      <c r="G112" t="s">
        <v>10</v>
      </c>
    </row>
    <row r="113" spans="1:7" ht="14.25">
      <c r="A113" s="11">
        <v>44166</v>
      </c>
      <c r="B113" s="10" t="s">
        <v>8992</v>
      </c>
      <c r="C113" s="12">
        <v>0.91666666666666663</v>
      </c>
      <c r="D113" s="13">
        <v>44188</v>
      </c>
      <c r="E113" s="7" t="s">
        <v>6978</v>
      </c>
      <c r="F113" s="14">
        <v>50.53</v>
      </c>
      <c r="G113" t="s">
        <v>10</v>
      </c>
    </row>
    <row r="114" spans="1:7" ht="14.25">
      <c r="A114" s="11">
        <v>44136</v>
      </c>
      <c r="B114" s="10" t="s">
        <v>7765</v>
      </c>
      <c r="C114" s="12">
        <v>0.79166666666666663</v>
      </c>
      <c r="D114" s="13">
        <v>44137</v>
      </c>
      <c r="E114" s="7" t="s">
        <v>6978</v>
      </c>
      <c r="F114" s="14">
        <v>50.74</v>
      </c>
      <c r="G114" t="s">
        <v>10</v>
      </c>
    </row>
    <row r="115" spans="1:7" ht="14.25">
      <c r="A115" s="11">
        <v>44136</v>
      </c>
      <c r="B115" s="10" t="s">
        <v>8244</v>
      </c>
      <c r="C115" s="12">
        <v>0.75</v>
      </c>
      <c r="D115" s="13">
        <v>44157</v>
      </c>
      <c r="E115" s="7" t="s">
        <v>6978</v>
      </c>
      <c r="F115" s="14">
        <v>50.75</v>
      </c>
      <c r="G115" t="s">
        <v>10</v>
      </c>
    </row>
    <row r="116" spans="1:7" ht="14.25">
      <c r="A116" s="11">
        <v>44136</v>
      </c>
      <c r="B116" s="10" t="s">
        <v>7950</v>
      </c>
      <c r="C116" s="12">
        <v>0.5</v>
      </c>
      <c r="D116" s="13">
        <v>44145</v>
      </c>
      <c r="E116" s="7" t="s">
        <v>6978</v>
      </c>
      <c r="F116" s="14">
        <v>50.82</v>
      </c>
      <c r="G116" t="s">
        <v>10</v>
      </c>
    </row>
    <row r="117" spans="1:7" ht="14.25">
      <c r="A117" s="11">
        <v>44136</v>
      </c>
      <c r="B117" s="10" t="s">
        <v>8294</v>
      </c>
      <c r="C117" s="12">
        <v>0.83333333333333337</v>
      </c>
      <c r="D117" s="13">
        <v>44159</v>
      </c>
      <c r="E117" s="7" t="s">
        <v>6978</v>
      </c>
      <c r="F117" s="14">
        <v>50.89</v>
      </c>
      <c r="G117" t="s">
        <v>10</v>
      </c>
    </row>
    <row r="118" spans="1:7" ht="14.25">
      <c r="A118" s="11">
        <v>44166</v>
      </c>
      <c r="B118" s="10" t="s">
        <v>8956</v>
      </c>
      <c r="C118" s="12">
        <v>0.41666666666666669</v>
      </c>
      <c r="D118" s="13">
        <v>44187</v>
      </c>
      <c r="E118" s="7" t="s">
        <v>6978</v>
      </c>
      <c r="F118" s="14">
        <v>50.95</v>
      </c>
      <c r="G118" t="s">
        <v>10</v>
      </c>
    </row>
    <row r="119" spans="1:7" ht="14.25">
      <c r="A119" s="11">
        <v>44136</v>
      </c>
      <c r="B119" s="10" t="s">
        <v>8005</v>
      </c>
      <c r="C119" s="12">
        <v>0.79166666666666663</v>
      </c>
      <c r="D119" s="13">
        <v>44147</v>
      </c>
      <c r="E119" s="7" t="s">
        <v>6978</v>
      </c>
      <c r="F119" s="14">
        <v>50.98</v>
      </c>
      <c r="G119" t="s">
        <v>10</v>
      </c>
    </row>
    <row r="120" spans="1:7" ht="14.25">
      <c r="A120" s="11">
        <v>44136</v>
      </c>
      <c r="B120" s="10" t="s">
        <v>8102</v>
      </c>
      <c r="C120" s="12">
        <v>0.83333333333333337</v>
      </c>
      <c r="D120" s="13">
        <v>44151</v>
      </c>
      <c r="E120" s="7" t="s">
        <v>6978</v>
      </c>
      <c r="F120" s="14">
        <v>51</v>
      </c>
      <c r="G120" t="s">
        <v>10</v>
      </c>
    </row>
    <row r="121" spans="1:7" ht="14.25">
      <c r="A121" s="11">
        <v>44166</v>
      </c>
      <c r="B121" s="10" t="s">
        <v>8558</v>
      </c>
      <c r="C121" s="12">
        <v>0.83333333333333337</v>
      </c>
      <c r="D121" s="13">
        <v>44170</v>
      </c>
      <c r="E121" s="7" t="s">
        <v>6978</v>
      </c>
      <c r="F121" s="14">
        <v>51.05</v>
      </c>
      <c r="G121" t="s">
        <v>10</v>
      </c>
    </row>
    <row r="122" spans="1:7" ht="14.25">
      <c r="A122" s="11">
        <v>44105</v>
      </c>
      <c r="B122" s="10" t="s">
        <v>7180</v>
      </c>
      <c r="C122" s="12">
        <v>0.41666666666666669</v>
      </c>
      <c r="D122" s="13">
        <v>44113</v>
      </c>
      <c r="E122" s="7" t="s">
        <v>6978</v>
      </c>
      <c r="F122" s="14">
        <v>51.1</v>
      </c>
      <c r="G122" t="s">
        <v>10</v>
      </c>
    </row>
    <row r="123" spans="1:7" ht="14.25">
      <c r="A123" s="11">
        <v>44166</v>
      </c>
      <c r="B123" s="10" t="s">
        <v>9160</v>
      </c>
      <c r="C123" s="12">
        <v>0.91666666666666663</v>
      </c>
      <c r="D123" s="13">
        <v>44195</v>
      </c>
      <c r="E123" s="7" t="s">
        <v>6978</v>
      </c>
      <c r="F123" s="14">
        <v>51.13</v>
      </c>
      <c r="G123" t="s">
        <v>10</v>
      </c>
    </row>
    <row r="124" spans="1:7" ht="14.25">
      <c r="A124" s="11">
        <v>44166</v>
      </c>
      <c r="B124" s="10" t="s">
        <v>8918</v>
      </c>
      <c r="C124" s="12">
        <v>0.83333333333333337</v>
      </c>
      <c r="D124" s="13">
        <v>44185</v>
      </c>
      <c r="E124" s="7" t="s">
        <v>6978</v>
      </c>
      <c r="F124" s="14">
        <v>51.31</v>
      </c>
      <c r="G124" t="s">
        <v>10</v>
      </c>
    </row>
    <row r="125" spans="1:7" ht="14.25">
      <c r="A125" s="11">
        <v>44136</v>
      </c>
      <c r="B125" s="10" t="s">
        <v>8284</v>
      </c>
      <c r="C125" s="12">
        <v>0.41666666666666669</v>
      </c>
      <c r="D125" s="13">
        <v>44159</v>
      </c>
      <c r="E125" s="7" t="s">
        <v>6978</v>
      </c>
      <c r="F125" s="14">
        <v>51.4</v>
      </c>
      <c r="G125" t="s">
        <v>10</v>
      </c>
    </row>
    <row r="126" spans="1:7" ht="14.25">
      <c r="A126" s="11">
        <v>44166</v>
      </c>
      <c r="B126" s="10" t="s">
        <v>8790</v>
      </c>
      <c r="C126" s="12">
        <v>0.5</v>
      </c>
      <c r="D126" s="13">
        <v>44180</v>
      </c>
      <c r="E126" s="7" t="s">
        <v>6978</v>
      </c>
      <c r="F126" s="14">
        <v>51.49</v>
      </c>
      <c r="G126" t="s">
        <v>10</v>
      </c>
    </row>
    <row r="127" spans="1:7" ht="14.25">
      <c r="A127" s="11">
        <v>44105</v>
      </c>
      <c r="B127" s="10" t="s">
        <v>7647</v>
      </c>
      <c r="C127" s="12">
        <v>0.875</v>
      </c>
      <c r="D127" s="13">
        <v>44132</v>
      </c>
      <c r="E127" s="7" t="s">
        <v>6978</v>
      </c>
      <c r="F127" s="14">
        <v>51.52</v>
      </c>
      <c r="G127" t="s">
        <v>10</v>
      </c>
    </row>
    <row r="128" spans="1:7" ht="14.25">
      <c r="A128" s="11">
        <v>44105</v>
      </c>
      <c r="B128" s="10" t="s">
        <v>6988</v>
      </c>
      <c r="C128" s="12">
        <v>0.41666666666666669</v>
      </c>
      <c r="D128" s="13">
        <v>44105</v>
      </c>
      <c r="E128" s="7" t="s">
        <v>6978</v>
      </c>
      <c r="F128" s="14">
        <v>51.73</v>
      </c>
      <c r="G128" t="s">
        <v>10</v>
      </c>
    </row>
    <row r="129" spans="1:7" ht="14.25">
      <c r="A129" s="11">
        <v>44136</v>
      </c>
      <c r="B129" s="10" t="s">
        <v>8246</v>
      </c>
      <c r="C129" s="12">
        <v>0.83333333333333337</v>
      </c>
      <c r="D129" s="13">
        <v>44157</v>
      </c>
      <c r="E129" s="7" t="s">
        <v>6978</v>
      </c>
      <c r="F129" s="14">
        <v>51.8</v>
      </c>
      <c r="G129" t="s">
        <v>10</v>
      </c>
    </row>
    <row r="130" spans="1:7" ht="14.25">
      <c r="A130" s="11">
        <v>44166</v>
      </c>
      <c r="B130" s="10" t="s">
        <v>8768</v>
      </c>
      <c r="C130" s="12">
        <v>0.58333333333333337</v>
      </c>
      <c r="D130" s="13">
        <v>44179</v>
      </c>
      <c r="E130" s="7" t="s">
        <v>6978</v>
      </c>
      <c r="F130" s="14">
        <v>51.82</v>
      </c>
      <c r="G130" t="s">
        <v>10</v>
      </c>
    </row>
    <row r="131" spans="1:7" ht="14.25">
      <c r="A131" s="11">
        <v>44166</v>
      </c>
      <c r="B131" s="10" t="s">
        <v>9150</v>
      </c>
      <c r="C131" s="12">
        <v>0.5</v>
      </c>
      <c r="D131" s="13">
        <v>44195</v>
      </c>
      <c r="E131" s="7" t="s">
        <v>6978</v>
      </c>
      <c r="F131" s="14">
        <v>51.86</v>
      </c>
      <c r="G131" t="s">
        <v>10</v>
      </c>
    </row>
    <row r="132" spans="1:7" ht="14.25">
      <c r="A132" s="11">
        <v>44136</v>
      </c>
      <c r="B132" s="10" t="s">
        <v>8100</v>
      </c>
      <c r="C132" s="12">
        <v>0.75</v>
      </c>
      <c r="D132" s="13">
        <v>44151</v>
      </c>
      <c r="E132" s="7" t="s">
        <v>6978</v>
      </c>
      <c r="F132" s="14">
        <v>51.9</v>
      </c>
      <c r="G132" t="s">
        <v>10</v>
      </c>
    </row>
    <row r="133" spans="1:7" ht="14.25">
      <c r="A133" s="11">
        <v>44166</v>
      </c>
      <c r="B133" s="10" t="s">
        <v>8987</v>
      </c>
      <c r="C133" s="12">
        <v>0.70833333333333337</v>
      </c>
      <c r="D133" s="13">
        <v>44188</v>
      </c>
      <c r="E133" s="7" t="s">
        <v>6978</v>
      </c>
      <c r="F133" s="14">
        <v>52.08</v>
      </c>
      <c r="G133" t="s">
        <v>10</v>
      </c>
    </row>
    <row r="134" spans="1:7" ht="14.25">
      <c r="A134" s="11">
        <v>44166</v>
      </c>
      <c r="B134" s="10" t="s">
        <v>8749</v>
      </c>
      <c r="C134" s="12">
        <v>0.79166666666666663</v>
      </c>
      <c r="D134" s="13">
        <v>44178</v>
      </c>
      <c r="E134" s="7" t="s">
        <v>6978</v>
      </c>
      <c r="F134" s="14">
        <v>52.13</v>
      </c>
      <c r="G134" t="s">
        <v>10</v>
      </c>
    </row>
    <row r="135" spans="1:7" ht="14.25">
      <c r="A135" s="11">
        <v>44166</v>
      </c>
      <c r="B135" s="10" t="s">
        <v>8677</v>
      </c>
      <c r="C135" s="12">
        <v>0.79166666666666663</v>
      </c>
      <c r="D135" s="13">
        <v>44175</v>
      </c>
      <c r="E135" s="7" t="s">
        <v>6978</v>
      </c>
      <c r="F135" s="14">
        <v>52.16</v>
      </c>
      <c r="G135" t="s">
        <v>10</v>
      </c>
    </row>
    <row r="136" spans="1:7" ht="14.25">
      <c r="A136" s="11">
        <v>44136</v>
      </c>
      <c r="B136" s="10" t="s">
        <v>8415</v>
      </c>
      <c r="C136" s="12">
        <v>0.875</v>
      </c>
      <c r="D136" s="13">
        <v>44164</v>
      </c>
      <c r="E136" s="7" t="s">
        <v>6978</v>
      </c>
      <c r="F136" s="14">
        <v>52.26</v>
      </c>
      <c r="G136" t="s">
        <v>10</v>
      </c>
    </row>
    <row r="137" spans="1:7" ht="14.25">
      <c r="A137" s="11">
        <v>44166</v>
      </c>
      <c r="B137" s="10" t="s">
        <v>8981</v>
      </c>
      <c r="C137" s="12">
        <v>0.45833333333333331</v>
      </c>
      <c r="D137" s="13">
        <v>44188</v>
      </c>
      <c r="E137" s="7" t="s">
        <v>6978</v>
      </c>
      <c r="F137" s="14">
        <v>52.36</v>
      </c>
      <c r="G137" t="s">
        <v>10</v>
      </c>
    </row>
    <row r="138" spans="1:7" ht="14.25">
      <c r="A138" s="11">
        <v>44105</v>
      </c>
      <c r="B138" s="10" t="s">
        <v>7357</v>
      </c>
      <c r="C138" s="12">
        <v>0.79166666666666663</v>
      </c>
      <c r="D138" s="13">
        <v>44120</v>
      </c>
      <c r="E138" s="7" t="s">
        <v>6978</v>
      </c>
      <c r="F138" s="14">
        <v>52.38</v>
      </c>
      <c r="G138" t="s">
        <v>10</v>
      </c>
    </row>
    <row r="139" spans="1:7" ht="14.25">
      <c r="A139" s="11">
        <v>44105</v>
      </c>
      <c r="B139" s="10" t="s">
        <v>7166</v>
      </c>
      <c r="C139" s="12">
        <v>0.83333333333333337</v>
      </c>
      <c r="D139" s="13">
        <v>44112</v>
      </c>
      <c r="E139" s="7" t="s">
        <v>6978</v>
      </c>
      <c r="F139" s="14">
        <v>52.39</v>
      </c>
      <c r="G139" t="s">
        <v>10</v>
      </c>
    </row>
    <row r="140" spans="1:7" ht="14.25">
      <c r="A140" s="11">
        <v>44136</v>
      </c>
      <c r="B140" s="10" t="s">
        <v>7949</v>
      </c>
      <c r="C140" s="12">
        <v>0.45833333333333331</v>
      </c>
      <c r="D140" s="13">
        <v>44145</v>
      </c>
      <c r="E140" s="7" t="s">
        <v>6978</v>
      </c>
      <c r="F140" s="14">
        <v>52.39</v>
      </c>
      <c r="G140" t="s">
        <v>10</v>
      </c>
    </row>
    <row r="141" spans="1:7" ht="14.25">
      <c r="A141" s="11">
        <v>44105</v>
      </c>
      <c r="B141" s="10" t="s">
        <v>7492</v>
      </c>
      <c r="C141" s="12">
        <v>0.41666666666666669</v>
      </c>
      <c r="D141" s="13">
        <v>44126</v>
      </c>
      <c r="E141" s="7" t="s">
        <v>6978</v>
      </c>
      <c r="F141" s="14">
        <v>52.43</v>
      </c>
      <c r="G141" t="s">
        <v>10</v>
      </c>
    </row>
    <row r="142" spans="1:7" ht="14.25">
      <c r="A142" s="11">
        <v>44166</v>
      </c>
      <c r="B142" s="10" t="s">
        <v>9183</v>
      </c>
      <c r="C142" s="12">
        <v>0.875</v>
      </c>
      <c r="D142" s="13">
        <v>44196</v>
      </c>
      <c r="E142" s="7" t="s">
        <v>6978</v>
      </c>
      <c r="F142" s="14">
        <v>52.44</v>
      </c>
      <c r="G142" t="s">
        <v>10</v>
      </c>
    </row>
    <row r="143" spans="1:7" ht="14.25">
      <c r="A143" s="11">
        <v>44136</v>
      </c>
      <c r="B143" s="10" t="s">
        <v>8318</v>
      </c>
      <c r="C143" s="12">
        <v>0.83333333333333337</v>
      </c>
      <c r="D143" s="13">
        <v>44160</v>
      </c>
      <c r="E143" s="7" t="s">
        <v>6978</v>
      </c>
      <c r="F143" s="14">
        <v>52.5</v>
      </c>
      <c r="G143" t="s">
        <v>10</v>
      </c>
    </row>
    <row r="144" spans="1:7" ht="14.25">
      <c r="A144" s="11">
        <v>44166</v>
      </c>
      <c r="B144" s="10" t="s">
        <v>8678</v>
      </c>
      <c r="C144" s="12">
        <v>0.83333333333333337</v>
      </c>
      <c r="D144" s="13">
        <v>44175</v>
      </c>
      <c r="E144" s="7" t="s">
        <v>6978</v>
      </c>
      <c r="F144" s="14">
        <v>52.53</v>
      </c>
      <c r="G144" t="s">
        <v>10</v>
      </c>
    </row>
    <row r="145" spans="1:7" ht="14.25">
      <c r="A145" s="11">
        <v>44136</v>
      </c>
      <c r="B145" s="10" t="s">
        <v>8150</v>
      </c>
      <c r="C145" s="12">
        <v>0.83333333333333337</v>
      </c>
      <c r="D145" s="13">
        <v>44153</v>
      </c>
      <c r="E145" s="7" t="s">
        <v>6978</v>
      </c>
      <c r="F145" s="14">
        <v>52.55</v>
      </c>
      <c r="G145" t="s">
        <v>10</v>
      </c>
    </row>
    <row r="146" spans="1:7" ht="14.25">
      <c r="A146" s="11">
        <v>44136</v>
      </c>
      <c r="B146" s="10" t="s">
        <v>7947</v>
      </c>
      <c r="C146" s="12">
        <v>0.375</v>
      </c>
      <c r="D146" s="13">
        <v>44145</v>
      </c>
      <c r="E146" s="7" t="s">
        <v>6978</v>
      </c>
      <c r="F146" s="14">
        <v>52.8</v>
      </c>
      <c r="G146" t="s">
        <v>10</v>
      </c>
    </row>
    <row r="147" spans="1:7" ht="14.25">
      <c r="A147" s="11">
        <v>44136</v>
      </c>
      <c r="B147" s="10" t="s">
        <v>7959</v>
      </c>
      <c r="C147" s="12">
        <v>0.875</v>
      </c>
      <c r="D147" s="13">
        <v>44145</v>
      </c>
      <c r="E147" s="7" t="s">
        <v>6978</v>
      </c>
      <c r="F147" s="14">
        <v>52.8</v>
      </c>
      <c r="G147" t="s">
        <v>10</v>
      </c>
    </row>
    <row r="148" spans="1:7" ht="14.25">
      <c r="A148" s="11">
        <v>44166</v>
      </c>
      <c r="B148" s="10" t="s">
        <v>8917</v>
      </c>
      <c r="C148" s="12">
        <v>0.79166666666666663</v>
      </c>
      <c r="D148" s="13">
        <v>44185</v>
      </c>
      <c r="E148" s="7" t="s">
        <v>6978</v>
      </c>
      <c r="F148" s="14">
        <v>52.81</v>
      </c>
      <c r="G148" t="s">
        <v>10</v>
      </c>
    </row>
    <row r="149" spans="1:7" ht="14.25">
      <c r="A149" s="11">
        <v>44166</v>
      </c>
      <c r="B149" s="10" t="s">
        <v>8767</v>
      </c>
      <c r="C149" s="12">
        <v>0.54166666666666663</v>
      </c>
      <c r="D149" s="13">
        <v>44179</v>
      </c>
      <c r="E149" s="7" t="s">
        <v>6978</v>
      </c>
      <c r="F149" s="14">
        <v>52.86</v>
      </c>
      <c r="G149" t="s">
        <v>10</v>
      </c>
    </row>
    <row r="150" spans="1:7" ht="14.25">
      <c r="A150" s="11">
        <v>44136</v>
      </c>
      <c r="B150" s="10" t="s">
        <v>7948</v>
      </c>
      <c r="C150" s="12">
        <v>0.41666666666666669</v>
      </c>
      <c r="D150" s="13">
        <v>44145</v>
      </c>
      <c r="E150" s="7" t="s">
        <v>6978</v>
      </c>
      <c r="F150" s="14">
        <v>52.97</v>
      </c>
      <c r="G150" t="s">
        <v>10</v>
      </c>
    </row>
    <row r="151" spans="1:7" ht="14.25">
      <c r="A151" s="11">
        <v>44105</v>
      </c>
      <c r="B151" s="10" t="s">
        <v>7118</v>
      </c>
      <c r="C151" s="12">
        <v>0.83333333333333337</v>
      </c>
      <c r="D151" s="13">
        <v>44110</v>
      </c>
      <c r="E151" s="7" t="s">
        <v>6978</v>
      </c>
      <c r="F151" s="14">
        <v>52.99</v>
      </c>
      <c r="G151" t="s">
        <v>10</v>
      </c>
    </row>
    <row r="152" spans="1:7" ht="14.25">
      <c r="A152" s="11">
        <v>44166</v>
      </c>
      <c r="B152" s="10" t="s">
        <v>8825</v>
      </c>
      <c r="C152" s="12">
        <v>0.95833333333333337</v>
      </c>
      <c r="D152" s="13">
        <v>44181</v>
      </c>
      <c r="E152" s="7" t="s">
        <v>6978</v>
      </c>
      <c r="F152" s="14">
        <v>53.3</v>
      </c>
      <c r="G152" t="s">
        <v>10</v>
      </c>
    </row>
    <row r="153" spans="1:7" ht="14.25">
      <c r="A153" s="11">
        <v>44166</v>
      </c>
      <c r="B153" s="10" t="s">
        <v>8725</v>
      </c>
      <c r="C153" s="12">
        <v>0.79166666666666663</v>
      </c>
      <c r="D153" s="13">
        <v>44177</v>
      </c>
      <c r="E153" s="7" t="s">
        <v>6978</v>
      </c>
      <c r="F153" s="14">
        <v>53.5</v>
      </c>
      <c r="G153" t="s">
        <v>10</v>
      </c>
    </row>
    <row r="154" spans="1:7" ht="14.25">
      <c r="A154" s="11">
        <v>44166</v>
      </c>
      <c r="B154" s="10" t="s">
        <v>8863</v>
      </c>
      <c r="C154" s="12">
        <v>0.54166666666666663</v>
      </c>
      <c r="D154" s="13">
        <v>44183</v>
      </c>
      <c r="E154" s="7" t="s">
        <v>6978</v>
      </c>
      <c r="F154" s="14">
        <v>53.7</v>
      </c>
      <c r="G154" t="s">
        <v>10</v>
      </c>
    </row>
    <row r="155" spans="1:7" ht="14.25">
      <c r="A155" s="11">
        <v>44166</v>
      </c>
      <c r="B155" s="10" t="s">
        <v>8817</v>
      </c>
      <c r="C155" s="12">
        <v>0.625</v>
      </c>
      <c r="D155" s="13">
        <v>44181</v>
      </c>
      <c r="E155" s="7" t="s">
        <v>6978</v>
      </c>
      <c r="F155" s="14">
        <v>53.75</v>
      </c>
      <c r="G155" t="s">
        <v>10</v>
      </c>
    </row>
    <row r="156" spans="1:7" ht="14.25">
      <c r="A156" s="11">
        <v>44105</v>
      </c>
      <c r="B156" s="10" t="s">
        <v>6987</v>
      </c>
      <c r="C156" s="12">
        <v>0.375</v>
      </c>
      <c r="D156" s="13">
        <v>44105</v>
      </c>
      <c r="E156" s="7" t="s">
        <v>6978</v>
      </c>
      <c r="F156" s="14">
        <v>54</v>
      </c>
      <c r="G156" t="s">
        <v>10</v>
      </c>
    </row>
    <row r="157" spans="1:7" ht="14.25">
      <c r="A157" s="11">
        <v>44166</v>
      </c>
      <c r="B157" s="10" t="s">
        <v>8654</v>
      </c>
      <c r="C157" s="12">
        <v>0.83333333333333337</v>
      </c>
      <c r="D157" s="13">
        <v>44174</v>
      </c>
      <c r="E157" s="7" t="s">
        <v>6978</v>
      </c>
      <c r="F157" s="14">
        <v>54.05</v>
      </c>
      <c r="G157" t="s">
        <v>10</v>
      </c>
    </row>
    <row r="158" spans="1:7" ht="14.25">
      <c r="A158" s="11">
        <v>44166</v>
      </c>
      <c r="B158" s="10" t="s">
        <v>8765</v>
      </c>
      <c r="C158" s="12">
        <v>0.45833333333333331</v>
      </c>
      <c r="D158" s="13">
        <v>44179</v>
      </c>
      <c r="E158" s="7" t="s">
        <v>6978</v>
      </c>
      <c r="F158" s="14">
        <v>54.05</v>
      </c>
      <c r="G158" t="s">
        <v>10</v>
      </c>
    </row>
    <row r="159" spans="1:7" ht="14.25">
      <c r="A159" s="11">
        <v>44166</v>
      </c>
      <c r="B159" s="10" t="s">
        <v>8532</v>
      </c>
      <c r="C159" s="12">
        <v>0.75</v>
      </c>
      <c r="D159" s="13">
        <v>44169</v>
      </c>
      <c r="E159" s="7" t="s">
        <v>6978</v>
      </c>
      <c r="F159" s="14">
        <v>54.1</v>
      </c>
      <c r="G159" t="s">
        <v>10</v>
      </c>
    </row>
    <row r="160" spans="1:7" ht="14.25">
      <c r="A160" s="11">
        <v>44166</v>
      </c>
      <c r="B160" s="10" t="s">
        <v>8964</v>
      </c>
      <c r="C160" s="12">
        <v>0.75</v>
      </c>
      <c r="D160" s="13">
        <v>44187</v>
      </c>
      <c r="E160" s="7" t="s">
        <v>6978</v>
      </c>
      <c r="F160" s="14">
        <v>54.15</v>
      </c>
      <c r="G160" t="s">
        <v>10</v>
      </c>
    </row>
    <row r="161" spans="1:7" ht="14.25">
      <c r="A161" s="11">
        <v>44136</v>
      </c>
      <c r="B161" s="10" t="s">
        <v>8292</v>
      </c>
      <c r="C161" s="12">
        <v>0.75</v>
      </c>
      <c r="D161" s="13">
        <v>44159</v>
      </c>
      <c r="E161" s="7" t="s">
        <v>6978</v>
      </c>
      <c r="F161" s="14">
        <v>54.4</v>
      </c>
      <c r="G161" t="s">
        <v>10</v>
      </c>
    </row>
    <row r="162" spans="1:7" ht="14.25">
      <c r="A162" s="11">
        <v>44166</v>
      </c>
      <c r="B162" s="10" t="s">
        <v>8815</v>
      </c>
      <c r="C162" s="12">
        <v>0.54166666666666663</v>
      </c>
      <c r="D162" s="13">
        <v>44181</v>
      </c>
      <c r="E162" s="7" t="s">
        <v>6978</v>
      </c>
      <c r="F162" s="14">
        <v>54.48</v>
      </c>
      <c r="G162" t="s">
        <v>10</v>
      </c>
    </row>
    <row r="163" spans="1:7" ht="14.25">
      <c r="A163" s="11">
        <v>44166</v>
      </c>
      <c r="B163" s="10" t="s">
        <v>8653</v>
      </c>
      <c r="C163" s="12">
        <v>0.79166666666666663</v>
      </c>
      <c r="D163" s="13">
        <v>44174</v>
      </c>
      <c r="E163" s="7" t="s">
        <v>6978</v>
      </c>
      <c r="F163" s="14">
        <v>54.68</v>
      </c>
      <c r="G163" t="s">
        <v>10</v>
      </c>
    </row>
    <row r="164" spans="1:7" ht="14.25">
      <c r="A164" s="11">
        <v>44166</v>
      </c>
      <c r="B164" s="10" t="s">
        <v>8814</v>
      </c>
      <c r="C164" s="12">
        <v>0.5</v>
      </c>
      <c r="D164" s="13">
        <v>44181</v>
      </c>
      <c r="E164" s="7" t="s">
        <v>6978</v>
      </c>
      <c r="F164" s="14">
        <v>54.79</v>
      </c>
      <c r="G164" t="s">
        <v>10</v>
      </c>
    </row>
    <row r="165" spans="1:7" ht="14.25">
      <c r="A165" s="11">
        <v>44105</v>
      </c>
      <c r="B165" s="10" t="s">
        <v>6986</v>
      </c>
      <c r="C165" s="12">
        <v>0.33333333333333331</v>
      </c>
      <c r="D165" s="13">
        <v>44105</v>
      </c>
      <c r="E165" s="7" t="s">
        <v>6978</v>
      </c>
      <c r="F165" s="14">
        <v>54.83</v>
      </c>
      <c r="G165" t="s">
        <v>10</v>
      </c>
    </row>
    <row r="166" spans="1:7" ht="14.25">
      <c r="A166" s="11">
        <v>44166</v>
      </c>
      <c r="B166" s="10" t="s">
        <v>8453</v>
      </c>
      <c r="C166" s="12">
        <v>0.45833333333333331</v>
      </c>
      <c r="D166" s="13">
        <v>44166</v>
      </c>
      <c r="E166" s="7" t="s">
        <v>6978</v>
      </c>
      <c r="F166" s="14">
        <v>55.01</v>
      </c>
      <c r="G166" t="s">
        <v>10</v>
      </c>
    </row>
    <row r="167" spans="1:7" ht="14.25">
      <c r="A167" s="11">
        <v>44166</v>
      </c>
      <c r="B167" s="10" t="s">
        <v>8812</v>
      </c>
      <c r="C167" s="12">
        <v>0.41666666666666669</v>
      </c>
      <c r="D167" s="13">
        <v>44181</v>
      </c>
      <c r="E167" s="7" t="s">
        <v>6978</v>
      </c>
      <c r="F167" s="14">
        <v>55.05</v>
      </c>
      <c r="G167" t="s">
        <v>10</v>
      </c>
    </row>
    <row r="168" spans="1:7" ht="14.25">
      <c r="A168" s="11">
        <v>44166</v>
      </c>
      <c r="B168" s="10" t="s">
        <v>8788</v>
      </c>
      <c r="C168" s="12">
        <v>0.41666666666666669</v>
      </c>
      <c r="D168" s="13">
        <v>44180</v>
      </c>
      <c r="E168" s="7" t="s">
        <v>6978</v>
      </c>
      <c r="F168" s="14">
        <v>55.45</v>
      </c>
      <c r="G168" t="s">
        <v>10</v>
      </c>
    </row>
    <row r="169" spans="1:7" ht="14.25">
      <c r="A169" s="11">
        <v>44166</v>
      </c>
      <c r="B169" s="10" t="s">
        <v>8763</v>
      </c>
      <c r="C169" s="12">
        <v>0.375</v>
      </c>
      <c r="D169" s="13">
        <v>44179</v>
      </c>
      <c r="E169" s="7" t="s">
        <v>6978</v>
      </c>
      <c r="F169" s="14">
        <v>55.5</v>
      </c>
      <c r="G169" t="s">
        <v>10</v>
      </c>
    </row>
    <row r="170" spans="1:7" ht="14.25">
      <c r="A170" s="11">
        <v>44166</v>
      </c>
      <c r="B170" s="10" t="s">
        <v>8869</v>
      </c>
      <c r="C170" s="12">
        <v>0.79166666666666663</v>
      </c>
      <c r="D170" s="13">
        <v>44183</v>
      </c>
      <c r="E170" s="7" t="s">
        <v>6978</v>
      </c>
      <c r="F170" s="14">
        <v>55.68</v>
      </c>
      <c r="G170" t="s">
        <v>10</v>
      </c>
    </row>
    <row r="171" spans="1:7" ht="14.25">
      <c r="A171" s="11">
        <v>44166</v>
      </c>
      <c r="B171" s="10" t="s">
        <v>9148</v>
      </c>
      <c r="C171" s="12">
        <v>0.41666666666666669</v>
      </c>
      <c r="D171" s="13">
        <v>44195</v>
      </c>
      <c r="E171" s="7" t="s">
        <v>6978</v>
      </c>
      <c r="F171" s="14">
        <v>55.68</v>
      </c>
      <c r="G171" t="s">
        <v>10</v>
      </c>
    </row>
    <row r="172" spans="1:7" ht="14.25">
      <c r="A172" s="11">
        <v>44136</v>
      </c>
      <c r="B172" s="10" t="s">
        <v>8342</v>
      </c>
      <c r="C172" s="12">
        <v>0.83333333333333337</v>
      </c>
      <c r="D172" s="13">
        <v>44161</v>
      </c>
      <c r="E172" s="7" t="s">
        <v>6978</v>
      </c>
      <c r="F172" s="14">
        <v>55.96</v>
      </c>
      <c r="G172" t="s">
        <v>10</v>
      </c>
    </row>
    <row r="173" spans="1:7" ht="14.25">
      <c r="A173" s="11">
        <v>44136</v>
      </c>
      <c r="B173" s="10" t="s">
        <v>8414</v>
      </c>
      <c r="C173" s="12">
        <v>0.83333333333333337</v>
      </c>
      <c r="D173" s="13">
        <v>44164</v>
      </c>
      <c r="E173" s="7" t="s">
        <v>6978</v>
      </c>
      <c r="F173" s="14">
        <v>55.98</v>
      </c>
      <c r="G173" t="s">
        <v>10</v>
      </c>
    </row>
    <row r="174" spans="1:7" ht="14.25">
      <c r="A174" s="11">
        <v>44166</v>
      </c>
      <c r="B174" s="10" t="s">
        <v>8786</v>
      </c>
      <c r="C174" s="12">
        <v>0.33333333333333331</v>
      </c>
      <c r="D174" s="13">
        <v>44180</v>
      </c>
      <c r="E174" s="7" t="s">
        <v>6978</v>
      </c>
      <c r="F174" s="14">
        <v>56</v>
      </c>
      <c r="G174" t="s">
        <v>10</v>
      </c>
    </row>
    <row r="175" spans="1:7" ht="14.25">
      <c r="A175" s="11">
        <v>44166</v>
      </c>
      <c r="B175" s="10" t="s">
        <v>8787</v>
      </c>
      <c r="C175" s="12">
        <v>0.375</v>
      </c>
      <c r="D175" s="13">
        <v>44180</v>
      </c>
      <c r="E175" s="7" t="s">
        <v>6978</v>
      </c>
      <c r="F175" s="14">
        <v>56</v>
      </c>
      <c r="G175" t="s">
        <v>10</v>
      </c>
    </row>
    <row r="176" spans="1:7" ht="14.25">
      <c r="A176" s="11">
        <v>44136</v>
      </c>
      <c r="B176" s="10" t="s">
        <v>8430</v>
      </c>
      <c r="C176" s="12">
        <v>0.5</v>
      </c>
      <c r="D176" s="13">
        <v>44165</v>
      </c>
      <c r="E176" s="7" t="s">
        <v>6978</v>
      </c>
      <c r="F176" s="14">
        <v>56.01</v>
      </c>
      <c r="G176" t="s">
        <v>10</v>
      </c>
    </row>
    <row r="177" spans="1:7" ht="14.25">
      <c r="A177" s="11">
        <v>44166</v>
      </c>
      <c r="B177" s="10" t="s">
        <v>8773</v>
      </c>
      <c r="C177" s="12">
        <v>0.79166666666666663</v>
      </c>
      <c r="D177" s="13">
        <v>44179</v>
      </c>
      <c r="E177" s="7" t="s">
        <v>6978</v>
      </c>
      <c r="F177" s="14">
        <v>56.02</v>
      </c>
      <c r="G177" t="s">
        <v>10</v>
      </c>
    </row>
    <row r="178" spans="1:7" ht="14.25">
      <c r="A178" s="11">
        <v>44105</v>
      </c>
      <c r="B178" s="10" t="s">
        <v>7501</v>
      </c>
      <c r="C178" s="12">
        <v>0.79166666666666663</v>
      </c>
      <c r="D178" s="13">
        <v>44126</v>
      </c>
      <c r="E178" s="7" t="s">
        <v>6978</v>
      </c>
      <c r="F178" s="14">
        <v>56.63</v>
      </c>
      <c r="G178" t="s">
        <v>10</v>
      </c>
    </row>
    <row r="179" spans="1:7" ht="14.25">
      <c r="A179" s="11">
        <v>44166</v>
      </c>
      <c r="B179" s="10" t="s">
        <v>8534</v>
      </c>
      <c r="C179" s="12">
        <v>0.83333333333333337</v>
      </c>
      <c r="D179" s="13">
        <v>44169</v>
      </c>
      <c r="E179" s="7" t="s">
        <v>6978</v>
      </c>
      <c r="F179" s="14">
        <v>56.74</v>
      </c>
      <c r="G179" t="s">
        <v>10</v>
      </c>
    </row>
    <row r="180" spans="1:7" ht="14.25">
      <c r="A180" s="11">
        <v>44166</v>
      </c>
      <c r="B180" s="10" t="s">
        <v>8861</v>
      </c>
      <c r="C180" s="12">
        <v>0.45833333333333331</v>
      </c>
      <c r="D180" s="13">
        <v>44183</v>
      </c>
      <c r="E180" s="7" t="s">
        <v>6978</v>
      </c>
      <c r="F180" s="14">
        <v>57.48</v>
      </c>
      <c r="G180" t="s">
        <v>10</v>
      </c>
    </row>
    <row r="181" spans="1:7" ht="14.25">
      <c r="A181" s="11">
        <v>44166</v>
      </c>
      <c r="B181" s="10" t="s">
        <v>8848</v>
      </c>
      <c r="C181" s="12">
        <v>0.91666666666666663</v>
      </c>
      <c r="D181" s="13">
        <v>44182</v>
      </c>
      <c r="E181" s="7" t="s">
        <v>6978</v>
      </c>
      <c r="F181" s="14">
        <v>57.93</v>
      </c>
      <c r="G181" t="s">
        <v>10</v>
      </c>
    </row>
    <row r="182" spans="1:7" ht="14.25">
      <c r="A182" s="11">
        <v>44166</v>
      </c>
      <c r="B182" s="10" t="s">
        <v>8840</v>
      </c>
      <c r="C182" s="12">
        <v>0.58333333333333337</v>
      </c>
      <c r="D182" s="13">
        <v>44182</v>
      </c>
      <c r="E182" s="7" t="s">
        <v>6978</v>
      </c>
      <c r="F182" s="14">
        <v>58.16</v>
      </c>
      <c r="G182" t="s">
        <v>10</v>
      </c>
    </row>
    <row r="183" spans="1:7" ht="14.25">
      <c r="A183" s="11">
        <v>44136</v>
      </c>
      <c r="B183" s="10" t="s">
        <v>8267</v>
      </c>
      <c r="C183" s="12">
        <v>0.70833333333333337</v>
      </c>
      <c r="D183" s="13">
        <v>44158</v>
      </c>
      <c r="E183" s="7" t="s">
        <v>6978</v>
      </c>
      <c r="F183" s="14">
        <v>58.26</v>
      </c>
      <c r="G183" t="s">
        <v>10</v>
      </c>
    </row>
    <row r="184" spans="1:7" ht="14.25">
      <c r="A184" s="11">
        <v>44136</v>
      </c>
      <c r="B184" s="10" t="s">
        <v>8427</v>
      </c>
      <c r="C184" s="12">
        <v>0.375</v>
      </c>
      <c r="D184" s="13">
        <v>44165</v>
      </c>
      <c r="E184" s="7" t="s">
        <v>6978</v>
      </c>
      <c r="F184" s="14">
        <v>58.87</v>
      </c>
      <c r="G184" t="s">
        <v>10</v>
      </c>
    </row>
    <row r="185" spans="1:7" ht="14.25">
      <c r="A185" s="11">
        <v>44136</v>
      </c>
      <c r="B185" s="10" t="s">
        <v>8316</v>
      </c>
      <c r="C185" s="12">
        <v>0.75</v>
      </c>
      <c r="D185" s="13">
        <v>44160</v>
      </c>
      <c r="E185" s="7" t="s">
        <v>6978</v>
      </c>
      <c r="F185" s="14">
        <v>59.02</v>
      </c>
      <c r="G185" t="s">
        <v>10</v>
      </c>
    </row>
    <row r="186" spans="1:7" ht="14.25">
      <c r="A186" s="11">
        <v>44166</v>
      </c>
      <c r="B186" s="10" t="s">
        <v>8841</v>
      </c>
      <c r="C186" s="12">
        <v>0.625</v>
      </c>
      <c r="D186" s="13">
        <v>44182</v>
      </c>
      <c r="E186" s="7" t="s">
        <v>6978</v>
      </c>
      <c r="F186" s="14">
        <v>59.45</v>
      </c>
      <c r="G186" t="s">
        <v>10</v>
      </c>
    </row>
    <row r="187" spans="1:7" ht="14.25">
      <c r="A187" s="11">
        <v>44136</v>
      </c>
      <c r="B187" s="10" t="s">
        <v>8426</v>
      </c>
      <c r="C187" s="12">
        <v>0.33333333333333331</v>
      </c>
      <c r="D187" s="13">
        <v>44165</v>
      </c>
      <c r="E187" s="7" t="s">
        <v>6978</v>
      </c>
      <c r="F187" s="14">
        <v>60.02</v>
      </c>
      <c r="G187" t="s">
        <v>10</v>
      </c>
    </row>
    <row r="188" spans="1:7" ht="14.25">
      <c r="A188" s="11">
        <v>44136</v>
      </c>
      <c r="B188" s="10" t="s">
        <v>7932</v>
      </c>
      <c r="C188" s="12">
        <v>0.75</v>
      </c>
      <c r="D188" s="13">
        <v>44144</v>
      </c>
      <c r="E188" s="7" t="s">
        <v>6978</v>
      </c>
      <c r="F188" s="14">
        <v>60.55</v>
      </c>
      <c r="G188" t="s">
        <v>10</v>
      </c>
    </row>
    <row r="189" spans="1:7" ht="14.25">
      <c r="A189" s="11">
        <v>44166</v>
      </c>
      <c r="B189" s="10" t="s">
        <v>8486</v>
      </c>
      <c r="C189" s="12">
        <v>0.83333333333333337</v>
      </c>
      <c r="D189" s="13">
        <v>44167</v>
      </c>
      <c r="E189" s="7" t="s">
        <v>6978</v>
      </c>
      <c r="F189" s="14">
        <v>60.8</v>
      </c>
      <c r="G189" t="s">
        <v>10</v>
      </c>
    </row>
    <row r="190" spans="1:7" ht="14.25">
      <c r="A190" s="11">
        <v>44166</v>
      </c>
      <c r="B190" s="10" t="s">
        <v>8847</v>
      </c>
      <c r="C190" s="12">
        <v>0.875</v>
      </c>
      <c r="D190" s="13">
        <v>44182</v>
      </c>
      <c r="E190" s="7" t="s">
        <v>6978</v>
      </c>
      <c r="F190" s="14">
        <v>60.81</v>
      </c>
      <c r="G190" t="s">
        <v>10</v>
      </c>
    </row>
    <row r="191" spans="1:7" ht="14.25">
      <c r="A191" s="11">
        <v>44166</v>
      </c>
      <c r="B191" s="10" t="s">
        <v>9180</v>
      </c>
      <c r="C191" s="12">
        <v>0.75</v>
      </c>
      <c r="D191" s="13">
        <v>44196</v>
      </c>
      <c r="E191" s="7" t="s">
        <v>6978</v>
      </c>
      <c r="F191" s="14">
        <v>61.08</v>
      </c>
      <c r="G191" t="s">
        <v>10</v>
      </c>
    </row>
    <row r="192" spans="1:7" ht="14.25">
      <c r="A192" s="11">
        <v>44136</v>
      </c>
      <c r="B192" s="10" t="s">
        <v>8365</v>
      </c>
      <c r="C192" s="12">
        <v>0.79166666666666663</v>
      </c>
      <c r="D192" s="13">
        <v>44162</v>
      </c>
      <c r="E192" s="7" t="s">
        <v>6978</v>
      </c>
      <c r="F192" s="14">
        <v>61.25</v>
      </c>
      <c r="G192" t="s">
        <v>10</v>
      </c>
    </row>
    <row r="193" spans="1:7" ht="14.25">
      <c r="A193" s="11">
        <v>44166</v>
      </c>
      <c r="B193" s="10" t="s">
        <v>8821</v>
      </c>
      <c r="C193" s="12">
        <v>0.79166666666666663</v>
      </c>
      <c r="D193" s="13">
        <v>44181</v>
      </c>
      <c r="E193" s="7" t="s">
        <v>6978</v>
      </c>
      <c r="F193" s="14">
        <v>61.57</v>
      </c>
      <c r="G193" t="s">
        <v>10</v>
      </c>
    </row>
    <row r="194" spans="1:7" ht="14.25">
      <c r="A194" s="11">
        <v>44166</v>
      </c>
      <c r="B194" s="10" t="s">
        <v>8499</v>
      </c>
      <c r="C194" s="12">
        <v>0.375</v>
      </c>
      <c r="D194" s="13">
        <v>44168</v>
      </c>
      <c r="E194" s="7" t="s">
        <v>6978</v>
      </c>
      <c r="F194" s="14">
        <v>61.77</v>
      </c>
      <c r="G194" t="s">
        <v>10</v>
      </c>
    </row>
    <row r="195" spans="1:7" ht="14.25">
      <c r="A195" s="11">
        <v>44166</v>
      </c>
      <c r="B195" s="10" t="s">
        <v>8846</v>
      </c>
      <c r="C195" s="12">
        <v>0.83333333333333337</v>
      </c>
      <c r="D195" s="13">
        <v>44182</v>
      </c>
      <c r="E195" s="7" t="s">
        <v>6978</v>
      </c>
      <c r="F195" s="14">
        <v>61.98</v>
      </c>
      <c r="G195" t="s">
        <v>10</v>
      </c>
    </row>
    <row r="196" spans="1:7" ht="14.25">
      <c r="A196" s="11">
        <v>44166</v>
      </c>
      <c r="B196" s="10" t="s">
        <v>8820</v>
      </c>
      <c r="C196" s="12">
        <v>0.75</v>
      </c>
      <c r="D196" s="13">
        <v>44181</v>
      </c>
      <c r="E196" s="7" t="s">
        <v>6978</v>
      </c>
      <c r="F196" s="14">
        <v>62.02</v>
      </c>
      <c r="G196" t="s">
        <v>10</v>
      </c>
    </row>
    <row r="197" spans="1:7" ht="14.25">
      <c r="A197" s="11">
        <v>44166</v>
      </c>
      <c r="B197" s="10" t="s">
        <v>8498</v>
      </c>
      <c r="C197" s="12">
        <v>0.33333333333333331</v>
      </c>
      <c r="D197" s="13">
        <v>44168</v>
      </c>
      <c r="E197" s="7" t="s">
        <v>6978</v>
      </c>
      <c r="F197" s="14">
        <v>62.57</v>
      </c>
      <c r="G197" t="s">
        <v>10</v>
      </c>
    </row>
    <row r="198" spans="1:7" ht="14.25">
      <c r="A198" s="11">
        <v>44166</v>
      </c>
      <c r="B198" s="10" t="s">
        <v>8835</v>
      </c>
      <c r="C198" s="12">
        <v>0.375</v>
      </c>
      <c r="D198" s="13">
        <v>44182</v>
      </c>
      <c r="E198" s="7" t="s">
        <v>6978</v>
      </c>
      <c r="F198" s="14">
        <v>63.3</v>
      </c>
      <c r="G198" t="s">
        <v>10</v>
      </c>
    </row>
    <row r="199" spans="1:7" ht="14.25">
      <c r="A199" s="11">
        <v>44166</v>
      </c>
      <c r="B199" s="10" t="s">
        <v>8843</v>
      </c>
      <c r="C199" s="12">
        <v>0.70833333333333337</v>
      </c>
      <c r="D199" s="13">
        <v>44182</v>
      </c>
      <c r="E199" s="7" t="s">
        <v>6978</v>
      </c>
      <c r="F199" s="14">
        <v>63.97</v>
      </c>
      <c r="G199" t="s">
        <v>10</v>
      </c>
    </row>
    <row r="200" spans="1:7" ht="14.25">
      <c r="A200" s="11">
        <v>44166</v>
      </c>
      <c r="B200" s="10" t="s">
        <v>8844</v>
      </c>
      <c r="C200" s="12">
        <v>0.75</v>
      </c>
      <c r="D200" s="13">
        <v>44182</v>
      </c>
      <c r="E200" s="7" t="s">
        <v>6978</v>
      </c>
      <c r="F200" s="14">
        <v>68.900000000000006</v>
      </c>
      <c r="G200" t="s">
        <v>10</v>
      </c>
    </row>
    <row r="201" spans="1:7" ht="14.25">
      <c r="A201" s="11">
        <v>44105</v>
      </c>
      <c r="B201" s="10" t="s">
        <v>7551</v>
      </c>
      <c r="C201" s="12">
        <v>0.875</v>
      </c>
      <c r="D201" s="13">
        <v>44128</v>
      </c>
      <c r="E201" s="7" t="s">
        <v>6978</v>
      </c>
      <c r="F201" s="14">
        <v>30.3</v>
      </c>
      <c r="G201" t="s">
        <v>21</v>
      </c>
    </row>
    <row r="202" spans="1:7" ht="14.25">
      <c r="A202" s="11">
        <v>44105</v>
      </c>
      <c r="B202" s="10" t="s">
        <v>7092</v>
      </c>
      <c r="C202" s="12">
        <v>0.75</v>
      </c>
      <c r="D202" s="13">
        <v>44109</v>
      </c>
      <c r="E202" s="7" t="s">
        <v>6978</v>
      </c>
      <c r="F202" s="14">
        <v>41.71</v>
      </c>
      <c r="G202" t="s">
        <v>21</v>
      </c>
    </row>
    <row r="203" spans="1:7" ht="14.25">
      <c r="A203" s="11">
        <v>44105</v>
      </c>
      <c r="B203" s="10" t="s">
        <v>7098</v>
      </c>
      <c r="C203" s="12">
        <v>0</v>
      </c>
      <c r="D203" s="13">
        <v>44110</v>
      </c>
      <c r="E203" s="7" t="s">
        <v>6978</v>
      </c>
      <c r="F203" s="14">
        <v>42.57</v>
      </c>
      <c r="G203" t="s">
        <v>21</v>
      </c>
    </row>
    <row r="204" spans="1:7" ht="14.25">
      <c r="A204" s="11">
        <v>44166</v>
      </c>
      <c r="B204" s="10" t="s">
        <v>8656</v>
      </c>
      <c r="C204" s="12">
        <v>0.91666666666666663</v>
      </c>
      <c r="D204" s="13">
        <v>44174</v>
      </c>
      <c r="E204" s="7" t="s">
        <v>6978</v>
      </c>
      <c r="F204" s="14">
        <v>45.02</v>
      </c>
      <c r="G204" t="s">
        <v>21</v>
      </c>
    </row>
    <row r="205" spans="1:7" ht="14.25">
      <c r="A205" s="11">
        <v>44136</v>
      </c>
      <c r="B205" s="10" t="s">
        <v>8287</v>
      </c>
      <c r="C205" s="12">
        <v>0.54166666666666663</v>
      </c>
      <c r="D205" s="13">
        <v>44159</v>
      </c>
      <c r="E205" s="7" t="s">
        <v>6978</v>
      </c>
      <c r="F205" s="14">
        <v>45.91</v>
      </c>
      <c r="G205" t="s">
        <v>21</v>
      </c>
    </row>
    <row r="206" spans="1:7" ht="14.25">
      <c r="A206" s="11">
        <v>44105</v>
      </c>
      <c r="B206" s="10" t="s">
        <v>7335</v>
      </c>
      <c r="C206" s="12">
        <v>0.875</v>
      </c>
      <c r="D206" s="13">
        <v>44119</v>
      </c>
      <c r="E206" s="7" t="s">
        <v>6978</v>
      </c>
      <c r="F206" s="14">
        <v>46</v>
      </c>
      <c r="G206" t="s">
        <v>21</v>
      </c>
    </row>
    <row r="207" spans="1:7" ht="14.25">
      <c r="A207" s="11">
        <v>44136</v>
      </c>
      <c r="B207" s="10" t="s">
        <v>8223</v>
      </c>
      <c r="C207" s="12">
        <v>0.875</v>
      </c>
      <c r="D207" s="13">
        <v>44156</v>
      </c>
      <c r="E207" s="7" t="s">
        <v>6978</v>
      </c>
      <c r="F207" s="14">
        <v>49.28</v>
      </c>
      <c r="G207" t="s">
        <v>21</v>
      </c>
    </row>
    <row r="208" spans="1:7" ht="14.25">
      <c r="A208" s="11">
        <v>44136</v>
      </c>
      <c r="B208" s="10" t="s">
        <v>8264</v>
      </c>
      <c r="C208" s="12">
        <v>0.58333333333333337</v>
      </c>
      <c r="D208" s="13">
        <v>44158</v>
      </c>
      <c r="E208" s="7" t="s">
        <v>6978</v>
      </c>
      <c r="F208" s="14">
        <v>50.06</v>
      </c>
      <c r="G208" t="s">
        <v>21</v>
      </c>
    </row>
    <row r="209" spans="1:7" ht="14.25">
      <c r="A209" s="11">
        <v>44136</v>
      </c>
      <c r="B209" s="10" t="s">
        <v>8431</v>
      </c>
      <c r="C209" s="12">
        <v>0.54166666666666663</v>
      </c>
      <c r="D209" s="13">
        <v>44165</v>
      </c>
      <c r="E209" s="7" t="s">
        <v>6978</v>
      </c>
      <c r="F209" s="14">
        <v>55.06</v>
      </c>
      <c r="G209" t="s">
        <v>21</v>
      </c>
    </row>
    <row r="210" spans="1:7" ht="14.25">
      <c r="A210" s="11">
        <v>44166</v>
      </c>
      <c r="B210" s="10" t="s">
        <v>8774</v>
      </c>
      <c r="C210" s="12">
        <v>0.83333333333333337</v>
      </c>
      <c r="D210" s="13">
        <v>44179</v>
      </c>
      <c r="E210" s="7" t="s">
        <v>6978</v>
      </c>
      <c r="F210" s="14">
        <v>55.53</v>
      </c>
      <c r="G210" t="s">
        <v>21</v>
      </c>
    </row>
    <row r="211" spans="1:7" ht="14.25">
      <c r="A211" s="11">
        <v>44136</v>
      </c>
      <c r="B211" s="10" t="s">
        <v>8359</v>
      </c>
      <c r="C211" s="12">
        <v>0.54166666666666663</v>
      </c>
      <c r="D211" s="13">
        <v>44162</v>
      </c>
      <c r="E211" s="7" t="s">
        <v>6978</v>
      </c>
      <c r="F211" s="14">
        <v>55.7</v>
      </c>
      <c r="G211" t="s">
        <v>21</v>
      </c>
    </row>
    <row r="212" spans="1:7" ht="14.25">
      <c r="A212" s="11">
        <v>44136</v>
      </c>
      <c r="B212" s="10" t="s">
        <v>8257</v>
      </c>
      <c r="C212" s="12">
        <v>0.29166666666666669</v>
      </c>
      <c r="D212" s="13">
        <v>44158</v>
      </c>
      <c r="E212" s="7" t="s">
        <v>6978</v>
      </c>
      <c r="F212" s="14">
        <v>56.54</v>
      </c>
      <c r="G212" t="s">
        <v>21</v>
      </c>
    </row>
    <row r="213" spans="1:7" ht="14.25">
      <c r="A213" s="11">
        <v>44166</v>
      </c>
      <c r="B213" s="10" t="s">
        <v>8451</v>
      </c>
      <c r="C213" s="12">
        <v>0.375</v>
      </c>
      <c r="D213" s="13">
        <v>44166</v>
      </c>
      <c r="E213" s="7" t="s">
        <v>6978</v>
      </c>
      <c r="F213" s="14">
        <v>57.75</v>
      </c>
      <c r="G213" t="s">
        <v>21</v>
      </c>
    </row>
    <row r="214" spans="1:7" ht="14.25">
      <c r="A214" s="11">
        <v>44166</v>
      </c>
      <c r="B214" s="10" t="s">
        <v>8450</v>
      </c>
      <c r="C214" s="12">
        <v>0.33333333333333331</v>
      </c>
      <c r="D214" s="13">
        <v>44166</v>
      </c>
      <c r="E214" s="7" t="s">
        <v>6978</v>
      </c>
      <c r="F214" s="14">
        <v>58.03</v>
      </c>
      <c r="G214" t="s">
        <v>21</v>
      </c>
    </row>
    <row r="215" spans="1:7" ht="14.25">
      <c r="A215" s="11">
        <v>44136</v>
      </c>
      <c r="B215" s="10" t="s">
        <v>8413</v>
      </c>
      <c r="C215" s="12">
        <v>0.79166666666666663</v>
      </c>
      <c r="D215" s="13">
        <v>44164</v>
      </c>
      <c r="E215" s="7" t="s">
        <v>6978</v>
      </c>
      <c r="F215" s="14">
        <v>58.97</v>
      </c>
      <c r="G215" t="s">
        <v>21</v>
      </c>
    </row>
    <row r="216" spans="1:7" ht="14.25">
      <c r="A216" s="11">
        <v>44136</v>
      </c>
      <c r="B216" s="10" t="s">
        <v>7937</v>
      </c>
      <c r="C216" s="12">
        <v>0.95833333333333337</v>
      </c>
      <c r="D216" s="13">
        <v>44144</v>
      </c>
      <c r="E216" s="7" t="s">
        <v>6978</v>
      </c>
      <c r="F216" s="14">
        <v>45.55</v>
      </c>
      <c r="G216" t="s">
        <v>42</v>
      </c>
    </row>
    <row r="217" spans="1:7" ht="14.25">
      <c r="A217" s="11">
        <v>44166</v>
      </c>
      <c r="B217" s="10" t="s">
        <v>8583</v>
      </c>
      <c r="C217" s="12">
        <v>0.875</v>
      </c>
      <c r="D217" s="13">
        <v>44171</v>
      </c>
      <c r="E217" s="7" t="s">
        <v>6978</v>
      </c>
      <c r="F217" s="14">
        <v>50.7</v>
      </c>
      <c r="G217" t="s">
        <v>42</v>
      </c>
    </row>
    <row r="218" spans="1:7" ht="14.25">
      <c r="A218" s="11">
        <v>44136</v>
      </c>
      <c r="B218" s="10" t="s">
        <v>8210</v>
      </c>
      <c r="C218" s="12">
        <v>0.33333333333333331</v>
      </c>
      <c r="D218" s="13">
        <v>44156</v>
      </c>
      <c r="E218" s="7" t="s">
        <v>6978</v>
      </c>
      <c r="F218" s="14">
        <v>35.270000000000003</v>
      </c>
      <c r="G218" t="s">
        <v>8</v>
      </c>
    </row>
    <row r="219" spans="1:7" ht="14.25">
      <c r="A219" s="11">
        <v>44136</v>
      </c>
      <c r="B219" s="10" t="s">
        <v>8080</v>
      </c>
      <c r="C219" s="12">
        <v>0.91666666666666663</v>
      </c>
      <c r="D219" s="13">
        <v>44150</v>
      </c>
      <c r="E219" s="7" t="s">
        <v>6978</v>
      </c>
      <c r="F219" s="14">
        <v>41.37</v>
      </c>
      <c r="G219" t="s">
        <v>8</v>
      </c>
    </row>
    <row r="220" spans="1:7" ht="14.25">
      <c r="A220" s="11">
        <v>44136</v>
      </c>
      <c r="B220" s="10" t="s">
        <v>7788</v>
      </c>
      <c r="C220" s="12">
        <v>0.75</v>
      </c>
      <c r="D220" s="13">
        <v>44138</v>
      </c>
      <c r="E220" s="7" t="s">
        <v>6978</v>
      </c>
      <c r="F220" s="14">
        <v>47.05</v>
      </c>
      <c r="G220" t="s">
        <v>8</v>
      </c>
    </row>
    <row r="221" spans="1:7" ht="14.25">
      <c r="A221" s="11">
        <v>44136</v>
      </c>
      <c r="B221" s="10" t="s">
        <v>8125</v>
      </c>
      <c r="C221" s="12">
        <v>0.79166666666666663</v>
      </c>
      <c r="D221" s="13">
        <v>44152</v>
      </c>
      <c r="E221" s="7" t="s">
        <v>6978</v>
      </c>
      <c r="F221" s="14">
        <v>49.51</v>
      </c>
      <c r="G221" t="s">
        <v>8</v>
      </c>
    </row>
    <row r="222" spans="1:7" ht="14.25">
      <c r="A222" s="11">
        <v>44136</v>
      </c>
      <c r="B222" s="10" t="s">
        <v>7952</v>
      </c>
      <c r="C222" s="12">
        <v>0.58333333333333337</v>
      </c>
      <c r="D222" s="13">
        <v>44145</v>
      </c>
      <c r="E222" s="7" t="s">
        <v>6978</v>
      </c>
      <c r="F222" s="14">
        <v>50.12</v>
      </c>
      <c r="G222" t="s">
        <v>8</v>
      </c>
    </row>
    <row r="223" spans="1:7" ht="14.25">
      <c r="A223" s="11">
        <v>44166</v>
      </c>
      <c r="B223" s="10" t="s">
        <v>8935</v>
      </c>
      <c r="C223" s="12">
        <v>0.54166666666666663</v>
      </c>
      <c r="D223" s="13">
        <v>44186</v>
      </c>
      <c r="E223" s="7" t="s">
        <v>6978</v>
      </c>
      <c r="F223" s="14">
        <v>52.26</v>
      </c>
      <c r="G223" t="s">
        <v>8</v>
      </c>
    </row>
    <row r="224" spans="1:7" ht="14.25">
      <c r="A224" s="11">
        <v>44105</v>
      </c>
      <c r="B224" s="10" t="s">
        <v>7692</v>
      </c>
      <c r="C224" s="12">
        <v>0.75</v>
      </c>
      <c r="D224" s="13">
        <v>44134</v>
      </c>
      <c r="E224" s="7" t="s">
        <v>6978</v>
      </c>
      <c r="F224" s="14">
        <v>47.47</v>
      </c>
      <c r="G224" t="s">
        <v>15</v>
      </c>
    </row>
    <row r="225" spans="1:7" ht="14.25">
      <c r="A225" s="11">
        <v>44136</v>
      </c>
      <c r="B225" s="10" t="s">
        <v>7939</v>
      </c>
      <c r="C225" s="12">
        <v>4.1666666666666664E-2</v>
      </c>
      <c r="D225" s="13">
        <v>44145</v>
      </c>
      <c r="E225" s="7" t="s">
        <v>6978</v>
      </c>
      <c r="F225" s="14">
        <v>50</v>
      </c>
      <c r="G225" t="s">
        <v>15</v>
      </c>
    </row>
    <row r="226" spans="1:7" ht="14.25">
      <c r="A226" s="11">
        <v>44136</v>
      </c>
      <c r="B226" s="10" t="s">
        <v>8063</v>
      </c>
      <c r="C226" s="12">
        <v>0.20833333333333334</v>
      </c>
      <c r="D226" s="13">
        <v>44150</v>
      </c>
      <c r="E226" s="7" t="s">
        <v>6978</v>
      </c>
      <c r="F226" s="14">
        <v>8</v>
      </c>
      <c r="G226" t="s">
        <v>5</v>
      </c>
    </row>
    <row r="227" spans="1:7" ht="14.25">
      <c r="A227" s="11">
        <v>44166</v>
      </c>
      <c r="B227" s="10" t="s">
        <v>9030</v>
      </c>
      <c r="C227" s="12">
        <v>0.5</v>
      </c>
      <c r="D227" s="13">
        <v>44190</v>
      </c>
      <c r="E227" s="7" t="s">
        <v>6978</v>
      </c>
      <c r="F227" s="14">
        <v>8.99</v>
      </c>
      <c r="G227" t="s">
        <v>5</v>
      </c>
    </row>
    <row r="228" spans="1:7" ht="14.25">
      <c r="A228" s="11">
        <v>44105</v>
      </c>
      <c r="B228" s="10" t="s">
        <v>7028</v>
      </c>
      <c r="C228" s="12">
        <v>8.3333333333333329E-2</v>
      </c>
      <c r="D228" s="13">
        <v>44107</v>
      </c>
      <c r="E228" s="7" t="s">
        <v>6978</v>
      </c>
      <c r="F228" s="14">
        <v>12.52</v>
      </c>
      <c r="G228" t="s">
        <v>5</v>
      </c>
    </row>
    <row r="229" spans="1:7" ht="14.25">
      <c r="A229" s="11">
        <v>44166</v>
      </c>
      <c r="B229" s="10" t="s">
        <v>9097</v>
      </c>
      <c r="C229" s="12">
        <v>0.29166666666666669</v>
      </c>
      <c r="D229" s="13">
        <v>44193</v>
      </c>
      <c r="E229" s="7" t="s">
        <v>6978</v>
      </c>
      <c r="F229" s="14">
        <v>12.6</v>
      </c>
      <c r="G229" t="s">
        <v>5</v>
      </c>
    </row>
    <row r="230" spans="1:7" ht="14.25">
      <c r="A230" s="11">
        <v>44166</v>
      </c>
      <c r="B230" s="10" t="s">
        <v>9025</v>
      </c>
      <c r="C230" s="12">
        <v>0.29166666666666669</v>
      </c>
      <c r="D230" s="13">
        <v>44190</v>
      </c>
      <c r="E230" s="7" t="s">
        <v>6978</v>
      </c>
      <c r="F230" s="14">
        <v>12.84</v>
      </c>
      <c r="G230" t="s">
        <v>5</v>
      </c>
    </row>
    <row r="231" spans="1:7" ht="14.25">
      <c r="A231" s="11">
        <v>44166</v>
      </c>
      <c r="B231" s="10" t="s">
        <v>9103</v>
      </c>
      <c r="C231" s="12">
        <v>0.54166666666666663</v>
      </c>
      <c r="D231" s="13">
        <v>44193</v>
      </c>
      <c r="E231" s="7" t="s">
        <v>6978</v>
      </c>
      <c r="F231" s="14">
        <v>14.07</v>
      </c>
      <c r="G231" t="s">
        <v>5</v>
      </c>
    </row>
    <row r="232" spans="1:7" ht="14.25">
      <c r="A232" s="11">
        <v>44166</v>
      </c>
      <c r="B232" s="10" t="s">
        <v>8618</v>
      </c>
      <c r="C232" s="12">
        <v>0.33333333333333331</v>
      </c>
      <c r="D232" s="13">
        <v>44173</v>
      </c>
      <c r="E232" s="7" t="s">
        <v>6978</v>
      </c>
      <c r="F232" s="14">
        <v>16.03</v>
      </c>
      <c r="G232" t="s">
        <v>5</v>
      </c>
    </row>
    <row r="233" spans="1:7" ht="14.25">
      <c r="A233" s="11">
        <v>44105</v>
      </c>
      <c r="B233" s="10" t="s">
        <v>7567</v>
      </c>
      <c r="C233" s="12">
        <v>0.54166666666666663</v>
      </c>
      <c r="D233" s="13">
        <v>44129</v>
      </c>
      <c r="E233" s="7" t="s">
        <v>6978</v>
      </c>
      <c r="F233" s="14">
        <v>16.149999999999999</v>
      </c>
      <c r="G233" t="s">
        <v>5</v>
      </c>
    </row>
    <row r="234" spans="1:7" ht="14.25">
      <c r="A234" s="11">
        <v>44105</v>
      </c>
      <c r="B234" s="10" t="s">
        <v>7568</v>
      </c>
      <c r="C234" s="12">
        <v>0.58333333333333337</v>
      </c>
      <c r="D234" s="13">
        <v>44129</v>
      </c>
      <c r="E234" s="7" t="s">
        <v>6978</v>
      </c>
      <c r="F234" s="14">
        <v>16.38</v>
      </c>
      <c r="G234" t="s">
        <v>5</v>
      </c>
    </row>
    <row r="235" spans="1:7" ht="14.25">
      <c r="A235" s="11">
        <v>44166</v>
      </c>
      <c r="B235" s="10" t="s">
        <v>8710</v>
      </c>
      <c r="C235" s="12">
        <v>0.16666666666666666</v>
      </c>
      <c r="D235" s="13">
        <v>44177</v>
      </c>
      <c r="E235" s="7" t="s">
        <v>6978</v>
      </c>
      <c r="F235" s="14">
        <v>17.78</v>
      </c>
      <c r="G235" t="s">
        <v>5</v>
      </c>
    </row>
    <row r="236" spans="1:7" ht="14.25">
      <c r="A236" s="11">
        <v>44166</v>
      </c>
      <c r="B236" s="10" t="s">
        <v>9101</v>
      </c>
      <c r="C236" s="12">
        <v>0.45833333333333331</v>
      </c>
      <c r="D236" s="13">
        <v>44193</v>
      </c>
      <c r="E236" s="7" t="s">
        <v>6978</v>
      </c>
      <c r="F236" s="14">
        <v>18.57</v>
      </c>
      <c r="G236" t="s">
        <v>5</v>
      </c>
    </row>
    <row r="237" spans="1:7" ht="14.25">
      <c r="A237" s="11">
        <v>44105</v>
      </c>
      <c r="B237" s="10" t="s">
        <v>7074</v>
      </c>
      <c r="C237" s="12">
        <v>0</v>
      </c>
      <c r="D237" s="13">
        <v>44109</v>
      </c>
      <c r="E237" s="7" t="s">
        <v>6978</v>
      </c>
      <c r="F237" s="14">
        <v>19.809999999999999</v>
      </c>
      <c r="G237" t="s">
        <v>5</v>
      </c>
    </row>
    <row r="238" spans="1:7" ht="14.25">
      <c r="A238" s="11">
        <v>44105</v>
      </c>
      <c r="B238" s="10" t="s">
        <v>7580</v>
      </c>
      <c r="C238" s="12">
        <v>8.3333333333333329E-2</v>
      </c>
      <c r="D238" s="13">
        <v>44130</v>
      </c>
      <c r="E238" s="7" t="s">
        <v>6978</v>
      </c>
      <c r="F238" s="14">
        <v>19.88</v>
      </c>
      <c r="G238" t="s">
        <v>5</v>
      </c>
    </row>
    <row r="239" spans="1:7" ht="14.25">
      <c r="A239" s="11">
        <v>44166</v>
      </c>
      <c r="B239" s="10" t="s">
        <v>9045</v>
      </c>
      <c r="C239" s="12">
        <v>0.125</v>
      </c>
      <c r="D239" s="13">
        <v>44191</v>
      </c>
      <c r="E239" s="7" t="s">
        <v>6978</v>
      </c>
      <c r="F239" s="14">
        <v>20</v>
      </c>
      <c r="G239" t="s">
        <v>5</v>
      </c>
    </row>
    <row r="240" spans="1:7" ht="14.25">
      <c r="A240" s="11">
        <v>44105</v>
      </c>
      <c r="B240" s="10" t="s">
        <v>7425</v>
      </c>
      <c r="C240" s="12">
        <v>0.625</v>
      </c>
      <c r="D240" s="13">
        <v>44123</v>
      </c>
      <c r="E240" s="7" t="s">
        <v>6978</v>
      </c>
      <c r="F240" s="14">
        <v>21.64</v>
      </c>
      <c r="G240" t="s">
        <v>5</v>
      </c>
    </row>
    <row r="241" spans="1:7" ht="14.25">
      <c r="A241" s="11">
        <v>44105</v>
      </c>
      <c r="B241" s="10" t="s">
        <v>7573</v>
      </c>
      <c r="C241" s="12">
        <v>0.79166666666666663</v>
      </c>
      <c r="D241" s="13">
        <v>44129</v>
      </c>
      <c r="E241" s="7" t="s">
        <v>6978</v>
      </c>
      <c r="F241" s="14">
        <v>22</v>
      </c>
      <c r="G241" t="s">
        <v>5</v>
      </c>
    </row>
    <row r="242" spans="1:7" ht="14.25">
      <c r="A242" s="11">
        <v>44166</v>
      </c>
      <c r="B242" s="10" t="s">
        <v>8685</v>
      </c>
      <c r="C242" s="12">
        <v>0.125</v>
      </c>
      <c r="D242" s="13">
        <v>44176</v>
      </c>
      <c r="E242" s="7" t="s">
        <v>6978</v>
      </c>
      <c r="F242" s="14">
        <v>22</v>
      </c>
      <c r="G242" t="s">
        <v>5</v>
      </c>
    </row>
    <row r="243" spans="1:7" ht="14.25">
      <c r="A243" s="11">
        <v>44105</v>
      </c>
      <c r="B243" s="10" t="s">
        <v>7460</v>
      </c>
      <c r="C243" s="12">
        <v>8.3333333333333329E-2</v>
      </c>
      <c r="D243" s="13">
        <v>44125</v>
      </c>
      <c r="E243" s="7" t="s">
        <v>6978</v>
      </c>
      <c r="F243" s="14">
        <v>23.3</v>
      </c>
      <c r="G243" t="s">
        <v>5</v>
      </c>
    </row>
    <row r="244" spans="1:7" ht="14.25">
      <c r="A244" s="11">
        <v>44136</v>
      </c>
      <c r="B244" s="10" t="s">
        <v>7737</v>
      </c>
      <c r="C244" s="12">
        <v>0.625</v>
      </c>
      <c r="D244" s="13">
        <v>44136</v>
      </c>
      <c r="E244" s="7" t="s">
        <v>6978</v>
      </c>
      <c r="F244" s="14">
        <v>23.9</v>
      </c>
      <c r="G244" t="s">
        <v>5</v>
      </c>
    </row>
    <row r="245" spans="1:7" ht="14.25">
      <c r="A245" s="11">
        <v>44166</v>
      </c>
      <c r="B245" s="10" t="s">
        <v>8517</v>
      </c>
      <c r="C245" s="12">
        <v>0.125</v>
      </c>
      <c r="D245" s="13">
        <v>44169</v>
      </c>
      <c r="E245" s="7" t="s">
        <v>6978</v>
      </c>
      <c r="F245" s="14">
        <v>24.04</v>
      </c>
      <c r="G245" t="s">
        <v>5</v>
      </c>
    </row>
    <row r="246" spans="1:7" ht="14.25">
      <c r="A246" s="11">
        <v>44105</v>
      </c>
      <c r="B246" s="10" t="s">
        <v>7229</v>
      </c>
      <c r="C246" s="12">
        <v>0.45833333333333331</v>
      </c>
      <c r="D246" s="13">
        <v>44115</v>
      </c>
      <c r="E246" s="7" t="s">
        <v>6978</v>
      </c>
      <c r="F246" s="14">
        <v>24.25</v>
      </c>
      <c r="G246" t="s">
        <v>5</v>
      </c>
    </row>
    <row r="247" spans="1:7" ht="14.25">
      <c r="A247" s="11">
        <v>44166</v>
      </c>
      <c r="B247" s="10" t="s">
        <v>8712</v>
      </c>
      <c r="C247" s="12">
        <v>0.25</v>
      </c>
      <c r="D247" s="13">
        <v>44177</v>
      </c>
      <c r="E247" s="7" t="s">
        <v>6978</v>
      </c>
      <c r="F247" s="14">
        <v>24.49</v>
      </c>
      <c r="G247" t="s">
        <v>5</v>
      </c>
    </row>
    <row r="248" spans="1:7" ht="14.25">
      <c r="A248" s="11">
        <v>44166</v>
      </c>
      <c r="B248" s="10" t="s">
        <v>9069</v>
      </c>
      <c r="C248" s="12">
        <v>0.125</v>
      </c>
      <c r="D248" s="13">
        <v>44192</v>
      </c>
      <c r="E248" s="7" t="s">
        <v>6978</v>
      </c>
      <c r="F248" s="14">
        <v>24.5</v>
      </c>
      <c r="G248" t="s">
        <v>5</v>
      </c>
    </row>
    <row r="249" spans="1:7" ht="14.25">
      <c r="A249" s="11">
        <v>44105</v>
      </c>
      <c r="B249" s="10" t="s">
        <v>7232</v>
      </c>
      <c r="C249" s="12">
        <v>0.58333333333333337</v>
      </c>
      <c r="D249" s="13">
        <v>44115</v>
      </c>
      <c r="E249" s="7" t="s">
        <v>6978</v>
      </c>
      <c r="F249" s="14">
        <v>24.75</v>
      </c>
      <c r="G249" t="s">
        <v>5</v>
      </c>
    </row>
    <row r="250" spans="1:7" ht="14.25">
      <c r="A250" s="11">
        <v>44105</v>
      </c>
      <c r="B250" s="10" t="s">
        <v>7222</v>
      </c>
      <c r="C250" s="12">
        <v>0.16666666666666666</v>
      </c>
      <c r="D250" s="13">
        <v>44115</v>
      </c>
      <c r="E250" s="7" t="s">
        <v>6978</v>
      </c>
      <c r="F250" s="14">
        <v>25.49</v>
      </c>
      <c r="G250" t="s">
        <v>5</v>
      </c>
    </row>
    <row r="251" spans="1:7" ht="14.25">
      <c r="A251" s="11">
        <v>44105</v>
      </c>
      <c r="B251" s="10" t="s">
        <v>7223</v>
      </c>
      <c r="C251" s="12">
        <v>0.20833333333333334</v>
      </c>
      <c r="D251" s="13">
        <v>44115</v>
      </c>
      <c r="E251" s="7" t="s">
        <v>6978</v>
      </c>
      <c r="F251" s="14">
        <v>25.87</v>
      </c>
      <c r="G251" t="s">
        <v>5</v>
      </c>
    </row>
    <row r="252" spans="1:7" ht="14.25">
      <c r="A252" s="11">
        <v>44136</v>
      </c>
      <c r="B252" s="10" t="s">
        <v>7722</v>
      </c>
      <c r="C252" s="12">
        <v>0</v>
      </c>
      <c r="D252" s="13">
        <v>44136</v>
      </c>
      <c r="E252" s="7" t="s">
        <v>6978</v>
      </c>
      <c r="F252" s="14">
        <v>26</v>
      </c>
      <c r="G252" t="s">
        <v>5</v>
      </c>
    </row>
    <row r="253" spans="1:7" ht="14.25">
      <c r="A253" s="11">
        <v>44166</v>
      </c>
      <c r="B253" s="10" t="s">
        <v>9099</v>
      </c>
      <c r="C253" s="12">
        <v>0.375</v>
      </c>
      <c r="D253" s="13">
        <v>44193</v>
      </c>
      <c r="E253" s="7" t="s">
        <v>6978</v>
      </c>
      <c r="F253" s="14">
        <v>26.1</v>
      </c>
      <c r="G253" t="s">
        <v>5</v>
      </c>
    </row>
    <row r="254" spans="1:7" ht="14.25">
      <c r="A254" s="11">
        <v>44166</v>
      </c>
      <c r="B254" s="10" t="s">
        <v>9100</v>
      </c>
      <c r="C254" s="12">
        <v>0.41666666666666669</v>
      </c>
      <c r="D254" s="13">
        <v>44193</v>
      </c>
      <c r="E254" s="7" t="s">
        <v>6978</v>
      </c>
      <c r="F254" s="14">
        <v>26.13</v>
      </c>
      <c r="G254" t="s">
        <v>5</v>
      </c>
    </row>
    <row r="255" spans="1:7" ht="14.25">
      <c r="A255" s="11">
        <v>44166</v>
      </c>
      <c r="B255" s="10" t="s">
        <v>9044</v>
      </c>
      <c r="C255" s="12">
        <v>8.3333333333333329E-2</v>
      </c>
      <c r="D255" s="13">
        <v>44191</v>
      </c>
      <c r="E255" s="7" t="s">
        <v>6978</v>
      </c>
      <c r="F255" s="14">
        <v>26.21</v>
      </c>
      <c r="G255" t="s">
        <v>5</v>
      </c>
    </row>
    <row r="256" spans="1:7" ht="14.25">
      <c r="A256" s="11">
        <v>44136</v>
      </c>
      <c r="B256" s="10" t="s">
        <v>7824</v>
      </c>
      <c r="C256" s="12">
        <v>0.25</v>
      </c>
      <c r="D256" s="13">
        <v>44140</v>
      </c>
      <c r="E256" s="7" t="s">
        <v>6978</v>
      </c>
      <c r="F256" s="14">
        <v>26.27</v>
      </c>
      <c r="G256" t="s">
        <v>5</v>
      </c>
    </row>
    <row r="257" spans="1:7" ht="14.25">
      <c r="A257" s="11">
        <v>44105</v>
      </c>
      <c r="B257" s="10" t="s">
        <v>7224</v>
      </c>
      <c r="C257" s="12">
        <v>0.25</v>
      </c>
      <c r="D257" s="13">
        <v>44115</v>
      </c>
      <c r="E257" s="7" t="s">
        <v>6978</v>
      </c>
      <c r="F257" s="14">
        <v>26.56</v>
      </c>
      <c r="G257" t="s">
        <v>5</v>
      </c>
    </row>
    <row r="258" spans="1:7" ht="14.25">
      <c r="A258" s="11">
        <v>44136</v>
      </c>
      <c r="B258" s="10" t="s">
        <v>8059</v>
      </c>
      <c r="C258" s="12">
        <v>4.1666666666666664E-2</v>
      </c>
      <c r="D258" s="13">
        <v>44150</v>
      </c>
      <c r="E258" s="7" t="s">
        <v>6978</v>
      </c>
      <c r="F258" s="14">
        <v>26.85</v>
      </c>
      <c r="G258" t="s">
        <v>5</v>
      </c>
    </row>
    <row r="259" spans="1:7" ht="14.25">
      <c r="A259" s="11">
        <v>44105</v>
      </c>
      <c r="B259" s="10" t="s">
        <v>7436</v>
      </c>
      <c r="C259" s="12">
        <v>8.3333333333333329E-2</v>
      </c>
      <c r="D259" s="13">
        <v>44124</v>
      </c>
      <c r="E259" s="7" t="s">
        <v>6978</v>
      </c>
      <c r="F259" s="14">
        <v>26.97</v>
      </c>
      <c r="G259" t="s">
        <v>5</v>
      </c>
    </row>
    <row r="260" spans="1:7" ht="14.25">
      <c r="A260" s="11">
        <v>44136</v>
      </c>
      <c r="B260" s="10" t="s">
        <v>7748</v>
      </c>
      <c r="C260" s="12">
        <v>8.3333333333333329E-2</v>
      </c>
      <c r="D260" s="13">
        <v>44137</v>
      </c>
      <c r="E260" s="7" t="s">
        <v>6978</v>
      </c>
      <c r="F260" s="14">
        <v>27</v>
      </c>
      <c r="G260" t="s">
        <v>5</v>
      </c>
    </row>
    <row r="261" spans="1:7" ht="14.25">
      <c r="A261" s="11">
        <v>44105</v>
      </c>
      <c r="B261" s="10" t="s">
        <v>7306</v>
      </c>
      <c r="C261" s="12">
        <v>0.66666666666666663</v>
      </c>
      <c r="D261" s="13">
        <v>44118</v>
      </c>
      <c r="E261" s="7" t="s">
        <v>6978</v>
      </c>
      <c r="F261" s="14">
        <v>27.5</v>
      </c>
      <c r="G261" t="s">
        <v>5</v>
      </c>
    </row>
    <row r="262" spans="1:7" ht="14.25">
      <c r="A262" s="11">
        <v>44105</v>
      </c>
      <c r="B262" s="10" t="s">
        <v>7552</v>
      </c>
      <c r="C262" s="12">
        <v>0.91666666666666663</v>
      </c>
      <c r="D262" s="13">
        <v>44128</v>
      </c>
      <c r="E262" s="7" t="s">
        <v>6978</v>
      </c>
      <c r="F262" s="14">
        <v>27.88</v>
      </c>
      <c r="G262" t="s">
        <v>5</v>
      </c>
    </row>
    <row r="263" spans="1:7" ht="14.25">
      <c r="A263" s="11">
        <v>44166</v>
      </c>
      <c r="B263" s="10" t="s">
        <v>8519</v>
      </c>
      <c r="C263" s="12">
        <v>0.20833333333333334</v>
      </c>
      <c r="D263" s="13">
        <v>44169</v>
      </c>
      <c r="E263" s="7" t="s">
        <v>6978</v>
      </c>
      <c r="F263" s="14">
        <v>27.9</v>
      </c>
      <c r="G263" t="s">
        <v>5</v>
      </c>
    </row>
    <row r="264" spans="1:7" ht="14.25">
      <c r="A264" s="11">
        <v>44166</v>
      </c>
      <c r="B264" s="10" t="s">
        <v>9078</v>
      </c>
      <c r="C264" s="12">
        <v>0.5</v>
      </c>
      <c r="D264" s="13">
        <v>44192</v>
      </c>
      <c r="E264" s="7" t="s">
        <v>6978</v>
      </c>
      <c r="F264" s="14">
        <v>27.97</v>
      </c>
      <c r="G264" t="s">
        <v>5</v>
      </c>
    </row>
    <row r="265" spans="1:7" ht="14.25">
      <c r="A265" s="11">
        <v>44105</v>
      </c>
      <c r="B265" s="10" t="s">
        <v>7073</v>
      </c>
      <c r="C265" s="12">
        <v>0.95833333333333337</v>
      </c>
      <c r="D265" s="13">
        <v>44108</v>
      </c>
      <c r="E265" s="7" t="s">
        <v>6978</v>
      </c>
      <c r="F265" s="14">
        <v>28.06</v>
      </c>
      <c r="G265" t="s">
        <v>5</v>
      </c>
    </row>
    <row r="266" spans="1:7" ht="14.25">
      <c r="A266" s="11">
        <v>44166</v>
      </c>
      <c r="B266" s="10" t="s">
        <v>8707</v>
      </c>
      <c r="C266" s="12">
        <v>4.1666666666666664E-2</v>
      </c>
      <c r="D266" s="13">
        <v>44177</v>
      </c>
      <c r="E266" s="7" t="s">
        <v>6978</v>
      </c>
      <c r="F266" s="14">
        <v>28.19</v>
      </c>
      <c r="G266" t="s">
        <v>5</v>
      </c>
    </row>
    <row r="267" spans="1:7" ht="14.25">
      <c r="A267" s="11">
        <v>44105</v>
      </c>
      <c r="B267" s="10" t="s">
        <v>7219</v>
      </c>
      <c r="C267" s="12">
        <v>4.1666666666666664E-2</v>
      </c>
      <c r="D267" s="13">
        <v>44115</v>
      </c>
      <c r="E267" s="7" t="s">
        <v>6978</v>
      </c>
      <c r="F267" s="14">
        <v>28.3</v>
      </c>
      <c r="G267" t="s">
        <v>5</v>
      </c>
    </row>
    <row r="268" spans="1:7" ht="14.25">
      <c r="A268" s="11">
        <v>44166</v>
      </c>
      <c r="B268" s="10" t="s">
        <v>8515</v>
      </c>
      <c r="C268" s="12">
        <v>4.1666666666666664E-2</v>
      </c>
      <c r="D268" s="13">
        <v>44169</v>
      </c>
      <c r="E268" s="7" t="s">
        <v>6978</v>
      </c>
      <c r="F268" s="14">
        <v>28.4</v>
      </c>
      <c r="G268" t="s">
        <v>5</v>
      </c>
    </row>
    <row r="269" spans="1:7" ht="14.25">
      <c r="A269" s="11">
        <v>44166</v>
      </c>
      <c r="B269" s="10" t="s">
        <v>8589</v>
      </c>
      <c r="C269" s="12">
        <v>0.125</v>
      </c>
      <c r="D269" s="13">
        <v>44172</v>
      </c>
      <c r="E269" s="7" t="s">
        <v>6978</v>
      </c>
      <c r="F269" s="14">
        <v>28.68</v>
      </c>
      <c r="G269" t="s">
        <v>5</v>
      </c>
    </row>
    <row r="270" spans="1:7" ht="14.25">
      <c r="A270" s="11">
        <v>44105</v>
      </c>
      <c r="B270" s="10" t="s">
        <v>7713</v>
      </c>
      <c r="C270" s="12">
        <v>0.625</v>
      </c>
      <c r="D270" s="13">
        <v>44135</v>
      </c>
      <c r="E270" s="7" t="s">
        <v>6978</v>
      </c>
      <c r="F270" s="14">
        <v>28.8</v>
      </c>
      <c r="G270" t="s">
        <v>5</v>
      </c>
    </row>
    <row r="271" spans="1:7" ht="14.25">
      <c r="A271" s="11">
        <v>44136</v>
      </c>
      <c r="B271" s="10" t="s">
        <v>7846</v>
      </c>
      <c r="C271" s="12">
        <v>0.16666666666666666</v>
      </c>
      <c r="D271" s="13">
        <v>44141</v>
      </c>
      <c r="E271" s="7" t="s">
        <v>6978</v>
      </c>
      <c r="F271" s="14">
        <v>28.8</v>
      </c>
      <c r="G271" t="s">
        <v>5</v>
      </c>
    </row>
    <row r="272" spans="1:7" ht="14.25">
      <c r="A272" s="11">
        <v>44105</v>
      </c>
      <c r="B272" s="10" t="s">
        <v>7308</v>
      </c>
      <c r="C272" s="12">
        <v>0.75</v>
      </c>
      <c r="D272" s="13">
        <v>44118</v>
      </c>
      <c r="E272" s="7" t="s">
        <v>6978</v>
      </c>
      <c r="F272" s="14">
        <v>29</v>
      </c>
      <c r="G272" t="s">
        <v>5</v>
      </c>
    </row>
    <row r="273" spans="1:7" ht="14.25">
      <c r="A273" s="11">
        <v>44166</v>
      </c>
      <c r="B273" s="10" t="s">
        <v>8688</v>
      </c>
      <c r="C273" s="12">
        <v>0.25</v>
      </c>
      <c r="D273" s="13">
        <v>44176</v>
      </c>
      <c r="E273" s="7" t="s">
        <v>6978</v>
      </c>
      <c r="F273" s="14">
        <v>29.25</v>
      </c>
      <c r="G273" t="s">
        <v>5</v>
      </c>
    </row>
    <row r="274" spans="1:7" ht="14.25">
      <c r="A274" s="11">
        <v>44105</v>
      </c>
      <c r="B274" s="10" t="s">
        <v>7591</v>
      </c>
      <c r="C274" s="12">
        <v>0.54166666666666663</v>
      </c>
      <c r="D274" s="13">
        <v>44130</v>
      </c>
      <c r="E274" s="7" t="s">
        <v>6978</v>
      </c>
      <c r="F274" s="14">
        <v>29.33</v>
      </c>
      <c r="G274" t="s">
        <v>5</v>
      </c>
    </row>
    <row r="275" spans="1:7" ht="14.25">
      <c r="A275" s="11">
        <v>44136</v>
      </c>
      <c r="B275" s="10" t="s">
        <v>7739</v>
      </c>
      <c r="C275" s="12">
        <v>0.70833333333333337</v>
      </c>
      <c r="D275" s="13">
        <v>44136</v>
      </c>
      <c r="E275" s="7" t="s">
        <v>6978</v>
      </c>
      <c r="F275" s="14">
        <v>29.45</v>
      </c>
      <c r="G275" t="s">
        <v>5</v>
      </c>
    </row>
    <row r="276" spans="1:7" ht="14.25">
      <c r="A276" s="11">
        <v>44105</v>
      </c>
      <c r="B276" s="10" t="s">
        <v>7207</v>
      </c>
      <c r="C276" s="12">
        <v>0.54166666666666663</v>
      </c>
      <c r="D276" s="13">
        <v>44114</v>
      </c>
      <c r="E276" s="7" t="s">
        <v>6978</v>
      </c>
      <c r="F276" s="14">
        <v>29.49</v>
      </c>
      <c r="G276" t="s">
        <v>5</v>
      </c>
    </row>
    <row r="277" spans="1:7" ht="14.25">
      <c r="A277" s="11">
        <v>44136</v>
      </c>
      <c r="B277" s="10" t="s">
        <v>7868</v>
      </c>
      <c r="C277" s="12">
        <v>8.3333333333333329E-2</v>
      </c>
      <c r="D277" s="13">
        <v>44142</v>
      </c>
      <c r="E277" s="7" t="s">
        <v>6978</v>
      </c>
      <c r="F277" s="14">
        <v>29.5</v>
      </c>
      <c r="G277" t="s">
        <v>5</v>
      </c>
    </row>
    <row r="278" spans="1:7" ht="14.25">
      <c r="A278" s="11">
        <v>44166</v>
      </c>
      <c r="B278" s="10" t="s">
        <v>8757</v>
      </c>
      <c r="C278" s="12">
        <v>0.125</v>
      </c>
      <c r="D278" s="13">
        <v>44179</v>
      </c>
      <c r="E278" s="7" t="s">
        <v>6978</v>
      </c>
      <c r="F278" s="14">
        <v>29.5</v>
      </c>
      <c r="G278" t="s">
        <v>5</v>
      </c>
    </row>
    <row r="279" spans="1:7" ht="14.25">
      <c r="A279" s="11">
        <v>44136</v>
      </c>
      <c r="B279" s="10" t="s">
        <v>7867</v>
      </c>
      <c r="C279" s="12">
        <v>4.1666666666666664E-2</v>
      </c>
      <c r="D279" s="13">
        <v>44142</v>
      </c>
      <c r="E279" s="7" t="s">
        <v>6978</v>
      </c>
      <c r="F279" s="14">
        <v>29.55</v>
      </c>
      <c r="G279" t="s">
        <v>5</v>
      </c>
    </row>
    <row r="280" spans="1:7" ht="14.25">
      <c r="A280" s="11">
        <v>44136</v>
      </c>
      <c r="B280" s="10" t="s">
        <v>7893</v>
      </c>
      <c r="C280" s="12">
        <v>0.125</v>
      </c>
      <c r="D280" s="13">
        <v>44143</v>
      </c>
      <c r="E280" s="7" t="s">
        <v>6978</v>
      </c>
      <c r="F280" s="14">
        <v>29.69</v>
      </c>
      <c r="G280" t="s">
        <v>5</v>
      </c>
    </row>
    <row r="281" spans="1:7" ht="14.25">
      <c r="A281" s="11">
        <v>44136</v>
      </c>
      <c r="B281" s="10" t="s">
        <v>7797</v>
      </c>
      <c r="C281" s="12">
        <v>0.125</v>
      </c>
      <c r="D281" s="13">
        <v>44139</v>
      </c>
      <c r="E281" s="7" t="s">
        <v>6978</v>
      </c>
      <c r="F281" s="14">
        <v>29.8</v>
      </c>
      <c r="G281" t="s">
        <v>5</v>
      </c>
    </row>
    <row r="282" spans="1:7" ht="14.25">
      <c r="A282" s="11">
        <v>44136</v>
      </c>
      <c r="B282" s="10" t="s">
        <v>7881</v>
      </c>
      <c r="C282" s="12">
        <v>0.625</v>
      </c>
      <c r="D282" s="13">
        <v>44142</v>
      </c>
      <c r="E282" s="7" t="s">
        <v>6978</v>
      </c>
      <c r="F282" s="14">
        <v>29.84</v>
      </c>
      <c r="G282" t="s">
        <v>5</v>
      </c>
    </row>
    <row r="283" spans="1:7" ht="14.25">
      <c r="A283" s="11">
        <v>44105</v>
      </c>
      <c r="B283" s="10" t="s">
        <v>7534</v>
      </c>
      <c r="C283" s="12">
        <v>0.16666666666666666</v>
      </c>
      <c r="D283" s="13">
        <v>44128</v>
      </c>
      <c r="E283" s="7" t="s">
        <v>6978</v>
      </c>
      <c r="F283" s="14">
        <v>29.9</v>
      </c>
      <c r="G283" t="s">
        <v>5</v>
      </c>
    </row>
    <row r="284" spans="1:7" ht="14.25">
      <c r="A284" s="11">
        <v>44105</v>
      </c>
      <c r="B284" s="10" t="s">
        <v>7536</v>
      </c>
      <c r="C284" s="12">
        <v>0.25</v>
      </c>
      <c r="D284" s="13">
        <v>44128</v>
      </c>
      <c r="E284" s="7" t="s">
        <v>6978</v>
      </c>
      <c r="F284" s="14">
        <v>29.9</v>
      </c>
      <c r="G284" t="s">
        <v>5</v>
      </c>
    </row>
    <row r="285" spans="1:7" ht="14.25">
      <c r="A285" s="11">
        <v>44105</v>
      </c>
      <c r="B285" s="10" t="s">
        <v>7318</v>
      </c>
      <c r="C285" s="12">
        <v>0.16666666666666666</v>
      </c>
      <c r="D285" s="13">
        <v>44119</v>
      </c>
      <c r="E285" s="7" t="s">
        <v>6978</v>
      </c>
      <c r="F285" s="14">
        <v>30</v>
      </c>
      <c r="G285" t="s">
        <v>5</v>
      </c>
    </row>
    <row r="286" spans="1:7" ht="14.25">
      <c r="A286" s="11">
        <v>44105</v>
      </c>
      <c r="B286" s="10" t="s">
        <v>7700</v>
      </c>
      <c r="C286" s="12">
        <v>8.3333333333333329E-2</v>
      </c>
      <c r="D286" s="13">
        <v>44135</v>
      </c>
      <c r="E286" s="7" t="s">
        <v>6978</v>
      </c>
      <c r="F286" s="14">
        <v>30</v>
      </c>
      <c r="G286" t="s">
        <v>5</v>
      </c>
    </row>
    <row r="287" spans="1:7" ht="14.25">
      <c r="A287" s="11">
        <v>44166</v>
      </c>
      <c r="B287" s="10" t="s">
        <v>8514</v>
      </c>
      <c r="C287" s="12">
        <v>0</v>
      </c>
      <c r="D287" s="13">
        <v>44169</v>
      </c>
      <c r="E287" s="7" t="s">
        <v>6978</v>
      </c>
      <c r="F287" s="14">
        <v>30</v>
      </c>
      <c r="G287" t="s">
        <v>5</v>
      </c>
    </row>
    <row r="288" spans="1:7" ht="14.25">
      <c r="A288" s="11">
        <v>44166</v>
      </c>
      <c r="B288" s="10" t="s">
        <v>8683</v>
      </c>
      <c r="C288" s="12">
        <v>4.1666666666666664E-2</v>
      </c>
      <c r="D288" s="13">
        <v>44176</v>
      </c>
      <c r="E288" s="7" t="s">
        <v>6978</v>
      </c>
      <c r="F288" s="14">
        <v>30</v>
      </c>
      <c r="G288" t="s">
        <v>5</v>
      </c>
    </row>
    <row r="289" spans="1:7" ht="14.25">
      <c r="A289" s="11">
        <v>44105</v>
      </c>
      <c r="B289" s="10" t="s">
        <v>7701</v>
      </c>
      <c r="C289" s="12">
        <v>0.125</v>
      </c>
      <c r="D289" s="13">
        <v>44135</v>
      </c>
      <c r="E289" s="7" t="s">
        <v>6978</v>
      </c>
      <c r="F289" s="14">
        <v>30.03</v>
      </c>
      <c r="G289" t="s">
        <v>5</v>
      </c>
    </row>
    <row r="290" spans="1:7" ht="14.25">
      <c r="A290" s="11">
        <v>44166</v>
      </c>
      <c r="B290" s="10" t="s">
        <v>8567</v>
      </c>
      <c r="C290" s="12">
        <v>0.20833333333333334</v>
      </c>
      <c r="D290" s="13">
        <v>44171</v>
      </c>
      <c r="E290" s="7" t="s">
        <v>6978</v>
      </c>
      <c r="F290" s="14">
        <v>30.03</v>
      </c>
      <c r="G290" t="s">
        <v>5</v>
      </c>
    </row>
    <row r="291" spans="1:7" ht="14.25">
      <c r="A291" s="11">
        <v>44166</v>
      </c>
      <c r="B291" s="10" t="s">
        <v>8566</v>
      </c>
      <c r="C291" s="12">
        <v>0.16666666666666666</v>
      </c>
      <c r="D291" s="13">
        <v>44171</v>
      </c>
      <c r="E291" s="7" t="s">
        <v>6978</v>
      </c>
      <c r="F291" s="14">
        <v>30.1</v>
      </c>
      <c r="G291" t="s">
        <v>5</v>
      </c>
    </row>
    <row r="292" spans="1:7" ht="14.25">
      <c r="A292" s="11">
        <v>44105</v>
      </c>
      <c r="B292" s="10" t="s">
        <v>7011</v>
      </c>
      <c r="C292" s="12">
        <v>0.375</v>
      </c>
      <c r="D292" s="13">
        <v>44106</v>
      </c>
      <c r="E292" s="7" t="s">
        <v>6978</v>
      </c>
      <c r="F292" s="14">
        <v>30.19</v>
      </c>
      <c r="G292" t="s">
        <v>5</v>
      </c>
    </row>
    <row r="293" spans="1:7" ht="14.25">
      <c r="A293" s="11">
        <v>44136</v>
      </c>
      <c r="B293" s="10" t="s">
        <v>7747</v>
      </c>
      <c r="C293" s="12">
        <v>4.1666666666666664E-2</v>
      </c>
      <c r="D293" s="13">
        <v>44137</v>
      </c>
      <c r="E293" s="7" t="s">
        <v>6978</v>
      </c>
      <c r="F293" s="14">
        <v>30.25</v>
      </c>
      <c r="G293" t="s">
        <v>5</v>
      </c>
    </row>
    <row r="294" spans="1:7" ht="14.25">
      <c r="A294" s="11">
        <v>44136</v>
      </c>
      <c r="B294" s="10" t="s">
        <v>8134</v>
      </c>
      <c r="C294" s="12">
        <v>0.16666666666666666</v>
      </c>
      <c r="D294" s="13">
        <v>44153</v>
      </c>
      <c r="E294" s="7" t="s">
        <v>6978</v>
      </c>
      <c r="F294" s="14">
        <v>30.25</v>
      </c>
      <c r="G294" t="s">
        <v>5</v>
      </c>
    </row>
    <row r="295" spans="1:7" ht="14.25">
      <c r="A295" s="11">
        <v>44166</v>
      </c>
      <c r="B295" s="10" t="s">
        <v>9043</v>
      </c>
      <c r="C295" s="12">
        <v>4.1666666666666664E-2</v>
      </c>
      <c r="D295" s="13">
        <v>44191</v>
      </c>
      <c r="E295" s="7" t="s">
        <v>6978</v>
      </c>
      <c r="F295" s="14">
        <v>30.25</v>
      </c>
      <c r="G295" t="s">
        <v>5</v>
      </c>
    </row>
    <row r="296" spans="1:7" ht="14.25">
      <c r="A296" s="11">
        <v>44166</v>
      </c>
      <c r="B296" s="10" t="s">
        <v>8714</v>
      </c>
      <c r="C296" s="12">
        <v>0.33333333333333331</v>
      </c>
      <c r="D296" s="13">
        <v>44177</v>
      </c>
      <c r="E296" s="7" t="s">
        <v>6978</v>
      </c>
      <c r="F296" s="14">
        <v>30.39</v>
      </c>
      <c r="G296" t="s">
        <v>5</v>
      </c>
    </row>
    <row r="297" spans="1:7" ht="14.25">
      <c r="A297" s="11">
        <v>44136</v>
      </c>
      <c r="B297" s="10" t="s">
        <v>8206</v>
      </c>
      <c r="C297" s="12">
        <v>0.16666666666666666</v>
      </c>
      <c r="D297" s="13">
        <v>44156</v>
      </c>
      <c r="E297" s="7" t="s">
        <v>6978</v>
      </c>
      <c r="F297" s="14">
        <v>30.49</v>
      </c>
      <c r="G297" t="s">
        <v>5</v>
      </c>
    </row>
    <row r="298" spans="1:7" ht="14.25">
      <c r="A298" s="11">
        <v>44105</v>
      </c>
      <c r="B298" s="10" t="s">
        <v>7548</v>
      </c>
      <c r="C298" s="12">
        <v>0.75</v>
      </c>
      <c r="D298" s="13">
        <v>44128</v>
      </c>
      <c r="E298" s="7" t="s">
        <v>6978</v>
      </c>
      <c r="F298" s="14">
        <v>30.5</v>
      </c>
      <c r="G298" t="s">
        <v>5</v>
      </c>
    </row>
    <row r="299" spans="1:7" ht="14.25">
      <c r="A299" s="11">
        <v>44166</v>
      </c>
      <c r="B299" s="10" t="s">
        <v>8568</v>
      </c>
      <c r="C299" s="12">
        <v>0.25</v>
      </c>
      <c r="D299" s="13">
        <v>44171</v>
      </c>
      <c r="E299" s="7" t="s">
        <v>6978</v>
      </c>
      <c r="F299" s="14">
        <v>30.5</v>
      </c>
      <c r="G299" t="s">
        <v>5</v>
      </c>
    </row>
    <row r="300" spans="1:7" ht="14.25">
      <c r="A300" s="11">
        <v>44136</v>
      </c>
      <c r="B300" s="10" t="s">
        <v>7775</v>
      </c>
      <c r="C300" s="12">
        <v>0.20833333333333334</v>
      </c>
      <c r="D300" s="13">
        <v>44138</v>
      </c>
      <c r="E300" s="7" t="s">
        <v>6978</v>
      </c>
      <c r="F300" s="14">
        <v>30.7</v>
      </c>
      <c r="G300" t="s">
        <v>5</v>
      </c>
    </row>
    <row r="301" spans="1:7" ht="14.25">
      <c r="A301" s="11">
        <v>44136</v>
      </c>
      <c r="B301" s="10" t="s">
        <v>7794</v>
      </c>
      <c r="C301" s="12">
        <v>0</v>
      </c>
      <c r="D301" s="13">
        <v>44139</v>
      </c>
      <c r="E301" s="7" t="s">
        <v>6978</v>
      </c>
      <c r="F301" s="14">
        <v>30.7</v>
      </c>
      <c r="G301" t="s">
        <v>5</v>
      </c>
    </row>
    <row r="302" spans="1:7" ht="14.25">
      <c r="A302" s="11">
        <v>44136</v>
      </c>
      <c r="B302" s="10" t="s">
        <v>7847</v>
      </c>
      <c r="C302" s="12">
        <v>0.20833333333333334</v>
      </c>
      <c r="D302" s="13">
        <v>44141</v>
      </c>
      <c r="E302" s="7" t="s">
        <v>6978</v>
      </c>
      <c r="F302" s="14">
        <v>31</v>
      </c>
      <c r="G302" t="s">
        <v>5</v>
      </c>
    </row>
    <row r="303" spans="1:7" ht="14.25">
      <c r="A303" s="11">
        <v>44105</v>
      </c>
      <c r="B303" s="10" t="s">
        <v>7576</v>
      </c>
      <c r="C303" s="12">
        <v>0.91666666666666663</v>
      </c>
      <c r="D303" s="13">
        <v>44129</v>
      </c>
      <c r="E303" s="7" t="s">
        <v>6978</v>
      </c>
      <c r="F303" s="14">
        <v>31.09</v>
      </c>
      <c r="G303" t="s">
        <v>5</v>
      </c>
    </row>
    <row r="304" spans="1:7" ht="14.25">
      <c r="A304" s="11">
        <v>44105</v>
      </c>
      <c r="B304" s="10" t="s">
        <v>7072</v>
      </c>
      <c r="C304" s="12">
        <v>0.91666666666666663</v>
      </c>
      <c r="D304" s="13">
        <v>44108</v>
      </c>
      <c r="E304" s="7" t="s">
        <v>6978</v>
      </c>
      <c r="F304" s="14">
        <v>31.25</v>
      </c>
      <c r="G304" t="s">
        <v>5</v>
      </c>
    </row>
    <row r="305" spans="1:7" ht="14.25">
      <c r="A305" s="11">
        <v>44105</v>
      </c>
      <c r="B305" s="10" t="s">
        <v>7440</v>
      </c>
      <c r="C305" s="12">
        <v>0.25</v>
      </c>
      <c r="D305" s="13">
        <v>44124</v>
      </c>
      <c r="E305" s="7" t="s">
        <v>6978</v>
      </c>
      <c r="F305" s="14">
        <v>31.28</v>
      </c>
      <c r="G305" t="s">
        <v>5</v>
      </c>
    </row>
    <row r="306" spans="1:7" ht="14.25">
      <c r="A306" s="11">
        <v>44136</v>
      </c>
      <c r="B306" s="10" t="s">
        <v>7874</v>
      </c>
      <c r="C306" s="12">
        <v>0.33333333333333331</v>
      </c>
      <c r="D306" s="13">
        <v>44142</v>
      </c>
      <c r="E306" s="7" t="s">
        <v>6978</v>
      </c>
      <c r="F306" s="14">
        <v>31.55</v>
      </c>
      <c r="G306" t="s">
        <v>5</v>
      </c>
    </row>
    <row r="307" spans="1:7" ht="14.25">
      <c r="A307" s="11">
        <v>44136</v>
      </c>
      <c r="B307" s="10" t="s">
        <v>7880</v>
      </c>
      <c r="C307" s="12">
        <v>0.58333333333333337</v>
      </c>
      <c r="D307" s="13">
        <v>44142</v>
      </c>
      <c r="E307" s="7" t="s">
        <v>6978</v>
      </c>
      <c r="F307" s="14">
        <v>31.55</v>
      </c>
      <c r="G307" t="s">
        <v>5</v>
      </c>
    </row>
    <row r="308" spans="1:7" ht="14.25">
      <c r="A308" s="11">
        <v>44136</v>
      </c>
      <c r="B308" s="10" t="s">
        <v>8182</v>
      </c>
      <c r="C308" s="12">
        <v>0.16666666666666666</v>
      </c>
      <c r="D308" s="13">
        <v>44155</v>
      </c>
      <c r="E308" s="7" t="s">
        <v>6978</v>
      </c>
      <c r="F308" s="14">
        <v>31.64</v>
      </c>
      <c r="G308" t="s">
        <v>5</v>
      </c>
    </row>
    <row r="309" spans="1:7" ht="14.25">
      <c r="A309" s="11">
        <v>44136</v>
      </c>
      <c r="B309" s="10" t="s">
        <v>7891</v>
      </c>
      <c r="C309" s="12">
        <v>4.1666666666666664E-2</v>
      </c>
      <c r="D309" s="13">
        <v>44143</v>
      </c>
      <c r="E309" s="7" t="s">
        <v>6978</v>
      </c>
      <c r="F309" s="14">
        <v>31.71</v>
      </c>
      <c r="G309" t="s">
        <v>5</v>
      </c>
    </row>
    <row r="310" spans="1:7" ht="14.25">
      <c r="A310" s="11">
        <v>44105</v>
      </c>
      <c r="B310" s="10" t="s">
        <v>7603</v>
      </c>
      <c r="C310" s="12">
        <v>4.1666666666666664E-2</v>
      </c>
      <c r="D310" s="13">
        <v>44131</v>
      </c>
      <c r="E310" s="7" t="s">
        <v>6978</v>
      </c>
      <c r="F310" s="14">
        <v>31.82</v>
      </c>
      <c r="G310" t="s">
        <v>5</v>
      </c>
    </row>
    <row r="311" spans="1:7" ht="14.25">
      <c r="A311" s="11">
        <v>44166</v>
      </c>
      <c r="B311" s="10" t="s">
        <v>9165</v>
      </c>
      <c r="C311" s="12">
        <v>0.125</v>
      </c>
      <c r="D311" s="13">
        <v>44196</v>
      </c>
      <c r="E311" s="7" t="s">
        <v>6978</v>
      </c>
      <c r="F311" s="14">
        <v>31.82</v>
      </c>
      <c r="G311" t="s">
        <v>5</v>
      </c>
    </row>
    <row r="312" spans="1:7" ht="14.25">
      <c r="A312" s="11">
        <v>44166</v>
      </c>
      <c r="B312" s="10" t="s">
        <v>8806</v>
      </c>
      <c r="C312" s="12">
        <v>0.16666666666666666</v>
      </c>
      <c r="D312" s="13">
        <v>44181</v>
      </c>
      <c r="E312" s="7" t="s">
        <v>6978</v>
      </c>
      <c r="F312" s="14">
        <v>31.99</v>
      </c>
      <c r="G312" t="s">
        <v>5</v>
      </c>
    </row>
    <row r="313" spans="1:7" ht="14.25">
      <c r="A313" s="11">
        <v>44136</v>
      </c>
      <c r="B313" s="10" t="s">
        <v>7898</v>
      </c>
      <c r="C313" s="12">
        <v>0.33333333333333331</v>
      </c>
      <c r="D313" s="13">
        <v>44143</v>
      </c>
      <c r="E313" s="7" t="s">
        <v>6978</v>
      </c>
      <c r="F313" s="14">
        <v>32.01</v>
      </c>
      <c r="G313" t="s">
        <v>5</v>
      </c>
    </row>
    <row r="314" spans="1:7" ht="14.25">
      <c r="A314" s="11">
        <v>44136</v>
      </c>
      <c r="B314" s="10" t="s">
        <v>7878</v>
      </c>
      <c r="C314" s="12">
        <v>0.5</v>
      </c>
      <c r="D314" s="13">
        <v>44142</v>
      </c>
      <c r="E314" s="7" t="s">
        <v>6978</v>
      </c>
      <c r="F314" s="14">
        <v>32.049999999999997</v>
      </c>
      <c r="G314" t="s">
        <v>5</v>
      </c>
    </row>
    <row r="315" spans="1:7" ht="14.25">
      <c r="A315" s="11">
        <v>44136</v>
      </c>
      <c r="B315" s="10" t="s">
        <v>8037</v>
      </c>
      <c r="C315" s="12">
        <v>0.125</v>
      </c>
      <c r="D315" s="13">
        <v>44149</v>
      </c>
      <c r="E315" s="7" t="s">
        <v>6978</v>
      </c>
      <c r="F315" s="14">
        <v>32.049999999999997</v>
      </c>
      <c r="G315" t="s">
        <v>5</v>
      </c>
    </row>
    <row r="316" spans="1:7" ht="14.25">
      <c r="A316" s="11">
        <v>44136</v>
      </c>
      <c r="B316" s="10" t="s">
        <v>7879</v>
      </c>
      <c r="C316" s="12">
        <v>0.54166666666666663</v>
      </c>
      <c r="D316" s="13">
        <v>44142</v>
      </c>
      <c r="E316" s="7" t="s">
        <v>6978</v>
      </c>
      <c r="F316" s="14">
        <v>32.1</v>
      </c>
      <c r="G316" t="s">
        <v>5</v>
      </c>
    </row>
    <row r="317" spans="1:7" ht="14.25">
      <c r="A317" s="11">
        <v>44136</v>
      </c>
      <c r="B317" s="10" t="s">
        <v>8038</v>
      </c>
      <c r="C317" s="12">
        <v>0.16666666666666666</v>
      </c>
      <c r="D317" s="13">
        <v>44149</v>
      </c>
      <c r="E317" s="7" t="s">
        <v>6978</v>
      </c>
      <c r="F317" s="14">
        <v>32.1</v>
      </c>
      <c r="G317" t="s">
        <v>5</v>
      </c>
    </row>
    <row r="318" spans="1:7" ht="14.25">
      <c r="A318" s="11">
        <v>44136</v>
      </c>
      <c r="B318" s="10" t="s">
        <v>8039</v>
      </c>
      <c r="C318" s="12">
        <v>0.20833333333333334</v>
      </c>
      <c r="D318" s="13">
        <v>44149</v>
      </c>
      <c r="E318" s="7" t="s">
        <v>6978</v>
      </c>
      <c r="F318" s="14">
        <v>32.1</v>
      </c>
      <c r="G318" t="s">
        <v>5</v>
      </c>
    </row>
    <row r="319" spans="1:7" ht="14.25">
      <c r="A319" s="11">
        <v>44136</v>
      </c>
      <c r="B319" s="10" t="s">
        <v>7843</v>
      </c>
      <c r="C319" s="12">
        <v>4.1666666666666664E-2</v>
      </c>
      <c r="D319" s="13">
        <v>44141</v>
      </c>
      <c r="E319" s="7" t="s">
        <v>6978</v>
      </c>
      <c r="F319" s="14">
        <v>32.130000000000003</v>
      </c>
      <c r="G319" t="s">
        <v>5</v>
      </c>
    </row>
    <row r="320" spans="1:7" ht="14.25">
      <c r="A320" s="11">
        <v>44136</v>
      </c>
      <c r="B320" s="10" t="s">
        <v>8056</v>
      </c>
      <c r="C320" s="12">
        <v>0.91666666666666663</v>
      </c>
      <c r="D320" s="13">
        <v>44149</v>
      </c>
      <c r="E320" s="7" t="s">
        <v>6978</v>
      </c>
      <c r="F320" s="14">
        <v>32.25</v>
      </c>
      <c r="G320" t="s">
        <v>5</v>
      </c>
    </row>
    <row r="321" spans="1:7" ht="14.25">
      <c r="A321" s="11">
        <v>44105</v>
      </c>
      <c r="B321" s="10" t="s">
        <v>7195</v>
      </c>
      <c r="C321" s="12">
        <v>4.1666666666666664E-2</v>
      </c>
      <c r="D321" s="13">
        <v>44114</v>
      </c>
      <c r="E321" s="7" t="s">
        <v>6978</v>
      </c>
      <c r="F321" s="14">
        <v>32.28</v>
      </c>
      <c r="G321" t="s">
        <v>5</v>
      </c>
    </row>
    <row r="322" spans="1:7" ht="14.25">
      <c r="A322" s="11">
        <v>44166</v>
      </c>
      <c r="B322" s="10" t="s">
        <v>9067</v>
      </c>
      <c r="C322" s="12">
        <v>4.1666666666666664E-2</v>
      </c>
      <c r="D322" s="13">
        <v>44192</v>
      </c>
      <c r="E322" s="7" t="s">
        <v>6978</v>
      </c>
      <c r="F322" s="14">
        <v>32.4</v>
      </c>
      <c r="G322" t="s">
        <v>5</v>
      </c>
    </row>
    <row r="323" spans="1:7" ht="14.25">
      <c r="A323" s="11">
        <v>44166</v>
      </c>
      <c r="B323" s="10" t="s">
        <v>9107</v>
      </c>
      <c r="C323" s="12">
        <v>0.70833333333333337</v>
      </c>
      <c r="D323" s="13">
        <v>44193</v>
      </c>
      <c r="E323" s="7" t="s">
        <v>6978</v>
      </c>
      <c r="F323" s="14">
        <v>32.4</v>
      </c>
      <c r="G323" t="s">
        <v>5</v>
      </c>
    </row>
    <row r="324" spans="1:7" ht="14.25">
      <c r="A324" s="11">
        <v>44166</v>
      </c>
      <c r="B324" s="10" t="s">
        <v>9114</v>
      </c>
      <c r="C324" s="12">
        <v>0</v>
      </c>
      <c r="D324" s="13">
        <v>44194</v>
      </c>
      <c r="E324" s="7" t="s">
        <v>6978</v>
      </c>
      <c r="F324" s="14">
        <v>32.4</v>
      </c>
      <c r="G324" t="s">
        <v>5</v>
      </c>
    </row>
    <row r="325" spans="1:7" ht="14.25">
      <c r="A325" s="11">
        <v>44136</v>
      </c>
      <c r="B325" s="10" t="s">
        <v>8181</v>
      </c>
      <c r="C325" s="12">
        <v>0.125</v>
      </c>
      <c r="D325" s="13">
        <v>44155</v>
      </c>
      <c r="E325" s="7" t="s">
        <v>6978</v>
      </c>
      <c r="F325" s="14">
        <v>32.409999999999997</v>
      </c>
      <c r="G325" t="s">
        <v>5</v>
      </c>
    </row>
    <row r="326" spans="1:7" ht="14.25">
      <c r="A326" s="11">
        <v>44166</v>
      </c>
      <c r="B326" s="10" t="s">
        <v>9058</v>
      </c>
      <c r="C326" s="12">
        <v>0.66666666666666663</v>
      </c>
      <c r="D326" s="13">
        <v>44191</v>
      </c>
      <c r="E326" s="7" t="s">
        <v>6978</v>
      </c>
      <c r="F326" s="14">
        <v>32.409999999999997</v>
      </c>
      <c r="G326" t="s">
        <v>5</v>
      </c>
    </row>
    <row r="327" spans="1:7" ht="14.25">
      <c r="A327" s="11">
        <v>44136</v>
      </c>
      <c r="B327" s="10" t="s">
        <v>8040</v>
      </c>
      <c r="C327" s="12">
        <v>0.25</v>
      </c>
      <c r="D327" s="13">
        <v>44149</v>
      </c>
      <c r="E327" s="7" t="s">
        <v>6978</v>
      </c>
      <c r="F327" s="14">
        <v>32.42</v>
      </c>
      <c r="G327" t="s">
        <v>5</v>
      </c>
    </row>
    <row r="328" spans="1:7" ht="14.25">
      <c r="A328" s="11">
        <v>44166</v>
      </c>
      <c r="B328" s="10" t="s">
        <v>8682</v>
      </c>
      <c r="C328" s="12">
        <v>0</v>
      </c>
      <c r="D328" s="13">
        <v>44176</v>
      </c>
      <c r="E328" s="7" t="s">
        <v>6978</v>
      </c>
      <c r="F328" s="14">
        <v>32.5</v>
      </c>
      <c r="G328" t="s">
        <v>5</v>
      </c>
    </row>
    <row r="329" spans="1:7" ht="14.25">
      <c r="A329" s="11">
        <v>44136</v>
      </c>
      <c r="B329" s="10" t="s">
        <v>7877</v>
      </c>
      <c r="C329" s="12">
        <v>0.45833333333333331</v>
      </c>
      <c r="D329" s="13">
        <v>44142</v>
      </c>
      <c r="E329" s="7" t="s">
        <v>6978</v>
      </c>
      <c r="F329" s="14">
        <v>32.549999999999997</v>
      </c>
      <c r="G329" t="s">
        <v>5</v>
      </c>
    </row>
    <row r="330" spans="1:7" ht="14.25">
      <c r="A330" s="11">
        <v>44136</v>
      </c>
      <c r="B330" s="10" t="s">
        <v>7900</v>
      </c>
      <c r="C330" s="12">
        <v>0.41666666666666669</v>
      </c>
      <c r="D330" s="13">
        <v>44143</v>
      </c>
      <c r="E330" s="7" t="s">
        <v>6978</v>
      </c>
      <c r="F330" s="14">
        <v>32.549999999999997</v>
      </c>
      <c r="G330" t="s">
        <v>5</v>
      </c>
    </row>
    <row r="331" spans="1:7" ht="14.25">
      <c r="A331" s="11">
        <v>44136</v>
      </c>
      <c r="B331" s="10" t="s">
        <v>7901</v>
      </c>
      <c r="C331" s="12">
        <v>0.45833333333333331</v>
      </c>
      <c r="D331" s="13">
        <v>44143</v>
      </c>
      <c r="E331" s="7" t="s">
        <v>6978</v>
      </c>
      <c r="F331" s="14">
        <v>32.549999999999997</v>
      </c>
      <c r="G331" t="s">
        <v>5</v>
      </c>
    </row>
    <row r="332" spans="1:7" ht="14.25">
      <c r="A332" s="11">
        <v>44136</v>
      </c>
      <c r="B332" s="10" t="s">
        <v>7902</v>
      </c>
      <c r="C332" s="12">
        <v>0.5</v>
      </c>
      <c r="D332" s="13">
        <v>44143</v>
      </c>
      <c r="E332" s="7" t="s">
        <v>6978</v>
      </c>
      <c r="F332" s="14">
        <v>32.549999999999997</v>
      </c>
      <c r="G332" t="s">
        <v>5</v>
      </c>
    </row>
    <row r="333" spans="1:7" ht="14.25">
      <c r="A333" s="11">
        <v>44166</v>
      </c>
      <c r="B333" s="10" t="s">
        <v>8734</v>
      </c>
      <c r="C333" s="12">
        <v>0.16666666666666666</v>
      </c>
      <c r="D333" s="13">
        <v>44178</v>
      </c>
      <c r="E333" s="7" t="s">
        <v>6978</v>
      </c>
      <c r="F333" s="14">
        <v>32.6</v>
      </c>
      <c r="G333" t="s">
        <v>5</v>
      </c>
    </row>
    <row r="334" spans="1:7" ht="14.25">
      <c r="A334" s="11">
        <v>44166</v>
      </c>
      <c r="B334" s="10" t="s">
        <v>8735</v>
      </c>
      <c r="C334" s="12">
        <v>0.20833333333333334</v>
      </c>
      <c r="D334" s="13">
        <v>44178</v>
      </c>
      <c r="E334" s="7" t="s">
        <v>6978</v>
      </c>
      <c r="F334" s="14">
        <v>32.6</v>
      </c>
      <c r="G334" t="s">
        <v>5</v>
      </c>
    </row>
    <row r="335" spans="1:7" ht="14.25">
      <c r="A335" s="11">
        <v>44105</v>
      </c>
      <c r="B335" s="10" t="s">
        <v>7329</v>
      </c>
      <c r="C335" s="12">
        <v>0.625</v>
      </c>
      <c r="D335" s="13">
        <v>44119</v>
      </c>
      <c r="E335" s="7" t="s">
        <v>6978</v>
      </c>
      <c r="F335" s="14">
        <v>32.630000000000003</v>
      </c>
      <c r="G335" t="s">
        <v>5</v>
      </c>
    </row>
    <row r="336" spans="1:7" ht="14.25">
      <c r="A336" s="11">
        <v>44136</v>
      </c>
      <c r="B336" s="10" t="s">
        <v>8135</v>
      </c>
      <c r="C336" s="12">
        <v>0.20833333333333334</v>
      </c>
      <c r="D336" s="13">
        <v>44153</v>
      </c>
      <c r="E336" s="7" t="s">
        <v>6978</v>
      </c>
      <c r="F336" s="14">
        <v>32.68</v>
      </c>
      <c r="G336" t="s">
        <v>5</v>
      </c>
    </row>
    <row r="337" spans="1:7" ht="14.25">
      <c r="A337" s="11">
        <v>44166</v>
      </c>
      <c r="B337" s="10" t="s">
        <v>8733</v>
      </c>
      <c r="C337" s="12">
        <v>0.125</v>
      </c>
      <c r="D337" s="13">
        <v>44178</v>
      </c>
      <c r="E337" s="7" t="s">
        <v>6978</v>
      </c>
      <c r="F337" s="14">
        <v>32.89</v>
      </c>
      <c r="G337" t="s">
        <v>5</v>
      </c>
    </row>
    <row r="338" spans="1:7" ht="14.25">
      <c r="A338" s="11">
        <v>44166</v>
      </c>
      <c r="B338" s="10" t="s">
        <v>8975</v>
      </c>
      <c r="C338" s="12">
        <v>0.20833333333333334</v>
      </c>
      <c r="D338" s="13">
        <v>44188</v>
      </c>
      <c r="E338" s="7" t="s">
        <v>6978</v>
      </c>
      <c r="F338" s="14">
        <v>32.9</v>
      </c>
      <c r="G338" t="s">
        <v>5</v>
      </c>
    </row>
    <row r="339" spans="1:7" ht="14.25">
      <c r="A339" s="11">
        <v>44166</v>
      </c>
      <c r="B339" s="10" t="s">
        <v>9039</v>
      </c>
      <c r="C339" s="12">
        <v>0.875</v>
      </c>
      <c r="D339" s="13">
        <v>44190</v>
      </c>
      <c r="E339" s="7" t="s">
        <v>6978</v>
      </c>
      <c r="F339" s="14">
        <v>32.9</v>
      </c>
      <c r="G339" t="s">
        <v>5</v>
      </c>
    </row>
    <row r="340" spans="1:7" ht="14.25">
      <c r="A340" s="11">
        <v>44105</v>
      </c>
      <c r="B340" s="10" t="s">
        <v>7071</v>
      </c>
      <c r="C340" s="12">
        <v>0.875</v>
      </c>
      <c r="D340" s="13">
        <v>44108</v>
      </c>
      <c r="E340" s="7" t="s">
        <v>6978</v>
      </c>
      <c r="F340" s="14">
        <v>32.99</v>
      </c>
      <c r="G340" t="s">
        <v>5</v>
      </c>
    </row>
    <row r="341" spans="1:7" ht="14.25">
      <c r="A341" s="11">
        <v>44105</v>
      </c>
      <c r="B341" s="10" t="s">
        <v>7282</v>
      </c>
      <c r="C341" s="12">
        <v>0.66666666666666663</v>
      </c>
      <c r="D341" s="13">
        <v>44117</v>
      </c>
      <c r="E341" s="7" t="s">
        <v>6978</v>
      </c>
      <c r="F341" s="14">
        <v>33</v>
      </c>
      <c r="G341" t="s">
        <v>5</v>
      </c>
    </row>
    <row r="342" spans="1:7" ht="14.25">
      <c r="A342" s="11">
        <v>44105</v>
      </c>
      <c r="B342" s="10" t="s">
        <v>7283</v>
      </c>
      <c r="C342" s="12">
        <v>0.70833333333333337</v>
      </c>
      <c r="D342" s="13">
        <v>44117</v>
      </c>
      <c r="E342" s="7" t="s">
        <v>6978</v>
      </c>
      <c r="F342" s="14">
        <v>33</v>
      </c>
      <c r="G342" t="s">
        <v>5</v>
      </c>
    </row>
    <row r="343" spans="1:7" ht="14.25">
      <c r="A343" s="11">
        <v>44105</v>
      </c>
      <c r="B343" s="10" t="s">
        <v>7267</v>
      </c>
      <c r="C343" s="12">
        <v>4.1666666666666664E-2</v>
      </c>
      <c r="D343" s="13">
        <v>44117</v>
      </c>
      <c r="E343" s="7" t="s">
        <v>6978</v>
      </c>
      <c r="F343" s="14">
        <v>33.01</v>
      </c>
      <c r="G343" t="s">
        <v>5</v>
      </c>
    </row>
    <row r="344" spans="1:7" ht="14.25">
      <c r="A344" s="11">
        <v>44136</v>
      </c>
      <c r="B344" s="10" t="s">
        <v>7799</v>
      </c>
      <c r="C344" s="12">
        <v>0.20833333333333334</v>
      </c>
      <c r="D344" s="13">
        <v>44139</v>
      </c>
      <c r="E344" s="7" t="s">
        <v>6978</v>
      </c>
      <c r="F344" s="14">
        <v>33.01</v>
      </c>
      <c r="G344" t="s">
        <v>5</v>
      </c>
    </row>
    <row r="345" spans="1:7" ht="14.25">
      <c r="A345" s="11">
        <v>44105</v>
      </c>
      <c r="B345" s="10" t="s">
        <v>7217</v>
      </c>
      <c r="C345" s="12">
        <v>0.95833333333333337</v>
      </c>
      <c r="D345" s="13">
        <v>44114</v>
      </c>
      <c r="E345" s="7" t="s">
        <v>6978</v>
      </c>
      <c r="F345" s="14">
        <v>33.19</v>
      </c>
      <c r="G345" t="s">
        <v>5</v>
      </c>
    </row>
    <row r="346" spans="1:7" ht="14.25">
      <c r="A346" s="11">
        <v>44136</v>
      </c>
      <c r="B346" s="10" t="s">
        <v>7903</v>
      </c>
      <c r="C346" s="12">
        <v>0.54166666666666663</v>
      </c>
      <c r="D346" s="13">
        <v>44143</v>
      </c>
      <c r="E346" s="7" t="s">
        <v>6978</v>
      </c>
      <c r="F346" s="14">
        <v>33.31</v>
      </c>
      <c r="G346" t="s">
        <v>5</v>
      </c>
    </row>
    <row r="347" spans="1:7" ht="14.25">
      <c r="A347" s="11">
        <v>44136</v>
      </c>
      <c r="B347" s="10" t="s">
        <v>8131</v>
      </c>
      <c r="C347" s="12">
        <v>4.1666666666666664E-2</v>
      </c>
      <c r="D347" s="13">
        <v>44153</v>
      </c>
      <c r="E347" s="7" t="s">
        <v>6978</v>
      </c>
      <c r="F347" s="14">
        <v>33.39</v>
      </c>
      <c r="G347" t="s">
        <v>5</v>
      </c>
    </row>
    <row r="348" spans="1:7" ht="14.25">
      <c r="A348" s="11">
        <v>44105</v>
      </c>
      <c r="B348" s="10" t="s">
        <v>7315</v>
      </c>
      <c r="C348" s="12">
        <v>4.1666666666666664E-2</v>
      </c>
      <c r="D348" s="13">
        <v>44119</v>
      </c>
      <c r="E348" s="7" t="s">
        <v>6978</v>
      </c>
      <c r="F348" s="14">
        <v>33.4</v>
      </c>
      <c r="G348" t="s">
        <v>5</v>
      </c>
    </row>
    <row r="349" spans="1:7" ht="14.25">
      <c r="A349" s="11">
        <v>44136</v>
      </c>
      <c r="B349" s="10" t="s">
        <v>8209</v>
      </c>
      <c r="C349" s="12">
        <v>0.29166666666666669</v>
      </c>
      <c r="D349" s="13">
        <v>44156</v>
      </c>
      <c r="E349" s="7" t="s">
        <v>6978</v>
      </c>
      <c r="F349" s="14">
        <v>33.4</v>
      </c>
      <c r="G349" t="s">
        <v>5</v>
      </c>
    </row>
    <row r="350" spans="1:7" ht="14.25">
      <c r="A350" s="11">
        <v>44136</v>
      </c>
      <c r="B350" s="10" t="s">
        <v>7905</v>
      </c>
      <c r="C350" s="12">
        <v>0.625</v>
      </c>
      <c r="D350" s="13">
        <v>44143</v>
      </c>
      <c r="E350" s="7" t="s">
        <v>6978</v>
      </c>
      <c r="F350" s="14">
        <v>33.44</v>
      </c>
      <c r="G350" t="s">
        <v>5</v>
      </c>
    </row>
    <row r="351" spans="1:7" ht="14.25">
      <c r="A351" s="11">
        <v>44166</v>
      </c>
      <c r="B351" s="10" t="s">
        <v>9054</v>
      </c>
      <c r="C351" s="12">
        <v>0.5</v>
      </c>
      <c r="D351" s="13">
        <v>44191</v>
      </c>
      <c r="E351" s="7" t="s">
        <v>6978</v>
      </c>
      <c r="F351" s="14">
        <v>33.5</v>
      </c>
      <c r="G351" t="s">
        <v>5</v>
      </c>
    </row>
    <row r="352" spans="1:7" ht="14.25">
      <c r="A352" s="11">
        <v>44166</v>
      </c>
      <c r="B352" s="10" t="s">
        <v>9087</v>
      </c>
      <c r="C352" s="12">
        <v>0.875</v>
      </c>
      <c r="D352" s="13">
        <v>44192</v>
      </c>
      <c r="E352" s="7" t="s">
        <v>6978</v>
      </c>
      <c r="F352" s="14">
        <v>33.5</v>
      </c>
      <c r="G352" t="s">
        <v>5</v>
      </c>
    </row>
    <row r="353" spans="1:7" ht="14.25">
      <c r="A353" s="11">
        <v>44105</v>
      </c>
      <c r="B353" s="10" t="s">
        <v>7702</v>
      </c>
      <c r="C353" s="12">
        <v>0.16666666666666666</v>
      </c>
      <c r="D353" s="13">
        <v>44135</v>
      </c>
      <c r="E353" s="7" t="s">
        <v>6978</v>
      </c>
      <c r="F353" s="14">
        <v>33.590000000000003</v>
      </c>
      <c r="G353" t="s">
        <v>5</v>
      </c>
    </row>
    <row r="354" spans="1:7" ht="14.25">
      <c r="A354" s="11">
        <v>44166</v>
      </c>
      <c r="B354" s="10" t="s">
        <v>8736</v>
      </c>
      <c r="C354" s="12">
        <v>0.25</v>
      </c>
      <c r="D354" s="13">
        <v>44178</v>
      </c>
      <c r="E354" s="7" t="s">
        <v>6978</v>
      </c>
      <c r="F354" s="14">
        <v>33.590000000000003</v>
      </c>
      <c r="G354" t="s">
        <v>5</v>
      </c>
    </row>
    <row r="355" spans="1:7" ht="14.25">
      <c r="A355" s="11">
        <v>44136</v>
      </c>
      <c r="B355" s="10" t="s">
        <v>7904</v>
      </c>
      <c r="C355" s="12">
        <v>0.58333333333333337</v>
      </c>
      <c r="D355" s="13">
        <v>44143</v>
      </c>
      <c r="E355" s="7" t="s">
        <v>6978</v>
      </c>
      <c r="F355" s="14">
        <v>33.64</v>
      </c>
      <c r="G355" t="s">
        <v>5</v>
      </c>
    </row>
    <row r="356" spans="1:7" ht="14.25">
      <c r="A356" s="11">
        <v>44166</v>
      </c>
      <c r="B356" s="10" t="s">
        <v>8626</v>
      </c>
      <c r="C356" s="12">
        <v>0.66666666666666663</v>
      </c>
      <c r="D356" s="13">
        <v>44173</v>
      </c>
      <c r="E356" s="7" t="s">
        <v>6978</v>
      </c>
      <c r="F356" s="14">
        <v>33.65</v>
      </c>
      <c r="G356" t="s">
        <v>5</v>
      </c>
    </row>
    <row r="357" spans="1:7" ht="14.25">
      <c r="A357" s="11">
        <v>44166</v>
      </c>
      <c r="B357" s="10" t="s">
        <v>8732</v>
      </c>
      <c r="C357" s="12">
        <v>8.3333333333333329E-2</v>
      </c>
      <c r="D357" s="13">
        <v>44178</v>
      </c>
      <c r="E357" s="7" t="s">
        <v>6978</v>
      </c>
      <c r="F357" s="14">
        <v>33.67</v>
      </c>
      <c r="G357" t="s">
        <v>5</v>
      </c>
    </row>
    <row r="358" spans="1:7" ht="14.25">
      <c r="A358" s="11">
        <v>44166</v>
      </c>
      <c r="B358" s="10" t="s">
        <v>9053</v>
      </c>
      <c r="C358" s="12">
        <v>0.45833333333333331</v>
      </c>
      <c r="D358" s="13">
        <v>44191</v>
      </c>
      <c r="E358" s="7" t="s">
        <v>6978</v>
      </c>
      <c r="F358" s="14">
        <v>33.979999999999997</v>
      </c>
      <c r="G358" t="s">
        <v>5</v>
      </c>
    </row>
    <row r="359" spans="1:7" ht="14.25">
      <c r="A359" s="11">
        <v>44166</v>
      </c>
      <c r="B359" s="10" t="s">
        <v>9113</v>
      </c>
      <c r="C359" s="12">
        <v>0.95833333333333337</v>
      </c>
      <c r="D359" s="13">
        <v>44193</v>
      </c>
      <c r="E359" s="7" t="s">
        <v>6978</v>
      </c>
      <c r="F359" s="14">
        <v>33.979999999999997</v>
      </c>
      <c r="G359" t="s">
        <v>5</v>
      </c>
    </row>
    <row r="360" spans="1:7" ht="14.25">
      <c r="A360" s="11">
        <v>44105</v>
      </c>
      <c r="B360" s="10" t="s">
        <v>7710</v>
      </c>
      <c r="C360" s="12">
        <v>0.5</v>
      </c>
      <c r="D360" s="13">
        <v>44135</v>
      </c>
      <c r="E360" s="7" t="s">
        <v>6978</v>
      </c>
      <c r="F360" s="14">
        <v>34</v>
      </c>
      <c r="G360" t="s">
        <v>5</v>
      </c>
    </row>
    <row r="361" spans="1:7" ht="14.25">
      <c r="A361" s="11">
        <v>44136</v>
      </c>
      <c r="B361" s="10" t="s">
        <v>7842</v>
      </c>
      <c r="C361" s="12">
        <v>0</v>
      </c>
      <c r="D361" s="13">
        <v>44141</v>
      </c>
      <c r="E361" s="7" t="s">
        <v>6978</v>
      </c>
      <c r="F361" s="14">
        <v>34</v>
      </c>
      <c r="G361" t="s">
        <v>5</v>
      </c>
    </row>
    <row r="362" spans="1:7" ht="14.25">
      <c r="A362" s="11">
        <v>44166</v>
      </c>
      <c r="B362" s="10" t="s">
        <v>8781</v>
      </c>
      <c r="C362" s="12">
        <v>0.125</v>
      </c>
      <c r="D362" s="13">
        <v>44180</v>
      </c>
      <c r="E362" s="7" t="s">
        <v>6978</v>
      </c>
      <c r="F362" s="14">
        <v>34</v>
      </c>
      <c r="G362" t="s">
        <v>5</v>
      </c>
    </row>
    <row r="363" spans="1:7" ht="14.25">
      <c r="A363" s="11">
        <v>44166</v>
      </c>
      <c r="B363" s="10" t="s">
        <v>8754</v>
      </c>
      <c r="C363" s="12">
        <v>0</v>
      </c>
      <c r="D363" s="13">
        <v>44179</v>
      </c>
      <c r="E363" s="7" t="s">
        <v>6978</v>
      </c>
      <c r="F363" s="14">
        <v>34.01</v>
      </c>
      <c r="G363" t="s">
        <v>5</v>
      </c>
    </row>
    <row r="364" spans="1:7" ht="14.25">
      <c r="A364" s="11">
        <v>44166</v>
      </c>
      <c r="B364" s="10" t="s">
        <v>8718</v>
      </c>
      <c r="C364" s="12">
        <v>0.5</v>
      </c>
      <c r="D364" s="13">
        <v>44177</v>
      </c>
      <c r="E364" s="7" t="s">
        <v>6978</v>
      </c>
      <c r="F364" s="14">
        <v>34.03</v>
      </c>
      <c r="G364" t="s">
        <v>5</v>
      </c>
    </row>
    <row r="365" spans="1:7" ht="14.25">
      <c r="A365" s="11">
        <v>44136</v>
      </c>
      <c r="B365" s="10" t="s">
        <v>7883</v>
      </c>
      <c r="C365" s="12">
        <v>0.70833333333333337</v>
      </c>
      <c r="D365" s="13">
        <v>44142</v>
      </c>
      <c r="E365" s="7" t="s">
        <v>6978</v>
      </c>
      <c r="F365" s="14">
        <v>34.049999999999997</v>
      </c>
      <c r="G365" t="s">
        <v>5</v>
      </c>
    </row>
    <row r="366" spans="1:7" ht="14.25">
      <c r="A366" s="11">
        <v>44105</v>
      </c>
      <c r="B366" s="10" t="s">
        <v>7340</v>
      </c>
      <c r="C366" s="12">
        <v>8.3333333333333329E-2</v>
      </c>
      <c r="D366" s="13">
        <v>44120</v>
      </c>
      <c r="E366" s="7" t="s">
        <v>6978</v>
      </c>
      <c r="F366" s="14">
        <v>34.07</v>
      </c>
      <c r="G366" t="s">
        <v>5</v>
      </c>
    </row>
    <row r="367" spans="1:7" ht="14.25">
      <c r="A367" s="11">
        <v>44105</v>
      </c>
      <c r="B367" s="10" t="s">
        <v>7532</v>
      </c>
      <c r="C367" s="12">
        <v>8.3333333333333329E-2</v>
      </c>
      <c r="D367" s="13">
        <v>44128</v>
      </c>
      <c r="E367" s="7" t="s">
        <v>6978</v>
      </c>
      <c r="F367" s="14">
        <v>34.07</v>
      </c>
      <c r="G367" t="s">
        <v>5</v>
      </c>
    </row>
    <row r="368" spans="1:7" ht="14.25">
      <c r="A368" s="11">
        <v>44166</v>
      </c>
      <c r="B368" s="10" t="s">
        <v>8737</v>
      </c>
      <c r="C368" s="12">
        <v>0.29166666666666669</v>
      </c>
      <c r="D368" s="13">
        <v>44178</v>
      </c>
      <c r="E368" s="7" t="s">
        <v>6978</v>
      </c>
      <c r="F368" s="14">
        <v>34.07</v>
      </c>
      <c r="G368" t="s">
        <v>5</v>
      </c>
    </row>
    <row r="369" spans="1:7" ht="14.25">
      <c r="A369" s="11">
        <v>44166</v>
      </c>
      <c r="B369" s="10" t="s">
        <v>9084</v>
      </c>
      <c r="C369" s="12">
        <v>0.75</v>
      </c>
      <c r="D369" s="13">
        <v>44192</v>
      </c>
      <c r="E369" s="7" t="s">
        <v>6978</v>
      </c>
      <c r="F369" s="14">
        <v>34.1</v>
      </c>
      <c r="G369" t="s">
        <v>5</v>
      </c>
    </row>
    <row r="370" spans="1:7" ht="14.25">
      <c r="A370" s="11">
        <v>44105</v>
      </c>
      <c r="B370" s="10" t="s">
        <v>7709</v>
      </c>
      <c r="C370" s="12">
        <v>0.45833333333333331</v>
      </c>
      <c r="D370" s="13">
        <v>44135</v>
      </c>
      <c r="E370" s="7" t="s">
        <v>6978</v>
      </c>
      <c r="F370" s="14">
        <v>34.19</v>
      </c>
      <c r="G370" t="s">
        <v>5</v>
      </c>
    </row>
    <row r="371" spans="1:7" ht="14.25">
      <c r="A371" s="11">
        <v>44166</v>
      </c>
      <c r="B371" s="10" t="s">
        <v>8971</v>
      </c>
      <c r="C371" s="12">
        <v>4.1666666666666664E-2</v>
      </c>
      <c r="D371" s="13">
        <v>44188</v>
      </c>
      <c r="E371" s="7" t="s">
        <v>6978</v>
      </c>
      <c r="F371" s="14">
        <v>34.200000000000003</v>
      </c>
      <c r="G371" t="s">
        <v>5</v>
      </c>
    </row>
    <row r="372" spans="1:7" ht="14.25">
      <c r="A372" s="11">
        <v>44166</v>
      </c>
      <c r="B372" s="10" t="s">
        <v>9141</v>
      </c>
      <c r="C372" s="12">
        <v>0.125</v>
      </c>
      <c r="D372" s="13">
        <v>44195</v>
      </c>
      <c r="E372" s="7" t="s">
        <v>6978</v>
      </c>
      <c r="F372" s="14">
        <v>34.31</v>
      </c>
      <c r="G372" t="s">
        <v>5</v>
      </c>
    </row>
    <row r="373" spans="1:7" ht="14.25">
      <c r="A373" s="11">
        <v>44105</v>
      </c>
      <c r="B373" s="10" t="s">
        <v>7047</v>
      </c>
      <c r="C373" s="12">
        <v>0.875</v>
      </c>
      <c r="D373" s="13">
        <v>44107</v>
      </c>
      <c r="E373" s="7" t="s">
        <v>6978</v>
      </c>
      <c r="F373" s="14">
        <v>34.33</v>
      </c>
      <c r="G373" t="s">
        <v>5</v>
      </c>
    </row>
    <row r="374" spans="1:7" ht="14.25">
      <c r="A374" s="11">
        <v>44105</v>
      </c>
      <c r="B374" s="10" t="s">
        <v>7509</v>
      </c>
      <c r="C374" s="12">
        <v>0.125</v>
      </c>
      <c r="D374" s="13">
        <v>44127</v>
      </c>
      <c r="E374" s="7" t="s">
        <v>6978</v>
      </c>
      <c r="F374" s="14">
        <v>34.35</v>
      </c>
      <c r="G374" t="s">
        <v>5</v>
      </c>
    </row>
    <row r="375" spans="1:7" ht="14.25">
      <c r="A375" s="11">
        <v>44166</v>
      </c>
      <c r="B375" s="10" t="s">
        <v>8905</v>
      </c>
      <c r="C375" s="12">
        <v>0.29166666666666669</v>
      </c>
      <c r="D375" s="13">
        <v>44185</v>
      </c>
      <c r="E375" s="7" t="s">
        <v>6978</v>
      </c>
      <c r="F375" s="14">
        <v>34.4</v>
      </c>
      <c r="G375" t="s">
        <v>5</v>
      </c>
    </row>
    <row r="376" spans="1:7" ht="14.25">
      <c r="A376" s="11">
        <v>44136</v>
      </c>
      <c r="B376" s="10" t="s">
        <v>7832</v>
      </c>
      <c r="C376" s="12">
        <v>0.58333333333333337</v>
      </c>
      <c r="D376" s="13">
        <v>44140</v>
      </c>
      <c r="E376" s="7" t="s">
        <v>6978</v>
      </c>
      <c r="F376" s="14">
        <v>34.450000000000003</v>
      </c>
      <c r="G376" t="s">
        <v>5</v>
      </c>
    </row>
    <row r="377" spans="1:7" ht="14.25">
      <c r="A377" s="11">
        <v>44166</v>
      </c>
      <c r="B377" s="10" t="s">
        <v>8609</v>
      </c>
      <c r="C377" s="12">
        <v>0.95833333333333337</v>
      </c>
      <c r="D377" s="13">
        <v>44172</v>
      </c>
      <c r="E377" s="7" t="s">
        <v>6978</v>
      </c>
      <c r="F377" s="14">
        <v>34.5</v>
      </c>
      <c r="G377" t="s">
        <v>5</v>
      </c>
    </row>
    <row r="378" spans="1:7" ht="14.25">
      <c r="A378" s="11">
        <v>44136</v>
      </c>
      <c r="B378" s="10" t="s">
        <v>7841</v>
      </c>
      <c r="C378" s="12">
        <v>0.95833333333333337</v>
      </c>
      <c r="D378" s="13">
        <v>44140</v>
      </c>
      <c r="E378" s="7" t="s">
        <v>6978</v>
      </c>
      <c r="F378" s="14">
        <v>34.549999999999997</v>
      </c>
      <c r="G378" t="s">
        <v>5</v>
      </c>
    </row>
    <row r="379" spans="1:7" ht="14.25">
      <c r="A379" s="11">
        <v>44136</v>
      </c>
      <c r="B379" s="10" t="s">
        <v>7859</v>
      </c>
      <c r="C379" s="12">
        <v>0.70833333333333337</v>
      </c>
      <c r="D379" s="13">
        <v>44141</v>
      </c>
      <c r="E379" s="7" t="s">
        <v>6978</v>
      </c>
      <c r="F379" s="14">
        <v>34.549999999999997</v>
      </c>
      <c r="G379" t="s">
        <v>5</v>
      </c>
    </row>
    <row r="380" spans="1:7" ht="14.25">
      <c r="A380" s="11">
        <v>44136</v>
      </c>
      <c r="B380" s="10" t="s">
        <v>7875</v>
      </c>
      <c r="C380" s="12">
        <v>0.375</v>
      </c>
      <c r="D380" s="13">
        <v>44142</v>
      </c>
      <c r="E380" s="7" t="s">
        <v>6978</v>
      </c>
      <c r="F380" s="14">
        <v>34.58</v>
      </c>
      <c r="G380" t="s">
        <v>5</v>
      </c>
    </row>
    <row r="381" spans="1:7" ht="14.25">
      <c r="A381" s="11">
        <v>44166</v>
      </c>
      <c r="B381" s="10" t="s">
        <v>8901</v>
      </c>
      <c r="C381" s="12">
        <v>0.125</v>
      </c>
      <c r="D381" s="13">
        <v>44185</v>
      </c>
      <c r="E381" s="7" t="s">
        <v>6978</v>
      </c>
      <c r="F381" s="14">
        <v>34.6</v>
      </c>
      <c r="G381" t="s">
        <v>5</v>
      </c>
    </row>
    <row r="382" spans="1:7" ht="14.25">
      <c r="A382" s="11">
        <v>44166</v>
      </c>
      <c r="B382" s="10" t="s">
        <v>8904</v>
      </c>
      <c r="C382" s="12">
        <v>0.25</v>
      </c>
      <c r="D382" s="13">
        <v>44185</v>
      </c>
      <c r="E382" s="7" t="s">
        <v>6978</v>
      </c>
      <c r="F382" s="14">
        <v>34.6</v>
      </c>
      <c r="G382" t="s">
        <v>5</v>
      </c>
    </row>
    <row r="383" spans="1:7" ht="14.25">
      <c r="A383" s="11">
        <v>44105</v>
      </c>
      <c r="B383" s="10" t="s">
        <v>7024</v>
      </c>
      <c r="C383" s="12">
        <v>0.91666666666666663</v>
      </c>
      <c r="D383" s="13">
        <v>44106</v>
      </c>
      <c r="E383" s="7" t="s">
        <v>6978</v>
      </c>
      <c r="F383" s="14">
        <v>34.65</v>
      </c>
      <c r="G383" t="s">
        <v>5</v>
      </c>
    </row>
    <row r="384" spans="1:7" ht="14.25">
      <c r="A384" s="11">
        <v>44105</v>
      </c>
      <c r="B384" s="10" t="s">
        <v>7625</v>
      </c>
      <c r="C384" s="12">
        <v>0.95833333333333337</v>
      </c>
      <c r="D384" s="13">
        <v>44131</v>
      </c>
      <c r="E384" s="7" t="s">
        <v>6978</v>
      </c>
      <c r="F384" s="14">
        <v>34.65</v>
      </c>
      <c r="G384" t="s">
        <v>5</v>
      </c>
    </row>
    <row r="385" spans="1:7" ht="14.25">
      <c r="A385" s="11">
        <v>44105</v>
      </c>
      <c r="B385" s="10" t="s">
        <v>7216</v>
      </c>
      <c r="C385" s="12">
        <v>0.91666666666666663</v>
      </c>
      <c r="D385" s="13">
        <v>44114</v>
      </c>
      <c r="E385" s="7" t="s">
        <v>6978</v>
      </c>
      <c r="F385" s="14">
        <v>34.85</v>
      </c>
      <c r="G385" t="s">
        <v>5</v>
      </c>
    </row>
    <row r="386" spans="1:7" ht="14.25">
      <c r="A386" s="11">
        <v>44166</v>
      </c>
      <c r="B386" s="10" t="s">
        <v>8875</v>
      </c>
      <c r="C386" s="12">
        <v>4.1666666666666664E-2</v>
      </c>
      <c r="D386" s="13">
        <v>44184</v>
      </c>
      <c r="E386" s="7" t="s">
        <v>6978</v>
      </c>
      <c r="F386" s="14">
        <v>34.96</v>
      </c>
      <c r="G386" t="s">
        <v>5</v>
      </c>
    </row>
    <row r="387" spans="1:7" ht="14.25">
      <c r="A387" s="11">
        <v>44105</v>
      </c>
      <c r="B387" s="10" t="s">
        <v>7483</v>
      </c>
      <c r="C387" s="12">
        <v>4.1666666666666664E-2</v>
      </c>
      <c r="D387" s="13">
        <v>44126</v>
      </c>
      <c r="E387" s="7" t="s">
        <v>6978</v>
      </c>
      <c r="F387" s="14">
        <v>35</v>
      </c>
      <c r="G387" t="s">
        <v>5</v>
      </c>
    </row>
    <row r="388" spans="1:7" ht="14.25">
      <c r="A388" s="11">
        <v>44136</v>
      </c>
      <c r="B388" s="10" t="s">
        <v>8083</v>
      </c>
      <c r="C388" s="12">
        <v>4.1666666666666664E-2</v>
      </c>
      <c r="D388" s="13">
        <v>44151</v>
      </c>
      <c r="E388" s="7" t="s">
        <v>6978</v>
      </c>
      <c r="F388" s="14">
        <v>35</v>
      </c>
      <c r="G388" t="s">
        <v>5</v>
      </c>
    </row>
    <row r="389" spans="1:7" ht="14.25">
      <c r="A389" s="11">
        <v>44166</v>
      </c>
      <c r="B389" s="10" t="s">
        <v>8513</v>
      </c>
      <c r="C389" s="12">
        <v>0.95833333333333337</v>
      </c>
      <c r="D389" s="13">
        <v>44168</v>
      </c>
      <c r="E389" s="7" t="s">
        <v>6978</v>
      </c>
      <c r="F389" s="14">
        <v>35</v>
      </c>
      <c r="G389" t="s">
        <v>5</v>
      </c>
    </row>
    <row r="390" spans="1:7" ht="14.25">
      <c r="A390" s="11">
        <v>44166</v>
      </c>
      <c r="B390" s="10" t="s">
        <v>8950</v>
      </c>
      <c r="C390" s="12">
        <v>0.16666666666666666</v>
      </c>
      <c r="D390" s="13">
        <v>44187</v>
      </c>
      <c r="E390" s="7" t="s">
        <v>6978</v>
      </c>
      <c r="F390" s="14">
        <v>35</v>
      </c>
      <c r="G390" t="s">
        <v>5</v>
      </c>
    </row>
    <row r="391" spans="1:7" ht="14.25">
      <c r="A391" s="11">
        <v>44136</v>
      </c>
      <c r="B391" s="10" t="s">
        <v>7858</v>
      </c>
      <c r="C391" s="12">
        <v>0.66666666666666663</v>
      </c>
      <c r="D391" s="13">
        <v>44141</v>
      </c>
      <c r="E391" s="7" t="s">
        <v>6978</v>
      </c>
      <c r="F391" s="14">
        <v>35.049999999999997</v>
      </c>
      <c r="G391" t="s">
        <v>5</v>
      </c>
    </row>
    <row r="392" spans="1:7" ht="14.25">
      <c r="A392" s="11">
        <v>44136</v>
      </c>
      <c r="B392" s="10" t="s">
        <v>7863</v>
      </c>
      <c r="C392" s="12">
        <v>0.875</v>
      </c>
      <c r="D392" s="13">
        <v>44141</v>
      </c>
      <c r="E392" s="7" t="s">
        <v>6978</v>
      </c>
      <c r="F392" s="14">
        <v>35.17</v>
      </c>
      <c r="G392" t="s">
        <v>5</v>
      </c>
    </row>
    <row r="393" spans="1:7" ht="14.25">
      <c r="A393" s="11">
        <v>44136</v>
      </c>
      <c r="B393" s="10" t="s">
        <v>7849</v>
      </c>
      <c r="C393" s="12">
        <v>0.29166666666666669</v>
      </c>
      <c r="D393" s="13">
        <v>44141</v>
      </c>
      <c r="E393" s="7" t="s">
        <v>6978</v>
      </c>
      <c r="F393" s="14">
        <v>35.21</v>
      </c>
      <c r="G393" t="s">
        <v>5</v>
      </c>
    </row>
    <row r="394" spans="1:7" ht="14.25">
      <c r="A394" s="11">
        <v>44105</v>
      </c>
      <c r="B394" s="10" t="s">
        <v>7339</v>
      </c>
      <c r="C394" s="12">
        <v>4.1666666666666664E-2</v>
      </c>
      <c r="D394" s="13">
        <v>44120</v>
      </c>
      <c r="E394" s="7" t="s">
        <v>6978</v>
      </c>
      <c r="F394" s="14">
        <v>35.299999999999997</v>
      </c>
      <c r="G394" t="s">
        <v>5</v>
      </c>
    </row>
    <row r="395" spans="1:7" ht="14.25">
      <c r="A395" s="11">
        <v>44166</v>
      </c>
      <c r="B395" s="10" t="s">
        <v>8563</v>
      </c>
      <c r="C395" s="12">
        <v>4.1666666666666664E-2</v>
      </c>
      <c r="D395" s="13">
        <v>44171</v>
      </c>
      <c r="E395" s="7" t="s">
        <v>6978</v>
      </c>
      <c r="F395" s="14">
        <v>35.299999999999997</v>
      </c>
      <c r="G395" t="s">
        <v>5</v>
      </c>
    </row>
    <row r="396" spans="1:7" ht="14.25">
      <c r="A396" s="11">
        <v>44105</v>
      </c>
      <c r="B396" s="10" t="s">
        <v>7705</v>
      </c>
      <c r="C396" s="12">
        <v>0.29166666666666669</v>
      </c>
      <c r="D396" s="13">
        <v>44135</v>
      </c>
      <c r="E396" s="7" t="s">
        <v>6978</v>
      </c>
      <c r="F396" s="14">
        <v>35.33</v>
      </c>
      <c r="G396" t="s">
        <v>5</v>
      </c>
    </row>
    <row r="397" spans="1:7" ht="14.25">
      <c r="A397" s="11">
        <v>44136</v>
      </c>
      <c r="B397" s="10" t="s">
        <v>7829</v>
      </c>
      <c r="C397" s="12">
        <v>0.45833333333333331</v>
      </c>
      <c r="D397" s="13">
        <v>44140</v>
      </c>
      <c r="E397" s="7" t="s">
        <v>6978</v>
      </c>
      <c r="F397" s="14">
        <v>35.49</v>
      </c>
      <c r="G397" t="s">
        <v>5</v>
      </c>
    </row>
    <row r="398" spans="1:7" ht="14.25">
      <c r="A398" s="11">
        <v>44136</v>
      </c>
      <c r="B398" s="10" t="s">
        <v>8035</v>
      </c>
      <c r="C398" s="12">
        <v>4.1666666666666664E-2</v>
      </c>
      <c r="D398" s="13">
        <v>44149</v>
      </c>
      <c r="E398" s="7" t="s">
        <v>6978</v>
      </c>
      <c r="F398" s="14">
        <v>35.54</v>
      </c>
      <c r="G398" t="s">
        <v>5</v>
      </c>
    </row>
    <row r="399" spans="1:7" ht="14.25">
      <c r="A399" s="11">
        <v>44136</v>
      </c>
      <c r="B399" s="10" t="s">
        <v>7906</v>
      </c>
      <c r="C399" s="12">
        <v>0.66666666666666663</v>
      </c>
      <c r="D399" s="13">
        <v>44143</v>
      </c>
      <c r="E399" s="7" t="s">
        <v>6978</v>
      </c>
      <c r="F399" s="14">
        <v>35.619999999999997</v>
      </c>
      <c r="G399" t="s">
        <v>5</v>
      </c>
    </row>
    <row r="400" spans="1:7" ht="14.25">
      <c r="A400" s="11">
        <v>44166</v>
      </c>
      <c r="B400" s="10" t="s">
        <v>8900</v>
      </c>
      <c r="C400" s="12">
        <v>8.3333333333333329E-2</v>
      </c>
      <c r="D400" s="13">
        <v>44185</v>
      </c>
      <c r="E400" s="7" t="s">
        <v>6978</v>
      </c>
      <c r="F400" s="14">
        <v>35.89</v>
      </c>
      <c r="G400" t="s">
        <v>5</v>
      </c>
    </row>
    <row r="401" spans="1:7" ht="14.25">
      <c r="A401" s="11">
        <v>44136</v>
      </c>
      <c r="B401" s="10" t="s">
        <v>8167</v>
      </c>
      <c r="C401" s="12">
        <v>0.54166666666666663</v>
      </c>
      <c r="D401" s="13">
        <v>44154</v>
      </c>
      <c r="E401" s="7" t="s">
        <v>6978</v>
      </c>
      <c r="F401" s="14">
        <v>35.97</v>
      </c>
      <c r="G401" t="s">
        <v>5</v>
      </c>
    </row>
    <row r="402" spans="1:7" ht="14.25">
      <c r="A402" s="11">
        <v>44136</v>
      </c>
      <c r="B402" s="10" t="s">
        <v>8202</v>
      </c>
      <c r="C402" s="12">
        <v>0</v>
      </c>
      <c r="D402" s="13">
        <v>44156</v>
      </c>
      <c r="E402" s="7" t="s">
        <v>6978</v>
      </c>
      <c r="F402" s="14">
        <v>35.99</v>
      </c>
      <c r="G402" t="s">
        <v>5</v>
      </c>
    </row>
    <row r="403" spans="1:7" ht="14.25">
      <c r="A403" s="11">
        <v>44105</v>
      </c>
      <c r="B403" s="10" t="s">
        <v>7470</v>
      </c>
      <c r="C403" s="12">
        <v>0.5</v>
      </c>
      <c r="D403" s="13">
        <v>44125</v>
      </c>
      <c r="E403" s="7" t="s">
        <v>6978</v>
      </c>
      <c r="F403" s="14">
        <v>36.01</v>
      </c>
      <c r="G403" t="s">
        <v>5</v>
      </c>
    </row>
    <row r="404" spans="1:7" ht="14.25">
      <c r="A404" s="11">
        <v>44136</v>
      </c>
      <c r="B404" s="10" t="s">
        <v>8228</v>
      </c>
      <c r="C404" s="12">
        <v>8.3333333333333329E-2</v>
      </c>
      <c r="D404" s="13">
        <v>44157</v>
      </c>
      <c r="E404" s="7" t="s">
        <v>6978</v>
      </c>
      <c r="F404" s="14">
        <v>36.06</v>
      </c>
      <c r="G404" t="s">
        <v>5</v>
      </c>
    </row>
    <row r="405" spans="1:7" ht="14.25">
      <c r="A405" s="11">
        <v>44105</v>
      </c>
      <c r="B405" s="10" t="s">
        <v>7399</v>
      </c>
      <c r="C405" s="12">
        <v>0.54166666666666663</v>
      </c>
      <c r="D405" s="13">
        <v>44122</v>
      </c>
      <c r="E405" s="7" t="s">
        <v>6978</v>
      </c>
      <c r="F405" s="14">
        <v>36.1</v>
      </c>
      <c r="G405" t="s">
        <v>5</v>
      </c>
    </row>
    <row r="406" spans="1:7" ht="14.25">
      <c r="A406" s="11">
        <v>44136</v>
      </c>
      <c r="B406" s="10" t="s">
        <v>7833</v>
      </c>
      <c r="C406" s="12">
        <v>0.625</v>
      </c>
      <c r="D406" s="13">
        <v>44140</v>
      </c>
      <c r="E406" s="7" t="s">
        <v>6978</v>
      </c>
      <c r="F406" s="14">
        <v>36.1</v>
      </c>
      <c r="G406" t="s">
        <v>5</v>
      </c>
    </row>
    <row r="407" spans="1:7" ht="14.25">
      <c r="A407" s="11">
        <v>44136</v>
      </c>
      <c r="B407" s="10" t="s">
        <v>8157</v>
      </c>
      <c r="C407" s="12">
        <v>0.125</v>
      </c>
      <c r="D407" s="13">
        <v>44154</v>
      </c>
      <c r="E407" s="7" t="s">
        <v>6978</v>
      </c>
      <c r="F407" s="14">
        <v>36.15</v>
      </c>
      <c r="G407" t="s">
        <v>5</v>
      </c>
    </row>
    <row r="408" spans="1:7" ht="14.25">
      <c r="A408" s="11">
        <v>44105</v>
      </c>
      <c r="B408" s="10" t="s">
        <v>6994</v>
      </c>
      <c r="C408" s="12">
        <v>0.66666666666666663</v>
      </c>
      <c r="D408" s="13">
        <v>44105</v>
      </c>
      <c r="E408" s="7" t="s">
        <v>6978</v>
      </c>
      <c r="F408" s="14">
        <v>36.200000000000003</v>
      </c>
      <c r="G408" t="s">
        <v>5</v>
      </c>
    </row>
    <row r="409" spans="1:7" ht="14.25">
      <c r="A409" s="11">
        <v>44105</v>
      </c>
      <c r="B409" s="10" t="s">
        <v>7301</v>
      </c>
      <c r="C409" s="12">
        <v>0.45833333333333331</v>
      </c>
      <c r="D409" s="13">
        <v>44118</v>
      </c>
      <c r="E409" s="7" t="s">
        <v>6978</v>
      </c>
      <c r="F409" s="14">
        <v>36.200000000000003</v>
      </c>
      <c r="G409" t="s">
        <v>5</v>
      </c>
    </row>
    <row r="410" spans="1:7" ht="14.25">
      <c r="A410" s="11">
        <v>44105</v>
      </c>
      <c r="B410" s="10" t="s">
        <v>7541</v>
      </c>
      <c r="C410" s="12">
        <v>0.45833333333333331</v>
      </c>
      <c r="D410" s="13">
        <v>44128</v>
      </c>
      <c r="E410" s="7" t="s">
        <v>6978</v>
      </c>
      <c r="F410" s="14">
        <v>36.200000000000003</v>
      </c>
      <c r="G410" t="s">
        <v>5</v>
      </c>
    </row>
    <row r="411" spans="1:7" ht="14.25">
      <c r="A411" s="11">
        <v>44105</v>
      </c>
      <c r="B411" s="10" t="s">
        <v>7448</v>
      </c>
      <c r="C411" s="12">
        <v>0.58333333333333337</v>
      </c>
      <c r="D411" s="13">
        <v>44124</v>
      </c>
      <c r="E411" s="7" t="s">
        <v>6978</v>
      </c>
      <c r="F411" s="14">
        <v>36.21</v>
      </c>
      <c r="G411" t="s">
        <v>5</v>
      </c>
    </row>
    <row r="412" spans="1:7" ht="14.25">
      <c r="A412" s="11">
        <v>44166</v>
      </c>
      <c r="B412" s="10" t="s">
        <v>8586</v>
      </c>
      <c r="C412" s="12">
        <v>0</v>
      </c>
      <c r="D412" s="13">
        <v>44172</v>
      </c>
      <c r="E412" s="7" t="s">
        <v>6978</v>
      </c>
      <c r="F412" s="14">
        <v>36.25</v>
      </c>
      <c r="G412" t="s">
        <v>5</v>
      </c>
    </row>
    <row r="413" spans="1:7" ht="14.25">
      <c r="A413" s="11">
        <v>44105</v>
      </c>
      <c r="B413" s="10" t="s">
        <v>7087</v>
      </c>
      <c r="C413" s="12">
        <v>0.54166666666666663</v>
      </c>
      <c r="D413" s="13">
        <v>44109</v>
      </c>
      <c r="E413" s="7" t="s">
        <v>6978</v>
      </c>
      <c r="F413" s="14">
        <v>36.32</v>
      </c>
      <c r="G413" t="s">
        <v>5</v>
      </c>
    </row>
    <row r="414" spans="1:7" ht="14.25">
      <c r="A414" s="11">
        <v>44166</v>
      </c>
      <c r="B414" s="10" t="s">
        <v>8638</v>
      </c>
      <c r="C414" s="12">
        <v>0.16666666666666666</v>
      </c>
      <c r="D414" s="13">
        <v>44174</v>
      </c>
      <c r="E414" s="7" t="s">
        <v>6978</v>
      </c>
      <c r="F414" s="14">
        <v>36.4</v>
      </c>
      <c r="G414" t="s">
        <v>5</v>
      </c>
    </row>
    <row r="415" spans="1:7" ht="14.25">
      <c r="A415" s="11">
        <v>44105</v>
      </c>
      <c r="B415" s="10" t="s">
        <v>7328</v>
      </c>
      <c r="C415" s="12">
        <v>0.58333333333333337</v>
      </c>
      <c r="D415" s="13">
        <v>44119</v>
      </c>
      <c r="E415" s="7" t="s">
        <v>6978</v>
      </c>
      <c r="F415" s="14">
        <v>36.5</v>
      </c>
      <c r="G415" t="s">
        <v>5</v>
      </c>
    </row>
    <row r="416" spans="1:7" ht="14.25">
      <c r="A416" s="11">
        <v>44136</v>
      </c>
      <c r="B416" s="10" t="s">
        <v>7853</v>
      </c>
      <c r="C416" s="12">
        <v>0.45833333333333331</v>
      </c>
      <c r="D416" s="13">
        <v>44141</v>
      </c>
      <c r="E416" s="7" t="s">
        <v>6978</v>
      </c>
      <c r="F416" s="14">
        <v>36.770000000000003</v>
      </c>
      <c r="G416" t="s">
        <v>5</v>
      </c>
    </row>
    <row r="417" spans="1:7" ht="14.25">
      <c r="A417" s="11">
        <v>44136</v>
      </c>
      <c r="B417" s="10" t="s">
        <v>8178</v>
      </c>
      <c r="C417" s="12">
        <v>0</v>
      </c>
      <c r="D417" s="13">
        <v>44155</v>
      </c>
      <c r="E417" s="7" t="s">
        <v>6978</v>
      </c>
      <c r="F417" s="14">
        <v>36.9</v>
      </c>
      <c r="G417" t="s">
        <v>5</v>
      </c>
    </row>
    <row r="418" spans="1:7" ht="14.25">
      <c r="A418" s="11">
        <v>44166</v>
      </c>
      <c r="B418" s="10" t="s">
        <v>8853</v>
      </c>
      <c r="C418" s="12">
        <v>0.125</v>
      </c>
      <c r="D418" s="13">
        <v>44183</v>
      </c>
      <c r="E418" s="7" t="s">
        <v>6978</v>
      </c>
      <c r="F418" s="14">
        <v>36.9</v>
      </c>
      <c r="G418" t="s">
        <v>5</v>
      </c>
    </row>
    <row r="419" spans="1:7" ht="14.25">
      <c r="A419" s="11">
        <v>44105</v>
      </c>
      <c r="B419" s="10" t="s">
        <v>7367</v>
      </c>
      <c r="C419" s="12">
        <v>0.20833333333333334</v>
      </c>
      <c r="D419" s="13">
        <v>44121</v>
      </c>
      <c r="E419" s="7" t="s">
        <v>6978</v>
      </c>
      <c r="F419" s="14">
        <v>36.909999999999997</v>
      </c>
      <c r="G419" t="s">
        <v>5</v>
      </c>
    </row>
    <row r="420" spans="1:7" ht="14.25">
      <c r="A420" s="11">
        <v>44166</v>
      </c>
      <c r="B420" s="10" t="s">
        <v>8948</v>
      </c>
      <c r="C420" s="12">
        <v>8.3333333333333329E-2</v>
      </c>
      <c r="D420" s="13">
        <v>44187</v>
      </c>
      <c r="E420" s="7" t="s">
        <v>6978</v>
      </c>
      <c r="F420" s="14">
        <v>36.909999999999997</v>
      </c>
      <c r="G420" t="s">
        <v>5</v>
      </c>
    </row>
    <row r="421" spans="1:7" ht="14.25">
      <c r="A421" s="11">
        <v>44136</v>
      </c>
      <c r="B421" s="10" t="s">
        <v>7857</v>
      </c>
      <c r="C421" s="12">
        <v>0.625</v>
      </c>
      <c r="D421" s="13">
        <v>44141</v>
      </c>
      <c r="E421" s="7" t="s">
        <v>6978</v>
      </c>
      <c r="F421" s="14">
        <v>36.93</v>
      </c>
      <c r="G421" t="s">
        <v>5</v>
      </c>
    </row>
    <row r="422" spans="1:7" ht="14.25">
      <c r="A422" s="11">
        <v>44136</v>
      </c>
      <c r="B422" s="10" t="s">
        <v>7852</v>
      </c>
      <c r="C422" s="12">
        <v>0.41666666666666669</v>
      </c>
      <c r="D422" s="13">
        <v>44141</v>
      </c>
      <c r="E422" s="7" t="s">
        <v>6978</v>
      </c>
      <c r="F422" s="14">
        <v>36.950000000000003</v>
      </c>
      <c r="G422" t="s">
        <v>5</v>
      </c>
    </row>
    <row r="423" spans="1:7" ht="14.25">
      <c r="A423" s="11">
        <v>44166</v>
      </c>
      <c r="B423" s="10" t="s">
        <v>8574</v>
      </c>
      <c r="C423" s="12">
        <v>0.5</v>
      </c>
      <c r="D423" s="13">
        <v>44171</v>
      </c>
      <c r="E423" s="7" t="s">
        <v>6978</v>
      </c>
      <c r="F423" s="14">
        <v>36.950000000000003</v>
      </c>
      <c r="G423" t="s">
        <v>5</v>
      </c>
    </row>
    <row r="424" spans="1:7" ht="14.25">
      <c r="A424" s="11">
        <v>44105</v>
      </c>
      <c r="B424" s="10" t="s">
        <v>7258</v>
      </c>
      <c r="C424" s="12">
        <v>0.66666666666666663</v>
      </c>
      <c r="D424" s="13">
        <v>44116</v>
      </c>
      <c r="E424" s="7" t="s">
        <v>6978</v>
      </c>
      <c r="F424" s="14">
        <v>37</v>
      </c>
      <c r="G424" t="s">
        <v>5</v>
      </c>
    </row>
    <row r="425" spans="1:7" ht="14.25">
      <c r="A425" s="11">
        <v>44136</v>
      </c>
      <c r="B425" s="10" t="s">
        <v>7746</v>
      </c>
      <c r="C425" s="12">
        <v>0</v>
      </c>
      <c r="D425" s="13">
        <v>44137</v>
      </c>
      <c r="E425" s="7" t="s">
        <v>6978</v>
      </c>
      <c r="F425" s="14">
        <v>37</v>
      </c>
      <c r="G425" t="s">
        <v>5</v>
      </c>
    </row>
    <row r="426" spans="1:7" ht="14.25">
      <c r="A426" s="11">
        <v>44166</v>
      </c>
      <c r="B426" s="10" t="s">
        <v>8470</v>
      </c>
      <c r="C426" s="12">
        <v>0.16666666666666666</v>
      </c>
      <c r="D426" s="13">
        <v>44167</v>
      </c>
      <c r="E426" s="7" t="s">
        <v>6978</v>
      </c>
      <c r="F426" s="14">
        <v>37</v>
      </c>
      <c r="G426" t="s">
        <v>5</v>
      </c>
    </row>
    <row r="427" spans="1:7" ht="14.25">
      <c r="A427" s="11">
        <v>44136</v>
      </c>
      <c r="B427" s="10" t="s">
        <v>8034</v>
      </c>
      <c r="C427" s="12">
        <v>0</v>
      </c>
      <c r="D427" s="13">
        <v>44149</v>
      </c>
      <c r="E427" s="7" t="s">
        <v>6978</v>
      </c>
      <c r="F427" s="14">
        <v>37.020000000000003</v>
      </c>
      <c r="G427" t="s">
        <v>5</v>
      </c>
    </row>
    <row r="428" spans="1:7" ht="14.25">
      <c r="A428" s="11">
        <v>44166</v>
      </c>
      <c r="B428" s="10" t="s">
        <v>9163</v>
      </c>
      <c r="C428" s="12">
        <v>4.1666666666666664E-2</v>
      </c>
      <c r="D428" s="13">
        <v>44196</v>
      </c>
      <c r="E428" s="7" t="s">
        <v>6978</v>
      </c>
      <c r="F428" s="14">
        <v>37.03</v>
      </c>
      <c r="G428" t="s">
        <v>5</v>
      </c>
    </row>
    <row r="429" spans="1:7" ht="14.25">
      <c r="A429" s="11">
        <v>44166</v>
      </c>
      <c r="B429" s="10" t="s">
        <v>8657</v>
      </c>
      <c r="C429" s="12">
        <v>0.95833333333333337</v>
      </c>
      <c r="D429" s="13">
        <v>44174</v>
      </c>
      <c r="E429" s="7" t="s">
        <v>6978</v>
      </c>
      <c r="F429" s="14">
        <v>37.049999999999997</v>
      </c>
      <c r="G429" t="s">
        <v>5</v>
      </c>
    </row>
    <row r="430" spans="1:7" ht="14.25">
      <c r="A430" s="11">
        <v>44166</v>
      </c>
      <c r="B430" s="10" t="s">
        <v>9085</v>
      </c>
      <c r="C430" s="12">
        <v>0.79166666666666663</v>
      </c>
      <c r="D430" s="13">
        <v>44192</v>
      </c>
      <c r="E430" s="7" t="s">
        <v>6978</v>
      </c>
      <c r="F430" s="14">
        <v>37.049999999999997</v>
      </c>
      <c r="G430" t="s">
        <v>5</v>
      </c>
    </row>
    <row r="431" spans="1:7" ht="14.25">
      <c r="A431" s="11">
        <v>44105</v>
      </c>
      <c r="B431" s="10" t="s">
        <v>7314</v>
      </c>
      <c r="C431" s="12">
        <v>0</v>
      </c>
      <c r="D431" s="13">
        <v>44119</v>
      </c>
      <c r="E431" s="7" t="s">
        <v>6978</v>
      </c>
      <c r="F431" s="14">
        <v>37.08</v>
      </c>
      <c r="G431" t="s">
        <v>5</v>
      </c>
    </row>
    <row r="432" spans="1:7" ht="14.25">
      <c r="A432" s="11">
        <v>44166</v>
      </c>
      <c r="B432" s="10" t="s">
        <v>9086</v>
      </c>
      <c r="C432" s="12">
        <v>0.83333333333333337</v>
      </c>
      <c r="D432" s="13">
        <v>44192</v>
      </c>
      <c r="E432" s="7" t="s">
        <v>6978</v>
      </c>
      <c r="F432" s="14">
        <v>37.130000000000003</v>
      </c>
      <c r="G432" t="s">
        <v>5</v>
      </c>
    </row>
    <row r="433" spans="1:7" ht="14.25">
      <c r="A433" s="11">
        <v>44136</v>
      </c>
      <c r="B433" s="10" t="s">
        <v>8012</v>
      </c>
      <c r="C433" s="12">
        <v>8.3333333333333329E-2</v>
      </c>
      <c r="D433" s="13">
        <v>44148</v>
      </c>
      <c r="E433" s="7" t="s">
        <v>6978</v>
      </c>
      <c r="F433" s="14">
        <v>37.19</v>
      </c>
      <c r="G433" t="s">
        <v>5</v>
      </c>
    </row>
    <row r="434" spans="1:7" ht="14.25">
      <c r="A434" s="11">
        <v>44105</v>
      </c>
      <c r="B434" s="10" t="s">
        <v>7602</v>
      </c>
      <c r="C434" s="12">
        <v>0</v>
      </c>
      <c r="D434" s="13">
        <v>44131</v>
      </c>
      <c r="E434" s="7" t="s">
        <v>6978</v>
      </c>
      <c r="F434" s="14">
        <v>37.299999999999997</v>
      </c>
      <c r="G434" t="s">
        <v>5</v>
      </c>
    </row>
    <row r="435" spans="1:7" ht="14.25">
      <c r="A435" s="11">
        <v>44136</v>
      </c>
      <c r="B435" s="10" t="s">
        <v>8170</v>
      </c>
      <c r="C435" s="12">
        <v>0.66666666666666663</v>
      </c>
      <c r="D435" s="13">
        <v>44154</v>
      </c>
      <c r="E435" s="7" t="s">
        <v>6978</v>
      </c>
      <c r="F435" s="14">
        <v>37.31</v>
      </c>
      <c r="G435" t="s">
        <v>5</v>
      </c>
    </row>
    <row r="436" spans="1:7" ht="14.25">
      <c r="A436" s="11">
        <v>44105</v>
      </c>
      <c r="B436" s="10" t="s">
        <v>7368</v>
      </c>
      <c r="C436" s="12">
        <v>0.25</v>
      </c>
      <c r="D436" s="13">
        <v>44121</v>
      </c>
      <c r="E436" s="7" t="s">
        <v>6978</v>
      </c>
      <c r="F436" s="14">
        <v>37.35</v>
      </c>
      <c r="G436" t="s">
        <v>5</v>
      </c>
    </row>
    <row r="437" spans="1:7" ht="14.25">
      <c r="A437" s="11">
        <v>44105</v>
      </c>
      <c r="B437" s="10" t="s">
        <v>7338</v>
      </c>
      <c r="C437" s="12">
        <v>0</v>
      </c>
      <c r="D437" s="13">
        <v>44120</v>
      </c>
      <c r="E437" s="7" t="s">
        <v>6978</v>
      </c>
      <c r="F437" s="14">
        <v>37.380000000000003</v>
      </c>
      <c r="G437" t="s">
        <v>5</v>
      </c>
    </row>
    <row r="438" spans="1:7" ht="14.25">
      <c r="A438" s="11">
        <v>44166</v>
      </c>
      <c r="B438" s="10" t="s">
        <v>8717</v>
      </c>
      <c r="C438" s="12">
        <v>0.45833333333333331</v>
      </c>
      <c r="D438" s="13">
        <v>44177</v>
      </c>
      <c r="E438" s="7" t="s">
        <v>6978</v>
      </c>
      <c r="F438" s="14">
        <v>37.409999999999997</v>
      </c>
      <c r="G438" t="s">
        <v>5</v>
      </c>
    </row>
    <row r="439" spans="1:7" ht="14.25">
      <c r="A439" s="11">
        <v>44136</v>
      </c>
      <c r="B439" s="10" t="s">
        <v>8166</v>
      </c>
      <c r="C439" s="12">
        <v>0.5</v>
      </c>
      <c r="D439" s="13">
        <v>44154</v>
      </c>
      <c r="E439" s="7" t="s">
        <v>6978</v>
      </c>
      <c r="F439" s="14">
        <v>37.51</v>
      </c>
      <c r="G439" t="s">
        <v>5</v>
      </c>
    </row>
    <row r="440" spans="1:7" ht="14.25">
      <c r="A440" s="11">
        <v>44105</v>
      </c>
      <c r="B440" s="10" t="s">
        <v>7601</v>
      </c>
      <c r="C440" s="12">
        <v>0.95833333333333337</v>
      </c>
      <c r="D440" s="13">
        <v>44130</v>
      </c>
      <c r="E440" s="7" t="s">
        <v>6978</v>
      </c>
      <c r="F440" s="14">
        <v>37.549999999999997</v>
      </c>
      <c r="G440" t="s">
        <v>5</v>
      </c>
    </row>
    <row r="441" spans="1:7" ht="14.25">
      <c r="A441" s="11">
        <v>44136</v>
      </c>
      <c r="B441" s="10" t="s">
        <v>8165</v>
      </c>
      <c r="C441" s="12">
        <v>0.45833333333333331</v>
      </c>
      <c r="D441" s="13">
        <v>44154</v>
      </c>
      <c r="E441" s="7" t="s">
        <v>6978</v>
      </c>
      <c r="F441" s="14">
        <v>37.549999999999997</v>
      </c>
      <c r="G441" t="s">
        <v>5</v>
      </c>
    </row>
    <row r="442" spans="1:7" ht="14.25">
      <c r="A442" s="11">
        <v>44105</v>
      </c>
      <c r="B442" s="10" t="s">
        <v>7249</v>
      </c>
      <c r="C442" s="12">
        <v>0.29166666666666669</v>
      </c>
      <c r="D442" s="13">
        <v>44116</v>
      </c>
      <c r="E442" s="7" t="s">
        <v>6978</v>
      </c>
      <c r="F442" s="14">
        <v>37.58</v>
      </c>
      <c r="G442" t="s">
        <v>5</v>
      </c>
    </row>
    <row r="443" spans="1:7" ht="14.25">
      <c r="A443" s="11">
        <v>44136</v>
      </c>
      <c r="B443" s="10" t="s">
        <v>8050</v>
      </c>
      <c r="C443" s="12">
        <v>0.66666666666666663</v>
      </c>
      <c r="D443" s="13">
        <v>44149</v>
      </c>
      <c r="E443" s="7" t="s">
        <v>6978</v>
      </c>
      <c r="F443" s="14">
        <v>37.67</v>
      </c>
      <c r="G443" t="s">
        <v>5</v>
      </c>
    </row>
    <row r="444" spans="1:7" ht="14.25">
      <c r="A444" s="11">
        <v>44136</v>
      </c>
      <c r="B444" s="10" t="s">
        <v>8041</v>
      </c>
      <c r="C444" s="12">
        <v>0.29166666666666669</v>
      </c>
      <c r="D444" s="13">
        <v>44149</v>
      </c>
      <c r="E444" s="7" t="s">
        <v>6978</v>
      </c>
      <c r="F444" s="14">
        <v>37.69</v>
      </c>
      <c r="G444" t="s">
        <v>5</v>
      </c>
    </row>
    <row r="445" spans="1:7" ht="14.25">
      <c r="A445" s="11">
        <v>44105</v>
      </c>
      <c r="B445" s="10" t="s">
        <v>7588</v>
      </c>
      <c r="C445" s="12">
        <v>0.41666666666666669</v>
      </c>
      <c r="D445" s="13">
        <v>44130</v>
      </c>
      <c r="E445" s="7" t="s">
        <v>6978</v>
      </c>
      <c r="F445" s="14">
        <v>37.700000000000003</v>
      </c>
      <c r="G445" t="s">
        <v>5</v>
      </c>
    </row>
    <row r="446" spans="1:7" ht="14.25">
      <c r="A446" s="11">
        <v>44105</v>
      </c>
      <c r="B446" s="10" t="s">
        <v>7410</v>
      </c>
      <c r="C446" s="12">
        <v>0</v>
      </c>
      <c r="D446" s="13">
        <v>44123</v>
      </c>
      <c r="E446" s="7" t="s">
        <v>6978</v>
      </c>
      <c r="F446" s="14">
        <v>37.78</v>
      </c>
      <c r="G446" t="s">
        <v>5</v>
      </c>
    </row>
    <row r="447" spans="1:7" ht="14.25">
      <c r="A447" s="11">
        <v>44136</v>
      </c>
      <c r="B447" s="10" t="s">
        <v>8177</v>
      </c>
      <c r="C447" s="12">
        <v>0.95833333333333337</v>
      </c>
      <c r="D447" s="13">
        <v>44154</v>
      </c>
      <c r="E447" s="7" t="s">
        <v>6978</v>
      </c>
      <c r="F447" s="14">
        <v>37.83</v>
      </c>
      <c r="G447" t="s">
        <v>5</v>
      </c>
    </row>
    <row r="448" spans="1:7" ht="14.25">
      <c r="A448" s="11">
        <v>44105</v>
      </c>
      <c r="B448" s="10" t="s">
        <v>7125</v>
      </c>
      <c r="C448" s="12">
        <v>0.125</v>
      </c>
      <c r="D448" s="13">
        <v>44111</v>
      </c>
      <c r="E448" s="7" t="s">
        <v>6978</v>
      </c>
      <c r="F448" s="14">
        <v>37.840000000000003</v>
      </c>
      <c r="G448" t="s">
        <v>5</v>
      </c>
    </row>
    <row r="449" spans="1:7" ht="14.25">
      <c r="A449" s="11">
        <v>44166</v>
      </c>
      <c r="B449" s="10" t="s">
        <v>9129</v>
      </c>
      <c r="C449" s="12">
        <v>0.625</v>
      </c>
      <c r="D449" s="13">
        <v>44194</v>
      </c>
      <c r="E449" s="7" t="s">
        <v>6978</v>
      </c>
      <c r="F449" s="14">
        <v>37.85</v>
      </c>
      <c r="G449" t="s">
        <v>5</v>
      </c>
    </row>
    <row r="450" spans="1:7" ht="14.25">
      <c r="A450" s="11">
        <v>44105</v>
      </c>
      <c r="B450" s="10" t="s">
        <v>7685</v>
      </c>
      <c r="C450" s="12">
        <v>0.45833333333333331</v>
      </c>
      <c r="D450" s="13">
        <v>44134</v>
      </c>
      <c r="E450" s="7" t="s">
        <v>6978</v>
      </c>
      <c r="F450" s="14">
        <v>37.86</v>
      </c>
      <c r="G450" t="s">
        <v>5</v>
      </c>
    </row>
    <row r="451" spans="1:7" ht="14.25">
      <c r="A451" s="11">
        <v>44105</v>
      </c>
      <c r="B451" s="10" t="s">
        <v>7160</v>
      </c>
      <c r="C451" s="12">
        <v>0.58333333333333337</v>
      </c>
      <c r="D451" s="13">
        <v>44112</v>
      </c>
      <c r="E451" s="7" t="s">
        <v>6978</v>
      </c>
      <c r="F451" s="14">
        <v>37.950000000000003</v>
      </c>
      <c r="G451" t="s">
        <v>5</v>
      </c>
    </row>
    <row r="452" spans="1:7" ht="14.25">
      <c r="A452" s="11">
        <v>44136</v>
      </c>
      <c r="B452" s="10" t="s">
        <v>7888</v>
      </c>
      <c r="C452" s="12">
        <v>0.91666666666666663</v>
      </c>
      <c r="D452" s="13">
        <v>44142</v>
      </c>
      <c r="E452" s="7" t="s">
        <v>6978</v>
      </c>
      <c r="F452" s="14">
        <v>37.99</v>
      </c>
      <c r="G452" t="s">
        <v>5</v>
      </c>
    </row>
    <row r="453" spans="1:7" ht="14.25">
      <c r="A453" s="11">
        <v>44105</v>
      </c>
      <c r="B453" s="10" t="s">
        <v>7240</v>
      </c>
      <c r="C453" s="12">
        <v>0.91666666666666663</v>
      </c>
      <c r="D453" s="13">
        <v>44115</v>
      </c>
      <c r="E453" s="7" t="s">
        <v>6978</v>
      </c>
      <c r="F453" s="14">
        <v>38</v>
      </c>
      <c r="G453" t="s">
        <v>5</v>
      </c>
    </row>
    <row r="454" spans="1:7" ht="14.25">
      <c r="A454" s="11">
        <v>44136</v>
      </c>
      <c r="B454" s="10" t="s">
        <v>7828</v>
      </c>
      <c r="C454" s="12">
        <v>0.41666666666666669</v>
      </c>
      <c r="D454" s="13">
        <v>44140</v>
      </c>
      <c r="E454" s="7" t="s">
        <v>6978</v>
      </c>
      <c r="F454" s="14">
        <v>38</v>
      </c>
      <c r="G454" t="s">
        <v>5</v>
      </c>
    </row>
    <row r="455" spans="1:7" ht="14.25">
      <c r="A455" s="11">
        <v>44136</v>
      </c>
      <c r="B455" s="10" t="s">
        <v>8155</v>
      </c>
      <c r="C455" s="12">
        <v>4.1666666666666664E-2</v>
      </c>
      <c r="D455" s="13">
        <v>44154</v>
      </c>
      <c r="E455" s="7" t="s">
        <v>6978</v>
      </c>
      <c r="F455" s="14">
        <v>38</v>
      </c>
      <c r="G455" t="s">
        <v>5</v>
      </c>
    </row>
    <row r="456" spans="1:7" ht="14.25">
      <c r="A456" s="11">
        <v>44166</v>
      </c>
      <c r="B456" s="10" t="s">
        <v>8697</v>
      </c>
      <c r="C456" s="12">
        <v>0.625</v>
      </c>
      <c r="D456" s="13">
        <v>44176</v>
      </c>
      <c r="E456" s="7" t="s">
        <v>6978</v>
      </c>
      <c r="F456" s="14">
        <v>38</v>
      </c>
      <c r="G456" t="s">
        <v>5</v>
      </c>
    </row>
    <row r="457" spans="1:7" ht="14.25">
      <c r="A457" s="11">
        <v>44166</v>
      </c>
      <c r="B457" s="10" t="s">
        <v>8445</v>
      </c>
      <c r="C457" s="12">
        <v>0.125</v>
      </c>
      <c r="D457" s="13">
        <v>44166</v>
      </c>
      <c r="E457" s="7" t="s">
        <v>6978</v>
      </c>
      <c r="F457" s="14">
        <v>38.020000000000003</v>
      </c>
      <c r="G457" t="s">
        <v>5</v>
      </c>
    </row>
    <row r="458" spans="1:7" ht="14.25">
      <c r="A458" s="11">
        <v>44136</v>
      </c>
      <c r="B458" s="10" t="s">
        <v>8201</v>
      </c>
      <c r="C458" s="12">
        <v>0.95833333333333337</v>
      </c>
      <c r="D458" s="13">
        <v>44155</v>
      </c>
      <c r="E458" s="7" t="s">
        <v>6978</v>
      </c>
      <c r="F458" s="14">
        <v>38.049999999999997</v>
      </c>
      <c r="G458" t="s">
        <v>5</v>
      </c>
    </row>
    <row r="459" spans="1:7" ht="14.25">
      <c r="A459" s="11">
        <v>44136</v>
      </c>
      <c r="B459" s="10" t="s">
        <v>7840</v>
      </c>
      <c r="C459" s="12">
        <v>0.91666666666666663</v>
      </c>
      <c r="D459" s="13">
        <v>44140</v>
      </c>
      <c r="E459" s="7" t="s">
        <v>6978</v>
      </c>
      <c r="F459" s="14">
        <v>38.1</v>
      </c>
      <c r="G459" t="s">
        <v>5</v>
      </c>
    </row>
    <row r="460" spans="1:7" ht="14.25">
      <c r="A460" s="11">
        <v>44105</v>
      </c>
      <c r="B460" s="10" t="s">
        <v>7431</v>
      </c>
      <c r="C460" s="12">
        <v>0.875</v>
      </c>
      <c r="D460" s="13">
        <v>44123</v>
      </c>
      <c r="E460" s="7" t="s">
        <v>6978</v>
      </c>
      <c r="F460" s="14">
        <v>38.17</v>
      </c>
      <c r="G460" t="s">
        <v>5</v>
      </c>
    </row>
    <row r="461" spans="1:7" ht="14.25">
      <c r="A461" s="11">
        <v>44136</v>
      </c>
      <c r="B461" s="10" t="s">
        <v>7740</v>
      </c>
      <c r="C461" s="12">
        <v>0.75</v>
      </c>
      <c r="D461" s="13">
        <v>44136</v>
      </c>
      <c r="E461" s="7" t="s">
        <v>6978</v>
      </c>
      <c r="F461" s="14">
        <v>38.25</v>
      </c>
      <c r="G461" t="s">
        <v>5</v>
      </c>
    </row>
    <row r="462" spans="1:7" ht="14.25">
      <c r="A462" s="11">
        <v>44136</v>
      </c>
      <c r="B462" s="10" t="s">
        <v>7827</v>
      </c>
      <c r="C462" s="12">
        <v>0.375</v>
      </c>
      <c r="D462" s="13">
        <v>44140</v>
      </c>
      <c r="E462" s="7" t="s">
        <v>6978</v>
      </c>
      <c r="F462" s="14">
        <v>38.25</v>
      </c>
      <c r="G462" t="s">
        <v>5</v>
      </c>
    </row>
    <row r="463" spans="1:7" ht="14.25">
      <c r="A463" s="11">
        <v>44136</v>
      </c>
      <c r="B463" s="10" t="s">
        <v>7835</v>
      </c>
      <c r="C463" s="12">
        <v>0.70833333333333337</v>
      </c>
      <c r="D463" s="13">
        <v>44140</v>
      </c>
      <c r="E463" s="7" t="s">
        <v>6978</v>
      </c>
      <c r="F463" s="14">
        <v>38.25</v>
      </c>
      <c r="G463" t="s">
        <v>5</v>
      </c>
    </row>
    <row r="464" spans="1:7" ht="14.25">
      <c r="A464" s="11">
        <v>44136</v>
      </c>
      <c r="B464" s="10" t="s">
        <v>7839</v>
      </c>
      <c r="C464" s="12">
        <v>0.875</v>
      </c>
      <c r="D464" s="13">
        <v>44140</v>
      </c>
      <c r="E464" s="7" t="s">
        <v>6978</v>
      </c>
      <c r="F464" s="14">
        <v>38.25</v>
      </c>
      <c r="G464" t="s">
        <v>5</v>
      </c>
    </row>
    <row r="465" spans="1:7" ht="14.25">
      <c r="A465" s="11">
        <v>44166</v>
      </c>
      <c r="B465" s="10" t="s">
        <v>8715</v>
      </c>
      <c r="C465" s="12">
        <v>0.375</v>
      </c>
      <c r="D465" s="13">
        <v>44177</v>
      </c>
      <c r="E465" s="7" t="s">
        <v>6978</v>
      </c>
      <c r="F465" s="14">
        <v>38.25</v>
      </c>
      <c r="G465" t="s">
        <v>5</v>
      </c>
    </row>
    <row r="466" spans="1:7" ht="14.25">
      <c r="A466" s="11">
        <v>44136</v>
      </c>
      <c r="B466" s="10" t="s">
        <v>7855</v>
      </c>
      <c r="C466" s="12">
        <v>0.54166666666666663</v>
      </c>
      <c r="D466" s="13">
        <v>44141</v>
      </c>
      <c r="E466" s="7" t="s">
        <v>6978</v>
      </c>
      <c r="F466" s="14">
        <v>38.270000000000003</v>
      </c>
      <c r="G466" t="s">
        <v>5</v>
      </c>
    </row>
    <row r="467" spans="1:7" ht="14.25">
      <c r="A467" s="11">
        <v>44105</v>
      </c>
      <c r="B467" s="10" t="s">
        <v>7366</v>
      </c>
      <c r="C467" s="12">
        <v>0.16666666666666666</v>
      </c>
      <c r="D467" s="13">
        <v>44121</v>
      </c>
      <c r="E467" s="7" t="s">
        <v>6978</v>
      </c>
      <c r="F467" s="14">
        <v>38.380000000000003</v>
      </c>
      <c r="G467" t="s">
        <v>5</v>
      </c>
    </row>
    <row r="468" spans="1:7" ht="14.25">
      <c r="A468" s="11">
        <v>44136</v>
      </c>
      <c r="B468" s="10" t="s">
        <v>8241</v>
      </c>
      <c r="C468" s="12">
        <v>0.625</v>
      </c>
      <c r="D468" s="13">
        <v>44157</v>
      </c>
      <c r="E468" s="7" t="s">
        <v>6978</v>
      </c>
      <c r="F468" s="14">
        <v>38.380000000000003</v>
      </c>
      <c r="G468" t="s">
        <v>5</v>
      </c>
    </row>
    <row r="469" spans="1:7" ht="14.25">
      <c r="A469" s="11">
        <v>44136</v>
      </c>
      <c r="B469" s="10" t="s">
        <v>7826</v>
      </c>
      <c r="C469" s="12">
        <v>0.33333333333333331</v>
      </c>
      <c r="D469" s="13">
        <v>44140</v>
      </c>
      <c r="E469" s="7" t="s">
        <v>6978</v>
      </c>
      <c r="F469" s="14">
        <v>38.42</v>
      </c>
      <c r="G469" t="s">
        <v>5</v>
      </c>
    </row>
    <row r="470" spans="1:7" ht="14.25">
      <c r="A470" s="11">
        <v>44136</v>
      </c>
      <c r="B470" s="10" t="s">
        <v>7860</v>
      </c>
      <c r="C470" s="12">
        <v>0.75</v>
      </c>
      <c r="D470" s="13">
        <v>44141</v>
      </c>
      <c r="E470" s="7" t="s">
        <v>6978</v>
      </c>
      <c r="F470" s="14">
        <v>38.51</v>
      </c>
      <c r="G470" t="s">
        <v>5</v>
      </c>
    </row>
    <row r="471" spans="1:7" ht="14.25">
      <c r="A471" s="11">
        <v>44136</v>
      </c>
      <c r="B471" s="10" t="s">
        <v>7967</v>
      </c>
      <c r="C471" s="12">
        <v>0.20833333333333334</v>
      </c>
      <c r="D471" s="13">
        <v>44146</v>
      </c>
      <c r="E471" s="7" t="s">
        <v>6978</v>
      </c>
      <c r="F471" s="14">
        <v>38.590000000000003</v>
      </c>
      <c r="G471" t="s">
        <v>5</v>
      </c>
    </row>
    <row r="472" spans="1:7" ht="14.25">
      <c r="A472" s="11">
        <v>44166</v>
      </c>
      <c r="B472" s="10" t="s">
        <v>8970</v>
      </c>
      <c r="C472" s="12">
        <v>0</v>
      </c>
      <c r="D472" s="13">
        <v>44188</v>
      </c>
      <c r="E472" s="7" t="s">
        <v>6978</v>
      </c>
      <c r="F472" s="14">
        <v>38.6</v>
      </c>
      <c r="G472" t="s">
        <v>5</v>
      </c>
    </row>
    <row r="473" spans="1:7" ht="14.25">
      <c r="A473" s="11">
        <v>44166</v>
      </c>
      <c r="B473" s="10" t="s">
        <v>9128</v>
      </c>
      <c r="C473" s="12">
        <v>0.58333333333333337</v>
      </c>
      <c r="D473" s="13">
        <v>44194</v>
      </c>
      <c r="E473" s="7" t="s">
        <v>6978</v>
      </c>
      <c r="F473" s="14">
        <v>38.68</v>
      </c>
      <c r="G473" t="s">
        <v>5</v>
      </c>
    </row>
    <row r="474" spans="1:7" ht="14.25">
      <c r="A474" s="11">
        <v>44105</v>
      </c>
      <c r="B474" s="10" t="s">
        <v>7707</v>
      </c>
      <c r="C474" s="12">
        <v>0.375</v>
      </c>
      <c r="D474" s="13">
        <v>44135</v>
      </c>
      <c r="E474" s="7" t="s">
        <v>6978</v>
      </c>
      <c r="F474" s="14">
        <v>38.74</v>
      </c>
      <c r="G474" t="s">
        <v>5</v>
      </c>
    </row>
    <row r="475" spans="1:7" ht="14.25">
      <c r="A475" s="11">
        <v>44136</v>
      </c>
      <c r="B475" s="10" t="s">
        <v>8421</v>
      </c>
      <c r="C475" s="12">
        <v>0.125</v>
      </c>
      <c r="D475" s="13">
        <v>44165</v>
      </c>
      <c r="E475" s="7" t="s">
        <v>6978</v>
      </c>
      <c r="F475" s="14">
        <v>38.82</v>
      </c>
      <c r="G475" t="s">
        <v>5</v>
      </c>
    </row>
    <row r="476" spans="1:7" ht="14.25">
      <c r="A476" s="11">
        <v>44105</v>
      </c>
      <c r="B476" s="10" t="s">
        <v>7681</v>
      </c>
      <c r="C476" s="12">
        <v>0.29166666666666669</v>
      </c>
      <c r="D476" s="13">
        <v>44134</v>
      </c>
      <c r="E476" s="7" t="s">
        <v>6978</v>
      </c>
      <c r="F476" s="14">
        <v>38.869999999999997</v>
      </c>
      <c r="G476" t="s">
        <v>5</v>
      </c>
    </row>
    <row r="477" spans="1:7" ht="14.25">
      <c r="A477" s="11">
        <v>44166</v>
      </c>
      <c r="B477" s="10" t="s">
        <v>8721</v>
      </c>
      <c r="C477" s="12">
        <v>0.625</v>
      </c>
      <c r="D477" s="13">
        <v>44177</v>
      </c>
      <c r="E477" s="7" t="s">
        <v>6978</v>
      </c>
      <c r="F477" s="14">
        <v>38.9</v>
      </c>
      <c r="G477" t="s">
        <v>5</v>
      </c>
    </row>
    <row r="478" spans="1:7" ht="14.25">
      <c r="A478" s="11">
        <v>44166</v>
      </c>
      <c r="B478" s="10" t="s">
        <v>8636</v>
      </c>
      <c r="C478" s="12">
        <v>8.3333333333333329E-2</v>
      </c>
      <c r="D478" s="13">
        <v>44174</v>
      </c>
      <c r="E478" s="7" t="s">
        <v>6978</v>
      </c>
      <c r="F478" s="14">
        <v>38.94</v>
      </c>
      <c r="G478" t="s">
        <v>5</v>
      </c>
    </row>
    <row r="479" spans="1:7" ht="14.25">
      <c r="A479" s="11">
        <v>44166</v>
      </c>
      <c r="B479" s="10" t="s">
        <v>8598</v>
      </c>
      <c r="C479" s="12">
        <v>0.5</v>
      </c>
      <c r="D479" s="13">
        <v>44172</v>
      </c>
      <c r="E479" s="7" t="s">
        <v>6978</v>
      </c>
      <c r="F479" s="14">
        <v>38.950000000000003</v>
      </c>
      <c r="G479" t="s">
        <v>5</v>
      </c>
    </row>
    <row r="480" spans="1:7" ht="14.25">
      <c r="A480" s="11">
        <v>44105</v>
      </c>
      <c r="B480" s="10" t="s">
        <v>7614</v>
      </c>
      <c r="C480" s="12">
        <v>0.5</v>
      </c>
      <c r="D480" s="13">
        <v>44131</v>
      </c>
      <c r="E480" s="7" t="s">
        <v>6978</v>
      </c>
      <c r="F480" s="14">
        <v>38.979999999999997</v>
      </c>
      <c r="G480" t="s">
        <v>5</v>
      </c>
    </row>
    <row r="481" spans="1:7" ht="14.25">
      <c r="A481" s="11">
        <v>44105</v>
      </c>
      <c r="B481" s="10" t="s">
        <v>7394</v>
      </c>
      <c r="C481" s="12">
        <v>0.33333333333333331</v>
      </c>
      <c r="D481" s="13">
        <v>44122</v>
      </c>
      <c r="E481" s="7" t="s">
        <v>6978</v>
      </c>
      <c r="F481" s="14">
        <v>38.99</v>
      </c>
      <c r="G481" t="s">
        <v>5</v>
      </c>
    </row>
    <row r="482" spans="1:7" ht="14.25">
      <c r="A482" s="11">
        <v>44105</v>
      </c>
      <c r="B482" s="10" t="s">
        <v>7284</v>
      </c>
      <c r="C482" s="12">
        <v>0.75</v>
      </c>
      <c r="D482" s="13">
        <v>44117</v>
      </c>
      <c r="E482" s="7" t="s">
        <v>6978</v>
      </c>
      <c r="F482" s="14">
        <v>39</v>
      </c>
      <c r="G482" t="s">
        <v>5</v>
      </c>
    </row>
    <row r="483" spans="1:7" ht="14.25">
      <c r="A483" s="11">
        <v>44105</v>
      </c>
      <c r="B483" s="10" t="s">
        <v>7652</v>
      </c>
      <c r="C483" s="12">
        <v>8.3333333333333329E-2</v>
      </c>
      <c r="D483" s="13">
        <v>44133</v>
      </c>
      <c r="E483" s="7" t="s">
        <v>6978</v>
      </c>
      <c r="F483" s="14">
        <v>39</v>
      </c>
      <c r="G483" t="s">
        <v>5</v>
      </c>
    </row>
    <row r="484" spans="1:7" ht="14.25">
      <c r="A484" s="11">
        <v>44105</v>
      </c>
      <c r="B484" s="10" t="s">
        <v>7678</v>
      </c>
      <c r="C484" s="12">
        <v>0.16666666666666666</v>
      </c>
      <c r="D484" s="13">
        <v>44134</v>
      </c>
      <c r="E484" s="7" t="s">
        <v>6978</v>
      </c>
      <c r="F484" s="14">
        <v>39</v>
      </c>
      <c r="G484" t="s">
        <v>5</v>
      </c>
    </row>
    <row r="485" spans="1:7" ht="14.25">
      <c r="A485" s="11">
        <v>44136</v>
      </c>
      <c r="B485" s="10" t="s">
        <v>7851</v>
      </c>
      <c r="C485" s="12">
        <v>0.375</v>
      </c>
      <c r="D485" s="13">
        <v>44141</v>
      </c>
      <c r="E485" s="7" t="s">
        <v>6978</v>
      </c>
      <c r="F485" s="14">
        <v>39.01</v>
      </c>
      <c r="G485" t="s">
        <v>5</v>
      </c>
    </row>
    <row r="486" spans="1:7" ht="14.25">
      <c r="A486" s="11">
        <v>44166</v>
      </c>
      <c r="B486" s="10" t="s">
        <v>8783</v>
      </c>
      <c r="C486" s="12">
        <v>0.20833333333333334</v>
      </c>
      <c r="D486" s="13">
        <v>44180</v>
      </c>
      <c r="E486" s="7" t="s">
        <v>6978</v>
      </c>
      <c r="F486" s="14">
        <v>39.04</v>
      </c>
      <c r="G486" t="s">
        <v>5</v>
      </c>
    </row>
    <row r="487" spans="1:7" ht="14.25">
      <c r="A487" s="11">
        <v>44105</v>
      </c>
      <c r="B487" s="10" t="s">
        <v>7403</v>
      </c>
      <c r="C487" s="12">
        <v>0.70833333333333337</v>
      </c>
      <c r="D487" s="13">
        <v>44122</v>
      </c>
      <c r="E487" s="7" t="s">
        <v>6978</v>
      </c>
      <c r="F487" s="14">
        <v>39.049999999999997</v>
      </c>
      <c r="G487" t="s">
        <v>5</v>
      </c>
    </row>
    <row r="488" spans="1:7" ht="14.25">
      <c r="A488" s="11">
        <v>44166</v>
      </c>
      <c r="B488" s="10" t="s">
        <v>9127</v>
      </c>
      <c r="C488" s="12">
        <v>0.54166666666666663</v>
      </c>
      <c r="D488" s="13">
        <v>44194</v>
      </c>
      <c r="E488" s="7" t="s">
        <v>6978</v>
      </c>
      <c r="F488" s="14">
        <v>39.049999999999997</v>
      </c>
      <c r="G488" t="s">
        <v>5</v>
      </c>
    </row>
    <row r="489" spans="1:7" ht="14.25">
      <c r="A489" s="11">
        <v>44105</v>
      </c>
      <c r="B489" s="10" t="s">
        <v>7337</v>
      </c>
      <c r="C489" s="12">
        <v>0.95833333333333337</v>
      </c>
      <c r="D489" s="13">
        <v>44119</v>
      </c>
      <c r="E489" s="7" t="s">
        <v>6978</v>
      </c>
      <c r="F489" s="14">
        <v>39.15</v>
      </c>
      <c r="G489" t="s">
        <v>5</v>
      </c>
    </row>
    <row r="490" spans="1:7" ht="14.25">
      <c r="A490" s="11">
        <v>44136</v>
      </c>
      <c r="B490" s="10" t="s">
        <v>8236</v>
      </c>
      <c r="C490" s="12">
        <v>0.41666666666666669</v>
      </c>
      <c r="D490" s="13">
        <v>44157</v>
      </c>
      <c r="E490" s="7" t="s">
        <v>6978</v>
      </c>
      <c r="F490" s="14">
        <v>39.15</v>
      </c>
      <c r="G490" t="s">
        <v>5</v>
      </c>
    </row>
    <row r="491" spans="1:7" ht="14.25">
      <c r="A491" s="11">
        <v>44166</v>
      </c>
      <c r="B491" s="10" t="s">
        <v>8719</v>
      </c>
      <c r="C491" s="12">
        <v>0.54166666666666663</v>
      </c>
      <c r="D491" s="13">
        <v>44177</v>
      </c>
      <c r="E491" s="7" t="s">
        <v>6978</v>
      </c>
      <c r="F491" s="14">
        <v>39.15</v>
      </c>
      <c r="G491" t="s">
        <v>5</v>
      </c>
    </row>
    <row r="492" spans="1:7" ht="14.25">
      <c r="A492" s="11">
        <v>44166</v>
      </c>
      <c r="B492" s="10" t="s">
        <v>8541</v>
      </c>
      <c r="C492" s="12">
        <v>0.125</v>
      </c>
      <c r="D492" s="13">
        <v>44170</v>
      </c>
      <c r="E492" s="7" t="s">
        <v>6978</v>
      </c>
      <c r="F492" s="14">
        <v>39.21</v>
      </c>
      <c r="G492" t="s">
        <v>5</v>
      </c>
    </row>
    <row r="493" spans="1:7" ht="14.25">
      <c r="A493" s="11">
        <v>44136</v>
      </c>
      <c r="B493" s="10" t="s">
        <v>7811</v>
      </c>
      <c r="C493" s="12">
        <v>0.70833333333333337</v>
      </c>
      <c r="D493" s="13">
        <v>44139</v>
      </c>
      <c r="E493" s="7" t="s">
        <v>6978</v>
      </c>
      <c r="F493" s="14">
        <v>39.25</v>
      </c>
      <c r="G493" t="s">
        <v>5</v>
      </c>
    </row>
    <row r="494" spans="1:7" ht="14.25">
      <c r="A494" s="11">
        <v>44105</v>
      </c>
      <c r="B494" s="10" t="s">
        <v>7392</v>
      </c>
      <c r="C494" s="12">
        <v>0.25</v>
      </c>
      <c r="D494" s="13">
        <v>44122</v>
      </c>
      <c r="E494" s="7" t="s">
        <v>6978</v>
      </c>
      <c r="F494" s="14">
        <v>39.35</v>
      </c>
      <c r="G494" t="s">
        <v>5</v>
      </c>
    </row>
    <row r="495" spans="1:7" ht="14.25">
      <c r="A495" s="11">
        <v>44105</v>
      </c>
      <c r="B495" s="10" t="s">
        <v>7393</v>
      </c>
      <c r="C495" s="12">
        <v>0.29166666666666669</v>
      </c>
      <c r="D495" s="13">
        <v>44122</v>
      </c>
      <c r="E495" s="7" t="s">
        <v>6978</v>
      </c>
      <c r="F495" s="14">
        <v>39.36</v>
      </c>
      <c r="G495" t="s">
        <v>5</v>
      </c>
    </row>
    <row r="496" spans="1:7" ht="14.25">
      <c r="A496" s="11">
        <v>44105</v>
      </c>
      <c r="B496" s="10" t="s">
        <v>7277</v>
      </c>
      <c r="C496" s="12">
        <v>0.45833333333333331</v>
      </c>
      <c r="D496" s="13">
        <v>44117</v>
      </c>
      <c r="E496" s="7" t="s">
        <v>6978</v>
      </c>
      <c r="F496" s="14">
        <v>39.4</v>
      </c>
      <c r="G496" t="s">
        <v>5</v>
      </c>
    </row>
    <row r="497" spans="1:7" ht="14.25">
      <c r="A497" s="11">
        <v>44105</v>
      </c>
      <c r="B497" s="10" t="s">
        <v>7482</v>
      </c>
      <c r="C497" s="12">
        <v>0</v>
      </c>
      <c r="D497" s="13">
        <v>44126</v>
      </c>
      <c r="E497" s="7" t="s">
        <v>6978</v>
      </c>
      <c r="F497" s="14">
        <v>39.549999999999997</v>
      </c>
      <c r="G497" t="s">
        <v>5</v>
      </c>
    </row>
    <row r="498" spans="1:7" ht="14.25">
      <c r="A498" s="11">
        <v>44105</v>
      </c>
      <c r="B498" s="10" t="s">
        <v>7531</v>
      </c>
      <c r="C498" s="12">
        <v>4.1666666666666664E-2</v>
      </c>
      <c r="D498" s="13">
        <v>44128</v>
      </c>
      <c r="E498" s="7" t="s">
        <v>6978</v>
      </c>
      <c r="F498" s="14">
        <v>39.549999999999997</v>
      </c>
      <c r="G498" t="s">
        <v>5</v>
      </c>
    </row>
    <row r="499" spans="1:7" ht="14.25">
      <c r="A499" s="11">
        <v>44136</v>
      </c>
      <c r="B499" s="10" t="s">
        <v>8014</v>
      </c>
      <c r="C499" s="12">
        <v>0.16666666666666666</v>
      </c>
      <c r="D499" s="13">
        <v>44148</v>
      </c>
      <c r="E499" s="7" t="s">
        <v>6978</v>
      </c>
      <c r="F499" s="14">
        <v>39.549999999999997</v>
      </c>
      <c r="G499" t="s">
        <v>5</v>
      </c>
    </row>
    <row r="500" spans="1:7" ht="14.25">
      <c r="A500" s="11">
        <v>44136</v>
      </c>
      <c r="B500" s="10" t="s">
        <v>8033</v>
      </c>
      <c r="C500" s="12">
        <v>0.95833333333333337</v>
      </c>
      <c r="D500" s="13">
        <v>44148</v>
      </c>
      <c r="E500" s="7" t="s">
        <v>6978</v>
      </c>
      <c r="F500" s="14">
        <v>39.549999999999997</v>
      </c>
      <c r="G500" t="s">
        <v>5</v>
      </c>
    </row>
    <row r="501" spans="1:7" ht="14.25">
      <c r="A501" s="11">
        <v>44105</v>
      </c>
      <c r="B501" s="10" t="s">
        <v>7124</v>
      </c>
      <c r="C501" s="12">
        <v>8.3333333333333329E-2</v>
      </c>
      <c r="D501" s="13">
        <v>44111</v>
      </c>
      <c r="E501" s="7" t="s">
        <v>6978</v>
      </c>
      <c r="F501" s="14">
        <v>39.67</v>
      </c>
      <c r="G501" t="s">
        <v>5</v>
      </c>
    </row>
    <row r="502" spans="1:7" ht="14.25">
      <c r="A502" s="11">
        <v>44105</v>
      </c>
      <c r="B502" s="10" t="s">
        <v>7398</v>
      </c>
      <c r="C502" s="12">
        <v>0.5</v>
      </c>
      <c r="D502" s="13">
        <v>44122</v>
      </c>
      <c r="E502" s="7" t="s">
        <v>6978</v>
      </c>
      <c r="F502" s="14">
        <v>39.68</v>
      </c>
      <c r="G502" t="s">
        <v>5</v>
      </c>
    </row>
    <row r="503" spans="1:7" ht="14.25">
      <c r="A503" s="11">
        <v>44105</v>
      </c>
      <c r="B503" s="10" t="s">
        <v>7257</v>
      </c>
      <c r="C503" s="12">
        <v>0.625</v>
      </c>
      <c r="D503" s="13">
        <v>44116</v>
      </c>
      <c r="E503" s="7" t="s">
        <v>6978</v>
      </c>
      <c r="F503" s="14">
        <v>39.71</v>
      </c>
      <c r="G503" t="s">
        <v>5</v>
      </c>
    </row>
    <row r="504" spans="1:7" ht="14.25">
      <c r="A504" s="11">
        <v>44105</v>
      </c>
      <c r="B504" s="10" t="s">
        <v>7046</v>
      </c>
      <c r="C504" s="12">
        <v>0.83333333333333337</v>
      </c>
      <c r="D504" s="13">
        <v>44107</v>
      </c>
      <c r="E504" s="7" t="s">
        <v>6978</v>
      </c>
      <c r="F504" s="14">
        <v>39.72</v>
      </c>
      <c r="G504" t="s">
        <v>5</v>
      </c>
    </row>
    <row r="505" spans="1:7" ht="14.25">
      <c r="A505" s="11">
        <v>44105</v>
      </c>
      <c r="B505" s="10" t="s">
        <v>7721</v>
      </c>
      <c r="C505" s="12">
        <v>0.95833333333333337</v>
      </c>
      <c r="D505" s="13">
        <v>44135</v>
      </c>
      <c r="E505" s="7" t="s">
        <v>6978</v>
      </c>
      <c r="F505" s="14">
        <v>39.75</v>
      </c>
      <c r="G505" t="s">
        <v>5</v>
      </c>
    </row>
    <row r="506" spans="1:7" ht="14.25">
      <c r="A506" s="11">
        <v>44136</v>
      </c>
      <c r="B506" s="10" t="s">
        <v>7755</v>
      </c>
      <c r="C506" s="12">
        <v>0.375</v>
      </c>
      <c r="D506" s="13">
        <v>44137</v>
      </c>
      <c r="E506" s="7" t="s">
        <v>6978</v>
      </c>
      <c r="F506" s="14">
        <v>39.75</v>
      </c>
      <c r="G506" t="s">
        <v>5</v>
      </c>
    </row>
    <row r="507" spans="1:7" ht="14.25">
      <c r="A507" s="11">
        <v>44136</v>
      </c>
      <c r="B507" s="10" t="s">
        <v>7861</v>
      </c>
      <c r="C507" s="12">
        <v>0.79166666666666663</v>
      </c>
      <c r="D507" s="13">
        <v>44141</v>
      </c>
      <c r="E507" s="7" t="s">
        <v>6978</v>
      </c>
      <c r="F507" s="14">
        <v>39.9</v>
      </c>
      <c r="G507" t="s">
        <v>5</v>
      </c>
    </row>
    <row r="508" spans="1:7" ht="14.25">
      <c r="A508" s="11">
        <v>44105</v>
      </c>
      <c r="B508" s="10" t="s">
        <v>7716</v>
      </c>
      <c r="C508" s="12">
        <v>0.75</v>
      </c>
      <c r="D508" s="13">
        <v>44135</v>
      </c>
      <c r="E508" s="7" t="s">
        <v>6978</v>
      </c>
      <c r="F508" s="14">
        <v>39.950000000000003</v>
      </c>
      <c r="G508" t="s">
        <v>5</v>
      </c>
    </row>
    <row r="509" spans="1:7" ht="14.25">
      <c r="A509" s="11">
        <v>44105</v>
      </c>
      <c r="B509" s="10" t="s">
        <v>7507</v>
      </c>
      <c r="C509" s="12">
        <v>4.1666666666666664E-2</v>
      </c>
      <c r="D509" s="13">
        <v>44127</v>
      </c>
      <c r="E509" s="7" t="s">
        <v>6978</v>
      </c>
      <c r="F509" s="14">
        <v>39.97</v>
      </c>
      <c r="G509" t="s">
        <v>5</v>
      </c>
    </row>
    <row r="510" spans="1:7" ht="14.25">
      <c r="A510" s="11">
        <v>44105</v>
      </c>
      <c r="B510" s="10" t="s">
        <v>7390</v>
      </c>
      <c r="C510" s="12">
        <v>0.16666666666666666</v>
      </c>
      <c r="D510" s="13">
        <v>44122</v>
      </c>
      <c r="E510" s="7" t="s">
        <v>6978</v>
      </c>
      <c r="F510" s="14">
        <v>39.99</v>
      </c>
      <c r="G510" t="s">
        <v>5</v>
      </c>
    </row>
    <row r="511" spans="1:7" ht="14.25">
      <c r="A511" s="11">
        <v>44166</v>
      </c>
      <c r="B511" s="10" t="s">
        <v>8600</v>
      </c>
      <c r="C511" s="12">
        <v>0.58333333333333337</v>
      </c>
      <c r="D511" s="13">
        <v>44172</v>
      </c>
      <c r="E511" s="7" t="s">
        <v>6978</v>
      </c>
      <c r="F511" s="14">
        <v>40</v>
      </c>
      <c r="G511" t="s">
        <v>5</v>
      </c>
    </row>
    <row r="512" spans="1:7" ht="14.25">
      <c r="A512" s="11">
        <v>44166</v>
      </c>
      <c r="B512" s="10" t="s">
        <v>9015</v>
      </c>
      <c r="C512" s="12">
        <v>0.875</v>
      </c>
      <c r="D512" s="13">
        <v>44189</v>
      </c>
      <c r="E512" s="7" t="s">
        <v>6978</v>
      </c>
      <c r="F512" s="14">
        <v>40</v>
      </c>
      <c r="G512" t="s">
        <v>5</v>
      </c>
    </row>
    <row r="513" spans="1:7" ht="14.25">
      <c r="A513" s="11">
        <v>44136</v>
      </c>
      <c r="B513" s="10" t="s">
        <v>8217</v>
      </c>
      <c r="C513" s="12">
        <v>0.625</v>
      </c>
      <c r="D513" s="13">
        <v>44156</v>
      </c>
      <c r="E513" s="7" t="s">
        <v>6978</v>
      </c>
      <c r="F513" s="14">
        <v>40.049999999999997</v>
      </c>
      <c r="G513" t="s">
        <v>5</v>
      </c>
    </row>
    <row r="514" spans="1:7" ht="14.25">
      <c r="A514" s="11">
        <v>44105</v>
      </c>
      <c r="B514" s="10" t="s">
        <v>7250</v>
      </c>
      <c r="C514" s="12">
        <v>0.33333333333333331</v>
      </c>
      <c r="D514" s="13">
        <v>44116</v>
      </c>
      <c r="E514" s="7" t="s">
        <v>6978</v>
      </c>
      <c r="F514" s="14">
        <v>40.06</v>
      </c>
      <c r="G514" t="s">
        <v>5</v>
      </c>
    </row>
    <row r="515" spans="1:7" ht="14.25">
      <c r="A515" s="11">
        <v>44105</v>
      </c>
      <c r="B515" s="10" t="s">
        <v>7096</v>
      </c>
      <c r="C515" s="12">
        <v>0.91666666666666663</v>
      </c>
      <c r="D515" s="13">
        <v>44109</v>
      </c>
      <c r="E515" s="7" t="s">
        <v>6978</v>
      </c>
      <c r="F515" s="14">
        <v>40.07</v>
      </c>
      <c r="G515" t="s">
        <v>5</v>
      </c>
    </row>
    <row r="516" spans="1:7" ht="14.25">
      <c r="A516" s="11">
        <v>44105</v>
      </c>
      <c r="B516" s="10" t="s">
        <v>7252</v>
      </c>
      <c r="C516" s="12">
        <v>0.41666666666666669</v>
      </c>
      <c r="D516" s="13">
        <v>44116</v>
      </c>
      <c r="E516" s="7" t="s">
        <v>6978</v>
      </c>
      <c r="F516" s="14">
        <v>40.07</v>
      </c>
      <c r="G516" t="s">
        <v>5</v>
      </c>
    </row>
    <row r="517" spans="1:7" ht="14.25">
      <c r="A517" s="11">
        <v>44105</v>
      </c>
      <c r="B517" s="10" t="s">
        <v>7265</v>
      </c>
      <c r="C517" s="12">
        <v>0.95833333333333337</v>
      </c>
      <c r="D517" s="13">
        <v>44116</v>
      </c>
      <c r="E517" s="7" t="s">
        <v>6978</v>
      </c>
      <c r="F517" s="14">
        <v>40.07</v>
      </c>
      <c r="G517" t="s">
        <v>5</v>
      </c>
    </row>
    <row r="518" spans="1:7" ht="14.25">
      <c r="A518" s="11">
        <v>44136</v>
      </c>
      <c r="B518" s="10" t="s">
        <v>8254</v>
      </c>
      <c r="C518" s="12">
        <v>0.16666666666666666</v>
      </c>
      <c r="D518" s="13">
        <v>44158</v>
      </c>
      <c r="E518" s="7" t="s">
        <v>6978</v>
      </c>
      <c r="F518" s="14">
        <v>40.07</v>
      </c>
      <c r="G518" t="s">
        <v>5</v>
      </c>
    </row>
    <row r="519" spans="1:7" ht="14.25">
      <c r="A519" s="11">
        <v>44136</v>
      </c>
      <c r="B519" s="10" t="s">
        <v>8275</v>
      </c>
      <c r="C519" s="12">
        <v>4.1666666666666664E-2</v>
      </c>
      <c r="D519" s="13">
        <v>44159</v>
      </c>
      <c r="E519" s="7" t="s">
        <v>6978</v>
      </c>
      <c r="F519" s="14">
        <v>40.07</v>
      </c>
      <c r="G519" t="s">
        <v>5</v>
      </c>
    </row>
    <row r="520" spans="1:7" ht="14.25">
      <c r="A520" s="11">
        <v>44105</v>
      </c>
      <c r="B520" s="10" t="s">
        <v>7673</v>
      </c>
      <c r="C520" s="12">
        <v>0.95833333333333337</v>
      </c>
      <c r="D520" s="13">
        <v>44133</v>
      </c>
      <c r="E520" s="7" t="s">
        <v>6978</v>
      </c>
      <c r="F520" s="14">
        <v>40.08</v>
      </c>
      <c r="G520" t="s">
        <v>5</v>
      </c>
    </row>
    <row r="521" spans="1:7" ht="14.25">
      <c r="A521" s="11">
        <v>44136</v>
      </c>
      <c r="B521" s="10" t="s">
        <v>7989</v>
      </c>
      <c r="C521" s="12">
        <v>0.125</v>
      </c>
      <c r="D521" s="13">
        <v>44147</v>
      </c>
      <c r="E521" s="7" t="s">
        <v>6978</v>
      </c>
      <c r="F521" s="14">
        <v>40.090000000000003</v>
      </c>
      <c r="G521" t="s">
        <v>5</v>
      </c>
    </row>
    <row r="522" spans="1:7" ht="14.25">
      <c r="A522" s="11">
        <v>44105</v>
      </c>
      <c r="B522" s="10" t="s">
        <v>7175</v>
      </c>
      <c r="C522" s="12">
        <v>0.20833333333333334</v>
      </c>
      <c r="D522" s="13">
        <v>44113</v>
      </c>
      <c r="E522" s="7" t="s">
        <v>6978</v>
      </c>
      <c r="F522" s="14">
        <v>40.17</v>
      </c>
      <c r="G522" t="s">
        <v>5</v>
      </c>
    </row>
    <row r="523" spans="1:7" ht="14.25">
      <c r="A523" s="11">
        <v>44166</v>
      </c>
      <c r="B523" s="10" t="s">
        <v>8921</v>
      </c>
      <c r="C523" s="12">
        <v>0.95833333333333337</v>
      </c>
      <c r="D523" s="13">
        <v>44185</v>
      </c>
      <c r="E523" s="7" t="s">
        <v>6978</v>
      </c>
      <c r="F523" s="14">
        <v>40.200000000000003</v>
      </c>
      <c r="G523" t="s">
        <v>5</v>
      </c>
    </row>
    <row r="524" spans="1:7" ht="14.25">
      <c r="A524" s="11">
        <v>44136</v>
      </c>
      <c r="B524" s="10" t="s">
        <v>8214</v>
      </c>
      <c r="C524" s="12">
        <v>0.5</v>
      </c>
      <c r="D524" s="13">
        <v>44156</v>
      </c>
      <c r="E524" s="7" t="s">
        <v>6978</v>
      </c>
      <c r="F524" s="14">
        <v>40.22</v>
      </c>
      <c r="G524" t="s">
        <v>5</v>
      </c>
    </row>
    <row r="525" spans="1:7" ht="14.25">
      <c r="A525" s="11">
        <v>44105</v>
      </c>
      <c r="B525" s="10" t="s">
        <v>7395</v>
      </c>
      <c r="C525" s="12">
        <v>0.375</v>
      </c>
      <c r="D525" s="13">
        <v>44122</v>
      </c>
      <c r="E525" s="7" t="s">
        <v>6978</v>
      </c>
      <c r="F525" s="14">
        <v>40.28</v>
      </c>
      <c r="G525" t="s">
        <v>5</v>
      </c>
    </row>
    <row r="526" spans="1:7" ht="14.25">
      <c r="A526" s="11">
        <v>44136</v>
      </c>
      <c r="B526" s="10" t="s">
        <v>7744</v>
      </c>
      <c r="C526" s="12">
        <v>0.91666666666666663</v>
      </c>
      <c r="D526" s="13">
        <v>44136</v>
      </c>
      <c r="E526" s="7" t="s">
        <v>6978</v>
      </c>
      <c r="F526" s="14">
        <v>40.29</v>
      </c>
      <c r="G526" t="s">
        <v>5</v>
      </c>
    </row>
    <row r="527" spans="1:7" ht="14.25">
      <c r="A527" s="11">
        <v>44105</v>
      </c>
      <c r="B527" s="10" t="s">
        <v>7421</v>
      </c>
      <c r="C527" s="12">
        <v>0.45833333333333331</v>
      </c>
      <c r="D527" s="13">
        <v>44123</v>
      </c>
      <c r="E527" s="7" t="s">
        <v>6978</v>
      </c>
      <c r="F527" s="14">
        <v>40.299999999999997</v>
      </c>
      <c r="G527" t="s">
        <v>5</v>
      </c>
    </row>
    <row r="528" spans="1:7" ht="14.25">
      <c r="A528" s="11">
        <v>44136</v>
      </c>
      <c r="B528" s="10" t="s">
        <v>7988</v>
      </c>
      <c r="C528" s="12">
        <v>8.3333333333333329E-2</v>
      </c>
      <c r="D528" s="13">
        <v>44147</v>
      </c>
      <c r="E528" s="7" t="s">
        <v>6978</v>
      </c>
      <c r="F528" s="14">
        <v>40.32</v>
      </c>
      <c r="G528" t="s">
        <v>5</v>
      </c>
    </row>
    <row r="529" spans="1:7" ht="14.25">
      <c r="A529" s="11">
        <v>44136</v>
      </c>
      <c r="B529" s="10" t="s">
        <v>7836</v>
      </c>
      <c r="C529" s="12">
        <v>0.75</v>
      </c>
      <c r="D529" s="13">
        <v>44140</v>
      </c>
      <c r="E529" s="7" t="s">
        <v>6978</v>
      </c>
      <c r="F529" s="14">
        <v>40.35</v>
      </c>
      <c r="G529" t="s">
        <v>5</v>
      </c>
    </row>
    <row r="530" spans="1:7" ht="14.25">
      <c r="A530" s="11">
        <v>44166</v>
      </c>
      <c r="B530" s="10" t="s">
        <v>8778</v>
      </c>
      <c r="C530" s="12">
        <v>0</v>
      </c>
      <c r="D530" s="13">
        <v>44180</v>
      </c>
      <c r="E530" s="7" t="s">
        <v>6978</v>
      </c>
      <c r="F530" s="14">
        <v>40.36</v>
      </c>
      <c r="G530" t="s">
        <v>5</v>
      </c>
    </row>
    <row r="531" spans="1:7" ht="14.25">
      <c r="A531" s="11">
        <v>44136</v>
      </c>
      <c r="B531" s="10" t="s">
        <v>8235</v>
      </c>
      <c r="C531" s="12">
        <v>0.375</v>
      </c>
      <c r="D531" s="13">
        <v>44157</v>
      </c>
      <c r="E531" s="7" t="s">
        <v>6978</v>
      </c>
      <c r="F531" s="14">
        <v>40.369999999999997</v>
      </c>
      <c r="G531" t="s">
        <v>5</v>
      </c>
    </row>
    <row r="532" spans="1:7" ht="14.25">
      <c r="A532" s="11">
        <v>44136</v>
      </c>
      <c r="B532" s="10" t="s">
        <v>8349</v>
      </c>
      <c r="C532" s="12">
        <v>0.125</v>
      </c>
      <c r="D532" s="13">
        <v>44162</v>
      </c>
      <c r="E532" s="7" t="s">
        <v>6978</v>
      </c>
      <c r="F532" s="14">
        <v>40.369999999999997</v>
      </c>
      <c r="G532" t="s">
        <v>5</v>
      </c>
    </row>
    <row r="533" spans="1:7" ht="14.25">
      <c r="A533" s="11">
        <v>44136</v>
      </c>
      <c r="B533" s="10" t="s">
        <v>8227</v>
      </c>
      <c r="C533" s="12">
        <v>4.1666666666666664E-2</v>
      </c>
      <c r="D533" s="13">
        <v>44157</v>
      </c>
      <c r="E533" s="7" t="s">
        <v>6978</v>
      </c>
      <c r="F533" s="14">
        <v>40.39</v>
      </c>
      <c r="G533" t="s">
        <v>5</v>
      </c>
    </row>
    <row r="534" spans="1:7" ht="14.25">
      <c r="A534" s="11">
        <v>44105</v>
      </c>
      <c r="B534" s="10" t="s">
        <v>7364</v>
      </c>
      <c r="C534" s="12">
        <v>8.3333333333333329E-2</v>
      </c>
      <c r="D534" s="13">
        <v>44121</v>
      </c>
      <c r="E534" s="7" t="s">
        <v>6978</v>
      </c>
      <c r="F534" s="14">
        <v>40.4</v>
      </c>
      <c r="G534" t="s">
        <v>5</v>
      </c>
    </row>
    <row r="535" spans="1:7" ht="14.25">
      <c r="A535" s="11">
        <v>44105</v>
      </c>
      <c r="B535" s="10" t="s">
        <v>7365</v>
      </c>
      <c r="C535" s="12">
        <v>0.125</v>
      </c>
      <c r="D535" s="13">
        <v>44121</v>
      </c>
      <c r="E535" s="7" t="s">
        <v>6978</v>
      </c>
      <c r="F535" s="14">
        <v>40.4</v>
      </c>
      <c r="G535" t="s">
        <v>5</v>
      </c>
    </row>
    <row r="536" spans="1:7" ht="14.25">
      <c r="A536" s="11">
        <v>44105</v>
      </c>
      <c r="B536" s="10" t="s">
        <v>7387</v>
      </c>
      <c r="C536" s="12">
        <v>4.1666666666666664E-2</v>
      </c>
      <c r="D536" s="13">
        <v>44122</v>
      </c>
      <c r="E536" s="7" t="s">
        <v>6978</v>
      </c>
      <c r="F536" s="14">
        <v>40.4</v>
      </c>
      <c r="G536" t="s">
        <v>5</v>
      </c>
    </row>
    <row r="537" spans="1:7" ht="14.25">
      <c r="A537" s="11">
        <v>44105</v>
      </c>
      <c r="B537" s="10" t="s">
        <v>7388</v>
      </c>
      <c r="C537" s="12">
        <v>8.3333333333333329E-2</v>
      </c>
      <c r="D537" s="13">
        <v>44122</v>
      </c>
      <c r="E537" s="7" t="s">
        <v>6978</v>
      </c>
      <c r="F537" s="14">
        <v>40.4</v>
      </c>
      <c r="G537" t="s">
        <v>5</v>
      </c>
    </row>
    <row r="538" spans="1:7" ht="14.25">
      <c r="A538" s="11">
        <v>44105</v>
      </c>
      <c r="B538" s="10" t="s">
        <v>7389</v>
      </c>
      <c r="C538" s="12">
        <v>0.125</v>
      </c>
      <c r="D538" s="13">
        <v>44122</v>
      </c>
      <c r="E538" s="7" t="s">
        <v>6978</v>
      </c>
      <c r="F538" s="14">
        <v>40.4</v>
      </c>
      <c r="G538" t="s">
        <v>5</v>
      </c>
    </row>
    <row r="539" spans="1:7" ht="14.25">
      <c r="A539" s="11">
        <v>44105</v>
      </c>
      <c r="B539" s="10" t="s">
        <v>7409</v>
      </c>
      <c r="C539" s="12">
        <v>0.95833333333333337</v>
      </c>
      <c r="D539" s="13">
        <v>44122</v>
      </c>
      <c r="E539" s="7" t="s">
        <v>6978</v>
      </c>
      <c r="F539" s="14">
        <v>40.4</v>
      </c>
      <c r="G539" t="s">
        <v>5</v>
      </c>
    </row>
    <row r="540" spans="1:7" ht="14.25">
      <c r="A540" s="11">
        <v>44166</v>
      </c>
      <c r="B540" s="10" t="s">
        <v>9139</v>
      </c>
      <c r="C540" s="12">
        <v>4.1666666666666664E-2</v>
      </c>
      <c r="D540" s="13">
        <v>44195</v>
      </c>
      <c r="E540" s="7" t="s">
        <v>6978</v>
      </c>
      <c r="F540" s="14">
        <v>40.43</v>
      </c>
      <c r="G540" t="s">
        <v>5</v>
      </c>
    </row>
    <row r="541" spans="1:7" ht="14.25">
      <c r="A541" s="11">
        <v>44136</v>
      </c>
      <c r="B541" s="10" t="s">
        <v>7812</v>
      </c>
      <c r="C541" s="12">
        <v>0.75</v>
      </c>
      <c r="D541" s="13">
        <v>44139</v>
      </c>
      <c r="E541" s="7" t="s">
        <v>6978</v>
      </c>
      <c r="F541" s="14">
        <v>40.49</v>
      </c>
      <c r="G541" t="s">
        <v>5</v>
      </c>
    </row>
    <row r="542" spans="1:7" ht="14.25">
      <c r="A542" s="11">
        <v>44105</v>
      </c>
      <c r="B542" s="10" t="s">
        <v>7173</v>
      </c>
      <c r="C542" s="12">
        <v>0.125</v>
      </c>
      <c r="D542" s="13">
        <v>44113</v>
      </c>
      <c r="E542" s="7" t="s">
        <v>6978</v>
      </c>
      <c r="F542" s="14">
        <v>40.5</v>
      </c>
      <c r="G542" t="s">
        <v>5</v>
      </c>
    </row>
    <row r="543" spans="1:7" ht="14.25">
      <c r="A543" s="11">
        <v>44136</v>
      </c>
      <c r="B543" s="10" t="s">
        <v>7990</v>
      </c>
      <c r="C543" s="12">
        <v>0.16666666666666666</v>
      </c>
      <c r="D543" s="13">
        <v>44147</v>
      </c>
      <c r="E543" s="7" t="s">
        <v>6978</v>
      </c>
      <c r="F543" s="14">
        <v>40.5</v>
      </c>
      <c r="G543" t="s">
        <v>5</v>
      </c>
    </row>
    <row r="544" spans="1:7" ht="14.25">
      <c r="A544" s="11">
        <v>44136</v>
      </c>
      <c r="B544" s="10" t="s">
        <v>8212</v>
      </c>
      <c r="C544" s="12">
        <v>0.41666666666666669</v>
      </c>
      <c r="D544" s="13">
        <v>44156</v>
      </c>
      <c r="E544" s="7" t="s">
        <v>6978</v>
      </c>
      <c r="F544" s="14">
        <v>40.51</v>
      </c>
      <c r="G544" t="s">
        <v>5</v>
      </c>
    </row>
    <row r="545" spans="1:7" ht="14.25">
      <c r="A545" s="11">
        <v>44166</v>
      </c>
      <c r="B545" s="10" t="s">
        <v>8696</v>
      </c>
      <c r="C545" s="12">
        <v>0.58333333333333337</v>
      </c>
      <c r="D545" s="13">
        <v>44176</v>
      </c>
      <c r="E545" s="7" t="s">
        <v>6978</v>
      </c>
      <c r="F545" s="14">
        <v>40.549999999999997</v>
      </c>
      <c r="G545" t="s">
        <v>5</v>
      </c>
    </row>
    <row r="546" spans="1:7" ht="14.25">
      <c r="A546" s="11">
        <v>44105</v>
      </c>
      <c r="B546" s="10" t="s">
        <v>7327</v>
      </c>
      <c r="C546" s="12">
        <v>0.54166666666666663</v>
      </c>
      <c r="D546" s="13">
        <v>44119</v>
      </c>
      <c r="E546" s="7" t="s">
        <v>6978</v>
      </c>
      <c r="F546" s="14">
        <v>40.65</v>
      </c>
      <c r="G546" t="s">
        <v>5</v>
      </c>
    </row>
    <row r="547" spans="1:7" ht="14.25">
      <c r="A547" s="11">
        <v>44136</v>
      </c>
      <c r="B547" s="10" t="s">
        <v>8010</v>
      </c>
      <c r="C547" s="12">
        <v>0</v>
      </c>
      <c r="D547" s="13">
        <v>44148</v>
      </c>
      <c r="E547" s="7" t="s">
        <v>6978</v>
      </c>
      <c r="F547" s="14">
        <v>40.67</v>
      </c>
      <c r="G547" t="s">
        <v>5</v>
      </c>
    </row>
    <row r="548" spans="1:7" ht="14.25">
      <c r="A548" s="11">
        <v>44105</v>
      </c>
      <c r="B548" s="10" t="s">
        <v>7529</v>
      </c>
      <c r="C548" s="12">
        <v>0.95833333333333337</v>
      </c>
      <c r="D548" s="13">
        <v>44127</v>
      </c>
      <c r="E548" s="7" t="s">
        <v>6978</v>
      </c>
      <c r="F548" s="14">
        <v>40.75</v>
      </c>
      <c r="G548" t="s">
        <v>5</v>
      </c>
    </row>
    <row r="549" spans="1:7" ht="14.25">
      <c r="A549" s="11">
        <v>44166</v>
      </c>
      <c r="B549" s="10" t="s">
        <v>8444</v>
      </c>
      <c r="C549" s="12">
        <v>8.3333333333333329E-2</v>
      </c>
      <c r="D549" s="13">
        <v>44166</v>
      </c>
      <c r="E549" s="7" t="s">
        <v>6978</v>
      </c>
      <c r="F549" s="14">
        <v>40.75</v>
      </c>
      <c r="G549" t="s">
        <v>5</v>
      </c>
    </row>
    <row r="550" spans="1:7" ht="14.25">
      <c r="A550" s="11">
        <v>44105</v>
      </c>
      <c r="B550" s="10" t="s">
        <v>7123</v>
      </c>
      <c r="C550" s="12">
        <v>4.1666666666666664E-2</v>
      </c>
      <c r="D550" s="13">
        <v>44111</v>
      </c>
      <c r="E550" s="7" t="s">
        <v>6978</v>
      </c>
      <c r="F550" s="14">
        <v>40.81</v>
      </c>
      <c r="G550" t="s">
        <v>5</v>
      </c>
    </row>
    <row r="551" spans="1:7" ht="14.25">
      <c r="A551" s="11">
        <v>44105</v>
      </c>
      <c r="B551" s="10" t="s">
        <v>7149</v>
      </c>
      <c r="C551" s="12">
        <v>0.125</v>
      </c>
      <c r="D551" s="13">
        <v>44112</v>
      </c>
      <c r="E551" s="7" t="s">
        <v>6978</v>
      </c>
      <c r="F551" s="14">
        <v>40.81</v>
      </c>
      <c r="G551" t="s">
        <v>5</v>
      </c>
    </row>
    <row r="552" spans="1:7" ht="14.25">
      <c r="A552" s="11">
        <v>44136</v>
      </c>
      <c r="B552" s="10" t="s">
        <v>7965</v>
      </c>
      <c r="C552" s="12">
        <v>0.125</v>
      </c>
      <c r="D552" s="13">
        <v>44146</v>
      </c>
      <c r="E552" s="7" t="s">
        <v>6978</v>
      </c>
      <c r="F552" s="14">
        <v>40.86</v>
      </c>
      <c r="G552" t="s">
        <v>5</v>
      </c>
    </row>
    <row r="553" spans="1:7" ht="14.25">
      <c r="A553" s="11">
        <v>44136</v>
      </c>
      <c r="B553" s="10" t="s">
        <v>8015</v>
      </c>
      <c r="C553" s="12">
        <v>0.20833333333333334</v>
      </c>
      <c r="D553" s="13">
        <v>44148</v>
      </c>
      <c r="E553" s="7" t="s">
        <v>6978</v>
      </c>
      <c r="F553" s="14">
        <v>40.880000000000003</v>
      </c>
      <c r="G553" t="s">
        <v>5</v>
      </c>
    </row>
    <row r="554" spans="1:7" ht="14.25">
      <c r="A554" s="11">
        <v>44166</v>
      </c>
      <c r="B554" s="10" t="s">
        <v>8639</v>
      </c>
      <c r="C554" s="12">
        <v>0.20833333333333334</v>
      </c>
      <c r="D554" s="13">
        <v>44174</v>
      </c>
      <c r="E554" s="7" t="s">
        <v>6978</v>
      </c>
      <c r="F554" s="14">
        <v>40.909999999999997</v>
      </c>
      <c r="G554" t="s">
        <v>5</v>
      </c>
    </row>
    <row r="555" spans="1:7" ht="14.25">
      <c r="A555" s="11">
        <v>44136</v>
      </c>
      <c r="B555" s="10" t="s">
        <v>8154</v>
      </c>
      <c r="C555" s="12">
        <v>0</v>
      </c>
      <c r="D555" s="13">
        <v>44154</v>
      </c>
      <c r="E555" s="7" t="s">
        <v>6978</v>
      </c>
      <c r="F555" s="14">
        <v>40.950000000000003</v>
      </c>
      <c r="G555" t="s">
        <v>5</v>
      </c>
    </row>
    <row r="556" spans="1:7" ht="14.25">
      <c r="A556" s="11">
        <v>44166</v>
      </c>
      <c r="B556" s="10" t="s">
        <v>8599</v>
      </c>
      <c r="C556" s="12">
        <v>0.54166666666666663</v>
      </c>
      <c r="D556" s="13">
        <v>44172</v>
      </c>
      <c r="E556" s="7" t="s">
        <v>6978</v>
      </c>
      <c r="F556" s="14">
        <v>40.950000000000003</v>
      </c>
      <c r="G556" t="s">
        <v>5</v>
      </c>
    </row>
    <row r="557" spans="1:7" ht="14.25">
      <c r="A557" s="11">
        <v>44136</v>
      </c>
      <c r="B557" s="10" t="s">
        <v>8077</v>
      </c>
      <c r="C557" s="12">
        <v>0.79166666666666663</v>
      </c>
      <c r="D557" s="13">
        <v>44150</v>
      </c>
      <c r="E557" s="7" t="s">
        <v>6978</v>
      </c>
      <c r="F557" s="14">
        <v>41</v>
      </c>
      <c r="G557" t="s">
        <v>5</v>
      </c>
    </row>
    <row r="558" spans="1:7" ht="14.25">
      <c r="A558" s="11">
        <v>44136</v>
      </c>
      <c r="B558" s="10" t="s">
        <v>8240</v>
      </c>
      <c r="C558" s="12">
        <v>0.58333333333333337</v>
      </c>
      <c r="D558" s="13">
        <v>44157</v>
      </c>
      <c r="E558" s="7" t="s">
        <v>6978</v>
      </c>
      <c r="F558" s="14">
        <v>41.05</v>
      </c>
      <c r="G558" t="s">
        <v>5</v>
      </c>
    </row>
    <row r="559" spans="1:7" ht="14.25">
      <c r="A559" s="11">
        <v>44166</v>
      </c>
      <c r="B559" s="10" t="s">
        <v>9130</v>
      </c>
      <c r="C559" s="12">
        <v>0.66666666666666663</v>
      </c>
      <c r="D559" s="13">
        <v>44194</v>
      </c>
      <c r="E559" s="7" t="s">
        <v>6978</v>
      </c>
      <c r="F559" s="14">
        <v>41.09</v>
      </c>
      <c r="G559" t="s">
        <v>5</v>
      </c>
    </row>
    <row r="560" spans="1:7" ht="14.25">
      <c r="A560" s="11">
        <v>44166</v>
      </c>
      <c r="B560" s="10" t="s">
        <v>8562</v>
      </c>
      <c r="C560" s="12">
        <v>0</v>
      </c>
      <c r="D560" s="13">
        <v>44171</v>
      </c>
      <c r="E560" s="7" t="s">
        <v>6978</v>
      </c>
      <c r="F560" s="14">
        <v>41.12</v>
      </c>
      <c r="G560" t="s">
        <v>5</v>
      </c>
    </row>
    <row r="561" spans="1:7" ht="14.25">
      <c r="A561" s="11">
        <v>44105</v>
      </c>
      <c r="B561" s="10" t="s">
        <v>7150</v>
      </c>
      <c r="C561" s="12">
        <v>0.16666666666666666</v>
      </c>
      <c r="D561" s="13">
        <v>44112</v>
      </c>
      <c r="E561" s="7" t="s">
        <v>6978</v>
      </c>
      <c r="F561" s="14">
        <v>41.17</v>
      </c>
      <c r="G561" t="s">
        <v>5</v>
      </c>
    </row>
    <row r="562" spans="1:7" ht="14.25">
      <c r="A562" s="11">
        <v>44105</v>
      </c>
      <c r="B562" s="10" t="s">
        <v>7549</v>
      </c>
      <c r="C562" s="12">
        <v>0.79166666666666663</v>
      </c>
      <c r="D562" s="13">
        <v>44128</v>
      </c>
      <c r="E562" s="7" t="s">
        <v>6978</v>
      </c>
      <c r="F562" s="14">
        <v>41.17</v>
      </c>
      <c r="G562" t="s">
        <v>5</v>
      </c>
    </row>
    <row r="563" spans="1:7" ht="14.25">
      <c r="A563" s="11">
        <v>44136</v>
      </c>
      <c r="B563" s="10" t="s">
        <v>8042</v>
      </c>
      <c r="C563" s="12">
        <v>0.33333333333333331</v>
      </c>
      <c r="D563" s="13">
        <v>44149</v>
      </c>
      <c r="E563" s="7" t="s">
        <v>6978</v>
      </c>
      <c r="F563" s="14">
        <v>41.25</v>
      </c>
      <c r="G563" t="s">
        <v>5</v>
      </c>
    </row>
    <row r="564" spans="1:7" ht="14.25">
      <c r="A564" s="11">
        <v>44136</v>
      </c>
      <c r="B564" s="10" t="s">
        <v>8044</v>
      </c>
      <c r="C564" s="12">
        <v>0.41666666666666669</v>
      </c>
      <c r="D564" s="13">
        <v>44149</v>
      </c>
      <c r="E564" s="7" t="s">
        <v>6978</v>
      </c>
      <c r="F564" s="14">
        <v>41.29</v>
      </c>
      <c r="G564" t="s">
        <v>5</v>
      </c>
    </row>
    <row r="565" spans="1:7" ht="14.25">
      <c r="A565" s="11">
        <v>44166</v>
      </c>
      <c r="B565" s="10" t="s">
        <v>8872</v>
      </c>
      <c r="C565" s="12">
        <v>0.91666666666666663</v>
      </c>
      <c r="D565" s="13">
        <v>44183</v>
      </c>
      <c r="E565" s="7" t="s">
        <v>6978</v>
      </c>
      <c r="F565" s="14">
        <v>41.29</v>
      </c>
      <c r="G565" t="s">
        <v>5</v>
      </c>
    </row>
    <row r="566" spans="1:7" ht="14.25">
      <c r="A566" s="11">
        <v>44136</v>
      </c>
      <c r="B566" s="10" t="s">
        <v>8047</v>
      </c>
      <c r="C566" s="12">
        <v>0.54166666666666663</v>
      </c>
      <c r="D566" s="13">
        <v>44149</v>
      </c>
      <c r="E566" s="7" t="s">
        <v>6978</v>
      </c>
      <c r="F566" s="14">
        <v>41.3</v>
      </c>
      <c r="G566" t="s">
        <v>5</v>
      </c>
    </row>
    <row r="567" spans="1:7" ht="14.25">
      <c r="A567" s="11">
        <v>44136</v>
      </c>
      <c r="B567" s="10" t="s">
        <v>8051</v>
      </c>
      <c r="C567" s="12">
        <v>0.70833333333333337</v>
      </c>
      <c r="D567" s="13">
        <v>44149</v>
      </c>
      <c r="E567" s="7" t="s">
        <v>6978</v>
      </c>
      <c r="F567" s="14">
        <v>41.31</v>
      </c>
      <c r="G567" t="s">
        <v>5</v>
      </c>
    </row>
    <row r="568" spans="1:7" ht="14.25">
      <c r="A568" s="11">
        <v>44136</v>
      </c>
      <c r="B568" s="10" t="s">
        <v>8238</v>
      </c>
      <c r="C568" s="12">
        <v>0.5</v>
      </c>
      <c r="D568" s="13">
        <v>44157</v>
      </c>
      <c r="E568" s="7" t="s">
        <v>6978</v>
      </c>
      <c r="F568" s="14">
        <v>41.32</v>
      </c>
      <c r="G568" t="s">
        <v>5</v>
      </c>
    </row>
    <row r="569" spans="1:7" ht="14.25">
      <c r="A569" s="11">
        <v>44166</v>
      </c>
      <c r="B569" s="10" t="s">
        <v>8635</v>
      </c>
      <c r="C569" s="12">
        <v>4.1666666666666664E-2</v>
      </c>
      <c r="D569" s="13">
        <v>44174</v>
      </c>
      <c r="E569" s="7" t="s">
        <v>6978</v>
      </c>
      <c r="F569" s="14">
        <v>41.37</v>
      </c>
      <c r="G569" t="s">
        <v>5</v>
      </c>
    </row>
    <row r="570" spans="1:7" ht="14.25">
      <c r="A570" s="11">
        <v>44166</v>
      </c>
      <c r="B570" s="10" t="s">
        <v>8704</v>
      </c>
      <c r="C570" s="12">
        <v>0.91666666666666663</v>
      </c>
      <c r="D570" s="13">
        <v>44176</v>
      </c>
      <c r="E570" s="7" t="s">
        <v>6978</v>
      </c>
      <c r="F570" s="14">
        <v>41.41</v>
      </c>
      <c r="G570" t="s">
        <v>5</v>
      </c>
    </row>
    <row r="571" spans="1:7" ht="14.25">
      <c r="A571" s="11">
        <v>44136</v>
      </c>
      <c r="B571" s="10" t="s">
        <v>8142</v>
      </c>
      <c r="C571" s="12">
        <v>0.5</v>
      </c>
      <c r="D571" s="13">
        <v>44153</v>
      </c>
      <c r="E571" s="7" t="s">
        <v>6978</v>
      </c>
      <c r="F571" s="14">
        <v>41.42</v>
      </c>
      <c r="G571" t="s">
        <v>5</v>
      </c>
    </row>
    <row r="572" spans="1:7" ht="14.25">
      <c r="A572" s="11">
        <v>44136</v>
      </c>
      <c r="B572" s="10" t="s">
        <v>7756</v>
      </c>
      <c r="C572" s="12">
        <v>0.41666666666666669</v>
      </c>
      <c r="D572" s="13">
        <v>44137</v>
      </c>
      <c r="E572" s="7" t="s">
        <v>6978</v>
      </c>
      <c r="F572" s="14">
        <v>41.43</v>
      </c>
      <c r="G572" t="s">
        <v>5</v>
      </c>
    </row>
    <row r="573" spans="1:7" ht="14.25">
      <c r="A573" s="11">
        <v>44136</v>
      </c>
      <c r="B573" s="10" t="s">
        <v>8089</v>
      </c>
      <c r="C573" s="12">
        <v>0.29166666666666669</v>
      </c>
      <c r="D573" s="13">
        <v>44151</v>
      </c>
      <c r="E573" s="7" t="s">
        <v>6978</v>
      </c>
      <c r="F573" s="14">
        <v>41.43</v>
      </c>
      <c r="G573" t="s">
        <v>5</v>
      </c>
    </row>
    <row r="574" spans="1:7" ht="14.25">
      <c r="A574" s="11">
        <v>44105</v>
      </c>
      <c r="B574" s="10" t="s">
        <v>7717</v>
      </c>
      <c r="C574" s="12">
        <v>0.79166666666666663</v>
      </c>
      <c r="D574" s="13">
        <v>44135</v>
      </c>
      <c r="E574" s="7" t="s">
        <v>6978</v>
      </c>
      <c r="F574" s="14">
        <v>41.45</v>
      </c>
      <c r="G574" t="s">
        <v>5</v>
      </c>
    </row>
    <row r="575" spans="1:7" ht="14.25">
      <c r="A575" s="11">
        <v>44166</v>
      </c>
      <c r="B575" s="10" t="s">
        <v>8597</v>
      </c>
      <c r="C575" s="12">
        <v>0.45833333333333331</v>
      </c>
      <c r="D575" s="13">
        <v>44172</v>
      </c>
      <c r="E575" s="7" t="s">
        <v>6978</v>
      </c>
      <c r="F575" s="14">
        <v>41.45</v>
      </c>
      <c r="G575" t="s">
        <v>5</v>
      </c>
    </row>
    <row r="576" spans="1:7" ht="14.25">
      <c r="A576" s="11">
        <v>44136</v>
      </c>
      <c r="B576" s="10" t="s">
        <v>8016</v>
      </c>
      <c r="C576" s="12">
        <v>0.25</v>
      </c>
      <c r="D576" s="13">
        <v>44148</v>
      </c>
      <c r="E576" s="7" t="s">
        <v>6978</v>
      </c>
      <c r="F576" s="14">
        <v>41.46</v>
      </c>
      <c r="G576" t="s">
        <v>5</v>
      </c>
    </row>
    <row r="577" spans="1:7" ht="14.25">
      <c r="A577" s="11">
        <v>44166</v>
      </c>
      <c r="B577" s="10" t="s">
        <v>8738</v>
      </c>
      <c r="C577" s="12">
        <v>0.33333333333333331</v>
      </c>
      <c r="D577" s="13">
        <v>44178</v>
      </c>
      <c r="E577" s="7" t="s">
        <v>6978</v>
      </c>
      <c r="F577" s="14">
        <v>41.46</v>
      </c>
      <c r="G577" t="s">
        <v>5</v>
      </c>
    </row>
    <row r="578" spans="1:7" ht="14.25">
      <c r="A578" s="11">
        <v>44136</v>
      </c>
      <c r="B578" s="10" t="s">
        <v>7987</v>
      </c>
      <c r="C578" s="12">
        <v>4.1666666666666664E-2</v>
      </c>
      <c r="D578" s="13">
        <v>44147</v>
      </c>
      <c r="E578" s="7" t="s">
        <v>6978</v>
      </c>
      <c r="F578" s="14">
        <v>41.48</v>
      </c>
      <c r="G578" t="s">
        <v>5</v>
      </c>
    </row>
    <row r="579" spans="1:7" ht="14.25">
      <c r="A579" s="11">
        <v>44105</v>
      </c>
      <c r="B579" s="10" t="s">
        <v>7255</v>
      </c>
      <c r="C579" s="12">
        <v>0.54166666666666663</v>
      </c>
      <c r="D579" s="13">
        <v>44116</v>
      </c>
      <c r="E579" s="7" t="s">
        <v>6978</v>
      </c>
      <c r="F579" s="14">
        <v>41.51</v>
      </c>
      <c r="G579" t="s">
        <v>5</v>
      </c>
    </row>
    <row r="580" spans="1:7" ht="14.25">
      <c r="A580" s="11">
        <v>44166</v>
      </c>
      <c r="B580" s="10" t="s">
        <v>8573</v>
      </c>
      <c r="C580" s="12">
        <v>0.45833333333333331</v>
      </c>
      <c r="D580" s="13">
        <v>44171</v>
      </c>
      <c r="E580" s="7" t="s">
        <v>6978</v>
      </c>
      <c r="F580" s="14">
        <v>41.53</v>
      </c>
      <c r="G580" t="s">
        <v>5</v>
      </c>
    </row>
    <row r="581" spans="1:7" ht="14.25">
      <c r="A581" s="11">
        <v>44166</v>
      </c>
      <c r="B581" s="10" t="s">
        <v>8720</v>
      </c>
      <c r="C581" s="12">
        <v>0.58333333333333337</v>
      </c>
      <c r="D581" s="13">
        <v>44177</v>
      </c>
      <c r="E581" s="7" t="s">
        <v>6978</v>
      </c>
      <c r="F581" s="14">
        <v>41.55</v>
      </c>
      <c r="G581" t="s">
        <v>5</v>
      </c>
    </row>
    <row r="582" spans="1:7" ht="14.25">
      <c r="A582" s="11">
        <v>44105</v>
      </c>
      <c r="B582" s="10" t="s">
        <v>7251</v>
      </c>
      <c r="C582" s="12">
        <v>0.375</v>
      </c>
      <c r="D582" s="13">
        <v>44116</v>
      </c>
      <c r="E582" s="7" t="s">
        <v>6978</v>
      </c>
      <c r="F582" s="14">
        <v>41.56</v>
      </c>
      <c r="G582" t="s">
        <v>5</v>
      </c>
    </row>
    <row r="583" spans="1:7" ht="14.25">
      <c r="A583" s="11">
        <v>44105</v>
      </c>
      <c r="B583" s="10" t="s">
        <v>7260</v>
      </c>
      <c r="C583" s="12">
        <v>0.75</v>
      </c>
      <c r="D583" s="13">
        <v>44116</v>
      </c>
      <c r="E583" s="7" t="s">
        <v>6978</v>
      </c>
      <c r="F583" s="14">
        <v>41.56</v>
      </c>
      <c r="G583" t="s">
        <v>5</v>
      </c>
    </row>
    <row r="584" spans="1:7" ht="14.25">
      <c r="A584" s="11">
        <v>44166</v>
      </c>
      <c r="B584" s="10" t="s">
        <v>8443</v>
      </c>
      <c r="C584" s="12">
        <v>4.1666666666666664E-2</v>
      </c>
      <c r="D584" s="13">
        <v>44166</v>
      </c>
      <c r="E584" s="7" t="s">
        <v>6978</v>
      </c>
      <c r="F584" s="14">
        <v>41.59</v>
      </c>
      <c r="G584" t="s">
        <v>5</v>
      </c>
    </row>
    <row r="585" spans="1:7" ht="14.25">
      <c r="A585" s="11">
        <v>44105</v>
      </c>
      <c r="B585" s="10" t="s">
        <v>7506</v>
      </c>
      <c r="C585" s="12">
        <v>0</v>
      </c>
      <c r="D585" s="13">
        <v>44127</v>
      </c>
      <c r="E585" s="7" t="s">
        <v>6978</v>
      </c>
      <c r="F585" s="14">
        <v>41.63</v>
      </c>
      <c r="G585" t="s">
        <v>5</v>
      </c>
    </row>
    <row r="586" spans="1:7" ht="14.25">
      <c r="A586" s="11">
        <v>44105</v>
      </c>
      <c r="B586" s="10" t="s">
        <v>7184</v>
      </c>
      <c r="C586" s="12">
        <v>0.58333333333333337</v>
      </c>
      <c r="D586" s="13">
        <v>44113</v>
      </c>
      <c r="E586" s="7" t="s">
        <v>6978</v>
      </c>
      <c r="F586" s="14">
        <v>41.64</v>
      </c>
      <c r="G586" t="s">
        <v>5</v>
      </c>
    </row>
    <row r="587" spans="1:7" ht="14.25">
      <c r="A587" s="11">
        <v>44166</v>
      </c>
      <c r="B587" s="10" t="s">
        <v>9109</v>
      </c>
      <c r="C587" s="12">
        <v>0.79166666666666663</v>
      </c>
      <c r="D587" s="13">
        <v>44193</v>
      </c>
      <c r="E587" s="7" t="s">
        <v>6978</v>
      </c>
      <c r="F587" s="14">
        <v>41.75</v>
      </c>
      <c r="G587" t="s">
        <v>5</v>
      </c>
    </row>
    <row r="588" spans="1:7" ht="14.25">
      <c r="A588" s="11">
        <v>44136</v>
      </c>
      <c r="B588" s="10" t="s">
        <v>7992</v>
      </c>
      <c r="C588" s="12">
        <v>0.25</v>
      </c>
      <c r="D588" s="13">
        <v>44147</v>
      </c>
      <c r="E588" s="7" t="s">
        <v>6978</v>
      </c>
      <c r="F588" s="14">
        <v>41.8</v>
      </c>
      <c r="G588" t="s">
        <v>5</v>
      </c>
    </row>
    <row r="589" spans="1:7" ht="14.25">
      <c r="A589" s="11">
        <v>44136</v>
      </c>
      <c r="B589" s="10" t="s">
        <v>8143</v>
      </c>
      <c r="C589" s="12">
        <v>0.54166666666666663</v>
      </c>
      <c r="D589" s="13">
        <v>44153</v>
      </c>
      <c r="E589" s="7" t="s">
        <v>6978</v>
      </c>
      <c r="F589" s="14">
        <v>41.8</v>
      </c>
      <c r="G589" t="s">
        <v>5</v>
      </c>
    </row>
    <row r="590" spans="1:7" ht="14.25">
      <c r="A590" s="11">
        <v>44105</v>
      </c>
      <c r="B590" s="10" t="s">
        <v>7324</v>
      </c>
      <c r="C590" s="12">
        <v>0.41666666666666669</v>
      </c>
      <c r="D590" s="13">
        <v>44119</v>
      </c>
      <c r="E590" s="7" t="s">
        <v>6978</v>
      </c>
      <c r="F590" s="14">
        <v>41.83</v>
      </c>
      <c r="G590" t="s">
        <v>5</v>
      </c>
    </row>
    <row r="591" spans="1:7" ht="14.25">
      <c r="A591" s="11">
        <v>44105</v>
      </c>
      <c r="B591" s="10" t="s">
        <v>7332</v>
      </c>
      <c r="C591" s="12">
        <v>0.75</v>
      </c>
      <c r="D591" s="13">
        <v>44119</v>
      </c>
      <c r="E591" s="7" t="s">
        <v>6978</v>
      </c>
      <c r="F591" s="14">
        <v>41.83</v>
      </c>
      <c r="G591" t="s">
        <v>5</v>
      </c>
    </row>
    <row r="592" spans="1:7" ht="14.25">
      <c r="A592" s="11">
        <v>44105</v>
      </c>
      <c r="B592" s="10" t="s">
        <v>7600</v>
      </c>
      <c r="C592" s="12">
        <v>0.91666666666666663</v>
      </c>
      <c r="D592" s="13">
        <v>44130</v>
      </c>
      <c r="E592" s="7" t="s">
        <v>6978</v>
      </c>
      <c r="F592" s="14">
        <v>41.83</v>
      </c>
      <c r="G592" t="s">
        <v>5</v>
      </c>
    </row>
    <row r="593" spans="1:7" ht="14.25">
      <c r="A593" s="11">
        <v>44105</v>
      </c>
      <c r="B593" s="10" t="s">
        <v>7151</v>
      </c>
      <c r="C593" s="12">
        <v>0.20833333333333334</v>
      </c>
      <c r="D593" s="13">
        <v>44112</v>
      </c>
      <c r="E593" s="7" t="s">
        <v>6978</v>
      </c>
      <c r="F593" s="14">
        <v>41.86</v>
      </c>
      <c r="G593" t="s">
        <v>5</v>
      </c>
    </row>
    <row r="594" spans="1:7" ht="14.25">
      <c r="A594" s="11">
        <v>44136</v>
      </c>
      <c r="B594" s="10" t="s">
        <v>7964</v>
      </c>
      <c r="C594" s="12">
        <v>8.3333333333333329E-2</v>
      </c>
      <c r="D594" s="13">
        <v>44146</v>
      </c>
      <c r="E594" s="7" t="s">
        <v>6978</v>
      </c>
      <c r="F594" s="14">
        <v>41.88</v>
      </c>
      <c r="G594" t="s">
        <v>5</v>
      </c>
    </row>
    <row r="595" spans="1:7" ht="14.25">
      <c r="A595" s="11">
        <v>44136</v>
      </c>
      <c r="B595" s="10" t="s">
        <v>8110</v>
      </c>
      <c r="C595" s="12">
        <v>0.16666666666666666</v>
      </c>
      <c r="D595" s="13">
        <v>44152</v>
      </c>
      <c r="E595" s="7" t="s">
        <v>6978</v>
      </c>
      <c r="F595" s="14">
        <v>41.93</v>
      </c>
      <c r="G595" t="s">
        <v>5</v>
      </c>
    </row>
    <row r="596" spans="1:7" ht="14.25">
      <c r="A596" s="11">
        <v>44105</v>
      </c>
      <c r="B596" s="10" t="s">
        <v>7469</v>
      </c>
      <c r="C596" s="12">
        <v>0.45833333333333331</v>
      </c>
      <c r="D596" s="13">
        <v>44125</v>
      </c>
      <c r="E596" s="7" t="s">
        <v>6978</v>
      </c>
      <c r="F596" s="14">
        <v>41.97</v>
      </c>
      <c r="G596" t="s">
        <v>5</v>
      </c>
    </row>
    <row r="597" spans="1:7" ht="14.25">
      <c r="A597" s="11">
        <v>44136</v>
      </c>
      <c r="B597" s="10" t="s">
        <v>8043</v>
      </c>
      <c r="C597" s="12">
        <v>0.375</v>
      </c>
      <c r="D597" s="13">
        <v>44149</v>
      </c>
      <c r="E597" s="7" t="s">
        <v>6978</v>
      </c>
      <c r="F597" s="14">
        <v>41.97</v>
      </c>
      <c r="G597" t="s">
        <v>5</v>
      </c>
    </row>
    <row r="598" spans="1:7" ht="14.25">
      <c r="A598" s="11">
        <v>44105</v>
      </c>
      <c r="B598" s="10" t="s">
        <v>7374</v>
      </c>
      <c r="C598" s="12">
        <v>0.5</v>
      </c>
      <c r="D598" s="13">
        <v>44121</v>
      </c>
      <c r="E598" s="7" t="s">
        <v>6978</v>
      </c>
      <c r="F598" s="14">
        <v>42</v>
      </c>
      <c r="G598" t="s">
        <v>5</v>
      </c>
    </row>
    <row r="599" spans="1:7" ht="14.25">
      <c r="A599" s="11">
        <v>44166</v>
      </c>
      <c r="B599" s="10" t="s">
        <v>9007</v>
      </c>
      <c r="C599" s="12">
        <v>0.54166666666666663</v>
      </c>
      <c r="D599" s="13">
        <v>44189</v>
      </c>
      <c r="E599" s="7" t="s">
        <v>6978</v>
      </c>
      <c r="F599" s="14">
        <v>42.01</v>
      </c>
      <c r="G599" t="s">
        <v>5</v>
      </c>
    </row>
    <row r="600" spans="1:7" ht="14.25">
      <c r="A600" s="11">
        <v>44136</v>
      </c>
      <c r="B600" s="10" t="s">
        <v>8218</v>
      </c>
      <c r="C600" s="12">
        <v>0.66666666666666663</v>
      </c>
      <c r="D600" s="13">
        <v>44156</v>
      </c>
      <c r="E600" s="7" t="s">
        <v>6978</v>
      </c>
      <c r="F600" s="14">
        <v>42.05</v>
      </c>
      <c r="G600" t="s">
        <v>5</v>
      </c>
    </row>
    <row r="601" spans="1:7" ht="14.25">
      <c r="A601" s="11">
        <v>44166</v>
      </c>
      <c r="B601" s="10" t="s">
        <v>8947</v>
      </c>
      <c r="C601" s="12">
        <v>4.1666666666666664E-2</v>
      </c>
      <c r="D601" s="13">
        <v>44187</v>
      </c>
      <c r="E601" s="7" t="s">
        <v>6978</v>
      </c>
      <c r="F601" s="14">
        <v>42.05</v>
      </c>
      <c r="G601" t="s">
        <v>5</v>
      </c>
    </row>
    <row r="602" spans="1:7" ht="14.25">
      <c r="A602" s="11">
        <v>44105</v>
      </c>
      <c r="B602" s="10" t="s">
        <v>7640</v>
      </c>
      <c r="C602" s="12">
        <v>0.58333333333333337</v>
      </c>
      <c r="D602" s="13">
        <v>44132</v>
      </c>
      <c r="E602" s="7" t="s">
        <v>6978</v>
      </c>
      <c r="F602" s="14">
        <v>42.07</v>
      </c>
      <c r="G602" t="s">
        <v>5</v>
      </c>
    </row>
    <row r="603" spans="1:7" ht="14.25">
      <c r="A603" s="11">
        <v>44105</v>
      </c>
      <c r="B603" s="10" t="s">
        <v>7680</v>
      </c>
      <c r="C603" s="12">
        <v>0.25</v>
      </c>
      <c r="D603" s="13">
        <v>44134</v>
      </c>
      <c r="E603" s="7" t="s">
        <v>6978</v>
      </c>
      <c r="F603" s="14">
        <v>42.07</v>
      </c>
      <c r="G603" t="s">
        <v>5</v>
      </c>
    </row>
    <row r="604" spans="1:7" ht="14.25">
      <c r="A604" s="11">
        <v>44136</v>
      </c>
      <c r="B604" s="10" t="s">
        <v>8394</v>
      </c>
      <c r="C604" s="12">
        <v>0</v>
      </c>
      <c r="D604" s="13">
        <v>44164</v>
      </c>
      <c r="E604" s="7" t="s">
        <v>6978</v>
      </c>
      <c r="F604" s="14">
        <v>42.07</v>
      </c>
      <c r="G604" t="s">
        <v>5</v>
      </c>
    </row>
    <row r="605" spans="1:7" ht="14.25">
      <c r="A605" s="11">
        <v>44136</v>
      </c>
      <c r="B605" s="10" t="s">
        <v>8420</v>
      </c>
      <c r="C605" s="12">
        <v>8.3333333333333329E-2</v>
      </c>
      <c r="D605" s="13">
        <v>44165</v>
      </c>
      <c r="E605" s="7" t="s">
        <v>6978</v>
      </c>
      <c r="F605" s="14">
        <v>42.07</v>
      </c>
      <c r="G605" t="s">
        <v>5</v>
      </c>
    </row>
    <row r="606" spans="1:7" ht="14.25">
      <c r="A606" s="11">
        <v>44166</v>
      </c>
      <c r="B606" s="10" t="s">
        <v>9162</v>
      </c>
      <c r="C606" s="12">
        <v>0</v>
      </c>
      <c r="D606" s="13">
        <v>44196</v>
      </c>
      <c r="E606" s="7" t="s">
        <v>6978</v>
      </c>
      <c r="F606" s="14">
        <v>42.11</v>
      </c>
      <c r="G606" t="s">
        <v>5</v>
      </c>
    </row>
    <row r="607" spans="1:7" ht="14.25">
      <c r="A607" s="11">
        <v>44136</v>
      </c>
      <c r="B607" s="10" t="s">
        <v>8108</v>
      </c>
      <c r="C607" s="12">
        <v>8.3333333333333329E-2</v>
      </c>
      <c r="D607" s="13">
        <v>44152</v>
      </c>
      <c r="E607" s="7" t="s">
        <v>6978</v>
      </c>
      <c r="F607" s="14">
        <v>42.14</v>
      </c>
      <c r="G607" t="s">
        <v>5</v>
      </c>
    </row>
    <row r="608" spans="1:7" ht="14.25">
      <c r="A608" s="11">
        <v>44105</v>
      </c>
      <c r="B608" s="10" t="s">
        <v>7353</v>
      </c>
      <c r="C608" s="12">
        <v>0.625</v>
      </c>
      <c r="D608" s="13">
        <v>44120</v>
      </c>
      <c r="E608" s="7" t="s">
        <v>6978</v>
      </c>
      <c r="F608" s="14">
        <v>42.15</v>
      </c>
      <c r="G608" t="s">
        <v>5</v>
      </c>
    </row>
    <row r="609" spans="1:7" ht="14.25">
      <c r="A609" s="11">
        <v>44136</v>
      </c>
      <c r="B609" s="10" t="s">
        <v>8129</v>
      </c>
      <c r="C609" s="12">
        <v>0.95833333333333337</v>
      </c>
      <c r="D609" s="13">
        <v>44152</v>
      </c>
      <c r="E609" s="7" t="s">
        <v>6978</v>
      </c>
      <c r="F609" s="14">
        <v>42.16</v>
      </c>
      <c r="G609" t="s">
        <v>5</v>
      </c>
    </row>
    <row r="610" spans="1:7" ht="14.25">
      <c r="A610" s="11">
        <v>44136</v>
      </c>
      <c r="B610" s="10" t="s">
        <v>8162</v>
      </c>
      <c r="C610" s="12">
        <v>0.33333333333333331</v>
      </c>
      <c r="D610" s="13">
        <v>44154</v>
      </c>
      <c r="E610" s="7" t="s">
        <v>6978</v>
      </c>
      <c r="F610" s="14">
        <v>42.16</v>
      </c>
      <c r="G610" t="s">
        <v>5</v>
      </c>
    </row>
    <row r="611" spans="1:7" ht="14.25">
      <c r="A611" s="11">
        <v>44136</v>
      </c>
      <c r="B611" s="10" t="s">
        <v>8171</v>
      </c>
      <c r="C611" s="12">
        <v>0.70833333333333337</v>
      </c>
      <c r="D611" s="13">
        <v>44154</v>
      </c>
      <c r="E611" s="7" t="s">
        <v>6978</v>
      </c>
      <c r="F611" s="14">
        <v>42.16</v>
      </c>
      <c r="G611" t="s">
        <v>5</v>
      </c>
    </row>
    <row r="612" spans="1:7" ht="14.25">
      <c r="A612" s="11">
        <v>44136</v>
      </c>
      <c r="B612" s="10" t="s">
        <v>7884</v>
      </c>
      <c r="C612" s="12">
        <v>0.75</v>
      </c>
      <c r="D612" s="13">
        <v>44142</v>
      </c>
      <c r="E612" s="7" t="s">
        <v>6978</v>
      </c>
      <c r="F612" s="14">
        <v>42.17</v>
      </c>
      <c r="G612" t="s">
        <v>5</v>
      </c>
    </row>
    <row r="613" spans="1:7" ht="14.25">
      <c r="A613" s="11">
        <v>44166</v>
      </c>
      <c r="B613" s="10" t="s">
        <v>8603</v>
      </c>
      <c r="C613" s="12">
        <v>0.70833333333333337</v>
      </c>
      <c r="D613" s="13">
        <v>44172</v>
      </c>
      <c r="E613" s="7" t="s">
        <v>6978</v>
      </c>
      <c r="F613" s="14">
        <v>42.19</v>
      </c>
      <c r="G613" t="s">
        <v>5</v>
      </c>
    </row>
    <row r="614" spans="1:7" ht="14.25">
      <c r="A614" s="11">
        <v>44166</v>
      </c>
      <c r="B614" s="10" t="s">
        <v>8540</v>
      </c>
      <c r="C614" s="12">
        <v>8.3333333333333329E-2</v>
      </c>
      <c r="D614" s="13">
        <v>44170</v>
      </c>
      <c r="E614" s="7" t="s">
        <v>6978</v>
      </c>
      <c r="F614" s="14">
        <v>42.2</v>
      </c>
      <c r="G614" t="s">
        <v>5</v>
      </c>
    </row>
    <row r="615" spans="1:7" ht="14.25">
      <c r="A615" s="11">
        <v>44136</v>
      </c>
      <c r="B615" s="10" t="s">
        <v>8175</v>
      </c>
      <c r="C615" s="12">
        <v>0.875</v>
      </c>
      <c r="D615" s="13">
        <v>44154</v>
      </c>
      <c r="E615" s="7" t="s">
        <v>6978</v>
      </c>
      <c r="F615" s="14">
        <v>42.22</v>
      </c>
      <c r="G615" t="s">
        <v>5</v>
      </c>
    </row>
    <row r="616" spans="1:7" ht="14.25">
      <c r="A616" s="11">
        <v>44136</v>
      </c>
      <c r="B616" s="10" t="s">
        <v>7762</v>
      </c>
      <c r="C616" s="12">
        <v>0.66666666666666663</v>
      </c>
      <c r="D616" s="13">
        <v>44137</v>
      </c>
      <c r="E616" s="7" t="s">
        <v>6978</v>
      </c>
      <c r="F616" s="14">
        <v>42.25</v>
      </c>
      <c r="G616" t="s">
        <v>5</v>
      </c>
    </row>
    <row r="617" spans="1:7" ht="14.25">
      <c r="A617" s="11">
        <v>44105</v>
      </c>
      <c r="B617" s="10" t="s">
        <v>7386</v>
      </c>
      <c r="C617" s="12">
        <v>0</v>
      </c>
      <c r="D617" s="13">
        <v>44122</v>
      </c>
      <c r="E617" s="7" t="s">
        <v>6978</v>
      </c>
      <c r="F617" s="14">
        <v>42.3</v>
      </c>
      <c r="G617" t="s">
        <v>5</v>
      </c>
    </row>
    <row r="618" spans="1:7" ht="14.25">
      <c r="A618" s="11">
        <v>44136</v>
      </c>
      <c r="B618" s="10" t="s">
        <v>8163</v>
      </c>
      <c r="C618" s="12">
        <v>0.375</v>
      </c>
      <c r="D618" s="13">
        <v>44154</v>
      </c>
      <c r="E618" s="7" t="s">
        <v>6978</v>
      </c>
      <c r="F618" s="14">
        <v>42.39</v>
      </c>
      <c r="G618" t="s">
        <v>5</v>
      </c>
    </row>
    <row r="619" spans="1:7" ht="14.25">
      <c r="A619" s="11">
        <v>44105</v>
      </c>
      <c r="B619" s="10" t="s">
        <v>7697</v>
      </c>
      <c r="C619" s="12">
        <v>0.95833333333333337</v>
      </c>
      <c r="D619" s="13">
        <v>44134</v>
      </c>
      <c r="E619" s="7" t="s">
        <v>6978</v>
      </c>
      <c r="F619" s="14">
        <v>42.41</v>
      </c>
      <c r="G619" t="s">
        <v>5</v>
      </c>
    </row>
    <row r="620" spans="1:7" ht="14.25">
      <c r="A620" s="11">
        <v>44105</v>
      </c>
      <c r="B620" s="10" t="s">
        <v>7613</v>
      </c>
      <c r="C620" s="12">
        <v>0.45833333333333331</v>
      </c>
      <c r="D620" s="13">
        <v>44131</v>
      </c>
      <c r="E620" s="7" t="s">
        <v>6978</v>
      </c>
      <c r="F620" s="14">
        <v>42.51</v>
      </c>
      <c r="G620" t="s">
        <v>5</v>
      </c>
    </row>
    <row r="621" spans="1:7" ht="14.25">
      <c r="A621" s="11">
        <v>44136</v>
      </c>
      <c r="B621" s="10" t="s">
        <v>7741</v>
      </c>
      <c r="C621" s="12">
        <v>0.79166666666666663</v>
      </c>
      <c r="D621" s="13">
        <v>44136</v>
      </c>
      <c r="E621" s="7" t="s">
        <v>6978</v>
      </c>
      <c r="F621" s="14">
        <v>42.51</v>
      </c>
      <c r="G621" t="s">
        <v>5</v>
      </c>
    </row>
    <row r="622" spans="1:7" ht="14.25">
      <c r="A622" s="11">
        <v>44166</v>
      </c>
      <c r="B622" s="10" t="s">
        <v>8695</v>
      </c>
      <c r="C622" s="12">
        <v>0.54166666666666663</v>
      </c>
      <c r="D622" s="13">
        <v>44176</v>
      </c>
      <c r="E622" s="7" t="s">
        <v>6978</v>
      </c>
      <c r="F622" s="14">
        <v>42.51</v>
      </c>
      <c r="G622" t="s">
        <v>5</v>
      </c>
    </row>
    <row r="623" spans="1:7" ht="14.25">
      <c r="A623" s="11">
        <v>44105</v>
      </c>
      <c r="B623" s="10" t="s">
        <v>7612</v>
      </c>
      <c r="C623" s="12">
        <v>0.41666666666666669</v>
      </c>
      <c r="D623" s="13">
        <v>44131</v>
      </c>
      <c r="E623" s="7" t="s">
        <v>6978</v>
      </c>
      <c r="F623" s="14">
        <v>42.52</v>
      </c>
      <c r="G623" t="s">
        <v>5</v>
      </c>
    </row>
    <row r="624" spans="1:7" ht="14.25">
      <c r="A624" s="11">
        <v>44105</v>
      </c>
      <c r="B624" s="10" t="s">
        <v>7651</v>
      </c>
      <c r="C624" s="12">
        <v>4.1666666666666664E-2</v>
      </c>
      <c r="D624" s="13">
        <v>44133</v>
      </c>
      <c r="E624" s="7" t="s">
        <v>6978</v>
      </c>
      <c r="F624" s="14">
        <v>42.55</v>
      </c>
      <c r="G624" t="s">
        <v>5</v>
      </c>
    </row>
    <row r="625" spans="1:7" ht="14.25">
      <c r="A625" s="11">
        <v>44136</v>
      </c>
      <c r="B625" s="10" t="s">
        <v>8032</v>
      </c>
      <c r="C625" s="12">
        <v>0.91666666666666663</v>
      </c>
      <c r="D625" s="13">
        <v>44148</v>
      </c>
      <c r="E625" s="7" t="s">
        <v>6978</v>
      </c>
      <c r="F625" s="14">
        <v>42.55</v>
      </c>
      <c r="G625" t="s">
        <v>5</v>
      </c>
    </row>
    <row r="626" spans="1:7" ht="14.25">
      <c r="A626" s="11">
        <v>44136</v>
      </c>
      <c r="B626" s="10" t="s">
        <v>8144</v>
      </c>
      <c r="C626" s="12">
        <v>0.58333333333333337</v>
      </c>
      <c r="D626" s="13">
        <v>44153</v>
      </c>
      <c r="E626" s="7" t="s">
        <v>6978</v>
      </c>
      <c r="F626" s="14">
        <v>42.55</v>
      </c>
      <c r="G626" t="s">
        <v>5</v>
      </c>
    </row>
    <row r="627" spans="1:7" ht="14.25">
      <c r="A627" s="11">
        <v>44166</v>
      </c>
      <c r="B627" s="10" t="s">
        <v>8899</v>
      </c>
      <c r="C627" s="12">
        <v>4.1666666666666664E-2</v>
      </c>
      <c r="D627" s="13">
        <v>44185</v>
      </c>
      <c r="E627" s="7" t="s">
        <v>6978</v>
      </c>
      <c r="F627" s="14">
        <v>42.55</v>
      </c>
      <c r="G627" t="s">
        <v>5</v>
      </c>
    </row>
    <row r="628" spans="1:7" ht="14.25">
      <c r="A628" s="11">
        <v>44166</v>
      </c>
      <c r="B628" s="10" t="s">
        <v>8913</v>
      </c>
      <c r="C628" s="12">
        <v>0.625</v>
      </c>
      <c r="D628" s="13">
        <v>44185</v>
      </c>
      <c r="E628" s="7" t="s">
        <v>6978</v>
      </c>
      <c r="F628" s="14">
        <v>42.55</v>
      </c>
      <c r="G628" t="s">
        <v>5</v>
      </c>
    </row>
    <row r="629" spans="1:7" ht="14.25">
      <c r="A629" s="11">
        <v>44166</v>
      </c>
      <c r="B629" s="10" t="s">
        <v>8511</v>
      </c>
      <c r="C629" s="12">
        <v>0.875</v>
      </c>
      <c r="D629" s="13">
        <v>44168</v>
      </c>
      <c r="E629" s="7" t="s">
        <v>6978</v>
      </c>
      <c r="F629" s="14">
        <v>42.63</v>
      </c>
      <c r="G629" t="s">
        <v>5</v>
      </c>
    </row>
    <row r="630" spans="1:7" ht="14.25">
      <c r="A630" s="11">
        <v>44166</v>
      </c>
      <c r="B630" s="10" t="s">
        <v>8882</v>
      </c>
      <c r="C630" s="12">
        <v>0.33333333333333331</v>
      </c>
      <c r="D630" s="13">
        <v>44184</v>
      </c>
      <c r="E630" s="7" t="s">
        <v>6978</v>
      </c>
      <c r="F630" s="14">
        <v>42.65</v>
      </c>
      <c r="G630" t="s">
        <v>5</v>
      </c>
    </row>
    <row r="631" spans="1:7" ht="14.25">
      <c r="A631" s="11">
        <v>44136</v>
      </c>
      <c r="B631" s="10" t="s">
        <v>8111</v>
      </c>
      <c r="C631" s="12">
        <v>0.20833333333333334</v>
      </c>
      <c r="D631" s="13">
        <v>44152</v>
      </c>
      <c r="E631" s="7" t="s">
        <v>6978</v>
      </c>
      <c r="F631" s="14">
        <v>42.67</v>
      </c>
      <c r="G631" t="s">
        <v>5</v>
      </c>
    </row>
    <row r="632" spans="1:7" ht="14.25">
      <c r="A632" s="11">
        <v>44136</v>
      </c>
      <c r="B632" s="10" t="s">
        <v>8189</v>
      </c>
      <c r="C632" s="12">
        <v>0.45833333333333331</v>
      </c>
      <c r="D632" s="13">
        <v>44155</v>
      </c>
      <c r="E632" s="7" t="s">
        <v>6978</v>
      </c>
      <c r="F632" s="14">
        <v>42.67</v>
      </c>
      <c r="G632" t="s">
        <v>5</v>
      </c>
    </row>
    <row r="633" spans="1:7" ht="14.25">
      <c r="A633" s="11">
        <v>44136</v>
      </c>
      <c r="B633" s="10" t="s">
        <v>8190</v>
      </c>
      <c r="C633" s="12">
        <v>0.5</v>
      </c>
      <c r="D633" s="13">
        <v>44155</v>
      </c>
      <c r="E633" s="7" t="s">
        <v>6978</v>
      </c>
      <c r="F633" s="14">
        <v>42.67</v>
      </c>
      <c r="G633" t="s">
        <v>5</v>
      </c>
    </row>
    <row r="634" spans="1:7" ht="14.25">
      <c r="A634" s="11">
        <v>44136</v>
      </c>
      <c r="B634" s="10" t="s">
        <v>7769</v>
      </c>
      <c r="C634" s="12">
        <v>0.95833333333333337</v>
      </c>
      <c r="D634" s="13">
        <v>44137</v>
      </c>
      <c r="E634" s="7" t="s">
        <v>6978</v>
      </c>
      <c r="F634" s="14">
        <v>42.68</v>
      </c>
      <c r="G634" t="s">
        <v>5</v>
      </c>
    </row>
    <row r="635" spans="1:7" ht="14.25">
      <c r="A635" s="11">
        <v>44136</v>
      </c>
      <c r="B635" s="10" t="s">
        <v>8192</v>
      </c>
      <c r="C635" s="12">
        <v>0.58333333333333337</v>
      </c>
      <c r="D635" s="13">
        <v>44155</v>
      </c>
      <c r="E635" s="7" t="s">
        <v>6978</v>
      </c>
      <c r="F635" s="14">
        <v>42.8</v>
      </c>
      <c r="G635" t="s">
        <v>5</v>
      </c>
    </row>
    <row r="636" spans="1:7" ht="14.25">
      <c r="A636" s="11">
        <v>44166</v>
      </c>
      <c r="B636" s="10" t="s">
        <v>9065</v>
      </c>
      <c r="C636" s="12">
        <v>0.95833333333333337</v>
      </c>
      <c r="D636" s="13">
        <v>44191</v>
      </c>
      <c r="E636" s="7" t="s">
        <v>6978</v>
      </c>
      <c r="F636" s="14">
        <v>42.8</v>
      </c>
      <c r="G636" t="s">
        <v>5</v>
      </c>
    </row>
    <row r="637" spans="1:7" ht="14.25">
      <c r="A637" s="11">
        <v>44136</v>
      </c>
      <c r="B637" s="10" t="s">
        <v>8348</v>
      </c>
      <c r="C637" s="12">
        <v>8.3333333333333329E-2</v>
      </c>
      <c r="D637" s="13">
        <v>44162</v>
      </c>
      <c r="E637" s="7" t="s">
        <v>6978</v>
      </c>
      <c r="F637" s="14">
        <v>42.85</v>
      </c>
      <c r="G637" t="s">
        <v>5</v>
      </c>
    </row>
    <row r="638" spans="1:7" ht="14.25">
      <c r="A638" s="11">
        <v>44136</v>
      </c>
      <c r="B638" s="10" t="s">
        <v>7753</v>
      </c>
      <c r="C638" s="12">
        <v>0.29166666666666669</v>
      </c>
      <c r="D638" s="13">
        <v>44137</v>
      </c>
      <c r="E638" s="7" t="s">
        <v>6978</v>
      </c>
      <c r="F638" s="14">
        <v>42.87</v>
      </c>
      <c r="G638" t="s">
        <v>5</v>
      </c>
    </row>
    <row r="639" spans="1:7" ht="14.25">
      <c r="A639" s="11">
        <v>44105</v>
      </c>
      <c r="B639" s="10" t="s">
        <v>7481</v>
      </c>
      <c r="C639" s="12">
        <v>0.95833333333333337</v>
      </c>
      <c r="D639" s="13">
        <v>44125</v>
      </c>
      <c r="E639" s="7" t="s">
        <v>6978</v>
      </c>
      <c r="F639" s="14">
        <v>42.88</v>
      </c>
      <c r="G639" t="s">
        <v>5</v>
      </c>
    </row>
    <row r="640" spans="1:7" ht="14.25">
      <c r="A640" s="11">
        <v>44136</v>
      </c>
      <c r="B640" s="10" t="s">
        <v>8097</v>
      </c>
      <c r="C640" s="12">
        <v>0.625</v>
      </c>
      <c r="D640" s="13">
        <v>44151</v>
      </c>
      <c r="E640" s="7" t="s">
        <v>6978</v>
      </c>
      <c r="F640" s="14">
        <v>42.89</v>
      </c>
      <c r="G640" t="s">
        <v>5</v>
      </c>
    </row>
    <row r="641" spans="1:7" ht="14.25">
      <c r="A641" s="11">
        <v>44166</v>
      </c>
      <c r="B641" s="10" t="s">
        <v>8494</v>
      </c>
      <c r="C641" s="12">
        <v>0.16666666666666666</v>
      </c>
      <c r="D641" s="13">
        <v>44168</v>
      </c>
      <c r="E641" s="7" t="s">
        <v>6978</v>
      </c>
      <c r="F641" s="14">
        <v>42.9</v>
      </c>
      <c r="G641" t="s">
        <v>5</v>
      </c>
    </row>
    <row r="642" spans="1:7" ht="14.25">
      <c r="A642" s="11">
        <v>44166</v>
      </c>
      <c r="B642" s="10" t="s">
        <v>8912</v>
      </c>
      <c r="C642" s="12">
        <v>0.58333333333333337</v>
      </c>
      <c r="D642" s="13">
        <v>44185</v>
      </c>
      <c r="E642" s="7" t="s">
        <v>6978</v>
      </c>
      <c r="F642" s="14">
        <v>42.9</v>
      </c>
      <c r="G642" t="s">
        <v>5</v>
      </c>
    </row>
    <row r="643" spans="1:7" ht="14.25">
      <c r="A643" s="11">
        <v>44136</v>
      </c>
      <c r="B643" s="10" t="s">
        <v>8193</v>
      </c>
      <c r="C643" s="12">
        <v>0.625</v>
      </c>
      <c r="D643" s="13">
        <v>44155</v>
      </c>
      <c r="E643" s="7" t="s">
        <v>6978</v>
      </c>
      <c r="F643" s="14">
        <v>42.95</v>
      </c>
      <c r="G643" t="s">
        <v>5</v>
      </c>
    </row>
    <row r="644" spans="1:7" ht="14.25">
      <c r="A644" s="11">
        <v>44166</v>
      </c>
      <c r="B644" s="10" t="s">
        <v>9010</v>
      </c>
      <c r="C644" s="12">
        <v>0.66666666666666663</v>
      </c>
      <c r="D644" s="13">
        <v>44189</v>
      </c>
      <c r="E644" s="7" t="s">
        <v>6978</v>
      </c>
      <c r="F644" s="14">
        <v>42.96</v>
      </c>
      <c r="G644" t="s">
        <v>5</v>
      </c>
    </row>
    <row r="645" spans="1:7" ht="14.25">
      <c r="A645" s="11">
        <v>44136</v>
      </c>
      <c r="B645" s="10" t="s">
        <v>8090</v>
      </c>
      <c r="C645" s="12">
        <v>0.33333333333333331</v>
      </c>
      <c r="D645" s="13">
        <v>44151</v>
      </c>
      <c r="E645" s="7" t="s">
        <v>6978</v>
      </c>
      <c r="F645" s="14">
        <v>42.97</v>
      </c>
      <c r="G645" t="s">
        <v>5</v>
      </c>
    </row>
    <row r="646" spans="1:7" ht="14.25">
      <c r="A646" s="11">
        <v>44166</v>
      </c>
      <c r="B646" s="10" t="s">
        <v>8730</v>
      </c>
      <c r="C646" s="12">
        <v>0</v>
      </c>
      <c r="D646" s="13">
        <v>44178</v>
      </c>
      <c r="E646" s="7" t="s">
        <v>6978</v>
      </c>
      <c r="F646" s="14">
        <v>42.99</v>
      </c>
      <c r="G646" t="s">
        <v>5</v>
      </c>
    </row>
    <row r="647" spans="1:7" ht="14.25">
      <c r="A647" s="11">
        <v>44136</v>
      </c>
      <c r="B647" s="10" t="s">
        <v>8079</v>
      </c>
      <c r="C647" s="12">
        <v>0.875</v>
      </c>
      <c r="D647" s="13">
        <v>44150</v>
      </c>
      <c r="E647" s="7" t="s">
        <v>6978</v>
      </c>
      <c r="F647" s="14">
        <v>43</v>
      </c>
      <c r="G647" t="s">
        <v>5</v>
      </c>
    </row>
    <row r="648" spans="1:7" ht="14.25">
      <c r="A648" s="11">
        <v>44166</v>
      </c>
      <c r="B648" s="10" t="s">
        <v>8852</v>
      </c>
      <c r="C648" s="12">
        <v>8.3333333333333329E-2</v>
      </c>
      <c r="D648" s="13">
        <v>44183</v>
      </c>
      <c r="E648" s="7" t="s">
        <v>6978</v>
      </c>
      <c r="F648" s="14">
        <v>43</v>
      </c>
      <c r="G648" t="s">
        <v>5</v>
      </c>
    </row>
    <row r="649" spans="1:7" ht="14.25">
      <c r="A649" s="11">
        <v>44136</v>
      </c>
      <c r="B649" s="10" t="s">
        <v>8402</v>
      </c>
      <c r="C649" s="12">
        <v>0.33333333333333331</v>
      </c>
      <c r="D649" s="13">
        <v>44164</v>
      </c>
      <c r="E649" s="7" t="s">
        <v>6978</v>
      </c>
      <c r="F649" s="14">
        <v>43.01</v>
      </c>
      <c r="G649" t="s">
        <v>5</v>
      </c>
    </row>
    <row r="650" spans="1:7" ht="14.25">
      <c r="A650" s="11">
        <v>44136</v>
      </c>
      <c r="B650" s="10" t="s">
        <v>8107</v>
      </c>
      <c r="C650" s="12">
        <v>4.1666666666666664E-2</v>
      </c>
      <c r="D650" s="13">
        <v>44152</v>
      </c>
      <c r="E650" s="7" t="s">
        <v>6978</v>
      </c>
      <c r="F650" s="14">
        <v>43.02</v>
      </c>
      <c r="G650" t="s">
        <v>5</v>
      </c>
    </row>
    <row r="651" spans="1:7" ht="14.25">
      <c r="A651" s="11">
        <v>44136</v>
      </c>
      <c r="B651" s="10" t="s">
        <v>8215</v>
      </c>
      <c r="C651" s="12">
        <v>0.54166666666666663</v>
      </c>
      <c r="D651" s="13">
        <v>44156</v>
      </c>
      <c r="E651" s="7" t="s">
        <v>6978</v>
      </c>
      <c r="F651" s="14">
        <v>43.02</v>
      </c>
      <c r="G651" t="s">
        <v>5</v>
      </c>
    </row>
    <row r="652" spans="1:7" ht="14.25">
      <c r="A652" s="11">
        <v>44136</v>
      </c>
      <c r="B652" s="10" t="s">
        <v>8216</v>
      </c>
      <c r="C652" s="12">
        <v>0.58333333333333337</v>
      </c>
      <c r="D652" s="13">
        <v>44156</v>
      </c>
      <c r="E652" s="7" t="s">
        <v>6978</v>
      </c>
      <c r="F652" s="14">
        <v>43.02</v>
      </c>
      <c r="G652" t="s">
        <v>5</v>
      </c>
    </row>
    <row r="653" spans="1:7" ht="14.25">
      <c r="A653" s="11">
        <v>44105</v>
      </c>
      <c r="B653" s="10" t="s">
        <v>7522</v>
      </c>
      <c r="C653" s="12">
        <v>0.66666666666666663</v>
      </c>
      <c r="D653" s="13">
        <v>44127</v>
      </c>
      <c r="E653" s="7" t="s">
        <v>6978</v>
      </c>
      <c r="F653" s="14">
        <v>43.05</v>
      </c>
      <c r="G653" t="s">
        <v>5</v>
      </c>
    </row>
    <row r="654" spans="1:7" ht="14.25">
      <c r="A654" s="11">
        <v>44136</v>
      </c>
      <c r="B654" s="10" t="s">
        <v>8194</v>
      </c>
      <c r="C654" s="12">
        <v>0.66666666666666663</v>
      </c>
      <c r="D654" s="13">
        <v>44155</v>
      </c>
      <c r="E654" s="7" t="s">
        <v>6978</v>
      </c>
      <c r="F654" s="14">
        <v>43.05</v>
      </c>
      <c r="G654" t="s">
        <v>5</v>
      </c>
    </row>
    <row r="655" spans="1:7" ht="14.25">
      <c r="A655" s="11">
        <v>44166</v>
      </c>
      <c r="B655" s="10" t="s">
        <v>8694</v>
      </c>
      <c r="C655" s="12">
        <v>0.5</v>
      </c>
      <c r="D655" s="13">
        <v>44176</v>
      </c>
      <c r="E655" s="7" t="s">
        <v>6978</v>
      </c>
      <c r="F655" s="14">
        <v>43.05</v>
      </c>
      <c r="G655" t="s">
        <v>5</v>
      </c>
    </row>
    <row r="656" spans="1:7" ht="14.25">
      <c r="A656" s="11">
        <v>44166</v>
      </c>
      <c r="B656" s="10" t="s">
        <v>8969</v>
      </c>
      <c r="C656" s="12">
        <v>0.95833333333333337</v>
      </c>
      <c r="D656" s="13">
        <v>44187</v>
      </c>
      <c r="E656" s="7" t="s">
        <v>6978</v>
      </c>
      <c r="F656" s="14">
        <v>43.05</v>
      </c>
      <c r="G656" t="s">
        <v>5</v>
      </c>
    </row>
    <row r="657" spans="1:7" ht="14.25">
      <c r="A657" s="11">
        <v>44136</v>
      </c>
      <c r="B657" s="10" t="s">
        <v>8145</v>
      </c>
      <c r="C657" s="12">
        <v>0.625</v>
      </c>
      <c r="D657" s="13">
        <v>44153</v>
      </c>
      <c r="E657" s="7" t="s">
        <v>6978</v>
      </c>
      <c r="F657" s="14">
        <v>43.08</v>
      </c>
      <c r="G657" t="s">
        <v>5</v>
      </c>
    </row>
    <row r="658" spans="1:7" ht="14.25">
      <c r="A658" s="11">
        <v>44105</v>
      </c>
      <c r="B658" s="10" t="s">
        <v>7084</v>
      </c>
      <c r="C658" s="12">
        <v>0.41666666666666669</v>
      </c>
      <c r="D658" s="13">
        <v>44109</v>
      </c>
      <c r="E658" s="7" t="s">
        <v>6978</v>
      </c>
      <c r="F658" s="14">
        <v>43.1</v>
      </c>
      <c r="G658" t="s">
        <v>5</v>
      </c>
    </row>
    <row r="659" spans="1:7" ht="14.25">
      <c r="A659" s="11">
        <v>44136</v>
      </c>
      <c r="B659" s="10" t="s">
        <v>7986</v>
      </c>
      <c r="C659" s="12">
        <v>0</v>
      </c>
      <c r="D659" s="13">
        <v>44147</v>
      </c>
      <c r="E659" s="7" t="s">
        <v>6978</v>
      </c>
      <c r="F659" s="14">
        <v>43.12</v>
      </c>
      <c r="G659" t="s">
        <v>5</v>
      </c>
    </row>
    <row r="660" spans="1:7" ht="14.25">
      <c r="A660" s="11">
        <v>44136</v>
      </c>
      <c r="B660" s="10" t="s">
        <v>7838</v>
      </c>
      <c r="C660" s="12">
        <v>0.83333333333333337</v>
      </c>
      <c r="D660" s="13">
        <v>44140</v>
      </c>
      <c r="E660" s="7" t="s">
        <v>6978</v>
      </c>
      <c r="F660" s="14">
        <v>43.15</v>
      </c>
      <c r="G660" t="s">
        <v>5</v>
      </c>
    </row>
    <row r="661" spans="1:7" ht="14.25">
      <c r="A661" s="11">
        <v>44105</v>
      </c>
      <c r="B661" s="10" t="s">
        <v>7656</v>
      </c>
      <c r="C661" s="12">
        <v>0.25</v>
      </c>
      <c r="D661" s="13">
        <v>44133</v>
      </c>
      <c r="E661" s="7" t="s">
        <v>6978</v>
      </c>
      <c r="F661" s="14">
        <v>43.16</v>
      </c>
      <c r="G661" t="s">
        <v>5</v>
      </c>
    </row>
    <row r="662" spans="1:7" ht="14.25">
      <c r="A662" s="11">
        <v>44105</v>
      </c>
      <c r="B662" s="10" t="s">
        <v>7408</v>
      </c>
      <c r="C662" s="12">
        <v>0.91666666666666663</v>
      </c>
      <c r="D662" s="13">
        <v>44122</v>
      </c>
      <c r="E662" s="7" t="s">
        <v>6978</v>
      </c>
      <c r="F662" s="14">
        <v>43.17</v>
      </c>
      <c r="G662" t="s">
        <v>5</v>
      </c>
    </row>
    <row r="663" spans="1:7" ht="14.25">
      <c r="A663" s="11">
        <v>44105</v>
      </c>
      <c r="B663" s="10" t="s">
        <v>7521</v>
      </c>
      <c r="C663" s="12">
        <v>0.625</v>
      </c>
      <c r="D663" s="13">
        <v>44127</v>
      </c>
      <c r="E663" s="7" t="s">
        <v>6978</v>
      </c>
      <c r="F663" s="14">
        <v>43.33</v>
      </c>
      <c r="G663" t="s">
        <v>5</v>
      </c>
    </row>
    <row r="664" spans="1:7" ht="14.25">
      <c r="A664" s="11">
        <v>44105</v>
      </c>
      <c r="B664" s="10" t="s">
        <v>7587</v>
      </c>
      <c r="C664" s="12">
        <v>0.375</v>
      </c>
      <c r="D664" s="13">
        <v>44130</v>
      </c>
      <c r="E664" s="7" t="s">
        <v>6978</v>
      </c>
      <c r="F664" s="14">
        <v>43.33</v>
      </c>
      <c r="G664" t="s">
        <v>5</v>
      </c>
    </row>
    <row r="665" spans="1:7" ht="14.25">
      <c r="A665" s="11">
        <v>44136</v>
      </c>
      <c r="B665" s="10" t="s">
        <v>7758</v>
      </c>
      <c r="C665" s="12">
        <v>0.5</v>
      </c>
      <c r="D665" s="13">
        <v>44137</v>
      </c>
      <c r="E665" s="7" t="s">
        <v>6978</v>
      </c>
      <c r="F665" s="14">
        <v>43.34</v>
      </c>
      <c r="G665" t="s">
        <v>5</v>
      </c>
    </row>
    <row r="666" spans="1:7" ht="14.25">
      <c r="A666" s="11">
        <v>44136</v>
      </c>
      <c r="B666" s="10" t="s">
        <v>7760</v>
      </c>
      <c r="C666" s="12">
        <v>0.58333333333333337</v>
      </c>
      <c r="D666" s="13">
        <v>44137</v>
      </c>
      <c r="E666" s="7" t="s">
        <v>6978</v>
      </c>
      <c r="F666" s="14">
        <v>43.34</v>
      </c>
      <c r="G666" t="s">
        <v>5</v>
      </c>
    </row>
    <row r="667" spans="1:7" ht="14.25">
      <c r="A667" s="11">
        <v>44105</v>
      </c>
      <c r="B667" s="10" t="s">
        <v>7618</v>
      </c>
      <c r="C667" s="12">
        <v>0.66666666666666663</v>
      </c>
      <c r="D667" s="13">
        <v>44131</v>
      </c>
      <c r="E667" s="7" t="s">
        <v>6978</v>
      </c>
      <c r="F667" s="14">
        <v>43.35</v>
      </c>
      <c r="G667" t="s">
        <v>5</v>
      </c>
    </row>
    <row r="668" spans="1:7" ht="14.25">
      <c r="A668" s="11">
        <v>44136</v>
      </c>
      <c r="B668" s="10" t="s">
        <v>8296</v>
      </c>
      <c r="C668" s="12">
        <v>0.91666666666666663</v>
      </c>
      <c r="D668" s="13">
        <v>44159</v>
      </c>
      <c r="E668" s="7" t="s">
        <v>6978</v>
      </c>
      <c r="F668" s="14">
        <v>43.35</v>
      </c>
      <c r="G668" t="s">
        <v>5</v>
      </c>
    </row>
    <row r="669" spans="1:7" ht="14.25">
      <c r="A669" s="11">
        <v>44166</v>
      </c>
      <c r="B669" s="10" t="s">
        <v>8608</v>
      </c>
      <c r="C669" s="12">
        <v>0.91666666666666663</v>
      </c>
      <c r="D669" s="13">
        <v>44172</v>
      </c>
      <c r="E669" s="7" t="s">
        <v>6978</v>
      </c>
      <c r="F669" s="14">
        <v>43.4</v>
      </c>
      <c r="G669" t="s">
        <v>5</v>
      </c>
    </row>
    <row r="670" spans="1:7" ht="14.25">
      <c r="A670" s="11">
        <v>44136</v>
      </c>
      <c r="B670" s="10" t="s">
        <v>7908</v>
      </c>
      <c r="C670" s="12">
        <v>0.75</v>
      </c>
      <c r="D670" s="13">
        <v>44143</v>
      </c>
      <c r="E670" s="7" t="s">
        <v>6978</v>
      </c>
      <c r="F670" s="14">
        <v>43.43</v>
      </c>
      <c r="G670" t="s">
        <v>5</v>
      </c>
    </row>
    <row r="671" spans="1:7" ht="14.25">
      <c r="A671" s="11">
        <v>44136</v>
      </c>
      <c r="B671" s="10" t="s">
        <v>8191</v>
      </c>
      <c r="C671" s="12">
        <v>0.54166666666666663</v>
      </c>
      <c r="D671" s="13">
        <v>44155</v>
      </c>
      <c r="E671" s="7" t="s">
        <v>6978</v>
      </c>
      <c r="F671" s="14">
        <v>43.49</v>
      </c>
      <c r="G671" t="s">
        <v>5</v>
      </c>
    </row>
    <row r="672" spans="1:7" ht="14.25">
      <c r="A672" s="11">
        <v>44136</v>
      </c>
      <c r="B672" s="10" t="s">
        <v>8374</v>
      </c>
      <c r="C672" s="12">
        <v>0.16666666666666666</v>
      </c>
      <c r="D672" s="13">
        <v>44163</v>
      </c>
      <c r="E672" s="7" t="s">
        <v>6978</v>
      </c>
      <c r="F672" s="14">
        <v>43.5</v>
      </c>
      <c r="G672" t="s">
        <v>5</v>
      </c>
    </row>
    <row r="673" spans="1:7" ht="14.25">
      <c r="A673" s="11">
        <v>44105</v>
      </c>
      <c r="B673" s="10" t="s">
        <v>7354</v>
      </c>
      <c r="C673" s="12">
        <v>0.66666666666666663</v>
      </c>
      <c r="D673" s="13">
        <v>44120</v>
      </c>
      <c r="E673" s="7" t="s">
        <v>6978</v>
      </c>
      <c r="F673" s="14">
        <v>43.53</v>
      </c>
      <c r="G673" t="s">
        <v>5</v>
      </c>
    </row>
    <row r="674" spans="1:7" ht="14.25">
      <c r="A674" s="11">
        <v>44105</v>
      </c>
      <c r="B674" s="10" t="s">
        <v>7373</v>
      </c>
      <c r="C674" s="12">
        <v>0.45833333333333331</v>
      </c>
      <c r="D674" s="13">
        <v>44121</v>
      </c>
      <c r="E674" s="7" t="s">
        <v>6978</v>
      </c>
      <c r="F674" s="14">
        <v>43.53</v>
      </c>
      <c r="G674" t="s">
        <v>5</v>
      </c>
    </row>
    <row r="675" spans="1:7" ht="14.25">
      <c r="A675" s="11">
        <v>44136</v>
      </c>
      <c r="B675" s="10" t="s">
        <v>8094</v>
      </c>
      <c r="C675" s="12">
        <v>0.5</v>
      </c>
      <c r="D675" s="13">
        <v>44151</v>
      </c>
      <c r="E675" s="7" t="s">
        <v>6978</v>
      </c>
      <c r="F675" s="14">
        <v>43.55</v>
      </c>
      <c r="G675" t="s">
        <v>5</v>
      </c>
    </row>
    <row r="676" spans="1:7" ht="14.25">
      <c r="A676" s="11">
        <v>44166</v>
      </c>
      <c r="B676" s="10" t="s">
        <v>8493</v>
      </c>
      <c r="C676" s="12">
        <v>0.125</v>
      </c>
      <c r="D676" s="13">
        <v>44168</v>
      </c>
      <c r="E676" s="7" t="s">
        <v>6978</v>
      </c>
      <c r="F676" s="14">
        <v>43.57</v>
      </c>
      <c r="G676" t="s">
        <v>5</v>
      </c>
    </row>
    <row r="677" spans="1:7" ht="14.25">
      <c r="A677" s="11">
        <v>44166</v>
      </c>
      <c r="B677" s="10" t="s">
        <v>8693</v>
      </c>
      <c r="C677" s="12">
        <v>0.45833333333333331</v>
      </c>
      <c r="D677" s="13">
        <v>44176</v>
      </c>
      <c r="E677" s="7" t="s">
        <v>6978</v>
      </c>
      <c r="F677" s="14">
        <v>43.65</v>
      </c>
      <c r="G677" t="s">
        <v>5</v>
      </c>
    </row>
    <row r="678" spans="1:7" ht="14.25">
      <c r="A678" s="11">
        <v>44166</v>
      </c>
      <c r="B678" s="10" t="s">
        <v>8777</v>
      </c>
      <c r="C678" s="12">
        <v>0.95833333333333337</v>
      </c>
      <c r="D678" s="13">
        <v>44179</v>
      </c>
      <c r="E678" s="7" t="s">
        <v>6978</v>
      </c>
      <c r="F678" s="14">
        <v>43.68</v>
      </c>
      <c r="G678" t="s">
        <v>5</v>
      </c>
    </row>
    <row r="679" spans="1:7" ht="14.25">
      <c r="A679" s="11">
        <v>44166</v>
      </c>
      <c r="B679" s="10" t="s">
        <v>8745</v>
      </c>
      <c r="C679" s="12">
        <v>0.625</v>
      </c>
      <c r="D679" s="13">
        <v>44178</v>
      </c>
      <c r="E679" s="7" t="s">
        <v>6978</v>
      </c>
      <c r="F679" s="14">
        <v>43.74</v>
      </c>
      <c r="G679" t="s">
        <v>5</v>
      </c>
    </row>
    <row r="680" spans="1:7" ht="14.25">
      <c r="A680" s="11">
        <v>44105</v>
      </c>
      <c r="B680" s="10" t="s">
        <v>7183</v>
      </c>
      <c r="C680" s="12">
        <v>0.54166666666666663</v>
      </c>
      <c r="D680" s="13">
        <v>44113</v>
      </c>
      <c r="E680" s="7" t="s">
        <v>6978</v>
      </c>
      <c r="F680" s="14">
        <v>43.77</v>
      </c>
      <c r="G680" t="s">
        <v>5</v>
      </c>
    </row>
    <row r="681" spans="1:7" ht="14.25">
      <c r="A681" s="11">
        <v>44136</v>
      </c>
      <c r="B681" s="10" t="s">
        <v>8408</v>
      </c>
      <c r="C681" s="12">
        <v>0.58333333333333337</v>
      </c>
      <c r="D681" s="13">
        <v>44164</v>
      </c>
      <c r="E681" s="7" t="s">
        <v>6978</v>
      </c>
      <c r="F681" s="14">
        <v>43.77</v>
      </c>
      <c r="G681" t="s">
        <v>5</v>
      </c>
    </row>
    <row r="682" spans="1:7" ht="14.25">
      <c r="A682" s="11">
        <v>44166</v>
      </c>
      <c r="B682" s="10" t="s">
        <v>8505</v>
      </c>
      <c r="C682" s="12">
        <v>0.625</v>
      </c>
      <c r="D682" s="13">
        <v>44168</v>
      </c>
      <c r="E682" s="7" t="s">
        <v>6978</v>
      </c>
      <c r="F682" s="14">
        <v>43.77</v>
      </c>
      <c r="G682" t="s">
        <v>5</v>
      </c>
    </row>
    <row r="683" spans="1:7" ht="14.25">
      <c r="A683" s="11">
        <v>44166</v>
      </c>
      <c r="B683" s="10" t="s">
        <v>8506</v>
      </c>
      <c r="C683" s="12">
        <v>0.66666666666666663</v>
      </c>
      <c r="D683" s="13">
        <v>44168</v>
      </c>
      <c r="E683" s="7" t="s">
        <v>6978</v>
      </c>
      <c r="F683" s="14">
        <v>43.77</v>
      </c>
      <c r="G683" t="s">
        <v>5</v>
      </c>
    </row>
    <row r="684" spans="1:7" ht="14.25">
      <c r="A684" s="11">
        <v>44166</v>
      </c>
      <c r="B684" s="10" t="s">
        <v>8550</v>
      </c>
      <c r="C684" s="12">
        <v>0.5</v>
      </c>
      <c r="D684" s="13">
        <v>44170</v>
      </c>
      <c r="E684" s="7" t="s">
        <v>6978</v>
      </c>
      <c r="F684" s="14">
        <v>43.77</v>
      </c>
      <c r="G684" t="s">
        <v>5</v>
      </c>
    </row>
    <row r="685" spans="1:7" ht="14.25">
      <c r="A685" s="11">
        <v>44166</v>
      </c>
      <c r="B685" s="10" t="s">
        <v>8554</v>
      </c>
      <c r="C685" s="12">
        <v>0.66666666666666663</v>
      </c>
      <c r="D685" s="13">
        <v>44170</v>
      </c>
      <c r="E685" s="7" t="s">
        <v>6978</v>
      </c>
      <c r="F685" s="14">
        <v>43.77</v>
      </c>
      <c r="G685" t="s">
        <v>5</v>
      </c>
    </row>
    <row r="686" spans="1:7" ht="14.25">
      <c r="A686" s="11">
        <v>44166</v>
      </c>
      <c r="B686" s="10" t="s">
        <v>8596</v>
      </c>
      <c r="C686" s="12">
        <v>0.41666666666666669</v>
      </c>
      <c r="D686" s="13">
        <v>44172</v>
      </c>
      <c r="E686" s="7" t="s">
        <v>6978</v>
      </c>
      <c r="F686" s="14">
        <v>43.77</v>
      </c>
      <c r="G686" t="s">
        <v>5</v>
      </c>
    </row>
    <row r="687" spans="1:7" ht="14.25">
      <c r="A687" s="11">
        <v>44166</v>
      </c>
      <c r="B687" s="10" t="s">
        <v>8681</v>
      </c>
      <c r="C687" s="12">
        <v>0.95833333333333337</v>
      </c>
      <c r="D687" s="13">
        <v>44175</v>
      </c>
      <c r="E687" s="7" t="s">
        <v>6978</v>
      </c>
      <c r="F687" s="14">
        <v>43.77</v>
      </c>
      <c r="G687" t="s">
        <v>5</v>
      </c>
    </row>
    <row r="688" spans="1:7" ht="14.25">
      <c r="A688" s="11">
        <v>44166</v>
      </c>
      <c r="B688" s="10" t="s">
        <v>8722</v>
      </c>
      <c r="C688" s="12">
        <v>0.66666666666666663</v>
      </c>
      <c r="D688" s="13">
        <v>44177</v>
      </c>
      <c r="E688" s="7" t="s">
        <v>6978</v>
      </c>
      <c r="F688" s="14">
        <v>43.77</v>
      </c>
      <c r="G688" t="s">
        <v>5</v>
      </c>
    </row>
    <row r="689" spans="1:7" ht="14.25">
      <c r="A689" s="11">
        <v>44166</v>
      </c>
      <c r="B689" s="10" t="s">
        <v>8856</v>
      </c>
      <c r="C689" s="12">
        <v>0.25</v>
      </c>
      <c r="D689" s="13">
        <v>44183</v>
      </c>
      <c r="E689" s="7" t="s">
        <v>6978</v>
      </c>
      <c r="F689" s="14">
        <v>43.77</v>
      </c>
      <c r="G689" t="s">
        <v>5</v>
      </c>
    </row>
    <row r="690" spans="1:7" ht="14.25">
      <c r="A690" s="11">
        <v>44105</v>
      </c>
      <c r="B690" s="10" t="s">
        <v>7664</v>
      </c>
      <c r="C690" s="12">
        <v>0.58333333333333337</v>
      </c>
      <c r="D690" s="13">
        <v>44133</v>
      </c>
      <c r="E690" s="7" t="s">
        <v>6978</v>
      </c>
      <c r="F690" s="14">
        <v>43.78</v>
      </c>
      <c r="G690" t="s">
        <v>5</v>
      </c>
    </row>
    <row r="691" spans="1:7" ht="14.25">
      <c r="A691" s="11">
        <v>44166</v>
      </c>
      <c r="B691" s="10" t="s">
        <v>9138</v>
      </c>
      <c r="C691" s="12">
        <v>0</v>
      </c>
      <c r="D691" s="13">
        <v>44195</v>
      </c>
      <c r="E691" s="7" t="s">
        <v>6978</v>
      </c>
      <c r="F691" s="14">
        <v>43.84</v>
      </c>
      <c r="G691" t="s">
        <v>5</v>
      </c>
    </row>
    <row r="692" spans="1:7" ht="14.25">
      <c r="A692" s="11">
        <v>44136</v>
      </c>
      <c r="B692" s="10" t="s">
        <v>8140</v>
      </c>
      <c r="C692" s="12">
        <v>0.41666666666666669</v>
      </c>
      <c r="D692" s="13">
        <v>44153</v>
      </c>
      <c r="E692" s="7" t="s">
        <v>6978</v>
      </c>
      <c r="F692" s="14">
        <v>43.86</v>
      </c>
      <c r="G692" t="s">
        <v>5</v>
      </c>
    </row>
    <row r="693" spans="1:7" ht="14.25">
      <c r="A693" s="11">
        <v>44166</v>
      </c>
      <c r="B693" s="10" t="s">
        <v>9060</v>
      </c>
      <c r="C693" s="12">
        <v>0.75</v>
      </c>
      <c r="D693" s="13">
        <v>44191</v>
      </c>
      <c r="E693" s="7" t="s">
        <v>6978</v>
      </c>
      <c r="F693" s="14">
        <v>43.87</v>
      </c>
      <c r="G693" t="s">
        <v>5</v>
      </c>
    </row>
    <row r="694" spans="1:7" ht="14.25">
      <c r="A694" s="11">
        <v>44136</v>
      </c>
      <c r="B694" s="10" t="s">
        <v>8188</v>
      </c>
      <c r="C694" s="12">
        <v>0.41666666666666669</v>
      </c>
      <c r="D694" s="13">
        <v>44155</v>
      </c>
      <c r="E694" s="7" t="s">
        <v>6978</v>
      </c>
      <c r="F694" s="14">
        <v>43.92</v>
      </c>
      <c r="G694" t="s">
        <v>5</v>
      </c>
    </row>
    <row r="695" spans="1:7" ht="14.25">
      <c r="A695" s="11">
        <v>44136</v>
      </c>
      <c r="B695" s="10" t="s">
        <v>7807</v>
      </c>
      <c r="C695" s="12">
        <v>0.54166666666666663</v>
      </c>
      <c r="D695" s="13">
        <v>44139</v>
      </c>
      <c r="E695" s="7" t="s">
        <v>6978</v>
      </c>
      <c r="F695" s="14">
        <v>43.95</v>
      </c>
      <c r="G695" t="s">
        <v>5</v>
      </c>
    </row>
    <row r="696" spans="1:7" ht="14.25">
      <c r="A696" s="11">
        <v>44136</v>
      </c>
      <c r="B696" s="10" t="s">
        <v>8096</v>
      </c>
      <c r="C696" s="12">
        <v>0.58333333333333337</v>
      </c>
      <c r="D696" s="13">
        <v>44151</v>
      </c>
      <c r="E696" s="7" t="s">
        <v>6978</v>
      </c>
      <c r="F696" s="14">
        <v>43.95</v>
      </c>
      <c r="G696" t="s">
        <v>5</v>
      </c>
    </row>
    <row r="697" spans="1:7" ht="14.25">
      <c r="A697" s="11">
        <v>44166</v>
      </c>
      <c r="B697" s="10" t="s">
        <v>8468</v>
      </c>
      <c r="C697" s="12">
        <v>8.3333333333333329E-2</v>
      </c>
      <c r="D697" s="13">
        <v>44167</v>
      </c>
      <c r="E697" s="7" t="s">
        <v>6978</v>
      </c>
      <c r="F697" s="14">
        <v>43.97</v>
      </c>
      <c r="G697" t="s">
        <v>5</v>
      </c>
    </row>
    <row r="698" spans="1:7" ht="14.25">
      <c r="A698" s="11">
        <v>44166</v>
      </c>
      <c r="B698" s="10" t="s">
        <v>8545</v>
      </c>
      <c r="C698" s="12">
        <v>0.29166666666666669</v>
      </c>
      <c r="D698" s="13">
        <v>44170</v>
      </c>
      <c r="E698" s="7" t="s">
        <v>6978</v>
      </c>
      <c r="F698" s="14">
        <v>44</v>
      </c>
      <c r="G698" t="s">
        <v>5</v>
      </c>
    </row>
    <row r="699" spans="1:7" ht="14.25">
      <c r="A699" s="11">
        <v>44105</v>
      </c>
      <c r="B699" s="10" t="s">
        <v>7361</v>
      </c>
      <c r="C699" s="12">
        <v>0.95833333333333337</v>
      </c>
      <c r="D699" s="13">
        <v>44120</v>
      </c>
      <c r="E699" s="7" t="s">
        <v>6978</v>
      </c>
      <c r="F699" s="14">
        <v>44.05</v>
      </c>
      <c r="G699" t="s">
        <v>5</v>
      </c>
    </row>
    <row r="700" spans="1:7" ht="14.25">
      <c r="A700" s="11">
        <v>44105</v>
      </c>
      <c r="B700" s="10" t="s">
        <v>7176</v>
      </c>
      <c r="C700" s="12">
        <v>0.25</v>
      </c>
      <c r="D700" s="13">
        <v>44113</v>
      </c>
      <c r="E700" s="7" t="s">
        <v>6978</v>
      </c>
      <c r="F700" s="14">
        <v>44.07</v>
      </c>
      <c r="G700" t="s">
        <v>5</v>
      </c>
    </row>
    <row r="701" spans="1:7" ht="14.25">
      <c r="A701" s="11">
        <v>44166</v>
      </c>
      <c r="B701" s="10" t="s">
        <v>8552</v>
      </c>
      <c r="C701" s="12">
        <v>0.58333333333333337</v>
      </c>
      <c r="D701" s="13">
        <v>44170</v>
      </c>
      <c r="E701" s="7" t="s">
        <v>6978</v>
      </c>
      <c r="F701" s="14">
        <v>44.07</v>
      </c>
      <c r="G701" t="s">
        <v>5</v>
      </c>
    </row>
    <row r="702" spans="1:7" ht="14.25">
      <c r="A702" s="11">
        <v>44136</v>
      </c>
      <c r="B702" s="10" t="s">
        <v>8117</v>
      </c>
      <c r="C702" s="12">
        <v>0.45833333333333331</v>
      </c>
      <c r="D702" s="13">
        <v>44152</v>
      </c>
      <c r="E702" s="7" t="s">
        <v>6978</v>
      </c>
      <c r="F702" s="14">
        <v>44.09</v>
      </c>
      <c r="G702" t="s">
        <v>5</v>
      </c>
    </row>
    <row r="703" spans="1:7" ht="14.25">
      <c r="A703" s="11">
        <v>44166</v>
      </c>
      <c r="B703" s="10" t="s">
        <v>9110</v>
      </c>
      <c r="C703" s="12">
        <v>0.83333333333333337</v>
      </c>
      <c r="D703" s="13">
        <v>44193</v>
      </c>
      <c r="E703" s="7" t="s">
        <v>6978</v>
      </c>
      <c r="F703" s="14">
        <v>44.1</v>
      </c>
      <c r="G703" t="s">
        <v>5</v>
      </c>
    </row>
    <row r="704" spans="1:7" ht="14.25">
      <c r="A704" s="11">
        <v>44136</v>
      </c>
      <c r="B704" s="10" t="s">
        <v>8274</v>
      </c>
      <c r="C704" s="12">
        <v>0</v>
      </c>
      <c r="D704" s="13">
        <v>44159</v>
      </c>
      <c r="E704" s="7" t="s">
        <v>6978</v>
      </c>
      <c r="F704" s="14">
        <v>44.12</v>
      </c>
      <c r="G704" t="s">
        <v>5</v>
      </c>
    </row>
    <row r="705" spans="1:7" ht="14.25">
      <c r="A705" s="11">
        <v>44136</v>
      </c>
      <c r="B705" s="10" t="s">
        <v>7806</v>
      </c>
      <c r="C705" s="12">
        <v>0.5</v>
      </c>
      <c r="D705" s="13">
        <v>44139</v>
      </c>
      <c r="E705" s="7" t="s">
        <v>6978</v>
      </c>
      <c r="F705" s="14">
        <v>44.16</v>
      </c>
      <c r="G705" t="s">
        <v>5</v>
      </c>
    </row>
    <row r="706" spans="1:7" ht="14.25">
      <c r="A706" s="11">
        <v>44105</v>
      </c>
      <c r="B706" s="10" t="s">
        <v>7300</v>
      </c>
      <c r="C706" s="12">
        <v>0.41666666666666669</v>
      </c>
      <c r="D706" s="13">
        <v>44118</v>
      </c>
      <c r="E706" s="7" t="s">
        <v>6978</v>
      </c>
      <c r="F706" s="14">
        <v>44.17</v>
      </c>
      <c r="G706" t="s">
        <v>5</v>
      </c>
    </row>
    <row r="707" spans="1:7" ht="14.25">
      <c r="A707" s="11">
        <v>44166</v>
      </c>
      <c r="B707" s="10" t="s">
        <v>8753</v>
      </c>
      <c r="C707" s="12">
        <v>0.95833333333333337</v>
      </c>
      <c r="D707" s="13">
        <v>44178</v>
      </c>
      <c r="E707" s="7" t="s">
        <v>6978</v>
      </c>
      <c r="F707" s="14">
        <v>44.25</v>
      </c>
      <c r="G707" t="s">
        <v>5</v>
      </c>
    </row>
    <row r="708" spans="1:7" ht="14.25">
      <c r="A708" s="11">
        <v>44166</v>
      </c>
      <c r="B708" s="10" t="s">
        <v>8928</v>
      </c>
      <c r="C708" s="12">
        <v>0.25</v>
      </c>
      <c r="D708" s="13">
        <v>44186</v>
      </c>
      <c r="E708" s="7" t="s">
        <v>6978</v>
      </c>
      <c r="F708" s="14">
        <v>44.26</v>
      </c>
      <c r="G708" t="s">
        <v>5</v>
      </c>
    </row>
    <row r="709" spans="1:7" ht="14.25">
      <c r="A709" s="11">
        <v>44166</v>
      </c>
      <c r="B709" s="10" t="s">
        <v>9125</v>
      </c>
      <c r="C709" s="12">
        <v>0.45833333333333331</v>
      </c>
      <c r="D709" s="13">
        <v>44194</v>
      </c>
      <c r="E709" s="7" t="s">
        <v>6978</v>
      </c>
      <c r="F709" s="14">
        <v>44.3</v>
      </c>
      <c r="G709" t="s">
        <v>5</v>
      </c>
    </row>
    <row r="710" spans="1:7" ht="14.25">
      <c r="A710" s="11">
        <v>44166</v>
      </c>
      <c r="B710" s="10" t="s">
        <v>8914</v>
      </c>
      <c r="C710" s="12">
        <v>0.66666666666666663</v>
      </c>
      <c r="D710" s="13">
        <v>44185</v>
      </c>
      <c r="E710" s="7" t="s">
        <v>6978</v>
      </c>
      <c r="F710" s="14">
        <v>44.31</v>
      </c>
      <c r="G710" t="s">
        <v>5</v>
      </c>
    </row>
    <row r="711" spans="1:7" ht="14.25">
      <c r="A711" s="11">
        <v>44105</v>
      </c>
      <c r="B711" s="10" t="s">
        <v>7637</v>
      </c>
      <c r="C711" s="12">
        <v>0.45833333333333331</v>
      </c>
      <c r="D711" s="13">
        <v>44132</v>
      </c>
      <c r="E711" s="7" t="s">
        <v>6978</v>
      </c>
      <c r="F711" s="14">
        <v>44.32</v>
      </c>
      <c r="G711" t="s">
        <v>5</v>
      </c>
    </row>
    <row r="712" spans="1:7" ht="14.25">
      <c r="A712" s="11">
        <v>44105</v>
      </c>
      <c r="B712" s="10" t="s">
        <v>7638</v>
      </c>
      <c r="C712" s="12">
        <v>0.5</v>
      </c>
      <c r="D712" s="13">
        <v>44132</v>
      </c>
      <c r="E712" s="7" t="s">
        <v>6978</v>
      </c>
      <c r="F712" s="14">
        <v>44.35</v>
      </c>
      <c r="G712" t="s">
        <v>5</v>
      </c>
    </row>
    <row r="713" spans="1:7" ht="14.25">
      <c r="A713" s="11">
        <v>44105</v>
      </c>
      <c r="B713" s="10" t="s">
        <v>6991</v>
      </c>
      <c r="C713" s="12">
        <v>0.54166666666666663</v>
      </c>
      <c r="D713" s="13">
        <v>44105</v>
      </c>
      <c r="E713" s="7" t="s">
        <v>6978</v>
      </c>
      <c r="F713" s="14">
        <v>44.36</v>
      </c>
      <c r="G713" t="s">
        <v>5</v>
      </c>
    </row>
    <row r="714" spans="1:7" ht="14.25">
      <c r="A714" s="11">
        <v>44105</v>
      </c>
      <c r="B714" s="10" t="s">
        <v>7081</v>
      </c>
      <c r="C714" s="12">
        <v>0.29166666666666669</v>
      </c>
      <c r="D714" s="13">
        <v>44109</v>
      </c>
      <c r="E714" s="7" t="s">
        <v>6978</v>
      </c>
      <c r="F714" s="14">
        <v>44.41</v>
      </c>
      <c r="G714" t="s">
        <v>5</v>
      </c>
    </row>
    <row r="715" spans="1:7" ht="14.25">
      <c r="A715" s="11">
        <v>44166</v>
      </c>
      <c r="B715" s="10" t="s">
        <v>8744</v>
      </c>
      <c r="C715" s="12">
        <v>0.58333333333333337</v>
      </c>
      <c r="D715" s="13">
        <v>44178</v>
      </c>
      <c r="E715" s="7" t="s">
        <v>6978</v>
      </c>
      <c r="F715" s="14">
        <v>44.43</v>
      </c>
      <c r="G715" t="s">
        <v>5</v>
      </c>
    </row>
    <row r="716" spans="1:7" ht="14.25">
      <c r="A716" s="11">
        <v>44105</v>
      </c>
      <c r="B716" s="10" t="s">
        <v>7146</v>
      </c>
      <c r="C716" s="12">
        <v>0</v>
      </c>
      <c r="D716" s="13">
        <v>44112</v>
      </c>
      <c r="E716" s="7" t="s">
        <v>6978</v>
      </c>
      <c r="F716" s="14">
        <v>44.44</v>
      </c>
      <c r="G716" t="s">
        <v>5</v>
      </c>
    </row>
    <row r="717" spans="1:7" ht="14.25">
      <c r="A717" s="11">
        <v>44136</v>
      </c>
      <c r="B717" s="10" t="s">
        <v>7768</v>
      </c>
      <c r="C717" s="12">
        <v>0.91666666666666663</v>
      </c>
      <c r="D717" s="13">
        <v>44137</v>
      </c>
      <c r="E717" s="7" t="s">
        <v>6978</v>
      </c>
      <c r="F717" s="14">
        <v>44.45</v>
      </c>
      <c r="G717" t="s">
        <v>5</v>
      </c>
    </row>
    <row r="718" spans="1:7" ht="14.25">
      <c r="A718" s="11">
        <v>44166</v>
      </c>
      <c r="B718" s="10" t="s">
        <v>8691</v>
      </c>
      <c r="C718" s="12">
        <v>0.375</v>
      </c>
      <c r="D718" s="13">
        <v>44176</v>
      </c>
      <c r="E718" s="7" t="s">
        <v>6978</v>
      </c>
      <c r="F718" s="14">
        <v>44.45</v>
      </c>
      <c r="G718" t="s">
        <v>5</v>
      </c>
    </row>
    <row r="719" spans="1:7" ht="14.25">
      <c r="A719" s="11">
        <v>44166</v>
      </c>
      <c r="B719" s="10" t="s">
        <v>8692</v>
      </c>
      <c r="C719" s="12">
        <v>0.41666666666666669</v>
      </c>
      <c r="D719" s="13">
        <v>44176</v>
      </c>
      <c r="E719" s="7" t="s">
        <v>6978</v>
      </c>
      <c r="F719" s="14">
        <v>44.45</v>
      </c>
      <c r="G719" t="s">
        <v>5</v>
      </c>
    </row>
    <row r="720" spans="1:7" ht="14.25">
      <c r="A720" s="11">
        <v>44136</v>
      </c>
      <c r="B720" s="10" t="s">
        <v>8251</v>
      </c>
      <c r="C720" s="12">
        <v>4.1666666666666664E-2</v>
      </c>
      <c r="D720" s="13">
        <v>44158</v>
      </c>
      <c r="E720" s="7" t="s">
        <v>6978</v>
      </c>
      <c r="F720" s="14">
        <v>44.52</v>
      </c>
      <c r="G720" t="s">
        <v>5</v>
      </c>
    </row>
    <row r="721" spans="1:7" ht="14.25">
      <c r="A721" s="11">
        <v>44105</v>
      </c>
      <c r="B721" s="10" t="s">
        <v>7639</v>
      </c>
      <c r="C721" s="12">
        <v>0.54166666666666663</v>
      </c>
      <c r="D721" s="13">
        <v>44132</v>
      </c>
      <c r="E721" s="7" t="s">
        <v>6978</v>
      </c>
      <c r="F721" s="14">
        <v>44.56</v>
      </c>
      <c r="G721" t="s">
        <v>5</v>
      </c>
    </row>
    <row r="722" spans="1:7" ht="14.25">
      <c r="A722" s="11">
        <v>44105</v>
      </c>
      <c r="B722" s="10" t="s">
        <v>7350</v>
      </c>
      <c r="C722" s="12">
        <v>0.5</v>
      </c>
      <c r="D722" s="13">
        <v>44120</v>
      </c>
      <c r="E722" s="7" t="s">
        <v>6978</v>
      </c>
      <c r="F722" s="14">
        <v>44.6</v>
      </c>
      <c r="G722" t="s">
        <v>5</v>
      </c>
    </row>
    <row r="723" spans="1:7" ht="14.25">
      <c r="A723" s="11">
        <v>44166</v>
      </c>
      <c r="B723" s="10" t="s">
        <v>8729</v>
      </c>
      <c r="C723" s="12">
        <v>0.95833333333333337</v>
      </c>
      <c r="D723" s="13">
        <v>44177</v>
      </c>
      <c r="E723" s="7" t="s">
        <v>6978</v>
      </c>
      <c r="F723" s="14">
        <v>44.62</v>
      </c>
      <c r="G723" t="s">
        <v>5</v>
      </c>
    </row>
    <row r="724" spans="1:7" ht="14.25">
      <c r="A724" s="11">
        <v>44166</v>
      </c>
      <c r="B724" s="10" t="s">
        <v>8829</v>
      </c>
      <c r="C724" s="12">
        <v>0.125</v>
      </c>
      <c r="D724" s="13">
        <v>44182</v>
      </c>
      <c r="E724" s="7" t="s">
        <v>6978</v>
      </c>
      <c r="F724" s="14">
        <v>44.62</v>
      </c>
      <c r="G724" t="s">
        <v>5</v>
      </c>
    </row>
    <row r="725" spans="1:7" ht="14.25">
      <c r="A725" s="11">
        <v>44166</v>
      </c>
      <c r="B725" s="10" t="s">
        <v>8851</v>
      </c>
      <c r="C725" s="12">
        <v>4.1666666666666664E-2</v>
      </c>
      <c r="D725" s="13">
        <v>44183</v>
      </c>
      <c r="E725" s="7" t="s">
        <v>6978</v>
      </c>
      <c r="F725" s="14">
        <v>44.62</v>
      </c>
      <c r="G725" t="s">
        <v>5</v>
      </c>
    </row>
    <row r="726" spans="1:7" ht="14.25">
      <c r="A726" s="11">
        <v>44105</v>
      </c>
      <c r="B726" s="10" t="s">
        <v>7650</v>
      </c>
      <c r="C726" s="12">
        <v>0</v>
      </c>
      <c r="D726" s="13">
        <v>44133</v>
      </c>
      <c r="E726" s="7" t="s">
        <v>6978</v>
      </c>
      <c r="F726" s="14">
        <v>44.65</v>
      </c>
      <c r="G726" t="s">
        <v>5</v>
      </c>
    </row>
    <row r="727" spans="1:7" ht="14.25">
      <c r="A727" s="11">
        <v>44166</v>
      </c>
      <c r="B727" s="10" t="s">
        <v>8634</v>
      </c>
      <c r="C727" s="12">
        <v>0</v>
      </c>
      <c r="D727" s="13">
        <v>44174</v>
      </c>
      <c r="E727" s="7" t="s">
        <v>6978</v>
      </c>
      <c r="F727" s="14">
        <v>44.65</v>
      </c>
      <c r="G727" t="s">
        <v>5</v>
      </c>
    </row>
    <row r="728" spans="1:7" ht="14.25">
      <c r="A728" s="11">
        <v>44136</v>
      </c>
      <c r="B728" s="10" t="s">
        <v>8407</v>
      </c>
      <c r="C728" s="12">
        <v>0.54166666666666663</v>
      </c>
      <c r="D728" s="13">
        <v>44164</v>
      </c>
      <c r="E728" s="7" t="s">
        <v>6978</v>
      </c>
      <c r="F728" s="14">
        <v>44.71</v>
      </c>
      <c r="G728" t="s">
        <v>5</v>
      </c>
    </row>
    <row r="729" spans="1:7" ht="14.25">
      <c r="A729" s="11">
        <v>44136</v>
      </c>
      <c r="B729" s="10" t="s">
        <v>8146</v>
      </c>
      <c r="C729" s="12">
        <v>0.66666666666666663</v>
      </c>
      <c r="D729" s="13">
        <v>44153</v>
      </c>
      <c r="E729" s="7" t="s">
        <v>6978</v>
      </c>
      <c r="F729" s="14">
        <v>44.75</v>
      </c>
      <c r="G729" t="s">
        <v>5</v>
      </c>
    </row>
    <row r="730" spans="1:7" ht="14.25">
      <c r="A730" s="11">
        <v>44166</v>
      </c>
      <c r="B730" s="10" t="s">
        <v>8521</v>
      </c>
      <c r="C730" s="12">
        <v>0.29166666666666669</v>
      </c>
      <c r="D730" s="13">
        <v>44169</v>
      </c>
      <c r="E730" s="7" t="s">
        <v>6978</v>
      </c>
      <c r="F730" s="14">
        <v>44.75</v>
      </c>
      <c r="G730" t="s">
        <v>5</v>
      </c>
    </row>
    <row r="731" spans="1:7" ht="14.25">
      <c r="A731" s="11">
        <v>44166</v>
      </c>
      <c r="B731" s="10" t="s">
        <v>8549</v>
      </c>
      <c r="C731" s="12">
        <v>0.45833333333333331</v>
      </c>
      <c r="D731" s="13">
        <v>44170</v>
      </c>
      <c r="E731" s="7" t="s">
        <v>6978</v>
      </c>
      <c r="F731" s="14">
        <v>44.75</v>
      </c>
      <c r="G731" t="s">
        <v>5</v>
      </c>
    </row>
    <row r="732" spans="1:7" ht="14.25">
      <c r="A732" s="11">
        <v>44166</v>
      </c>
      <c r="B732" s="10" t="s">
        <v>8551</v>
      </c>
      <c r="C732" s="12">
        <v>0.54166666666666663</v>
      </c>
      <c r="D732" s="13">
        <v>44170</v>
      </c>
      <c r="E732" s="7" t="s">
        <v>6978</v>
      </c>
      <c r="F732" s="14">
        <v>44.75</v>
      </c>
      <c r="G732" t="s">
        <v>5</v>
      </c>
    </row>
    <row r="733" spans="1:7" ht="14.25">
      <c r="A733" s="11">
        <v>44136</v>
      </c>
      <c r="B733" s="10" t="s">
        <v>8225</v>
      </c>
      <c r="C733" s="12">
        <v>0.95833333333333337</v>
      </c>
      <c r="D733" s="13">
        <v>44156</v>
      </c>
      <c r="E733" s="7" t="s">
        <v>6978</v>
      </c>
      <c r="F733" s="14">
        <v>44.77</v>
      </c>
      <c r="G733" t="s">
        <v>5</v>
      </c>
    </row>
    <row r="734" spans="1:7" ht="14.25">
      <c r="A734" s="11">
        <v>44136</v>
      </c>
      <c r="B734" s="10" t="s">
        <v>8118</v>
      </c>
      <c r="C734" s="12">
        <v>0.5</v>
      </c>
      <c r="D734" s="13">
        <v>44152</v>
      </c>
      <c r="E734" s="7" t="s">
        <v>6978</v>
      </c>
      <c r="F734" s="14">
        <v>44.78</v>
      </c>
      <c r="G734" t="s">
        <v>5</v>
      </c>
    </row>
    <row r="735" spans="1:7" ht="14.25">
      <c r="A735" s="11">
        <v>44105</v>
      </c>
      <c r="B735" s="10" t="s">
        <v>7663</v>
      </c>
      <c r="C735" s="12">
        <v>0.54166666666666663</v>
      </c>
      <c r="D735" s="13">
        <v>44133</v>
      </c>
      <c r="E735" s="7" t="s">
        <v>6978</v>
      </c>
      <c r="F735" s="14">
        <v>44.82</v>
      </c>
      <c r="G735" t="s">
        <v>5</v>
      </c>
    </row>
    <row r="736" spans="1:7" ht="14.25">
      <c r="A736" s="11">
        <v>44136</v>
      </c>
      <c r="B736" s="10" t="s">
        <v>8000</v>
      </c>
      <c r="C736" s="12">
        <v>0.58333333333333337</v>
      </c>
      <c r="D736" s="13">
        <v>44147</v>
      </c>
      <c r="E736" s="7" t="s">
        <v>6978</v>
      </c>
      <c r="F736" s="14">
        <v>44.82</v>
      </c>
      <c r="G736" t="s">
        <v>5</v>
      </c>
    </row>
    <row r="737" spans="1:7" ht="14.25">
      <c r="A737" s="11">
        <v>44105</v>
      </c>
      <c r="B737" s="10" t="s">
        <v>7454</v>
      </c>
      <c r="C737" s="12">
        <v>0.83333333333333337</v>
      </c>
      <c r="D737" s="13">
        <v>44124</v>
      </c>
      <c r="E737" s="7" t="s">
        <v>6978</v>
      </c>
      <c r="F737" s="14">
        <v>44.83</v>
      </c>
      <c r="G737" t="s">
        <v>5</v>
      </c>
    </row>
    <row r="738" spans="1:7" ht="14.25">
      <c r="A738" s="11">
        <v>44105</v>
      </c>
      <c r="B738" s="10" t="s">
        <v>7466</v>
      </c>
      <c r="C738" s="12">
        <v>0.33333333333333331</v>
      </c>
      <c r="D738" s="13">
        <v>44125</v>
      </c>
      <c r="E738" s="7" t="s">
        <v>6978</v>
      </c>
      <c r="F738" s="14">
        <v>44.83</v>
      </c>
      <c r="G738" t="s">
        <v>5</v>
      </c>
    </row>
    <row r="739" spans="1:7" ht="14.25">
      <c r="A739" s="11">
        <v>44105</v>
      </c>
      <c r="B739" s="10" t="s">
        <v>7585</v>
      </c>
      <c r="C739" s="12">
        <v>0.29166666666666669</v>
      </c>
      <c r="D739" s="13">
        <v>44130</v>
      </c>
      <c r="E739" s="7" t="s">
        <v>6978</v>
      </c>
      <c r="F739" s="14">
        <v>44.83</v>
      </c>
      <c r="G739" t="s">
        <v>5</v>
      </c>
    </row>
    <row r="740" spans="1:7" ht="14.25">
      <c r="A740" s="11">
        <v>44105</v>
      </c>
      <c r="B740" s="10" t="s">
        <v>7636</v>
      </c>
      <c r="C740" s="12">
        <v>0.41666666666666669</v>
      </c>
      <c r="D740" s="13">
        <v>44132</v>
      </c>
      <c r="E740" s="7" t="s">
        <v>6978</v>
      </c>
      <c r="F740" s="14">
        <v>44.83</v>
      </c>
      <c r="G740" t="s">
        <v>5</v>
      </c>
    </row>
    <row r="741" spans="1:7" ht="14.25">
      <c r="A741" s="11">
        <v>44105</v>
      </c>
      <c r="B741" s="10" t="s">
        <v>7672</v>
      </c>
      <c r="C741" s="12">
        <v>0.91666666666666663</v>
      </c>
      <c r="D741" s="13">
        <v>44133</v>
      </c>
      <c r="E741" s="7" t="s">
        <v>6978</v>
      </c>
      <c r="F741" s="14">
        <v>44.83</v>
      </c>
      <c r="G741" t="s">
        <v>5</v>
      </c>
    </row>
    <row r="742" spans="1:7" ht="14.25">
      <c r="A742" s="11">
        <v>44105</v>
      </c>
      <c r="B742" s="10" t="s">
        <v>7133</v>
      </c>
      <c r="C742" s="12">
        <v>0.45833333333333331</v>
      </c>
      <c r="D742" s="13">
        <v>44111</v>
      </c>
      <c r="E742" s="7" t="s">
        <v>6978</v>
      </c>
      <c r="F742" s="14">
        <v>44.85</v>
      </c>
      <c r="G742" t="s">
        <v>5</v>
      </c>
    </row>
    <row r="743" spans="1:7" ht="14.25">
      <c r="A743" s="11">
        <v>44136</v>
      </c>
      <c r="B743" s="10" t="s">
        <v>8098</v>
      </c>
      <c r="C743" s="12">
        <v>0.66666666666666663</v>
      </c>
      <c r="D743" s="13">
        <v>44151</v>
      </c>
      <c r="E743" s="7" t="s">
        <v>6978</v>
      </c>
      <c r="F743" s="14">
        <v>44.87</v>
      </c>
      <c r="G743" t="s">
        <v>5</v>
      </c>
    </row>
    <row r="744" spans="1:7" ht="14.25">
      <c r="A744" s="11">
        <v>44136</v>
      </c>
      <c r="B744" s="10" t="s">
        <v>8347</v>
      </c>
      <c r="C744" s="12">
        <v>4.1666666666666664E-2</v>
      </c>
      <c r="D744" s="13">
        <v>44162</v>
      </c>
      <c r="E744" s="7" t="s">
        <v>6978</v>
      </c>
      <c r="F744" s="14">
        <v>44.89</v>
      </c>
      <c r="G744" t="s">
        <v>5</v>
      </c>
    </row>
    <row r="745" spans="1:7" ht="14.25">
      <c r="A745" s="11">
        <v>44136</v>
      </c>
      <c r="B745" s="10" t="s">
        <v>8106</v>
      </c>
      <c r="C745" s="12">
        <v>0</v>
      </c>
      <c r="D745" s="13">
        <v>44152</v>
      </c>
      <c r="E745" s="7" t="s">
        <v>6978</v>
      </c>
      <c r="F745" s="14">
        <v>44.94</v>
      </c>
      <c r="G745" t="s">
        <v>5</v>
      </c>
    </row>
    <row r="746" spans="1:7" ht="14.25">
      <c r="A746" s="11">
        <v>44136</v>
      </c>
      <c r="B746" s="10" t="s">
        <v>8187</v>
      </c>
      <c r="C746" s="12">
        <v>0.375</v>
      </c>
      <c r="D746" s="13">
        <v>44155</v>
      </c>
      <c r="E746" s="7" t="s">
        <v>6978</v>
      </c>
      <c r="F746" s="14">
        <v>44.94</v>
      </c>
      <c r="G746" t="s">
        <v>5</v>
      </c>
    </row>
    <row r="747" spans="1:7" ht="14.25">
      <c r="A747" s="11">
        <v>44105</v>
      </c>
      <c r="B747" s="10" t="s">
        <v>7661</v>
      </c>
      <c r="C747" s="12">
        <v>0.45833333333333331</v>
      </c>
      <c r="D747" s="13">
        <v>44133</v>
      </c>
      <c r="E747" s="7" t="s">
        <v>6978</v>
      </c>
      <c r="F747" s="14">
        <v>44.95</v>
      </c>
      <c r="G747" t="s">
        <v>5</v>
      </c>
    </row>
    <row r="748" spans="1:7" ht="14.25">
      <c r="A748" s="11">
        <v>44105</v>
      </c>
      <c r="B748" s="10" t="s">
        <v>7662</v>
      </c>
      <c r="C748" s="12">
        <v>0.5</v>
      </c>
      <c r="D748" s="13">
        <v>44133</v>
      </c>
      <c r="E748" s="7" t="s">
        <v>6978</v>
      </c>
      <c r="F748" s="14">
        <v>44.95</v>
      </c>
      <c r="G748" t="s">
        <v>5</v>
      </c>
    </row>
    <row r="749" spans="1:7" ht="14.25">
      <c r="A749" s="11">
        <v>44136</v>
      </c>
      <c r="B749" s="10" t="s">
        <v>8116</v>
      </c>
      <c r="C749" s="12">
        <v>0.41666666666666669</v>
      </c>
      <c r="D749" s="13">
        <v>44152</v>
      </c>
      <c r="E749" s="7" t="s">
        <v>6978</v>
      </c>
      <c r="F749" s="14">
        <v>44.95</v>
      </c>
      <c r="G749" t="s">
        <v>5</v>
      </c>
    </row>
    <row r="750" spans="1:7" ht="14.25">
      <c r="A750" s="11">
        <v>44166</v>
      </c>
      <c r="B750" s="10" t="s">
        <v>8961</v>
      </c>
      <c r="C750" s="12">
        <v>0.625</v>
      </c>
      <c r="D750" s="13">
        <v>44187</v>
      </c>
      <c r="E750" s="7" t="s">
        <v>6978</v>
      </c>
      <c r="F750" s="14">
        <v>44.95</v>
      </c>
      <c r="G750" t="s">
        <v>5</v>
      </c>
    </row>
    <row r="751" spans="1:7" ht="14.25">
      <c r="A751" s="11">
        <v>44136</v>
      </c>
      <c r="B751" s="10" t="s">
        <v>8409</v>
      </c>
      <c r="C751" s="12">
        <v>0.625</v>
      </c>
      <c r="D751" s="13">
        <v>44164</v>
      </c>
      <c r="E751" s="7" t="s">
        <v>6978</v>
      </c>
      <c r="F751" s="14">
        <v>44.96</v>
      </c>
      <c r="G751" t="s">
        <v>5</v>
      </c>
    </row>
    <row r="752" spans="1:7" ht="14.25">
      <c r="A752" s="11">
        <v>44166</v>
      </c>
      <c r="B752" s="10" t="s">
        <v>9006</v>
      </c>
      <c r="C752" s="12">
        <v>0.5</v>
      </c>
      <c r="D752" s="13">
        <v>44189</v>
      </c>
      <c r="E752" s="7" t="s">
        <v>6978</v>
      </c>
      <c r="F752" s="14">
        <v>44.99</v>
      </c>
      <c r="G752" t="s">
        <v>5</v>
      </c>
    </row>
    <row r="753" spans="1:7" ht="14.25">
      <c r="A753" s="11">
        <v>44105</v>
      </c>
      <c r="B753" s="10" t="s">
        <v>7362</v>
      </c>
      <c r="C753" s="12">
        <v>0</v>
      </c>
      <c r="D753" s="13">
        <v>44121</v>
      </c>
      <c r="E753" s="7" t="s">
        <v>6978</v>
      </c>
      <c r="F753" s="14">
        <v>45</v>
      </c>
      <c r="G753" t="s">
        <v>5</v>
      </c>
    </row>
    <row r="754" spans="1:7" ht="14.25">
      <c r="A754" s="11">
        <v>44105</v>
      </c>
      <c r="B754" s="10" t="s">
        <v>7442</v>
      </c>
      <c r="C754" s="12">
        <v>0.33333333333333331</v>
      </c>
      <c r="D754" s="13">
        <v>44124</v>
      </c>
      <c r="E754" s="7" t="s">
        <v>6978</v>
      </c>
      <c r="F754" s="14">
        <v>45</v>
      </c>
      <c r="G754" t="s">
        <v>5</v>
      </c>
    </row>
    <row r="755" spans="1:7" ht="14.25">
      <c r="A755" s="11">
        <v>44136</v>
      </c>
      <c r="B755" s="10" t="s">
        <v>7998</v>
      </c>
      <c r="C755" s="12">
        <v>0.5</v>
      </c>
      <c r="D755" s="13">
        <v>44147</v>
      </c>
      <c r="E755" s="7" t="s">
        <v>6978</v>
      </c>
      <c r="F755" s="14">
        <v>45</v>
      </c>
      <c r="G755" t="s">
        <v>5</v>
      </c>
    </row>
    <row r="756" spans="1:7" ht="14.25">
      <c r="A756" s="11">
        <v>44136</v>
      </c>
      <c r="B756" s="10" t="s">
        <v>8113</v>
      </c>
      <c r="C756" s="12">
        <v>0.29166666666666669</v>
      </c>
      <c r="D756" s="13">
        <v>44152</v>
      </c>
      <c r="E756" s="7" t="s">
        <v>6978</v>
      </c>
      <c r="F756" s="14">
        <v>45</v>
      </c>
      <c r="G756" t="s">
        <v>5</v>
      </c>
    </row>
    <row r="757" spans="1:7" ht="14.25">
      <c r="A757" s="11">
        <v>44136</v>
      </c>
      <c r="B757" s="10" t="s">
        <v>8372</v>
      </c>
      <c r="C757" s="12">
        <v>8.3333333333333329E-2</v>
      </c>
      <c r="D757" s="13">
        <v>44163</v>
      </c>
      <c r="E757" s="7" t="s">
        <v>6978</v>
      </c>
      <c r="F757" s="14">
        <v>45.01</v>
      </c>
      <c r="G757" t="s">
        <v>5</v>
      </c>
    </row>
    <row r="758" spans="1:7" ht="14.25">
      <c r="A758" s="11">
        <v>44166</v>
      </c>
      <c r="B758" s="10" t="s">
        <v>8739</v>
      </c>
      <c r="C758" s="12">
        <v>0.375</v>
      </c>
      <c r="D758" s="13">
        <v>44178</v>
      </c>
      <c r="E758" s="7" t="s">
        <v>6978</v>
      </c>
      <c r="F758" s="14">
        <v>45.01</v>
      </c>
      <c r="G758" t="s">
        <v>5</v>
      </c>
    </row>
    <row r="759" spans="1:7" ht="14.25">
      <c r="A759" s="11">
        <v>44166</v>
      </c>
      <c r="B759" s="10" t="s">
        <v>9122</v>
      </c>
      <c r="C759" s="12">
        <v>0.33333333333333331</v>
      </c>
      <c r="D759" s="13">
        <v>44194</v>
      </c>
      <c r="E759" s="7" t="s">
        <v>6978</v>
      </c>
      <c r="F759" s="14">
        <v>45.01</v>
      </c>
      <c r="G759" t="s">
        <v>5</v>
      </c>
    </row>
    <row r="760" spans="1:7" ht="14.25">
      <c r="A760" s="11">
        <v>44105</v>
      </c>
      <c r="B760" s="10" t="s">
        <v>7619</v>
      </c>
      <c r="C760" s="12">
        <v>0.70833333333333337</v>
      </c>
      <c r="D760" s="13">
        <v>44131</v>
      </c>
      <c r="E760" s="7" t="s">
        <v>6978</v>
      </c>
      <c r="F760" s="14">
        <v>45.02</v>
      </c>
      <c r="G760" t="s">
        <v>5</v>
      </c>
    </row>
    <row r="761" spans="1:7" ht="14.25">
      <c r="A761" s="11">
        <v>44166</v>
      </c>
      <c r="B761" s="10" t="s">
        <v>8472</v>
      </c>
      <c r="C761" s="12">
        <v>0.25</v>
      </c>
      <c r="D761" s="13">
        <v>44167</v>
      </c>
      <c r="E761" s="7" t="s">
        <v>6978</v>
      </c>
      <c r="F761" s="14">
        <v>45.02</v>
      </c>
      <c r="G761" t="s">
        <v>5</v>
      </c>
    </row>
    <row r="762" spans="1:7" ht="14.25">
      <c r="A762" s="11">
        <v>44166</v>
      </c>
      <c r="B762" s="10" t="s">
        <v>8495</v>
      </c>
      <c r="C762" s="12">
        <v>0.20833333333333334</v>
      </c>
      <c r="D762" s="13">
        <v>44168</v>
      </c>
      <c r="E762" s="7" t="s">
        <v>6978</v>
      </c>
      <c r="F762" s="14">
        <v>45.02</v>
      </c>
      <c r="G762" t="s">
        <v>5</v>
      </c>
    </row>
    <row r="763" spans="1:7" ht="14.25">
      <c r="A763" s="11">
        <v>44166</v>
      </c>
      <c r="B763" s="10" t="s">
        <v>8701</v>
      </c>
      <c r="C763" s="12">
        <v>0.79166666666666663</v>
      </c>
      <c r="D763" s="13">
        <v>44176</v>
      </c>
      <c r="E763" s="7" t="s">
        <v>6978</v>
      </c>
      <c r="F763" s="14">
        <v>45.02</v>
      </c>
      <c r="G763" t="s">
        <v>5</v>
      </c>
    </row>
    <row r="764" spans="1:7" ht="14.25">
      <c r="A764" s="11">
        <v>44166</v>
      </c>
      <c r="B764" s="10" t="s">
        <v>8830</v>
      </c>
      <c r="C764" s="12">
        <v>0.16666666666666666</v>
      </c>
      <c r="D764" s="13">
        <v>44182</v>
      </c>
      <c r="E764" s="7" t="s">
        <v>6978</v>
      </c>
      <c r="F764" s="14">
        <v>45.02</v>
      </c>
      <c r="G764" t="s">
        <v>5</v>
      </c>
    </row>
    <row r="765" spans="1:7" ht="14.25">
      <c r="A765" s="11">
        <v>44136</v>
      </c>
      <c r="B765" s="10" t="s">
        <v>7802</v>
      </c>
      <c r="C765" s="12">
        <v>0.33333333333333331</v>
      </c>
      <c r="D765" s="13">
        <v>44139</v>
      </c>
      <c r="E765" s="7" t="s">
        <v>6978</v>
      </c>
      <c r="F765" s="14">
        <v>45.03</v>
      </c>
      <c r="G765" t="s">
        <v>5</v>
      </c>
    </row>
    <row r="766" spans="1:7" ht="14.25">
      <c r="A766" s="11">
        <v>44105</v>
      </c>
      <c r="B766" s="10" t="s">
        <v>7264</v>
      </c>
      <c r="C766" s="12">
        <v>0.91666666666666663</v>
      </c>
      <c r="D766" s="13">
        <v>44116</v>
      </c>
      <c r="E766" s="7" t="s">
        <v>6978</v>
      </c>
      <c r="F766" s="14">
        <v>45.05</v>
      </c>
      <c r="G766" t="s">
        <v>5</v>
      </c>
    </row>
    <row r="767" spans="1:7" ht="14.25">
      <c r="A767" s="11">
        <v>44105</v>
      </c>
      <c r="B767" s="10" t="s">
        <v>7528</v>
      </c>
      <c r="C767" s="12">
        <v>0.91666666666666663</v>
      </c>
      <c r="D767" s="13">
        <v>44127</v>
      </c>
      <c r="E767" s="7" t="s">
        <v>6978</v>
      </c>
      <c r="F767" s="14">
        <v>45.05</v>
      </c>
      <c r="G767" t="s">
        <v>5</v>
      </c>
    </row>
    <row r="768" spans="1:7" ht="14.25">
      <c r="A768" s="11">
        <v>44105</v>
      </c>
      <c r="B768" s="10" t="s">
        <v>7586</v>
      </c>
      <c r="C768" s="12">
        <v>0.33333333333333331</v>
      </c>
      <c r="D768" s="13">
        <v>44130</v>
      </c>
      <c r="E768" s="7" t="s">
        <v>6978</v>
      </c>
      <c r="F768" s="14">
        <v>45.05</v>
      </c>
      <c r="G768" t="s">
        <v>5</v>
      </c>
    </row>
    <row r="769" spans="1:7" ht="14.25">
      <c r="A769" s="11">
        <v>44105</v>
      </c>
      <c r="B769" s="10" t="s">
        <v>7595</v>
      </c>
      <c r="C769" s="12">
        <v>0.70833333333333337</v>
      </c>
      <c r="D769" s="13">
        <v>44130</v>
      </c>
      <c r="E769" s="7" t="s">
        <v>6978</v>
      </c>
      <c r="F769" s="14">
        <v>45.05</v>
      </c>
      <c r="G769" t="s">
        <v>5</v>
      </c>
    </row>
    <row r="770" spans="1:7" ht="14.25">
      <c r="A770" s="11">
        <v>44136</v>
      </c>
      <c r="B770" s="10" t="s">
        <v>7999</v>
      </c>
      <c r="C770" s="12">
        <v>0.54166666666666663</v>
      </c>
      <c r="D770" s="13">
        <v>44147</v>
      </c>
      <c r="E770" s="7" t="s">
        <v>6978</v>
      </c>
      <c r="F770" s="14">
        <v>45.05</v>
      </c>
      <c r="G770" t="s">
        <v>5</v>
      </c>
    </row>
    <row r="771" spans="1:7" ht="14.25">
      <c r="A771" s="11">
        <v>44136</v>
      </c>
      <c r="B771" s="10" t="s">
        <v>8128</v>
      </c>
      <c r="C771" s="12">
        <v>0.91666666666666663</v>
      </c>
      <c r="D771" s="13">
        <v>44152</v>
      </c>
      <c r="E771" s="7" t="s">
        <v>6978</v>
      </c>
      <c r="F771" s="14">
        <v>45.05</v>
      </c>
      <c r="G771" t="s">
        <v>5</v>
      </c>
    </row>
    <row r="772" spans="1:7" ht="14.25">
      <c r="A772" s="11">
        <v>44136</v>
      </c>
      <c r="B772" s="10" t="s">
        <v>7789</v>
      </c>
      <c r="C772" s="12">
        <v>0.79166666666666663</v>
      </c>
      <c r="D772" s="13">
        <v>44138</v>
      </c>
      <c r="E772" s="7" t="s">
        <v>6978</v>
      </c>
      <c r="F772" s="14">
        <v>45.1</v>
      </c>
      <c r="G772" t="s">
        <v>5</v>
      </c>
    </row>
    <row r="773" spans="1:7" ht="14.25">
      <c r="A773" s="11">
        <v>44166</v>
      </c>
      <c r="B773" s="10" t="s">
        <v>8911</v>
      </c>
      <c r="C773" s="12">
        <v>0.54166666666666663</v>
      </c>
      <c r="D773" s="13">
        <v>44185</v>
      </c>
      <c r="E773" s="7" t="s">
        <v>6978</v>
      </c>
      <c r="F773" s="14">
        <v>45.1</v>
      </c>
      <c r="G773" t="s">
        <v>5</v>
      </c>
    </row>
    <row r="774" spans="1:7" ht="14.25">
      <c r="A774" s="11">
        <v>44136</v>
      </c>
      <c r="B774" s="10" t="s">
        <v>8404</v>
      </c>
      <c r="C774" s="12">
        <v>0.41666666666666669</v>
      </c>
      <c r="D774" s="13">
        <v>44164</v>
      </c>
      <c r="E774" s="7" t="s">
        <v>6978</v>
      </c>
      <c r="F774" s="14">
        <v>45.12</v>
      </c>
      <c r="G774" t="s">
        <v>5</v>
      </c>
    </row>
    <row r="775" spans="1:7" ht="14.25">
      <c r="A775" s="11">
        <v>44136</v>
      </c>
      <c r="B775" s="10" t="s">
        <v>8105</v>
      </c>
      <c r="C775" s="12">
        <v>0.95833333333333337</v>
      </c>
      <c r="D775" s="13">
        <v>44151</v>
      </c>
      <c r="E775" s="7" t="s">
        <v>6978</v>
      </c>
      <c r="F775" s="14">
        <v>45.17</v>
      </c>
      <c r="G775" t="s">
        <v>5</v>
      </c>
    </row>
    <row r="776" spans="1:7" ht="14.25">
      <c r="A776" s="11">
        <v>44136</v>
      </c>
      <c r="B776" s="10" t="s">
        <v>8345</v>
      </c>
      <c r="C776" s="12">
        <v>0.95833333333333337</v>
      </c>
      <c r="D776" s="13">
        <v>44161</v>
      </c>
      <c r="E776" s="7" t="s">
        <v>6978</v>
      </c>
      <c r="F776" s="14">
        <v>45.17</v>
      </c>
      <c r="G776" t="s">
        <v>5</v>
      </c>
    </row>
    <row r="777" spans="1:7" ht="14.25">
      <c r="A777" s="11">
        <v>44136</v>
      </c>
      <c r="B777" s="10" t="s">
        <v>8417</v>
      </c>
      <c r="C777" s="12">
        <v>0.95833333333333337</v>
      </c>
      <c r="D777" s="13">
        <v>44164</v>
      </c>
      <c r="E777" s="7" t="s">
        <v>6978</v>
      </c>
      <c r="F777" s="14">
        <v>45.17</v>
      </c>
      <c r="G777" t="s">
        <v>5</v>
      </c>
    </row>
    <row r="778" spans="1:7" ht="14.25">
      <c r="A778" s="11">
        <v>44136</v>
      </c>
      <c r="B778" s="10" t="s">
        <v>8095</v>
      </c>
      <c r="C778" s="12">
        <v>0.54166666666666663</v>
      </c>
      <c r="D778" s="13">
        <v>44151</v>
      </c>
      <c r="E778" s="7" t="s">
        <v>6978</v>
      </c>
      <c r="F778" s="14">
        <v>45.19</v>
      </c>
      <c r="G778" t="s">
        <v>5</v>
      </c>
    </row>
    <row r="779" spans="1:7" ht="14.25">
      <c r="A779" s="11">
        <v>44105</v>
      </c>
      <c r="B779" s="10" t="s">
        <v>7599</v>
      </c>
      <c r="C779" s="12">
        <v>0.875</v>
      </c>
      <c r="D779" s="13">
        <v>44130</v>
      </c>
      <c r="E779" s="7" t="s">
        <v>6978</v>
      </c>
      <c r="F779" s="14">
        <v>45.31</v>
      </c>
      <c r="G779" t="s">
        <v>5</v>
      </c>
    </row>
    <row r="780" spans="1:7" ht="14.25">
      <c r="A780" s="11">
        <v>44105</v>
      </c>
      <c r="B780" s="10" t="s">
        <v>7660</v>
      </c>
      <c r="C780" s="12">
        <v>0.41666666666666669</v>
      </c>
      <c r="D780" s="13">
        <v>44133</v>
      </c>
      <c r="E780" s="7" t="s">
        <v>6978</v>
      </c>
      <c r="F780" s="14">
        <v>45.31</v>
      </c>
      <c r="G780" t="s">
        <v>5</v>
      </c>
    </row>
    <row r="781" spans="1:7" ht="14.25">
      <c r="A781" s="11">
        <v>44105</v>
      </c>
      <c r="B781" s="10" t="s">
        <v>7182</v>
      </c>
      <c r="C781" s="12">
        <v>0.5</v>
      </c>
      <c r="D781" s="13">
        <v>44113</v>
      </c>
      <c r="E781" s="7" t="s">
        <v>6978</v>
      </c>
      <c r="F781" s="14">
        <v>45.32</v>
      </c>
      <c r="G781" t="s">
        <v>5</v>
      </c>
    </row>
    <row r="782" spans="1:7" ht="14.25">
      <c r="A782" s="11">
        <v>44136</v>
      </c>
      <c r="B782" s="10" t="s">
        <v>7944</v>
      </c>
      <c r="C782" s="12">
        <v>0.25</v>
      </c>
      <c r="D782" s="13">
        <v>44145</v>
      </c>
      <c r="E782" s="7" t="s">
        <v>6978</v>
      </c>
      <c r="F782" s="14">
        <v>45.35</v>
      </c>
      <c r="G782" t="s">
        <v>5</v>
      </c>
    </row>
    <row r="783" spans="1:7" ht="14.25">
      <c r="A783" s="11">
        <v>44166</v>
      </c>
      <c r="B783" s="10" t="s">
        <v>9131</v>
      </c>
      <c r="C783" s="12">
        <v>0.70833333333333337</v>
      </c>
      <c r="D783" s="13">
        <v>44194</v>
      </c>
      <c r="E783" s="7" t="s">
        <v>6978</v>
      </c>
      <c r="F783" s="14">
        <v>45.36</v>
      </c>
      <c r="G783" t="s">
        <v>5</v>
      </c>
    </row>
    <row r="784" spans="1:7" ht="14.25">
      <c r="A784" s="11">
        <v>44105</v>
      </c>
      <c r="B784" s="10" t="s">
        <v>7360</v>
      </c>
      <c r="C784" s="12">
        <v>0.91666666666666663</v>
      </c>
      <c r="D784" s="13">
        <v>44120</v>
      </c>
      <c r="E784" s="7" t="s">
        <v>6978</v>
      </c>
      <c r="F784" s="14">
        <v>45.39</v>
      </c>
      <c r="G784" t="s">
        <v>5</v>
      </c>
    </row>
    <row r="785" spans="1:7" ht="14.25">
      <c r="A785" s="11">
        <v>44105</v>
      </c>
      <c r="B785" s="10" t="s">
        <v>7623</v>
      </c>
      <c r="C785" s="12">
        <v>0.875</v>
      </c>
      <c r="D785" s="13">
        <v>44131</v>
      </c>
      <c r="E785" s="7" t="s">
        <v>6978</v>
      </c>
      <c r="F785" s="14">
        <v>45.46</v>
      </c>
      <c r="G785" t="s">
        <v>5</v>
      </c>
    </row>
    <row r="786" spans="1:7" ht="14.25">
      <c r="A786" s="11">
        <v>44166</v>
      </c>
      <c r="B786" s="10" t="s">
        <v>8937</v>
      </c>
      <c r="C786" s="12">
        <v>0.625</v>
      </c>
      <c r="D786" s="13">
        <v>44186</v>
      </c>
      <c r="E786" s="7" t="s">
        <v>6978</v>
      </c>
      <c r="F786" s="14">
        <v>45.48</v>
      </c>
      <c r="G786" t="s">
        <v>5</v>
      </c>
    </row>
    <row r="787" spans="1:7" ht="14.25">
      <c r="A787" s="11">
        <v>44136</v>
      </c>
      <c r="B787" s="10" t="s">
        <v>7984</v>
      </c>
      <c r="C787" s="12">
        <v>0.91666666666666663</v>
      </c>
      <c r="D787" s="13">
        <v>44146</v>
      </c>
      <c r="E787" s="7" t="s">
        <v>6978</v>
      </c>
      <c r="F787" s="14">
        <v>45.5</v>
      </c>
      <c r="G787" t="s">
        <v>5</v>
      </c>
    </row>
    <row r="788" spans="1:7" ht="14.25">
      <c r="A788" s="11">
        <v>44166</v>
      </c>
      <c r="B788" s="10" t="s">
        <v>8702</v>
      </c>
      <c r="C788" s="12">
        <v>0.83333333333333337</v>
      </c>
      <c r="D788" s="13">
        <v>44176</v>
      </c>
      <c r="E788" s="7" t="s">
        <v>6978</v>
      </c>
      <c r="F788" s="14">
        <v>45.5</v>
      </c>
      <c r="G788" t="s">
        <v>5</v>
      </c>
    </row>
    <row r="789" spans="1:7" ht="14.25">
      <c r="A789" s="11">
        <v>44166</v>
      </c>
      <c r="B789" s="10" t="s">
        <v>8746</v>
      </c>
      <c r="C789" s="12">
        <v>0.66666666666666663</v>
      </c>
      <c r="D789" s="13">
        <v>44178</v>
      </c>
      <c r="E789" s="7" t="s">
        <v>6978</v>
      </c>
      <c r="F789" s="14">
        <v>45.51</v>
      </c>
      <c r="G789" t="s">
        <v>5</v>
      </c>
    </row>
    <row r="790" spans="1:7" ht="14.25">
      <c r="A790" s="11">
        <v>44105</v>
      </c>
      <c r="B790" s="10" t="s">
        <v>7480</v>
      </c>
      <c r="C790" s="12">
        <v>0.91666666666666663</v>
      </c>
      <c r="D790" s="13">
        <v>44125</v>
      </c>
      <c r="E790" s="7" t="s">
        <v>6978</v>
      </c>
      <c r="F790" s="14">
        <v>45.55</v>
      </c>
      <c r="G790" t="s">
        <v>5</v>
      </c>
    </row>
    <row r="791" spans="1:7" ht="14.25">
      <c r="A791" s="11">
        <v>44105</v>
      </c>
      <c r="B791" s="10" t="s">
        <v>7642</v>
      </c>
      <c r="C791" s="12">
        <v>0.66666666666666663</v>
      </c>
      <c r="D791" s="13">
        <v>44132</v>
      </c>
      <c r="E791" s="7" t="s">
        <v>6978</v>
      </c>
      <c r="F791" s="14">
        <v>45.59</v>
      </c>
      <c r="G791" t="s">
        <v>5</v>
      </c>
    </row>
    <row r="792" spans="1:7" ht="14.25">
      <c r="A792" s="11">
        <v>44105</v>
      </c>
      <c r="B792" s="10" t="s">
        <v>7634</v>
      </c>
      <c r="C792" s="12">
        <v>0.33333333333333331</v>
      </c>
      <c r="D792" s="13">
        <v>44132</v>
      </c>
      <c r="E792" s="7" t="s">
        <v>6978</v>
      </c>
      <c r="F792" s="14">
        <v>45.64</v>
      </c>
      <c r="G792" t="s">
        <v>5</v>
      </c>
    </row>
    <row r="793" spans="1:7" ht="14.25">
      <c r="A793" s="11">
        <v>44105</v>
      </c>
      <c r="B793" s="10" t="s">
        <v>6990</v>
      </c>
      <c r="C793" s="12">
        <v>0.5</v>
      </c>
      <c r="D793" s="13">
        <v>44105</v>
      </c>
      <c r="E793" s="7" t="s">
        <v>6978</v>
      </c>
      <c r="F793" s="14">
        <v>45.65</v>
      </c>
      <c r="G793" t="s">
        <v>5</v>
      </c>
    </row>
    <row r="794" spans="1:7" ht="14.25">
      <c r="A794" s="11">
        <v>44105</v>
      </c>
      <c r="B794" s="10" t="s">
        <v>7407</v>
      </c>
      <c r="C794" s="12">
        <v>0.875</v>
      </c>
      <c r="D794" s="13">
        <v>44122</v>
      </c>
      <c r="E794" s="7" t="s">
        <v>6978</v>
      </c>
      <c r="F794" s="14">
        <v>45.65</v>
      </c>
      <c r="G794" t="s">
        <v>5</v>
      </c>
    </row>
    <row r="795" spans="1:7" ht="14.25">
      <c r="A795" s="11">
        <v>44105</v>
      </c>
      <c r="B795" s="10" t="s">
        <v>7145</v>
      </c>
      <c r="C795" s="12">
        <v>0.95833333333333337</v>
      </c>
      <c r="D795" s="13">
        <v>44111</v>
      </c>
      <c r="E795" s="7" t="s">
        <v>6978</v>
      </c>
      <c r="F795" s="14">
        <v>45.67</v>
      </c>
      <c r="G795" t="s">
        <v>5</v>
      </c>
    </row>
    <row r="796" spans="1:7" ht="14.25">
      <c r="A796" s="11">
        <v>44136</v>
      </c>
      <c r="B796" s="10" t="s">
        <v>8378</v>
      </c>
      <c r="C796" s="12">
        <v>0.33333333333333331</v>
      </c>
      <c r="D796" s="13">
        <v>44163</v>
      </c>
      <c r="E796" s="7" t="s">
        <v>6978</v>
      </c>
      <c r="F796" s="14">
        <v>45.69</v>
      </c>
      <c r="G796" t="s">
        <v>5</v>
      </c>
    </row>
    <row r="797" spans="1:7" ht="14.25">
      <c r="A797" s="11">
        <v>44136</v>
      </c>
      <c r="B797" s="10" t="s">
        <v>8025</v>
      </c>
      <c r="C797" s="12">
        <v>0.625</v>
      </c>
      <c r="D797" s="13">
        <v>44148</v>
      </c>
      <c r="E797" s="7" t="s">
        <v>6978</v>
      </c>
      <c r="F797" s="14">
        <v>45.71</v>
      </c>
      <c r="G797" t="s">
        <v>5</v>
      </c>
    </row>
    <row r="798" spans="1:7" ht="14.25">
      <c r="A798" s="11">
        <v>44166</v>
      </c>
      <c r="B798" s="10" t="s">
        <v>8960</v>
      </c>
      <c r="C798" s="12">
        <v>0.58333333333333337</v>
      </c>
      <c r="D798" s="13">
        <v>44187</v>
      </c>
      <c r="E798" s="7" t="s">
        <v>6978</v>
      </c>
      <c r="F798" s="14">
        <v>45.72</v>
      </c>
      <c r="G798" t="s">
        <v>5</v>
      </c>
    </row>
    <row r="799" spans="1:7" ht="14.25">
      <c r="A799" s="11">
        <v>44105</v>
      </c>
      <c r="B799" s="10" t="s">
        <v>7356</v>
      </c>
      <c r="C799" s="12">
        <v>0.75</v>
      </c>
      <c r="D799" s="13">
        <v>44120</v>
      </c>
      <c r="E799" s="7" t="s">
        <v>6978</v>
      </c>
      <c r="F799" s="14">
        <v>45.74</v>
      </c>
      <c r="G799" t="s">
        <v>5</v>
      </c>
    </row>
    <row r="800" spans="1:7" ht="14.25">
      <c r="A800" s="11">
        <v>44166</v>
      </c>
      <c r="B800" s="10" t="s">
        <v>8604</v>
      </c>
      <c r="C800" s="12">
        <v>0.75</v>
      </c>
      <c r="D800" s="13">
        <v>44172</v>
      </c>
      <c r="E800" s="7" t="s">
        <v>6978</v>
      </c>
      <c r="F800" s="14">
        <v>45.75</v>
      </c>
      <c r="G800" t="s">
        <v>5</v>
      </c>
    </row>
    <row r="801" spans="1:7" ht="14.25">
      <c r="A801" s="11">
        <v>44105</v>
      </c>
      <c r="B801" s="10" t="s">
        <v>7523</v>
      </c>
      <c r="C801" s="12">
        <v>0.70833333333333337</v>
      </c>
      <c r="D801" s="13">
        <v>44127</v>
      </c>
      <c r="E801" s="7" t="s">
        <v>6978</v>
      </c>
      <c r="F801" s="14">
        <v>45.79</v>
      </c>
      <c r="G801" t="s">
        <v>5</v>
      </c>
    </row>
    <row r="802" spans="1:7" ht="14.25">
      <c r="A802" s="11">
        <v>44136</v>
      </c>
      <c r="B802" s="10" t="s">
        <v>8288</v>
      </c>
      <c r="C802" s="12">
        <v>0.58333333333333337</v>
      </c>
      <c r="D802" s="13">
        <v>44159</v>
      </c>
      <c r="E802" s="7" t="s">
        <v>6978</v>
      </c>
      <c r="F802" s="14">
        <v>45.8</v>
      </c>
      <c r="G802" t="s">
        <v>5</v>
      </c>
    </row>
    <row r="803" spans="1:7" ht="14.25">
      <c r="A803" s="11">
        <v>44105</v>
      </c>
      <c r="B803" s="10" t="s">
        <v>7188</v>
      </c>
      <c r="C803" s="12">
        <v>0.75</v>
      </c>
      <c r="D803" s="13">
        <v>44113</v>
      </c>
      <c r="E803" s="7" t="s">
        <v>6978</v>
      </c>
      <c r="F803" s="14">
        <v>45.92</v>
      </c>
      <c r="G803" t="s">
        <v>5</v>
      </c>
    </row>
    <row r="804" spans="1:7" ht="14.25">
      <c r="A804" s="11">
        <v>44105</v>
      </c>
      <c r="B804" s="10" t="s">
        <v>7276</v>
      </c>
      <c r="C804" s="12">
        <v>0.41666666666666669</v>
      </c>
      <c r="D804" s="13">
        <v>44117</v>
      </c>
      <c r="E804" s="7" t="s">
        <v>6978</v>
      </c>
      <c r="F804" s="14">
        <v>45.92</v>
      </c>
      <c r="G804" t="s">
        <v>5</v>
      </c>
    </row>
    <row r="805" spans="1:7" ht="14.25">
      <c r="A805" s="11">
        <v>44136</v>
      </c>
      <c r="B805" s="10" t="s">
        <v>8346</v>
      </c>
      <c r="C805" s="12">
        <v>0</v>
      </c>
      <c r="D805" s="13">
        <v>44162</v>
      </c>
      <c r="E805" s="7" t="s">
        <v>6978</v>
      </c>
      <c r="F805" s="14">
        <v>45.97</v>
      </c>
      <c r="G805" t="s">
        <v>5</v>
      </c>
    </row>
    <row r="806" spans="1:7" ht="14.25">
      <c r="A806" s="11">
        <v>44166</v>
      </c>
      <c r="B806" s="10" t="s">
        <v>8561</v>
      </c>
      <c r="C806" s="12">
        <v>0.95833333333333337</v>
      </c>
      <c r="D806" s="13">
        <v>44170</v>
      </c>
      <c r="E806" s="7" t="s">
        <v>6978</v>
      </c>
      <c r="F806" s="14">
        <v>45.97</v>
      </c>
      <c r="G806" t="s">
        <v>5</v>
      </c>
    </row>
    <row r="807" spans="1:7" ht="14.25">
      <c r="A807" s="11">
        <v>44166</v>
      </c>
      <c r="B807" s="10" t="s">
        <v>8672</v>
      </c>
      <c r="C807" s="12">
        <v>0.58333333333333337</v>
      </c>
      <c r="D807" s="13">
        <v>44175</v>
      </c>
      <c r="E807" s="7" t="s">
        <v>6978</v>
      </c>
      <c r="F807" s="14">
        <v>45.97</v>
      </c>
      <c r="G807" t="s">
        <v>5</v>
      </c>
    </row>
    <row r="808" spans="1:7" ht="14.25">
      <c r="A808" s="11">
        <v>44136</v>
      </c>
      <c r="B808" s="10" t="s">
        <v>8024</v>
      </c>
      <c r="C808" s="12">
        <v>0.58333333333333337</v>
      </c>
      <c r="D808" s="13">
        <v>44148</v>
      </c>
      <c r="E808" s="7" t="s">
        <v>6978</v>
      </c>
      <c r="F808" s="14">
        <v>45.98</v>
      </c>
      <c r="G808" t="s">
        <v>5</v>
      </c>
    </row>
    <row r="809" spans="1:7" ht="14.25">
      <c r="A809" s="11">
        <v>44136</v>
      </c>
      <c r="B809" s="10" t="s">
        <v>8115</v>
      </c>
      <c r="C809" s="12">
        <v>0.375</v>
      </c>
      <c r="D809" s="13">
        <v>44152</v>
      </c>
      <c r="E809" s="7" t="s">
        <v>6978</v>
      </c>
      <c r="F809" s="14">
        <v>45.98</v>
      </c>
      <c r="G809" t="s">
        <v>5</v>
      </c>
    </row>
    <row r="810" spans="1:7" ht="14.25">
      <c r="A810" s="11">
        <v>44136</v>
      </c>
      <c r="B810" s="10" t="s">
        <v>7909</v>
      </c>
      <c r="C810" s="12">
        <v>0.79166666666666663</v>
      </c>
      <c r="D810" s="13">
        <v>44143</v>
      </c>
      <c r="E810" s="7" t="s">
        <v>6978</v>
      </c>
      <c r="F810" s="14">
        <v>46</v>
      </c>
      <c r="G810" t="s">
        <v>5</v>
      </c>
    </row>
    <row r="811" spans="1:7" ht="14.25">
      <c r="A811" s="11">
        <v>44105</v>
      </c>
      <c r="B811" s="10" t="s">
        <v>7420</v>
      </c>
      <c r="C811" s="12">
        <v>0.41666666666666669</v>
      </c>
      <c r="D811" s="13">
        <v>44123</v>
      </c>
      <c r="E811" s="7" t="s">
        <v>6978</v>
      </c>
      <c r="F811" s="14">
        <v>46.02</v>
      </c>
      <c r="G811" t="s">
        <v>5</v>
      </c>
    </row>
    <row r="812" spans="1:7" ht="14.25">
      <c r="A812" s="11">
        <v>44105</v>
      </c>
      <c r="B812" s="10" t="s">
        <v>7695</v>
      </c>
      <c r="C812" s="12">
        <v>0.875</v>
      </c>
      <c r="D812" s="13">
        <v>44134</v>
      </c>
      <c r="E812" s="7" t="s">
        <v>6978</v>
      </c>
      <c r="F812" s="14">
        <v>46.03</v>
      </c>
      <c r="G812" t="s">
        <v>5</v>
      </c>
    </row>
    <row r="813" spans="1:7" ht="14.25">
      <c r="A813" s="11">
        <v>44136</v>
      </c>
      <c r="B813" s="10" t="s">
        <v>7803</v>
      </c>
      <c r="C813" s="12">
        <v>0.375</v>
      </c>
      <c r="D813" s="13">
        <v>44139</v>
      </c>
      <c r="E813" s="7" t="s">
        <v>6978</v>
      </c>
      <c r="F813" s="14">
        <v>46.03</v>
      </c>
      <c r="G813" t="s">
        <v>5</v>
      </c>
    </row>
    <row r="814" spans="1:7" ht="14.25">
      <c r="A814" s="11">
        <v>44136</v>
      </c>
      <c r="B814" s="10" t="s">
        <v>7962</v>
      </c>
      <c r="C814" s="12">
        <v>0</v>
      </c>
      <c r="D814" s="13">
        <v>44146</v>
      </c>
      <c r="E814" s="7" t="s">
        <v>6978</v>
      </c>
      <c r="F814" s="14">
        <v>46.03</v>
      </c>
      <c r="G814" t="s">
        <v>5</v>
      </c>
    </row>
    <row r="815" spans="1:7" ht="14.25">
      <c r="A815" s="11">
        <v>44166</v>
      </c>
      <c r="B815" s="10" t="s">
        <v>8908</v>
      </c>
      <c r="C815" s="12">
        <v>0.41666666666666669</v>
      </c>
      <c r="D815" s="13">
        <v>44185</v>
      </c>
      <c r="E815" s="7" t="s">
        <v>6978</v>
      </c>
      <c r="F815" s="14">
        <v>46.05</v>
      </c>
      <c r="G815" t="s">
        <v>5</v>
      </c>
    </row>
    <row r="816" spans="1:7" ht="14.25">
      <c r="A816" s="11">
        <v>44105</v>
      </c>
      <c r="B816" s="10" t="s">
        <v>6999</v>
      </c>
      <c r="C816" s="12">
        <v>0.875</v>
      </c>
      <c r="D816" s="13">
        <v>44105</v>
      </c>
      <c r="E816" s="7" t="s">
        <v>6978</v>
      </c>
      <c r="F816" s="14">
        <v>46.08</v>
      </c>
      <c r="G816" t="s">
        <v>5</v>
      </c>
    </row>
    <row r="817" spans="1:7" ht="14.25">
      <c r="A817" s="11">
        <v>44105</v>
      </c>
      <c r="B817" s="10" t="s">
        <v>7498</v>
      </c>
      <c r="C817" s="12">
        <v>0.66666666666666663</v>
      </c>
      <c r="D817" s="13">
        <v>44126</v>
      </c>
      <c r="E817" s="7" t="s">
        <v>6978</v>
      </c>
      <c r="F817" s="14">
        <v>46.11</v>
      </c>
      <c r="G817" t="s">
        <v>5</v>
      </c>
    </row>
    <row r="818" spans="1:7" ht="14.25">
      <c r="A818" s="11">
        <v>44136</v>
      </c>
      <c r="B818" s="10" t="s">
        <v>8319</v>
      </c>
      <c r="C818" s="12">
        <v>0.875</v>
      </c>
      <c r="D818" s="13">
        <v>44160</v>
      </c>
      <c r="E818" s="7" t="s">
        <v>6978</v>
      </c>
      <c r="F818" s="14">
        <v>46.12</v>
      </c>
      <c r="G818" t="s">
        <v>5</v>
      </c>
    </row>
    <row r="819" spans="1:7" ht="14.25">
      <c r="A819" s="11">
        <v>44105</v>
      </c>
      <c r="B819" s="10" t="s">
        <v>7169</v>
      </c>
      <c r="C819" s="12">
        <v>0.95833333333333337</v>
      </c>
      <c r="D819" s="13">
        <v>44112</v>
      </c>
      <c r="E819" s="7" t="s">
        <v>6978</v>
      </c>
      <c r="F819" s="14">
        <v>46.15</v>
      </c>
      <c r="G819" t="s">
        <v>5</v>
      </c>
    </row>
    <row r="820" spans="1:7" ht="14.25">
      <c r="A820" s="11">
        <v>44166</v>
      </c>
      <c r="B820" s="10" t="s">
        <v>8539</v>
      </c>
      <c r="C820" s="12">
        <v>4.1666666666666664E-2</v>
      </c>
      <c r="D820" s="13">
        <v>44170</v>
      </c>
      <c r="E820" s="7" t="s">
        <v>6978</v>
      </c>
      <c r="F820" s="14">
        <v>46.15</v>
      </c>
      <c r="G820" t="s">
        <v>5</v>
      </c>
    </row>
    <row r="821" spans="1:7" ht="14.25">
      <c r="A821" s="11">
        <v>44166</v>
      </c>
      <c r="B821" s="10" t="s">
        <v>8673</v>
      </c>
      <c r="C821" s="12">
        <v>0.625</v>
      </c>
      <c r="D821" s="13">
        <v>44175</v>
      </c>
      <c r="E821" s="7" t="s">
        <v>6978</v>
      </c>
      <c r="F821" s="14">
        <v>46.19</v>
      </c>
      <c r="G821" t="s">
        <v>5</v>
      </c>
    </row>
    <row r="822" spans="1:7" ht="14.25">
      <c r="A822" s="11">
        <v>44166</v>
      </c>
      <c r="B822" s="10" t="s">
        <v>8442</v>
      </c>
      <c r="C822" s="12">
        <v>0</v>
      </c>
      <c r="D822" s="13">
        <v>44166</v>
      </c>
      <c r="E822" s="7" t="s">
        <v>6978</v>
      </c>
      <c r="F822" s="14">
        <v>46.22</v>
      </c>
      <c r="G822" t="s">
        <v>5</v>
      </c>
    </row>
    <row r="823" spans="1:7" ht="14.25">
      <c r="A823" s="11">
        <v>44136</v>
      </c>
      <c r="B823" s="10" t="s">
        <v>8371</v>
      </c>
      <c r="C823" s="12">
        <v>4.1666666666666664E-2</v>
      </c>
      <c r="D823" s="13">
        <v>44163</v>
      </c>
      <c r="E823" s="7" t="s">
        <v>6978</v>
      </c>
      <c r="F823" s="14">
        <v>46.24</v>
      </c>
      <c r="G823" t="s">
        <v>5</v>
      </c>
    </row>
    <row r="824" spans="1:7" ht="14.25">
      <c r="A824" s="11">
        <v>44105</v>
      </c>
      <c r="B824" s="10" t="s">
        <v>7190</v>
      </c>
      <c r="C824" s="12">
        <v>0.83333333333333337</v>
      </c>
      <c r="D824" s="13">
        <v>44113</v>
      </c>
      <c r="E824" s="7" t="s">
        <v>6978</v>
      </c>
      <c r="F824" s="14">
        <v>46.25</v>
      </c>
      <c r="G824" t="s">
        <v>5</v>
      </c>
    </row>
    <row r="825" spans="1:7" ht="14.25">
      <c r="A825" s="11">
        <v>44136</v>
      </c>
      <c r="B825" s="10" t="s">
        <v>7925</v>
      </c>
      <c r="C825" s="12">
        <v>0.45833333333333331</v>
      </c>
      <c r="D825" s="13">
        <v>44144</v>
      </c>
      <c r="E825" s="7" t="s">
        <v>6978</v>
      </c>
      <c r="F825" s="14">
        <v>46.26</v>
      </c>
      <c r="G825" t="s">
        <v>5</v>
      </c>
    </row>
    <row r="826" spans="1:7" ht="14.25">
      <c r="A826" s="11">
        <v>44136</v>
      </c>
      <c r="B826" s="10" t="s">
        <v>8406</v>
      </c>
      <c r="C826" s="12">
        <v>0.5</v>
      </c>
      <c r="D826" s="13">
        <v>44164</v>
      </c>
      <c r="E826" s="7" t="s">
        <v>6978</v>
      </c>
      <c r="F826" s="14">
        <v>46.27</v>
      </c>
      <c r="G826" t="s">
        <v>5</v>
      </c>
    </row>
    <row r="827" spans="1:7" ht="14.25">
      <c r="A827" s="11">
        <v>44166</v>
      </c>
      <c r="B827" s="10" t="s">
        <v>8467</v>
      </c>
      <c r="C827" s="12">
        <v>4.1666666666666664E-2</v>
      </c>
      <c r="D827" s="13">
        <v>44167</v>
      </c>
      <c r="E827" s="7" t="s">
        <v>6978</v>
      </c>
      <c r="F827" s="14">
        <v>46.27</v>
      </c>
      <c r="G827" t="s">
        <v>5</v>
      </c>
    </row>
    <row r="828" spans="1:7" ht="14.25">
      <c r="A828" s="11">
        <v>44166</v>
      </c>
      <c r="B828" s="10" t="s">
        <v>8723</v>
      </c>
      <c r="C828" s="12">
        <v>0.70833333333333337</v>
      </c>
      <c r="D828" s="13">
        <v>44177</v>
      </c>
      <c r="E828" s="7" t="s">
        <v>6978</v>
      </c>
      <c r="F828" s="14">
        <v>46.27</v>
      </c>
      <c r="G828" t="s">
        <v>5</v>
      </c>
    </row>
    <row r="829" spans="1:7" ht="14.25">
      <c r="A829" s="11">
        <v>44166</v>
      </c>
      <c r="B829" s="10" t="s">
        <v>8890</v>
      </c>
      <c r="C829" s="12">
        <v>0.66666666666666663</v>
      </c>
      <c r="D829" s="13">
        <v>44184</v>
      </c>
      <c r="E829" s="7" t="s">
        <v>6978</v>
      </c>
      <c r="F829" s="14">
        <v>46.27</v>
      </c>
      <c r="G829" t="s">
        <v>5</v>
      </c>
    </row>
    <row r="830" spans="1:7" ht="14.25">
      <c r="A830" s="11">
        <v>44166</v>
      </c>
      <c r="B830" s="10" t="s">
        <v>8946</v>
      </c>
      <c r="C830" s="12">
        <v>0</v>
      </c>
      <c r="D830" s="13">
        <v>44187</v>
      </c>
      <c r="E830" s="7" t="s">
        <v>6978</v>
      </c>
      <c r="F830" s="14">
        <v>46.27</v>
      </c>
      <c r="G830" t="s">
        <v>5</v>
      </c>
    </row>
    <row r="831" spans="1:7" ht="14.25">
      <c r="A831" s="11">
        <v>44166</v>
      </c>
      <c r="B831" s="10" t="s">
        <v>8958</v>
      </c>
      <c r="C831" s="12">
        <v>0.5</v>
      </c>
      <c r="D831" s="13">
        <v>44187</v>
      </c>
      <c r="E831" s="7" t="s">
        <v>6978</v>
      </c>
      <c r="F831" s="14">
        <v>46.27</v>
      </c>
      <c r="G831" t="s">
        <v>5</v>
      </c>
    </row>
    <row r="832" spans="1:7" ht="14.25">
      <c r="A832" s="11">
        <v>44166</v>
      </c>
      <c r="B832" s="10" t="s">
        <v>8959</v>
      </c>
      <c r="C832" s="12">
        <v>0.54166666666666663</v>
      </c>
      <c r="D832" s="13">
        <v>44187</v>
      </c>
      <c r="E832" s="7" t="s">
        <v>6978</v>
      </c>
      <c r="F832" s="14">
        <v>46.27</v>
      </c>
      <c r="G832" t="s">
        <v>5</v>
      </c>
    </row>
    <row r="833" spans="1:7" ht="14.25">
      <c r="A833" s="11">
        <v>44105</v>
      </c>
      <c r="B833" s="10" t="s">
        <v>7107</v>
      </c>
      <c r="C833" s="12">
        <v>0.375</v>
      </c>
      <c r="D833" s="13">
        <v>44110</v>
      </c>
      <c r="E833" s="7" t="s">
        <v>6978</v>
      </c>
      <c r="F833" s="14">
        <v>46.28</v>
      </c>
      <c r="G833" t="s">
        <v>5</v>
      </c>
    </row>
    <row r="834" spans="1:7" ht="14.25">
      <c r="A834" s="11">
        <v>44105</v>
      </c>
      <c r="B834" s="10" t="s">
        <v>7609</v>
      </c>
      <c r="C834" s="12">
        <v>0.29166666666666669</v>
      </c>
      <c r="D834" s="13">
        <v>44131</v>
      </c>
      <c r="E834" s="7" t="s">
        <v>6978</v>
      </c>
      <c r="F834" s="14">
        <v>46.3</v>
      </c>
      <c r="G834" t="s">
        <v>5</v>
      </c>
    </row>
    <row r="835" spans="1:7" ht="14.25">
      <c r="A835" s="11">
        <v>44136</v>
      </c>
      <c r="B835" s="10" t="s">
        <v>7970</v>
      </c>
      <c r="C835" s="12">
        <v>0.33333333333333331</v>
      </c>
      <c r="D835" s="13">
        <v>44146</v>
      </c>
      <c r="E835" s="7" t="s">
        <v>6978</v>
      </c>
      <c r="F835" s="14">
        <v>46.3</v>
      </c>
      <c r="G835" t="s">
        <v>5</v>
      </c>
    </row>
    <row r="836" spans="1:7" ht="14.25">
      <c r="A836" s="11">
        <v>44105</v>
      </c>
      <c r="B836" s="10" t="s">
        <v>7519</v>
      </c>
      <c r="C836" s="12">
        <v>0.54166666666666663</v>
      </c>
      <c r="D836" s="13">
        <v>44127</v>
      </c>
      <c r="E836" s="7" t="s">
        <v>6978</v>
      </c>
      <c r="F836" s="14">
        <v>46.32</v>
      </c>
      <c r="G836" t="s">
        <v>5</v>
      </c>
    </row>
    <row r="837" spans="1:7" ht="14.25">
      <c r="A837" s="11">
        <v>44136</v>
      </c>
      <c r="B837" s="10" t="s">
        <v>8002</v>
      </c>
      <c r="C837" s="12">
        <v>0.66666666666666663</v>
      </c>
      <c r="D837" s="13">
        <v>44147</v>
      </c>
      <c r="E837" s="7" t="s">
        <v>6978</v>
      </c>
      <c r="F837" s="14">
        <v>46.34</v>
      </c>
      <c r="G837" t="s">
        <v>5</v>
      </c>
    </row>
    <row r="838" spans="1:7" ht="14.25">
      <c r="A838" s="11">
        <v>44166</v>
      </c>
      <c r="B838" s="10" t="s">
        <v>8752</v>
      </c>
      <c r="C838" s="12">
        <v>0.91666666666666663</v>
      </c>
      <c r="D838" s="13">
        <v>44178</v>
      </c>
      <c r="E838" s="7" t="s">
        <v>6978</v>
      </c>
      <c r="F838" s="14">
        <v>46.36</v>
      </c>
      <c r="G838" t="s">
        <v>5</v>
      </c>
    </row>
    <row r="839" spans="1:7" ht="14.25">
      <c r="A839" s="11">
        <v>44136</v>
      </c>
      <c r="B839" s="10" t="s">
        <v>7996</v>
      </c>
      <c r="C839" s="12">
        <v>0.41666666666666669</v>
      </c>
      <c r="D839" s="13">
        <v>44147</v>
      </c>
      <c r="E839" s="7" t="s">
        <v>6978</v>
      </c>
      <c r="F839" s="14">
        <v>46.41</v>
      </c>
      <c r="G839" t="s">
        <v>5</v>
      </c>
    </row>
    <row r="840" spans="1:7" ht="14.25">
      <c r="A840" s="11">
        <v>44136</v>
      </c>
      <c r="B840" s="10" t="s">
        <v>8021</v>
      </c>
      <c r="C840" s="12">
        <v>0.45833333333333331</v>
      </c>
      <c r="D840" s="13">
        <v>44148</v>
      </c>
      <c r="E840" s="7" t="s">
        <v>6978</v>
      </c>
      <c r="F840" s="14">
        <v>46.43</v>
      </c>
      <c r="G840" t="s">
        <v>5</v>
      </c>
    </row>
    <row r="841" spans="1:7" ht="14.25">
      <c r="A841" s="11">
        <v>44136</v>
      </c>
      <c r="B841" s="10" t="s">
        <v>8026</v>
      </c>
      <c r="C841" s="12">
        <v>0.66666666666666663</v>
      </c>
      <c r="D841" s="13">
        <v>44148</v>
      </c>
      <c r="E841" s="7" t="s">
        <v>6978</v>
      </c>
      <c r="F841" s="14">
        <v>46.43</v>
      </c>
      <c r="G841" t="s">
        <v>5</v>
      </c>
    </row>
    <row r="842" spans="1:7" ht="14.25">
      <c r="A842" s="11">
        <v>44166</v>
      </c>
      <c r="B842" s="10" t="s">
        <v>8743</v>
      </c>
      <c r="C842" s="12">
        <v>0.54166666666666663</v>
      </c>
      <c r="D842" s="13">
        <v>44178</v>
      </c>
      <c r="E842" s="7" t="s">
        <v>6978</v>
      </c>
      <c r="F842" s="14">
        <v>46.45</v>
      </c>
      <c r="G842" t="s">
        <v>5</v>
      </c>
    </row>
    <row r="843" spans="1:7" ht="14.25">
      <c r="A843" s="11">
        <v>44136</v>
      </c>
      <c r="B843" s="10" t="s">
        <v>8249</v>
      </c>
      <c r="C843" s="12">
        <v>0.95833333333333337</v>
      </c>
      <c r="D843" s="13">
        <v>44157</v>
      </c>
      <c r="E843" s="7" t="s">
        <v>6978</v>
      </c>
      <c r="F843" s="14">
        <v>46.48</v>
      </c>
      <c r="G843" t="s">
        <v>5</v>
      </c>
    </row>
    <row r="844" spans="1:7" ht="14.25">
      <c r="A844" s="11">
        <v>44105</v>
      </c>
      <c r="B844" s="10" t="s">
        <v>7083</v>
      </c>
      <c r="C844" s="12">
        <v>0.375</v>
      </c>
      <c r="D844" s="13">
        <v>44109</v>
      </c>
      <c r="E844" s="7" t="s">
        <v>6978</v>
      </c>
      <c r="F844" s="14">
        <v>46.49</v>
      </c>
      <c r="G844" t="s">
        <v>5</v>
      </c>
    </row>
    <row r="845" spans="1:7" ht="14.25">
      <c r="A845" s="11">
        <v>44136</v>
      </c>
      <c r="B845" s="10" t="s">
        <v>7942</v>
      </c>
      <c r="C845" s="12">
        <v>0.16666666666666666</v>
      </c>
      <c r="D845" s="13">
        <v>44145</v>
      </c>
      <c r="E845" s="7" t="s">
        <v>6978</v>
      </c>
      <c r="F845" s="14">
        <v>46.51</v>
      </c>
      <c r="G845" t="s">
        <v>5</v>
      </c>
    </row>
    <row r="846" spans="1:7" ht="14.25">
      <c r="A846" s="11">
        <v>44166</v>
      </c>
      <c r="B846" s="10" t="s">
        <v>8671</v>
      </c>
      <c r="C846" s="12">
        <v>0.54166666666666663</v>
      </c>
      <c r="D846" s="13">
        <v>44175</v>
      </c>
      <c r="E846" s="7" t="s">
        <v>6978</v>
      </c>
      <c r="F846" s="14">
        <v>46.51</v>
      </c>
      <c r="G846" t="s">
        <v>5</v>
      </c>
    </row>
    <row r="847" spans="1:7" ht="14.25">
      <c r="A847" s="11">
        <v>44166</v>
      </c>
      <c r="B847" s="10" t="s">
        <v>8831</v>
      </c>
      <c r="C847" s="12">
        <v>0.20833333333333334</v>
      </c>
      <c r="D847" s="13">
        <v>44182</v>
      </c>
      <c r="E847" s="7" t="s">
        <v>6978</v>
      </c>
      <c r="F847" s="14">
        <v>46.51</v>
      </c>
      <c r="G847" t="s">
        <v>5</v>
      </c>
    </row>
    <row r="848" spans="1:7" ht="14.25">
      <c r="A848" s="11">
        <v>44166</v>
      </c>
      <c r="B848" s="10" t="s">
        <v>8909</v>
      </c>
      <c r="C848" s="12">
        <v>0.45833333333333331</v>
      </c>
      <c r="D848" s="13">
        <v>44185</v>
      </c>
      <c r="E848" s="7" t="s">
        <v>6978</v>
      </c>
      <c r="F848" s="14">
        <v>46.51</v>
      </c>
      <c r="G848" t="s">
        <v>5</v>
      </c>
    </row>
    <row r="849" spans="1:7" ht="14.25">
      <c r="A849" s="11">
        <v>44166</v>
      </c>
      <c r="B849" s="10" t="s">
        <v>8740</v>
      </c>
      <c r="C849" s="12">
        <v>0.41666666666666669</v>
      </c>
      <c r="D849" s="13">
        <v>44178</v>
      </c>
      <c r="E849" s="7" t="s">
        <v>6978</v>
      </c>
      <c r="F849" s="14">
        <v>46.53</v>
      </c>
      <c r="G849" t="s">
        <v>5</v>
      </c>
    </row>
    <row r="850" spans="1:7" ht="14.25">
      <c r="A850" s="11">
        <v>44136</v>
      </c>
      <c r="B850" s="10" t="s">
        <v>8250</v>
      </c>
      <c r="C850" s="12">
        <v>0</v>
      </c>
      <c r="D850" s="13">
        <v>44158</v>
      </c>
      <c r="E850" s="7" t="s">
        <v>6978</v>
      </c>
      <c r="F850" s="14">
        <v>46.55</v>
      </c>
      <c r="G850" t="s">
        <v>5</v>
      </c>
    </row>
    <row r="851" spans="1:7" ht="14.25">
      <c r="A851" s="11">
        <v>44105</v>
      </c>
      <c r="B851" s="10" t="s">
        <v>7404</v>
      </c>
      <c r="C851" s="12">
        <v>0.75</v>
      </c>
      <c r="D851" s="13">
        <v>44122</v>
      </c>
      <c r="E851" s="7" t="s">
        <v>6978</v>
      </c>
      <c r="F851" s="14">
        <v>46.56</v>
      </c>
      <c r="G851" t="s">
        <v>5</v>
      </c>
    </row>
    <row r="852" spans="1:7" ht="14.25">
      <c r="A852" s="11">
        <v>44166</v>
      </c>
      <c r="B852" s="10" t="s">
        <v>8886</v>
      </c>
      <c r="C852" s="12">
        <v>0.5</v>
      </c>
      <c r="D852" s="13">
        <v>44184</v>
      </c>
      <c r="E852" s="7" t="s">
        <v>6978</v>
      </c>
      <c r="F852" s="14">
        <v>46.59</v>
      </c>
      <c r="G852" t="s">
        <v>5</v>
      </c>
    </row>
    <row r="853" spans="1:7" ht="14.25">
      <c r="A853" s="11">
        <v>44136</v>
      </c>
      <c r="B853" s="10" t="s">
        <v>7995</v>
      </c>
      <c r="C853" s="12">
        <v>0.375</v>
      </c>
      <c r="D853" s="13">
        <v>44147</v>
      </c>
      <c r="E853" s="7" t="s">
        <v>6978</v>
      </c>
      <c r="F853" s="14">
        <v>46.6</v>
      </c>
      <c r="G853" t="s">
        <v>5</v>
      </c>
    </row>
    <row r="854" spans="1:7" ht="14.25">
      <c r="A854" s="11">
        <v>44136</v>
      </c>
      <c r="B854" s="10" t="s">
        <v>8418</v>
      </c>
      <c r="C854" s="12">
        <v>0</v>
      </c>
      <c r="D854" s="13">
        <v>44165</v>
      </c>
      <c r="E854" s="7" t="s">
        <v>6978</v>
      </c>
      <c r="F854" s="14">
        <v>46.6</v>
      </c>
      <c r="G854" t="s">
        <v>5</v>
      </c>
    </row>
    <row r="855" spans="1:7" ht="14.25">
      <c r="A855" s="11">
        <v>44166</v>
      </c>
      <c r="B855" s="10" t="s">
        <v>8898</v>
      </c>
      <c r="C855" s="12">
        <v>0</v>
      </c>
      <c r="D855" s="13">
        <v>44185</v>
      </c>
      <c r="E855" s="7" t="s">
        <v>6978</v>
      </c>
      <c r="F855" s="14">
        <v>46.65</v>
      </c>
      <c r="G855" t="s">
        <v>5</v>
      </c>
    </row>
    <row r="856" spans="1:7" ht="14.25">
      <c r="A856" s="11">
        <v>44105</v>
      </c>
      <c r="B856" s="10" t="s">
        <v>7610</v>
      </c>
      <c r="C856" s="12">
        <v>0.33333333333333331</v>
      </c>
      <c r="D856" s="13">
        <v>44131</v>
      </c>
      <c r="E856" s="7" t="s">
        <v>6978</v>
      </c>
      <c r="F856" s="14">
        <v>46.68</v>
      </c>
      <c r="G856" t="s">
        <v>5</v>
      </c>
    </row>
    <row r="857" spans="1:7" ht="14.25">
      <c r="A857" s="11">
        <v>44166</v>
      </c>
      <c r="B857" s="10" t="s">
        <v>9003</v>
      </c>
      <c r="C857" s="12">
        <v>0.375</v>
      </c>
      <c r="D857" s="13">
        <v>44189</v>
      </c>
      <c r="E857" s="7" t="s">
        <v>6978</v>
      </c>
      <c r="F857" s="14">
        <v>46.68</v>
      </c>
      <c r="G857" t="s">
        <v>5</v>
      </c>
    </row>
    <row r="858" spans="1:7" ht="14.25">
      <c r="A858" s="11">
        <v>44105</v>
      </c>
      <c r="B858" s="10" t="s">
        <v>7120</v>
      </c>
      <c r="C858" s="12">
        <v>0.91666666666666663</v>
      </c>
      <c r="D858" s="13">
        <v>44110</v>
      </c>
      <c r="E858" s="7" t="s">
        <v>6978</v>
      </c>
      <c r="F858" s="14">
        <v>46.75</v>
      </c>
      <c r="G858" t="s">
        <v>5</v>
      </c>
    </row>
    <row r="859" spans="1:7" ht="14.25">
      <c r="A859" s="11">
        <v>44105</v>
      </c>
      <c r="B859" s="10" t="s">
        <v>7132</v>
      </c>
      <c r="C859" s="12">
        <v>0.41666666666666669</v>
      </c>
      <c r="D859" s="13">
        <v>44111</v>
      </c>
      <c r="E859" s="7" t="s">
        <v>6978</v>
      </c>
      <c r="F859" s="14">
        <v>46.75</v>
      </c>
      <c r="G859" t="s">
        <v>5</v>
      </c>
    </row>
    <row r="860" spans="1:7" ht="14.25">
      <c r="A860" s="11">
        <v>44105</v>
      </c>
      <c r="B860" s="10" t="s">
        <v>7345</v>
      </c>
      <c r="C860" s="12">
        <v>0.29166666666666669</v>
      </c>
      <c r="D860" s="13">
        <v>44120</v>
      </c>
      <c r="E860" s="7" t="s">
        <v>6978</v>
      </c>
      <c r="F860" s="14">
        <v>46.76</v>
      </c>
      <c r="G860" t="s">
        <v>5</v>
      </c>
    </row>
    <row r="861" spans="1:7" ht="14.25">
      <c r="A861" s="11">
        <v>44105</v>
      </c>
      <c r="B861" s="10" t="s">
        <v>7620</v>
      </c>
      <c r="C861" s="12">
        <v>0.75</v>
      </c>
      <c r="D861" s="13">
        <v>44131</v>
      </c>
      <c r="E861" s="7" t="s">
        <v>6978</v>
      </c>
      <c r="F861" s="14">
        <v>46.81</v>
      </c>
      <c r="G861" t="s">
        <v>5</v>
      </c>
    </row>
    <row r="862" spans="1:7" ht="14.25">
      <c r="A862" s="11">
        <v>44166</v>
      </c>
      <c r="B862" s="10" t="s">
        <v>9123</v>
      </c>
      <c r="C862" s="12">
        <v>0.375</v>
      </c>
      <c r="D862" s="13">
        <v>44194</v>
      </c>
      <c r="E862" s="7" t="s">
        <v>6978</v>
      </c>
      <c r="F862" s="14">
        <v>46.85</v>
      </c>
      <c r="G862" t="s">
        <v>5</v>
      </c>
    </row>
    <row r="863" spans="1:7" ht="14.25">
      <c r="A863" s="11">
        <v>44136</v>
      </c>
      <c r="B863" s="10" t="s">
        <v>8195</v>
      </c>
      <c r="C863" s="12">
        <v>0.70833333333333337</v>
      </c>
      <c r="D863" s="13">
        <v>44155</v>
      </c>
      <c r="E863" s="7" t="s">
        <v>6978</v>
      </c>
      <c r="F863" s="14">
        <v>46.87</v>
      </c>
      <c r="G863" t="s">
        <v>5</v>
      </c>
    </row>
    <row r="864" spans="1:7" ht="14.25">
      <c r="A864" s="11">
        <v>44136</v>
      </c>
      <c r="B864" s="10" t="s">
        <v>7943</v>
      </c>
      <c r="C864" s="12">
        <v>0.20833333333333334</v>
      </c>
      <c r="D864" s="13">
        <v>44145</v>
      </c>
      <c r="E864" s="7" t="s">
        <v>6978</v>
      </c>
      <c r="F864" s="14">
        <v>46.95</v>
      </c>
      <c r="G864" t="s">
        <v>5</v>
      </c>
    </row>
    <row r="865" spans="1:7" ht="14.25">
      <c r="A865" s="11">
        <v>44166</v>
      </c>
      <c r="B865" s="10" t="s">
        <v>8547</v>
      </c>
      <c r="C865" s="12">
        <v>0.375</v>
      </c>
      <c r="D865" s="13">
        <v>44170</v>
      </c>
      <c r="E865" s="7" t="s">
        <v>6978</v>
      </c>
      <c r="F865" s="14">
        <v>46.95</v>
      </c>
      <c r="G865" t="s">
        <v>5</v>
      </c>
    </row>
    <row r="866" spans="1:7" ht="14.25">
      <c r="A866" s="11">
        <v>44166</v>
      </c>
      <c r="B866" s="10" t="s">
        <v>8548</v>
      </c>
      <c r="C866" s="12">
        <v>0.41666666666666669</v>
      </c>
      <c r="D866" s="13">
        <v>44170</v>
      </c>
      <c r="E866" s="7" t="s">
        <v>6978</v>
      </c>
      <c r="F866" s="14">
        <v>46.95</v>
      </c>
      <c r="G866" t="s">
        <v>5</v>
      </c>
    </row>
    <row r="867" spans="1:7" ht="14.25">
      <c r="A867" s="11">
        <v>44166</v>
      </c>
      <c r="B867" s="10" t="s">
        <v>8579</v>
      </c>
      <c r="C867" s="12">
        <v>0.70833333333333337</v>
      </c>
      <c r="D867" s="13">
        <v>44171</v>
      </c>
      <c r="E867" s="7" t="s">
        <v>6978</v>
      </c>
      <c r="F867" s="14">
        <v>46.95</v>
      </c>
      <c r="G867" t="s">
        <v>5</v>
      </c>
    </row>
    <row r="868" spans="1:7" ht="14.25">
      <c r="A868" s="11">
        <v>44166</v>
      </c>
      <c r="B868" s="10" t="s">
        <v>9004</v>
      </c>
      <c r="C868" s="12">
        <v>0.41666666666666669</v>
      </c>
      <c r="D868" s="13">
        <v>44189</v>
      </c>
      <c r="E868" s="7" t="s">
        <v>6978</v>
      </c>
      <c r="F868" s="14">
        <v>46.95</v>
      </c>
      <c r="G868" t="s">
        <v>5</v>
      </c>
    </row>
    <row r="869" spans="1:7" ht="14.25">
      <c r="A869" s="11">
        <v>44166</v>
      </c>
      <c r="B869" s="10" t="s">
        <v>9005</v>
      </c>
      <c r="C869" s="12">
        <v>0.45833333333333331</v>
      </c>
      <c r="D869" s="13">
        <v>44189</v>
      </c>
      <c r="E869" s="7" t="s">
        <v>6978</v>
      </c>
      <c r="F869" s="14">
        <v>46.95</v>
      </c>
      <c r="G869" t="s">
        <v>5</v>
      </c>
    </row>
    <row r="870" spans="1:7" ht="14.25">
      <c r="A870" s="11">
        <v>44136</v>
      </c>
      <c r="B870" s="10" t="s">
        <v>8147</v>
      </c>
      <c r="C870" s="12">
        <v>0.70833333333333337</v>
      </c>
      <c r="D870" s="13">
        <v>44153</v>
      </c>
      <c r="E870" s="7" t="s">
        <v>6978</v>
      </c>
      <c r="F870" s="14">
        <v>46.97</v>
      </c>
      <c r="G870" t="s">
        <v>5</v>
      </c>
    </row>
    <row r="871" spans="1:7" ht="14.25">
      <c r="A871" s="11">
        <v>44136</v>
      </c>
      <c r="B871" s="10" t="s">
        <v>8289</v>
      </c>
      <c r="C871" s="12">
        <v>0.625</v>
      </c>
      <c r="D871" s="13">
        <v>44159</v>
      </c>
      <c r="E871" s="7" t="s">
        <v>6978</v>
      </c>
      <c r="F871" s="14">
        <v>46.98</v>
      </c>
      <c r="G871" t="s">
        <v>5</v>
      </c>
    </row>
    <row r="872" spans="1:7" ht="14.25">
      <c r="A872" s="11">
        <v>44105</v>
      </c>
      <c r="B872" s="10" t="s">
        <v>7371</v>
      </c>
      <c r="C872" s="12">
        <v>0.375</v>
      </c>
      <c r="D872" s="13">
        <v>44121</v>
      </c>
      <c r="E872" s="7" t="s">
        <v>6978</v>
      </c>
      <c r="F872" s="14">
        <v>47</v>
      </c>
      <c r="G872" t="s">
        <v>5</v>
      </c>
    </row>
    <row r="873" spans="1:7" ht="14.25">
      <c r="A873" s="11">
        <v>44136</v>
      </c>
      <c r="B873" s="10" t="s">
        <v>8440</v>
      </c>
      <c r="C873" s="12">
        <v>0.91666666666666663</v>
      </c>
      <c r="D873" s="13">
        <v>44165</v>
      </c>
      <c r="E873" s="7" t="s">
        <v>6978</v>
      </c>
      <c r="F873" s="14">
        <v>47.01</v>
      </c>
      <c r="G873" t="s">
        <v>5</v>
      </c>
    </row>
    <row r="874" spans="1:7" ht="14.25">
      <c r="A874" s="11">
        <v>44166</v>
      </c>
      <c r="B874" s="10" t="s">
        <v>9124</v>
      </c>
      <c r="C874" s="12">
        <v>0.41666666666666669</v>
      </c>
      <c r="D874" s="13">
        <v>44194</v>
      </c>
      <c r="E874" s="7" t="s">
        <v>6978</v>
      </c>
      <c r="F874" s="14">
        <v>47.02</v>
      </c>
      <c r="G874" t="s">
        <v>5</v>
      </c>
    </row>
    <row r="875" spans="1:7" ht="14.25">
      <c r="A875" s="11">
        <v>44166</v>
      </c>
      <c r="B875" s="10" t="s">
        <v>8666</v>
      </c>
      <c r="C875" s="12">
        <v>0.33333333333333331</v>
      </c>
      <c r="D875" s="13">
        <v>44175</v>
      </c>
      <c r="E875" s="7" t="s">
        <v>6978</v>
      </c>
      <c r="F875" s="14">
        <v>47.05</v>
      </c>
      <c r="G875" t="s">
        <v>5</v>
      </c>
    </row>
    <row r="876" spans="1:7" ht="14.25">
      <c r="A876" s="11">
        <v>44166</v>
      </c>
      <c r="B876" s="10" t="s">
        <v>9011</v>
      </c>
      <c r="C876" s="12">
        <v>0.70833333333333337</v>
      </c>
      <c r="D876" s="13">
        <v>44189</v>
      </c>
      <c r="E876" s="7" t="s">
        <v>6978</v>
      </c>
      <c r="F876" s="14">
        <v>47.05</v>
      </c>
      <c r="G876" t="s">
        <v>5</v>
      </c>
    </row>
    <row r="877" spans="1:7" ht="14.25">
      <c r="A877" s="11">
        <v>44105</v>
      </c>
      <c r="B877" s="10" t="s">
        <v>7261</v>
      </c>
      <c r="C877" s="12">
        <v>0.79166666666666663</v>
      </c>
      <c r="D877" s="13">
        <v>44116</v>
      </c>
      <c r="E877" s="7" t="s">
        <v>6978</v>
      </c>
      <c r="F877" s="14">
        <v>47.08</v>
      </c>
      <c r="G877" t="s">
        <v>5</v>
      </c>
    </row>
    <row r="878" spans="1:7" ht="14.25">
      <c r="A878" s="11">
        <v>44166</v>
      </c>
      <c r="B878" s="10" t="s">
        <v>8555</v>
      </c>
      <c r="C878" s="12">
        <v>0.70833333333333337</v>
      </c>
      <c r="D878" s="13">
        <v>44170</v>
      </c>
      <c r="E878" s="7" t="s">
        <v>6978</v>
      </c>
      <c r="F878" s="14">
        <v>47.11</v>
      </c>
      <c r="G878" t="s">
        <v>5</v>
      </c>
    </row>
    <row r="879" spans="1:7" ht="14.25">
      <c r="A879" s="11">
        <v>44105</v>
      </c>
      <c r="B879" s="10" t="s">
        <v>7489</v>
      </c>
      <c r="C879" s="12">
        <v>0.29166666666666669</v>
      </c>
      <c r="D879" s="13">
        <v>44126</v>
      </c>
      <c r="E879" s="7" t="s">
        <v>6978</v>
      </c>
      <c r="F879" s="14">
        <v>47.13</v>
      </c>
      <c r="G879" t="s">
        <v>5</v>
      </c>
    </row>
    <row r="880" spans="1:7" ht="14.25">
      <c r="A880" s="11">
        <v>44136</v>
      </c>
      <c r="B880" s="10" t="s">
        <v>8022</v>
      </c>
      <c r="C880" s="12">
        <v>0.5</v>
      </c>
      <c r="D880" s="13">
        <v>44148</v>
      </c>
      <c r="E880" s="7" t="s">
        <v>6978</v>
      </c>
      <c r="F880" s="14">
        <v>47.14</v>
      </c>
      <c r="G880" t="s">
        <v>5</v>
      </c>
    </row>
    <row r="881" spans="1:7" ht="14.25">
      <c r="A881" s="11">
        <v>44136</v>
      </c>
      <c r="B881" s="10" t="s">
        <v>8023</v>
      </c>
      <c r="C881" s="12">
        <v>0.54166666666666663</v>
      </c>
      <c r="D881" s="13">
        <v>44148</v>
      </c>
      <c r="E881" s="7" t="s">
        <v>6978</v>
      </c>
      <c r="F881" s="14">
        <v>47.14</v>
      </c>
      <c r="G881" t="s">
        <v>5</v>
      </c>
    </row>
    <row r="882" spans="1:7" ht="14.25">
      <c r="A882" s="11">
        <v>44105</v>
      </c>
      <c r="B882" s="10" t="s">
        <v>7504</v>
      </c>
      <c r="C882" s="12">
        <v>0.91666666666666663</v>
      </c>
      <c r="D882" s="13">
        <v>44126</v>
      </c>
      <c r="E882" s="7" t="s">
        <v>6978</v>
      </c>
      <c r="F882" s="14">
        <v>47.2</v>
      </c>
      <c r="G882" t="s">
        <v>5</v>
      </c>
    </row>
    <row r="883" spans="1:7" ht="14.25">
      <c r="A883" s="11">
        <v>44136</v>
      </c>
      <c r="B883" s="10" t="s">
        <v>7941</v>
      </c>
      <c r="C883" s="12">
        <v>0.125</v>
      </c>
      <c r="D883" s="13">
        <v>44145</v>
      </c>
      <c r="E883" s="7" t="s">
        <v>6978</v>
      </c>
      <c r="F883" s="14">
        <v>47.21</v>
      </c>
      <c r="G883" t="s">
        <v>5</v>
      </c>
    </row>
    <row r="884" spans="1:7" ht="14.25">
      <c r="A884" s="11">
        <v>44136</v>
      </c>
      <c r="B884" s="10" t="s">
        <v>7994</v>
      </c>
      <c r="C884" s="12">
        <v>0.33333333333333331</v>
      </c>
      <c r="D884" s="13">
        <v>44147</v>
      </c>
      <c r="E884" s="7" t="s">
        <v>6978</v>
      </c>
      <c r="F884" s="14">
        <v>47.21</v>
      </c>
      <c r="G884" t="s">
        <v>5</v>
      </c>
    </row>
    <row r="885" spans="1:7" ht="14.25">
      <c r="A885" s="11">
        <v>44166</v>
      </c>
      <c r="B885" s="10" t="s">
        <v>8957</v>
      </c>
      <c r="C885" s="12">
        <v>0.45833333333333331</v>
      </c>
      <c r="D885" s="13">
        <v>44187</v>
      </c>
      <c r="E885" s="7" t="s">
        <v>6978</v>
      </c>
      <c r="F885" s="14">
        <v>47.24</v>
      </c>
      <c r="G885" t="s">
        <v>5</v>
      </c>
    </row>
    <row r="886" spans="1:7" ht="14.25">
      <c r="A886" s="11">
        <v>44136</v>
      </c>
      <c r="B886" s="10" t="s">
        <v>8123</v>
      </c>
      <c r="C886" s="12">
        <v>0.70833333333333337</v>
      </c>
      <c r="D886" s="13">
        <v>44152</v>
      </c>
      <c r="E886" s="7" t="s">
        <v>6978</v>
      </c>
      <c r="F886" s="14">
        <v>47.25</v>
      </c>
      <c r="G886" t="s">
        <v>5</v>
      </c>
    </row>
    <row r="887" spans="1:7" ht="14.25">
      <c r="A887" s="11">
        <v>44166</v>
      </c>
      <c r="B887" s="10" t="s">
        <v>8827</v>
      </c>
      <c r="C887" s="12">
        <v>4.1666666666666664E-2</v>
      </c>
      <c r="D887" s="13">
        <v>44182</v>
      </c>
      <c r="E887" s="7" t="s">
        <v>6978</v>
      </c>
      <c r="F887" s="14">
        <v>47.33</v>
      </c>
      <c r="G887" t="s">
        <v>5</v>
      </c>
    </row>
    <row r="888" spans="1:7" ht="14.25">
      <c r="A888" s="11">
        <v>44166</v>
      </c>
      <c r="B888" s="10" t="s">
        <v>8537</v>
      </c>
      <c r="C888" s="12">
        <v>0.95833333333333337</v>
      </c>
      <c r="D888" s="13">
        <v>44169</v>
      </c>
      <c r="E888" s="7" t="s">
        <v>6978</v>
      </c>
      <c r="F888" s="14">
        <v>47.35</v>
      </c>
      <c r="G888" t="s">
        <v>5</v>
      </c>
    </row>
    <row r="889" spans="1:7" ht="14.25">
      <c r="A889" s="11">
        <v>44166</v>
      </c>
      <c r="B889" s="10" t="s">
        <v>8606</v>
      </c>
      <c r="C889" s="12">
        <v>0.83333333333333337</v>
      </c>
      <c r="D889" s="13">
        <v>44172</v>
      </c>
      <c r="E889" s="7" t="s">
        <v>6978</v>
      </c>
      <c r="F889" s="14">
        <v>47.36</v>
      </c>
      <c r="G889" t="s">
        <v>5</v>
      </c>
    </row>
    <row r="890" spans="1:7" ht="14.25">
      <c r="A890" s="11">
        <v>44166</v>
      </c>
      <c r="B890" s="10" t="s">
        <v>8920</v>
      </c>
      <c r="C890" s="12">
        <v>0.91666666666666663</v>
      </c>
      <c r="D890" s="13">
        <v>44185</v>
      </c>
      <c r="E890" s="7" t="s">
        <v>6978</v>
      </c>
      <c r="F890" s="14">
        <v>47.4</v>
      </c>
      <c r="G890" t="s">
        <v>5</v>
      </c>
    </row>
    <row r="891" spans="1:7" ht="14.25">
      <c r="A891" s="11">
        <v>44105</v>
      </c>
      <c r="B891" s="10" t="s">
        <v>7518</v>
      </c>
      <c r="C891" s="12">
        <v>0.5</v>
      </c>
      <c r="D891" s="13">
        <v>44127</v>
      </c>
      <c r="E891" s="7" t="s">
        <v>6978</v>
      </c>
      <c r="F891" s="14">
        <v>47.52</v>
      </c>
      <c r="G891" t="s">
        <v>5</v>
      </c>
    </row>
    <row r="892" spans="1:7" ht="14.25">
      <c r="A892" s="11">
        <v>44105</v>
      </c>
      <c r="B892" s="10" t="s">
        <v>7418</v>
      </c>
      <c r="C892" s="12">
        <v>0.33333333333333331</v>
      </c>
      <c r="D892" s="13">
        <v>44123</v>
      </c>
      <c r="E892" s="7" t="s">
        <v>6978</v>
      </c>
      <c r="F892" s="14">
        <v>47.55</v>
      </c>
      <c r="G892" t="s">
        <v>5</v>
      </c>
    </row>
    <row r="893" spans="1:7" ht="14.25">
      <c r="A893" s="11">
        <v>44105</v>
      </c>
      <c r="B893" s="10" t="s">
        <v>7622</v>
      </c>
      <c r="C893" s="12">
        <v>0.83333333333333337</v>
      </c>
      <c r="D893" s="13">
        <v>44131</v>
      </c>
      <c r="E893" s="7" t="s">
        <v>6978</v>
      </c>
      <c r="F893" s="14">
        <v>47.55</v>
      </c>
      <c r="G893" t="s">
        <v>5</v>
      </c>
    </row>
    <row r="894" spans="1:7" ht="14.25">
      <c r="A894" s="11">
        <v>44105</v>
      </c>
      <c r="B894" s="10" t="s">
        <v>7649</v>
      </c>
      <c r="C894" s="12">
        <v>0.95833333333333337</v>
      </c>
      <c r="D894" s="13">
        <v>44132</v>
      </c>
      <c r="E894" s="7" t="s">
        <v>6978</v>
      </c>
      <c r="F894" s="14">
        <v>47.55</v>
      </c>
      <c r="G894" t="s">
        <v>5</v>
      </c>
    </row>
    <row r="895" spans="1:7" ht="14.25">
      <c r="A895" s="11">
        <v>44105</v>
      </c>
      <c r="B895" s="10" t="s">
        <v>7694</v>
      </c>
      <c r="C895" s="12">
        <v>0.83333333333333337</v>
      </c>
      <c r="D895" s="13">
        <v>44134</v>
      </c>
      <c r="E895" s="7" t="s">
        <v>6978</v>
      </c>
      <c r="F895" s="14">
        <v>47.55</v>
      </c>
      <c r="G895" t="s">
        <v>5</v>
      </c>
    </row>
    <row r="896" spans="1:7" ht="14.25">
      <c r="A896" s="11">
        <v>44136</v>
      </c>
      <c r="B896" s="10" t="s">
        <v>7953</v>
      </c>
      <c r="C896" s="12">
        <v>0.625</v>
      </c>
      <c r="D896" s="13">
        <v>44145</v>
      </c>
      <c r="E896" s="7" t="s">
        <v>6978</v>
      </c>
      <c r="F896" s="14">
        <v>47.56</v>
      </c>
      <c r="G896" t="s">
        <v>5</v>
      </c>
    </row>
    <row r="897" spans="1:7" ht="14.25">
      <c r="A897" s="11">
        <v>44136</v>
      </c>
      <c r="B897" s="10" t="s">
        <v>7928</v>
      </c>
      <c r="C897" s="12">
        <v>0.58333333333333337</v>
      </c>
      <c r="D897" s="13">
        <v>44144</v>
      </c>
      <c r="E897" s="7" t="s">
        <v>6978</v>
      </c>
      <c r="F897" s="14">
        <v>47.59</v>
      </c>
      <c r="G897" t="s">
        <v>5</v>
      </c>
    </row>
    <row r="898" spans="1:7" ht="14.25">
      <c r="A898" s="11">
        <v>44166</v>
      </c>
      <c r="B898" s="10" t="s">
        <v>8490</v>
      </c>
      <c r="C898" s="12">
        <v>0</v>
      </c>
      <c r="D898" s="13">
        <v>44168</v>
      </c>
      <c r="E898" s="7" t="s">
        <v>6978</v>
      </c>
      <c r="F898" s="14">
        <v>47.62</v>
      </c>
      <c r="G898" t="s">
        <v>5</v>
      </c>
    </row>
    <row r="899" spans="1:7" ht="14.25">
      <c r="A899" s="11">
        <v>44166</v>
      </c>
      <c r="B899" s="10" t="s">
        <v>9161</v>
      </c>
      <c r="C899" s="12">
        <v>0.95833333333333337</v>
      </c>
      <c r="D899" s="13">
        <v>44195</v>
      </c>
      <c r="E899" s="7" t="s">
        <v>6978</v>
      </c>
      <c r="F899" s="14">
        <v>47.64</v>
      </c>
      <c r="G899" t="s">
        <v>5</v>
      </c>
    </row>
    <row r="900" spans="1:7" ht="14.25">
      <c r="A900" s="11">
        <v>44166</v>
      </c>
      <c r="B900" s="10" t="s">
        <v>9062</v>
      </c>
      <c r="C900" s="12">
        <v>0.83333333333333337</v>
      </c>
      <c r="D900" s="13">
        <v>44191</v>
      </c>
      <c r="E900" s="7" t="s">
        <v>6978</v>
      </c>
      <c r="F900" s="14">
        <v>47.7</v>
      </c>
      <c r="G900" t="s">
        <v>5</v>
      </c>
    </row>
    <row r="901" spans="1:7" ht="14.25">
      <c r="A901" s="11">
        <v>44105</v>
      </c>
      <c r="B901" s="10" t="s">
        <v>7659</v>
      </c>
      <c r="C901" s="12">
        <v>0.375</v>
      </c>
      <c r="D901" s="13">
        <v>44133</v>
      </c>
      <c r="E901" s="7" t="s">
        <v>6978</v>
      </c>
      <c r="F901" s="14">
        <v>47.71</v>
      </c>
      <c r="G901" t="s">
        <v>5</v>
      </c>
    </row>
    <row r="902" spans="1:7" ht="14.25">
      <c r="A902" s="11">
        <v>44105</v>
      </c>
      <c r="B902" s="10" t="s">
        <v>7297</v>
      </c>
      <c r="C902" s="12">
        <v>0.29166666666666669</v>
      </c>
      <c r="D902" s="13">
        <v>44118</v>
      </c>
      <c r="E902" s="7" t="s">
        <v>6978</v>
      </c>
      <c r="F902" s="14">
        <v>47.75</v>
      </c>
      <c r="G902" t="s">
        <v>5</v>
      </c>
    </row>
    <row r="903" spans="1:7" ht="14.25">
      <c r="A903" s="11">
        <v>44136</v>
      </c>
      <c r="B903" s="10" t="s">
        <v>8385</v>
      </c>
      <c r="C903" s="12">
        <v>0.625</v>
      </c>
      <c r="D903" s="13">
        <v>44163</v>
      </c>
      <c r="E903" s="7" t="s">
        <v>6978</v>
      </c>
      <c r="F903" s="14">
        <v>47.86</v>
      </c>
      <c r="G903" t="s">
        <v>5</v>
      </c>
    </row>
    <row r="904" spans="1:7" ht="14.25">
      <c r="A904" s="11">
        <v>44166</v>
      </c>
      <c r="B904" s="10" t="s">
        <v>8504</v>
      </c>
      <c r="C904" s="12">
        <v>0.58333333333333337</v>
      </c>
      <c r="D904" s="13">
        <v>44168</v>
      </c>
      <c r="E904" s="7" t="s">
        <v>6978</v>
      </c>
      <c r="F904" s="14">
        <v>47.86</v>
      </c>
      <c r="G904" t="s">
        <v>5</v>
      </c>
    </row>
    <row r="905" spans="1:7" ht="14.25">
      <c r="A905" s="11">
        <v>44166</v>
      </c>
      <c r="B905" s="10" t="s">
        <v>8507</v>
      </c>
      <c r="C905" s="12">
        <v>0.70833333333333337</v>
      </c>
      <c r="D905" s="13">
        <v>44168</v>
      </c>
      <c r="E905" s="7" t="s">
        <v>6978</v>
      </c>
      <c r="F905" s="14">
        <v>47.86</v>
      </c>
      <c r="G905" t="s">
        <v>5</v>
      </c>
    </row>
    <row r="906" spans="1:7" ht="14.25">
      <c r="A906" s="11">
        <v>44166</v>
      </c>
      <c r="B906" s="10" t="s">
        <v>8529</v>
      </c>
      <c r="C906" s="12">
        <v>0.625</v>
      </c>
      <c r="D906" s="13">
        <v>44169</v>
      </c>
      <c r="E906" s="7" t="s">
        <v>6978</v>
      </c>
      <c r="F906" s="14">
        <v>47.86</v>
      </c>
      <c r="G906" t="s">
        <v>5</v>
      </c>
    </row>
    <row r="907" spans="1:7" ht="14.25">
      <c r="A907" s="11">
        <v>44166</v>
      </c>
      <c r="B907" s="10" t="s">
        <v>8640</v>
      </c>
      <c r="C907" s="12">
        <v>0.25</v>
      </c>
      <c r="D907" s="13">
        <v>44174</v>
      </c>
      <c r="E907" s="7" t="s">
        <v>6978</v>
      </c>
      <c r="F907" s="14">
        <v>47.86</v>
      </c>
      <c r="G907" t="s">
        <v>5</v>
      </c>
    </row>
    <row r="908" spans="1:7" ht="14.25">
      <c r="A908" s="11">
        <v>44136</v>
      </c>
      <c r="B908" s="10" t="s">
        <v>8019</v>
      </c>
      <c r="C908" s="12">
        <v>0.375</v>
      </c>
      <c r="D908" s="13">
        <v>44148</v>
      </c>
      <c r="E908" s="7" t="s">
        <v>6978</v>
      </c>
      <c r="F908" s="14">
        <v>47.89</v>
      </c>
      <c r="G908" t="s">
        <v>5</v>
      </c>
    </row>
    <row r="909" spans="1:7" ht="14.25">
      <c r="A909" s="11">
        <v>44105</v>
      </c>
      <c r="B909" s="10" t="s">
        <v>7181</v>
      </c>
      <c r="C909" s="12">
        <v>0.45833333333333331</v>
      </c>
      <c r="D909" s="13">
        <v>44113</v>
      </c>
      <c r="E909" s="7" t="s">
        <v>6978</v>
      </c>
      <c r="F909" s="14">
        <v>47.9</v>
      </c>
      <c r="G909" t="s">
        <v>5</v>
      </c>
    </row>
    <row r="910" spans="1:7" ht="14.25">
      <c r="A910" s="11">
        <v>44105</v>
      </c>
      <c r="B910" s="10" t="s">
        <v>7153</v>
      </c>
      <c r="C910" s="12">
        <v>0.29166666666666669</v>
      </c>
      <c r="D910" s="13">
        <v>44112</v>
      </c>
      <c r="E910" s="7" t="s">
        <v>6978</v>
      </c>
      <c r="F910" s="14">
        <v>47.99</v>
      </c>
      <c r="G910" t="s">
        <v>5</v>
      </c>
    </row>
    <row r="911" spans="1:7" ht="14.25">
      <c r="A911" s="11">
        <v>44105</v>
      </c>
      <c r="B911" s="10" t="s">
        <v>7155</v>
      </c>
      <c r="C911" s="12">
        <v>0.375</v>
      </c>
      <c r="D911" s="13">
        <v>44112</v>
      </c>
      <c r="E911" s="7" t="s">
        <v>6978</v>
      </c>
      <c r="F911" s="14">
        <v>47.99</v>
      </c>
      <c r="G911" t="s">
        <v>5</v>
      </c>
    </row>
    <row r="912" spans="1:7" ht="14.25">
      <c r="A912" s="11">
        <v>44136</v>
      </c>
      <c r="B912" s="10" t="s">
        <v>7767</v>
      </c>
      <c r="C912" s="12">
        <v>0.875</v>
      </c>
      <c r="D912" s="13">
        <v>44137</v>
      </c>
      <c r="E912" s="7" t="s">
        <v>6978</v>
      </c>
      <c r="F912" s="14">
        <v>47.99</v>
      </c>
      <c r="G912" t="s">
        <v>5</v>
      </c>
    </row>
    <row r="913" spans="1:7" ht="14.25">
      <c r="A913" s="11">
        <v>44136</v>
      </c>
      <c r="B913" s="10" t="s">
        <v>7923</v>
      </c>
      <c r="C913" s="12">
        <v>0.375</v>
      </c>
      <c r="D913" s="13">
        <v>44144</v>
      </c>
      <c r="E913" s="7" t="s">
        <v>6978</v>
      </c>
      <c r="F913" s="14">
        <v>48</v>
      </c>
      <c r="G913" t="s">
        <v>5</v>
      </c>
    </row>
    <row r="914" spans="1:7" ht="14.25">
      <c r="A914" s="11">
        <v>44105</v>
      </c>
      <c r="B914" s="10" t="s">
        <v>7095</v>
      </c>
      <c r="C914" s="12">
        <v>0.875</v>
      </c>
      <c r="D914" s="13">
        <v>44109</v>
      </c>
      <c r="E914" s="7" t="s">
        <v>6978</v>
      </c>
      <c r="F914" s="14">
        <v>48.03</v>
      </c>
      <c r="G914" t="s">
        <v>5</v>
      </c>
    </row>
    <row r="915" spans="1:7" ht="14.25">
      <c r="A915" s="11">
        <v>44136</v>
      </c>
      <c r="B915" s="10" t="s">
        <v>8018</v>
      </c>
      <c r="C915" s="12">
        <v>0.33333333333333331</v>
      </c>
      <c r="D915" s="13">
        <v>44148</v>
      </c>
      <c r="E915" s="7" t="s">
        <v>6978</v>
      </c>
      <c r="F915" s="14">
        <v>48.05</v>
      </c>
      <c r="G915" t="s">
        <v>5</v>
      </c>
    </row>
    <row r="916" spans="1:7" ht="14.25">
      <c r="A916" s="11">
        <v>44136</v>
      </c>
      <c r="B916" s="10" t="s">
        <v>8256</v>
      </c>
      <c r="C916" s="12">
        <v>0.25</v>
      </c>
      <c r="D916" s="13">
        <v>44158</v>
      </c>
      <c r="E916" s="7" t="s">
        <v>6978</v>
      </c>
      <c r="F916" s="14">
        <v>48.05</v>
      </c>
      <c r="G916" t="s">
        <v>5</v>
      </c>
    </row>
    <row r="917" spans="1:7" ht="14.25">
      <c r="A917" s="11">
        <v>44136</v>
      </c>
      <c r="B917" s="10" t="s">
        <v>8263</v>
      </c>
      <c r="C917" s="12">
        <v>0.54166666666666663</v>
      </c>
      <c r="D917" s="13">
        <v>44158</v>
      </c>
      <c r="E917" s="7" t="s">
        <v>6978</v>
      </c>
      <c r="F917" s="14">
        <v>48.05</v>
      </c>
      <c r="G917" t="s">
        <v>5</v>
      </c>
    </row>
    <row r="918" spans="1:7" ht="14.25">
      <c r="A918" s="11">
        <v>44166</v>
      </c>
      <c r="B918" s="10" t="s">
        <v>8742</v>
      </c>
      <c r="C918" s="12">
        <v>0.5</v>
      </c>
      <c r="D918" s="13">
        <v>44178</v>
      </c>
      <c r="E918" s="7" t="s">
        <v>6978</v>
      </c>
      <c r="F918" s="14">
        <v>48.05</v>
      </c>
      <c r="G918" t="s">
        <v>5</v>
      </c>
    </row>
    <row r="919" spans="1:7" ht="14.25">
      <c r="A919" s="11">
        <v>44105</v>
      </c>
      <c r="B919" s="10" t="s">
        <v>7347</v>
      </c>
      <c r="C919" s="12">
        <v>0.375</v>
      </c>
      <c r="D919" s="13">
        <v>44120</v>
      </c>
      <c r="E919" s="7" t="s">
        <v>6978</v>
      </c>
      <c r="F919" s="14">
        <v>48.07</v>
      </c>
      <c r="G919" t="s">
        <v>5</v>
      </c>
    </row>
    <row r="920" spans="1:7" ht="14.25">
      <c r="A920" s="11">
        <v>44136</v>
      </c>
      <c r="B920" s="10" t="s">
        <v>8173</v>
      </c>
      <c r="C920" s="12">
        <v>0.79166666666666663</v>
      </c>
      <c r="D920" s="13">
        <v>44154</v>
      </c>
      <c r="E920" s="7" t="s">
        <v>6978</v>
      </c>
      <c r="F920" s="14">
        <v>48.11</v>
      </c>
      <c r="G920" t="s">
        <v>5</v>
      </c>
    </row>
    <row r="921" spans="1:7" ht="14.25">
      <c r="A921" s="11">
        <v>44136</v>
      </c>
      <c r="B921" s="10" t="s">
        <v>8198</v>
      </c>
      <c r="C921" s="12">
        <v>0.83333333333333337</v>
      </c>
      <c r="D921" s="13">
        <v>44155</v>
      </c>
      <c r="E921" s="7" t="s">
        <v>6978</v>
      </c>
      <c r="F921" s="14">
        <v>48.18</v>
      </c>
      <c r="G921" t="s">
        <v>5</v>
      </c>
    </row>
    <row r="922" spans="1:7" ht="14.25">
      <c r="A922" s="11">
        <v>44105</v>
      </c>
      <c r="B922" s="10" t="s">
        <v>7419</v>
      </c>
      <c r="C922" s="12">
        <v>0.375</v>
      </c>
      <c r="D922" s="13">
        <v>44123</v>
      </c>
      <c r="E922" s="7" t="s">
        <v>6978</v>
      </c>
      <c r="F922" s="14">
        <v>48.2</v>
      </c>
      <c r="G922" t="s">
        <v>5</v>
      </c>
    </row>
    <row r="923" spans="1:7" ht="14.25">
      <c r="A923" s="11">
        <v>44166</v>
      </c>
      <c r="B923" s="10" t="s">
        <v>8675</v>
      </c>
      <c r="C923" s="12">
        <v>0.70833333333333337</v>
      </c>
      <c r="D923" s="13">
        <v>44175</v>
      </c>
      <c r="E923" s="7" t="s">
        <v>6978</v>
      </c>
      <c r="F923" s="14">
        <v>48.2</v>
      </c>
      <c r="G923" t="s">
        <v>5</v>
      </c>
    </row>
    <row r="924" spans="1:7" ht="14.25">
      <c r="A924" s="11">
        <v>44166</v>
      </c>
      <c r="B924" s="10" t="s">
        <v>9012</v>
      </c>
      <c r="C924" s="12">
        <v>0.75</v>
      </c>
      <c r="D924" s="13">
        <v>44189</v>
      </c>
      <c r="E924" s="7" t="s">
        <v>6978</v>
      </c>
      <c r="F924" s="14">
        <v>48.28</v>
      </c>
      <c r="G924" t="s">
        <v>5</v>
      </c>
    </row>
    <row r="925" spans="1:7" ht="14.25">
      <c r="A925" s="11">
        <v>44166</v>
      </c>
      <c r="B925" s="10" t="s">
        <v>8670</v>
      </c>
      <c r="C925" s="12">
        <v>0.5</v>
      </c>
      <c r="D925" s="13">
        <v>44175</v>
      </c>
      <c r="E925" s="7" t="s">
        <v>6978</v>
      </c>
      <c r="F925" s="14">
        <v>48.29</v>
      </c>
      <c r="G925" t="s">
        <v>5</v>
      </c>
    </row>
    <row r="926" spans="1:7" ht="14.25">
      <c r="A926" s="11">
        <v>44166</v>
      </c>
      <c r="B926" s="10" t="s">
        <v>8864</v>
      </c>
      <c r="C926" s="12">
        <v>0.58333333333333337</v>
      </c>
      <c r="D926" s="13">
        <v>44183</v>
      </c>
      <c r="E926" s="7" t="s">
        <v>6978</v>
      </c>
      <c r="F926" s="14">
        <v>48.29</v>
      </c>
      <c r="G926" t="s">
        <v>5</v>
      </c>
    </row>
    <row r="927" spans="1:7" ht="14.25">
      <c r="A927" s="11">
        <v>44166</v>
      </c>
      <c r="B927" s="10" t="s">
        <v>8865</v>
      </c>
      <c r="C927" s="12">
        <v>0.625</v>
      </c>
      <c r="D927" s="13">
        <v>44183</v>
      </c>
      <c r="E927" s="7" t="s">
        <v>6978</v>
      </c>
      <c r="F927" s="14">
        <v>48.29</v>
      </c>
      <c r="G927" t="s">
        <v>5</v>
      </c>
    </row>
    <row r="928" spans="1:7" ht="14.25">
      <c r="A928" s="11">
        <v>44166</v>
      </c>
      <c r="B928" s="10" t="s">
        <v>8910</v>
      </c>
      <c r="C928" s="12">
        <v>0.5</v>
      </c>
      <c r="D928" s="13">
        <v>44185</v>
      </c>
      <c r="E928" s="7" t="s">
        <v>6978</v>
      </c>
      <c r="F928" s="14">
        <v>48.29</v>
      </c>
      <c r="G928" t="s">
        <v>5</v>
      </c>
    </row>
    <row r="929" spans="1:7" ht="14.25">
      <c r="A929" s="11">
        <v>44166</v>
      </c>
      <c r="B929" s="10" t="s">
        <v>8530</v>
      </c>
      <c r="C929" s="12">
        <v>0.66666666666666663</v>
      </c>
      <c r="D929" s="13">
        <v>44169</v>
      </c>
      <c r="E929" s="7" t="s">
        <v>6978</v>
      </c>
      <c r="F929" s="14">
        <v>48.33</v>
      </c>
      <c r="G929" t="s">
        <v>5</v>
      </c>
    </row>
    <row r="930" spans="1:7" ht="14.25">
      <c r="A930" s="11">
        <v>44136</v>
      </c>
      <c r="B930" s="10" t="s">
        <v>8138</v>
      </c>
      <c r="C930" s="12">
        <v>0.33333333333333331</v>
      </c>
      <c r="D930" s="13">
        <v>44153</v>
      </c>
      <c r="E930" s="7" t="s">
        <v>6978</v>
      </c>
      <c r="F930" s="14">
        <v>48.39</v>
      </c>
      <c r="G930" t="s">
        <v>5</v>
      </c>
    </row>
    <row r="931" spans="1:7" ht="14.25">
      <c r="A931" s="11">
        <v>44136</v>
      </c>
      <c r="B931" s="10" t="s">
        <v>8243</v>
      </c>
      <c r="C931" s="12">
        <v>0.70833333333333337</v>
      </c>
      <c r="D931" s="13">
        <v>44157</v>
      </c>
      <c r="E931" s="7" t="s">
        <v>6978</v>
      </c>
      <c r="F931" s="14">
        <v>48.41</v>
      </c>
      <c r="G931" t="s">
        <v>5</v>
      </c>
    </row>
    <row r="932" spans="1:7" ht="14.25">
      <c r="A932" s="11">
        <v>44166</v>
      </c>
      <c r="B932" s="10" t="s">
        <v>8560</v>
      </c>
      <c r="C932" s="12">
        <v>0.91666666666666663</v>
      </c>
      <c r="D932" s="13">
        <v>44170</v>
      </c>
      <c r="E932" s="7" t="s">
        <v>6978</v>
      </c>
      <c r="F932" s="14">
        <v>48.42</v>
      </c>
      <c r="G932" t="s">
        <v>5</v>
      </c>
    </row>
    <row r="933" spans="1:7" ht="14.25">
      <c r="A933" s="11">
        <v>44166</v>
      </c>
      <c r="B933" s="10" t="s">
        <v>8584</v>
      </c>
      <c r="C933" s="12">
        <v>0.91666666666666663</v>
      </c>
      <c r="D933" s="13">
        <v>44171</v>
      </c>
      <c r="E933" s="7" t="s">
        <v>6978</v>
      </c>
      <c r="F933" s="14">
        <v>48.42</v>
      </c>
      <c r="G933" t="s">
        <v>5</v>
      </c>
    </row>
    <row r="934" spans="1:7" ht="14.25">
      <c r="A934" s="11">
        <v>44166</v>
      </c>
      <c r="B934" s="10" t="s">
        <v>8522</v>
      </c>
      <c r="C934" s="12">
        <v>0.33333333333333331</v>
      </c>
      <c r="D934" s="13">
        <v>44169</v>
      </c>
      <c r="E934" s="7" t="s">
        <v>6978</v>
      </c>
      <c r="F934" s="14">
        <v>48.43</v>
      </c>
      <c r="G934" t="s">
        <v>5</v>
      </c>
    </row>
    <row r="935" spans="1:7" ht="14.25">
      <c r="A935" s="11">
        <v>44105</v>
      </c>
      <c r="B935" s="10" t="s">
        <v>7499</v>
      </c>
      <c r="C935" s="12">
        <v>0.70833333333333337</v>
      </c>
      <c r="D935" s="13">
        <v>44126</v>
      </c>
      <c r="E935" s="7" t="s">
        <v>6978</v>
      </c>
      <c r="F935" s="14">
        <v>48.49</v>
      </c>
      <c r="G935" t="s">
        <v>5</v>
      </c>
    </row>
    <row r="936" spans="1:7" ht="14.25">
      <c r="A936" s="11">
        <v>44105</v>
      </c>
      <c r="B936" s="10" t="s">
        <v>7310</v>
      </c>
      <c r="C936" s="12">
        <v>0.83333333333333337</v>
      </c>
      <c r="D936" s="13">
        <v>44118</v>
      </c>
      <c r="E936" s="7" t="s">
        <v>6978</v>
      </c>
      <c r="F936" s="14">
        <v>48.5</v>
      </c>
      <c r="G936" t="s">
        <v>5</v>
      </c>
    </row>
    <row r="937" spans="1:7" ht="14.25">
      <c r="A937" s="11">
        <v>44105</v>
      </c>
      <c r="B937" s="10" t="s">
        <v>7168</v>
      </c>
      <c r="C937" s="12">
        <v>0.91666666666666663</v>
      </c>
      <c r="D937" s="13">
        <v>44112</v>
      </c>
      <c r="E937" s="7" t="s">
        <v>6978</v>
      </c>
      <c r="F937" s="14">
        <v>48.56</v>
      </c>
      <c r="G937" t="s">
        <v>5</v>
      </c>
    </row>
    <row r="938" spans="1:7" ht="14.25">
      <c r="A938" s="11">
        <v>44136</v>
      </c>
      <c r="B938" s="10" t="s">
        <v>8219</v>
      </c>
      <c r="C938" s="12">
        <v>0.70833333333333337</v>
      </c>
      <c r="D938" s="13">
        <v>44156</v>
      </c>
      <c r="E938" s="7" t="s">
        <v>6978</v>
      </c>
      <c r="F938" s="14">
        <v>48.69</v>
      </c>
      <c r="G938" t="s">
        <v>5</v>
      </c>
    </row>
    <row r="939" spans="1:7" ht="14.25">
      <c r="A939" s="11">
        <v>44166</v>
      </c>
      <c r="B939" s="10" t="s">
        <v>9063</v>
      </c>
      <c r="C939" s="12">
        <v>0.875</v>
      </c>
      <c r="D939" s="13">
        <v>44191</v>
      </c>
      <c r="E939" s="7" t="s">
        <v>6978</v>
      </c>
      <c r="F939" s="14">
        <v>48.7</v>
      </c>
      <c r="G939" t="s">
        <v>5</v>
      </c>
    </row>
    <row r="940" spans="1:7" ht="14.25">
      <c r="A940" s="11">
        <v>44105</v>
      </c>
      <c r="B940" s="10" t="s">
        <v>7598</v>
      </c>
      <c r="C940" s="12">
        <v>0.83333333333333337</v>
      </c>
      <c r="D940" s="13">
        <v>44130</v>
      </c>
      <c r="E940" s="7" t="s">
        <v>6978</v>
      </c>
      <c r="F940" s="14">
        <v>48.71</v>
      </c>
      <c r="G940" t="s">
        <v>5</v>
      </c>
    </row>
    <row r="941" spans="1:7" ht="14.25">
      <c r="A941" s="11">
        <v>44105</v>
      </c>
      <c r="B941" s="10" t="s">
        <v>7671</v>
      </c>
      <c r="C941" s="12">
        <v>0.875</v>
      </c>
      <c r="D941" s="13">
        <v>44133</v>
      </c>
      <c r="E941" s="7" t="s">
        <v>6978</v>
      </c>
      <c r="F941" s="14">
        <v>48.71</v>
      </c>
      <c r="G941" t="s">
        <v>5</v>
      </c>
    </row>
    <row r="942" spans="1:7" ht="14.25">
      <c r="A942" s="11">
        <v>44136</v>
      </c>
      <c r="B942" s="10" t="s">
        <v>8029</v>
      </c>
      <c r="C942" s="12">
        <v>0.79166666666666663</v>
      </c>
      <c r="D942" s="13">
        <v>44148</v>
      </c>
      <c r="E942" s="7" t="s">
        <v>6978</v>
      </c>
      <c r="F942" s="14">
        <v>48.73</v>
      </c>
      <c r="G942" t="s">
        <v>5</v>
      </c>
    </row>
    <row r="943" spans="1:7" ht="14.25">
      <c r="A943" s="11">
        <v>44166</v>
      </c>
      <c r="B943" s="10" t="s">
        <v>8526</v>
      </c>
      <c r="C943" s="12">
        <v>0.5</v>
      </c>
      <c r="D943" s="13">
        <v>44169</v>
      </c>
      <c r="E943" s="7" t="s">
        <v>6978</v>
      </c>
      <c r="F943" s="14">
        <v>48.74</v>
      </c>
      <c r="G943" t="s">
        <v>5</v>
      </c>
    </row>
    <row r="944" spans="1:7" ht="14.25">
      <c r="A944" s="11">
        <v>44166</v>
      </c>
      <c r="B944" s="10" t="s">
        <v>8792</v>
      </c>
      <c r="C944" s="12">
        <v>0.58333333333333337</v>
      </c>
      <c r="D944" s="13">
        <v>44180</v>
      </c>
      <c r="E944" s="7" t="s">
        <v>6978</v>
      </c>
      <c r="F944" s="14">
        <v>48.82</v>
      </c>
      <c r="G944" t="s">
        <v>5</v>
      </c>
    </row>
    <row r="945" spans="1:7" ht="14.25">
      <c r="A945" s="11">
        <v>44136</v>
      </c>
      <c r="B945" s="10" t="s">
        <v>8290</v>
      </c>
      <c r="C945" s="12">
        <v>0.66666666666666663</v>
      </c>
      <c r="D945" s="13">
        <v>44159</v>
      </c>
      <c r="E945" s="7" t="s">
        <v>6978</v>
      </c>
      <c r="F945" s="14">
        <v>48.87</v>
      </c>
      <c r="G945" t="s">
        <v>5</v>
      </c>
    </row>
    <row r="946" spans="1:7" ht="14.25">
      <c r="A946" s="11">
        <v>44105</v>
      </c>
      <c r="B946" s="10" t="s">
        <v>7596</v>
      </c>
      <c r="C946" s="12">
        <v>0.75</v>
      </c>
      <c r="D946" s="13">
        <v>44130</v>
      </c>
      <c r="E946" s="7" t="s">
        <v>6978</v>
      </c>
      <c r="F946" s="14">
        <v>48.93</v>
      </c>
      <c r="G946" t="s">
        <v>5</v>
      </c>
    </row>
    <row r="947" spans="1:7" ht="14.25">
      <c r="A947" s="11">
        <v>44136</v>
      </c>
      <c r="B947" s="10" t="s">
        <v>8370</v>
      </c>
      <c r="C947" s="12">
        <v>0</v>
      </c>
      <c r="D947" s="13">
        <v>44163</v>
      </c>
      <c r="E947" s="7" t="s">
        <v>6978</v>
      </c>
      <c r="F947" s="14">
        <v>48.93</v>
      </c>
      <c r="G947" t="s">
        <v>5</v>
      </c>
    </row>
    <row r="948" spans="1:7" ht="14.25">
      <c r="A948" s="11">
        <v>44105</v>
      </c>
      <c r="B948" s="10" t="s">
        <v>7524</v>
      </c>
      <c r="C948" s="12">
        <v>0.75</v>
      </c>
      <c r="D948" s="13">
        <v>44127</v>
      </c>
      <c r="E948" s="7" t="s">
        <v>6978</v>
      </c>
      <c r="F948" s="14">
        <v>48.94</v>
      </c>
      <c r="G948" t="s">
        <v>5</v>
      </c>
    </row>
    <row r="949" spans="1:7" ht="14.25">
      <c r="A949" s="11">
        <v>44105</v>
      </c>
      <c r="B949" s="10" t="s">
        <v>6989</v>
      </c>
      <c r="C949" s="12">
        <v>0.45833333333333331</v>
      </c>
      <c r="D949" s="13">
        <v>44105</v>
      </c>
      <c r="E949" s="7" t="s">
        <v>6978</v>
      </c>
      <c r="F949" s="14">
        <v>48.99</v>
      </c>
      <c r="G949" t="s">
        <v>5</v>
      </c>
    </row>
    <row r="950" spans="1:7" ht="14.25">
      <c r="A950" s="11">
        <v>44105</v>
      </c>
      <c r="B950" s="10" t="s">
        <v>7667</v>
      </c>
      <c r="C950" s="12">
        <v>0.70833333333333337</v>
      </c>
      <c r="D950" s="13">
        <v>44133</v>
      </c>
      <c r="E950" s="7" t="s">
        <v>6978</v>
      </c>
      <c r="F950" s="14">
        <v>48.99</v>
      </c>
      <c r="G950" t="s">
        <v>5</v>
      </c>
    </row>
    <row r="951" spans="1:7" ht="14.25">
      <c r="A951" s="11">
        <v>44136</v>
      </c>
      <c r="B951" s="10" t="s">
        <v>8286</v>
      </c>
      <c r="C951" s="12">
        <v>0.5</v>
      </c>
      <c r="D951" s="13">
        <v>44159</v>
      </c>
      <c r="E951" s="7" t="s">
        <v>6978</v>
      </c>
      <c r="F951" s="14">
        <v>49</v>
      </c>
      <c r="G951" t="s">
        <v>5</v>
      </c>
    </row>
    <row r="952" spans="1:7" ht="14.25">
      <c r="A952" s="11">
        <v>44136</v>
      </c>
      <c r="B952" s="10" t="s">
        <v>8381</v>
      </c>
      <c r="C952" s="12">
        <v>0.45833333333333331</v>
      </c>
      <c r="D952" s="13">
        <v>44163</v>
      </c>
      <c r="E952" s="7" t="s">
        <v>6978</v>
      </c>
      <c r="F952" s="14">
        <v>49.01</v>
      </c>
      <c r="G952" t="s">
        <v>5</v>
      </c>
    </row>
    <row r="953" spans="1:7" ht="14.25">
      <c r="A953" s="11">
        <v>44166</v>
      </c>
      <c r="B953" s="10" t="s">
        <v>8866</v>
      </c>
      <c r="C953" s="12">
        <v>0.66666666666666663</v>
      </c>
      <c r="D953" s="13">
        <v>44183</v>
      </c>
      <c r="E953" s="7" t="s">
        <v>6978</v>
      </c>
      <c r="F953" s="14">
        <v>49.04</v>
      </c>
      <c r="G953" t="s">
        <v>5</v>
      </c>
    </row>
    <row r="954" spans="1:7" ht="14.25">
      <c r="A954" s="11">
        <v>44136</v>
      </c>
      <c r="B954" s="10" t="s">
        <v>8391</v>
      </c>
      <c r="C954" s="12">
        <v>0.875</v>
      </c>
      <c r="D954" s="13">
        <v>44163</v>
      </c>
      <c r="E954" s="7" t="s">
        <v>6978</v>
      </c>
      <c r="F954" s="14">
        <v>49.05</v>
      </c>
      <c r="G954" t="s">
        <v>5</v>
      </c>
    </row>
    <row r="955" spans="1:7" ht="14.25">
      <c r="A955" s="11">
        <v>44166</v>
      </c>
      <c r="B955" s="10" t="s">
        <v>8936</v>
      </c>
      <c r="C955" s="12">
        <v>0.58333333333333337</v>
      </c>
      <c r="D955" s="13">
        <v>44186</v>
      </c>
      <c r="E955" s="7" t="s">
        <v>6978</v>
      </c>
      <c r="F955" s="14">
        <v>49.05</v>
      </c>
      <c r="G955" t="s">
        <v>5</v>
      </c>
    </row>
    <row r="956" spans="1:7" ht="14.25">
      <c r="A956" s="11">
        <v>44166</v>
      </c>
      <c r="B956" s="10" t="s">
        <v>8962</v>
      </c>
      <c r="C956" s="12">
        <v>0.66666666666666663</v>
      </c>
      <c r="D956" s="13">
        <v>44187</v>
      </c>
      <c r="E956" s="7" t="s">
        <v>6978</v>
      </c>
      <c r="F956" s="14">
        <v>49.05</v>
      </c>
      <c r="G956" t="s">
        <v>5</v>
      </c>
    </row>
    <row r="957" spans="1:7" ht="14.25">
      <c r="A957" s="11">
        <v>44166</v>
      </c>
      <c r="B957" s="10" t="s">
        <v>8647</v>
      </c>
      <c r="C957" s="12">
        <v>0.54166666666666663</v>
      </c>
      <c r="D957" s="13">
        <v>44174</v>
      </c>
      <c r="E957" s="7" t="s">
        <v>6978</v>
      </c>
      <c r="F957" s="14">
        <v>49.07</v>
      </c>
      <c r="G957" t="s">
        <v>5</v>
      </c>
    </row>
    <row r="958" spans="1:7" ht="14.25">
      <c r="A958" s="11">
        <v>44136</v>
      </c>
      <c r="B958" s="10" t="s">
        <v>8382</v>
      </c>
      <c r="C958" s="12">
        <v>0.5</v>
      </c>
      <c r="D958" s="13">
        <v>44163</v>
      </c>
      <c r="E958" s="7" t="s">
        <v>6978</v>
      </c>
      <c r="F958" s="14">
        <v>49.08</v>
      </c>
      <c r="G958" t="s">
        <v>5</v>
      </c>
    </row>
    <row r="959" spans="1:7" ht="14.25">
      <c r="A959" s="11">
        <v>44136</v>
      </c>
      <c r="B959" s="10" t="s">
        <v>8410</v>
      </c>
      <c r="C959" s="12">
        <v>0.66666666666666663</v>
      </c>
      <c r="D959" s="13">
        <v>44164</v>
      </c>
      <c r="E959" s="7" t="s">
        <v>6978</v>
      </c>
      <c r="F959" s="14">
        <v>49.1</v>
      </c>
      <c r="G959" t="s">
        <v>5</v>
      </c>
    </row>
    <row r="960" spans="1:7" ht="14.25">
      <c r="A960" s="11">
        <v>44166</v>
      </c>
      <c r="B960" s="10" t="s">
        <v>8984</v>
      </c>
      <c r="C960" s="12">
        <v>0.58333333333333337</v>
      </c>
      <c r="D960" s="13">
        <v>44188</v>
      </c>
      <c r="E960" s="7" t="s">
        <v>6978</v>
      </c>
      <c r="F960" s="14">
        <v>49.12</v>
      </c>
      <c r="G960" t="s">
        <v>5</v>
      </c>
    </row>
    <row r="961" spans="1:7" ht="14.25">
      <c r="A961" s="11">
        <v>44166</v>
      </c>
      <c r="B961" s="10" t="s">
        <v>8482</v>
      </c>
      <c r="C961" s="12">
        <v>0.66666666666666663</v>
      </c>
      <c r="D961" s="13">
        <v>44167</v>
      </c>
      <c r="E961" s="7" t="s">
        <v>6978</v>
      </c>
      <c r="F961" s="14">
        <v>49.16</v>
      </c>
      <c r="G961" t="s">
        <v>5</v>
      </c>
    </row>
    <row r="962" spans="1:7" ht="14.25">
      <c r="A962" s="11">
        <v>44166</v>
      </c>
      <c r="B962" s="10" t="s">
        <v>8667</v>
      </c>
      <c r="C962" s="12">
        <v>0.375</v>
      </c>
      <c r="D962" s="13">
        <v>44175</v>
      </c>
      <c r="E962" s="7" t="s">
        <v>6978</v>
      </c>
      <c r="F962" s="14">
        <v>49.16</v>
      </c>
      <c r="G962" t="s">
        <v>5</v>
      </c>
    </row>
    <row r="963" spans="1:7" ht="14.25">
      <c r="A963" s="11">
        <v>44166</v>
      </c>
      <c r="B963" s="10" t="s">
        <v>8669</v>
      </c>
      <c r="C963" s="12">
        <v>0.45833333333333331</v>
      </c>
      <c r="D963" s="13">
        <v>44175</v>
      </c>
      <c r="E963" s="7" t="s">
        <v>6978</v>
      </c>
      <c r="F963" s="14">
        <v>49.16</v>
      </c>
      <c r="G963" t="s">
        <v>5</v>
      </c>
    </row>
    <row r="964" spans="1:7" ht="14.25">
      <c r="A964" s="11">
        <v>44166</v>
      </c>
      <c r="B964" s="10" t="s">
        <v>8527</v>
      </c>
      <c r="C964" s="12">
        <v>0.54166666666666663</v>
      </c>
      <c r="D964" s="13">
        <v>44169</v>
      </c>
      <c r="E964" s="7" t="s">
        <v>6978</v>
      </c>
      <c r="F964" s="14">
        <v>49.17</v>
      </c>
      <c r="G964" t="s">
        <v>5</v>
      </c>
    </row>
    <row r="965" spans="1:7" ht="14.25">
      <c r="A965" s="11">
        <v>44166</v>
      </c>
      <c r="B965" s="10" t="s">
        <v>8986</v>
      </c>
      <c r="C965" s="12">
        <v>0.66666666666666663</v>
      </c>
      <c r="D965" s="13">
        <v>44188</v>
      </c>
      <c r="E965" s="7" t="s">
        <v>6978</v>
      </c>
      <c r="F965" s="14">
        <v>49.18</v>
      </c>
      <c r="G965" t="s">
        <v>5</v>
      </c>
    </row>
    <row r="966" spans="1:7" ht="14.25">
      <c r="A966" s="11">
        <v>44166</v>
      </c>
      <c r="B966" s="10" t="s">
        <v>8944</v>
      </c>
      <c r="C966" s="12">
        <v>0.91666666666666663</v>
      </c>
      <c r="D966" s="13">
        <v>44186</v>
      </c>
      <c r="E966" s="7" t="s">
        <v>6978</v>
      </c>
      <c r="F966" s="14">
        <v>49.22</v>
      </c>
      <c r="G966" t="s">
        <v>5</v>
      </c>
    </row>
    <row r="967" spans="1:7" ht="14.25">
      <c r="A967" s="11">
        <v>44166</v>
      </c>
      <c r="B967" s="10" t="s">
        <v>8523</v>
      </c>
      <c r="C967" s="12">
        <v>0.375</v>
      </c>
      <c r="D967" s="13">
        <v>44169</v>
      </c>
      <c r="E967" s="7" t="s">
        <v>6978</v>
      </c>
      <c r="F967" s="14">
        <v>49.25</v>
      </c>
      <c r="G967" t="s">
        <v>5</v>
      </c>
    </row>
    <row r="968" spans="1:7" ht="14.25">
      <c r="A968" s="11">
        <v>44166</v>
      </c>
      <c r="B968" s="10" t="s">
        <v>8524</v>
      </c>
      <c r="C968" s="12">
        <v>0.41666666666666669</v>
      </c>
      <c r="D968" s="13">
        <v>44169</v>
      </c>
      <c r="E968" s="7" t="s">
        <v>6978</v>
      </c>
      <c r="F968" s="14">
        <v>49.25</v>
      </c>
      <c r="G968" t="s">
        <v>5</v>
      </c>
    </row>
    <row r="969" spans="1:7" ht="14.25">
      <c r="A969" s="11">
        <v>44166</v>
      </c>
      <c r="B969" s="10" t="s">
        <v>8525</v>
      </c>
      <c r="C969" s="12">
        <v>0.45833333333333331</v>
      </c>
      <c r="D969" s="13">
        <v>44169</v>
      </c>
      <c r="E969" s="7" t="s">
        <v>6978</v>
      </c>
      <c r="F969" s="14">
        <v>49.25</v>
      </c>
      <c r="G969" t="s">
        <v>5</v>
      </c>
    </row>
    <row r="970" spans="1:7" ht="14.25">
      <c r="A970" s="11">
        <v>44136</v>
      </c>
      <c r="B970" s="10" t="s">
        <v>8027</v>
      </c>
      <c r="C970" s="12">
        <v>0.70833333333333337</v>
      </c>
      <c r="D970" s="13">
        <v>44148</v>
      </c>
      <c r="E970" s="7" t="s">
        <v>6978</v>
      </c>
      <c r="F970" s="14">
        <v>49.26</v>
      </c>
      <c r="G970" t="s">
        <v>5</v>
      </c>
    </row>
    <row r="971" spans="1:7" ht="14.25">
      <c r="A971" s="11">
        <v>44136</v>
      </c>
      <c r="B971" s="10" t="s">
        <v>8379</v>
      </c>
      <c r="C971" s="12">
        <v>0.375</v>
      </c>
      <c r="D971" s="13">
        <v>44163</v>
      </c>
      <c r="E971" s="7" t="s">
        <v>6978</v>
      </c>
      <c r="F971" s="14">
        <v>49.26</v>
      </c>
      <c r="G971" t="s">
        <v>5</v>
      </c>
    </row>
    <row r="972" spans="1:7" ht="14.25">
      <c r="A972" s="11">
        <v>44166</v>
      </c>
      <c r="B972" s="10" t="s">
        <v>8668</v>
      </c>
      <c r="C972" s="12">
        <v>0.41666666666666669</v>
      </c>
      <c r="D972" s="13">
        <v>44175</v>
      </c>
      <c r="E972" s="7" t="s">
        <v>6978</v>
      </c>
      <c r="F972" s="14">
        <v>49.45</v>
      </c>
      <c r="G972" t="s">
        <v>5</v>
      </c>
    </row>
    <row r="973" spans="1:7" ht="14.25">
      <c r="A973" s="11">
        <v>44166</v>
      </c>
      <c r="B973" s="10" t="s">
        <v>8629</v>
      </c>
      <c r="C973" s="12">
        <v>0.79166666666666663</v>
      </c>
      <c r="D973" s="13">
        <v>44173</v>
      </c>
      <c r="E973" s="7" t="s">
        <v>6978</v>
      </c>
      <c r="F973" s="14">
        <v>49.48</v>
      </c>
      <c r="G973" t="s">
        <v>5</v>
      </c>
    </row>
    <row r="974" spans="1:7" ht="14.25">
      <c r="A974" s="11">
        <v>44105</v>
      </c>
      <c r="B974" s="10" t="s">
        <v>7597</v>
      </c>
      <c r="C974" s="12">
        <v>0.79166666666666663</v>
      </c>
      <c r="D974" s="13">
        <v>44130</v>
      </c>
      <c r="E974" s="7" t="s">
        <v>6978</v>
      </c>
      <c r="F974" s="14">
        <v>49.5</v>
      </c>
      <c r="G974" t="s">
        <v>5</v>
      </c>
    </row>
    <row r="975" spans="1:7" ht="14.25">
      <c r="A975" s="11">
        <v>44166</v>
      </c>
      <c r="B975" s="10" t="s">
        <v>8985</v>
      </c>
      <c r="C975" s="12">
        <v>0.625</v>
      </c>
      <c r="D975" s="13">
        <v>44188</v>
      </c>
      <c r="E975" s="7" t="s">
        <v>6978</v>
      </c>
      <c r="F975" s="14">
        <v>49.5</v>
      </c>
      <c r="G975" t="s">
        <v>5</v>
      </c>
    </row>
    <row r="976" spans="1:7" ht="14.25">
      <c r="A976" s="11">
        <v>44166</v>
      </c>
      <c r="B976" s="10" t="s">
        <v>8885</v>
      </c>
      <c r="C976" s="12">
        <v>0.45833333333333331</v>
      </c>
      <c r="D976" s="13">
        <v>44184</v>
      </c>
      <c r="E976" s="7" t="s">
        <v>6978</v>
      </c>
      <c r="F976" s="14">
        <v>49.51</v>
      </c>
      <c r="G976" t="s">
        <v>5</v>
      </c>
    </row>
    <row r="977" spans="1:7" ht="14.25">
      <c r="A977" s="11">
        <v>44166</v>
      </c>
      <c r="B977" s="10" t="s">
        <v>9145</v>
      </c>
      <c r="C977" s="12">
        <v>0.29166666666666669</v>
      </c>
      <c r="D977" s="13">
        <v>44195</v>
      </c>
      <c r="E977" s="7" t="s">
        <v>6978</v>
      </c>
      <c r="F977" s="14">
        <v>49.52</v>
      </c>
      <c r="G977" t="s">
        <v>5</v>
      </c>
    </row>
    <row r="978" spans="1:7" ht="14.25">
      <c r="A978" s="11">
        <v>44105</v>
      </c>
      <c r="B978" s="10" t="s">
        <v>7643</v>
      </c>
      <c r="C978" s="12">
        <v>0.70833333333333337</v>
      </c>
      <c r="D978" s="13">
        <v>44132</v>
      </c>
      <c r="E978" s="7" t="s">
        <v>6978</v>
      </c>
      <c r="F978" s="14">
        <v>49.55</v>
      </c>
      <c r="G978" t="s">
        <v>5</v>
      </c>
    </row>
    <row r="979" spans="1:7" ht="14.25">
      <c r="A979" s="11">
        <v>44105</v>
      </c>
      <c r="B979" s="10" t="s">
        <v>7405</v>
      </c>
      <c r="C979" s="12">
        <v>0.79166666666666663</v>
      </c>
      <c r="D979" s="13">
        <v>44122</v>
      </c>
      <c r="E979" s="7" t="s">
        <v>6978</v>
      </c>
      <c r="F979" s="14">
        <v>49.58</v>
      </c>
      <c r="G979" t="s">
        <v>5</v>
      </c>
    </row>
    <row r="980" spans="1:7" ht="14.25">
      <c r="A980" s="11">
        <v>44105</v>
      </c>
      <c r="B980" s="10" t="s">
        <v>7406</v>
      </c>
      <c r="C980" s="12">
        <v>0.83333333333333337</v>
      </c>
      <c r="D980" s="13">
        <v>44122</v>
      </c>
      <c r="E980" s="7" t="s">
        <v>6978</v>
      </c>
      <c r="F980" s="14">
        <v>49.6</v>
      </c>
      <c r="G980" t="s">
        <v>5</v>
      </c>
    </row>
    <row r="981" spans="1:7" ht="14.25">
      <c r="A981" s="11">
        <v>44136</v>
      </c>
      <c r="B981" s="10" t="s">
        <v>7766</v>
      </c>
      <c r="C981" s="12">
        <v>0.83333333333333337</v>
      </c>
      <c r="D981" s="13">
        <v>44137</v>
      </c>
      <c r="E981" s="7" t="s">
        <v>6978</v>
      </c>
      <c r="F981" s="14">
        <v>49.71</v>
      </c>
      <c r="G981" t="s">
        <v>5</v>
      </c>
    </row>
    <row r="982" spans="1:7" ht="14.25">
      <c r="A982" s="11">
        <v>44136</v>
      </c>
      <c r="B982" s="10" t="s">
        <v>8248</v>
      </c>
      <c r="C982" s="12">
        <v>0.91666666666666663</v>
      </c>
      <c r="D982" s="13">
        <v>44157</v>
      </c>
      <c r="E982" s="7" t="s">
        <v>6978</v>
      </c>
      <c r="F982" s="14">
        <v>49.75</v>
      </c>
      <c r="G982" t="s">
        <v>5</v>
      </c>
    </row>
    <row r="983" spans="1:7" ht="14.25">
      <c r="A983" s="11">
        <v>44166</v>
      </c>
      <c r="B983" s="10" t="s">
        <v>9135</v>
      </c>
      <c r="C983" s="12">
        <v>0.875</v>
      </c>
      <c r="D983" s="13">
        <v>44194</v>
      </c>
      <c r="E983" s="7" t="s">
        <v>6978</v>
      </c>
      <c r="F983" s="14">
        <v>49.75</v>
      </c>
      <c r="G983" t="s">
        <v>5</v>
      </c>
    </row>
    <row r="984" spans="1:7" ht="14.25">
      <c r="A984" s="11">
        <v>44105</v>
      </c>
      <c r="B984" s="10" t="s">
        <v>7477</v>
      </c>
      <c r="C984" s="12">
        <v>0.79166666666666663</v>
      </c>
      <c r="D984" s="13">
        <v>44125</v>
      </c>
      <c r="E984" s="7" t="s">
        <v>6978</v>
      </c>
      <c r="F984" s="14">
        <v>49.77</v>
      </c>
      <c r="G984" t="s">
        <v>5</v>
      </c>
    </row>
    <row r="985" spans="1:7" ht="14.25">
      <c r="A985" s="11">
        <v>44166</v>
      </c>
      <c r="B985" s="10" t="s">
        <v>8559</v>
      </c>
      <c r="C985" s="12">
        <v>0.875</v>
      </c>
      <c r="D985" s="13">
        <v>44170</v>
      </c>
      <c r="E985" s="7" t="s">
        <v>6978</v>
      </c>
      <c r="F985" s="14">
        <v>49.78</v>
      </c>
      <c r="G985" t="s">
        <v>5</v>
      </c>
    </row>
    <row r="986" spans="1:7" ht="14.25">
      <c r="A986" s="11">
        <v>44136</v>
      </c>
      <c r="B986" s="10" t="s">
        <v>8416</v>
      </c>
      <c r="C986" s="12">
        <v>0.91666666666666663</v>
      </c>
      <c r="D986" s="13">
        <v>44164</v>
      </c>
      <c r="E986" s="7" t="s">
        <v>6978</v>
      </c>
      <c r="F986" s="14">
        <v>49.91</v>
      </c>
      <c r="G986" t="s">
        <v>5</v>
      </c>
    </row>
    <row r="987" spans="1:7" ht="14.25">
      <c r="A987" s="11">
        <v>44136</v>
      </c>
      <c r="B987" s="10" t="s">
        <v>8148</v>
      </c>
      <c r="C987" s="12">
        <v>0.75</v>
      </c>
      <c r="D987" s="13">
        <v>44153</v>
      </c>
      <c r="E987" s="7" t="s">
        <v>6978</v>
      </c>
      <c r="F987" s="14">
        <v>49.95</v>
      </c>
      <c r="G987" t="s">
        <v>5</v>
      </c>
    </row>
    <row r="988" spans="1:7" ht="14.25">
      <c r="A988" s="11">
        <v>44105</v>
      </c>
      <c r="B988" s="10" t="s">
        <v>7273</v>
      </c>
      <c r="C988" s="12">
        <v>0.29166666666666669</v>
      </c>
      <c r="D988" s="13">
        <v>44117</v>
      </c>
      <c r="E988" s="7" t="s">
        <v>6978</v>
      </c>
      <c r="F988" s="14">
        <v>49.97</v>
      </c>
      <c r="G988" t="s">
        <v>5</v>
      </c>
    </row>
    <row r="989" spans="1:7" ht="14.25">
      <c r="A989" s="11">
        <v>44105</v>
      </c>
      <c r="B989" s="10" t="s">
        <v>7359</v>
      </c>
      <c r="C989" s="12">
        <v>0.875</v>
      </c>
      <c r="D989" s="13">
        <v>44120</v>
      </c>
      <c r="E989" s="7" t="s">
        <v>6978</v>
      </c>
      <c r="F989" s="14">
        <v>50</v>
      </c>
      <c r="G989" t="s">
        <v>5</v>
      </c>
    </row>
    <row r="990" spans="1:7" ht="14.25">
      <c r="A990" s="11">
        <v>44136</v>
      </c>
      <c r="B990" s="10" t="s">
        <v>7951</v>
      </c>
      <c r="C990" s="12">
        <v>0.54166666666666663</v>
      </c>
      <c r="D990" s="13">
        <v>44145</v>
      </c>
      <c r="E990" s="7" t="s">
        <v>6978</v>
      </c>
      <c r="F990" s="14">
        <v>50</v>
      </c>
      <c r="G990" t="s">
        <v>5</v>
      </c>
    </row>
    <row r="991" spans="1:7" ht="14.25">
      <c r="A991" s="11">
        <v>44136</v>
      </c>
      <c r="B991" s="10" t="s">
        <v>8222</v>
      </c>
      <c r="C991" s="12">
        <v>0.83333333333333337</v>
      </c>
      <c r="D991" s="13">
        <v>44156</v>
      </c>
      <c r="E991" s="7" t="s">
        <v>6978</v>
      </c>
      <c r="F991" s="14">
        <v>50</v>
      </c>
      <c r="G991" t="s">
        <v>5</v>
      </c>
    </row>
    <row r="992" spans="1:7" ht="14.25">
      <c r="A992" s="11">
        <v>44136</v>
      </c>
      <c r="B992" s="10" t="s">
        <v>8272</v>
      </c>
      <c r="C992" s="12">
        <v>0.91666666666666663</v>
      </c>
      <c r="D992" s="13">
        <v>44158</v>
      </c>
      <c r="E992" s="7" t="s">
        <v>6978</v>
      </c>
      <c r="F992" s="14">
        <v>50.06</v>
      </c>
      <c r="G992" t="s">
        <v>5</v>
      </c>
    </row>
    <row r="993" spans="1:7" ht="14.25">
      <c r="A993" s="11">
        <v>44136</v>
      </c>
      <c r="B993" s="10" t="s">
        <v>8329</v>
      </c>
      <c r="C993" s="12">
        <v>0.29166666666666669</v>
      </c>
      <c r="D993" s="13">
        <v>44161</v>
      </c>
      <c r="E993" s="7" t="s">
        <v>6978</v>
      </c>
      <c r="F993" s="14">
        <v>50.06</v>
      </c>
      <c r="G993" t="s">
        <v>5</v>
      </c>
    </row>
    <row r="994" spans="1:7" ht="14.25">
      <c r="A994" s="11">
        <v>44166</v>
      </c>
      <c r="B994" s="10" t="s">
        <v>8510</v>
      </c>
      <c r="C994" s="12">
        <v>0.83333333333333337</v>
      </c>
      <c r="D994" s="13">
        <v>44168</v>
      </c>
      <c r="E994" s="7" t="s">
        <v>6978</v>
      </c>
      <c r="F994" s="14">
        <v>50.09</v>
      </c>
      <c r="G994" t="s">
        <v>5</v>
      </c>
    </row>
    <row r="995" spans="1:7" ht="14.25">
      <c r="A995" s="11">
        <v>44166</v>
      </c>
      <c r="B995" s="10" t="s">
        <v>8888</v>
      </c>
      <c r="C995" s="12">
        <v>0.58333333333333337</v>
      </c>
      <c r="D995" s="13">
        <v>44184</v>
      </c>
      <c r="E995" s="7" t="s">
        <v>6978</v>
      </c>
      <c r="F995" s="14">
        <v>50.09</v>
      </c>
      <c r="G995" t="s">
        <v>5</v>
      </c>
    </row>
    <row r="996" spans="1:7" ht="14.25">
      <c r="A996" s="11">
        <v>44105</v>
      </c>
      <c r="B996" s="10" t="s">
        <v>7668</v>
      </c>
      <c r="C996" s="12">
        <v>0.75</v>
      </c>
      <c r="D996" s="13">
        <v>44133</v>
      </c>
      <c r="E996" s="7" t="s">
        <v>6978</v>
      </c>
      <c r="F996" s="14">
        <v>50.1</v>
      </c>
      <c r="G996" t="s">
        <v>5</v>
      </c>
    </row>
    <row r="997" spans="1:7" ht="14.25">
      <c r="A997" s="11">
        <v>44166</v>
      </c>
      <c r="B997" s="10" t="s">
        <v>8645</v>
      </c>
      <c r="C997" s="12">
        <v>0.45833333333333331</v>
      </c>
      <c r="D997" s="13">
        <v>44174</v>
      </c>
      <c r="E997" s="7" t="s">
        <v>6978</v>
      </c>
      <c r="F997" s="14">
        <v>50.14</v>
      </c>
      <c r="G997" t="s">
        <v>5</v>
      </c>
    </row>
    <row r="998" spans="1:7" ht="14.25">
      <c r="A998" s="11">
        <v>44166</v>
      </c>
      <c r="B998" s="10" t="s">
        <v>8464</v>
      </c>
      <c r="C998" s="12">
        <v>0.91666666666666663</v>
      </c>
      <c r="D998" s="13">
        <v>44166</v>
      </c>
      <c r="E998" s="7" t="s">
        <v>6978</v>
      </c>
      <c r="F998" s="14">
        <v>50.16</v>
      </c>
      <c r="G998" t="s">
        <v>5</v>
      </c>
    </row>
    <row r="999" spans="1:7" ht="14.25">
      <c r="A999" s="11">
        <v>44136</v>
      </c>
      <c r="B999" s="10" t="s">
        <v>8386</v>
      </c>
      <c r="C999" s="12">
        <v>0.66666666666666663</v>
      </c>
      <c r="D999" s="13">
        <v>44163</v>
      </c>
      <c r="E999" s="7" t="s">
        <v>6978</v>
      </c>
      <c r="F999" s="14">
        <v>50.23</v>
      </c>
      <c r="G999" t="s">
        <v>5</v>
      </c>
    </row>
    <row r="1000" spans="1:7" ht="14.25">
      <c r="A1000" s="11">
        <v>44166</v>
      </c>
      <c r="B1000" s="10" t="s">
        <v>8536</v>
      </c>
      <c r="C1000" s="12">
        <v>0.91666666666666663</v>
      </c>
      <c r="D1000" s="13">
        <v>44169</v>
      </c>
      <c r="E1000" s="7" t="s">
        <v>6978</v>
      </c>
      <c r="F1000" s="14">
        <v>50.25</v>
      </c>
      <c r="G1000" t="s">
        <v>5</v>
      </c>
    </row>
    <row r="1001" spans="1:7" ht="14.25">
      <c r="A1001" s="11">
        <v>44166</v>
      </c>
      <c r="B1001" s="10" t="s">
        <v>8580</v>
      </c>
      <c r="C1001" s="12">
        <v>0.75</v>
      </c>
      <c r="D1001" s="13">
        <v>44171</v>
      </c>
      <c r="E1001" s="7" t="s">
        <v>6978</v>
      </c>
      <c r="F1001" s="14">
        <v>50.25</v>
      </c>
      <c r="G1001" t="s">
        <v>5</v>
      </c>
    </row>
    <row r="1002" spans="1:7" ht="14.25">
      <c r="A1002" s="11">
        <v>44166</v>
      </c>
      <c r="B1002" s="10" t="s">
        <v>9153</v>
      </c>
      <c r="C1002" s="12">
        <v>0.625</v>
      </c>
      <c r="D1002" s="13">
        <v>44195</v>
      </c>
      <c r="E1002" s="7" t="s">
        <v>6978</v>
      </c>
      <c r="F1002" s="14">
        <v>50.27</v>
      </c>
      <c r="G1002" t="s">
        <v>5</v>
      </c>
    </row>
    <row r="1003" spans="1:7" ht="14.25">
      <c r="A1003" s="11">
        <v>44136</v>
      </c>
      <c r="B1003" s="10" t="s">
        <v>8380</v>
      </c>
      <c r="C1003" s="12">
        <v>0.41666666666666669</v>
      </c>
      <c r="D1003" s="13">
        <v>44163</v>
      </c>
      <c r="E1003" s="7" t="s">
        <v>6978</v>
      </c>
      <c r="F1003" s="14">
        <v>50.34</v>
      </c>
      <c r="G1003" t="s">
        <v>5</v>
      </c>
    </row>
    <row r="1004" spans="1:7" ht="14.25">
      <c r="A1004" s="11">
        <v>44166</v>
      </c>
      <c r="B1004" s="10" t="s">
        <v>8919</v>
      </c>
      <c r="C1004" s="12">
        <v>0.875</v>
      </c>
      <c r="D1004" s="13">
        <v>44185</v>
      </c>
      <c r="E1004" s="7" t="s">
        <v>6978</v>
      </c>
      <c r="F1004" s="14">
        <v>50.36</v>
      </c>
      <c r="G1004" t="s">
        <v>5</v>
      </c>
    </row>
    <row r="1005" spans="1:7" ht="14.25">
      <c r="A1005" s="11">
        <v>44166</v>
      </c>
      <c r="B1005" s="10" t="s">
        <v>9170</v>
      </c>
      <c r="C1005" s="12">
        <v>0.33333333333333331</v>
      </c>
      <c r="D1005" s="13">
        <v>44196</v>
      </c>
      <c r="E1005" s="7" t="s">
        <v>6978</v>
      </c>
      <c r="F1005" s="14">
        <v>50.47</v>
      </c>
      <c r="G1005" t="s">
        <v>5</v>
      </c>
    </row>
    <row r="1006" spans="1:7" ht="14.25">
      <c r="A1006" s="11">
        <v>44136</v>
      </c>
      <c r="B1006" s="10" t="s">
        <v>8311</v>
      </c>
      <c r="C1006" s="12">
        <v>0.54166666666666663</v>
      </c>
      <c r="D1006" s="13">
        <v>44160</v>
      </c>
      <c r="E1006" s="7" t="s">
        <v>6978</v>
      </c>
      <c r="F1006" s="14">
        <v>50.48</v>
      </c>
      <c r="G1006" t="s">
        <v>5</v>
      </c>
    </row>
    <row r="1007" spans="1:7" ht="14.25">
      <c r="A1007" s="11">
        <v>44166</v>
      </c>
      <c r="B1007" s="10" t="s">
        <v>8832</v>
      </c>
      <c r="C1007" s="12">
        <v>0.25</v>
      </c>
      <c r="D1007" s="13">
        <v>44182</v>
      </c>
      <c r="E1007" s="7" t="s">
        <v>6978</v>
      </c>
      <c r="F1007" s="14">
        <v>50.5</v>
      </c>
      <c r="G1007" t="s">
        <v>5</v>
      </c>
    </row>
    <row r="1008" spans="1:7" ht="14.25">
      <c r="A1008" s="11">
        <v>44166</v>
      </c>
      <c r="B1008" s="10" t="s">
        <v>8953</v>
      </c>
      <c r="C1008" s="12">
        <v>0.29166666666666669</v>
      </c>
      <c r="D1008" s="13">
        <v>44187</v>
      </c>
      <c r="E1008" s="7" t="s">
        <v>6978</v>
      </c>
      <c r="F1008" s="14">
        <v>50.5</v>
      </c>
      <c r="G1008" t="s">
        <v>5</v>
      </c>
    </row>
    <row r="1009" spans="1:7" ht="14.25">
      <c r="A1009" s="11">
        <v>44136</v>
      </c>
      <c r="B1009" s="10" t="s">
        <v>8151</v>
      </c>
      <c r="C1009" s="12">
        <v>0.875</v>
      </c>
      <c r="D1009" s="13">
        <v>44153</v>
      </c>
      <c r="E1009" s="7" t="s">
        <v>6978</v>
      </c>
      <c r="F1009" s="14">
        <v>50.51</v>
      </c>
      <c r="G1009" t="s">
        <v>5</v>
      </c>
    </row>
    <row r="1010" spans="1:7" ht="14.25">
      <c r="A1010" s="11">
        <v>44136</v>
      </c>
      <c r="B1010" s="10" t="s">
        <v>8245</v>
      </c>
      <c r="C1010" s="12">
        <v>0.79166666666666663</v>
      </c>
      <c r="D1010" s="13">
        <v>44157</v>
      </c>
      <c r="E1010" s="7" t="s">
        <v>6978</v>
      </c>
      <c r="F1010" s="14">
        <v>50.51</v>
      </c>
      <c r="G1010" t="s">
        <v>5</v>
      </c>
    </row>
    <row r="1011" spans="1:7" ht="14.25">
      <c r="A1011" s="11">
        <v>44136</v>
      </c>
      <c r="B1011" s="10" t="s">
        <v>8261</v>
      </c>
      <c r="C1011" s="12">
        <v>0.45833333333333331</v>
      </c>
      <c r="D1011" s="13">
        <v>44158</v>
      </c>
      <c r="E1011" s="7" t="s">
        <v>6978</v>
      </c>
      <c r="F1011" s="14">
        <v>50.52</v>
      </c>
      <c r="G1011" t="s">
        <v>5</v>
      </c>
    </row>
    <row r="1012" spans="1:7" ht="14.25">
      <c r="A1012" s="11">
        <v>44166</v>
      </c>
      <c r="B1012" s="10" t="s">
        <v>8891</v>
      </c>
      <c r="C1012" s="12">
        <v>0.70833333333333337</v>
      </c>
      <c r="D1012" s="13">
        <v>44184</v>
      </c>
      <c r="E1012" s="7" t="s">
        <v>6978</v>
      </c>
      <c r="F1012" s="14">
        <v>50.55</v>
      </c>
      <c r="G1012" t="s">
        <v>5</v>
      </c>
    </row>
    <row r="1013" spans="1:7" ht="14.25">
      <c r="A1013" s="11">
        <v>44166</v>
      </c>
      <c r="B1013" s="10" t="s">
        <v>8968</v>
      </c>
      <c r="C1013" s="12">
        <v>0.91666666666666663</v>
      </c>
      <c r="D1013" s="13">
        <v>44187</v>
      </c>
      <c r="E1013" s="7" t="s">
        <v>6978</v>
      </c>
      <c r="F1013" s="14">
        <v>50.57</v>
      </c>
      <c r="G1013" t="s">
        <v>5</v>
      </c>
    </row>
    <row r="1014" spans="1:7" ht="14.25">
      <c r="A1014" s="11">
        <v>44166</v>
      </c>
      <c r="B1014" s="10" t="s">
        <v>8679</v>
      </c>
      <c r="C1014" s="12">
        <v>0.875</v>
      </c>
      <c r="D1014" s="13">
        <v>44175</v>
      </c>
      <c r="E1014" s="7" t="s">
        <v>6978</v>
      </c>
      <c r="F1014" s="14">
        <v>50.65</v>
      </c>
      <c r="G1014" t="s">
        <v>5</v>
      </c>
    </row>
    <row r="1015" spans="1:7" ht="14.25">
      <c r="A1015" s="11">
        <v>44166</v>
      </c>
      <c r="B1015" s="10" t="s">
        <v>8557</v>
      </c>
      <c r="C1015" s="12">
        <v>0.79166666666666663</v>
      </c>
      <c r="D1015" s="13">
        <v>44170</v>
      </c>
      <c r="E1015" s="7" t="s">
        <v>6978</v>
      </c>
      <c r="F1015" s="14">
        <v>50.67</v>
      </c>
      <c r="G1015" t="s">
        <v>5</v>
      </c>
    </row>
    <row r="1016" spans="1:7" ht="14.25">
      <c r="A1016" s="11">
        <v>44105</v>
      </c>
      <c r="B1016" s="10" t="s">
        <v>7154</v>
      </c>
      <c r="C1016" s="12">
        <v>0.33333333333333331</v>
      </c>
      <c r="D1016" s="13">
        <v>44112</v>
      </c>
      <c r="E1016" s="7" t="s">
        <v>6978</v>
      </c>
      <c r="F1016" s="14">
        <v>50.75</v>
      </c>
      <c r="G1016" t="s">
        <v>5</v>
      </c>
    </row>
    <row r="1017" spans="1:7" ht="14.25">
      <c r="A1017" s="11">
        <v>44136</v>
      </c>
      <c r="B1017" s="10" t="s">
        <v>8390</v>
      </c>
      <c r="C1017" s="12">
        <v>0.83333333333333337</v>
      </c>
      <c r="D1017" s="13">
        <v>44163</v>
      </c>
      <c r="E1017" s="7" t="s">
        <v>6978</v>
      </c>
      <c r="F1017" s="14">
        <v>50.76</v>
      </c>
      <c r="G1017" t="s">
        <v>5</v>
      </c>
    </row>
    <row r="1018" spans="1:7" ht="14.25">
      <c r="A1018" s="11">
        <v>44105</v>
      </c>
      <c r="B1018" s="10" t="s">
        <v>7119</v>
      </c>
      <c r="C1018" s="12">
        <v>0.875</v>
      </c>
      <c r="D1018" s="13">
        <v>44110</v>
      </c>
      <c r="E1018" s="7" t="s">
        <v>6978</v>
      </c>
      <c r="F1018" s="14">
        <v>50.8</v>
      </c>
      <c r="G1018" t="s">
        <v>5</v>
      </c>
    </row>
    <row r="1019" spans="1:7" ht="14.25">
      <c r="A1019" s="11">
        <v>44166</v>
      </c>
      <c r="B1019" s="10" t="s">
        <v>8724</v>
      </c>
      <c r="C1019" s="12">
        <v>0.75</v>
      </c>
      <c r="D1019" s="13">
        <v>44177</v>
      </c>
      <c r="E1019" s="7" t="s">
        <v>6978</v>
      </c>
      <c r="F1019" s="14">
        <v>50.85</v>
      </c>
      <c r="G1019" t="s">
        <v>5</v>
      </c>
    </row>
    <row r="1020" spans="1:7" ht="14.25">
      <c r="A1020" s="11">
        <v>44136</v>
      </c>
      <c r="B1020" s="10" t="s">
        <v>8221</v>
      </c>
      <c r="C1020" s="12">
        <v>0.79166666666666663</v>
      </c>
      <c r="D1020" s="13">
        <v>44156</v>
      </c>
      <c r="E1020" s="7" t="s">
        <v>6978</v>
      </c>
      <c r="F1020" s="14">
        <v>50.86</v>
      </c>
      <c r="G1020" t="s">
        <v>5</v>
      </c>
    </row>
    <row r="1021" spans="1:7" ht="14.25">
      <c r="A1021" s="11">
        <v>44105</v>
      </c>
      <c r="B1021" s="10" t="s">
        <v>7274</v>
      </c>
      <c r="C1021" s="12">
        <v>0.33333333333333331</v>
      </c>
      <c r="D1021" s="13">
        <v>44117</v>
      </c>
      <c r="E1021" s="7" t="s">
        <v>6978</v>
      </c>
      <c r="F1021" s="14">
        <v>50.9</v>
      </c>
      <c r="G1021" t="s">
        <v>5</v>
      </c>
    </row>
    <row r="1022" spans="1:7" ht="14.25">
      <c r="A1022" s="11">
        <v>44105</v>
      </c>
      <c r="B1022" s="10" t="s">
        <v>7286</v>
      </c>
      <c r="C1022" s="12">
        <v>0.83333333333333337</v>
      </c>
      <c r="D1022" s="13">
        <v>44117</v>
      </c>
      <c r="E1022" s="7" t="s">
        <v>6978</v>
      </c>
      <c r="F1022" s="14">
        <v>50.9</v>
      </c>
      <c r="G1022" t="s">
        <v>5</v>
      </c>
    </row>
    <row r="1023" spans="1:7" ht="14.25">
      <c r="A1023" s="11">
        <v>44136</v>
      </c>
      <c r="B1023" s="10" t="s">
        <v>8352</v>
      </c>
      <c r="C1023" s="12">
        <v>0.25</v>
      </c>
      <c r="D1023" s="13">
        <v>44162</v>
      </c>
      <c r="E1023" s="7" t="s">
        <v>6978</v>
      </c>
      <c r="F1023" s="14">
        <v>50.98</v>
      </c>
      <c r="G1023" t="s">
        <v>5</v>
      </c>
    </row>
    <row r="1024" spans="1:7" ht="14.25">
      <c r="A1024" s="11">
        <v>44105</v>
      </c>
      <c r="B1024" s="10" t="s">
        <v>7526</v>
      </c>
      <c r="C1024" s="12">
        <v>0.83333333333333337</v>
      </c>
      <c r="D1024" s="13">
        <v>44127</v>
      </c>
      <c r="E1024" s="7" t="s">
        <v>6978</v>
      </c>
      <c r="F1024" s="14">
        <v>51</v>
      </c>
      <c r="G1024" t="s">
        <v>5</v>
      </c>
    </row>
    <row r="1025" spans="1:7" ht="14.25">
      <c r="A1025" s="11">
        <v>44166</v>
      </c>
      <c r="B1025" s="10" t="s">
        <v>8476</v>
      </c>
      <c r="C1025" s="12">
        <v>0.41666666666666669</v>
      </c>
      <c r="D1025" s="13">
        <v>44167</v>
      </c>
      <c r="E1025" s="7" t="s">
        <v>6978</v>
      </c>
      <c r="F1025" s="14">
        <v>51.01</v>
      </c>
      <c r="G1025" t="s">
        <v>5</v>
      </c>
    </row>
    <row r="1026" spans="1:7" ht="14.25">
      <c r="A1026" s="11">
        <v>44166</v>
      </c>
      <c r="B1026" s="10" t="s">
        <v>8655</v>
      </c>
      <c r="C1026" s="12">
        <v>0.875</v>
      </c>
      <c r="D1026" s="13">
        <v>44174</v>
      </c>
      <c r="E1026" s="7" t="s">
        <v>6978</v>
      </c>
      <c r="F1026" s="14">
        <v>51.01</v>
      </c>
      <c r="G1026" t="s">
        <v>5</v>
      </c>
    </row>
    <row r="1027" spans="1:7" ht="14.25">
      <c r="A1027" s="11">
        <v>44136</v>
      </c>
      <c r="B1027" s="10" t="s">
        <v>7764</v>
      </c>
      <c r="C1027" s="12">
        <v>0.75</v>
      </c>
      <c r="D1027" s="13">
        <v>44137</v>
      </c>
      <c r="E1027" s="7" t="s">
        <v>6978</v>
      </c>
      <c r="F1027" s="14">
        <v>51.02</v>
      </c>
      <c r="G1027" t="s">
        <v>5</v>
      </c>
    </row>
    <row r="1028" spans="1:7" ht="14.25">
      <c r="A1028" s="11">
        <v>44136</v>
      </c>
      <c r="B1028" s="10" t="s">
        <v>7935</v>
      </c>
      <c r="C1028" s="12">
        <v>0.875</v>
      </c>
      <c r="D1028" s="13">
        <v>44144</v>
      </c>
      <c r="E1028" s="7" t="s">
        <v>6978</v>
      </c>
      <c r="F1028" s="14">
        <v>51.02</v>
      </c>
      <c r="G1028" t="s">
        <v>5</v>
      </c>
    </row>
    <row r="1029" spans="1:7" ht="14.25">
      <c r="A1029" s="11">
        <v>44166</v>
      </c>
      <c r="B1029" s="10" t="s">
        <v>8747</v>
      </c>
      <c r="C1029" s="12">
        <v>0.70833333333333337</v>
      </c>
      <c r="D1029" s="13">
        <v>44178</v>
      </c>
      <c r="E1029" s="7" t="s">
        <v>6978</v>
      </c>
      <c r="F1029" s="14">
        <v>51.05</v>
      </c>
      <c r="G1029" t="s">
        <v>5</v>
      </c>
    </row>
    <row r="1030" spans="1:7" ht="14.25">
      <c r="A1030" s="11">
        <v>44136</v>
      </c>
      <c r="B1030" s="10" t="s">
        <v>8337</v>
      </c>
      <c r="C1030" s="12">
        <v>0.625</v>
      </c>
      <c r="D1030" s="13">
        <v>44161</v>
      </c>
      <c r="E1030" s="7" t="s">
        <v>6978</v>
      </c>
      <c r="F1030" s="14">
        <v>51.2</v>
      </c>
      <c r="G1030" t="s">
        <v>5</v>
      </c>
    </row>
    <row r="1031" spans="1:7" ht="14.25">
      <c r="A1031" s="11">
        <v>44105</v>
      </c>
      <c r="B1031" s="10" t="s">
        <v>7644</v>
      </c>
      <c r="C1031" s="12">
        <v>0.75</v>
      </c>
      <c r="D1031" s="13">
        <v>44132</v>
      </c>
      <c r="E1031" s="7" t="s">
        <v>6978</v>
      </c>
      <c r="F1031" s="14">
        <v>51.21</v>
      </c>
      <c r="G1031" t="s">
        <v>5</v>
      </c>
    </row>
    <row r="1032" spans="1:7" ht="14.25">
      <c r="A1032" s="11">
        <v>44136</v>
      </c>
      <c r="B1032" s="10" t="s">
        <v>8266</v>
      </c>
      <c r="C1032" s="12">
        <v>0.66666666666666663</v>
      </c>
      <c r="D1032" s="13">
        <v>44158</v>
      </c>
      <c r="E1032" s="7" t="s">
        <v>6978</v>
      </c>
      <c r="F1032" s="14">
        <v>51.26</v>
      </c>
      <c r="G1032" t="s">
        <v>5</v>
      </c>
    </row>
    <row r="1033" spans="1:7" ht="14.25">
      <c r="A1033" s="11">
        <v>44136</v>
      </c>
      <c r="B1033" s="10" t="s">
        <v>8309</v>
      </c>
      <c r="C1033" s="12">
        <v>0.45833333333333331</v>
      </c>
      <c r="D1033" s="13">
        <v>44160</v>
      </c>
      <c r="E1033" s="7" t="s">
        <v>6978</v>
      </c>
      <c r="F1033" s="14">
        <v>51.29</v>
      </c>
      <c r="G1033" t="s">
        <v>5</v>
      </c>
    </row>
    <row r="1034" spans="1:7" ht="14.25">
      <c r="A1034" s="11">
        <v>44105</v>
      </c>
      <c r="B1034" s="10" t="s">
        <v>7645</v>
      </c>
      <c r="C1034" s="12">
        <v>0.79166666666666663</v>
      </c>
      <c r="D1034" s="13">
        <v>44132</v>
      </c>
      <c r="E1034" s="7" t="s">
        <v>6978</v>
      </c>
      <c r="F1034" s="14">
        <v>51.4</v>
      </c>
      <c r="G1034" t="s">
        <v>5</v>
      </c>
    </row>
    <row r="1035" spans="1:7" ht="14.25">
      <c r="A1035" s="11">
        <v>44166</v>
      </c>
      <c r="B1035" s="10" t="s">
        <v>8630</v>
      </c>
      <c r="C1035" s="12">
        <v>0.83333333333333337</v>
      </c>
      <c r="D1035" s="13">
        <v>44173</v>
      </c>
      <c r="E1035" s="7" t="s">
        <v>6978</v>
      </c>
      <c r="F1035" s="14">
        <v>51.44</v>
      </c>
      <c r="G1035" t="s">
        <v>5</v>
      </c>
    </row>
    <row r="1036" spans="1:7" ht="14.25">
      <c r="A1036" s="11">
        <v>44136</v>
      </c>
      <c r="B1036" s="10" t="s">
        <v>8247</v>
      </c>
      <c r="C1036" s="12">
        <v>0.875</v>
      </c>
      <c r="D1036" s="13">
        <v>44157</v>
      </c>
      <c r="E1036" s="7" t="s">
        <v>6978</v>
      </c>
      <c r="F1036" s="14">
        <v>51.48</v>
      </c>
      <c r="G1036" t="s">
        <v>5</v>
      </c>
    </row>
    <row r="1037" spans="1:7" ht="14.25">
      <c r="A1037" s="11">
        <v>44136</v>
      </c>
      <c r="B1037" s="10" t="s">
        <v>8332</v>
      </c>
      <c r="C1037" s="12">
        <v>0.41666666666666669</v>
      </c>
      <c r="D1037" s="13">
        <v>44161</v>
      </c>
      <c r="E1037" s="7" t="s">
        <v>6978</v>
      </c>
      <c r="F1037" s="14">
        <v>51.5</v>
      </c>
      <c r="G1037" t="s">
        <v>5</v>
      </c>
    </row>
    <row r="1038" spans="1:7" ht="14.25">
      <c r="A1038" s="11">
        <v>44136</v>
      </c>
      <c r="B1038" s="10" t="s">
        <v>8336</v>
      </c>
      <c r="C1038" s="12">
        <v>0.58333333333333337</v>
      </c>
      <c r="D1038" s="13">
        <v>44161</v>
      </c>
      <c r="E1038" s="7" t="s">
        <v>6978</v>
      </c>
      <c r="F1038" s="14">
        <v>51.5</v>
      </c>
      <c r="G1038" t="s">
        <v>5</v>
      </c>
    </row>
    <row r="1039" spans="1:7" ht="14.25">
      <c r="A1039" s="11">
        <v>44136</v>
      </c>
      <c r="B1039" s="10" t="s">
        <v>8338</v>
      </c>
      <c r="C1039" s="12">
        <v>0.66666666666666663</v>
      </c>
      <c r="D1039" s="13">
        <v>44161</v>
      </c>
      <c r="E1039" s="7" t="s">
        <v>6978</v>
      </c>
      <c r="F1039" s="14">
        <v>51.5</v>
      </c>
      <c r="G1039" t="s">
        <v>5</v>
      </c>
    </row>
    <row r="1040" spans="1:7" ht="14.25">
      <c r="A1040" s="11">
        <v>44136</v>
      </c>
      <c r="B1040" s="10" t="s">
        <v>8339</v>
      </c>
      <c r="C1040" s="12">
        <v>0.70833333333333337</v>
      </c>
      <c r="D1040" s="13">
        <v>44161</v>
      </c>
      <c r="E1040" s="7" t="s">
        <v>6978</v>
      </c>
      <c r="F1040" s="14">
        <v>51.5</v>
      </c>
      <c r="G1040" t="s">
        <v>5</v>
      </c>
    </row>
    <row r="1041" spans="1:7" ht="14.25">
      <c r="A1041" s="11">
        <v>44105</v>
      </c>
      <c r="B1041" s="10" t="s">
        <v>7130</v>
      </c>
      <c r="C1041" s="12">
        <v>0.33333333333333331</v>
      </c>
      <c r="D1041" s="13">
        <v>44111</v>
      </c>
      <c r="E1041" s="7" t="s">
        <v>6978</v>
      </c>
      <c r="F1041" s="14">
        <v>51.54</v>
      </c>
      <c r="G1041" t="s">
        <v>5</v>
      </c>
    </row>
    <row r="1042" spans="1:7" ht="14.25">
      <c r="A1042" s="11">
        <v>44136</v>
      </c>
      <c r="B1042" s="10" t="s">
        <v>8331</v>
      </c>
      <c r="C1042" s="12">
        <v>0.375</v>
      </c>
      <c r="D1042" s="13">
        <v>44161</v>
      </c>
      <c r="E1042" s="7" t="s">
        <v>6978</v>
      </c>
      <c r="F1042" s="14">
        <v>51.55</v>
      </c>
      <c r="G1042" t="s">
        <v>5</v>
      </c>
    </row>
    <row r="1043" spans="1:7" ht="14.25">
      <c r="A1043" s="11">
        <v>44136</v>
      </c>
      <c r="B1043" s="10" t="s">
        <v>8334</v>
      </c>
      <c r="C1043" s="12">
        <v>0.5</v>
      </c>
      <c r="D1043" s="13">
        <v>44161</v>
      </c>
      <c r="E1043" s="7" t="s">
        <v>6978</v>
      </c>
      <c r="F1043" s="14">
        <v>51.55</v>
      </c>
      <c r="G1043" t="s">
        <v>5</v>
      </c>
    </row>
    <row r="1044" spans="1:7" ht="14.25">
      <c r="A1044" s="11">
        <v>44105</v>
      </c>
      <c r="B1044" s="10" t="s">
        <v>7513</v>
      </c>
      <c r="C1044" s="12">
        <v>0.29166666666666669</v>
      </c>
      <c r="D1044" s="13">
        <v>44127</v>
      </c>
      <c r="E1044" s="7" t="s">
        <v>6978</v>
      </c>
      <c r="F1044" s="14">
        <v>51.59</v>
      </c>
      <c r="G1044" t="s">
        <v>5</v>
      </c>
    </row>
    <row r="1045" spans="1:7" ht="14.25">
      <c r="A1045" s="11">
        <v>44105</v>
      </c>
      <c r="B1045" s="10" t="s">
        <v>7516</v>
      </c>
      <c r="C1045" s="12">
        <v>0.41666666666666669</v>
      </c>
      <c r="D1045" s="13">
        <v>44127</v>
      </c>
      <c r="E1045" s="7" t="s">
        <v>6978</v>
      </c>
      <c r="F1045" s="14">
        <v>51.59</v>
      </c>
      <c r="G1045" t="s">
        <v>5</v>
      </c>
    </row>
    <row r="1046" spans="1:7" ht="14.25">
      <c r="A1046" s="11">
        <v>44105</v>
      </c>
      <c r="B1046" s="10" t="s">
        <v>7143</v>
      </c>
      <c r="C1046" s="12">
        <v>0.875</v>
      </c>
      <c r="D1046" s="13">
        <v>44111</v>
      </c>
      <c r="E1046" s="7" t="s">
        <v>6978</v>
      </c>
      <c r="F1046" s="14">
        <v>51.61</v>
      </c>
      <c r="G1046" t="s">
        <v>5</v>
      </c>
    </row>
    <row r="1047" spans="1:7" ht="14.25">
      <c r="A1047" s="11">
        <v>44136</v>
      </c>
      <c r="B1047" s="10" t="s">
        <v>8333</v>
      </c>
      <c r="C1047" s="12">
        <v>0.45833333333333331</v>
      </c>
      <c r="D1047" s="13">
        <v>44161</v>
      </c>
      <c r="E1047" s="7" t="s">
        <v>6978</v>
      </c>
      <c r="F1047" s="14">
        <v>51.64</v>
      </c>
      <c r="G1047" t="s">
        <v>5</v>
      </c>
    </row>
    <row r="1048" spans="1:7" ht="14.25">
      <c r="A1048" s="11">
        <v>44136</v>
      </c>
      <c r="B1048" s="10" t="s">
        <v>8308</v>
      </c>
      <c r="C1048" s="12">
        <v>0.41666666666666669</v>
      </c>
      <c r="D1048" s="13">
        <v>44160</v>
      </c>
      <c r="E1048" s="7" t="s">
        <v>6978</v>
      </c>
      <c r="F1048" s="14">
        <v>51.67</v>
      </c>
      <c r="G1048" t="s">
        <v>5</v>
      </c>
    </row>
    <row r="1049" spans="1:7" ht="14.25">
      <c r="A1049" s="11">
        <v>44105</v>
      </c>
      <c r="B1049" s="10" t="s">
        <v>7298</v>
      </c>
      <c r="C1049" s="12">
        <v>0.33333333333333331</v>
      </c>
      <c r="D1049" s="13">
        <v>44118</v>
      </c>
      <c r="E1049" s="7" t="s">
        <v>6978</v>
      </c>
      <c r="F1049" s="14">
        <v>51.69</v>
      </c>
      <c r="G1049" t="s">
        <v>5</v>
      </c>
    </row>
    <row r="1050" spans="1:7" ht="14.25">
      <c r="A1050" s="11">
        <v>44136</v>
      </c>
      <c r="B1050" s="10" t="s">
        <v>8149</v>
      </c>
      <c r="C1050" s="12">
        <v>0.79166666666666663</v>
      </c>
      <c r="D1050" s="13">
        <v>44153</v>
      </c>
      <c r="E1050" s="7" t="s">
        <v>6978</v>
      </c>
      <c r="F1050" s="14">
        <v>51.69</v>
      </c>
      <c r="G1050" t="s">
        <v>5</v>
      </c>
    </row>
    <row r="1051" spans="1:7" ht="14.25">
      <c r="A1051" s="11">
        <v>44136</v>
      </c>
      <c r="B1051" s="10" t="s">
        <v>8368</v>
      </c>
      <c r="C1051" s="12">
        <v>0.91666666666666663</v>
      </c>
      <c r="D1051" s="13">
        <v>44162</v>
      </c>
      <c r="E1051" s="7" t="s">
        <v>6978</v>
      </c>
      <c r="F1051" s="14">
        <v>51.74</v>
      </c>
      <c r="G1051" t="s">
        <v>5</v>
      </c>
    </row>
    <row r="1052" spans="1:7" ht="14.25">
      <c r="A1052" s="11">
        <v>44166</v>
      </c>
      <c r="B1052" s="10" t="s">
        <v>8641</v>
      </c>
      <c r="C1052" s="12">
        <v>0.29166666666666669</v>
      </c>
      <c r="D1052" s="13">
        <v>44174</v>
      </c>
      <c r="E1052" s="7" t="s">
        <v>6978</v>
      </c>
      <c r="F1052" s="14">
        <v>51.74</v>
      </c>
      <c r="G1052" t="s">
        <v>5</v>
      </c>
    </row>
    <row r="1053" spans="1:7" ht="14.25">
      <c r="A1053" s="11">
        <v>44136</v>
      </c>
      <c r="B1053" s="10" t="s">
        <v>7980</v>
      </c>
      <c r="C1053" s="12">
        <v>0.75</v>
      </c>
      <c r="D1053" s="13">
        <v>44146</v>
      </c>
      <c r="E1053" s="7" t="s">
        <v>6978</v>
      </c>
      <c r="F1053" s="14">
        <v>51.82</v>
      </c>
      <c r="G1053" t="s">
        <v>5</v>
      </c>
    </row>
    <row r="1054" spans="1:7" ht="14.25">
      <c r="A1054" s="11">
        <v>44166</v>
      </c>
      <c r="B1054" s="10" t="s">
        <v>8770</v>
      </c>
      <c r="C1054" s="12">
        <v>0.66666666666666663</v>
      </c>
      <c r="D1054" s="13">
        <v>44179</v>
      </c>
      <c r="E1054" s="7" t="s">
        <v>6978</v>
      </c>
      <c r="F1054" s="14">
        <v>51.84</v>
      </c>
      <c r="G1054" t="s">
        <v>5</v>
      </c>
    </row>
    <row r="1055" spans="1:7" ht="14.25">
      <c r="A1055" s="11">
        <v>44166</v>
      </c>
      <c r="B1055" s="10" t="s">
        <v>8955</v>
      </c>
      <c r="C1055" s="12">
        <v>0.375</v>
      </c>
      <c r="D1055" s="13">
        <v>44187</v>
      </c>
      <c r="E1055" s="7" t="s">
        <v>6978</v>
      </c>
      <c r="F1055" s="14">
        <v>51.84</v>
      </c>
      <c r="G1055" t="s">
        <v>5</v>
      </c>
    </row>
    <row r="1056" spans="1:7" ht="14.25">
      <c r="A1056" s="11">
        <v>44166</v>
      </c>
      <c r="B1056" s="10" t="s">
        <v>9184</v>
      </c>
      <c r="C1056" s="12">
        <v>0.91666666666666663</v>
      </c>
      <c r="D1056" s="13">
        <v>44196</v>
      </c>
      <c r="E1056" s="7" t="s">
        <v>6978</v>
      </c>
      <c r="F1056" s="14">
        <v>51.86</v>
      </c>
      <c r="G1056" t="s">
        <v>5</v>
      </c>
    </row>
    <row r="1057" spans="1:7" ht="14.25">
      <c r="A1057" s="11">
        <v>44105</v>
      </c>
      <c r="B1057" s="10" t="s">
        <v>7167</v>
      </c>
      <c r="C1057" s="12">
        <v>0.875</v>
      </c>
      <c r="D1057" s="13">
        <v>44112</v>
      </c>
      <c r="E1057" s="7" t="s">
        <v>6978</v>
      </c>
      <c r="F1057" s="14">
        <v>51.95</v>
      </c>
      <c r="G1057" t="s">
        <v>5</v>
      </c>
    </row>
    <row r="1058" spans="1:7" ht="14.25">
      <c r="A1058" s="11">
        <v>44166</v>
      </c>
      <c r="B1058" s="10" t="s">
        <v>8954</v>
      </c>
      <c r="C1058" s="12">
        <v>0.33333333333333331</v>
      </c>
      <c r="D1058" s="13">
        <v>44187</v>
      </c>
      <c r="E1058" s="7" t="s">
        <v>6978</v>
      </c>
      <c r="F1058" s="14">
        <v>51.98</v>
      </c>
      <c r="G1058" t="s">
        <v>5</v>
      </c>
    </row>
    <row r="1059" spans="1:7" ht="14.25">
      <c r="A1059" s="11">
        <v>44166</v>
      </c>
      <c r="B1059" s="10" t="s">
        <v>8870</v>
      </c>
      <c r="C1059" s="12">
        <v>0.83333333333333337</v>
      </c>
      <c r="D1059" s="13">
        <v>44183</v>
      </c>
      <c r="E1059" s="7" t="s">
        <v>6978</v>
      </c>
      <c r="F1059" s="14">
        <v>52</v>
      </c>
      <c r="G1059" t="s">
        <v>5</v>
      </c>
    </row>
    <row r="1060" spans="1:7" ht="14.25">
      <c r="A1060" s="11">
        <v>44136</v>
      </c>
      <c r="B1060" s="10" t="s">
        <v>8312</v>
      </c>
      <c r="C1060" s="12">
        <v>0.58333333333333337</v>
      </c>
      <c r="D1060" s="13">
        <v>44160</v>
      </c>
      <c r="E1060" s="7" t="s">
        <v>6978</v>
      </c>
      <c r="F1060" s="14">
        <v>52.01</v>
      </c>
      <c r="G1060" t="s">
        <v>5</v>
      </c>
    </row>
    <row r="1061" spans="1:7" ht="14.25">
      <c r="A1061" s="11">
        <v>44166</v>
      </c>
      <c r="B1061" s="10" t="s">
        <v>9151</v>
      </c>
      <c r="C1061" s="12">
        <v>0.54166666666666663</v>
      </c>
      <c r="D1061" s="13">
        <v>44195</v>
      </c>
      <c r="E1061" s="7" t="s">
        <v>6978</v>
      </c>
      <c r="F1061" s="14">
        <v>52.01</v>
      </c>
      <c r="G1061" t="s">
        <v>5</v>
      </c>
    </row>
    <row r="1062" spans="1:7" ht="14.25">
      <c r="A1062" s="11">
        <v>44166</v>
      </c>
      <c r="B1062" s="10" t="s">
        <v>8508</v>
      </c>
      <c r="C1062" s="12">
        <v>0.75</v>
      </c>
      <c r="D1062" s="13">
        <v>44168</v>
      </c>
      <c r="E1062" s="7" t="s">
        <v>6978</v>
      </c>
      <c r="F1062" s="14">
        <v>52.14</v>
      </c>
      <c r="G1062" t="s">
        <v>5</v>
      </c>
    </row>
    <row r="1063" spans="1:7" ht="14.25">
      <c r="A1063" s="11">
        <v>44136</v>
      </c>
      <c r="B1063" s="10" t="s">
        <v>8343</v>
      </c>
      <c r="C1063" s="12">
        <v>0.875</v>
      </c>
      <c r="D1063" s="13">
        <v>44161</v>
      </c>
      <c r="E1063" s="7" t="s">
        <v>6978</v>
      </c>
      <c r="F1063" s="14">
        <v>52.23</v>
      </c>
      <c r="G1063" t="s">
        <v>5</v>
      </c>
    </row>
    <row r="1064" spans="1:7" ht="14.25">
      <c r="A1064" s="11">
        <v>44166</v>
      </c>
      <c r="B1064" s="10" t="s">
        <v>8581</v>
      </c>
      <c r="C1064" s="12">
        <v>0.79166666666666663</v>
      </c>
      <c r="D1064" s="13">
        <v>44171</v>
      </c>
      <c r="E1064" s="7" t="s">
        <v>6978</v>
      </c>
      <c r="F1064" s="14">
        <v>52.23</v>
      </c>
      <c r="G1064" t="s">
        <v>5</v>
      </c>
    </row>
    <row r="1065" spans="1:7" ht="14.25">
      <c r="A1065" s="11">
        <v>44136</v>
      </c>
      <c r="B1065" s="10" t="s">
        <v>8439</v>
      </c>
      <c r="C1065" s="12">
        <v>0.875</v>
      </c>
      <c r="D1065" s="13">
        <v>44165</v>
      </c>
      <c r="E1065" s="7" t="s">
        <v>6978</v>
      </c>
      <c r="F1065" s="14">
        <v>52.25</v>
      </c>
      <c r="G1065" t="s">
        <v>5</v>
      </c>
    </row>
    <row r="1066" spans="1:7" ht="14.25">
      <c r="A1066" s="11">
        <v>44166</v>
      </c>
      <c r="B1066" s="10" t="s">
        <v>9185</v>
      </c>
      <c r="C1066" s="12">
        <v>0.95833333333333337</v>
      </c>
      <c r="D1066" s="13">
        <v>44196</v>
      </c>
      <c r="E1066" s="7" t="s">
        <v>6978</v>
      </c>
      <c r="F1066" s="14">
        <v>52.26</v>
      </c>
      <c r="G1066" t="s">
        <v>5</v>
      </c>
    </row>
    <row r="1067" spans="1:7" ht="14.25">
      <c r="A1067" s="11">
        <v>44166</v>
      </c>
      <c r="B1067" s="10" t="s">
        <v>8967</v>
      </c>
      <c r="C1067" s="12">
        <v>0.875</v>
      </c>
      <c r="D1067" s="13">
        <v>44187</v>
      </c>
      <c r="E1067" s="7" t="s">
        <v>6978</v>
      </c>
      <c r="F1067" s="14">
        <v>52.36</v>
      </c>
      <c r="G1067" t="s">
        <v>5</v>
      </c>
    </row>
    <row r="1068" spans="1:7" ht="14.25">
      <c r="A1068" s="11">
        <v>44166</v>
      </c>
      <c r="B1068" s="10" t="s">
        <v>8978</v>
      </c>
      <c r="C1068" s="12">
        <v>0.33333333333333331</v>
      </c>
      <c r="D1068" s="13">
        <v>44188</v>
      </c>
      <c r="E1068" s="7" t="s">
        <v>6978</v>
      </c>
      <c r="F1068" s="14">
        <v>52.36</v>
      </c>
      <c r="G1068" t="s">
        <v>5</v>
      </c>
    </row>
    <row r="1069" spans="1:7" ht="14.25">
      <c r="A1069" s="11">
        <v>44166</v>
      </c>
      <c r="B1069" s="10" t="s">
        <v>9154</v>
      </c>
      <c r="C1069" s="12">
        <v>0.66666666666666663</v>
      </c>
      <c r="D1069" s="13">
        <v>44195</v>
      </c>
      <c r="E1069" s="7" t="s">
        <v>6978</v>
      </c>
      <c r="F1069" s="14">
        <v>52.36</v>
      </c>
      <c r="G1069" t="s">
        <v>5</v>
      </c>
    </row>
    <row r="1070" spans="1:7" ht="14.25">
      <c r="A1070" s="11">
        <v>44166</v>
      </c>
      <c r="B1070" s="10" t="s">
        <v>9175</v>
      </c>
      <c r="C1070" s="12">
        <v>0.54166666666666663</v>
      </c>
      <c r="D1070" s="13">
        <v>44196</v>
      </c>
      <c r="E1070" s="7" t="s">
        <v>6978</v>
      </c>
      <c r="F1070" s="14">
        <v>52.36</v>
      </c>
      <c r="G1070" t="s">
        <v>5</v>
      </c>
    </row>
    <row r="1071" spans="1:7" ht="14.25">
      <c r="A1071" s="11">
        <v>44105</v>
      </c>
      <c r="B1071" s="10" t="s">
        <v>7491</v>
      </c>
      <c r="C1071" s="12">
        <v>0.375</v>
      </c>
      <c r="D1071" s="13">
        <v>44126</v>
      </c>
      <c r="E1071" s="7" t="s">
        <v>6978</v>
      </c>
      <c r="F1071" s="14">
        <v>52.49</v>
      </c>
      <c r="G1071" t="s">
        <v>5</v>
      </c>
    </row>
    <row r="1072" spans="1:7" ht="14.25">
      <c r="A1072" s="11">
        <v>44166</v>
      </c>
      <c r="B1072" s="10" t="s">
        <v>8916</v>
      </c>
      <c r="C1072" s="12">
        <v>0.75</v>
      </c>
      <c r="D1072" s="13">
        <v>44185</v>
      </c>
      <c r="E1072" s="7" t="s">
        <v>6978</v>
      </c>
      <c r="F1072" s="14">
        <v>52.49</v>
      </c>
      <c r="G1072" t="s">
        <v>5</v>
      </c>
    </row>
    <row r="1073" spans="1:7" ht="14.25">
      <c r="A1073" s="11">
        <v>44166</v>
      </c>
      <c r="B1073" s="10" t="s">
        <v>8896</v>
      </c>
      <c r="C1073" s="12">
        <v>0.91666666666666663</v>
      </c>
      <c r="D1073" s="13">
        <v>44184</v>
      </c>
      <c r="E1073" s="7" t="s">
        <v>6978</v>
      </c>
      <c r="F1073" s="14">
        <v>52.5</v>
      </c>
      <c r="G1073" t="s">
        <v>5</v>
      </c>
    </row>
    <row r="1074" spans="1:7" ht="14.25">
      <c r="A1074" s="11">
        <v>44105</v>
      </c>
      <c r="B1074" s="10" t="s">
        <v>7646</v>
      </c>
      <c r="C1074" s="12">
        <v>0.83333333333333337</v>
      </c>
      <c r="D1074" s="13">
        <v>44132</v>
      </c>
      <c r="E1074" s="7" t="s">
        <v>6978</v>
      </c>
      <c r="F1074" s="14">
        <v>52.61</v>
      </c>
      <c r="G1074" t="s">
        <v>5</v>
      </c>
    </row>
    <row r="1075" spans="1:7" ht="14.25">
      <c r="A1075" s="11">
        <v>44166</v>
      </c>
      <c r="B1075" s="10" t="s">
        <v>8991</v>
      </c>
      <c r="C1075" s="12">
        <v>0.875</v>
      </c>
      <c r="D1075" s="13">
        <v>44188</v>
      </c>
      <c r="E1075" s="7" t="s">
        <v>6978</v>
      </c>
      <c r="F1075" s="14">
        <v>52.62</v>
      </c>
      <c r="G1075" t="s">
        <v>5</v>
      </c>
    </row>
    <row r="1076" spans="1:7" ht="14.25">
      <c r="A1076" s="11">
        <v>44136</v>
      </c>
      <c r="B1076" s="10" t="s">
        <v>8004</v>
      </c>
      <c r="C1076" s="12">
        <v>0.75</v>
      </c>
      <c r="D1076" s="13">
        <v>44147</v>
      </c>
      <c r="E1076" s="7" t="s">
        <v>6978</v>
      </c>
      <c r="F1076" s="14">
        <v>52.72</v>
      </c>
      <c r="G1076" t="s">
        <v>5</v>
      </c>
    </row>
    <row r="1077" spans="1:7" ht="14.25">
      <c r="A1077" s="11">
        <v>44166</v>
      </c>
      <c r="B1077" s="10" t="s">
        <v>8473</v>
      </c>
      <c r="C1077" s="12">
        <v>0.29166666666666669</v>
      </c>
      <c r="D1077" s="13">
        <v>44167</v>
      </c>
      <c r="E1077" s="7" t="s">
        <v>6978</v>
      </c>
      <c r="F1077" s="14">
        <v>52.75</v>
      </c>
      <c r="G1077" t="s">
        <v>5</v>
      </c>
    </row>
    <row r="1078" spans="1:7" ht="14.25">
      <c r="A1078" s="11">
        <v>44166</v>
      </c>
      <c r="B1078" s="10" t="s">
        <v>8488</v>
      </c>
      <c r="C1078" s="12">
        <v>0.91666666666666663</v>
      </c>
      <c r="D1078" s="13">
        <v>44167</v>
      </c>
      <c r="E1078" s="7" t="s">
        <v>6978</v>
      </c>
      <c r="F1078" s="14">
        <v>52.8</v>
      </c>
      <c r="G1078" t="s">
        <v>5</v>
      </c>
    </row>
    <row r="1079" spans="1:7" ht="14.25">
      <c r="A1079" s="11">
        <v>44166</v>
      </c>
      <c r="B1079" s="10" t="s">
        <v>9176</v>
      </c>
      <c r="C1079" s="12">
        <v>0.58333333333333337</v>
      </c>
      <c r="D1079" s="13">
        <v>44196</v>
      </c>
      <c r="E1079" s="7" t="s">
        <v>6978</v>
      </c>
      <c r="F1079" s="14">
        <v>52.84</v>
      </c>
      <c r="G1079" t="s">
        <v>5</v>
      </c>
    </row>
    <row r="1080" spans="1:7" ht="14.25">
      <c r="A1080" s="11">
        <v>44136</v>
      </c>
      <c r="B1080" s="10" t="s">
        <v>8271</v>
      </c>
      <c r="C1080" s="12">
        <v>0.875</v>
      </c>
      <c r="D1080" s="13">
        <v>44158</v>
      </c>
      <c r="E1080" s="7" t="s">
        <v>6978</v>
      </c>
      <c r="F1080" s="14">
        <v>52.85</v>
      </c>
      <c r="G1080" t="s">
        <v>5</v>
      </c>
    </row>
    <row r="1081" spans="1:7" ht="14.25">
      <c r="A1081" s="11">
        <v>44136</v>
      </c>
      <c r="B1081" s="10" t="s">
        <v>8313</v>
      </c>
      <c r="C1081" s="12">
        <v>0.625</v>
      </c>
      <c r="D1081" s="13">
        <v>44160</v>
      </c>
      <c r="E1081" s="7" t="s">
        <v>6978</v>
      </c>
      <c r="F1081" s="14">
        <v>52.91</v>
      </c>
      <c r="G1081" t="s">
        <v>5</v>
      </c>
    </row>
    <row r="1082" spans="1:7" ht="14.25">
      <c r="A1082" s="11">
        <v>44136</v>
      </c>
      <c r="B1082" s="10" t="s">
        <v>8367</v>
      </c>
      <c r="C1082" s="12">
        <v>0.875</v>
      </c>
      <c r="D1082" s="13">
        <v>44162</v>
      </c>
      <c r="E1082" s="7" t="s">
        <v>6978</v>
      </c>
      <c r="F1082" s="14">
        <v>52.91</v>
      </c>
      <c r="G1082" t="s">
        <v>5</v>
      </c>
    </row>
    <row r="1083" spans="1:7" ht="14.25">
      <c r="A1083" s="11">
        <v>44136</v>
      </c>
      <c r="B1083" s="10" t="s">
        <v>8335</v>
      </c>
      <c r="C1083" s="12">
        <v>0.54166666666666663</v>
      </c>
      <c r="D1083" s="13">
        <v>44161</v>
      </c>
      <c r="E1083" s="7" t="s">
        <v>6978</v>
      </c>
      <c r="F1083" s="14">
        <v>52.95</v>
      </c>
      <c r="G1083" t="s">
        <v>5</v>
      </c>
    </row>
    <row r="1084" spans="1:7" ht="14.25">
      <c r="A1084" s="11">
        <v>44166</v>
      </c>
      <c r="B1084" s="10" t="s">
        <v>9159</v>
      </c>
      <c r="C1084" s="12">
        <v>0.875</v>
      </c>
      <c r="D1084" s="13">
        <v>44195</v>
      </c>
      <c r="E1084" s="7" t="s">
        <v>6978</v>
      </c>
      <c r="F1084" s="14">
        <v>52.95</v>
      </c>
      <c r="G1084" t="s">
        <v>5</v>
      </c>
    </row>
    <row r="1085" spans="1:7" ht="14.25">
      <c r="A1085" s="11">
        <v>44105</v>
      </c>
      <c r="B1085" s="10" t="s">
        <v>7141</v>
      </c>
      <c r="C1085" s="12">
        <v>0.79166666666666663</v>
      </c>
      <c r="D1085" s="13">
        <v>44111</v>
      </c>
      <c r="E1085" s="7" t="s">
        <v>6978</v>
      </c>
      <c r="F1085" s="14">
        <v>52.97</v>
      </c>
      <c r="G1085" t="s">
        <v>5</v>
      </c>
    </row>
    <row r="1086" spans="1:7" ht="14.25">
      <c r="A1086" s="11">
        <v>44166</v>
      </c>
      <c r="B1086" s="10" t="s">
        <v>9133</v>
      </c>
      <c r="C1086" s="12">
        <v>0.79166666666666663</v>
      </c>
      <c r="D1086" s="13">
        <v>44194</v>
      </c>
      <c r="E1086" s="7" t="s">
        <v>6978</v>
      </c>
      <c r="F1086" s="14">
        <v>52.97</v>
      </c>
      <c r="G1086" t="s">
        <v>5</v>
      </c>
    </row>
    <row r="1087" spans="1:7" ht="14.25">
      <c r="A1087" s="11">
        <v>44105</v>
      </c>
      <c r="B1087" s="10" t="s">
        <v>7142</v>
      </c>
      <c r="C1087" s="12">
        <v>0.83333333333333337</v>
      </c>
      <c r="D1087" s="13">
        <v>44111</v>
      </c>
      <c r="E1087" s="7" t="s">
        <v>6978</v>
      </c>
      <c r="F1087" s="14">
        <v>53</v>
      </c>
      <c r="G1087" t="s">
        <v>5</v>
      </c>
    </row>
    <row r="1088" spans="1:7" ht="14.25">
      <c r="A1088" s="11">
        <v>44166</v>
      </c>
      <c r="B1088" s="10" t="s">
        <v>8748</v>
      </c>
      <c r="C1088" s="12">
        <v>0.75</v>
      </c>
      <c r="D1088" s="13">
        <v>44178</v>
      </c>
      <c r="E1088" s="7" t="s">
        <v>6978</v>
      </c>
      <c r="F1088" s="14">
        <v>53</v>
      </c>
      <c r="G1088" t="s">
        <v>5</v>
      </c>
    </row>
    <row r="1089" spans="1:7" ht="14.25">
      <c r="A1089" s="11">
        <v>44166</v>
      </c>
      <c r="B1089" s="10" t="s">
        <v>8982</v>
      </c>
      <c r="C1089" s="12">
        <v>0.5</v>
      </c>
      <c r="D1089" s="13">
        <v>44188</v>
      </c>
      <c r="E1089" s="7" t="s">
        <v>6978</v>
      </c>
      <c r="F1089" s="14">
        <v>53</v>
      </c>
      <c r="G1089" t="s">
        <v>5</v>
      </c>
    </row>
    <row r="1090" spans="1:7" ht="14.25">
      <c r="A1090" s="11">
        <v>44166</v>
      </c>
      <c r="B1090" s="10" t="s">
        <v>8988</v>
      </c>
      <c r="C1090" s="12">
        <v>0.75</v>
      </c>
      <c r="D1090" s="13">
        <v>44188</v>
      </c>
      <c r="E1090" s="7" t="s">
        <v>6978</v>
      </c>
      <c r="F1090" s="14">
        <v>53</v>
      </c>
      <c r="G1090" t="s">
        <v>5</v>
      </c>
    </row>
    <row r="1091" spans="1:7" ht="14.25">
      <c r="A1091" s="11">
        <v>44166</v>
      </c>
      <c r="B1091" s="10" t="s">
        <v>8503</v>
      </c>
      <c r="C1091" s="12">
        <v>0.54166666666666663</v>
      </c>
      <c r="D1091" s="13">
        <v>44168</v>
      </c>
      <c r="E1091" s="7" t="s">
        <v>6978</v>
      </c>
      <c r="F1091" s="14">
        <v>53.01</v>
      </c>
      <c r="G1091" t="s">
        <v>5</v>
      </c>
    </row>
    <row r="1092" spans="1:7" ht="14.25">
      <c r="A1092" s="11">
        <v>44166</v>
      </c>
      <c r="B1092" s="10" t="s">
        <v>8644</v>
      </c>
      <c r="C1092" s="12">
        <v>0.41666666666666669</v>
      </c>
      <c r="D1092" s="13">
        <v>44174</v>
      </c>
      <c r="E1092" s="7" t="s">
        <v>6978</v>
      </c>
      <c r="F1092" s="14">
        <v>53.01</v>
      </c>
      <c r="G1092" t="s">
        <v>5</v>
      </c>
    </row>
    <row r="1093" spans="1:7" ht="14.25">
      <c r="A1093" s="11">
        <v>44166</v>
      </c>
      <c r="B1093" s="10" t="s">
        <v>9146</v>
      </c>
      <c r="C1093" s="12">
        <v>0.33333333333333331</v>
      </c>
      <c r="D1093" s="13">
        <v>44195</v>
      </c>
      <c r="E1093" s="7" t="s">
        <v>6978</v>
      </c>
      <c r="F1093" s="14">
        <v>53.01</v>
      </c>
      <c r="G1093" t="s">
        <v>5</v>
      </c>
    </row>
    <row r="1094" spans="1:7" ht="14.25">
      <c r="A1094" s="11">
        <v>44166</v>
      </c>
      <c r="B1094" s="10" t="s">
        <v>8941</v>
      </c>
      <c r="C1094" s="12">
        <v>0.79166666666666663</v>
      </c>
      <c r="D1094" s="13">
        <v>44186</v>
      </c>
      <c r="E1094" s="7" t="s">
        <v>6978</v>
      </c>
      <c r="F1094" s="14">
        <v>53.03</v>
      </c>
      <c r="G1094" t="s">
        <v>5</v>
      </c>
    </row>
    <row r="1095" spans="1:7" ht="14.25">
      <c r="A1095" s="11">
        <v>44136</v>
      </c>
      <c r="B1095" s="10" t="s">
        <v>8305</v>
      </c>
      <c r="C1095" s="12">
        <v>0.29166666666666669</v>
      </c>
      <c r="D1095" s="13">
        <v>44160</v>
      </c>
      <c r="E1095" s="7" t="s">
        <v>6978</v>
      </c>
      <c r="F1095" s="14">
        <v>53.05</v>
      </c>
      <c r="G1095" t="s">
        <v>5</v>
      </c>
    </row>
    <row r="1096" spans="1:7" ht="14.25">
      <c r="A1096" s="11">
        <v>44166</v>
      </c>
      <c r="B1096" s="10" t="s">
        <v>8979</v>
      </c>
      <c r="C1096" s="12">
        <v>0.375</v>
      </c>
      <c r="D1096" s="13">
        <v>44188</v>
      </c>
      <c r="E1096" s="7" t="s">
        <v>6978</v>
      </c>
      <c r="F1096" s="14">
        <v>53.14</v>
      </c>
      <c r="G1096" t="s">
        <v>5</v>
      </c>
    </row>
    <row r="1097" spans="1:7" ht="14.25">
      <c r="A1097" s="11">
        <v>44105</v>
      </c>
      <c r="B1097" s="10" t="s">
        <v>7525</v>
      </c>
      <c r="C1097" s="12">
        <v>0.79166666666666663</v>
      </c>
      <c r="D1097" s="13">
        <v>44127</v>
      </c>
      <c r="E1097" s="7" t="s">
        <v>6978</v>
      </c>
      <c r="F1097" s="14">
        <v>53.16</v>
      </c>
      <c r="G1097" t="s">
        <v>5</v>
      </c>
    </row>
    <row r="1098" spans="1:7" ht="14.25">
      <c r="A1098" s="11">
        <v>44166</v>
      </c>
      <c r="B1098" s="10" t="s">
        <v>8892</v>
      </c>
      <c r="C1098" s="12">
        <v>0.75</v>
      </c>
      <c r="D1098" s="13">
        <v>44184</v>
      </c>
      <c r="E1098" s="7" t="s">
        <v>6978</v>
      </c>
      <c r="F1098" s="14">
        <v>53.16</v>
      </c>
      <c r="G1098" t="s">
        <v>5</v>
      </c>
    </row>
    <row r="1099" spans="1:7" ht="14.25">
      <c r="A1099" s="11">
        <v>44166</v>
      </c>
      <c r="B1099" s="10" t="s">
        <v>8933</v>
      </c>
      <c r="C1099" s="12">
        <v>0.45833333333333331</v>
      </c>
      <c r="D1099" s="13">
        <v>44186</v>
      </c>
      <c r="E1099" s="7" t="s">
        <v>6978</v>
      </c>
      <c r="F1099" s="14">
        <v>53.16</v>
      </c>
      <c r="G1099" t="s">
        <v>5</v>
      </c>
    </row>
    <row r="1100" spans="1:7" ht="14.25">
      <c r="A1100" s="11">
        <v>44166</v>
      </c>
      <c r="B1100" s="10" t="s">
        <v>8942</v>
      </c>
      <c r="C1100" s="12">
        <v>0.83333333333333337</v>
      </c>
      <c r="D1100" s="13">
        <v>44186</v>
      </c>
      <c r="E1100" s="7" t="s">
        <v>6978</v>
      </c>
      <c r="F1100" s="14">
        <v>53.16</v>
      </c>
      <c r="G1100" t="s">
        <v>5</v>
      </c>
    </row>
    <row r="1101" spans="1:7" ht="14.25">
      <c r="A1101" s="11">
        <v>44136</v>
      </c>
      <c r="B1101" s="10" t="s">
        <v>7931</v>
      </c>
      <c r="C1101" s="12">
        <v>0.70833333333333337</v>
      </c>
      <c r="D1101" s="13">
        <v>44144</v>
      </c>
      <c r="E1101" s="7" t="s">
        <v>6978</v>
      </c>
      <c r="F1101" s="14">
        <v>53.18</v>
      </c>
      <c r="G1101" t="s">
        <v>5</v>
      </c>
    </row>
    <row r="1102" spans="1:7" ht="14.25">
      <c r="A1102" s="11">
        <v>44166</v>
      </c>
      <c r="B1102" s="10" t="s">
        <v>8963</v>
      </c>
      <c r="C1102" s="12">
        <v>0.70833333333333337</v>
      </c>
      <c r="D1102" s="13">
        <v>44187</v>
      </c>
      <c r="E1102" s="7" t="s">
        <v>6978</v>
      </c>
      <c r="F1102" s="14">
        <v>53.24</v>
      </c>
      <c r="G1102" t="s">
        <v>5</v>
      </c>
    </row>
    <row r="1103" spans="1:7" ht="14.25">
      <c r="A1103" s="11">
        <v>44136</v>
      </c>
      <c r="B1103" s="10" t="s">
        <v>8307</v>
      </c>
      <c r="C1103" s="12">
        <v>0.375</v>
      </c>
      <c r="D1103" s="13">
        <v>44160</v>
      </c>
      <c r="E1103" s="7" t="s">
        <v>6978</v>
      </c>
      <c r="F1103" s="14">
        <v>53.25</v>
      </c>
      <c r="G1103" t="s">
        <v>5</v>
      </c>
    </row>
    <row r="1104" spans="1:7" ht="14.25">
      <c r="A1104" s="11">
        <v>44166</v>
      </c>
      <c r="B1104" s="10" t="s">
        <v>8463</v>
      </c>
      <c r="C1104" s="12">
        <v>0.875</v>
      </c>
      <c r="D1104" s="13">
        <v>44166</v>
      </c>
      <c r="E1104" s="7" t="s">
        <v>6978</v>
      </c>
      <c r="F1104" s="14">
        <v>53.25</v>
      </c>
      <c r="G1104" t="s">
        <v>5</v>
      </c>
    </row>
    <row r="1105" spans="1:7" ht="14.25">
      <c r="A1105" s="11">
        <v>44166</v>
      </c>
      <c r="B1105" s="10" t="s">
        <v>8799</v>
      </c>
      <c r="C1105" s="12">
        <v>0.875</v>
      </c>
      <c r="D1105" s="13">
        <v>44180</v>
      </c>
      <c r="E1105" s="7" t="s">
        <v>6978</v>
      </c>
      <c r="F1105" s="14">
        <v>53.3</v>
      </c>
      <c r="G1105" t="s">
        <v>5</v>
      </c>
    </row>
    <row r="1106" spans="1:7" ht="14.25">
      <c r="A1106" s="11">
        <v>44166</v>
      </c>
      <c r="B1106" s="10" t="s">
        <v>8651</v>
      </c>
      <c r="C1106" s="12">
        <v>0.70833333333333337</v>
      </c>
      <c r="D1106" s="13">
        <v>44174</v>
      </c>
      <c r="E1106" s="7" t="s">
        <v>6978</v>
      </c>
      <c r="F1106" s="14">
        <v>53.32</v>
      </c>
      <c r="G1106" t="s">
        <v>5</v>
      </c>
    </row>
    <row r="1107" spans="1:7" ht="14.25">
      <c r="A1107" s="11">
        <v>44166</v>
      </c>
      <c r="B1107" s="10" t="s">
        <v>8766</v>
      </c>
      <c r="C1107" s="12">
        <v>0.5</v>
      </c>
      <c r="D1107" s="13">
        <v>44179</v>
      </c>
      <c r="E1107" s="7" t="s">
        <v>6978</v>
      </c>
      <c r="F1107" s="14">
        <v>53.42</v>
      </c>
      <c r="G1107" t="s">
        <v>5</v>
      </c>
    </row>
    <row r="1108" spans="1:7" ht="14.25">
      <c r="A1108" s="11">
        <v>44166</v>
      </c>
      <c r="B1108" s="10" t="s">
        <v>8940</v>
      </c>
      <c r="C1108" s="12">
        <v>0.75</v>
      </c>
      <c r="D1108" s="13">
        <v>44186</v>
      </c>
      <c r="E1108" s="7" t="s">
        <v>6978</v>
      </c>
      <c r="F1108" s="14">
        <v>53.46</v>
      </c>
      <c r="G1108" t="s">
        <v>5</v>
      </c>
    </row>
    <row r="1109" spans="1:7" ht="14.25">
      <c r="A1109" s="11">
        <v>44166</v>
      </c>
      <c r="B1109" s="10" t="s">
        <v>8474</v>
      </c>
      <c r="C1109" s="12">
        <v>0.33333333333333331</v>
      </c>
      <c r="D1109" s="13">
        <v>44167</v>
      </c>
      <c r="E1109" s="7" t="s">
        <v>6978</v>
      </c>
      <c r="F1109" s="14">
        <v>53.48</v>
      </c>
      <c r="G1109" t="s">
        <v>5</v>
      </c>
    </row>
    <row r="1110" spans="1:7" ht="14.25">
      <c r="A1110" s="11">
        <v>44166</v>
      </c>
      <c r="B1110" s="10" t="s">
        <v>8475</v>
      </c>
      <c r="C1110" s="12">
        <v>0.375</v>
      </c>
      <c r="D1110" s="13">
        <v>44167</v>
      </c>
      <c r="E1110" s="7" t="s">
        <v>6978</v>
      </c>
      <c r="F1110" s="14">
        <v>53.48</v>
      </c>
      <c r="G1110" t="s">
        <v>5</v>
      </c>
    </row>
    <row r="1111" spans="1:7" ht="14.25">
      <c r="A1111" s="11">
        <v>44166</v>
      </c>
      <c r="B1111" s="10" t="s">
        <v>8496</v>
      </c>
      <c r="C1111" s="12">
        <v>0.25</v>
      </c>
      <c r="D1111" s="13">
        <v>44168</v>
      </c>
      <c r="E1111" s="7" t="s">
        <v>6978</v>
      </c>
      <c r="F1111" s="14">
        <v>53.48</v>
      </c>
      <c r="G1111" t="s">
        <v>5</v>
      </c>
    </row>
    <row r="1112" spans="1:7" ht="14.25">
      <c r="A1112" s="11">
        <v>44166</v>
      </c>
      <c r="B1112" s="10" t="s">
        <v>8810</v>
      </c>
      <c r="C1112" s="12">
        <v>0.33333333333333331</v>
      </c>
      <c r="D1112" s="13">
        <v>44181</v>
      </c>
      <c r="E1112" s="7" t="s">
        <v>6978</v>
      </c>
      <c r="F1112" s="14">
        <v>53.48</v>
      </c>
      <c r="G1112" t="s">
        <v>5</v>
      </c>
    </row>
    <row r="1113" spans="1:7" ht="14.25">
      <c r="A1113" s="11">
        <v>44166</v>
      </c>
      <c r="B1113" s="10" t="s">
        <v>9174</v>
      </c>
      <c r="C1113" s="12">
        <v>0.5</v>
      </c>
      <c r="D1113" s="13">
        <v>44196</v>
      </c>
      <c r="E1113" s="7" t="s">
        <v>6978</v>
      </c>
      <c r="F1113" s="14">
        <v>53.48</v>
      </c>
      <c r="G1113" t="s">
        <v>5</v>
      </c>
    </row>
    <row r="1114" spans="1:7" ht="14.25">
      <c r="A1114" s="11">
        <v>44105</v>
      </c>
      <c r="B1114" s="10" t="s">
        <v>7262</v>
      </c>
      <c r="C1114" s="12">
        <v>0.83333333333333337</v>
      </c>
      <c r="D1114" s="13">
        <v>44116</v>
      </c>
      <c r="E1114" s="7" t="s">
        <v>6978</v>
      </c>
      <c r="F1114" s="14">
        <v>53.49</v>
      </c>
      <c r="G1114" t="s">
        <v>5</v>
      </c>
    </row>
    <row r="1115" spans="1:7" ht="14.25">
      <c r="A1115" s="11">
        <v>44136</v>
      </c>
      <c r="B1115" s="10" t="s">
        <v>8306</v>
      </c>
      <c r="C1115" s="12">
        <v>0.33333333333333331</v>
      </c>
      <c r="D1115" s="13">
        <v>44160</v>
      </c>
      <c r="E1115" s="7" t="s">
        <v>6978</v>
      </c>
      <c r="F1115" s="14">
        <v>53.5</v>
      </c>
      <c r="G1115" t="s">
        <v>5</v>
      </c>
    </row>
    <row r="1116" spans="1:7" ht="14.25">
      <c r="A1116" s="11">
        <v>44166</v>
      </c>
      <c r="B1116" s="10" t="s">
        <v>8934</v>
      </c>
      <c r="C1116" s="12">
        <v>0.5</v>
      </c>
      <c r="D1116" s="13">
        <v>44186</v>
      </c>
      <c r="E1116" s="7" t="s">
        <v>6978</v>
      </c>
      <c r="F1116" s="14">
        <v>53.52</v>
      </c>
      <c r="G1116" t="s">
        <v>5</v>
      </c>
    </row>
    <row r="1117" spans="1:7" ht="14.25">
      <c r="A1117" s="11">
        <v>44105</v>
      </c>
      <c r="B1117" s="10" t="s">
        <v>7502</v>
      </c>
      <c r="C1117" s="12">
        <v>0.83333333333333337</v>
      </c>
      <c r="D1117" s="13">
        <v>44126</v>
      </c>
      <c r="E1117" s="7" t="s">
        <v>6978</v>
      </c>
      <c r="F1117" s="14">
        <v>53.56</v>
      </c>
      <c r="G1117" t="s">
        <v>5</v>
      </c>
    </row>
    <row r="1118" spans="1:7" ht="14.25">
      <c r="A1118" s="11">
        <v>44136</v>
      </c>
      <c r="B1118" s="10" t="s">
        <v>8283</v>
      </c>
      <c r="C1118" s="12">
        <v>0.375</v>
      </c>
      <c r="D1118" s="13">
        <v>44159</v>
      </c>
      <c r="E1118" s="7" t="s">
        <v>6978</v>
      </c>
      <c r="F1118" s="14">
        <v>53.66</v>
      </c>
      <c r="G1118" t="s">
        <v>5</v>
      </c>
    </row>
    <row r="1119" spans="1:7" ht="14.25">
      <c r="A1119" s="11">
        <v>44136</v>
      </c>
      <c r="B1119" s="10" t="s">
        <v>7958</v>
      </c>
      <c r="C1119" s="12">
        <v>0.83333333333333337</v>
      </c>
      <c r="D1119" s="13">
        <v>44145</v>
      </c>
      <c r="E1119" s="7" t="s">
        <v>6978</v>
      </c>
      <c r="F1119" s="14">
        <v>53.67</v>
      </c>
      <c r="G1119" t="s">
        <v>5</v>
      </c>
    </row>
    <row r="1120" spans="1:7" ht="14.25">
      <c r="A1120" s="11">
        <v>44166</v>
      </c>
      <c r="B1120" s="10" t="s">
        <v>8930</v>
      </c>
      <c r="C1120" s="12">
        <v>0.33333333333333331</v>
      </c>
      <c r="D1120" s="13">
        <v>44186</v>
      </c>
      <c r="E1120" s="7" t="s">
        <v>6978</v>
      </c>
      <c r="F1120" s="14">
        <v>53.68</v>
      </c>
      <c r="G1120" t="s">
        <v>5</v>
      </c>
    </row>
    <row r="1121" spans="1:7" ht="14.25">
      <c r="A1121" s="11">
        <v>44166</v>
      </c>
      <c r="B1121" s="10" t="s">
        <v>8931</v>
      </c>
      <c r="C1121" s="12">
        <v>0.375</v>
      </c>
      <c r="D1121" s="13">
        <v>44186</v>
      </c>
      <c r="E1121" s="7" t="s">
        <v>6978</v>
      </c>
      <c r="F1121" s="14">
        <v>53.68</v>
      </c>
      <c r="G1121" t="s">
        <v>5</v>
      </c>
    </row>
    <row r="1122" spans="1:7" ht="14.25">
      <c r="A1122" s="11">
        <v>44166</v>
      </c>
      <c r="B1122" s="10" t="s">
        <v>8932</v>
      </c>
      <c r="C1122" s="12">
        <v>0.41666666666666669</v>
      </c>
      <c r="D1122" s="13">
        <v>44186</v>
      </c>
      <c r="E1122" s="7" t="s">
        <v>6978</v>
      </c>
      <c r="F1122" s="14">
        <v>53.68</v>
      </c>
      <c r="G1122" t="s">
        <v>5</v>
      </c>
    </row>
    <row r="1123" spans="1:7" ht="14.25">
      <c r="A1123" s="11">
        <v>44166</v>
      </c>
      <c r="B1123" s="10" t="s">
        <v>8966</v>
      </c>
      <c r="C1123" s="12">
        <v>0.83333333333333337</v>
      </c>
      <c r="D1123" s="13">
        <v>44187</v>
      </c>
      <c r="E1123" s="7" t="s">
        <v>6978</v>
      </c>
      <c r="F1123" s="14">
        <v>53.7</v>
      </c>
      <c r="G1123" t="s">
        <v>5</v>
      </c>
    </row>
    <row r="1124" spans="1:7" ht="14.25">
      <c r="A1124" s="11">
        <v>44166</v>
      </c>
      <c r="B1124" s="10" t="s">
        <v>9149</v>
      </c>
      <c r="C1124" s="12">
        <v>0.45833333333333331</v>
      </c>
      <c r="D1124" s="13">
        <v>44195</v>
      </c>
      <c r="E1124" s="7" t="s">
        <v>6978</v>
      </c>
      <c r="F1124" s="14">
        <v>53.7</v>
      </c>
      <c r="G1124" t="s">
        <v>5</v>
      </c>
    </row>
    <row r="1125" spans="1:7" ht="14.25">
      <c r="A1125" s="11">
        <v>44166</v>
      </c>
      <c r="B1125" s="10" t="s">
        <v>8893</v>
      </c>
      <c r="C1125" s="12">
        <v>0.79166666666666663</v>
      </c>
      <c r="D1125" s="13">
        <v>44184</v>
      </c>
      <c r="E1125" s="7" t="s">
        <v>6978</v>
      </c>
      <c r="F1125" s="14">
        <v>53.8</v>
      </c>
      <c r="G1125" t="s">
        <v>5</v>
      </c>
    </row>
    <row r="1126" spans="1:7" ht="14.25">
      <c r="A1126" s="11">
        <v>44166</v>
      </c>
      <c r="B1126" s="10" t="s">
        <v>8824</v>
      </c>
      <c r="C1126" s="12">
        <v>0.91666666666666663</v>
      </c>
      <c r="D1126" s="13">
        <v>44181</v>
      </c>
      <c r="E1126" s="7" t="s">
        <v>6978</v>
      </c>
      <c r="F1126" s="14">
        <v>53.81</v>
      </c>
      <c r="G1126" t="s">
        <v>5</v>
      </c>
    </row>
    <row r="1127" spans="1:7" ht="14.25">
      <c r="A1127" s="11">
        <v>44136</v>
      </c>
      <c r="B1127" s="10" t="s">
        <v>8389</v>
      </c>
      <c r="C1127" s="12">
        <v>0.79166666666666663</v>
      </c>
      <c r="D1127" s="13">
        <v>44163</v>
      </c>
      <c r="E1127" s="7" t="s">
        <v>6978</v>
      </c>
      <c r="F1127" s="14">
        <v>53.83</v>
      </c>
      <c r="G1127" t="s">
        <v>5</v>
      </c>
    </row>
    <row r="1128" spans="1:7" ht="14.25">
      <c r="A1128" s="11">
        <v>44166</v>
      </c>
      <c r="B1128" s="10" t="s">
        <v>8483</v>
      </c>
      <c r="C1128" s="12">
        <v>0.70833333333333337</v>
      </c>
      <c r="D1128" s="13">
        <v>44167</v>
      </c>
      <c r="E1128" s="7" t="s">
        <v>6978</v>
      </c>
      <c r="F1128" s="14">
        <v>53.89</v>
      </c>
      <c r="G1128" t="s">
        <v>5</v>
      </c>
    </row>
    <row r="1129" spans="1:7" ht="14.25">
      <c r="A1129" s="11">
        <v>44166</v>
      </c>
      <c r="B1129" s="10" t="s">
        <v>8965</v>
      </c>
      <c r="C1129" s="12">
        <v>0.79166666666666663</v>
      </c>
      <c r="D1129" s="13">
        <v>44187</v>
      </c>
      <c r="E1129" s="7" t="s">
        <v>6978</v>
      </c>
      <c r="F1129" s="14">
        <v>53.9</v>
      </c>
      <c r="G1129" t="s">
        <v>5</v>
      </c>
    </row>
    <row r="1130" spans="1:7" ht="14.25">
      <c r="A1130" s="11">
        <v>44166</v>
      </c>
      <c r="B1130" s="10" t="s">
        <v>9177</v>
      </c>
      <c r="C1130" s="12">
        <v>0.625</v>
      </c>
      <c r="D1130" s="13">
        <v>44196</v>
      </c>
      <c r="E1130" s="7" t="s">
        <v>6978</v>
      </c>
      <c r="F1130" s="14">
        <v>53.95</v>
      </c>
      <c r="G1130" t="s">
        <v>5</v>
      </c>
    </row>
    <row r="1131" spans="1:7" ht="14.25">
      <c r="A1131" s="11">
        <v>44166</v>
      </c>
      <c r="B1131" s="10" t="s">
        <v>9173</v>
      </c>
      <c r="C1131" s="12">
        <v>0.45833333333333331</v>
      </c>
      <c r="D1131" s="13">
        <v>44196</v>
      </c>
      <c r="E1131" s="7" t="s">
        <v>6978</v>
      </c>
      <c r="F1131" s="14">
        <v>54</v>
      </c>
      <c r="G1131" t="s">
        <v>5</v>
      </c>
    </row>
    <row r="1132" spans="1:7" ht="14.25">
      <c r="A1132" s="11">
        <v>44105</v>
      </c>
      <c r="B1132" s="10" t="s">
        <v>7515</v>
      </c>
      <c r="C1132" s="12">
        <v>0.375</v>
      </c>
      <c r="D1132" s="13">
        <v>44127</v>
      </c>
      <c r="E1132" s="7" t="s">
        <v>6978</v>
      </c>
      <c r="F1132" s="14">
        <v>54.05</v>
      </c>
      <c r="G1132" t="s">
        <v>5</v>
      </c>
    </row>
    <row r="1133" spans="1:7" ht="14.25">
      <c r="A1133" s="11">
        <v>44105</v>
      </c>
      <c r="B1133" s="10" t="s">
        <v>7358</v>
      </c>
      <c r="C1133" s="12">
        <v>0.83333333333333337</v>
      </c>
      <c r="D1133" s="13">
        <v>44120</v>
      </c>
      <c r="E1133" s="7" t="s">
        <v>6978</v>
      </c>
      <c r="F1133" s="14">
        <v>54.08</v>
      </c>
      <c r="G1133" t="s">
        <v>5</v>
      </c>
    </row>
    <row r="1134" spans="1:7" ht="14.25">
      <c r="A1134" s="11">
        <v>44136</v>
      </c>
      <c r="B1134" s="10" t="s">
        <v>8387</v>
      </c>
      <c r="C1134" s="12">
        <v>0.70833333333333337</v>
      </c>
      <c r="D1134" s="13">
        <v>44163</v>
      </c>
      <c r="E1134" s="7" t="s">
        <v>6978</v>
      </c>
      <c r="F1134" s="14">
        <v>54.1</v>
      </c>
      <c r="G1134" t="s">
        <v>5</v>
      </c>
    </row>
    <row r="1135" spans="1:7" ht="14.25">
      <c r="A1135" s="11">
        <v>44136</v>
      </c>
      <c r="B1135" s="10" t="s">
        <v>7946</v>
      </c>
      <c r="C1135" s="12">
        <v>0.33333333333333331</v>
      </c>
      <c r="D1135" s="13">
        <v>44145</v>
      </c>
      <c r="E1135" s="7" t="s">
        <v>6978</v>
      </c>
      <c r="F1135" s="14">
        <v>54.18</v>
      </c>
      <c r="G1135" t="s">
        <v>5</v>
      </c>
    </row>
    <row r="1136" spans="1:7" ht="14.25">
      <c r="A1136" s="11">
        <v>44136</v>
      </c>
      <c r="B1136" s="10" t="s">
        <v>8293</v>
      </c>
      <c r="C1136" s="12">
        <v>0.79166666666666663</v>
      </c>
      <c r="D1136" s="13">
        <v>44159</v>
      </c>
      <c r="E1136" s="7" t="s">
        <v>6978</v>
      </c>
      <c r="F1136" s="14">
        <v>54.19</v>
      </c>
      <c r="G1136" t="s">
        <v>5</v>
      </c>
    </row>
    <row r="1137" spans="1:7" ht="14.25">
      <c r="A1137" s="11">
        <v>44166</v>
      </c>
      <c r="B1137" s="10" t="s">
        <v>8642</v>
      </c>
      <c r="C1137" s="12">
        <v>0.33333333333333331</v>
      </c>
      <c r="D1137" s="13">
        <v>44174</v>
      </c>
      <c r="E1137" s="7" t="s">
        <v>6978</v>
      </c>
      <c r="F1137" s="14">
        <v>54.2</v>
      </c>
      <c r="G1137" t="s">
        <v>5</v>
      </c>
    </row>
    <row r="1138" spans="1:7" ht="14.25">
      <c r="A1138" s="11">
        <v>44166</v>
      </c>
      <c r="B1138" s="10" t="s">
        <v>8895</v>
      </c>
      <c r="C1138" s="12">
        <v>0.875</v>
      </c>
      <c r="D1138" s="13">
        <v>44184</v>
      </c>
      <c r="E1138" s="7" t="s">
        <v>6978</v>
      </c>
      <c r="F1138" s="14">
        <v>54.2</v>
      </c>
      <c r="G1138" t="s">
        <v>5</v>
      </c>
    </row>
    <row r="1139" spans="1:7" ht="14.25">
      <c r="A1139" s="11">
        <v>44136</v>
      </c>
      <c r="B1139" s="10" t="s">
        <v>8340</v>
      </c>
      <c r="C1139" s="12">
        <v>0.75</v>
      </c>
      <c r="D1139" s="13">
        <v>44161</v>
      </c>
      <c r="E1139" s="7" t="s">
        <v>6978</v>
      </c>
      <c r="F1139" s="14">
        <v>54.21</v>
      </c>
      <c r="G1139" t="s">
        <v>5</v>
      </c>
    </row>
    <row r="1140" spans="1:7" ht="14.25">
      <c r="A1140" s="11">
        <v>44166</v>
      </c>
      <c r="B1140" s="10" t="s">
        <v>8454</v>
      </c>
      <c r="C1140" s="12">
        <v>0.5</v>
      </c>
      <c r="D1140" s="13">
        <v>44166</v>
      </c>
      <c r="E1140" s="7" t="s">
        <v>6978</v>
      </c>
      <c r="F1140" s="14">
        <v>54.23</v>
      </c>
      <c r="G1140" t="s">
        <v>5</v>
      </c>
    </row>
    <row r="1141" spans="1:7" ht="14.25">
      <c r="A1141" s="11">
        <v>44166</v>
      </c>
      <c r="B1141" s="10" t="s">
        <v>8643</v>
      </c>
      <c r="C1141" s="12">
        <v>0.375</v>
      </c>
      <c r="D1141" s="13">
        <v>44174</v>
      </c>
      <c r="E1141" s="7" t="s">
        <v>6978</v>
      </c>
      <c r="F1141" s="14">
        <v>54.25</v>
      </c>
      <c r="G1141" t="s">
        <v>5</v>
      </c>
    </row>
    <row r="1142" spans="1:7" ht="14.25">
      <c r="A1142" s="11">
        <v>44166</v>
      </c>
      <c r="B1142" s="10" t="s">
        <v>9134</v>
      </c>
      <c r="C1142" s="12">
        <v>0.83333333333333337</v>
      </c>
      <c r="D1142" s="13">
        <v>44194</v>
      </c>
      <c r="E1142" s="7" t="s">
        <v>6978</v>
      </c>
      <c r="F1142" s="14">
        <v>54.26</v>
      </c>
      <c r="G1142" t="s">
        <v>5</v>
      </c>
    </row>
    <row r="1143" spans="1:7" ht="14.25">
      <c r="A1143" s="11">
        <v>44166</v>
      </c>
      <c r="B1143" s="10" t="s">
        <v>8894</v>
      </c>
      <c r="C1143" s="12">
        <v>0.83333333333333337</v>
      </c>
      <c r="D1143" s="13">
        <v>44184</v>
      </c>
      <c r="E1143" s="7" t="s">
        <v>6978</v>
      </c>
      <c r="F1143" s="14">
        <v>54.3</v>
      </c>
      <c r="G1143" t="s">
        <v>5</v>
      </c>
    </row>
    <row r="1144" spans="1:7" ht="14.25">
      <c r="A1144" s="11">
        <v>44136</v>
      </c>
      <c r="B1144" s="10" t="s">
        <v>8424</v>
      </c>
      <c r="C1144" s="12">
        <v>0.25</v>
      </c>
      <c r="D1144" s="13">
        <v>44165</v>
      </c>
      <c r="E1144" s="7" t="s">
        <v>6978</v>
      </c>
      <c r="F1144" s="14">
        <v>54.39</v>
      </c>
      <c r="G1144" t="s">
        <v>5</v>
      </c>
    </row>
    <row r="1145" spans="1:7" ht="14.25">
      <c r="A1145" s="11">
        <v>44166</v>
      </c>
      <c r="B1145" s="10" t="s">
        <v>8764</v>
      </c>
      <c r="C1145" s="12">
        <v>0.41666666666666669</v>
      </c>
      <c r="D1145" s="13">
        <v>44179</v>
      </c>
      <c r="E1145" s="7" t="s">
        <v>6978</v>
      </c>
      <c r="F1145" s="14">
        <v>54.46</v>
      </c>
      <c r="G1145" t="s">
        <v>5</v>
      </c>
    </row>
    <row r="1146" spans="1:7" ht="14.25">
      <c r="A1146" s="11">
        <v>44136</v>
      </c>
      <c r="B1146" s="10" t="s">
        <v>8270</v>
      </c>
      <c r="C1146" s="12">
        <v>0.83333333333333337</v>
      </c>
      <c r="D1146" s="13">
        <v>44158</v>
      </c>
      <c r="E1146" s="7" t="s">
        <v>6978</v>
      </c>
      <c r="F1146" s="14">
        <v>54.51</v>
      </c>
      <c r="G1146" t="s">
        <v>5</v>
      </c>
    </row>
    <row r="1147" spans="1:7" ht="14.25">
      <c r="A1147" s="11">
        <v>44166</v>
      </c>
      <c r="B1147" s="10" t="s">
        <v>8459</v>
      </c>
      <c r="C1147" s="12">
        <v>0.70833333333333337</v>
      </c>
      <c r="D1147" s="13">
        <v>44166</v>
      </c>
      <c r="E1147" s="7" t="s">
        <v>6978</v>
      </c>
      <c r="F1147" s="14">
        <v>54.51</v>
      </c>
      <c r="G1147" t="s">
        <v>5</v>
      </c>
    </row>
    <row r="1148" spans="1:7" ht="14.25">
      <c r="A1148" s="11">
        <v>44136</v>
      </c>
      <c r="B1148" s="10" t="s">
        <v>8360</v>
      </c>
      <c r="C1148" s="12">
        <v>0.58333333333333337</v>
      </c>
      <c r="D1148" s="13">
        <v>44162</v>
      </c>
      <c r="E1148" s="7" t="s">
        <v>6978</v>
      </c>
      <c r="F1148" s="14">
        <v>54.55</v>
      </c>
      <c r="G1148" t="s">
        <v>5</v>
      </c>
    </row>
    <row r="1149" spans="1:7" ht="14.25">
      <c r="A1149" s="11">
        <v>44166</v>
      </c>
      <c r="B1149" s="10" t="s">
        <v>9178</v>
      </c>
      <c r="C1149" s="12">
        <v>0.66666666666666663</v>
      </c>
      <c r="D1149" s="13">
        <v>44196</v>
      </c>
      <c r="E1149" s="7" t="s">
        <v>6978</v>
      </c>
      <c r="F1149" s="14">
        <v>54.59</v>
      </c>
      <c r="G1149" t="s">
        <v>5</v>
      </c>
    </row>
    <row r="1150" spans="1:7" ht="14.25">
      <c r="A1150" s="11">
        <v>44166</v>
      </c>
      <c r="B1150" s="10" t="s">
        <v>8795</v>
      </c>
      <c r="C1150" s="12">
        <v>0.70833333333333337</v>
      </c>
      <c r="D1150" s="13">
        <v>44180</v>
      </c>
      <c r="E1150" s="7" t="s">
        <v>6978</v>
      </c>
      <c r="F1150" s="14">
        <v>54.6</v>
      </c>
      <c r="G1150" t="s">
        <v>5</v>
      </c>
    </row>
    <row r="1151" spans="1:7" ht="14.25">
      <c r="A1151" s="11">
        <v>44166</v>
      </c>
      <c r="B1151" s="10" t="s">
        <v>8813</v>
      </c>
      <c r="C1151" s="12">
        <v>0.45833333333333331</v>
      </c>
      <c r="D1151" s="13">
        <v>44181</v>
      </c>
      <c r="E1151" s="7" t="s">
        <v>6978</v>
      </c>
      <c r="F1151" s="14">
        <v>54.65</v>
      </c>
      <c r="G1151" t="s">
        <v>5</v>
      </c>
    </row>
    <row r="1152" spans="1:7" ht="14.25">
      <c r="A1152" s="11">
        <v>44166</v>
      </c>
      <c r="B1152" s="10" t="s">
        <v>9172</v>
      </c>
      <c r="C1152" s="12">
        <v>0.41666666666666669</v>
      </c>
      <c r="D1152" s="13">
        <v>44196</v>
      </c>
      <c r="E1152" s="7" t="s">
        <v>6978</v>
      </c>
      <c r="F1152" s="14">
        <v>54.66</v>
      </c>
      <c r="G1152" t="s">
        <v>5</v>
      </c>
    </row>
    <row r="1153" spans="1:7" ht="14.25">
      <c r="A1153" s="11">
        <v>44136</v>
      </c>
      <c r="B1153" s="10" t="s">
        <v>8411</v>
      </c>
      <c r="C1153" s="12">
        <v>0.70833333333333337</v>
      </c>
      <c r="D1153" s="13">
        <v>44164</v>
      </c>
      <c r="E1153" s="7" t="s">
        <v>6978</v>
      </c>
      <c r="F1153" s="14">
        <v>54.85</v>
      </c>
      <c r="G1153" t="s">
        <v>5</v>
      </c>
    </row>
    <row r="1154" spans="1:7" ht="14.25">
      <c r="A1154" s="11">
        <v>44166</v>
      </c>
      <c r="B1154" s="10" t="s">
        <v>8772</v>
      </c>
      <c r="C1154" s="12">
        <v>0.75</v>
      </c>
      <c r="D1154" s="13">
        <v>44179</v>
      </c>
      <c r="E1154" s="7" t="s">
        <v>6978</v>
      </c>
      <c r="F1154" s="14">
        <v>54.95</v>
      </c>
      <c r="G1154" t="s">
        <v>5</v>
      </c>
    </row>
    <row r="1155" spans="1:7" ht="14.25">
      <c r="A1155" s="11">
        <v>44166</v>
      </c>
      <c r="B1155" s="10" t="s">
        <v>9155</v>
      </c>
      <c r="C1155" s="12">
        <v>0.70833333333333337</v>
      </c>
      <c r="D1155" s="13">
        <v>44195</v>
      </c>
      <c r="E1155" s="7" t="s">
        <v>6978</v>
      </c>
      <c r="F1155" s="14">
        <v>54.96</v>
      </c>
      <c r="G1155" t="s">
        <v>5</v>
      </c>
    </row>
    <row r="1156" spans="1:7" ht="14.25">
      <c r="A1156" s="11">
        <v>44166</v>
      </c>
      <c r="B1156" s="10" t="s">
        <v>8449</v>
      </c>
      <c r="C1156" s="12">
        <v>0.29166666666666669</v>
      </c>
      <c r="D1156" s="13">
        <v>44166</v>
      </c>
      <c r="E1156" s="7" t="s">
        <v>6978</v>
      </c>
      <c r="F1156" s="14">
        <v>55</v>
      </c>
      <c r="G1156" t="s">
        <v>5</v>
      </c>
    </row>
    <row r="1157" spans="1:7" ht="14.25">
      <c r="A1157" s="11">
        <v>44136</v>
      </c>
      <c r="B1157" s="10" t="s">
        <v>8353</v>
      </c>
      <c r="C1157" s="12">
        <v>0.29166666666666669</v>
      </c>
      <c r="D1157" s="13">
        <v>44162</v>
      </c>
      <c r="E1157" s="7" t="s">
        <v>6978</v>
      </c>
      <c r="F1157" s="14">
        <v>55.01</v>
      </c>
      <c r="G1157" t="s">
        <v>5</v>
      </c>
    </row>
    <row r="1158" spans="1:7" ht="14.25">
      <c r="A1158" s="11">
        <v>44166</v>
      </c>
      <c r="B1158" s="10" t="s">
        <v>8818</v>
      </c>
      <c r="C1158" s="12">
        <v>0.66666666666666663</v>
      </c>
      <c r="D1158" s="13">
        <v>44181</v>
      </c>
      <c r="E1158" s="7" t="s">
        <v>6978</v>
      </c>
      <c r="F1158" s="14">
        <v>55.22</v>
      </c>
      <c r="G1158" t="s">
        <v>5</v>
      </c>
    </row>
    <row r="1159" spans="1:7" ht="14.25">
      <c r="A1159" s="11">
        <v>44136</v>
      </c>
      <c r="B1159" s="10" t="s">
        <v>8269</v>
      </c>
      <c r="C1159" s="12">
        <v>0.79166666666666663</v>
      </c>
      <c r="D1159" s="13">
        <v>44158</v>
      </c>
      <c r="E1159" s="7" t="s">
        <v>6978</v>
      </c>
      <c r="F1159" s="14">
        <v>55.25</v>
      </c>
      <c r="G1159" t="s">
        <v>5</v>
      </c>
    </row>
    <row r="1160" spans="1:7" ht="14.25">
      <c r="A1160" s="11">
        <v>44136</v>
      </c>
      <c r="B1160" s="10" t="s">
        <v>8282</v>
      </c>
      <c r="C1160" s="12">
        <v>0.33333333333333331</v>
      </c>
      <c r="D1160" s="13">
        <v>44159</v>
      </c>
      <c r="E1160" s="7" t="s">
        <v>6978</v>
      </c>
      <c r="F1160" s="14">
        <v>55.3</v>
      </c>
      <c r="G1160" t="s">
        <v>5</v>
      </c>
    </row>
    <row r="1161" spans="1:7" ht="14.25">
      <c r="A1161" s="11">
        <v>44136</v>
      </c>
      <c r="B1161" s="10" t="s">
        <v>8361</v>
      </c>
      <c r="C1161" s="12">
        <v>0.625</v>
      </c>
      <c r="D1161" s="13">
        <v>44162</v>
      </c>
      <c r="E1161" s="7" t="s">
        <v>6978</v>
      </c>
      <c r="F1161" s="14">
        <v>55.3</v>
      </c>
      <c r="G1161" t="s">
        <v>5</v>
      </c>
    </row>
    <row r="1162" spans="1:7" ht="14.25">
      <c r="A1162" s="11">
        <v>44136</v>
      </c>
      <c r="B1162" s="10" t="s">
        <v>8362</v>
      </c>
      <c r="C1162" s="12">
        <v>0.66666666666666663</v>
      </c>
      <c r="D1162" s="13">
        <v>44162</v>
      </c>
      <c r="E1162" s="7" t="s">
        <v>6978</v>
      </c>
      <c r="F1162" s="14">
        <v>55.4</v>
      </c>
      <c r="G1162" t="s">
        <v>5</v>
      </c>
    </row>
    <row r="1163" spans="1:7" ht="14.25">
      <c r="A1163" s="11">
        <v>44166</v>
      </c>
      <c r="B1163" s="10" t="s">
        <v>8811</v>
      </c>
      <c r="C1163" s="12">
        <v>0.375</v>
      </c>
      <c r="D1163" s="13">
        <v>44181</v>
      </c>
      <c r="E1163" s="7" t="s">
        <v>6978</v>
      </c>
      <c r="F1163" s="14">
        <v>55.49</v>
      </c>
      <c r="G1163" t="s">
        <v>5</v>
      </c>
    </row>
    <row r="1164" spans="1:7" ht="14.25">
      <c r="A1164" s="11">
        <v>44136</v>
      </c>
      <c r="B1164" s="10" t="s">
        <v>8433</v>
      </c>
      <c r="C1164" s="12">
        <v>0.625</v>
      </c>
      <c r="D1164" s="13">
        <v>44165</v>
      </c>
      <c r="E1164" s="7" t="s">
        <v>6978</v>
      </c>
      <c r="F1164" s="14">
        <v>55.62</v>
      </c>
      <c r="G1164" t="s">
        <v>5</v>
      </c>
    </row>
    <row r="1165" spans="1:7" ht="14.25">
      <c r="A1165" s="11">
        <v>44166</v>
      </c>
      <c r="B1165" s="10" t="s">
        <v>8502</v>
      </c>
      <c r="C1165" s="12">
        <v>0.5</v>
      </c>
      <c r="D1165" s="13">
        <v>44168</v>
      </c>
      <c r="E1165" s="7" t="s">
        <v>6978</v>
      </c>
      <c r="F1165" s="14">
        <v>55.75</v>
      </c>
      <c r="G1165" t="s">
        <v>5</v>
      </c>
    </row>
    <row r="1166" spans="1:7" ht="14.25">
      <c r="A1166" s="11">
        <v>44166</v>
      </c>
      <c r="B1166" s="10" t="s">
        <v>8452</v>
      </c>
      <c r="C1166" s="12">
        <v>0.41666666666666669</v>
      </c>
      <c r="D1166" s="13">
        <v>44166</v>
      </c>
      <c r="E1166" s="7" t="s">
        <v>6978</v>
      </c>
      <c r="F1166" s="14">
        <v>55.84</v>
      </c>
      <c r="G1166" t="s">
        <v>5</v>
      </c>
    </row>
    <row r="1167" spans="1:7" ht="14.25">
      <c r="A1167" s="11">
        <v>44136</v>
      </c>
      <c r="B1167" s="10" t="s">
        <v>7933</v>
      </c>
      <c r="C1167" s="12">
        <v>0.79166666666666663</v>
      </c>
      <c r="D1167" s="13">
        <v>44144</v>
      </c>
      <c r="E1167" s="7" t="s">
        <v>6978</v>
      </c>
      <c r="F1167" s="14">
        <v>55.96</v>
      </c>
      <c r="G1167" t="s">
        <v>5</v>
      </c>
    </row>
    <row r="1168" spans="1:7" ht="14.25">
      <c r="A1168" s="11">
        <v>44166</v>
      </c>
      <c r="B1168" s="10" t="s">
        <v>8862</v>
      </c>
      <c r="C1168" s="12">
        <v>0.5</v>
      </c>
      <c r="D1168" s="13">
        <v>44183</v>
      </c>
      <c r="E1168" s="7" t="s">
        <v>6978</v>
      </c>
      <c r="F1168" s="14">
        <v>55.98</v>
      </c>
      <c r="G1168" t="s">
        <v>5</v>
      </c>
    </row>
    <row r="1169" spans="1:7" ht="14.25">
      <c r="A1169" s="11">
        <v>44136</v>
      </c>
      <c r="B1169" s="10" t="s">
        <v>8358</v>
      </c>
      <c r="C1169" s="12">
        <v>0.5</v>
      </c>
      <c r="D1169" s="13">
        <v>44162</v>
      </c>
      <c r="E1169" s="7" t="s">
        <v>6978</v>
      </c>
      <c r="F1169" s="14">
        <v>56</v>
      </c>
      <c r="G1169" t="s">
        <v>5</v>
      </c>
    </row>
    <row r="1170" spans="1:7" ht="14.25">
      <c r="A1170" s="11">
        <v>44166</v>
      </c>
      <c r="B1170" s="10" t="s">
        <v>8533</v>
      </c>
      <c r="C1170" s="12">
        <v>0.79166666666666663</v>
      </c>
      <c r="D1170" s="13">
        <v>44169</v>
      </c>
      <c r="E1170" s="7" t="s">
        <v>6978</v>
      </c>
      <c r="F1170" s="14">
        <v>56.02</v>
      </c>
      <c r="G1170" t="s">
        <v>5</v>
      </c>
    </row>
    <row r="1171" spans="1:7" ht="14.25">
      <c r="A1171" s="11">
        <v>44136</v>
      </c>
      <c r="B1171" s="10" t="s">
        <v>8388</v>
      </c>
      <c r="C1171" s="12">
        <v>0.75</v>
      </c>
      <c r="D1171" s="13">
        <v>44163</v>
      </c>
      <c r="E1171" s="7" t="s">
        <v>6978</v>
      </c>
      <c r="F1171" s="14">
        <v>56.14</v>
      </c>
      <c r="G1171" t="s">
        <v>5</v>
      </c>
    </row>
    <row r="1172" spans="1:7" ht="14.25">
      <c r="A1172" s="11">
        <v>44136</v>
      </c>
      <c r="B1172" s="10" t="s">
        <v>8317</v>
      </c>
      <c r="C1172" s="12">
        <v>0.79166666666666663</v>
      </c>
      <c r="D1172" s="13">
        <v>44160</v>
      </c>
      <c r="E1172" s="7" t="s">
        <v>6978</v>
      </c>
      <c r="F1172" s="14">
        <v>56.3</v>
      </c>
      <c r="G1172" t="s">
        <v>5</v>
      </c>
    </row>
    <row r="1173" spans="1:7" ht="14.25">
      <c r="A1173" s="11">
        <v>44166</v>
      </c>
      <c r="B1173" s="10" t="s">
        <v>8823</v>
      </c>
      <c r="C1173" s="12">
        <v>0.875</v>
      </c>
      <c r="D1173" s="13">
        <v>44181</v>
      </c>
      <c r="E1173" s="7" t="s">
        <v>6978</v>
      </c>
      <c r="F1173" s="14">
        <v>56.3</v>
      </c>
      <c r="G1173" t="s">
        <v>5</v>
      </c>
    </row>
    <row r="1174" spans="1:7" ht="14.25">
      <c r="A1174" s="11">
        <v>44166</v>
      </c>
      <c r="B1174" s="10" t="s">
        <v>8857</v>
      </c>
      <c r="C1174" s="12">
        <v>0.29166666666666669</v>
      </c>
      <c r="D1174" s="13">
        <v>44183</v>
      </c>
      <c r="E1174" s="7" t="s">
        <v>6978</v>
      </c>
      <c r="F1174" s="14">
        <v>56.39</v>
      </c>
      <c r="G1174" t="s">
        <v>5</v>
      </c>
    </row>
    <row r="1175" spans="1:7" ht="14.25">
      <c r="A1175" s="11">
        <v>44166</v>
      </c>
      <c r="B1175" s="10" t="s">
        <v>8501</v>
      </c>
      <c r="C1175" s="12">
        <v>0.45833333333333331</v>
      </c>
      <c r="D1175" s="13">
        <v>44168</v>
      </c>
      <c r="E1175" s="7" t="s">
        <v>6978</v>
      </c>
      <c r="F1175" s="14">
        <v>56.6</v>
      </c>
      <c r="G1175" t="s">
        <v>5</v>
      </c>
    </row>
    <row r="1176" spans="1:7" ht="14.25">
      <c r="A1176" s="11">
        <v>44136</v>
      </c>
      <c r="B1176" s="10" t="s">
        <v>8363</v>
      </c>
      <c r="C1176" s="12">
        <v>0.70833333333333337</v>
      </c>
      <c r="D1176" s="13">
        <v>44162</v>
      </c>
      <c r="E1176" s="7" t="s">
        <v>6978</v>
      </c>
      <c r="F1176" s="14">
        <v>56.69</v>
      </c>
      <c r="G1176" t="s">
        <v>5</v>
      </c>
    </row>
    <row r="1177" spans="1:7" ht="14.25">
      <c r="A1177" s="11">
        <v>44136</v>
      </c>
      <c r="B1177" s="10" t="s">
        <v>8438</v>
      </c>
      <c r="C1177" s="12">
        <v>0.83333333333333337</v>
      </c>
      <c r="D1177" s="13">
        <v>44165</v>
      </c>
      <c r="E1177" s="7" t="s">
        <v>6978</v>
      </c>
      <c r="F1177" s="14">
        <v>56.75</v>
      </c>
      <c r="G1177" t="s">
        <v>5</v>
      </c>
    </row>
    <row r="1178" spans="1:7" ht="14.25">
      <c r="A1178" s="11">
        <v>44166</v>
      </c>
      <c r="B1178" s="10" t="s">
        <v>9182</v>
      </c>
      <c r="C1178" s="12">
        <v>0.83333333333333337</v>
      </c>
      <c r="D1178" s="13">
        <v>44196</v>
      </c>
      <c r="E1178" s="7" t="s">
        <v>6978</v>
      </c>
      <c r="F1178" s="14">
        <v>56.75</v>
      </c>
      <c r="G1178" t="s">
        <v>5</v>
      </c>
    </row>
    <row r="1179" spans="1:7" ht="14.25">
      <c r="A1179" s="11">
        <v>44166</v>
      </c>
      <c r="B1179" s="10" t="s">
        <v>8796</v>
      </c>
      <c r="C1179" s="12">
        <v>0.75</v>
      </c>
      <c r="D1179" s="13">
        <v>44180</v>
      </c>
      <c r="E1179" s="7" t="s">
        <v>6978</v>
      </c>
      <c r="F1179" s="14">
        <v>56.98</v>
      </c>
      <c r="G1179" t="s">
        <v>5</v>
      </c>
    </row>
    <row r="1180" spans="1:7" ht="14.25">
      <c r="A1180" s="11">
        <v>44136</v>
      </c>
      <c r="B1180" s="10" t="s">
        <v>8356</v>
      </c>
      <c r="C1180" s="12">
        <v>0.41666666666666669</v>
      </c>
      <c r="D1180" s="13">
        <v>44162</v>
      </c>
      <c r="E1180" s="7" t="s">
        <v>6978</v>
      </c>
      <c r="F1180" s="14">
        <v>56.99</v>
      </c>
      <c r="G1180" t="s">
        <v>5</v>
      </c>
    </row>
    <row r="1181" spans="1:7" ht="14.25">
      <c r="A1181" s="11">
        <v>44136</v>
      </c>
      <c r="B1181" s="10" t="s">
        <v>8425</v>
      </c>
      <c r="C1181" s="12">
        <v>0.29166666666666669</v>
      </c>
      <c r="D1181" s="13">
        <v>44165</v>
      </c>
      <c r="E1181" s="7" t="s">
        <v>6978</v>
      </c>
      <c r="F1181" s="14">
        <v>57.01</v>
      </c>
      <c r="G1181" t="s">
        <v>5</v>
      </c>
    </row>
    <row r="1182" spans="1:7" ht="14.25">
      <c r="A1182" s="11">
        <v>44166</v>
      </c>
      <c r="B1182" s="10" t="s">
        <v>8868</v>
      </c>
      <c r="C1182" s="12">
        <v>0.75</v>
      </c>
      <c r="D1182" s="13">
        <v>44183</v>
      </c>
      <c r="E1182" s="7" t="s">
        <v>6978</v>
      </c>
      <c r="F1182" s="14">
        <v>57.33</v>
      </c>
      <c r="G1182" t="s">
        <v>5</v>
      </c>
    </row>
    <row r="1183" spans="1:7" ht="14.25">
      <c r="A1183" s="11">
        <v>44136</v>
      </c>
      <c r="B1183" s="10" t="s">
        <v>8354</v>
      </c>
      <c r="C1183" s="12">
        <v>0.33333333333333331</v>
      </c>
      <c r="D1183" s="13">
        <v>44162</v>
      </c>
      <c r="E1183" s="7" t="s">
        <v>6978</v>
      </c>
      <c r="F1183" s="14">
        <v>57.51</v>
      </c>
      <c r="G1183" t="s">
        <v>5</v>
      </c>
    </row>
    <row r="1184" spans="1:7" ht="14.25">
      <c r="A1184" s="11">
        <v>44166</v>
      </c>
      <c r="B1184" s="10" t="s">
        <v>8460</v>
      </c>
      <c r="C1184" s="12">
        <v>0.75</v>
      </c>
      <c r="D1184" s="13">
        <v>44166</v>
      </c>
      <c r="E1184" s="7" t="s">
        <v>6978</v>
      </c>
      <c r="F1184" s="14">
        <v>57.58</v>
      </c>
      <c r="G1184" t="s">
        <v>5</v>
      </c>
    </row>
    <row r="1185" spans="1:7" ht="14.25">
      <c r="A1185" s="11">
        <v>44166</v>
      </c>
      <c r="B1185" s="10" t="s">
        <v>8819</v>
      </c>
      <c r="C1185" s="12">
        <v>0.70833333333333337</v>
      </c>
      <c r="D1185" s="13">
        <v>44181</v>
      </c>
      <c r="E1185" s="7" t="s">
        <v>6978</v>
      </c>
      <c r="F1185" s="14">
        <v>57.65</v>
      </c>
      <c r="G1185" t="s">
        <v>5</v>
      </c>
    </row>
    <row r="1186" spans="1:7" ht="14.25">
      <c r="A1186" s="11">
        <v>44166</v>
      </c>
      <c r="B1186" s="10" t="s">
        <v>8462</v>
      </c>
      <c r="C1186" s="12">
        <v>0.83333333333333337</v>
      </c>
      <c r="D1186" s="13">
        <v>44166</v>
      </c>
      <c r="E1186" s="7" t="s">
        <v>6978</v>
      </c>
      <c r="F1186" s="14">
        <v>57.66</v>
      </c>
      <c r="G1186" t="s">
        <v>5</v>
      </c>
    </row>
    <row r="1187" spans="1:7" ht="14.25">
      <c r="A1187" s="11">
        <v>44166</v>
      </c>
      <c r="B1187" s="10" t="s">
        <v>9179</v>
      </c>
      <c r="C1187" s="12">
        <v>0.70833333333333337</v>
      </c>
      <c r="D1187" s="13">
        <v>44196</v>
      </c>
      <c r="E1187" s="7" t="s">
        <v>6978</v>
      </c>
      <c r="F1187" s="14">
        <v>57.76</v>
      </c>
      <c r="G1187" t="s">
        <v>5</v>
      </c>
    </row>
    <row r="1188" spans="1:7" ht="14.25">
      <c r="A1188" s="11">
        <v>44166</v>
      </c>
      <c r="B1188" s="10" t="s">
        <v>8798</v>
      </c>
      <c r="C1188" s="12">
        <v>0.83333333333333337</v>
      </c>
      <c r="D1188" s="13">
        <v>44180</v>
      </c>
      <c r="E1188" s="7" t="s">
        <v>6978</v>
      </c>
      <c r="F1188" s="14">
        <v>58.04</v>
      </c>
      <c r="G1188" t="s">
        <v>5</v>
      </c>
    </row>
    <row r="1189" spans="1:7" ht="14.25">
      <c r="A1189" s="11">
        <v>44166</v>
      </c>
      <c r="B1189" s="10" t="s">
        <v>8822</v>
      </c>
      <c r="C1189" s="12">
        <v>0.83333333333333337</v>
      </c>
      <c r="D1189" s="13">
        <v>44181</v>
      </c>
      <c r="E1189" s="7" t="s">
        <v>6978</v>
      </c>
      <c r="F1189" s="14">
        <v>58.05</v>
      </c>
      <c r="G1189" t="s">
        <v>5</v>
      </c>
    </row>
    <row r="1190" spans="1:7" ht="14.25">
      <c r="A1190" s="11">
        <v>44136</v>
      </c>
      <c r="B1190" s="10" t="s">
        <v>8355</v>
      </c>
      <c r="C1190" s="12">
        <v>0.375</v>
      </c>
      <c r="D1190" s="13">
        <v>44162</v>
      </c>
      <c r="E1190" s="7" t="s">
        <v>6978</v>
      </c>
      <c r="F1190" s="14">
        <v>58.25</v>
      </c>
      <c r="G1190" t="s">
        <v>5</v>
      </c>
    </row>
    <row r="1191" spans="1:7" ht="14.25">
      <c r="A1191" s="11">
        <v>44136</v>
      </c>
      <c r="B1191" s="10" t="s">
        <v>8412</v>
      </c>
      <c r="C1191" s="12">
        <v>0.75</v>
      </c>
      <c r="D1191" s="13">
        <v>44164</v>
      </c>
      <c r="E1191" s="7" t="s">
        <v>6978</v>
      </c>
      <c r="F1191" s="14">
        <v>58.26</v>
      </c>
      <c r="G1191" t="s">
        <v>5</v>
      </c>
    </row>
    <row r="1192" spans="1:7" ht="14.25">
      <c r="A1192" s="11">
        <v>44166</v>
      </c>
      <c r="B1192" s="10" t="s">
        <v>8860</v>
      </c>
      <c r="C1192" s="12">
        <v>0.41666666666666669</v>
      </c>
      <c r="D1192" s="13">
        <v>44183</v>
      </c>
      <c r="E1192" s="7" t="s">
        <v>6978</v>
      </c>
      <c r="F1192" s="14">
        <v>58.3</v>
      </c>
      <c r="G1192" t="s">
        <v>5</v>
      </c>
    </row>
    <row r="1193" spans="1:7" ht="14.25">
      <c r="A1193" s="11">
        <v>44166</v>
      </c>
      <c r="B1193" s="10" t="s">
        <v>8484</v>
      </c>
      <c r="C1193" s="12">
        <v>0.75</v>
      </c>
      <c r="D1193" s="13">
        <v>44167</v>
      </c>
      <c r="E1193" s="7" t="s">
        <v>6978</v>
      </c>
      <c r="F1193" s="14">
        <v>58.4</v>
      </c>
      <c r="G1193" t="s">
        <v>5</v>
      </c>
    </row>
    <row r="1194" spans="1:7" ht="14.25">
      <c r="A1194" s="11">
        <v>44136</v>
      </c>
      <c r="B1194" s="10" t="s">
        <v>8315</v>
      </c>
      <c r="C1194" s="12">
        <v>0.70833333333333337</v>
      </c>
      <c r="D1194" s="13">
        <v>44160</v>
      </c>
      <c r="E1194" s="7" t="s">
        <v>6978</v>
      </c>
      <c r="F1194" s="14">
        <v>58.46</v>
      </c>
      <c r="G1194" t="s">
        <v>5</v>
      </c>
    </row>
    <row r="1195" spans="1:7" ht="14.25">
      <c r="A1195" s="11">
        <v>44166</v>
      </c>
      <c r="B1195" s="10" t="s">
        <v>8858</v>
      </c>
      <c r="C1195" s="12">
        <v>0.33333333333333331</v>
      </c>
      <c r="D1195" s="13">
        <v>44183</v>
      </c>
      <c r="E1195" s="7" t="s">
        <v>6978</v>
      </c>
      <c r="F1195" s="14">
        <v>58.6</v>
      </c>
      <c r="G1195" t="s">
        <v>5</v>
      </c>
    </row>
    <row r="1196" spans="1:7" ht="14.25">
      <c r="A1196" s="11">
        <v>44166</v>
      </c>
      <c r="B1196" s="10" t="s">
        <v>8859</v>
      </c>
      <c r="C1196" s="12">
        <v>0.375</v>
      </c>
      <c r="D1196" s="13">
        <v>44183</v>
      </c>
      <c r="E1196" s="7" t="s">
        <v>6978</v>
      </c>
      <c r="F1196" s="14">
        <v>58.91</v>
      </c>
      <c r="G1196" t="s">
        <v>5</v>
      </c>
    </row>
    <row r="1197" spans="1:7" ht="14.25">
      <c r="A1197" s="11">
        <v>44136</v>
      </c>
      <c r="B1197" s="10" t="s">
        <v>8366</v>
      </c>
      <c r="C1197" s="12">
        <v>0.83333333333333337</v>
      </c>
      <c r="D1197" s="13">
        <v>44162</v>
      </c>
      <c r="E1197" s="7" t="s">
        <v>6978</v>
      </c>
      <c r="F1197" s="14">
        <v>59.02</v>
      </c>
      <c r="G1197" t="s">
        <v>5</v>
      </c>
    </row>
    <row r="1198" spans="1:7" ht="14.25">
      <c r="A1198" s="11">
        <v>44166</v>
      </c>
      <c r="B1198" s="10" t="s">
        <v>8500</v>
      </c>
      <c r="C1198" s="12">
        <v>0.41666666666666669</v>
      </c>
      <c r="D1198" s="13">
        <v>44168</v>
      </c>
      <c r="E1198" s="7" t="s">
        <v>6978</v>
      </c>
      <c r="F1198" s="14">
        <v>59.25</v>
      </c>
      <c r="G1198" t="s">
        <v>5</v>
      </c>
    </row>
    <row r="1199" spans="1:7" ht="14.25">
      <c r="A1199" s="11">
        <v>44105</v>
      </c>
      <c r="B1199" s="10" t="s">
        <v>7178</v>
      </c>
      <c r="C1199" s="12">
        <v>0.33333333333333331</v>
      </c>
      <c r="D1199" s="13">
        <v>44113</v>
      </c>
      <c r="E1199" s="7" t="s">
        <v>6978</v>
      </c>
      <c r="F1199" s="14">
        <v>59.3</v>
      </c>
      <c r="G1199" t="s">
        <v>5</v>
      </c>
    </row>
    <row r="1200" spans="1:7" ht="14.25">
      <c r="A1200" s="11">
        <v>44136</v>
      </c>
      <c r="B1200" s="10" t="s">
        <v>8436</v>
      </c>
      <c r="C1200" s="12">
        <v>0.75</v>
      </c>
      <c r="D1200" s="13">
        <v>44165</v>
      </c>
      <c r="E1200" s="7" t="s">
        <v>6978</v>
      </c>
      <c r="F1200" s="14">
        <v>59.51</v>
      </c>
      <c r="G1200" t="s">
        <v>5</v>
      </c>
    </row>
    <row r="1201" spans="1:7" ht="14.25">
      <c r="A1201" s="11">
        <v>44136</v>
      </c>
      <c r="B1201" s="10" t="s">
        <v>8437</v>
      </c>
      <c r="C1201" s="12">
        <v>0.79166666666666663</v>
      </c>
      <c r="D1201" s="13">
        <v>44165</v>
      </c>
      <c r="E1201" s="7" t="s">
        <v>6978</v>
      </c>
      <c r="F1201" s="14">
        <v>59.57</v>
      </c>
      <c r="G1201" t="s">
        <v>5</v>
      </c>
    </row>
    <row r="1202" spans="1:7" ht="14.25">
      <c r="A1202" s="11">
        <v>44166</v>
      </c>
      <c r="B1202" s="10" t="s">
        <v>8497</v>
      </c>
      <c r="C1202" s="12">
        <v>0.29166666666666669</v>
      </c>
      <c r="D1202" s="13">
        <v>44168</v>
      </c>
      <c r="E1202" s="7" t="s">
        <v>6978</v>
      </c>
      <c r="F1202" s="14">
        <v>60</v>
      </c>
      <c r="G1202" t="s">
        <v>5</v>
      </c>
    </row>
    <row r="1203" spans="1:7" ht="14.25">
      <c r="A1203" s="11">
        <v>44166</v>
      </c>
      <c r="B1203" s="10" t="s">
        <v>8839</v>
      </c>
      <c r="C1203" s="12">
        <v>0.54166666666666663</v>
      </c>
      <c r="D1203" s="13">
        <v>44182</v>
      </c>
      <c r="E1203" s="7" t="s">
        <v>6978</v>
      </c>
      <c r="F1203" s="14">
        <v>60</v>
      </c>
      <c r="G1203" t="s">
        <v>5</v>
      </c>
    </row>
    <row r="1204" spans="1:7" ht="14.25">
      <c r="A1204" s="11">
        <v>44136</v>
      </c>
      <c r="B1204" s="10" t="s">
        <v>8364</v>
      </c>
      <c r="C1204" s="12">
        <v>0.75</v>
      </c>
      <c r="D1204" s="13">
        <v>44162</v>
      </c>
      <c r="E1204" s="7" t="s">
        <v>6978</v>
      </c>
      <c r="F1204" s="14">
        <v>60.02</v>
      </c>
      <c r="G1204" t="s">
        <v>5</v>
      </c>
    </row>
    <row r="1205" spans="1:7" ht="14.25">
      <c r="A1205" s="11">
        <v>44166</v>
      </c>
      <c r="B1205" s="10" t="s">
        <v>8485</v>
      </c>
      <c r="C1205" s="12">
        <v>0.79166666666666663</v>
      </c>
      <c r="D1205" s="13">
        <v>44167</v>
      </c>
      <c r="E1205" s="7" t="s">
        <v>6978</v>
      </c>
      <c r="F1205" s="14">
        <v>60.17</v>
      </c>
      <c r="G1205" t="s">
        <v>5</v>
      </c>
    </row>
    <row r="1206" spans="1:7" ht="14.25">
      <c r="A1206" s="11">
        <v>44166</v>
      </c>
      <c r="B1206" s="10" t="s">
        <v>8797</v>
      </c>
      <c r="C1206" s="12">
        <v>0.79166666666666663</v>
      </c>
      <c r="D1206" s="13">
        <v>44180</v>
      </c>
      <c r="E1206" s="7" t="s">
        <v>6978</v>
      </c>
      <c r="F1206" s="14">
        <v>60.19</v>
      </c>
      <c r="G1206" t="s">
        <v>5</v>
      </c>
    </row>
    <row r="1207" spans="1:7" ht="14.25">
      <c r="A1207" s="11">
        <v>44166</v>
      </c>
      <c r="B1207" s="10" t="s">
        <v>8838</v>
      </c>
      <c r="C1207" s="12">
        <v>0.5</v>
      </c>
      <c r="D1207" s="13">
        <v>44182</v>
      </c>
      <c r="E1207" s="7" t="s">
        <v>6978</v>
      </c>
      <c r="F1207" s="14">
        <v>60.24</v>
      </c>
      <c r="G1207" t="s">
        <v>5</v>
      </c>
    </row>
    <row r="1208" spans="1:7" ht="14.25">
      <c r="A1208" s="11">
        <v>44166</v>
      </c>
      <c r="B1208" s="10" t="s">
        <v>9181</v>
      </c>
      <c r="C1208" s="12">
        <v>0.79166666666666663</v>
      </c>
      <c r="D1208" s="13">
        <v>44196</v>
      </c>
      <c r="E1208" s="7" t="s">
        <v>6978</v>
      </c>
      <c r="F1208" s="14">
        <v>60.54</v>
      </c>
      <c r="G1208" t="s">
        <v>5</v>
      </c>
    </row>
    <row r="1209" spans="1:7" ht="14.25">
      <c r="A1209" s="11">
        <v>44166</v>
      </c>
      <c r="B1209" s="10" t="s">
        <v>8842</v>
      </c>
      <c r="C1209" s="12">
        <v>0.66666666666666663</v>
      </c>
      <c r="D1209" s="13">
        <v>44182</v>
      </c>
      <c r="E1209" s="7" t="s">
        <v>6978</v>
      </c>
      <c r="F1209" s="14">
        <v>60.82</v>
      </c>
      <c r="G1209" t="s">
        <v>5</v>
      </c>
    </row>
    <row r="1210" spans="1:7" ht="14.25">
      <c r="A1210" s="11">
        <v>44166</v>
      </c>
      <c r="B1210" s="10" t="s">
        <v>8837</v>
      </c>
      <c r="C1210" s="12">
        <v>0.45833333333333331</v>
      </c>
      <c r="D1210" s="13">
        <v>44182</v>
      </c>
      <c r="E1210" s="7" t="s">
        <v>6978</v>
      </c>
      <c r="F1210" s="14">
        <v>61.05</v>
      </c>
      <c r="G1210" t="s">
        <v>5</v>
      </c>
    </row>
    <row r="1211" spans="1:7" ht="14.25">
      <c r="A1211" s="11">
        <v>44136</v>
      </c>
      <c r="B1211" s="10" t="s">
        <v>8258</v>
      </c>
      <c r="C1211" s="12">
        <v>0.33333333333333331</v>
      </c>
      <c r="D1211" s="13">
        <v>44158</v>
      </c>
      <c r="E1211" s="7" t="s">
        <v>6978</v>
      </c>
      <c r="F1211" s="14">
        <v>62.03</v>
      </c>
      <c r="G1211" t="s">
        <v>5</v>
      </c>
    </row>
    <row r="1212" spans="1:7" ht="14.25">
      <c r="A1212" s="11">
        <v>44166</v>
      </c>
      <c r="B1212" s="10" t="s">
        <v>8834</v>
      </c>
      <c r="C1212" s="12">
        <v>0.33333333333333331</v>
      </c>
      <c r="D1212" s="13">
        <v>44182</v>
      </c>
      <c r="E1212" s="7" t="s">
        <v>6978</v>
      </c>
      <c r="F1212" s="14">
        <v>62.05</v>
      </c>
      <c r="G1212" t="s">
        <v>5</v>
      </c>
    </row>
    <row r="1213" spans="1:7" ht="14.25">
      <c r="A1213" s="11">
        <v>44166</v>
      </c>
      <c r="B1213" s="10" t="s">
        <v>8836</v>
      </c>
      <c r="C1213" s="12">
        <v>0.41666666666666669</v>
      </c>
      <c r="D1213" s="13">
        <v>44182</v>
      </c>
      <c r="E1213" s="7" t="s">
        <v>6978</v>
      </c>
      <c r="F1213" s="14">
        <v>62.25</v>
      </c>
      <c r="G1213" t="s">
        <v>5</v>
      </c>
    </row>
    <row r="1214" spans="1:7" ht="14.25">
      <c r="A1214" s="11">
        <v>44136</v>
      </c>
      <c r="B1214" s="10" t="s">
        <v>7956</v>
      </c>
      <c r="C1214" s="12">
        <v>0.75</v>
      </c>
      <c r="D1214" s="13">
        <v>44145</v>
      </c>
      <c r="E1214" s="7" t="s">
        <v>6978</v>
      </c>
      <c r="F1214" s="14">
        <v>62.38</v>
      </c>
      <c r="G1214" t="s">
        <v>5</v>
      </c>
    </row>
    <row r="1215" spans="1:7" ht="14.25">
      <c r="A1215" s="11">
        <v>44166</v>
      </c>
      <c r="B1215" s="10" t="s">
        <v>8845</v>
      </c>
      <c r="C1215" s="12">
        <v>0.79166666666666663</v>
      </c>
      <c r="D1215" s="13">
        <v>44182</v>
      </c>
      <c r="E1215" s="7" t="s">
        <v>6978</v>
      </c>
      <c r="F1215" s="14">
        <v>66.239999999999995</v>
      </c>
      <c r="G1215" t="s">
        <v>5</v>
      </c>
    </row>
    <row r="1216" spans="1:7" ht="14.25">
      <c r="A1216" s="11">
        <v>44105</v>
      </c>
      <c r="B1216" s="10" t="s">
        <v>7061</v>
      </c>
      <c r="C1216" s="12">
        <v>0.45833333333333331</v>
      </c>
      <c r="D1216" s="13">
        <v>44108</v>
      </c>
      <c r="E1216" s="7" t="s">
        <v>6978</v>
      </c>
      <c r="F1216" s="14">
        <v>11.75</v>
      </c>
      <c r="G1216" t="s">
        <v>20</v>
      </c>
    </row>
    <row r="1217" spans="1:7" ht="14.25">
      <c r="A1217" s="11">
        <v>44105</v>
      </c>
      <c r="B1217" s="10" t="s">
        <v>7036</v>
      </c>
      <c r="C1217" s="12">
        <v>0.41666666666666669</v>
      </c>
      <c r="D1217" s="13">
        <v>44107</v>
      </c>
      <c r="E1217" s="7" t="s">
        <v>6978</v>
      </c>
      <c r="F1217" s="14">
        <v>18.13</v>
      </c>
      <c r="G1217" t="s">
        <v>20</v>
      </c>
    </row>
    <row r="1218" spans="1:7" ht="14.25">
      <c r="A1218" s="11">
        <v>44136</v>
      </c>
      <c r="B1218" s="10" t="s">
        <v>8073</v>
      </c>
      <c r="C1218" s="12">
        <v>0.625</v>
      </c>
      <c r="D1218" s="13">
        <v>44150</v>
      </c>
      <c r="E1218" s="7" t="s">
        <v>6978</v>
      </c>
      <c r="F1218" s="14">
        <v>19.399999999999999</v>
      </c>
      <c r="G1218" t="s">
        <v>20</v>
      </c>
    </row>
    <row r="1219" spans="1:7" ht="14.25">
      <c r="A1219" s="11">
        <v>44105</v>
      </c>
      <c r="B1219" s="10" t="s">
        <v>7712</v>
      </c>
      <c r="C1219" s="12">
        <v>0.58333333333333337</v>
      </c>
      <c r="D1219" s="13">
        <v>44135</v>
      </c>
      <c r="E1219" s="7" t="s">
        <v>6978</v>
      </c>
      <c r="F1219" s="14">
        <v>30</v>
      </c>
      <c r="G1219" t="s">
        <v>20</v>
      </c>
    </row>
    <row r="1220" spans="1:7" ht="14.25">
      <c r="A1220" s="11">
        <v>44136</v>
      </c>
      <c r="B1220" s="10" t="s">
        <v>7916</v>
      </c>
      <c r="C1220" s="12">
        <v>8.3333333333333329E-2</v>
      </c>
      <c r="D1220" s="13">
        <v>44144</v>
      </c>
      <c r="E1220" s="7" t="s">
        <v>6978</v>
      </c>
      <c r="F1220" s="14">
        <v>33.1</v>
      </c>
      <c r="G1220" t="s">
        <v>20</v>
      </c>
    </row>
    <row r="1221" spans="1:7" ht="14.25">
      <c r="A1221" s="11">
        <v>44105</v>
      </c>
      <c r="B1221" s="10" t="s">
        <v>7711</v>
      </c>
      <c r="C1221" s="12">
        <v>0.54166666666666663</v>
      </c>
      <c r="D1221" s="13">
        <v>44135</v>
      </c>
      <c r="E1221" s="7" t="s">
        <v>6978</v>
      </c>
      <c r="F1221" s="14">
        <v>34</v>
      </c>
      <c r="G1221" t="s">
        <v>20</v>
      </c>
    </row>
    <row r="1222" spans="1:7" ht="14.25">
      <c r="A1222" s="11">
        <v>44105</v>
      </c>
      <c r="B1222" s="10" t="s">
        <v>7070</v>
      </c>
      <c r="C1222" s="12">
        <v>0.83333333333333337</v>
      </c>
      <c r="D1222" s="13">
        <v>44108</v>
      </c>
      <c r="E1222" s="7" t="s">
        <v>6978</v>
      </c>
      <c r="F1222" s="14">
        <v>36</v>
      </c>
      <c r="G1222" t="s">
        <v>20</v>
      </c>
    </row>
    <row r="1223" spans="1:7" ht="14.25">
      <c r="A1223" s="11">
        <v>44105</v>
      </c>
      <c r="B1223" s="10" t="s">
        <v>7023</v>
      </c>
      <c r="C1223" s="12">
        <v>0.875</v>
      </c>
      <c r="D1223" s="13">
        <v>44106</v>
      </c>
      <c r="E1223" s="7" t="s">
        <v>6978</v>
      </c>
      <c r="F1223" s="14">
        <v>36.78</v>
      </c>
      <c r="G1223" t="s">
        <v>20</v>
      </c>
    </row>
    <row r="1224" spans="1:7" ht="14.25">
      <c r="A1224" s="11">
        <v>44136</v>
      </c>
      <c r="B1224" s="10" t="s">
        <v>8395</v>
      </c>
      <c r="C1224" s="12">
        <v>4.1666666666666664E-2</v>
      </c>
      <c r="D1224" s="13">
        <v>44164</v>
      </c>
      <c r="E1224" s="7" t="s">
        <v>6978</v>
      </c>
      <c r="F1224" s="14">
        <v>38.659999999999997</v>
      </c>
      <c r="G1224" t="s">
        <v>20</v>
      </c>
    </row>
    <row r="1225" spans="1:7" ht="14.25">
      <c r="A1225" s="11">
        <v>44136</v>
      </c>
      <c r="B1225" s="10" t="s">
        <v>8253</v>
      </c>
      <c r="C1225" s="12">
        <v>0.125</v>
      </c>
      <c r="D1225" s="13">
        <v>44158</v>
      </c>
      <c r="E1225" s="7" t="s">
        <v>6978</v>
      </c>
      <c r="F1225" s="14">
        <v>41.03</v>
      </c>
      <c r="G1225" t="s">
        <v>20</v>
      </c>
    </row>
    <row r="1226" spans="1:7" ht="14.25">
      <c r="A1226" s="11">
        <v>44136</v>
      </c>
      <c r="B1226" s="10" t="s">
        <v>8053</v>
      </c>
      <c r="C1226" s="12">
        <v>0.79166666666666663</v>
      </c>
      <c r="D1226" s="13">
        <v>44149</v>
      </c>
      <c r="E1226" s="7" t="s">
        <v>6978</v>
      </c>
      <c r="F1226" s="14">
        <v>41.29</v>
      </c>
      <c r="G1226" t="s">
        <v>20</v>
      </c>
    </row>
    <row r="1227" spans="1:7" ht="14.25">
      <c r="A1227" s="11">
        <v>44136</v>
      </c>
      <c r="B1227" s="10" t="s">
        <v>7972</v>
      </c>
      <c r="C1227" s="12">
        <v>0.41666666666666669</v>
      </c>
      <c r="D1227" s="13">
        <v>44146</v>
      </c>
      <c r="E1227" s="7" t="s">
        <v>6978</v>
      </c>
      <c r="F1227" s="14">
        <v>42.1</v>
      </c>
      <c r="G1227" t="s">
        <v>20</v>
      </c>
    </row>
    <row r="1228" spans="1:7" ht="14.25">
      <c r="A1228" s="11">
        <v>44136</v>
      </c>
      <c r="B1228" s="10" t="s">
        <v>8200</v>
      </c>
      <c r="C1228" s="12">
        <v>0.91666666666666663</v>
      </c>
      <c r="D1228" s="13">
        <v>44155</v>
      </c>
      <c r="E1228" s="7" t="s">
        <v>6978</v>
      </c>
      <c r="F1228" s="14">
        <v>42.22</v>
      </c>
      <c r="G1228" t="s">
        <v>20</v>
      </c>
    </row>
    <row r="1229" spans="1:7" ht="14.25">
      <c r="A1229" s="11">
        <v>44136</v>
      </c>
      <c r="B1229" s="10" t="s">
        <v>8252</v>
      </c>
      <c r="C1229" s="12">
        <v>8.3333333333333329E-2</v>
      </c>
      <c r="D1229" s="13">
        <v>44158</v>
      </c>
      <c r="E1229" s="7" t="s">
        <v>6978</v>
      </c>
      <c r="F1229" s="14">
        <v>42.9</v>
      </c>
      <c r="G1229" t="s">
        <v>20</v>
      </c>
    </row>
    <row r="1230" spans="1:7" ht="14.25">
      <c r="A1230" s="11">
        <v>44136</v>
      </c>
      <c r="B1230" s="10" t="s">
        <v>8119</v>
      </c>
      <c r="C1230" s="12">
        <v>0.54166666666666663</v>
      </c>
      <c r="D1230" s="13">
        <v>44152</v>
      </c>
      <c r="E1230" s="7" t="s">
        <v>6978</v>
      </c>
      <c r="F1230" s="14">
        <v>42.95</v>
      </c>
      <c r="G1230" t="s">
        <v>20</v>
      </c>
    </row>
    <row r="1231" spans="1:7" ht="14.25">
      <c r="A1231" s="11">
        <v>44136</v>
      </c>
      <c r="B1231" s="10" t="s">
        <v>8112</v>
      </c>
      <c r="C1231" s="12">
        <v>0.25</v>
      </c>
      <c r="D1231" s="13">
        <v>44152</v>
      </c>
      <c r="E1231" s="7" t="s">
        <v>6978</v>
      </c>
      <c r="F1231" s="14">
        <v>43.8</v>
      </c>
      <c r="G1231" t="s">
        <v>20</v>
      </c>
    </row>
    <row r="1232" spans="1:7" ht="14.25">
      <c r="A1232" s="11">
        <v>44105</v>
      </c>
      <c r="B1232" s="10" t="s">
        <v>7718</v>
      </c>
      <c r="C1232" s="12">
        <v>0.83333333333333337</v>
      </c>
      <c r="D1232" s="13">
        <v>44135</v>
      </c>
      <c r="E1232" s="7" t="s">
        <v>6978</v>
      </c>
      <c r="F1232" s="14">
        <v>44.83</v>
      </c>
      <c r="G1232" t="s">
        <v>20</v>
      </c>
    </row>
    <row r="1233" spans="1:7" ht="14.25">
      <c r="A1233" s="11">
        <v>44136</v>
      </c>
      <c r="B1233" s="10" t="s">
        <v>7763</v>
      </c>
      <c r="C1233" s="12">
        <v>0.70833333333333337</v>
      </c>
      <c r="D1233" s="13">
        <v>44137</v>
      </c>
      <c r="E1233" s="7" t="s">
        <v>6978</v>
      </c>
      <c r="F1233" s="14">
        <v>45.35</v>
      </c>
      <c r="G1233" t="s">
        <v>20</v>
      </c>
    </row>
    <row r="1234" spans="1:7" ht="14.25">
      <c r="A1234" s="11">
        <v>44105</v>
      </c>
      <c r="B1234" s="10" t="s">
        <v>7285</v>
      </c>
      <c r="C1234" s="12">
        <v>0.79166666666666663</v>
      </c>
      <c r="D1234" s="13">
        <v>44117</v>
      </c>
      <c r="E1234" s="7" t="s">
        <v>6978</v>
      </c>
      <c r="F1234" s="14">
        <v>45.92</v>
      </c>
      <c r="G1234" t="s">
        <v>20</v>
      </c>
    </row>
    <row r="1235" spans="1:7" ht="14.25">
      <c r="A1235" s="11">
        <v>44105</v>
      </c>
      <c r="B1235" s="10" t="s">
        <v>7156</v>
      </c>
      <c r="C1235" s="12">
        <v>0.41666666666666669</v>
      </c>
      <c r="D1235" s="13">
        <v>44112</v>
      </c>
      <c r="E1235" s="7" t="s">
        <v>6978</v>
      </c>
      <c r="F1235" s="14">
        <v>46.49</v>
      </c>
      <c r="G1235" t="s">
        <v>20</v>
      </c>
    </row>
    <row r="1236" spans="1:7" ht="14.25">
      <c r="A1236" s="11">
        <v>44136</v>
      </c>
      <c r="B1236" s="10" t="s">
        <v>8392</v>
      </c>
      <c r="C1236" s="12">
        <v>0.91666666666666663</v>
      </c>
      <c r="D1236" s="13">
        <v>44163</v>
      </c>
      <c r="E1236" s="7" t="s">
        <v>6978</v>
      </c>
      <c r="F1236" s="14">
        <v>47.13</v>
      </c>
      <c r="G1236" t="s">
        <v>20</v>
      </c>
    </row>
    <row r="1237" spans="1:7" ht="14.25">
      <c r="A1237" s="11">
        <v>44136</v>
      </c>
      <c r="B1237" s="10" t="s">
        <v>8196</v>
      </c>
      <c r="C1237" s="12">
        <v>0.75</v>
      </c>
      <c r="D1237" s="13">
        <v>44155</v>
      </c>
      <c r="E1237" s="7" t="s">
        <v>6978</v>
      </c>
      <c r="F1237" s="14">
        <v>49.37</v>
      </c>
      <c r="G1237" t="s">
        <v>20</v>
      </c>
    </row>
    <row r="1238" spans="1:7" ht="14.25">
      <c r="A1238" s="11">
        <v>44136</v>
      </c>
      <c r="B1238" s="10" t="s">
        <v>8344</v>
      </c>
      <c r="C1238" s="12">
        <v>0.91666666666666663</v>
      </c>
      <c r="D1238" s="13">
        <v>44161</v>
      </c>
      <c r="E1238" s="7" t="s">
        <v>6978</v>
      </c>
      <c r="F1238" s="14">
        <v>49.73</v>
      </c>
      <c r="G1238" t="s">
        <v>20</v>
      </c>
    </row>
    <row r="1239" spans="1:7" ht="14.25">
      <c r="A1239" s="11">
        <v>44166</v>
      </c>
      <c r="B1239" s="10" t="s">
        <v>8726</v>
      </c>
      <c r="C1239" s="12">
        <v>0.83333333333333337</v>
      </c>
      <c r="D1239" s="13">
        <v>44177</v>
      </c>
      <c r="E1239" s="7" t="s">
        <v>6978</v>
      </c>
      <c r="F1239" s="14">
        <v>50.85</v>
      </c>
      <c r="G1239" t="s">
        <v>20</v>
      </c>
    </row>
    <row r="1240" spans="1:7" ht="14.25">
      <c r="A1240" s="11">
        <v>44136</v>
      </c>
      <c r="B1240" s="10" t="s">
        <v>8220</v>
      </c>
      <c r="C1240" s="12">
        <v>0.75</v>
      </c>
      <c r="D1240" s="13">
        <v>44156</v>
      </c>
      <c r="E1240" s="7" t="s">
        <v>6978</v>
      </c>
      <c r="F1240" s="14">
        <v>50.98</v>
      </c>
      <c r="G1240" t="s">
        <v>20</v>
      </c>
    </row>
    <row r="1241" spans="1:7" ht="14.25">
      <c r="A1241" s="11">
        <v>44166</v>
      </c>
      <c r="B1241" s="10" t="s">
        <v>8943</v>
      </c>
      <c r="C1241" s="12">
        <v>0.875</v>
      </c>
      <c r="D1241" s="13">
        <v>44186</v>
      </c>
      <c r="E1241" s="7" t="s">
        <v>6978</v>
      </c>
      <c r="F1241" s="14">
        <v>52.26</v>
      </c>
      <c r="G1241" t="s">
        <v>20</v>
      </c>
    </row>
    <row r="1242" spans="1:7" ht="14.25">
      <c r="A1242" s="11">
        <v>44166</v>
      </c>
      <c r="B1242" s="10" t="s">
        <v>8535</v>
      </c>
      <c r="C1242" s="12">
        <v>0.875</v>
      </c>
      <c r="D1242" s="13">
        <v>44169</v>
      </c>
      <c r="E1242" s="7" t="s">
        <v>6978</v>
      </c>
      <c r="F1242" s="14">
        <v>52.28</v>
      </c>
      <c r="G1242" t="s">
        <v>20</v>
      </c>
    </row>
    <row r="1243" spans="1:7" ht="14.25">
      <c r="A1243" s="11">
        <v>44166</v>
      </c>
      <c r="B1243" s="10" t="s">
        <v>8990</v>
      </c>
      <c r="C1243" s="12">
        <v>0.83333333333333337</v>
      </c>
      <c r="D1243" s="13">
        <v>44188</v>
      </c>
      <c r="E1243" s="7" t="s">
        <v>6978</v>
      </c>
      <c r="F1243" s="14">
        <v>53.35</v>
      </c>
      <c r="G1243" t="s">
        <v>20</v>
      </c>
    </row>
    <row r="1244" spans="1:7" ht="14.25">
      <c r="A1244" s="11">
        <v>44166</v>
      </c>
      <c r="B1244" s="10" t="s">
        <v>8487</v>
      </c>
      <c r="C1244" s="12">
        <v>0.875</v>
      </c>
      <c r="D1244" s="13">
        <v>44167</v>
      </c>
      <c r="E1244" s="7" t="s">
        <v>6978</v>
      </c>
      <c r="F1244" s="14">
        <v>55.55</v>
      </c>
      <c r="G1244" t="s">
        <v>20</v>
      </c>
    </row>
    <row r="1245" spans="1:7" ht="14.25">
      <c r="A1245" s="11">
        <v>44166</v>
      </c>
      <c r="B1245" s="10" t="s">
        <v>9147</v>
      </c>
      <c r="C1245" s="12">
        <v>0.375</v>
      </c>
      <c r="D1245" s="13">
        <v>44195</v>
      </c>
      <c r="E1245" s="7" t="s">
        <v>6978</v>
      </c>
      <c r="F1245" s="14">
        <v>55.6</v>
      </c>
      <c r="G1245" t="s">
        <v>20</v>
      </c>
    </row>
    <row r="1246" spans="1:7" ht="14.25">
      <c r="A1246" s="11">
        <v>44105</v>
      </c>
      <c r="B1246" s="10" t="s">
        <v>7002</v>
      </c>
      <c r="C1246" s="12">
        <v>0</v>
      </c>
      <c r="D1246" s="13">
        <v>44106</v>
      </c>
      <c r="E1246" s="7" t="s">
        <v>6978</v>
      </c>
      <c r="F1246" s="14">
        <v>22.44</v>
      </c>
      <c r="G1246" t="s">
        <v>28</v>
      </c>
    </row>
    <row r="1247" spans="1:7" ht="14.25">
      <c r="A1247" s="11">
        <v>44105</v>
      </c>
      <c r="B1247" s="10" t="s">
        <v>7001</v>
      </c>
      <c r="C1247" s="12">
        <v>0.95833333333333337</v>
      </c>
      <c r="D1247" s="13">
        <v>44105</v>
      </c>
      <c r="E1247" s="7" t="s">
        <v>6978</v>
      </c>
      <c r="F1247" s="14">
        <v>30</v>
      </c>
      <c r="G1247" t="s">
        <v>28</v>
      </c>
    </row>
    <row r="1248" spans="1:7" ht="14.25">
      <c r="A1248" s="11">
        <v>44136</v>
      </c>
      <c r="B1248" s="10" t="s">
        <v>7914</v>
      </c>
      <c r="C1248" s="12">
        <v>0</v>
      </c>
      <c r="D1248" s="13">
        <v>44144</v>
      </c>
      <c r="E1248" s="7" t="s">
        <v>6978</v>
      </c>
      <c r="F1248" s="14">
        <v>34.79</v>
      </c>
      <c r="G1248" t="s">
        <v>28</v>
      </c>
    </row>
    <row r="1249" spans="1:7" ht="14.25">
      <c r="A1249" s="11">
        <v>44105</v>
      </c>
      <c r="B1249" s="10" t="s">
        <v>7100</v>
      </c>
      <c r="C1249" s="12">
        <v>8.3333333333333329E-2</v>
      </c>
      <c r="D1249" s="13">
        <v>44110</v>
      </c>
      <c r="E1249" s="7" t="s">
        <v>6978</v>
      </c>
      <c r="F1249" s="14">
        <v>35.39</v>
      </c>
      <c r="G1249" t="s">
        <v>28</v>
      </c>
    </row>
    <row r="1250" spans="1:7" ht="14.25">
      <c r="A1250" s="11">
        <v>44166</v>
      </c>
      <c r="B1250" s="10" t="s">
        <v>8802</v>
      </c>
      <c r="C1250" s="12">
        <v>0</v>
      </c>
      <c r="D1250" s="13">
        <v>44181</v>
      </c>
      <c r="E1250" s="7" t="s">
        <v>6978</v>
      </c>
      <c r="F1250" s="14">
        <v>37</v>
      </c>
      <c r="G1250" t="s">
        <v>28</v>
      </c>
    </row>
    <row r="1251" spans="1:7" ht="14.25">
      <c r="A1251" s="11">
        <v>44105</v>
      </c>
      <c r="B1251" s="10" t="s">
        <v>7185</v>
      </c>
      <c r="C1251" s="12">
        <v>0.625</v>
      </c>
      <c r="D1251" s="13">
        <v>44113</v>
      </c>
      <c r="E1251" s="7" t="s">
        <v>6978</v>
      </c>
      <c r="F1251" s="14">
        <v>38.64</v>
      </c>
      <c r="G1251" t="s">
        <v>28</v>
      </c>
    </row>
    <row r="1252" spans="1:7" ht="14.25">
      <c r="A1252" s="11">
        <v>44136</v>
      </c>
      <c r="B1252" s="10" t="s">
        <v>8049</v>
      </c>
      <c r="C1252" s="12">
        <v>0.625</v>
      </c>
      <c r="D1252" s="13">
        <v>44149</v>
      </c>
      <c r="E1252" s="7" t="s">
        <v>6978</v>
      </c>
      <c r="F1252" s="14">
        <v>39.46</v>
      </c>
      <c r="G1252" t="s">
        <v>28</v>
      </c>
    </row>
    <row r="1253" spans="1:7" ht="14.25">
      <c r="A1253" s="11">
        <v>44136</v>
      </c>
      <c r="B1253" s="10" t="s">
        <v>8048</v>
      </c>
      <c r="C1253" s="12">
        <v>0.58333333333333337</v>
      </c>
      <c r="D1253" s="13">
        <v>44149</v>
      </c>
      <c r="E1253" s="7" t="s">
        <v>6978</v>
      </c>
      <c r="F1253" s="14">
        <v>41.3</v>
      </c>
      <c r="G1253" t="s">
        <v>28</v>
      </c>
    </row>
    <row r="1254" spans="1:7" ht="14.25">
      <c r="A1254" s="11">
        <v>44136</v>
      </c>
      <c r="B1254" s="10" t="s">
        <v>7961</v>
      </c>
      <c r="C1254" s="12">
        <v>0.95833333333333337</v>
      </c>
      <c r="D1254" s="13">
        <v>44145</v>
      </c>
      <c r="E1254" s="7" t="s">
        <v>6978</v>
      </c>
      <c r="F1254" s="14">
        <v>44.55</v>
      </c>
      <c r="G1254" t="s">
        <v>28</v>
      </c>
    </row>
    <row r="1255" spans="1:7" ht="14.25">
      <c r="A1255" s="11">
        <v>44105</v>
      </c>
      <c r="B1255" s="10" t="s">
        <v>7719</v>
      </c>
      <c r="C1255" s="12">
        <v>0.875</v>
      </c>
      <c r="D1255" s="13">
        <v>44135</v>
      </c>
      <c r="E1255" s="7" t="s">
        <v>6978</v>
      </c>
      <c r="F1255" s="14">
        <v>44.82</v>
      </c>
      <c r="G1255" t="s">
        <v>28</v>
      </c>
    </row>
    <row r="1256" spans="1:7" ht="14.25">
      <c r="A1256" s="11">
        <v>44136</v>
      </c>
      <c r="B1256" s="10" t="s">
        <v>7979</v>
      </c>
      <c r="C1256" s="12">
        <v>0.70833333333333337</v>
      </c>
      <c r="D1256" s="13">
        <v>44146</v>
      </c>
      <c r="E1256" s="7" t="s">
        <v>6978</v>
      </c>
      <c r="F1256" s="14">
        <v>45.25</v>
      </c>
      <c r="G1256" t="s">
        <v>28</v>
      </c>
    </row>
    <row r="1257" spans="1:7" ht="14.25">
      <c r="A1257" s="11">
        <v>44136</v>
      </c>
      <c r="B1257" s="10" t="s">
        <v>7938</v>
      </c>
      <c r="C1257" s="12">
        <v>0</v>
      </c>
      <c r="D1257" s="13">
        <v>44145</v>
      </c>
      <c r="E1257" s="7" t="s">
        <v>6978</v>
      </c>
      <c r="F1257" s="14">
        <v>50.01</v>
      </c>
      <c r="G1257" t="s">
        <v>28</v>
      </c>
    </row>
    <row r="1258" spans="1:7" ht="14.25">
      <c r="A1258" s="11">
        <v>44105</v>
      </c>
      <c r="B1258" s="10" t="s">
        <v>7322</v>
      </c>
      <c r="C1258" s="12">
        <v>0.33333333333333331</v>
      </c>
      <c r="D1258" s="13">
        <v>44119</v>
      </c>
      <c r="E1258" s="7" t="s">
        <v>6978</v>
      </c>
      <c r="F1258" s="14">
        <v>50.34</v>
      </c>
      <c r="G1258" t="s">
        <v>28</v>
      </c>
    </row>
    <row r="1259" spans="1:7" ht="14.25">
      <c r="A1259" s="11">
        <v>44105</v>
      </c>
      <c r="B1259" s="10" t="s">
        <v>6998</v>
      </c>
      <c r="C1259" s="12">
        <v>0.83333333333333337</v>
      </c>
      <c r="D1259" s="13">
        <v>44105</v>
      </c>
      <c r="E1259" s="7" t="s">
        <v>6978</v>
      </c>
      <c r="F1259" s="14">
        <v>50.81</v>
      </c>
      <c r="G1259" t="s">
        <v>28</v>
      </c>
    </row>
    <row r="1260" spans="1:7" ht="14.25">
      <c r="A1260" s="11">
        <v>44136</v>
      </c>
      <c r="B1260" s="10" t="s">
        <v>8435</v>
      </c>
      <c r="C1260" s="12">
        <v>0.70833333333333337</v>
      </c>
      <c r="D1260" s="13">
        <v>44165</v>
      </c>
      <c r="E1260" s="7" t="s">
        <v>6978</v>
      </c>
      <c r="F1260" s="14">
        <v>56.75</v>
      </c>
      <c r="G1260" t="s">
        <v>28</v>
      </c>
    </row>
    <row r="1261" spans="1:7" ht="14.25">
      <c r="A1261" s="11">
        <v>44136</v>
      </c>
      <c r="B1261" s="10" t="s">
        <v>8268</v>
      </c>
      <c r="C1261" s="12">
        <v>0.75</v>
      </c>
      <c r="D1261" s="13">
        <v>44158</v>
      </c>
      <c r="E1261" s="7" t="s">
        <v>6978</v>
      </c>
      <c r="F1261" s="14">
        <v>60.49</v>
      </c>
      <c r="G1261" t="s">
        <v>39</v>
      </c>
    </row>
    <row r="1262" spans="1:7" ht="14.25">
      <c r="A1262" s="11">
        <v>44105</v>
      </c>
      <c r="B1262" s="10" t="s">
        <v>7557</v>
      </c>
      <c r="C1262" s="12">
        <v>0.125</v>
      </c>
      <c r="D1262" s="13">
        <v>44129</v>
      </c>
      <c r="E1262" s="7" t="s">
        <v>6978</v>
      </c>
      <c r="F1262" s="14">
        <v>1.95</v>
      </c>
      <c r="G1262" t="s">
        <v>6</v>
      </c>
    </row>
    <row r="1263" spans="1:7" ht="14.25">
      <c r="A1263" s="11">
        <v>44105</v>
      </c>
      <c r="B1263" s="10" t="s">
        <v>7558</v>
      </c>
      <c r="C1263" s="12">
        <v>0.16666666666666666</v>
      </c>
      <c r="D1263" s="13">
        <v>44129</v>
      </c>
      <c r="E1263" s="7" t="s">
        <v>6978</v>
      </c>
      <c r="F1263" s="14">
        <v>1.95</v>
      </c>
      <c r="G1263" t="s">
        <v>6</v>
      </c>
    </row>
    <row r="1264" spans="1:7" ht="14.25">
      <c r="A1264" s="11">
        <v>44105</v>
      </c>
      <c r="B1264" s="10" t="s">
        <v>7559</v>
      </c>
      <c r="C1264" s="12">
        <v>0.20833333333333334</v>
      </c>
      <c r="D1264" s="13">
        <v>44129</v>
      </c>
      <c r="E1264" s="7" t="s">
        <v>6978</v>
      </c>
      <c r="F1264" s="14">
        <v>1.95</v>
      </c>
      <c r="G1264" t="s">
        <v>6</v>
      </c>
    </row>
    <row r="1265" spans="1:7" ht="14.25">
      <c r="A1265" s="11">
        <v>44105</v>
      </c>
      <c r="B1265" s="10" t="s">
        <v>7560</v>
      </c>
      <c r="C1265" s="12">
        <v>0.25</v>
      </c>
      <c r="D1265" s="13">
        <v>44129</v>
      </c>
      <c r="E1265" s="7" t="s">
        <v>6978</v>
      </c>
      <c r="F1265" s="14">
        <v>1.95</v>
      </c>
      <c r="G1265" t="s">
        <v>6</v>
      </c>
    </row>
    <row r="1266" spans="1:7" ht="14.25">
      <c r="A1266" s="11">
        <v>44105</v>
      </c>
      <c r="B1266" s="10" t="s">
        <v>7561</v>
      </c>
      <c r="C1266" s="12">
        <v>0.29166666666666669</v>
      </c>
      <c r="D1266" s="13">
        <v>44129</v>
      </c>
      <c r="E1266" s="7" t="s">
        <v>6978</v>
      </c>
      <c r="F1266" s="14">
        <v>1.95</v>
      </c>
      <c r="G1266" t="s">
        <v>6</v>
      </c>
    </row>
    <row r="1267" spans="1:7" ht="14.25">
      <c r="A1267" s="11">
        <v>44166</v>
      </c>
      <c r="B1267" s="10" t="s">
        <v>8613</v>
      </c>
      <c r="C1267" s="12">
        <v>0.125</v>
      </c>
      <c r="D1267" s="13">
        <v>44173</v>
      </c>
      <c r="E1267" s="7" t="s">
        <v>6978</v>
      </c>
      <c r="F1267" s="14">
        <v>1.95</v>
      </c>
      <c r="G1267" t="s">
        <v>6</v>
      </c>
    </row>
    <row r="1268" spans="1:7" ht="14.25">
      <c r="A1268" s="11">
        <v>44166</v>
      </c>
      <c r="B1268" s="10" t="s">
        <v>8614</v>
      </c>
      <c r="C1268" s="12">
        <v>0.16666666666666666</v>
      </c>
      <c r="D1268" s="13">
        <v>44173</v>
      </c>
      <c r="E1268" s="7" t="s">
        <v>6978</v>
      </c>
      <c r="F1268" s="14">
        <v>1.95</v>
      </c>
      <c r="G1268" t="s">
        <v>6</v>
      </c>
    </row>
    <row r="1269" spans="1:7" ht="14.25">
      <c r="A1269" s="11">
        <v>44166</v>
      </c>
      <c r="B1269" s="10" t="s">
        <v>8615</v>
      </c>
      <c r="C1269" s="12">
        <v>0.20833333333333334</v>
      </c>
      <c r="D1269" s="13">
        <v>44173</v>
      </c>
      <c r="E1269" s="7" t="s">
        <v>6978</v>
      </c>
      <c r="F1269" s="14">
        <v>1.95</v>
      </c>
      <c r="G1269" t="s">
        <v>6</v>
      </c>
    </row>
    <row r="1270" spans="1:7" ht="14.25">
      <c r="A1270" s="11">
        <v>44166</v>
      </c>
      <c r="B1270" s="10" t="s">
        <v>9033</v>
      </c>
      <c r="C1270" s="12">
        <v>0.625</v>
      </c>
      <c r="D1270" s="13">
        <v>44190</v>
      </c>
      <c r="E1270" s="7" t="s">
        <v>6978</v>
      </c>
      <c r="F1270" s="14">
        <v>1.95</v>
      </c>
      <c r="G1270" t="s">
        <v>6</v>
      </c>
    </row>
    <row r="1271" spans="1:7" ht="14.25">
      <c r="A1271" s="11">
        <v>44166</v>
      </c>
      <c r="B1271" s="10" t="s">
        <v>9034</v>
      </c>
      <c r="C1271" s="12">
        <v>0.66666666666666663</v>
      </c>
      <c r="D1271" s="13">
        <v>44190</v>
      </c>
      <c r="E1271" s="7" t="s">
        <v>6978</v>
      </c>
      <c r="F1271" s="14">
        <v>1.95</v>
      </c>
      <c r="G1271" t="s">
        <v>6</v>
      </c>
    </row>
    <row r="1272" spans="1:7" ht="14.25">
      <c r="A1272" s="11">
        <v>44166</v>
      </c>
      <c r="B1272" s="10" t="s">
        <v>9091</v>
      </c>
      <c r="C1272" s="12">
        <v>4.1666666666666664E-2</v>
      </c>
      <c r="D1272" s="13">
        <v>44193</v>
      </c>
      <c r="E1272" s="7" t="s">
        <v>6978</v>
      </c>
      <c r="F1272" s="14">
        <v>1.95</v>
      </c>
      <c r="G1272" t="s">
        <v>6</v>
      </c>
    </row>
    <row r="1273" spans="1:7" ht="14.25">
      <c r="A1273" s="11">
        <v>44166</v>
      </c>
      <c r="B1273" s="10" t="s">
        <v>9092</v>
      </c>
      <c r="C1273" s="12">
        <v>8.3333333333333329E-2</v>
      </c>
      <c r="D1273" s="13">
        <v>44193</v>
      </c>
      <c r="E1273" s="7" t="s">
        <v>6978</v>
      </c>
      <c r="F1273" s="14">
        <v>1.95</v>
      </c>
      <c r="G1273" t="s">
        <v>6</v>
      </c>
    </row>
    <row r="1274" spans="1:7" ht="14.25">
      <c r="A1274" s="11">
        <v>44166</v>
      </c>
      <c r="B1274" s="10" t="s">
        <v>9093</v>
      </c>
      <c r="C1274" s="12">
        <v>0.125</v>
      </c>
      <c r="D1274" s="13">
        <v>44193</v>
      </c>
      <c r="E1274" s="7" t="s">
        <v>6978</v>
      </c>
      <c r="F1274" s="14">
        <v>1.95</v>
      </c>
      <c r="G1274" t="s">
        <v>6</v>
      </c>
    </row>
    <row r="1275" spans="1:7" ht="14.25">
      <c r="A1275" s="11">
        <v>44166</v>
      </c>
      <c r="B1275" s="10" t="s">
        <v>9094</v>
      </c>
      <c r="C1275" s="12">
        <v>0.16666666666666666</v>
      </c>
      <c r="D1275" s="13">
        <v>44193</v>
      </c>
      <c r="E1275" s="7" t="s">
        <v>6978</v>
      </c>
      <c r="F1275" s="14">
        <v>1.95</v>
      </c>
      <c r="G1275" t="s">
        <v>6</v>
      </c>
    </row>
    <row r="1276" spans="1:7" ht="14.25">
      <c r="A1276" s="11">
        <v>44166</v>
      </c>
      <c r="B1276" s="10" t="s">
        <v>9095</v>
      </c>
      <c r="C1276" s="12">
        <v>0.20833333333333334</v>
      </c>
      <c r="D1276" s="13">
        <v>44193</v>
      </c>
      <c r="E1276" s="7" t="s">
        <v>6978</v>
      </c>
      <c r="F1276" s="14">
        <v>1.95</v>
      </c>
      <c r="G1276" t="s">
        <v>6</v>
      </c>
    </row>
    <row r="1277" spans="1:7" ht="14.25">
      <c r="A1277" s="11">
        <v>44166</v>
      </c>
      <c r="B1277" s="10" t="s">
        <v>9032</v>
      </c>
      <c r="C1277" s="12">
        <v>0.58333333333333337</v>
      </c>
      <c r="D1277" s="13">
        <v>44190</v>
      </c>
      <c r="E1277" s="7" t="s">
        <v>6978</v>
      </c>
      <c r="F1277" s="14">
        <v>2.2999999999999998</v>
      </c>
      <c r="G1277" t="s">
        <v>6</v>
      </c>
    </row>
    <row r="1278" spans="1:7" ht="14.25">
      <c r="A1278" s="11">
        <v>44166</v>
      </c>
      <c r="B1278" s="10" t="s">
        <v>8616</v>
      </c>
      <c r="C1278" s="12">
        <v>0.25</v>
      </c>
      <c r="D1278" s="13">
        <v>44173</v>
      </c>
      <c r="E1278" s="7" t="s">
        <v>6978</v>
      </c>
      <c r="F1278" s="14">
        <v>2.4900000000000002</v>
      </c>
      <c r="G1278" t="s">
        <v>6</v>
      </c>
    </row>
    <row r="1279" spans="1:7" ht="14.25">
      <c r="A1279" s="11">
        <v>44105</v>
      </c>
      <c r="B1279" s="10" t="s">
        <v>7065</v>
      </c>
      <c r="C1279" s="12">
        <v>0.625</v>
      </c>
      <c r="D1279" s="13">
        <v>44108</v>
      </c>
      <c r="E1279" s="7" t="s">
        <v>6978</v>
      </c>
      <c r="F1279" s="14">
        <v>2.5</v>
      </c>
      <c r="G1279" t="s">
        <v>6</v>
      </c>
    </row>
    <row r="1280" spans="1:7" ht="14.25">
      <c r="A1280" s="11">
        <v>44166</v>
      </c>
      <c r="B1280" s="10" t="s">
        <v>8612</v>
      </c>
      <c r="C1280" s="12">
        <v>8.3333333333333329E-2</v>
      </c>
      <c r="D1280" s="13">
        <v>44173</v>
      </c>
      <c r="E1280" s="7" t="s">
        <v>6978</v>
      </c>
      <c r="F1280" s="14">
        <v>3.99</v>
      </c>
      <c r="G1280" t="s">
        <v>6</v>
      </c>
    </row>
    <row r="1281" spans="1:7" ht="14.25">
      <c r="A1281" s="11">
        <v>44166</v>
      </c>
      <c r="B1281" s="10" t="s">
        <v>8617</v>
      </c>
      <c r="C1281" s="12">
        <v>0.29166666666666669</v>
      </c>
      <c r="D1281" s="13">
        <v>44173</v>
      </c>
      <c r="E1281" s="7" t="s">
        <v>6978</v>
      </c>
      <c r="F1281" s="14">
        <v>4</v>
      </c>
      <c r="G1281" t="s">
        <v>6</v>
      </c>
    </row>
    <row r="1282" spans="1:7" ht="14.25">
      <c r="A1282" s="11">
        <v>44105</v>
      </c>
      <c r="B1282" s="10" t="s">
        <v>7064</v>
      </c>
      <c r="C1282" s="12">
        <v>0.58333333333333337</v>
      </c>
      <c r="D1282" s="13">
        <v>44108</v>
      </c>
      <c r="E1282" s="7" t="s">
        <v>6978</v>
      </c>
      <c r="F1282" s="14">
        <v>4.9000000000000004</v>
      </c>
      <c r="G1282" t="s">
        <v>6</v>
      </c>
    </row>
    <row r="1283" spans="1:7" ht="14.25">
      <c r="A1283" s="11">
        <v>44105</v>
      </c>
      <c r="B1283" s="10" t="s">
        <v>7562</v>
      </c>
      <c r="C1283" s="12">
        <v>0.33333333333333331</v>
      </c>
      <c r="D1283" s="13">
        <v>44129</v>
      </c>
      <c r="E1283" s="7" t="s">
        <v>6978</v>
      </c>
      <c r="F1283" s="14">
        <v>5.0000999999999998</v>
      </c>
      <c r="G1283" t="s">
        <v>6</v>
      </c>
    </row>
    <row r="1284" spans="1:7" ht="14.25">
      <c r="A1284" s="11">
        <v>44105</v>
      </c>
      <c r="B1284" s="10" t="s">
        <v>7054</v>
      </c>
      <c r="C1284" s="12">
        <v>0.16666666666666666</v>
      </c>
      <c r="D1284" s="13">
        <v>44108</v>
      </c>
      <c r="E1284" s="7" t="s">
        <v>6978</v>
      </c>
      <c r="F1284" s="14">
        <v>5.5</v>
      </c>
      <c r="G1284" t="s">
        <v>6</v>
      </c>
    </row>
    <row r="1285" spans="1:7" ht="14.25">
      <c r="A1285" s="11">
        <v>44105</v>
      </c>
      <c r="B1285" s="10" t="s">
        <v>7066</v>
      </c>
      <c r="C1285" s="12">
        <v>0.66666666666666663</v>
      </c>
      <c r="D1285" s="13">
        <v>44108</v>
      </c>
      <c r="E1285" s="7" t="s">
        <v>6978</v>
      </c>
      <c r="F1285" s="14">
        <v>5.5</v>
      </c>
      <c r="G1285" t="s">
        <v>6</v>
      </c>
    </row>
    <row r="1286" spans="1:7" ht="14.25">
      <c r="A1286" s="11">
        <v>44105</v>
      </c>
      <c r="B1286" s="10" t="s">
        <v>7055</v>
      </c>
      <c r="C1286" s="12">
        <v>0.20833333333333334</v>
      </c>
      <c r="D1286" s="13">
        <v>44108</v>
      </c>
      <c r="E1286" s="7" t="s">
        <v>6978</v>
      </c>
      <c r="F1286" s="14">
        <v>5.81</v>
      </c>
      <c r="G1286" t="s">
        <v>6</v>
      </c>
    </row>
    <row r="1287" spans="1:7" ht="14.25">
      <c r="A1287" s="11">
        <v>44105</v>
      </c>
      <c r="B1287" s="10" t="s">
        <v>7067</v>
      </c>
      <c r="C1287" s="12">
        <v>0.70833333333333337</v>
      </c>
      <c r="D1287" s="13">
        <v>44108</v>
      </c>
      <c r="E1287" s="7" t="s">
        <v>6978</v>
      </c>
      <c r="F1287" s="14">
        <v>5.95</v>
      </c>
      <c r="G1287" t="s">
        <v>6</v>
      </c>
    </row>
    <row r="1288" spans="1:7" ht="14.25">
      <c r="A1288" s="11">
        <v>44166</v>
      </c>
      <c r="B1288" s="10" t="s">
        <v>9035</v>
      </c>
      <c r="C1288" s="12">
        <v>0.70833333333333337</v>
      </c>
      <c r="D1288" s="13">
        <v>44190</v>
      </c>
      <c r="E1288" s="7" t="s">
        <v>6978</v>
      </c>
      <c r="F1288" s="14">
        <v>6.1</v>
      </c>
      <c r="G1288" t="s">
        <v>6</v>
      </c>
    </row>
    <row r="1289" spans="1:7" ht="14.25">
      <c r="A1289" s="11">
        <v>44105</v>
      </c>
      <c r="B1289" s="10" t="s">
        <v>7056</v>
      </c>
      <c r="C1289" s="12">
        <v>0.25</v>
      </c>
      <c r="D1289" s="13">
        <v>44108</v>
      </c>
      <c r="E1289" s="7" t="s">
        <v>6978</v>
      </c>
      <c r="F1289" s="14">
        <v>6.78</v>
      </c>
      <c r="G1289" t="s">
        <v>6</v>
      </c>
    </row>
    <row r="1290" spans="1:7" ht="14.25">
      <c r="A1290" s="11">
        <v>44105</v>
      </c>
      <c r="B1290" s="10" t="s">
        <v>7563</v>
      </c>
      <c r="C1290" s="12">
        <v>0.375</v>
      </c>
      <c r="D1290" s="13">
        <v>44129</v>
      </c>
      <c r="E1290" s="7" t="s">
        <v>6978</v>
      </c>
      <c r="F1290" s="14">
        <v>7.55</v>
      </c>
      <c r="G1290" t="s">
        <v>6</v>
      </c>
    </row>
    <row r="1291" spans="1:7" ht="14.25">
      <c r="A1291" s="11">
        <v>44105</v>
      </c>
      <c r="B1291" s="10" t="s">
        <v>7053</v>
      </c>
      <c r="C1291" s="12">
        <v>0.125</v>
      </c>
      <c r="D1291" s="13">
        <v>44108</v>
      </c>
      <c r="E1291" s="7" t="s">
        <v>6978</v>
      </c>
      <c r="F1291" s="14">
        <v>7.66</v>
      </c>
      <c r="G1291" t="s">
        <v>6</v>
      </c>
    </row>
    <row r="1292" spans="1:7" ht="14.25">
      <c r="A1292" s="11">
        <v>44166</v>
      </c>
      <c r="B1292" s="10" t="s">
        <v>9031</v>
      </c>
      <c r="C1292" s="12">
        <v>0.54166666666666663</v>
      </c>
      <c r="D1292" s="13">
        <v>44190</v>
      </c>
      <c r="E1292" s="7" t="s">
        <v>6978</v>
      </c>
      <c r="F1292" s="14">
        <v>7.99</v>
      </c>
      <c r="G1292" t="s">
        <v>6</v>
      </c>
    </row>
    <row r="1293" spans="1:7" ht="14.25">
      <c r="A1293" s="11">
        <v>44105</v>
      </c>
      <c r="B1293" s="10" t="s">
        <v>7063</v>
      </c>
      <c r="C1293" s="12">
        <v>0.54166666666666663</v>
      </c>
      <c r="D1293" s="13">
        <v>44108</v>
      </c>
      <c r="E1293" s="7" t="s">
        <v>6978</v>
      </c>
      <c r="F1293" s="14">
        <v>8</v>
      </c>
      <c r="G1293" t="s">
        <v>6</v>
      </c>
    </row>
    <row r="1294" spans="1:7" ht="14.25">
      <c r="A1294" s="11">
        <v>44166</v>
      </c>
      <c r="B1294" s="10" t="s">
        <v>9022</v>
      </c>
      <c r="C1294" s="12">
        <v>0.16666666666666666</v>
      </c>
      <c r="D1294" s="13">
        <v>44190</v>
      </c>
      <c r="E1294" s="7" t="s">
        <v>6978</v>
      </c>
      <c r="F1294" s="14">
        <v>8</v>
      </c>
      <c r="G1294" t="s">
        <v>6</v>
      </c>
    </row>
    <row r="1295" spans="1:7" ht="14.25">
      <c r="A1295" s="11">
        <v>44166</v>
      </c>
      <c r="B1295" s="10" t="s">
        <v>9023</v>
      </c>
      <c r="C1295" s="12">
        <v>0.20833333333333334</v>
      </c>
      <c r="D1295" s="13">
        <v>44190</v>
      </c>
      <c r="E1295" s="7" t="s">
        <v>6978</v>
      </c>
      <c r="F1295" s="14">
        <v>8</v>
      </c>
      <c r="G1295" t="s">
        <v>6</v>
      </c>
    </row>
    <row r="1296" spans="1:7" ht="14.25">
      <c r="A1296" s="11">
        <v>44136</v>
      </c>
      <c r="B1296" s="10" t="s">
        <v>8064</v>
      </c>
      <c r="C1296" s="12">
        <v>0.25</v>
      </c>
      <c r="D1296" s="13">
        <v>44150</v>
      </c>
      <c r="E1296" s="7" t="s">
        <v>6978</v>
      </c>
      <c r="F1296" s="14">
        <v>8.41</v>
      </c>
      <c r="G1296" t="s">
        <v>6</v>
      </c>
    </row>
    <row r="1297" spans="1:7" ht="14.25">
      <c r="A1297" s="11">
        <v>44136</v>
      </c>
      <c r="B1297" s="10" t="s">
        <v>8065</v>
      </c>
      <c r="C1297" s="12">
        <v>0.29166666666666669</v>
      </c>
      <c r="D1297" s="13">
        <v>44150</v>
      </c>
      <c r="E1297" s="7" t="s">
        <v>6978</v>
      </c>
      <c r="F1297" s="14">
        <v>8.41</v>
      </c>
      <c r="G1297" t="s">
        <v>6</v>
      </c>
    </row>
    <row r="1298" spans="1:7" ht="14.25">
      <c r="A1298" s="11">
        <v>44105</v>
      </c>
      <c r="B1298" s="10" t="s">
        <v>7062</v>
      </c>
      <c r="C1298" s="12">
        <v>0.5</v>
      </c>
      <c r="D1298" s="13">
        <v>44108</v>
      </c>
      <c r="E1298" s="7" t="s">
        <v>6978</v>
      </c>
      <c r="F1298" s="14">
        <v>9.9700000000000006</v>
      </c>
      <c r="G1298" t="s">
        <v>6</v>
      </c>
    </row>
    <row r="1299" spans="1:7" ht="14.25">
      <c r="A1299" s="11">
        <v>44105</v>
      </c>
      <c r="B1299" s="10" t="s">
        <v>7057</v>
      </c>
      <c r="C1299" s="12">
        <v>0.29166666666666669</v>
      </c>
      <c r="D1299" s="13">
        <v>44108</v>
      </c>
      <c r="E1299" s="7" t="s">
        <v>6978</v>
      </c>
      <c r="F1299" s="14">
        <v>10</v>
      </c>
      <c r="G1299" t="s">
        <v>6</v>
      </c>
    </row>
    <row r="1300" spans="1:7" ht="14.25">
      <c r="A1300" s="11">
        <v>44105</v>
      </c>
      <c r="B1300" s="10" t="s">
        <v>7554</v>
      </c>
      <c r="C1300" s="12">
        <v>0</v>
      </c>
      <c r="D1300" s="13">
        <v>44129</v>
      </c>
      <c r="E1300" s="7" t="s">
        <v>6978</v>
      </c>
      <c r="F1300" s="14">
        <v>10</v>
      </c>
      <c r="G1300" t="s">
        <v>6</v>
      </c>
    </row>
    <row r="1301" spans="1:7" ht="14.25">
      <c r="A1301" s="11">
        <v>44136</v>
      </c>
      <c r="B1301" s="10" t="s">
        <v>8062</v>
      </c>
      <c r="C1301" s="12">
        <v>0.16666666666666666</v>
      </c>
      <c r="D1301" s="13">
        <v>44150</v>
      </c>
      <c r="E1301" s="7" t="s">
        <v>6978</v>
      </c>
      <c r="F1301" s="14">
        <v>10</v>
      </c>
      <c r="G1301" t="s">
        <v>6</v>
      </c>
    </row>
    <row r="1302" spans="1:7" ht="14.25">
      <c r="A1302" s="11">
        <v>44105</v>
      </c>
      <c r="B1302" s="10" t="s">
        <v>7564</v>
      </c>
      <c r="C1302" s="12">
        <v>0.41666666666666669</v>
      </c>
      <c r="D1302" s="13">
        <v>44129</v>
      </c>
      <c r="E1302" s="7" t="s">
        <v>6978</v>
      </c>
      <c r="F1302" s="14">
        <v>10.8</v>
      </c>
      <c r="G1302" t="s">
        <v>6</v>
      </c>
    </row>
    <row r="1303" spans="1:7" ht="14.25">
      <c r="A1303" s="11">
        <v>44136</v>
      </c>
      <c r="B1303" s="10" t="s">
        <v>8066</v>
      </c>
      <c r="C1303" s="12">
        <v>0.33333333333333331</v>
      </c>
      <c r="D1303" s="13">
        <v>44150</v>
      </c>
      <c r="E1303" s="7" t="s">
        <v>6978</v>
      </c>
      <c r="F1303" s="14">
        <v>10.8</v>
      </c>
      <c r="G1303" t="s">
        <v>6</v>
      </c>
    </row>
    <row r="1304" spans="1:7" ht="14.25">
      <c r="A1304" s="11">
        <v>44105</v>
      </c>
      <c r="B1304" s="10" t="s">
        <v>7058</v>
      </c>
      <c r="C1304" s="12">
        <v>0.33333333333333331</v>
      </c>
      <c r="D1304" s="13">
        <v>44108</v>
      </c>
      <c r="E1304" s="7" t="s">
        <v>6978</v>
      </c>
      <c r="F1304" s="14">
        <v>10.85</v>
      </c>
      <c r="G1304" t="s">
        <v>6</v>
      </c>
    </row>
    <row r="1305" spans="1:7" ht="14.25">
      <c r="A1305" s="11">
        <v>44166</v>
      </c>
      <c r="B1305" s="10" t="s">
        <v>8611</v>
      </c>
      <c r="C1305" s="12">
        <v>4.1666666666666664E-2</v>
      </c>
      <c r="D1305" s="13">
        <v>44173</v>
      </c>
      <c r="E1305" s="7" t="s">
        <v>6978</v>
      </c>
      <c r="F1305" s="14">
        <v>11.1</v>
      </c>
      <c r="G1305" t="s">
        <v>6</v>
      </c>
    </row>
    <row r="1306" spans="1:7" ht="14.25">
      <c r="A1306" s="11">
        <v>44166</v>
      </c>
      <c r="B1306" s="10" t="s">
        <v>9024</v>
      </c>
      <c r="C1306" s="12">
        <v>0.25</v>
      </c>
      <c r="D1306" s="13">
        <v>44190</v>
      </c>
      <c r="E1306" s="7" t="s">
        <v>6978</v>
      </c>
      <c r="F1306" s="14">
        <v>11.1</v>
      </c>
      <c r="G1306" t="s">
        <v>6</v>
      </c>
    </row>
    <row r="1307" spans="1:7" ht="14.25">
      <c r="A1307" s="11">
        <v>44166</v>
      </c>
      <c r="B1307" s="10" t="s">
        <v>9029</v>
      </c>
      <c r="C1307" s="12">
        <v>0.45833333333333331</v>
      </c>
      <c r="D1307" s="13">
        <v>44190</v>
      </c>
      <c r="E1307" s="7" t="s">
        <v>6978</v>
      </c>
      <c r="F1307" s="14">
        <v>11.21</v>
      </c>
      <c r="G1307" t="s">
        <v>6</v>
      </c>
    </row>
    <row r="1308" spans="1:7" ht="14.25">
      <c r="A1308" s="11">
        <v>44105</v>
      </c>
      <c r="B1308" s="10" t="s">
        <v>7030</v>
      </c>
      <c r="C1308" s="12">
        <v>0.16666666666666666</v>
      </c>
      <c r="D1308" s="13">
        <v>44107</v>
      </c>
      <c r="E1308" s="7" t="s">
        <v>6978</v>
      </c>
      <c r="F1308" s="14">
        <v>11.3</v>
      </c>
      <c r="G1308" t="s">
        <v>6</v>
      </c>
    </row>
    <row r="1309" spans="1:7" ht="14.25">
      <c r="A1309" s="11">
        <v>44105</v>
      </c>
      <c r="B1309" s="10" t="s">
        <v>7029</v>
      </c>
      <c r="C1309" s="12">
        <v>0.125</v>
      </c>
      <c r="D1309" s="13">
        <v>44107</v>
      </c>
      <c r="E1309" s="7" t="s">
        <v>6978</v>
      </c>
      <c r="F1309" s="14">
        <v>11.39</v>
      </c>
      <c r="G1309" t="s">
        <v>6</v>
      </c>
    </row>
    <row r="1310" spans="1:7" ht="14.25">
      <c r="A1310" s="11">
        <v>44105</v>
      </c>
      <c r="B1310" s="10" t="s">
        <v>7031</v>
      </c>
      <c r="C1310" s="12">
        <v>0.20833333333333334</v>
      </c>
      <c r="D1310" s="13">
        <v>44107</v>
      </c>
      <c r="E1310" s="7" t="s">
        <v>6978</v>
      </c>
      <c r="F1310" s="14">
        <v>11.5</v>
      </c>
      <c r="G1310" t="s">
        <v>6</v>
      </c>
    </row>
    <row r="1311" spans="1:7" ht="14.25">
      <c r="A1311" s="11">
        <v>44105</v>
      </c>
      <c r="B1311" s="10" t="s">
        <v>7042</v>
      </c>
      <c r="C1311" s="12">
        <v>0.66666666666666663</v>
      </c>
      <c r="D1311" s="13">
        <v>44107</v>
      </c>
      <c r="E1311" s="7" t="s">
        <v>6978</v>
      </c>
      <c r="F1311" s="14">
        <v>11.5</v>
      </c>
      <c r="G1311" t="s">
        <v>6</v>
      </c>
    </row>
    <row r="1312" spans="1:7" ht="14.25">
      <c r="A1312" s="11">
        <v>44166</v>
      </c>
      <c r="B1312" s="10" t="s">
        <v>9096</v>
      </c>
      <c r="C1312" s="12">
        <v>0.25</v>
      </c>
      <c r="D1312" s="13">
        <v>44193</v>
      </c>
      <c r="E1312" s="7" t="s">
        <v>6978</v>
      </c>
      <c r="F1312" s="14">
        <v>11.62</v>
      </c>
      <c r="G1312" t="s">
        <v>6</v>
      </c>
    </row>
    <row r="1313" spans="1:7" ht="14.25">
      <c r="A1313" s="11">
        <v>44166</v>
      </c>
      <c r="B1313" s="10" t="s">
        <v>9021</v>
      </c>
      <c r="C1313" s="12">
        <v>0.125</v>
      </c>
      <c r="D1313" s="13">
        <v>44190</v>
      </c>
      <c r="E1313" s="7" t="s">
        <v>6978</v>
      </c>
      <c r="F1313" s="14">
        <v>12.57</v>
      </c>
      <c r="G1313" t="s">
        <v>6</v>
      </c>
    </row>
    <row r="1314" spans="1:7" ht="14.25">
      <c r="A1314" s="11">
        <v>44105</v>
      </c>
      <c r="B1314" s="10" t="s">
        <v>7068</v>
      </c>
      <c r="C1314" s="12">
        <v>0.75</v>
      </c>
      <c r="D1314" s="13">
        <v>44108</v>
      </c>
      <c r="E1314" s="7" t="s">
        <v>6978</v>
      </c>
      <c r="F1314" s="14">
        <v>12.92</v>
      </c>
      <c r="G1314" t="s">
        <v>6</v>
      </c>
    </row>
    <row r="1315" spans="1:7" ht="14.25">
      <c r="A1315" s="11">
        <v>44166</v>
      </c>
      <c r="B1315" s="10" t="s">
        <v>9026</v>
      </c>
      <c r="C1315" s="12">
        <v>0.33333333333333331</v>
      </c>
      <c r="D1315" s="13">
        <v>44190</v>
      </c>
      <c r="E1315" s="7" t="s">
        <v>6978</v>
      </c>
      <c r="F1315" s="14">
        <v>13</v>
      </c>
      <c r="G1315" t="s">
        <v>6</v>
      </c>
    </row>
    <row r="1316" spans="1:7" ht="14.25">
      <c r="A1316" s="11">
        <v>44105</v>
      </c>
      <c r="B1316" s="10" t="s">
        <v>7565</v>
      </c>
      <c r="C1316" s="12">
        <v>0.45833333333333331</v>
      </c>
      <c r="D1316" s="13">
        <v>44129</v>
      </c>
      <c r="E1316" s="7" t="s">
        <v>6978</v>
      </c>
      <c r="F1316" s="14">
        <v>13.24</v>
      </c>
      <c r="G1316" t="s">
        <v>6</v>
      </c>
    </row>
    <row r="1317" spans="1:7" ht="14.25">
      <c r="A1317" s="11">
        <v>44105</v>
      </c>
      <c r="B1317" s="10" t="s">
        <v>7059</v>
      </c>
      <c r="C1317" s="12">
        <v>0.375</v>
      </c>
      <c r="D1317" s="13">
        <v>44108</v>
      </c>
      <c r="E1317" s="7" t="s">
        <v>6978</v>
      </c>
      <c r="F1317" s="14">
        <v>13.57</v>
      </c>
      <c r="G1317" t="s">
        <v>6</v>
      </c>
    </row>
    <row r="1318" spans="1:7" ht="14.25">
      <c r="A1318" s="11">
        <v>44105</v>
      </c>
      <c r="B1318" s="10" t="s">
        <v>7041</v>
      </c>
      <c r="C1318" s="12">
        <v>0.625</v>
      </c>
      <c r="D1318" s="13">
        <v>44107</v>
      </c>
      <c r="E1318" s="7" t="s">
        <v>6978</v>
      </c>
      <c r="F1318" s="14">
        <v>13.78</v>
      </c>
      <c r="G1318" t="s">
        <v>6</v>
      </c>
    </row>
    <row r="1319" spans="1:7" ht="14.25">
      <c r="A1319" s="11">
        <v>44105</v>
      </c>
      <c r="B1319" s="10" t="s">
        <v>7043</v>
      </c>
      <c r="C1319" s="12">
        <v>0.70833333333333337</v>
      </c>
      <c r="D1319" s="13">
        <v>44107</v>
      </c>
      <c r="E1319" s="7" t="s">
        <v>6978</v>
      </c>
      <c r="F1319" s="14">
        <v>13.89</v>
      </c>
      <c r="G1319" t="s">
        <v>6</v>
      </c>
    </row>
    <row r="1320" spans="1:7" ht="14.25">
      <c r="A1320" s="11">
        <v>44105</v>
      </c>
      <c r="B1320" s="10" t="s">
        <v>7038</v>
      </c>
      <c r="C1320" s="12">
        <v>0.5</v>
      </c>
      <c r="D1320" s="13">
        <v>44107</v>
      </c>
      <c r="E1320" s="7" t="s">
        <v>6978</v>
      </c>
      <c r="F1320" s="14">
        <v>13.99</v>
      </c>
      <c r="G1320" t="s">
        <v>6</v>
      </c>
    </row>
    <row r="1321" spans="1:7" ht="14.25">
      <c r="A1321" s="11">
        <v>44105</v>
      </c>
      <c r="B1321" s="10" t="s">
        <v>7037</v>
      </c>
      <c r="C1321" s="12">
        <v>0.45833333333333331</v>
      </c>
      <c r="D1321" s="13">
        <v>44107</v>
      </c>
      <c r="E1321" s="7" t="s">
        <v>6978</v>
      </c>
      <c r="F1321" s="14">
        <v>14</v>
      </c>
      <c r="G1321" t="s">
        <v>6</v>
      </c>
    </row>
    <row r="1322" spans="1:7" ht="14.25">
      <c r="A1322" s="11">
        <v>44166</v>
      </c>
      <c r="B1322" s="10" t="s">
        <v>9027</v>
      </c>
      <c r="C1322" s="12">
        <v>0.375</v>
      </c>
      <c r="D1322" s="13">
        <v>44190</v>
      </c>
      <c r="E1322" s="7" t="s">
        <v>6978</v>
      </c>
      <c r="F1322" s="14">
        <v>14</v>
      </c>
      <c r="G1322" t="s">
        <v>6</v>
      </c>
    </row>
    <row r="1323" spans="1:7" ht="14.25">
      <c r="A1323" s="11">
        <v>44166</v>
      </c>
      <c r="B1323" s="10" t="s">
        <v>9028</v>
      </c>
      <c r="C1323" s="12">
        <v>0.41666666666666669</v>
      </c>
      <c r="D1323" s="13">
        <v>44190</v>
      </c>
      <c r="E1323" s="7" t="s">
        <v>6978</v>
      </c>
      <c r="F1323" s="14">
        <v>14</v>
      </c>
      <c r="G1323" t="s">
        <v>6</v>
      </c>
    </row>
    <row r="1324" spans="1:7" ht="14.25">
      <c r="A1324" s="11">
        <v>44166</v>
      </c>
      <c r="B1324" s="10" t="s">
        <v>9090</v>
      </c>
      <c r="C1324" s="12">
        <v>0</v>
      </c>
      <c r="D1324" s="13">
        <v>44193</v>
      </c>
      <c r="E1324" s="7" t="s">
        <v>6978</v>
      </c>
      <c r="F1324" s="14">
        <v>14</v>
      </c>
      <c r="G1324" t="s">
        <v>6</v>
      </c>
    </row>
    <row r="1325" spans="1:7" ht="14.25">
      <c r="A1325" s="11">
        <v>44166</v>
      </c>
      <c r="B1325" s="10" t="s">
        <v>9104</v>
      </c>
      <c r="C1325" s="12">
        <v>0.58333333333333337</v>
      </c>
      <c r="D1325" s="13">
        <v>44193</v>
      </c>
      <c r="E1325" s="7" t="s">
        <v>6978</v>
      </c>
      <c r="F1325" s="14">
        <v>14</v>
      </c>
      <c r="G1325" t="s">
        <v>6</v>
      </c>
    </row>
    <row r="1326" spans="1:7" ht="14.25">
      <c r="A1326" s="11">
        <v>44166</v>
      </c>
      <c r="B1326" s="10" t="s">
        <v>9105</v>
      </c>
      <c r="C1326" s="12">
        <v>0.625</v>
      </c>
      <c r="D1326" s="13">
        <v>44193</v>
      </c>
      <c r="E1326" s="7" t="s">
        <v>6978</v>
      </c>
      <c r="F1326" s="14">
        <v>14.07</v>
      </c>
      <c r="G1326" t="s">
        <v>6</v>
      </c>
    </row>
    <row r="1327" spans="1:7" ht="14.25">
      <c r="A1327" s="11">
        <v>44166</v>
      </c>
      <c r="B1327" s="10" t="s">
        <v>9074</v>
      </c>
      <c r="C1327" s="12">
        <v>0.33333333333333331</v>
      </c>
      <c r="D1327" s="13">
        <v>44192</v>
      </c>
      <c r="E1327" s="7" t="s">
        <v>6978</v>
      </c>
      <c r="F1327" s="14">
        <v>14.1</v>
      </c>
      <c r="G1327" t="s">
        <v>6</v>
      </c>
    </row>
    <row r="1328" spans="1:7" ht="14.25">
      <c r="A1328" s="11">
        <v>44105</v>
      </c>
      <c r="B1328" s="10" t="s">
        <v>7076</v>
      </c>
      <c r="C1328" s="12">
        <v>8.3333333333333329E-2</v>
      </c>
      <c r="D1328" s="13">
        <v>44109</v>
      </c>
      <c r="E1328" s="7" t="s">
        <v>6978</v>
      </c>
      <c r="F1328" s="14">
        <v>14.2</v>
      </c>
      <c r="G1328" t="s">
        <v>6</v>
      </c>
    </row>
    <row r="1329" spans="1:7" ht="14.25">
      <c r="A1329" s="11">
        <v>44105</v>
      </c>
      <c r="B1329" s="10" t="s">
        <v>7077</v>
      </c>
      <c r="C1329" s="12">
        <v>0.125</v>
      </c>
      <c r="D1329" s="13">
        <v>44109</v>
      </c>
      <c r="E1329" s="7" t="s">
        <v>6978</v>
      </c>
      <c r="F1329" s="14">
        <v>14.2</v>
      </c>
      <c r="G1329" t="s">
        <v>6</v>
      </c>
    </row>
    <row r="1330" spans="1:7" ht="14.25">
      <c r="A1330" s="11">
        <v>44105</v>
      </c>
      <c r="B1330" s="10" t="s">
        <v>7078</v>
      </c>
      <c r="C1330" s="12">
        <v>0.16666666666666666</v>
      </c>
      <c r="D1330" s="13">
        <v>44109</v>
      </c>
      <c r="E1330" s="7" t="s">
        <v>6978</v>
      </c>
      <c r="F1330" s="14">
        <v>14.2</v>
      </c>
      <c r="G1330" t="s">
        <v>6</v>
      </c>
    </row>
    <row r="1331" spans="1:7" ht="14.25">
      <c r="A1331" s="11">
        <v>44105</v>
      </c>
      <c r="B1331" s="10" t="s">
        <v>7052</v>
      </c>
      <c r="C1331" s="12">
        <v>8.3333333333333329E-2</v>
      </c>
      <c r="D1331" s="13">
        <v>44108</v>
      </c>
      <c r="E1331" s="7" t="s">
        <v>6978</v>
      </c>
      <c r="F1331" s="14">
        <v>14.44</v>
      </c>
      <c r="G1331" t="s">
        <v>6</v>
      </c>
    </row>
    <row r="1332" spans="1:7" ht="14.25">
      <c r="A1332" s="11">
        <v>44166</v>
      </c>
      <c r="B1332" s="10" t="s">
        <v>9073</v>
      </c>
      <c r="C1332" s="12">
        <v>0.29166666666666669</v>
      </c>
      <c r="D1332" s="13">
        <v>44192</v>
      </c>
      <c r="E1332" s="7" t="s">
        <v>6978</v>
      </c>
      <c r="F1332" s="14">
        <v>14.98</v>
      </c>
      <c r="G1332" t="s">
        <v>6</v>
      </c>
    </row>
    <row r="1333" spans="1:7" ht="14.25">
      <c r="A1333" s="11">
        <v>44105</v>
      </c>
      <c r="B1333" s="10" t="s">
        <v>7060</v>
      </c>
      <c r="C1333" s="12">
        <v>0.41666666666666669</v>
      </c>
      <c r="D1333" s="13">
        <v>44108</v>
      </c>
      <c r="E1333" s="7" t="s">
        <v>6978</v>
      </c>
      <c r="F1333" s="14">
        <v>15.44</v>
      </c>
      <c r="G1333" t="s">
        <v>6</v>
      </c>
    </row>
    <row r="1334" spans="1:7" ht="14.25">
      <c r="A1334" s="11">
        <v>44105</v>
      </c>
      <c r="B1334" s="10" t="s">
        <v>7032</v>
      </c>
      <c r="C1334" s="12">
        <v>0.25</v>
      </c>
      <c r="D1334" s="13">
        <v>44107</v>
      </c>
      <c r="E1334" s="7" t="s">
        <v>6978</v>
      </c>
      <c r="F1334" s="14">
        <v>15.57</v>
      </c>
      <c r="G1334" t="s">
        <v>6</v>
      </c>
    </row>
    <row r="1335" spans="1:7" ht="14.25">
      <c r="A1335" s="11">
        <v>44105</v>
      </c>
      <c r="B1335" s="10" t="s">
        <v>7040</v>
      </c>
      <c r="C1335" s="12">
        <v>0.58333333333333337</v>
      </c>
      <c r="D1335" s="13">
        <v>44107</v>
      </c>
      <c r="E1335" s="7" t="s">
        <v>6978</v>
      </c>
      <c r="F1335" s="14">
        <v>15.75</v>
      </c>
      <c r="G1335" t="s">
        <v>6</v>
      </c>
    </row>
    <row r="1336" spans="1:7" ht="14.25">
      <c r="A1336" s="11">
        <v>44105</v>
      </c>
      <c r="B1336" s="10" t="s">
        <v>7027</v>
      </c>
      <c r="C1336" s="12">
        <v>4.1666666666666664E-2</v>
      </c>
      <c r="D1336" s="13">
        <v>44107</v>
      </c>
      <c r="E1336" s="7" t="s">
        <v>6978</v>
      </c>
      <c r="F1336" s="14">
        <v>16</v>
      </c>
      <c r="G1336" t="s">
        <v>6</v>
      </c>
    </row>
    <row r="1337" spans="1:7" ht="14.25">
      <c r="A1337" s="11">
        <v>44166</v>
      </c>
      <c r="B1337" s="10" t="s">
        <v>9020</v>
      </c>
      <c r="C1337" s="12">
        <v>8.3333333333333329E-2</v>
      </c>
      <c r="D1337" s="13">
        <v>44190</v>
      </c>
      <c r="E1337" s="7" t="s">
        <v>6978</v>
      </c>
      <c r="F1337" s="14">
        <v>16</v>
      </c>
      <c r="G1337" t="s">
        <v>6</v>
      </c>
    </row>
    <row r="1338" spans="1:7" ht="14.25">
      <c r="A1338" s="11">
        <v>44166</v>
      </c>
      <c r="B1338" s="10" t="s">
        <v>8709</v>
      </c>
      <c r="C1338" s="12">
        <v>0.125</v>
      </c>
      <c r="D1338" s="13">
        <v>44177</v>
      </c>
      <c r="E1338" s="7" t="s">
        <v>6978</v>
      </c>
      <c r="F1338" s="14">
        <v>16.09</v>
      </c>
      <c r="G1338" t="s">
        <v>6</v>
      </c>
    </row>
    <row r="1339" spans="1:7" ht="14.25">
      <c r="A1339" s="11">
        <v>44166</v>
      </c>
      <c r="B1339" s="10" t="s">
        <v>9098</v>
      </c>
      <c r="C1339" s="12">
        <v>0.33333333333333331</v>
      </c>
      <c r="D1339" s="13">
        <v>44193</v>
      </c>
      <c r="E1339" s="7" t="s">
        <v>6978</v>
      </c>
      <c r="F1339" s="14">
        <v>16.22</v>
      </c>
      <c r="G1339" t="s">
        <v>6</v>
      </c>
    </row>
    <row r="1340" spans="1:7" ht="14.25">
      <c r="A1340" s="11">
        <v>44166</v>
      </c>
      <c r="B1340" s="10" t="s">
        <v>9102</v>
      </c>
      <c r="C1340" s="12">
        <v>0.5</v>
      </c>
      <c r="D1340" s="13">
        <v>44193</v>
      </c>
      <c r="E1340" s="7" t="s">
        <v>6978</v>
      </c>
      <c r="F1340" s="14">
        <v>16.22</v>
      </c>
      <c r="G1340" t="s">
        <v>6</v>
      </c>
    </row>
    <row r="1341" spans="1:7" ht="14.25">
      <c r="A1341" s="11">
        <v>44166</v>
      </c>
      <c r="B1341" s="10" t="s">
        <v>9106</v>
      </c>
      <c r="C1341" s="12">
        <v>0.66666666666666663</v>
      </c>
      <c r="D1341" s="13">
        <v>44193</v>
      </c>
      <c r="E1341" s="7" t="s">
        <v>6978</v>
      </c>
      <c r="F1341" s="14">
        <v>16.22</v>
      </c>
      <c r="G1341" t="s">
        <v>6</v>
      </c>
    </row>
    <row r="1342" spans="1:7" ht="14.25">
      <c r="A1342" s="11">
        <v>44105</v>
      </c>
      <c r="B1342" s="10" t="s">
        <v>7039</v>
      </c>
      <c r="C1342" s="12">
        <v>0.54166666666666663</v>
      </c>
      <c r="D1342" s="13">
        <v>44107</v>
      </c>
      <c r="E1342" s="7" t="s">
        <v>6978</v>
      </c>
      <c r="F1342" s="14">
        <v>16.25</v>
      </c>
      <c r="G1342" t="s">
        <v>6</v>
      </c>
    </row>
    <row r="1343" spans="1:7" ht="14.25">
      <c r="A1343" s="11">
        <v>44105</v>
      </c>
      <c r="B1343" s="10" t="s">
        <v>7566</v>
      </c>
      <c r="C1343" s="12">
        <v>0.5</v>
      </c>
      <c r="D1343" s="13">
        <v>44129</v>
      </c>
      <c r="E1343" s="7" t="s">
        <v>6978</v>
      </c>
      <c r="F1343" s="14">
        <v>16.38</v>
      </c>
      <c r="G1343" t="s">
        <v>6</v>
      </c>
    </row>
    <row r="1344" spans="1:7" ht="14.25">
      <c r="A1344" s="11">
        <v>44105</v>
      </c>
      <c r="B1344" s="10" t="s">
        <v>7006</v>
      </c>
      <c r="C1344" s="12">
        <v>0.16666666666666666</v>
      </c>
      <c r="D1344" s="13">
        <v>44106</v>
      </c>
      <c r="E1344" s="7" t="s">
        <v>6978</v>
      </c>
      <c r="F1344" s="14">
        <v>16.55</v>
      </c>
      <c r="G1344" t="s">
        <v>6</v>
      </c>
    </row>
    <row r="1345" spans="1:7" ht="14.25">
      <c r="A1345" s="11">
        <v>44105</v>
      </c>
      <c r="B1345" s="10" t="s">
        <v>7007</v>
      </c>
      <c r="C1345" s="12">
        <v>0.20833333333333334</v>
      </c>
      <c r="D1345" s="13">
        <v>44106</v>
      </c>
      <c r="E1345" s="7" t="s">
        <v>6978</v>
      </c>
      <c r="F1345" s="14">
        <v>16.89</v>
      </c>
      <c r="G1345" t="s">
        <v>6</v>
      </c>
    </row>
    <row r="1346" spans="1:7" ht="14.25">
      <c r="A1346" s="11">
        <v>44136</v>
      </c>
      <c r="B1346" s="10" t="s">
        <v>8067</v>
      </c>
      <c r="C1346" s="12">
        <v>0.375</v>
      </c>
      <c r="D1346" s="13">
        <v>44150</v>
      </c>
      <c r="E1346" s="7" t="s">
        <v>6978</v>
      </c>
      <c r="F1346" s="14">
        <v>16.989999999999998</v>
      </c>
      <c r="G1346" t="s">
        <v>6</v>
      </c>
    </row>
    <row r="1347" spans="1:7" ht="14.25">
      <c r="A1347" s="11">
        <v>44105</v>
      </c>
      <c r="B1347" s="10" t="s">
        <v>7005</v>
      </c>
      <c r="C1347" s="12">
        <v>0.125</v>
      </c>
      <c r="D1347" s="13">
        <v>44106</v>
      </c>
      <c r="E1347" s="7" t="s">
        <v>6978</v>
      </c>
      <c r="F1347" s="14">
        <v>17</v>
      </c>
      <c r="G1347" t="s">
        <v>6</v>
      </c>
    </row>
    <row r="1348" spans="1:7" ht="14.25">
      <c r="A1348" s="11">
        <v>44166</v>
      </c>
      <c r="B1348" s="10" t="s">
        <v>9046</v>
      </c>
      <c r="C1348" s="12">
        <v>0.16666666666666666</v>
      </c>
      <c r="D1348" s="13">
        <v>44191</v>
      </c>
      <c r="E1348" s="7" t="s">
        <v>6978</v>
      </c>
      <c r="F1348" s="14">
        <v>17.22</v>
      </c>
      <c r="G1348" t="s">
        <v>6</v>
      </c>
    </row>
    <row r="1349" spans="1:7" ht="14.25">
      <c r="A1349" s="11">
        <v>44166</v>
      </c>
      <c r="B1349" s="10" t="s">
        <v>9047</v>
      </c>
      <c r="C1349" s="12">
        <v>0.20833333333333334</v>
      </c>
      <c r="D1349" s="13">
        <v>44191</v>
      </c>
      <c r="E1349" s="7" t="s">
        <v>6978</v>
      </c>
      <c r="F1349" s="14">
        <v>17.420000000000002</v>
      </c>
      <c r="G1349" t="s">
        <v>6</v>
      </c>
    </row>
    <row r="1350" spans="1:7" ht="14.25">
      <c r="A1350" s="11">
        <v>44105</v>
      </c>
      <c r="B1350" s="10" t="s">
        <v>7051</v>
      </c>
      <c r="C1350" s="12">
        <v>4.1666666666666664E-2</v>
      </c>
      <c r="D1350" s="13">
        <v>44108</v>
      </c>
      <c r="E1350" s="7" t="s">
        <v>6978</v>
      </c>
      <c r="F1350" s="14">
        <v>17.75</v>
      </c>
      <c r="G1350" t="s">
        <v>6</v>
      </c>
    </row>
    <row r="1351" spans="1:7" ht="14.25">
      <c r="A1351" s="11">
        <v>44105</v>
      </c>
      <c r="B1351" s="10" t="s">
        <v>7570</v>
      </c>
      <c r="C1351" s="12">
        <v>0.66666666666666663</v>
      </c>
      <c r="D1351" s="13">
        <v>44129</v>
      </c>
      <c r="E1351" s="7" t="s">
        <v>6978</v>
      </c>
      <c r="F1351" s="14">
        <v>17.920000000000002</v>
      </c>
      <c r="G1351" t="s">
        <v>6</v>
      </c>
    </row>
    <row r="1352" spans="1:7" ht="14.25">
      <c r="A1352" s="11">
        <v>44136</v>
      </c>
      <c r="B1352" s="10" t="s">
        <v>8069</v>
      </c>
      <c r="C1352" s="12">
        <v>0.45833333333333331</v>
      </c>
      <c r="D1352" s="13">
        <v>44150</v>
      </c>
      <c r="E1352" s="7" t="s">
        <v>6978</v>
      </c>
      <c r="F1352" s="14">
        <v>17.920000000000002</v>
      </c>
      <c r="G1352" t="s">
        <v>6</v>
      </c>
    </row>
    <row r="1353" spans="1:7" ht="14.25">
      <c r="A1353" s="11">
        <v>44166</v>
      </c>
      <c r="B1353" s="10" t="s">
        <v>9048</v>
      </c>
      <c r="C1353" s="12">
        <v>0.25</v>
      </c>
      <c r="D1353" s="13">
        <v>44191</v>
      </c>
      <c r="E1353" s="7" t="s">
        <v>6978</v>
      </c>
      <c r="F1353" s="14">
        <v>17.920000000000002</v>
      </c>
      <c r="G1353" t="s">
        <v>6</v>
      </c>
    </row>
    <row r="1354" spans="1:7" ht="14.25">
      <c r="A1354" s="11">
        <v>44105</v>
      </c>
      <c r="B1354" s="10" t="s">
        <v>7569</v>
      </c>
      <c r="C1354" s="12">
        <v>0.625</v>
      </c>
      <c r="D1354" s="13">
        <v>44129</v>
      </c>
      <c r="E1354" s="7" t="s">
        <v>6978</v>
      </c>
      <c r="F1354" s="14">
        <v>18.02</v>
      </c>
      <c r="G1354" t="s">
        <v>6</v>
      </c>
    </row>
    <row r="1355" spans="1:7" ht="14.25">
      <c r="A1355" s="11">
        <v>44136</v>
      </c>
      <c r="B1355" s="10" t="s">
        <v>8061</v>
      </c>
      <c r="C1355" s="12">
        <v>0.125</v>
      </c>
      <c r="D1355" s="13">
        <v>44150</v>
      </c>
      <c r="E1355" s="7" t="s">
        <v>6978</v>
      </c>
      <c r="F1355" s="14">
        <v>18.09</v>
      </c>
      <c r="G1355" t="s">
        <v>6</v>
      </c>
    </row>
    <row r="1356" spans="1:7" ht="14.25">
      <c r="A1356" s="11">
        <v>44105</v>
      </c>
      <c r="B1356" s="10" t="s">
        <v>7026</v>
      </c>
      <c r="C1356" s="12">
        <v>0</v>
      </c>
      <c r="D1356" s="13">
        <v>44107</v>
      </c>
      <c r="E1356" s="7" t="s">
        <v>6978</v>
      </c>
      <c r="F1356" s="14">
        <v>18.13</v>
      </c>
      <c r="G1356" t="s">
        <v>6</v>
      </c>
    </row>
    <row r="1357" spans="1:7" ht="14.25">
      <c r="A1357" s="11">
        <v>44105</v>
      </c>
      <c r="B1357" s="10" t="s">
        <v>7033</v>
      </c>
      <c r="C1357" s="12">
        <v>0.29166666666666669</v>
      </c>
      <c r="D1357" s="13">
        <v>44107</v>
      </c>
      <c r="E1357" s="7" t="s">
        <v>6978</v>
      </c>
      <c r="F1357" s="14">
        <v>18.13</v>
      </c>
      <c r="G1357" t="s">
        <v>6</v>
      </c>
    </row>
    <row r="1358" spans="1:7" ht="14.25">
      <c r="A1358" s="11">
        <v>44105</v>
      </c>
      <c r="B1358" s="10" t="s">
        <v>7004</v>
      </c>
      <c r="C1358" s="12">
        <v>8.3333333333333329E-2</v>
      </c>
      <c r="D1358" s="13">
        <v>44106</v>
      </c>
      <c r="E1358" s="7" t="s">
        <v>6978</v>
      </c>
      <c r="F1358" s="14">
        <v>18.25</v>
      </c>
      <c r="G1358" t="s">
        <v>6</v>
      </c>
    </row>
    <row r="1359" spans="1:7" ht="14.25">
      <c r="A1359" s="11">
        <v>44105</v>
      </c>
      <c r="B1359" s="10" t="s">
        <v>7581</v>
      </c>
      <c r="C1359" s="12">
        <v>0.125</v>
      </c>
      <c r="D1359" s="13">
        <v>44130</v>
      </c>
      <c r="E1359" s="7" t="s">
        <v>6978</v>
      </c>
      <c r="F1359" s="14">
        <v>18.8</v>
      </c>
      <c r="G1359" t="s">
        <v>6</v>
      </c>
    </row>
    <row r="1360" spans="1:7" ht="14.25">
      <c r="A1360" s="11">
        <v>44105</v>
      </c>
      <c r="B1360" s="10" t="s">
        <v>7582</v>
      </c>
      <c r="C1360" s="12">
        <v>0.16666666666666666</v>
      </c>
      <c r="D1360" s="13">
        <v>44130</v>
      </c>
      <c r="E1360" s="7" t="s">
        <v>6978</v>
      </c>
      <c r="F1360" s="14">
        <v>18.8</v>
      </c>
      <c r="G1360" t="s">
        <v>6</v>
      </c>
    </row>
    <row r="1361" spans="1:7" ht="14.25">
      <c r="A1361" s="11">
        <v>44136</v>
      </c>
      <c r="B1361" s="10" t="s">
        <v>7726</v>
      </c>
      <c r="C1361" s="12">
        <v>0.16666666666666666</v>
      </c>
      <c r="D1361" s="13">
        <v>44136</v>
      </c>
      <c r="E1361" s="7" t="s">
        <v>6978</v>
      </c>
      <c r="F1361" s="14">
        <v>18.899999999999999</v>
      </c>
      <c r="G1361" t="s">
        <v>6</v>
      </c>
    </row>
    <row r="1362" spans="1:7" ht="14.25">
      <c r="A1362" s="11">
        <v>44105</v>
      </c>
      <c r="B1362" s="10" t="s">
        <v>7034</v>
      </c>
      <c r="C1362" s="12">
        <v>0.33333333333333331</v>
      </c>
      <c r="D1362" s="13">
        <v>44107</v>
      </c>
      <c r="E1362" s="7" t="s">
        <v>6978</v>
      </c>
      <c r="F1362" s="14">
        <v>18.93</v>
      </c>
      <c r="G1362" t="s">
        <v>6</v>
      </c>
    </row>
    <row r="1363" spans="1:7" ht="14.25">
      <c r="A1363" s="11">
        <v>44166</v>
      </c>
      <c r="B1363" s="10" t="s">
        <v>9117</v>
      </c>
      <c r="C1363" s="12">
        <v>0.125</v>
      </c>
      <c r="D1363" s="13">
        <v>44194</v>
      </c>
      <c r="E1363" s="7" t="s">
        <v>6978</v>
      </c>
      <c r="F1363" s="14">
        <v>18.96</v>
      </c>
      <c r="G1363" t="s">
        <v>6</v>
      </c>
    </row>
    <row r="1364" spans="1:7" ht="14.25">
      <c r="A1364" s="11">
        <v>44105</v>
      </c>
      <c r="B1364" s="10" t="s">
        <v>7044</v>
      </c>
      <c r="C1364" s="12">
        <v>0.75</v>
      </c>
      <c r="D1364" s="13">
        <v>44107</v>
      </c>
      <c r="E1364" s="7" t="s">
        <v>6978</v>
      </c>
      <c r="F1364" s="14">
        <v>19.2</v>
      </c>
      <c r="G1364" t="s">
        <v>6</v>
      </c>
    </row>
    <row r="1365" spans="1:7" ht="14.25">
      <c r="A1365" s="11">
        <v>44166</v>
      </c>
      <c r="B1365" s="10" t="s">
        <v>8711</v>
      </c>
      <c r="C1365" s="12">
        <v>0.20833333333333334</v>
      </c>
      <c r="D1365" s="13">
        <v>44177</v>
      </c>
      <c r="E1365" s="7" t="s">
        <v>6978</v>
      </c>
      <c r="F1365" s="14">
        <v>19.29</v>
      </c>
      <c r="G1365" t="s">
        <v>6</v>
      </c>
    </row>
    <row r="1366" spans="1:7" ht="14.25">
      <c r="A1366" s="11">
        <v>44105</v>
      </c>
      <c r="B1366" s="10" t="s">
        <v>7571</v>
      </c>
      <c r="C1366" s="12">
        <v>0.70833333333333337</v>
      </c>
      <c r="D1366" s="13">
        <v>44129</v>
      </c>
      <c r="E1366" s="7" t="s">
        <v>6978</v>
      </c>
      <c r="F1366" s="14">
        <v>19.5</v>
      </c>
      <c r="G1366" t="s">
        <v>6</v>
      </c>
    </row>
    <row r="1367" spans="1:7" ht="14.25">
      <c r="A1367" s="11">
        <v>44166</v>
      </c>
      <c r="B1367" s="10" t="s">
        <v>9118</v>
      </c>
      <c r="C1367" s="12">
        <v>0.16666666666666666</v>
      </c>
      <c r="D1367" s="13">
        <v>44194</v>
      </c>
      <c r="E1367" s="7" t="s">
        <v>6978</v>
      </c>
      <c r="F1367" s="14">
        <v>19.510000000000002</v>
      </c>
      <c r="G1367" t="s">
        <v>6</v>
      </c>
    </row>
    <row r="1368" spans="1:7" ht="14.25">
      <c r="A1368" s="11">
        <v>44136</v>
      </c>
      <c r="B1368" s="10" t="s">
        <v>7727</v>
      </c>
      <c r="C1368" s="12">
        <v>0.20833333333333334</v>
      </c>
      <c r="D1368" s="13">
        <v>44136</v>
      </c>
      <c r="E1368" s="7" t="s">
        <v>6978</v>
      </c>
      <c r="F1368" s="14">
        <v>19.52</v>
      </c>
      <c r="G1368" t="s">
        <v>6</v>
      </c>
    </row>
    <row r="1369" spans="1:7" ht="14.25">
      <c r="A1369" s="11">
        <v>44136</v>
      </c>
      <c r="B1369" s="10" t="s">
        <v>8068</v>
      </c>
      <c r="C1369" s="12">
        <v>0.41666666666666669</v>
      </c>
      <c r="D1369" s="13">
        <v>44150</v>
      </c>
      <c r="E1369" s="7" t="s">
        <v>6978</v>
      </c>
      <c r="F1369" s="14">
        <v>19.54</v>
      </c>
      <c r="G1369" t="s">
        <v>6</v>
      </c>
    </row>
    <row r="1370" spans="1:7" ht="14.25">
      <c r="A1370" s="11">
        <v>44105</v>
      </c>
      <c r="B1370" s="10" t="s">
        <v>7018</v>
      </c>
      <c r="C1370" s="12">
        <v>0.66666666666666663</v>
      </c>
      <c r="D1370" s="13">
        <v>44106</v>
      </c>
      <c r="E1370" s="7" t="s">
        <v>6978</v>
      </c>
      <c r="F1370" s="14">
        <v>19.579999999999998</v>
      </c>
      <c r="G1370" t="s">
        <v>6</v>
      </c>
    </row>
    <row r="1371" spans="1:7" ht="14.25">
      <c r="A1371" s="11">
        <v>44136</v>
      </c>
      <c r="B1371" s="10" t="s">
        <v>7725</v>
      </c>
      <c r="C1371" s="12">
        <v>0.125</v>
      </c>
      <c r="D1371" s="13">
        <v>44136</v>
      </c>
      <c r="E1371" s="7" t="s">
        <v>6978</v>
      </c>
      <c r="F1371" s="14">
        <v>19.7</v>
      </c>
      <c r="G1371" t="s">
        <v>6</v>
      </c>
    </row>
    <row r="1372" spans="1:7" ht="14.25">
      <c r="A1372" s="11">
        <v>44166</v>
      </c>
      <c r="B1372" s="10" t="s">
        <v>9116</v>
      </c>
      <c r="C1372" s="12">
        <v>8.3333333333333329E-2</v>
      </c>
      <c r="D1372" s="13">
        <v>44194</v>
      </c>
      <c r="E1372" s="7" t="s">
        <v>6978</v>
      </c>
      <c r="F1372" s="14">
        <v>19.72</v>
      </c>
      <c r="G1372" t="s">
        <v>6</v>
      </c>
    </row>
    <row r="1373" spans="1:7" ht="14.25">
      <c r="A1373" s="11">
        <v>44105</v>
      </c>
      <c r="B1373" s="10" t="s">
        <v>7017</v>
      </c>
      <c r="C1373" s="12">
        <v>0.625</v>
      </c>
      <c r="D1373" s="13">
        <v>44106</v>
      </c>
      <c r="E1373" s="7" t="s">
        <v>6978</v>
      </c>
      <c r="F1373" s="14">
        <v>19.84</v>
      </c>
      <c r="G1373" t="s">
        <v>6</v>
      </c>
    </row>
    <row r="1374" spans="1:7" ht="14.25">
      <c r="A1374" s="11">
        <v>44105</v>
      </c>
      <c r="B1374" s="10" t="s">
        <v>7019</v>
      </c>
      <c r="C1374" s="12">
        <v>0.70833333333333337</v>
      </c>
      <c r="D1374" s="13">
        <v>44106</v>
      </c>
      <c r="E1374" s="7" t="s">
        <v>6978</v>
      </c>
      <c r="F1374" s="14">
        <v>19.84</v>
      </c>
      <c r="G1374" t="s">
        <v>6</v>
      </c>
    </row>
    <row r="1375" spans="1:7" ht="14.25">
      <c r="A1375" s="11">
        <v>44136</v>
      </c>
      <c r="B1375" s="10" t="s">
        <v>7728</v>
      </c>
      <c r="C1375" s="12">
        <v>0.25</v>
      </c>
      <c r="D1375" s="13">
        <v>44136</v>
      </c>
      <c r="E1375" s="7" t="s">
        <v>6978</v>
      </c>
      <c r="F1375" s="14">
        <v>19.899999999999999</v>
      </c>
      <c r="G1375" t="s">
        <v>6</v>
      </c>
    </row>
    <row r="1376" spans="1:7" ht="14.25">
      <c r="A1376" s="11">
        <v>44136</v>
      </c>
      <c r="B1376" s="10" t="s">
        <v>7730</v>
      </c>
      <c r="C1376" s="12">
        <v>0.33333333333333331</v>
      </c>
      <c r="D1376" s="13">
        <v>44136</v>
      </c>
      <c r="E1376" s="7" t="s">
        <v>6978</v>
      </c>
      <c r="F1376" s="14">
        <v>19.899999999999999</v>
      </c>
      <c r="G1376" t="s">
        <v>6</v>
      </c>
    </row>
    <row r="1377" spans="1:7" ht="14.25">
      <c r="A1377" s="11">
        <v>44105</v>
      </c>
      <c r="B1377" s="10" t="s">
        <v>7035</v>
      </c>
      <c r="C1377" s="12">
        <v>0.375</v>
      </c>
      <c r="D1377" s="13">
        <v>44107</v>
      </c>
      <c r="E1377" s="7" t="s">
        <v>6978</v>
      </c>
      <c r="F1377" s="14">
        <v>20</v>
      </c>
      <c r="G1377" t="s">
        <v>6</v>
      </c>
    </row>
    <row r="1378" spans="1:7" ht="14.25">
      <c r="A1378" s="11">
        <v>44105</v>
      </c>
      <c r="B1378" s="10" t="s">
        <v>7079</v>
      </c>
      <c r="C1378" s="12">
        <v>0.20833333333333334</v>
      </c>
      <c r="D1378" s="13">
        <v>44109</v>
      </c>
      <c r="E1378" s="7" t="s">
        <v>6978</v>
      </c>
      <c r="F1378" s="14">
        <v>20</v>
      </c>
      <c r="G1378" t="s">
        <v>6</v>
      </c>
    </row>
    <row r="1379" spans="1:7" ht="14.25">
      <c r="A1379" s="11">
        <v>44105</v>
      </c>
      <c r="B1379" s="10" t="s">
        <v>7234</v>
      </c>
      <c r="C1379" s="12">
        <v>0.66666666666666663</v>
      </c>
      <c r="D1379" s="13">
        <v>44115</v>
      </c>
      <c r="E1379" s="7" t="s">
        <v>6978</v>
      </c>
      <c r="F1379" s="14">
        <v>20</v>
      </c>
      <c r="G1379" t="s">
        <v>6</v>
      </c>
    </row>
    <row r="1380" spans="1:7" ht="14.25">
      <c r="A1380" s="11">
        <v>44136</v>
      </c>
      <c r="B1380" s="10" t="s">
        <v>7729</v>
      </c>
      <c r="C1380" s="12">
        <v>0.29166666666666669</v>
      </c>
      <c r="D1380" s="13">
        <v>44136</v>
      </c>
      <c r="E1380" s="7" t="s">
        <v>6978</v>
      </c>
      <c r="F1380" s="14">
        <v>20</v>
      </c>
      <c r="G1380" t="s">
        <v>6</v>
      </c>
    </row>
    <row r="1381" spans="1:7" ht="14.25">
      <c r="A1381" s="11">
        <v>44136</v>
      </c>
      <c r="B1381" s="10" t="s">
        <v>8071</v>
      </c>
      <c r="C1381" s="12">
        <v>0.54166666666666663</v>
      </c>
      <c r="D1381" s="13">
        <v>44150</v>
      </c>
      <c r="E1381" s="7" t="s">
        <v>6978</v>
      </c>
      <c r="F1381" s="14">
        <v>20</v>
      </c>
      <c r="G1381" t="s">
        <v>6</v>
      </c>
    </row>
    <row r="1382" spans="1:7" ht="14.25">
      <c r="A1382" s="11">
        <v>44166</v>
      </c>
      <c r="B1382" s="10" t="s">
        <v>8708</v>
      </c>
      <c r="C1382" s="12">
        <v>8.3333333333333329E-2</v>
      </c>
      <c r="D1382" s="13">
        <v>44177</v>
      </c>
      <c r="E1382" s="7" t="s">
        <v>6978</v>
      </c>
      <c r="F1382" s="14">
        <v>20</v>
      </c>
      <c r="G1382" t="s">
        <v>6</v>
      </c>
    </row>
    <row r="1383" spans="1:7" ht="14.25">
      <c r="A1383" s="11">
        <v>44166</v>
      </c>
      <c r="B1383" s="10" t="s">
        <v>9071</v>
      </c>
      <c r="C1383" s="12">
        <v>0.20833333333333334</v>
      </c>
      <c r="D1383" s="13">
        <v>44192</v>
      </c>
      <c r="E1383" s="7" t="s">
        <v>6978</v>
      </c>
      <c r="F1383" s="14">
        <v>20</v>
      </c>
      <c r="G1383" t="s">
        <v>6</v>
      </c>
    </row>
    <row r="1384" spans="1:7" ht="14.25">
      <c r="A1384" s="11">
        <v>44136</v>
      </c>
      <c r="B1384" s="10" t="s">
        <v>7724</v>
      </c>
      <c r="C1384" s="12">
        <v>8.3333333333333329E-2</v>
      </c>
      <c r="D1384" s="13">
        <v>44136</v>
      </c>
      <c r="E1384" s="7" t="s">
        <v>6978</v>
      </c>
      <c r="F1384" s="14">
        <v>20.03</v>
      </c>
      <c r="G1384" t="s">
        <v>6</v>
      </c>
    </row>
    <row r="1385" spans="1:7" ht="14.25">
      <c r="A1385" s="11">
        <v>44136</v>
      </c>
      <c r="B1385" s="10" t="s">
        <v>7733</v>
      </c>
      <c r="C1385" s="12">
        <v>0.45833333333333331</v>
      </c>
      <c r="D1385" s="13">
        <v>44136</v>
      </c>
      <c r="E1385" s="7" t="s">
        <v>6978</v>
      </c>
      <c r="F1385" s="14">
        <v>20.13</v>
      </c>
      <c r="G1385" t="s">
        <v>6</v>
      </c>
    </row>
    <row r="1386" spans="1:7" ht="14.25">
      <c r="A1386" s="11">
        <v>44105</v>
      </c>
      <c r="B1386" s="10" t="s">
        <v>7008</v>
      </c>
      <c r="C1386" s="12">
        <v>0.25</v>
      </c>
      <c r="D1386" s="13">
        <v>44106</v>
      </c>
      <c r="E1386" s="7" t="s">
        <v>6978</v>
      </c>
      <c r="F1386" s="14">
        <v>20.32</v>
      </c>
      <c r="G1386" t="s">
        <v>6</v>
      </c>
    </row>
    <row r="1387" spans="1:7" ht="14.25">
      <c r="A1387" s="11">
        <v>44105</v>
      </c>
      <c r="B1387" s="10" t="s">
        <v>7572</v>
      </c>
      <c r="C1387" s="12">
        <v>0.75</v>
      </c>
      <c r="D1387" s="13">
        <v>44129</v>
      </c>
      <c r="E1387" s="7" t="s">
        <v>6978</v>
      </c>
      <c r="F1387" s="14">
        <v>20.329999999999998</v>
      </c>
      <c r="G1387" t="s">
        <v>6</v>
      </c>
    </row>
    <row r="1388" spans="1:7" ht="14.25">
      <c r="A1388" s="11">
        <v>44105</v>
      </c>
      <c r="B1388" s="10" t="s">
        <v>7579</v>
      </c>
      <c r="C1388" s="12">
        <v>4.1666666666666664E-2</v>
      </c>
      <c r="D1388" s="13">
        <v>44130</v>
      </c>
      <c r="E1388" s="7" t="s">
        <v>6978</v>
      </c>
      <c r="F1388" s="14">
        <v>20.329999999999998</v>
      </c>
      <c r="G1388" t="s">
        <v>6</v>
      </c>
    </row>
    <row r="1389" spans="1:7" ht="14.25">
      <c r="A1389" s="11">
        <v>44105</v>
      </c>
      <c r="B1389" s="10" t="s">
        <v>7583</v>
      </c>
      <c r="C1389" s="12">
        <v>0.20833333333333334</v>
      </c>
      <c r="D1389" s="13">
        <v>44130</v>
      </c>
      <c r="E1389" s="7" t="s">
        <v>6978</v>
      </c>
      <c r="F1389" s="14">
        <v>20.329999999999998</v>
      </c>
      <c r="G1389" t="s">
        <v>6</v>
      </c>
    </row>
    <row r="1390" spans="1:7" ht="14.25">
      <c r="A1390" s="11">
        <v>44105</v>
      </c>
      <c r="B1390" s="10" t="s">
        <v>7003</v>
      </c>
      <c r="C1390" s="12">
        <v>4.1666666666666664E-2</v>
      </c>
      <c r="D1390" s="13">
        <v>44106</v>
      </c>
      <c r="E1390" s="7" t="s">
        <v>6978</v>
      </c>
      <c r="F1390" s="14">
        <v>20.34</v>
      </c>
      <c r="G1390" t="s">
        <v>6</v>
      </c>
    </row>
    <row r="1391" spans="1:7" ht="14.25">
      <c r="A1391" s="11">
        <v>44166</v>
      </c>
      <c r="B1391" s="10" t="s">
        <v>9081</v>
      </c>
      <c r="C1391" s="12">
        <v>0.625</v>
      </c>
      <c r="D1391" s="13">
        <v>44192</v>
      </c>
      <c r="E1391" s="7" t="s">
        <v>6978</v>
      </c>
      <c r="F1391" s="14">
        <v>20.57</v>
      </c>
      <c r="G1391" t="s">
        <v>6</v>
      </c>
    </row>
    <row r="1392" spans="1:7" ht="14.25">
      <c r="A1392" s="11">
        <v>44105</v>
      </c>
      <c r="B1392" s="10" t="s">
        <v>7016</v>
      </c>
      <c r="C1392" s="12">
        <v>0.58333333333333337</v>
      </c>
      <c r="D1392" s="13">
        <v>44106</v>
      </c>
      <c r="E1392" s="7" t="s">
        <v>6978</v>
      </c>
      <c r="F1392" s="14">
        <v>20.59</v>
      </c>
      <c r="G1392" t="s">
        <v>6</v>
      </c>
    </row>
    <row r="1393" spans="1:7" ht="14.25">
      <c r="A1393" s="11">
        <v>44105</v>
      </c>
      <c r="B1393" s="10" t="s">
        <v>7235</v>
      </c>
      <c r="C1393" s="12">
        <v>0.70833333333333337</v>
      </c>
      <c r="D1393" s="13">
        <v>44115</v>
      </c>
      <c r="E1393" s="7" t="s">
        <v>6978</v>
      </c>
      <c r="F1393" s="14">
        <v>20.75</v>
      </c>
      <c r="G1393" t="s">
        <v>6</v>
      </c>
    </row>
    <row r="1394" spans="1:7" ht="14.25">
      <c r="A1394" s="11">
        <v>44105</v>
      </c>
      <c r="B1394" s="10" t="s">
        <v>7069</v>
      </c>
      <c r="C1394" s="12">
        <v>0.79166666666666663</v>
      </c>
      <c r="D1394" s="13">
        <v>44108</v>
      </c>
      <c r="E1394" s="7" t="s">
        <v>6978</v>
      </c>
      <c r="F1394" s="14">
        <v>21</v>
      </c>
      <c r="G1394" t="s">
        <v>6</v>
      </c>
    </row>
    <row r="1395" spans="1:7" ht="14.25">
      <c r="A1395" s="11">
        <v>44166</v>
      </c>
      <c r="B1395" s="10" t="s">
        <v>9080</v>
      </c>
      <c r="C1395" s="12">
        <v>0.58333333333333337</v>
      </c>
      <c r="D1395" s="13">
        <v>44192</v>
      </c>
      <c r="E1395" s="7" t="s">
        <v>6978</v>
      </c>
      <c r="F1395" s="14">
        <v>21.15</v>
      </c>
      <c r="G1395" t="s">
        <v>6</v>
      </c>
    </row>
    <row r="1396" spans="1:7" ht="14.25">
      <c r="A1396" s="11">
        <v>44136</v>
      </c>
      <c r="B1396" s="10" t="s">
        <v>8072</v>
      </c>
      <c r="C1396" s="12">
        <v>0.58333333333333337</v>
      </c>
      <c r="D1396" s="13">
        <v>44150</v>
      </c>
      <c r="E1396" s="7" t="s">
        <v>6978</v>
      </c>
      <c r="F1396" s="14">
        <v>21.57</v>
      </c>
      <c r="G1396" t="s">
        <v>6</v>
      </c>
    </row>
    <row r="1397" spans="1:7" ht="14.25">
      <c r="A1397" s="11">
        <v>44166</v>
      </c>
      <c r="B1397" s="10" t="s">
        <v>9082</v>
      </c>
      <c r="C1397" s="12">
        <v>0.66666666666666663</v>
      </c>
      <c r="D1397" s="13">
        <v>44192</v>
      </c>
      <c r="E1397" s="7" t="s">
        <v>6978</v>
      </c>
      <c r="F1397" s="14">
        <v>21.58</v>
      </c>
      <c r="G1397" t="s">
        <v>6</v>
      </c>
    </row>
    <row r="1398" spans="1:7" ht="14.25">
      <c r="A1398" s="11">
        <v>44166</v>
      </c>
      <c r="B1398" s="10" t="s">
        <v>9049</v>
      </c>
      <c r="C1398" s="12">
        <v>0.29166666666666669</v>
      </c>
      <c r="D1398" s="13">
        <v>44191</v>
      </c>
      <c r="E1398" s="7" t="s">
        <v>6978</v>
      </c>
      <c r="F1398" s="14">
        <v>21.8</v>
      </c>
      <c r="G1398" t="s">
        <v>6</v>
      </c>
    </row>
    <row r="1399" spans="1:7" ht="14.25">
      <c r="A1399" s="11">
        <v>44136</v>
      </c>
      <c r="B1399" s="10" t="s">
        <v>7731</v>
      </c>
      <c r="C1399" s="12">
        <v>0.375</v>
      </c>
      <c r="D1399" s="13">
        <v>44136</v>
      </c>
      <c r="E1399" s="7" t="s">
        <v>6978</v>
      </c>
      <c r="F1399" s="14">
        <v>21.9</v>
      </c>
      <c r="G1399" t="s">
        <v>6</v>
      </c>
    </row>
    <row r="1400" spans="1:7" ht="14.25">
      <c r="A1400" s="11">
        <v>44136</v>
      </c>
      <c r="B1400" s="10" t="s">
        <v>7732</v>
      </c>
      <c r="C1400" s="12">
        <v>0.41666666666666669</v>
      </c>
      <c r="D1400" s="13">
        <v>44136</v>
      </c>
      <c r="E1400" s="7" t="s">
        <v>6978</v>
      </c>
      <c r="F1400" s="14">
        <v>21.9</v>
      </c>
      <c r="G1400" t="s">
        <v>6</v>
      </c>
    </row>
    <row r="1401" spans="1:7" ht="14.25">
      <c r="A1401" s="11">
        <v>44166</v>
      </c>
      <c r="B1401" s="10" t="s">
        <v>9119</v>
      </c>
      <c r="C1401" s="12">
        <v>0.20833333333333334</v>
      </c>
      <c r="D1401" s="13">
        <v>44194</v>
      </c>
      <c r="E1401" s="7" t="s">
        <v>6978</v>
      </c>
      <c r="F1401" s="14">
        <v>22.07</v>
      </c>
      <c r="G1401" t="s">
        <v>6</v>
      </c>
    </row>
    <row r="1402" spans="1:7" ht="14.25">
      <c r="A1402" s="11">
        <v>44136</v>
      </c>
      <c r="B1402" s="10" t="s">
        <v>7735</v>
      </c>
      <c r="C1402" s="12">
        <v>0.54166666666666663</v>
      </c>
      <c r="D1402" s="13">
        <v>44136</v>
      </c>
      <c r="E1402" s="7" t="s">
        <v>6978</v>
      </c>
      <c r="F1402" s="14">
        <v>22.17</v>
      </c>
      <c r="G1402" t="s">
        <v>6</v>
      </c>
    </row>
    <row r="1403" spans="1:7" ht="14.25">
      <c r="A1403" s="11">
        <v>44105</v>
      </c>
      <c r="B1403" s="10" t="s">
        <v>7461</v>
      </c>
      <c r="C1403" s="12">
        <v>0.125</v>
      </c>
      <c r="D1403" s="13">
        <v>44125</v>
      </c>
      <c r="E1403" s="7" t="s">
        <v>6978</v>
      </c>
      <c r="F1403" s="14">
        <v>22.2</v>
      </c>
      <c r="G1403" t="s">
        <v>6</v>
      </c>
    </row>
    <row r="1404" spans="1:7" ht="14.25">
      <c r="A1404" s="11">
        <v>44105</v>
      </c>
      <c r="B1404" s="10" t="s">
        <v>7020</v>
      </c>
      <c r="C1404" s="12">
        <v>0.75</v>
      </c>
      <c r="D1404" s="13">
        <v>44106</v>
      </c>
      <c r="E1404" s="7" t="s">
        <v>6978</v>
      </c>
      <c r="F1404" s="14">
        <v>22.44</v>
      </c>
      <c r="G1404" t="s">
        <v>6</v>
      </c>
    </row>
    <row r="1405" spans="1:7" ht="14.25">
      <c r="A1405" s="11">
        <v>44166</v>
      </c>
      <c r="B1405" s="10" t="s">
        <v>9019</v>
      </c>
      <c r="C1405" s="12">
        <v>4.1666666666666664E-2</v>
      </c>
      <c r="D1405" s="13">
        <v>44190</v>
      </c>
      <c r="E1405" s="7" t="s">
        <v>6978</v>
      </c>
      <c r="F1405" s="14">
        <v>22.61</v>
      </c>
      <c r="G1405" t="s">
        <v>6</v>
      </c>
    </row>
    <row r="1406" spans="1:7" ht="14.25">
      <c r="A1406" s="11">
        <v>44105</v>
      </c>
      <c r="B1406" s="10" t="s">
        <v>7233</v>
      </c>
      <c r="C1406" s="12">
        <v>0.625</v>
      </c>
      <c r="D1406" s="13">
        <v>44115</v>
      </c>
      <c r="E1406" s="7" t="s">
        <v>6978</v>
      </c>
      <c r="F1406" s="14">
        <v>22.75</v>
      </c>
      <c r="G1406" t="s">
        <v>6</v>
      </c>
    </row>
    <row r="1407" spans="1:7" ht="14.25">
      <c r="A1407" s="11">
        <v>44136</v>
      </c>
      <c r="B1407" s="10" t="s">
        <v>8070</v>
      </c>
      <c r="C1407" s="12">
        <v>0.5</v>
      </c>
      <c r="D1407" s="13">
        <v>44150</v>
      </c>
      <c r="E1407" s="7" t="s">
        <v>6978</v>
      </c>
      <c r="F1407" s="14">
        <v>22.75</v>
      </c>
      <c r="G1407" t="s">
        <v>6</v>
      </c>
    </row>
    <row r="1408" spans="1:7" ht="14.25">
      <c r="A1408" s="11">
        <v>44166</v>
      </c>
      <c r="B1408" s="10" t="s">
        <v>9070</v>
      </c>
      <c r="C1408" s="12">
        <v>0.16666666666666666</v>
      </c>
      <c r="D1408" s="13">
        <v>44192</v>
      </c>
      <c r="E1408" s="7" t="s">
        <v>6978</v>
      </c>
      <c r="F1408" s="14">
        <v>22.8</v>
      </c>
      <c r="G1408" t="s">
        <v>6</v>
      </c>
    </row>
    <row r="1409" spans="1:7" ht="14.25">
      <c r="A1409" s="11">
        <v>44166</v>
      </c>
      <c r="B1409" s="10" t="s">
        <v>9072</v>
      </c>
      <c r="C1409" s="12">
        <v>0.25</v>
      </c>
      <c r="D1409" s="13">
        <v>44192</v>
      </c>
      <c r="E1409" s="7" t="s">
        <v>6978</v>
      </c>
      <c r="F1409" s="14">
        <v>22.8</v>
      </c>
      <c r="G1409" t="s">
        <v>6</v>
      </c>
    </row>
    <row r="1410" spans="1:7" ht="14.25">
      <c r="A1410" s="11">
        <v>44136</v>
      </c>
      <c r="B1410" s="10" t="s">
        <v>7734</v>
      </c>
      <c r="C1410" s="12">
        <v>0.5</v>
      </c>
      <c r="D1410" s="13">
        <v>44136</v>
      </c>
      <c r="E1410" s="7" t="s">
        <v>6978</v>
      </c>
      <c r="F1410" s="14">
        <v>23.28</v>
      </c>
      <c r="G1410" t="s">
        <v>6</v>
      </c>
    </row>
    <row r="1411" spans="1:7" ht="14.25">
      <c r="A1411" s="11">
        <v>44105</v>
      </c>
      <c r="B1411" s="10" t="s">
        <v>7462</v>
      </c>
      <c r="C1411" s="12">
        <v>0.16666666666666666</v>
      </c>
      <c r="D1411" s="13">
        <v>44125</v>
      </c>
      <c r="E1411" s="7" t="s">
        <v>6978</v>
      </c>
      <c r="F1411" s="14">
        <v>23.5</v>
      </c>
      <c r="G1411" t="s">
        <v>6</v>
      </c>
    </row>
    <row r="1412" spans="1:7" ht="14.25">
      <c r="A1412" s="11">
        <v>44136</v>
      </c>
      <c r="B1412" s="10" t="s">
        <v>8074</v>
      </c>
      <c r="C1412" s="12">
        <v>0.66666666666666663</v>
      </c>
      <c r="D1412" s="13">
        <v>44150</v>
      </c>
      <c r="E1412" s="7" t="s">
        <v>6978</v>
      </c>
      <c r="F1412" s="14">
        <v>23.8</v>
      </c>
      <c r="G1412" t="s">
        <v>6</v>
      </c>
    </row>
    <row r="1413" spans="1:7" ht="14.25">
      <c r="A1413" s="11">
        <v>44136</v>
      </c>
      <c r="B1413" s="10" t="s">
        <v>7723</v>
      </c>
      <c r="C1413" s="12">
        <v>4.1666666666666664E-2</v>
      </c>
      <c r="D1413" s="13">
        <v>44136</v>
      </c>
      <c r="E1413" s="7" t="s">
        <v>6978</v>
      </c>
      <c r="F1413" s="14">
        <v>23.9</v>
      </c>
      <c r="G1413" t="s">
        <v>6</v>
      </c>
    </row>
    <row r="1414" spans="1:7" ht="14.25">
      <c r="A1414" s="11">
        <v>44166</v>
      </c>
      <c r="B1414" s="10" t="s">
        <v>9089</v>
      </c>
      <c r="C1414" s="12">
        <v>0.95833333333333337</v>
      </c>
      <c r="D1414" s="13">
        <v>44192</v>
      </c>
      <c r="E1414" s="7" t="s">
        <v>6978</v>
      </c>
      <c r="F1414" s="14">
        <v>23.92</v>
      </c>
      <c r="G1414" t="s">
        <v>6</v>
      </c>
    </row>
    <row r="1415" spans="1:7" ht="14.25">
      <c r="A1415" s="11">
        <v>44105</v>
      </c>
      <c r="B1415" s="10" t="s">
        <v>7009</v>
      </c>
      <c r="C1415" s="12">
        <v>0.29166666666666669</v>
      </c>
      <c r="D1415" s="13">
        <v>44106</v>
      </c>
      <c r="E1415" s="7" t="s">
        <v>6978</v>
      </c>
      <c r="F1415" s="14">
        <v>24</v>
      </c>
      <c r="G1415" t="s">
        <v>6</v>
      </c>
    </row>
    <row r="1416" spans="1:7" ht="14.25">
      <c r="A1416" s="11">
        <v>44105</v>
      </c>
      <c r="B1416" s="10" t="s">
        <v>7545</v>
      </c>
      <c r="C1416" s="12">
        <v>0.625</v>
      </c>
      <c r="D1416" s="13">
        <v>44128</v>
      </c>
      <c r="E1416" s="7" t="s">
        <v>6978</v>
      </c>
      <c r="F1416" s="14">
        <v>24.02</v>
      </c>
      <c r="G1416" t="s">
        <v>6</v>
      </c>
    </row>
    <row r="1417" spans="1:7" ht="14.25">
      <c r="A1417" s="11">
        <v>44105</v>
      </c>
      <c r="B1417" s="10" t="s">
        <v>7553</v>
      </c>
      <c r="C1417" s="12">
        <v>0.95833333333333337</v>
      </c>
      <c r="D1417" s="13">
        <v>44128</v>
      </c>
      <c r="E1417" s="7" t="s">
        <v>6978</v>
      </c>
      <c r="F1417" s="14">
        <v>24.02</v>
      </c>
      <c r="G1417" t="s">
        <v>6</v>
      </c>
    </row>
    <row r="1418" spans="1:7" ht="14.25">
      <c r="A1418" s="11">
        <v>44166</v>
      </c>
      <c r="B1418" s="10" t="s">
        <v>9115</v>
      </c>
      <c r="C1418" s="12">
        <v>4.1666666666666664E-2</v>
      </c>
      <c r="D1418" s="13">
        <v>44194</v>
      </c>
      <c r="E1418" s="7" t="s">
        <v>6978</v>
      </c>
      <c r="F1418" s="14">
        <v>24.1</v>
      </c>
      <c r="G1418" t="s">
        <v>6</v>
      </c>
    </row>
    <row r="1419" spans="1:7" ht="14.25">
      <c r="A1419" s="11">
        <v>44105</v>
      </c>
      <c r="B1419" s="10" t="s">
        <v>7025</v>
      </c>
      <c r="C1419" s="12">
        <v>0.95833333333333337</v>
      </c>
      <c r="D1419" s="13">
        <v>44106</v>
      </c>
      <c r="E1419" s="7" t="s">
        <v>6978</v>
      </c>
      <c r="F1419" s="14">
        <v>24.27</v>
      </c>
      <c r="G1419" t="s">
        <v>6</v>
      </c>
    </row>
    <row r="1420" spans="1:7" ht="14.25">
      <c r="A1420" s="11">
        <v>44105</v>
      </c>
      <c r="B1420" s="10" t="s">
        <v>7578</v>
      </c>
      <c r="C1420" s="12">
        <v>0</v>
      </c>
      <c r="D1420" s="13">
        <v>44130</v>
      </c>
      <c r="E1420" s="7" t="s">
        <v>6978</v>
      </c>
      <c r="F1420" s="14">
        <v>24.29</v>
      </c>
      <c r="G1420" t="s">
        <v>6</v>
      </c>
    </row>
    <row r="1421" spans="1:7" ht="14.25">
      <c r="A1421" s="11">
        <v>44105</v>
      </c>
      <c r="B1421" s="10" t="s">
        <v>7556</v>
      </c>
      <c r="C1421" s="12">
        <v>8.3333333333333329E-2</v>
      </c>
      <c r="D1421" s="13">
        <v>44129</v>
      </c>
      <c r="E1421" s="7" t="s">
        <v>6978</v>
      </c>
      <c r="F1421" s="14">
        <v>24.43</v>
      </c>
      <c r="G1421" t="s">
        <v>6</v>
      </c>
    </row>
    <row r="1422" spans="1:7" ht="14.25">
      <c r="A1422" s="11">
        <v>44166</v>
      </c>
      <c r="B1422" s="10" t="s">
        <v>9079</v>
      </c>
      <c r="C1422" s="12">
        <v>0.54166666666666663</v>
      </c>
      <c r="D1422" s="13">
        <v>44192</v>
      </c>
      <c r="E1422" s="7" t="s">
        <v>6978</v>
      </c>
      <c r="F1422" s="14">
        <v>24.46</v>
      </c>
      <c r="G1422" t="s">
        <v>6</v>
      </c>
    </row>
    <row r="1423" spans="1:7" ht="14.25">
      <c r="A1423" s="11">
        <v>44166</v>
      </c>
      <c r="B1423" s="10" t="s">
        <v>9075</v>
      </c>
      <c r="C1423" s="12">
        <v>0.375</v>
      </c>
      <c r="D1423" s="13">
        <v>44192</v>
      </c>
      <c r="E1423" s="7" t="s">
        <v>6978</v>
      </c>
      <c r="F1423" s="14">
        <v>24.5</v>
      </c>
      <c r="G1423" t="s">
        <v>6</v>
      </c>
    </row>
    <row r="1424" spans="1:7" ht="14.25">
      <c r="A1424" s="11">
        <v>44105</v>
      </c>
      <c r="B1424" s="10" t="s">
        <v>7426</v>
      </c>
      <c r="C1424" s="12">
        <v>0.66666666666666663</v>
      </c>
      <c r="D1424" s="13">
        <v>44123</v>
      </c>
      <c r="E1424" s="7" t="s">
        <v>6978</v>
      </c>
      <c r="F1424" s="14">
        <v>24.7</v>
      </c>
      <c r="G1424" t="s">
        <v>6</v>
      </c>
    </row>
    <row r="1425" spans="1:7" ht="14.25">
      <c r="A1425" s="11">
        <v>44105</v>
      </c>
      <c r="B1425" s="10" t="s">
        <v>7230</v>
      </c>
      <c r="C1425" s="12">
        <v>0.5</v>
      </c>
      <c r="D1425" s="13">
        <v>44115</v>
      </c>
      <c r="E1425" s="7" t="s">
        <v>6978</v>
      </c>
      <c r="F1425" s="14">
        <v>24.75</v>
      </c>
      <c r="G1425" t="s">
        <v>6</v>
      </c>
    </row>
    <row r="1426" spans="1:7" ht="14.25">
      <c r="A1426" s="11">
        <v>44105</v>
      </c>
      <c r="B1426" s="10" t="s">
        <v>7236</v>
      </c>
      <c r="C1426" s="12">
        <v>0.75</v>
      </c>
      <c r="D1426" s="13">
        <v>44115</v>
      </c>
      <c r="E1426" s="7" t="s">
        <v>6978</v>
      </c>
      <c r="F1426" s="14">
        <v>24.75</v>
      </c>
      <c r="G1426" t="s">
        <v>6</v>
      </c>
    </row>
    <row r="1427" spans="1:7" ht="14.25">
      <c r="A1427" s="11">
        <v>44136</v>
      </c>
      <c r="B1427" s="10" t="s">
        <v>7820</v>
      </c>
      <c r="C1427" s="12">
        <v>8.3333333333333329E-2</v>
      </c>
      <c r="D1427" s="13">
        <v>44140</v>
      </c>
      <c r="E1427" s="7" t="s">
        <v>6978</v>
      </c>
      <c r="F1427" s="14">
        <v>24.79</v>
      </c>
      <c r="G1427" t="s">
        <v>6</v>
      </c>
    </row>
    <row r="1428" spans="1:7" ht="14.25">
      <c r="A1428" s="11">
        <v>44105</v>
      </c>
      <c r="B1428" s="10" t="s">
        <v>7437</v>
      </c>
      <c r="C1428" s="12">
        <v>0.125</v>
      </c>
      <c r="D1428" s="13">
        <v>44124</v>
      </c>
      <c r="E1428" s="7" t="s">
        <v>6978</v>
      </c>
      <c r="F1428" s="14">
        <v>24.8</v>
      </c>
      <c r="G1428" t="s">
        <v>6</v>
      </c>
    </row>
    <row r="1429" spans="1:7" ht="14.25">
      <c r="A1429" s="11">
        <v>44105</v>
      </c>
      <c r="B1429" s="10" t="s">
        <v>7231</v>
      </c>
      <c r="C1429" s="12">
        <v>0.54166666666666663</v>
      </c>
      <c r="D1429" s="13">
        <v>44115</v>
      </c>
      <c r="E1429" s="7" t="s">
        <v>6978</v>
      </c>
      <c r="F1429" s="14">
        <v>25</v>
      </c>
      <c r="G1429" t="s">
        <v>6</v>
      </c>
    </row>
    <row r="1430" spans="1:7" ht="14.25">
      <c r="A1430" s="11">
        <v>44105</v>
      </c>
      <c r="B1430" s="10" t="s">
        <v>7228</v>
      </c>
      <c r="C1430" s="12">
        <v>0.41666666666666669</v>
      </c>
      <c r="D1430" s="13">
        <v>44115</v>
      </c>
      <c r="E1430" s="7" t="s">
        <v>6978</v>
      </c>
      <c r="F1430" s="14">
        <v>25.07</v>
      </c>
      <c r="G1430" t="s">
        <v>6</v>
      </c>
    </row>
    <row r="1431" spans="1:7" ht="14.25">
      <c r="A1431" s="11">
        <v>44136</v>
      </c>
      <c r="B1431" s="10" t="s">
        <v>7736</v>
      </c>
      <c r="C1431" s="12">
        <v>0.58333333333333337</v>
      </c>
      <c r="D1431" s="13">
        <v>44136</v>
      </c>
      <c r="E1431" s="7" t="s">
        <v>6978</v>
      </c>
      <c r="F1431" s="14">
        <v>25.07</v>
      </c>
      <c r="G1431" t="s">
        <v>6</v>
      </c>
    </row>
    <row r="1432" spans="1:7" ht="14.25">
      <c r="A1432" s="11">
        <v>44105</v>
      </c>
      <c r="B1432" s="10" t="s">
        <v>7424</v>
      </c>
      <c r="C1432" s="12">
        <v>0.58333333333333337</v>
      </c>
      <c r="D1432" s="13">
        <v>44123</v>
      </c>
      <c r="E1432" s="7" t="s">
        <v>6978</v>
      </c>
      <c r="F1432" s="14">
        <v>25.09</v>
      </c>
      <c r="G1432" t="s">
        <v>6</v>
      </c>
    </row>
    <row r="1433" spans="1:7" ht="14.25">
      <c r="A1433" s="11">
        <v>44166</v>
      </c>
      <c r="B1433" s="10" t="s">
        <v>8516</v>
      </c>
      <c r="C1433" s="12">
        <v>8.3333333333333329E-2</v>
      </c>
      <c r="D1433" s="13">
        <v>44169</v>
      </c>
      <c r="E1433" s="7" t="s">
        <v>6978</v>
      </c>
      <c r="F1433" s="14">
        <v>25.09</v>
      </c>
      <c r="G1433" t="s">
        <v>6</v>
      </c>
    </row>
    <row r="1434" spans="1:7" ht="14.25">
      <c r="A1434" s="11">
        <v>44166</v>
      </c>
      <c r="B1434" s="10" t="s">
        <v>9083</v>
      </c>
      <c r="C1434" s="12">
        <v>0.70833333333333337</v>
      </c>
      <c r="D1434" s="13">
        <v>44192</v>
      </c>
      <c r="E1434" s="7" t="s">
        <v>6978</v>
      </c>
      <c r="F1434" s="14">
        <v>25.1</v>
      </c>
      <c r="G1434" t="s">
        <v>6</v>
      </c>
    </row>
    <row r="1435" spans="1:7" ht="14.25">
      <c r="A1435" s="11">
        <v>44105</v>
      </c>
      <c r="B1435" s="10" t="s">
        <v>7459</v>
      </c>
      <c r="C1435" s="12">
        <v>4.1666666666666664E-2</v>
      </c>
      <c r="D1435" s="13">
        <v>44125</v>
      </c>
      <c r="E1435" s="7" t="s">
        <v>6978</v>
      </c>
      <c r="F1435" s="14">
        <v>25.13</v>
      </c>
      <c r="G1435" t="s">
        <v>6</v>
      </c>
    </row>
    <row r="1436" spans="1:7" ht="14.25">
      <c r="A1436" s="11">
        <v>44166</v>
      </c>
      <c r="B1436" s="10" t="s">
        <v>9036</v>
      </c>
      <c r="C1436" s="12">
        <v>0.75</v>
      </c>
      <c r="D1436" s="13">
        <v>44190</v>
      </c>
      <c r="E1436" s="7" t="s">
        <v>6978</v>
      </c>
      <c r="F1436" s="14">
        <v>25.29</v>
      </c>
      <c r="G1436" t="s">
        <v>6</v>
      </c>
    </row>
    <row r="1437" spans="1:7" ht="14.25">
      <c r="A1437" s="11">
        <v>44166</v>
      </c>
      <c r="B1437" s="10" t="s">
        <v>9077</v>
      </c>
      <c r="C1437" s="12">
        <v>0.45833333333333331</v>
      </c>
      <c r="D1437" s="13">
        <v>44192</v>
      </c>
      <c r="E1437" s="7" t="s">
        <v>6978</v>
      </c>
      <c r="F1437" s="14">
        <v>25.47</v>
      </c>
      <c r="G1437" t="s">
        <v>6</v>
      </c>
    </row>
    <row r="1438" spans="1:7" ht="14.25">
      <c r="A1438" s="11">
        <v>44136</v>
      </c>
      <c r="B1438" s="10" t="s">
        <v>7738</v>
      </c>
      <c r="C1438" s="12">
        <v>0.66666666666666663</v>
      </c>
      <c r="D1438" s="13">
        <v>44136</v>
      </c>
      <c r="E1438" s="7" t="s">
        <v>6978</v>
      </c>
      <c r="F1438" s="14">
        <v>25.6</v>
      </c>
      <c r="G1438" t="s">
        <v>6</v>
      </c>
    </row>
    <row r="1439" spans="1:7" ht="14.25">
      <c r="A1439" s="11">
        <v>44105</v>
      </c>
      <c r="B1439" s="10" t="s">
        <v>7546</v>
      </c>
      <c r="C1439" s="12">
        <v>0.66666666666666663</v>
      </c>
      <c r="D1439" s="13">
        <v>44128</v>
      </c>
      <c r="E1439" s="7" t="s">
        <v>6978</v>
      </c>
      <c r="F1439" s="14">
        <v>25.61</v>
      </c>
      <c r="G1439" t="s">
        <v>6</v>
      </c>
    </row>
    <row r="1440" spans="1:7" ht="14.25">
      <c r="A1440" s="11">
        <v>44105</v>
      </c>
      <c r="B1440" s="10" t="s">
        <v>7593</v>
      </c>
      <c r="C1440" s="12">
        <v>0.625</v>
      </c>
      <c r="D1440" s="13">
        <v>44130</v>
      </c>
      <c r="E1440" s="7" t="s">
        <v>6978</v>
      </c>
      <c r="F1440" s="14">
        <v>25.68</v>
      </c>
      <c r="G1440" t="s">
        <v>6</v>
      </c>
    </row>
    <row r="1441" spans="1:7" ht="14.25">
      <c r="A1441" s="11">
        <v>44105</v>
      </c>
      <c r="B1441" s="10" t="s">
        <v>7221</v>
      </c>
      <c r="C1441" s="12">
        <v>0.125</v>
      </c>
      <c r="D1441" s="13">
        <v>44115</v>
      </c>
      <c r="E1441" s="7" t="s">
        <v>6978</v>
      </c>
      <c r="F1441" s="14">
        <v>25.75</v>
      </c>
      <c r="G1441" t="s">
        <v>6</v>
      </c>
    </row>
    <row r="1442" spans="1:7" ht="14.25">
      <c r="A1442" s="11">
        <v>44105</v>
      </c>
      <c r="B1442" s="10" t="s">
        <v>7226</v>
      </c>
      <c r="C1442" s="12">
        <v>0.33333333333333331</v>
      </c>
      <c r="D1442" s="13">
        <v>44115</v>
      </c>
      <c r="E1442" s="7" t="s">
        <v>6978</v>
      </c>
      <c r="F1442" s="14">
        <v>25.87</v>
      </c>
      <c r="G1442" t="s">
        <v>6</v>
      </c>
    </row>
    <row r="1443" spans="1:7" ht="14.25">
      <c r="A1443" s="11">
        <v>44166</v>
      </c>
      <c r="B1443" s="10" t="s">
        <v>8684</v>
      </c>
      <c r="C1443" s="12">
        <v>8.3333333333333329E-2</v>
      </c>
      <c r="D1443" s="13">
        <v>44176</v>
      </c>
      <c r="E1443" s="7" t="s">
        <v>6978</v>
      </c>
      <c r="F1443" s="14">
        <v>25.99</v>
      </c>
      <c r="G1443" t="s">
        <v>6</v>
      </c>
    </row>
    <row r="1444" spans="1:7" ht="14.25">
      <c r="A1444" s="11">
        <v>44105</v>
      </c>
      <c r="B1444" s="10" t="s">
        <v>7227</v>
      </c>
      <c r="C1444" s="12">
        <v>0.375</v>
      </c>
      <c r="D1444" s="13">
        <v>44115</v>
      </c>
      <c r="E1444" s="7" t="s">
        <v>6978</v>
      </c>
      <c r="F1444" s="14">
        <v>26.02</v>
      </c>
      <c r="G1444" t="s">
        <v>6</v>
      </c>
    </row>
    <row r="1445" spans="1:7" ht="14.25">
      <c r="A1445" s="11">
        <v>44105</v>
      </c>
      <c r="B1445" s="10" t="s">
        <v>7010</v>
      </c>
      <c r="C1445" s="12">
        <v>0.33333333333333331</v>
      </c>
      <c r="D1445" s="13">
        <v>44106</v>
      </c>
      <c r="E1445" s="7" t="s">
        <v>6978</v>
      </c>
      <c r="F1445" s="14">
        <v>26.1</v>
      </c>
      <c r="G1445" t="s">
        <v>6</v>
      </c>
    </row>
    <row r="1446" spans="1:7" ht="14.25">
      <c r="A1446" s="11">
        <v>44105</v>
      </c>
      <c r="B1446" s="10" t="s">
        <v>7225</v>
      </c>
      <c r="C1446" s="12">
        <v>0.29166666666666669</v>
      </c>
      <c r="D1446" s="13">
        <v>44115</v>
      </c>
      <c r="E1446" s="7" t="s">
        <v>6978</v>
      </c>
      <c r="F1446" s="14">
        <v>26.15</v>
      </c>
      <c r="G1446" t="s">
        <v>6</v>
      </c>
    </row>
    <row r="1447" spans="1:7" ht="14.25">
      <c r="A1447" s="11">
        <v>44105</v>
      </c>
      <c r="B1447" s="10" t="s">
        <v>7211</v>
      </c>
      <c r="C1447" s="12">
        <v>0.70833333333333337</v>
      </c>
      <c r="D1447" s="13">
        <v>44114</v>
      </c>
      <c r="E1447" s="7" t="s">
        <v>6978</v>
      </c>
      <c r="F1447" s="14">
        <v>26.25</v>
      </c>
      <c r="G1447" t="s">
        <v>6</v>
      </c>
    </row>
    <row r="1448" spans="1:7" ht="14.25">
      <c r="A1448" s="11">
        <v>44105</v>
      </c>
      <c r="B1448" s="10" t="s">
        <v>7438</v>
      </c>
      <c r="C1448" s="12">
        <v>0.16666666666666666</v>
      </c>
      <c r="D1448" s="13">
        <v>44124</v>
      </c>
      <c r="E1448" s="7" t="s">
        <v>6978</v>
      </c>
      <c r="F1448" s="14">
        <v>26.4</v>
      </c>
      <c r="G1448" t="s">
        <v>6</v>
      </c>
    </row>
    <row r="1449" spans="1:7" ht="14.25">
      <c r="A1449" s="11">
        <v>44105</v>
      </c>
      <c r="B1449" s="10" t="s">
        <v>7427</v>
      </c>
      <c r="C1449" s="12">
        <v>0.70833333333333337</v>
      </c>
      <c r="D1449" s="13">
        <v>44123</v>
      </c>
      <c r="E1449" s="7" t="s">
        <v>6978</v>
      </c>
      <c r="F1449" s="14">
        <v>26.6</v>
      </c>
      <c r="G1449" t="s">
        <v>6</v>
      </c>
    </row>
    <row r="1450" spans="1:7" ht="14.25">
      <c r="A1450" s="11">
        <v>44105</v>
      </c>
      <c r="B1450" s="10" t="s">
        <v>7463</v>
      </c>
      <c r="C1450" s="12">
        <v>0.20833333333333334</v>
      </c>
      <c r="D1450" s="13">
        <v>44125</v>
      </c>
      <c r="E1450" s="7" t="s">
        <v>6978</v>
      </c>
      <c r="F1450" s="14">
        <v>26.6</v>
      </c>
      <c r="G1450" t="s">
        <v>6</v>
      </c>
    </row>
    <row r="1451" spans="1:7" ht="14.25">
      <c r="A1451" s="11">
        <v>44105</v>
      </c>
      <c r="B1451" s="10" t="s">
        <v>7210</v>
      </c>
      <c r="C1451" s="12">
        <v>0.66666666666666663</v>
      </c>
      <c r="D1451" s="13">
        <v>44114</v>
      </c>
      <c r="E1451" s="7" t="s">
        <v>6978</v>
      </c>
      <c r="F1451" s="14">
        <v>26.75</v>
      </c>
      <c r="G1451" t="s">
        <v>6</v>
      </c>
    </row>
    <row r="1452" spans="1:7" ht="14.25">
      <c r="A1452" s="11">
        <v>44136</v>
      </c>
      <c r="B1452" s="10" t="s">
        <v>7818</v>
      </c>
      <c r="C1452" s="12">
        <v>0</v>
      </c>
      <c r="D1452" s="13">
        <v>44140</v>
      </c>
      <c r="E1452" s="7" t="s">
        <v>6978</v>
      </c>
      <c r="F1452" s="14">
        <v>26.8</v>
      </c>
      <c r="G1452" t="s">
        <v>6</v>
      </c>
    </row>
    <row r="1453" spans="1:7" ht="14.25">
      <c r="A1453" s="11">
        <v>44136</v>
      </c>
      <c r="B1453" s="10" t="s">
        <v>7894</v>
      </c>
      <c r="C1453" s="12">
        <v>0.16666666666666666</v>
      </c>
      <c r="D1453" s="13">
        <v>44143</v>
      </c>
      <c r="E1453" s="7" t="s">
        <v>6978</v>
      </c>
      <c r="F1453" s="14">
        <v>26.84</v>
      </c>
      <c r="G1453" t="s">
        <v>6</v>
      </c>
    </row>
    <row r="1454" spans="1:7" ht="14.25">
      <c r="A1454" s="11">
        <v>44105</v>
      </c>
      <c r="B1454" s="10" t="s">
        <v>7544</v>
      </c>
      <c r="C1454" s="12">
        <v>0.58333333333333337</v>
      </c>
      <c r="D1454" s="13">
        <v>44128</v>
      </c>
      <c r="E1454" s="7" t="s">
        <v>6978</v>
      </c>
      <c r="F1454" s="14">
        <v>26.88</v>
      </c>
      <c r="G1454" t="s">
        <v>6</v>
      </c>
    </row>
    <row r="1455" spans="1:7" ht="14.25">
      <c r="A1455" s="11">
        <v>44166</v>
      </c>
      <c r="B1455" s="10" t="s">
        <v>8610</v>
      </c>
      <c r="C1455" s="12">
        <v>0</v>
      </c>
      <c r="D1455" s="13">
        <v>44173</v>
      </c>
      <c r="E1455" s="7" t="s">
        <v>6978</v>
      </c>
      <c r="F1455" s="14">
        <v>26.99</v>
      </c>
      <c r="G1455" t="s">
        <v>6</v>
      </c>
    </row>
    <row r="1456" spans="1:7" ht="14.25">
      <c r="A1456" s="11">
        <v>44105</v>
      </c>
      <c r="B1456" s="10" t="s">
        <v>7050</v>
      </c>
      <c r="C1456" s="12">
        <v>0</v>
      </c>
      <c r="D1456" s="13">
        <v>44108</v>
      </c>
      <c r="E1456" s="7" t="s">
        <v>6978</v>
      </c>
      <c r="F1456" s="14">
        <v>27</v>
      </c>
      <c r="G1456" t="s">
        <v>6</v>
      </c>
    </row>
    <row r="1457" spans="1:7" ht="14.25">
      <c r="A1457" s="11">
        <v>44166</v>
      </c>
      <c r="B1457" s="10" t="s">
        <v>8713</v>
      </c>
      <c r="C1457" s="12">
        <v>0.29166666666666669</v>
      </c>
      <c r="D1457" s="13">
        <v>44177</v>
      </c>
      <c r="E1457" s="7" t="s">
        <v>6978</v>
      </c>
      <c r="F1457" s="14">
        <v>27.53</v>
      </c>
      <c r="G1457" t="s">
        <v>6</v>
      </c>
    </row>
    <row r="1458" spans="1:7" ht="14.25">
      <c r="A1458" s="11">
        <v>44105</v>
      </c>
      <c r="B1458" s="10" t="s">
        <v>7209</v>
      </c>
      <c r="C1458" s="12">
        <v>0.625</v>
      </c>
      <c r="D1458" s="13">
        <v>44114</v>
      </c>
      <c r="E1458" s="7" t="s">
        <v>6978</v>
      </c>
      <c r="F1458" s="14">
        <v>27.61</v>
      </c>
      <c r="G1458" t="s">
        <v>6</v>
      </c>
    </row>
    <row r="1459" spans="1:7" ht="14.25">
      <c r="A1459" s="11">
        <v>44105</v>
      </c>
      <c r="B1459" s="10" t="s">
        <v>7220</v>
      </c>
      <c r="C1459" s="12">
        <v>8.3333333333333329E-2</v>
      </c>
      <c r="D1459" s="13">
        <v>44115</v>
      </c>
      <c r="E1459" s="7" t="s">
        <v>6978</v>
      </c>
      <c r="F1459" s="14">
        <v>27.74</v>
      </c>
      <c r="G1459" t="s">
        <v>6</v>
      </c>
    </row>
    <row r="1460" spans="1:7" ht="14.25">
      <c r="A1460" s="11">
        <v>44105</v>
      </c>
      <c r="B1460" s="10" t="s">
        <v>7199</v>
      </c>
      <c r="C1460" s="12">
        <v>0.20833333333333334</v>
      </c>
      <c r="D1460" s="13">
        <v>44114</v>
      </c>
      <c r="E1460" s="7" t="s">
        <v>6978</v>
      </c>
      <c r="F1460" s="14">
        <v>27.75</v>
      </c>
      <c r="G1460" t="s">
        <v>6</v>
      </c>
    </row>
    <row r="1461" spans="1:7" ht="14.25">
      <c r="A1461" s="11">
        <v>44166</v>
      </c>
      <c r="B1461" s="10" t="s">
        <v>9057</v>
      </c>
      <c r="C1461" s="12">
        <v>0.625</v>
      </c>
      <c r="D1461" s="13">
        <v>44191</v>
      </c>
      <c r="E1461" s="7" t="s">
        <v>6978</v>
      </c>
      <c r="F1461" s="14">
        <v>27.79</v>
      </c>
      <c r="G1461" t="s">
        <v>6</v>
      </c>
    </row>
    <row r="1462" spans="1:7" ht="14.25">
      <c r="A1462" s="11">
        <v>44105</v>
      </c>
      <c r="B1462" s="10" t="s">
        <v>7543</v>
      </c>
      <c r="C1462" s="12">
        <v>0.54166666666666663</v>
      </c>
      <c r="D1462" s="13">
        <v>44128</v>
      </c>
      <c r="E1462" s="7" t="s">
        <v>6978</v>
      </c>
      <c r="F1462" s="14">
        <v>27.88</v>
      </c>
      <c r="G1462" t="s">
        <v>6</v>
      </c>
    </row>
    <row r="1463" spans="1:7" ht="14.25">
      <c r="A1463" s="11">
        <v>44166</v>
      </c>
      <c r="B1463" s="10" t="s">
        <v>9068</v>
      </c>
      <c r="C1463" s="12">
        <v>8.3333333333333329E-2</v>
      </c>
      <c r="D1463" s="13">
        <v>44192</v>
      </c>
      <c r="E1463" s="7" t="s">
        <v>6978</v>
      </c>
      <c r="F1463" s="14">
        <v>27.97</v>
      </c>
      <c r="G1463" t="s">
        <v>6</v>
      </c>
    </row>
    <row r="1464" spans="1:7" ht="14.25">
      <c r="A1464" s="11">
        <v>44105</v>
      </c>
      <c r="B1464" s="10" t="s">
        <v>7605</v>
      </c>
      <c r="C1464" s="12">
        <v>0.125</v>
      </c>
      <c r="D1464" s="13">
        <v>44131</v>
      </c>
      <c r="E1464" s="7" t="s">
        <v>6978</v>
      </c>
      <c r="F1464" s="14">
        <v>28.04</v>
      </c>
      <c r="G1464" t="s">
        <v>6</v>
      </c>
    </row>
    <row r="1465" spans="1:7" ht="14.25">
      <c r="A1465" s="11">
        <v>44105</v>
      </c>
      <c r="B1465" s="10" t="s">
        <v>7547</v>
      </c>
      <c r="C1465" s="12">
        <v>0.70833333333333337</v>
      </c>
      <c r="D1465" s="13">
        <v>44128</v>
      </c>
      <c r="E1465" s="7" t="s">
        <v>6978</v>
      </c>
      <c r="F1465" s="14">
        <v>28.1</v>
      </c>
      <c r="G1465" t="s">
        <v>6</v>
      </c>
    </row>
    <row r="1466" spans="1:7" ht="14.25">
      <c r="A1466" s="11">
        <v>44166</v>
      </c>
      <c r="B1466" s="10" t="s">
        <v>8590</v>
      </c>
      <c r="C1466" s="12">
        <v>0.16666666666666666</v>
      </c>
      <c r="D1466" s="13">
        <v>44172</v>
      </c>
      <c r="E1466" s="7" t="s">
        <v>6978</v>
      </c>
      <c r="F1466" s="14">
        <v>28.1</v>
      </c>
      <c r="G1466" t="s">
        <v>6</v>
      </c>
    </row>
    <row r="1467" spans="1:7" ht="14.25">
      <c r="A1467" s="11">
        <v>44166</v>
      </c>
      <c r="B1467" s="10" t="s">
        <v>9076</v>
      </c>
      <c r="C1467" s="12">
        <v>0.41666666666666669</v>
      </c>
      <c r="D1467" s="13">
        <v>44192</v>
      </c>
      <c r="E1467" s="7" t="s">
        <v>6978</v>
      </c>
      <c r="F1467" s="14">
        <v>28.12</v>
      </c>
      <c r="G1467" t="s">
        <v>6</v>
      </c>
    </row>
    <row r="1468" spans="1:7" ht="14.25">
      <c r="A1468" s="11">
        <v>44105</v>
      </c>
      <c r="B1468" s="10" t="s">
        <v>7606</v>
      </c>
      <c r="C1468" s="12">
        <v>0.16666666666666666</v>
      </c>
      <c r="D1468" s="13">
        <v>44131</v>
      </c>
      <c r="E1468" s="7" t="s">
        <v>6978</v>
      </c>
      <c r="F1468" s="14">
        <v>28.22</v>
      </c>
      <c r="G1468" t="s">
        <v>6</v>
      </c>
    </row>
    <row r="1469" spans="1:7" ht="14.25">
      <c r="A1469" s="11">
        <v>44105</v>
      </c>
      <c r="B1469" s="10" t="s">
        <v>7208</v>
      </c>
      <c r="C1469" s="12">
        <v>0.58333333333333337</v>
      </c>
      <c r="D1469" s="13">
        <v>44114</v>
      </c>
      <c r="E1469" s="7" t="s">
        <v>6978</v>
      </c>
      <c r="F1469" s="14">
        <v>28.24</v>
      </c>
      <c r="G1469" t="s">
        <v>6</v>
      </c>
    </row>
    <row r="1470" spans="1:7" ht="14.25">
      <c r="A1470" s="11">
        <v>44166</v>
      </c>
      <c r="B1470" s="10" t="s">
        <v>9050</v>
      </c>
      <c r="C1470" s="12">
        <v>0.33333333333333331</v>
      </c>
      <c r="D1470" s="13">
        <v>44191</v>
      </c>
      <c r="E1470" s="7" t="s">
        <v>6978</v>
      </c>
      <c r="F1470" s="14">
        <v>28.25</v>
      </c>
      <c r="G1470" t="s">
        <v>6</v>
      </c>
    </row>
    <row r="1471" spans="1:7" ht="14.25">
      <c r="A1471" s="11">
        <v>44105</v>
      </c>
      <c r="B1471" s="10" t="s">
        <v>7198</v>
      </c>
      <c r="C1471" s="12">
        <v>0.16666666666666666</v>
      </c>
      <c r="D1471" s="13">
        <v>44114</v>
      </c>
      <c r="E1471" s="7" t="s">
        <v>6978</v>
      </c>
      <c r="F1471" s="14">
        <v>28.37</v>
      </c>
      <c r="G1471" t="s">
        <v>6</v>
      </c>
    </row>
    <row r="1472" spans="1:7" ht="14.25">
      <c r="A1472" s="11">
        <v>44105</v>
      </c>
      <c r="B1472" s="10" t="s">
        <v>7200</v>
      </c>
      <c r="C1472" s="12">
        <v>0.25</v>
      </c>
      <c r="D1472" s="13">
        <v>44114</v>
      </c>
      <c r="E1472" s="7" t="s">
        <v>6978</v>
      </c>
      <c r="F1472" s="14">
        <v>28.37</v>
      </c>
      <c r="G1472" t="s">
        <v>6</v>
      </c>
    </row>
    <row r="1473" spans="1:7" ht="14.25">
      <c r="A1473" s="11">
        <v>44136</v>
      </c>
      <c r="B1473" s="10" t="s">
        <v>7865</v>
      </c>
      <c r="C1473" s="12">
        <v>0.95833333333333337</v>
      </c>
      <c r="D1473" s="13">
        <v>44141</v>
      </c>
      <c r="E1473" s="7" t="s">
        <v>6978</v>
      </c>
      <c r="F1473" s="14">
        <v>28.4</v>
      </c>
      <c r="G1473" t="s">
        <v>6</v>
      </c>
    </row>
    <row r="1474" spans="1:7" ht="14.25">
      <c r="A1474" s="11">
        <v>44166</v>
      </c>
      <c r="B1474" s="10" t="s">
        <v>8622</v>
      </c>
      <c r="C1474" s="12">
        <v>0.5</v>
      </c>
      <c r="D1474" s="13">
        <v>44173</v>
      </c>
      <c r="E1474" s="7" t="s">
        <v>6978</v>
      </c>
      <c r="F1474" s="14">
        <v>28.4</v>
      </c>
      <c r="G1474" t="s">
        <v>6</v>
      </c>
    </row>
    <row r="1475" spans="1:7" ht="14.25">
      <c r="A1475" s="11">
        <v>44105</v>
      </c>
      <c r="B1475" s="10" t="s">
        <v>7535</v>
      </c>
      <c r="C1475" s="12">
        <v>0.20833333333333334</v>
      </c>
      <c r="D1475" s="13">
        <v>44128</v>
      </c>
      <c r="E1475" s="7" t="s">
        <v>6978</v>
      </c>
      <c r="F1475" s="14">
        <v>28.49</v>
      </c>
      <c r="G1475" t="s">
        <v>6</v>
      </c>
    </row>
    <row r="1476" spans="1:7" ht="14.25">
      <c r="A1476" s="11">
        <v>44105</v>
      </c>
      <c r="B1476" s="10" t="s">
        <v>7015</v>
      </c>
      <c r="C1476" s="12">
        <v>0.54166666666666663</v>
      </c>
      <c r="D1476" s="13">
        <v>44106</v>
      </c>
      <c r="E1476" s="7" t="s">
        <v>6978</v>
      </c>
      <c r="F1476" s="14">
        <v>28.6</v>
      </c>
      <c r="G1476" t="s">
        <v>6</v>
      </c>
    </row>
    <row r="1477" spans="1:7" ht="14.25">
      <c r="A1477" s="11">
        <v>44166</v>
      </c>
      <c r="B1477" s="10" t="s">
        <v>9120</v>
      </c>
      <c r="C1477" s="12">
        <v>0.25</v>
      </c>
      <c r="D1477" s="13">
        <v>44194</v>
      </c>
      <c r="E1477" s="7" t="s">
        <v>6978</v>
      </c>
      <c r="F1477" s="14">
        <v>28.7</v>
      </c>
      <c r="G1477" t="s">
        <v>6</v>
      </c>
    </row>
    <row r="1478" spans="1:7" ht="14.25">
      <c r="A1478" s="11">
        <v>44105</v>
      </c>
      <c r="B1478" s="10" t="s">
        <v>7246</v>
      </c>
      <c r="C1478" s="12">
        <v>0.16666666666666666</v>
      </c>
      <c r="D1478" s="13">
        <v>44116</v>
      </c>
      <c r="E1478" s="7" t="s">
        <v>6978</v>
      </c>
      <c r="F1478" s="14">
        <v>28.72</v>
      </c>
      <c r="G1478" t="s">
        <v>6</v>
      </c>
    </row>
    <row r="1479" spans="1:7" ht="14.25">
      <c r="A1479" s="11">
        <v>44166</v>
      </c>
      <c r="B1479" s="10" t="s">
        <v>8591</v>
      </c>
      <c r="C1479" s="12">
        <v>0.20833333333333334</v>
      </c>
      <c r="D1479" s="13">
        <v>44172</v>
      </c>
      <c r="E1479" s="7" t="s">
        <v>6978</v>
      </c>
      <c r="F1479" s="14">
        <v>28.78</v>
      </c>
      <c r="G1479" t="s">
        <v>6</v>
      </c>
    </row>
    <row r="1480" spans="1:7" ht="14.25">
      <c r="A1480" s="11">
        <v>44105</v>
      </c>
      <c r="B1480" s="10" t="s">
        <v>7458</v>
      </c>
      <c r="C1480" s="12">
        <v>0</v>
      </c>
      <c r="D1480" s="13">
        <v>44125</v>
      </c>
      <c r="E1480" s="7" t="s">
        <v>6978</v>
      </c>
      <c r="F1480" s="14">
        <v>28.9</v>
      </c>
      <c r="G1480" t="s">
        <v>6</v>
      </c>
    </row>
    <row r="1481" spans="1:7" ht="14.25">
      <c r="A1481" s="11">
        <v>44105</v>
      </c>
      <c r="B1481" s="10" t="s">
        <v>7245</v>
      </c>
      <c r="C1481" s="12">
        <v>0.125</v>
      </c>
      <c r="D1481" s="13">
        <v>44116</v>
      </c>
      <c r="E1481" s="7" t="s">
        <v>6978</v>
      </c>
      <c r="F1481" s="14">
        <v>28.91</v>
      </c>
      <c r="G1481" t="s">
        <v>6</v>
      </c>
    </row>
    <row r="1482" spans="1:7" ht="14.25">
      <c r="A1482" s="11">
        <v>44105</v>
      </c>
      <c r="B1482" s="10" t="s">
        <v>7243</v>
      </c>
      <c r="C1482" s="12">
        <v>4.1666666666666664E-2</v>
      </c>
      <c r="D1482" s="13">
        <v>44116</v>
      </c>
      <c r="E1482" s="7" t="s">
        <v>6978</v>
      </c>
      <c r="F1482" s="14">
        <v>29</v>
      </c>
      <c r="G1482" t="s">
        <v>6</v>
      </c>
    </row>
    <row r="1483" spans="1:7" ht="14.25">
      <c r="A1483" s="11">
        <v>44136</v>
      </c>
      <c r="B1483" s="10" t="s">
        <v>7845</v>
      </c>
      <c r="C1483" s="12">
        <v>0.125</v>
      </c>
      <c r="D1483" s="13">
        <v>44141</v>
      </c>
      <c r="E1483" s="7" t="s">
        <v>6978</v>
      </c>
      <c r="F1483" s="14">
        <v>29</v>
      </c>
      <c r="G1483" t="s">
        <v>6</v>
      </c>
    </row>
    <row r="1484" spans="1:7" ht="14.25">
      <c r="A1484" s="11">
        <v>44136</v>
      </c>
      <c r="B1484" s="10" t="s">
        <v>7869</v>
      </c>
      <c r="C1484" s="12">
        <v>0.125</v>
      </c>
      <c r="D1484" s="13">
        <v>44142</v>
      </c>
      <c r="E1484" s="7" t="s">
        <v>6978</v>
      </c>
      <c r="F1484" s="14">
        <v>29</v>
      </c>
      <c r="G1484" t="s">
        <v>6</v>
      </c>
    </row>
    <row r="1485" spans="1:7" ht="14.25">
      <c r="A1485" s="11">
        <v>44136</v>
      </c>
      <c r="B1485" s="10" t="s">
        <v>7870</v>
      </c>
      <c r="C1485" s="12">
        <v>0.16666666666666666</v>
      </c>
      <c r="D1485" s="13">
        <v>44142</v>
      </c>
      <c r="E1485" s="7" t="s">
        <v>6978</v>
      </c>
      <c r="F1485" s="14">
        <v>29</v>
      </c>
      <c r="G1485" t="s">
        <v>6</v>
      </c>
    </row>
    <row r="1486" spans="1:7" ht="14.25">
      <c r="A1486" s="11">
        <v>44105</v>
      </c>
      <c r="B1486" s="10" t="s">
        <v>7435</v>
      </c>
      <c r="C1486" s="12">
        <v>4.1666666666666664E-2</v>
      </c>
      <c r="D1486" s="13">
        <v>44124</v>
      </c>
      <c r="E1486" s="7" t="s">
        <v>6978</v>
      </c>
      <c r="F1486" s="14">
        <v>29.04</v>
      </c>
      <c r="G1486" t="s">
        <v>6</v>
      </c>
    </row>
    <row r="1487" spans="1:7" ht="14.25">
      <c r="A1487" s="11">
        <v>44105</v>
      </c>
      <c r="B1487" s="10" t="s">
        <v>7197</v>
      </c>
      <c r="C1487" s="12">
        <v>0.125</v>
      </c>
      <c r="D1487" s="13">
        <v>44114</v>
      </c>
      <c r="E1487" s="7" t="s">
        <v>6978</v>
      </c>
      <c r="F1487" s="14">
        <v>29.2</v>
      </c>
      <c r="G1487" t="s">
        <v>6</v>
      </c>
    </row>
    <row r="1488" spans="1:7" ht="14.25">
      <c r="A1488" s="11">
        <v>44136</v>
      </c>
      <c r="B1488" s="10" t="s">
        <v>8075</v>
      </c>
      <c r="C1488" s="12">
        <v>0.70833333333333337</v>
      </c>
      <c r="D1488" s="13">
        <v>44150</v>
      </c>
      <c r="E1488" s="7" t="s">
        <v>6978</v>
      </c>
      <c r="F1488" s="14">
        <v>29.3</v>
      </c>
      <c r="G1488" t="s">
        <v>6</v>
      </c>
    </row>
    <row r="1489" spans="1:7" ht="14.25">
      <c r="A1489" s="11">
        <v>44105</v>
      </c>
      <c r="B1489" s="10" t="s">
        <v>7439</v>
      </c>
      <c r="C1489" s="12">
        <v>0.20833333333333334</v>
      </c>
      <c r="D1489" s="13">
        <v>44124</v>
      </c>
      <c r="E1489" s="7" t="s">
        <v>6978</v>
      </c>
      <c r="F1489" s="14">
        <v>29.31</v>
      </c>
      <c r="G1489" t="s">
        <v>6</v>
      </c>
    </row>
    <row r="1490" spans="1:7" ht="14.25">
      <c r="A1490" s="11">
        <v>44166</v>
      </c>
      <c r="B1490" s="10" t="s">
        <v>9056</v>
      </c>
      <c r="C1490" s="12">
        <v>0.58333333333333337</v>
      </c>
      <c r="D1490" s="13">
        <v>44191</v>
      </c>
      <c r="E1490" s="7" t="s">
        <v>6978</v>
      </c>
      <c r="F1490" s="14">
        <v>29.39</v>
      </c>
      <c r="G1490" t="s">
        <v>6</v>
      </c>
    </row>
    <row r="1491" spans="1:7" ht="14.25">
      <c r="A1491" s="11">
        <v>44105</v>
      </c>
      <c r="B1491" s="10" t="s">
        <v>7423</v>
      </c>
      <c r="C1491" s="12">
        <v>0.54166666666666663</v>
      </c>
      <c r="D1491" s="13">
        <v>44123</v>
      </c>
      <c r="E1491" s="7" t="s">
        <v>6978</v>
      </c>
      <c r="F1491" s="14">
        <v>29.4</v>
      </c>
      <c r="G1491" t="s">
        <v>6</v>
      </c>
    </row>
    <row r="1492" spans="1:7" ht="14.25">
      <c r="A1492" s="11">
        <v>44136</v>
      </c>
      <c r="B1492" s="10" t="s">
        <v>7872</v>
      </c>
      <c r="C1492" s="12">
        <v>0.25</v>
      </c>
      <c r="D1492" s="13">
        <v>44142</v>
      </c>
      <c r="E1492" s="7" t="s">
        <v>6978</v>
      </c>
      <c r="F1492" s="14">
        <v>29.45</v>
      </c>
      <c r="G1492" t="s">
        <v>6</v>
      </c>
    </row>
    <row r="1493" spans="1:7" ht="14.25">
      <c r="A1493" s="11">
        <v>44105</v>
      </c>
      <c r="B1493" s="10" t="s">
        <v>7464</v>
      </c>
      <c r="C1493" s="12">
        <v>0.25</v>
      </c>
      <c r="D1493" s="13">
        <v>44125</v>
      </c>
      <c r="E1493" s="7" t="s">
        <v>6978</v>
      </c>
      <c r="F1493" s="14">
        <v>29.5</v>
      </c>
      <c r="G1493" t="s">
        <v>6</v>
      </c>
    </row>
    <row r="1494" spans="1:7" ht="14.25">
      <c r="A1494" s="11">
        <v>44166</v>
      </c>
      <c r="B1494" s="10" t="s">
        <v>8619</v>
      </c>
      <c r="C1494" s="12">
        <v>0.375</v>
      </c>
      <c r="D1494" s="13">
        <v>44173</v>
      </c>
      <c r="E1494" s="7" t="s">
        <v>6978</v>
      </c>
      <c r="F1494" s="14">
        <v>29.5</v>
      </c>
      <c r="G1494" t="s">
        <v>6</v>
      </c>
    </row>
    <row r="1495" spans="1:7" ht="14.25">
      <c r="A1495" s="11">
        <v>44166</v>
      </c>
      <c r="B1495" s="10" t="s">
        <v>8662</v>
      </c>
      <c r="C1495" s="12">
        <v>0.16666666666666666</v>
      </c>
      <c r="D1495" s="13">
        <v>44175</v>
      </c>
      <c r="E1495" s="7" t="s">
        <v>6978</v>
      </c>
      <c r="F1495" s="14">
        <v>29.5</v>
      </c>
      <c r="G1495" t="s">
        <v>6</v>
      </c>
    </row>
    <row r="1496" spans="1:7" ht="14.25">
      <c r="A1496" s="11">
        <v>44105</v>
      </c>
      <c r="B1496" s="10" t="s">
        <v>7237</v>
      </c>
      <c r="C1496" s="12">
        <v>0.79166666666666663</v>
      </c>
      <c r="D1496" s="13">
        <v>44115</v>
      </c>
      <c r="E1496" s="7" t="s">
        <v>6978</v>
      </c>
      <c r="F1496" s="14">
        <v>29.51</v>
      </c>
      <c r="G1496" t="s">
        <v>6</v>
      </c>
    </row>
    <row r="1497" spans="1:7" ht="14.25">
      <c r="A1497" s="11">
        <v>44105</v>
      </c>
      <c r="B1497" s="10" t="s">
        <v>7247</v>
      </c>
      <c r="C1497" s="12">
        <v>0.20833333333333334</v>
      </c>
      <c r="D1497" s="13">
        <v>44116</v>
      </c>
      <c r="E1497" s="7" t="s">
        <v>6978</v>
      </c>
      <c r="F1497" s="14">
        <v>29.55</v>
      </c>
      <c r="G1497" t="s">
        <v>6</v>
      </c>
    </row>
    <row r="1498" spans="1:7" ht="14.25">
      <c r="A1498" s="11">
        <v>44105</v>
      </c>
      <c r="B1498" s="10" t="s">
        <v>7244</v>
      </c>
      <c r="C1498" s="12">
        <v>8.3333333333333329E-2</v>
      </c>
      <c r="D1498" s="13">
        <v>44116</v>
      </c>
      <c r="E1498" s="7" t="s">
        <v>6978</v>
      </c>
      <c r="F1498" s="14">
        <v>29.6</v>
      </c>
      <c r="G1498" t="s">
        <v>6</v>
      </c>
    </row>
    <row r="1499" spans="1:7" ht="14.25">
      <c r="A1499" s="11">
        <v>44105</v>
      </c>
      <c r="B1499" s="10" t="s">
        <v>7428</v>
      </c>
      <c r="C1499" s="12">
        <v>0.75</v>
      </c>
      <c r="D1499" s="13">
        <v>44123</v>
      </c>
      <c r="E1499" s="7" t="s">
        <v>6978</v>
      </c>
      <c r="F1499" s="14">
        <v>29.6</v>
      </c>
      <c r="G1499" t="s">
        <v>6</v>
      </c>
    </row>
    <row r="1500" spans="1:7" ht="14.25">
      <c r="A1500" s="11">
        <v>44136</v>
      </c>
      <c r="B1500" s="10" t="s">
        <v>7817</v>
      </c>
      <c r="C1500" s="12">
        <v>0.95833333333333337</v>
      </c>
      <c r="D1500" s="13">
        <v>44139</v>
      </c>
      <c r="E1500" s="7" t="s">
        <v>6978</v>
      </c>
      <c r="F1500" s="14">
        <v>29.6</v>
      </c>
      <c r="G1500" t="s">
        <v>6</v>
      </c>
    </row>
    <row r="1501" spans="1:7" ht="14.25">
      <c r="A1501" s="11">
        <v>44166</v>
      </c>
      <c r="B1501" s="10" t="s">
        <v>9037</v>
      </c>
      <c r="C1501" s="12">
        <v>0.79166666666666663</v>
      </c>
      <c r="D1501" s="13">
        <v>44190</v>
      </c>
      <c r="E1501" s="7" t="s">
        <v>6978</v>
      </c>
      <c r="F1501" s="14">
        <v>29.7</v>
      </c>
      <c r="G1501" t="s">
        <v>6</v>
      </c>
    </row>
    <row r="1502" spans="1:7" ht="14.25">
      <c r="A1502" s="11">
        <v>44166</v>
      </c>
      <c r="B1502" s="10" t="s">
        <v>9041</v>
      </c>
      <c r="C1502" s="12">
        <v>0.95833333333333337</v>
      </c>
      <c r="D1502" s="13">
        <v>44190</v>
      </c>
      <c r="E1502" s="7" t="s">
        <v>6978</v>
      </c>
      <c r="F1502" s="14">
        <v>29.7</v>
      </c>
      <c r="G1502" t="s">
        <v>6</v>
      </c>
    </row>
    <row r="1503" spans="1:7" ht="14.25">
      <c r="A1503" s="11">
        <v>44105</v>
      </c>
      <c r="B1503" s="10" t="s">
        <v>6981</v>
      </c>
      <c r="C1503" s="12">
        <v>0.125</v>
      </c>
      <c r="D1503" s="13">
        <v>44105</v>
      </c>
      <c r="E1503" s="7" t="s">
        <v>6978</v>
      </c>
      <c r="F1503" s="14">
        <v>29.75</v>
      </c>
      <c r="G1503" t="s">
        <v>6</v>
      </c>
    </row>
    <row r="1504" spans="1:7" ht="14.25">
      <c r="A1504" s="11">
        <v>44105</v>
      </c>
      <c r="B1504" s="10" t="s">
        <v>7317</v>
      </c>
      <c r="C1504" s="12">
        <v>0.125</v>
      </c>
      <c r="D1504" s="13">
        <v>44119</v>
      </c>
      <c r="E1504" s="7" t="s">
        <v>6978</v>
      </c>
      <c r="F1504" s="14">
        <v>29.78</v>
      </c>
      <c r="G1504" t="s">
        <v>6</v>
      </c>
    </row>
    <row r="1505" spans="1:7" ht="14.25">
      <c r="A1505" s="11">
        <v>44105</v>
      </c>
      <c r="B1505" s="10" t="s">
        <v>7456</v>
      </c>
      <c r="C1505" s="12">
        <v>0.91666666666666663</v>
      </c>
      <c r="D1505" s="13">
        <v>44124</v>
      </c>
      <c r="E1505" s="7" t="s">
        <v>6978</v>
      </c>
      <c r="F1505" s="14">
        <v>29.8</v>
      </c>
      <c r="G1505" t="s">
        <v>6</v>
      </c>
    </row>
    <row r="1506" spans="1:7" ht="14.25">
      <c r="A1506" s="11">
        <v>44105</v>
      </c>
      <c r="B1506" s="10" t="s">
        <v>7604</v>
      </c>
      <c r="C1506" s="12">
        <v>8.3333333333333329E-2</v>
      </c>
      <c r="D1506" s="13">
        <v>44131</v>
      </c>
      <c r="E1506" s="7" t="s">
        <v>6978</v>
      </c>
      <c r="F1506" s="14">
        <v>29.8</v>
      </c>
      <c r="G1506" t="s">
        <v>6</v>
      </c>
    </row>
    <row r="1507" spans="1:7" ht="14.25">
      <c r="A1507" s="11">
        <v>44105</v>
      </c>
      <c r="B1507" s="10" t="s">
        <v>7714</v>
      </c>
      <c r="C1507" s="12">
        <v>0.66666666666666663</v>
      </c>
      <c r="D1507" s="13">
        <v>44135</v>
      </c>
      <c r="E1507" s="7" t="s">
        <v>6978</v>
      </c>
      <c r="F1507" s="14">
        <v>29.9</v>
      </c>
      <c r="G1507" t="s">
        <v>6</v>
      </c>
    </row>
    <row r="1508" spans="1:7" ht="14.25">
      <c r="A1508" s="11">
        <v>44166</v>
      </c>
      <c r="B1508" s="10" t="s">
        <v>9018</v>
      </c>
      <c r="C1508" s="12">
        <v>0</v>
      </c>
      <c r="D1508" s="13">
        <v>44190</v>
      </c>
      <c r="E1508" s="7" t="s">
        <v>6978</v>
      </c>
      <c r="F1508" s="14">
        <v>29.9</v>
      </c>
      <c r="G1508" t="s">
        <v>6</v>
      </c>
    </row>
    <row r="1509" spans="1:7" ht="14.25">
      <c r="A1509" s="11">
        <v>44166</v>
      </c>
      <c r="B1509" s="10" t="s">
        <v>9017</v>
      </c>
      <c r="C1509" s="12">
        <v>0.95833333333333337</v>
      </c>
      <c r="D1509" s="13">
        <v>44189</v>
      </c>
      <c r="E1509" s="7" t="s">
        <v>6978</v>
      </c>
      <c r="F1509" s="14">
        <v>29.98</v>
      </c>
      <c r="G1509" t="s">
        <v>6</v>
      </c>
    </row>
    <row r="1510" spans="1:7" ht="14.25">
      <c r="A1510" s="11">
        <v>44166</v>
      </c>
      <c r="B1510" s="10" t="s">
        <v>8520</v>
      </c>
      <c r="C1510" s="12">
        <v>0.25</v>
      </c>
      <c r="D1510" s="13">
        <v>44169</v>
      </c>
      <c r="E1510" s="7" t="s">
        <v>6978</v>
      </c>
      <c r="F1510" s="14">
        <v>30</v>
      </c>
      <c r="G1510" t="s">
        <v>6</v>
      </c>
    </row>
    <row r="1511" spans="1:7" ht="14.25">
      <c r="A1511" s="11">
        <v>44166</v>
      </c>
      <c r="B1511" s="10" t="s">
        <v>8661</v>
      </c>
      <c r="C1511" s="12">
        <v>0.125</v>
      </c>
      <c r="D1511" s="13">
        <v>44175</v>
      </c>
      <c r="E1511" s="7" t="s">
        <v>6978</v>
      </c>
      <c r="F1511" s="14">
        <v>30</v>
      </c>
      <c r="G1511" t="s">
        <v>6</v>
      </c>
    </row>
    <row r="1512" spans="1:7" ht="14.25">
      <c r="A1512" s="11">
        <v>44136</v>
      </c>
      <c r="B1512" s="10" t="s">
        <v>7795</v>
      </c>
      <c r="C1512" s="12">
        <v>4.1666666666666664E-2</v>
      </c>
      <c r="D1512" s="13">
        <v>44139</v>
      </c>
      <c r="E1512" s="7" t="s">
        <v>6978</v>
      </c>
      <c r="F1512" s="14">
        <v>30.05</v>
      </c>
      <c r="G1512" t="s">
        <v>6</v>
      </c>
    </row>
    <row r="1513" spans="1:7" ht="14.25">
      <c r="A1513" s="11">
        <v>44166</v>
      </c>
      <c r="B1513" s="10" t="s">
        <v>8758</v>
      </c>
      <c r="C1513" s="12">
        <v>0.16666666666666666</v>
      </c>
      <c r="D1513" s="13">
        <v>44179</v>
      </c>
      <c r="E1513" s="7" t="s">
        <v>6978</v>
      </c>
      <c r="F1513" s="14">
        <v>30.05</v>
      </c>
      <c r="G1513" t="s">
        <v>6</v>
      </c>
    </row>
    <row r="1514" spans="1:7" ht="14.25">
      <c r="A1514" s="11">
        <v>44136</v>
      </c>
      <c r="B1514" s="10" t="s">
        <v>7871</v>
      </c>
      <c r="C1514" s="12">
        <v>0.20833333333333334</v>
      </c>
      <c r="D1514" s="13">
        <v>44142</v>
      </c>
      <c r="E1514" s="7" t="s">
        <v>6978</v>
      </c>
      <c r="F1514" s="14">
        <v>30.1</v>
      </c>
      <c r="G1514" t="s">
        <v>6</v>
      </c>
    </row>
    <row r="1515" spans="1:7" ht="14.25">
      <c r="A1515" s="11">
        <v>44166</v>
      </c>
      <c r="B1515" s="10" t="s">
        <v>8588</v>
      </c>
      <c r="C1515" s="12">
        <v>8.3333333333333329E-2</v>
      </c>
      <c r="D1515" s="13">
        <v>44172</v>
      </c>
      <c r="E1515" s="7" t="s">
        <v>6978</v>
      </c>
      <c r="F1515" s="14">
        <v>30.1</v>
      </c>
      <c r="G1515" t="s">
        <v>6</v>
      </c>
    </row>
    <row r="1516" spans="1:7" ht="14.25">
      <c r="A1516" s="11">
        <v>44166</v>
      </c>
      <c r="B1516" s="10" t="s">
        <v>8625</v>
      </c>
      <c r="C1516" s="12">
        <v>0.625</v>
      </c>
      <c r="D1516" s="13">
        <v>44173</v>
      </c>
      <c r="E1516" s="7" t="s">
        <v>6978</v>
      </c>
      <c r="F1516" s="14">
        <v>30.2</v>
      </c>
      <c r="G1516" t="s">
        <v>6</v>
      </c>
    </row>
    <row r="1517" spans="1:7" ht="14.25">
      <c r="A1517" s="11">
        <v>44105</v>
      </c>
      <c r="B1517" s="10" t="s">
        <v>7021</v>
      </c>
      <c r="C1517" s="12">
        <v>0.79166666666666663</v>
      </c>
      <c r="D1517" s="13">
        <v>44106</v>
      </c>
      <c r="E1517" s="7" t="s">
        <v>6978</v>
      </c>
      <c r="F1517" s="14">
        <v>30.23</v>
      </c>
      <c r="G1517" t="s">
        <v>6</v>
      </c>
    </row>
    <row r="1518" spans="1:7" ht="14.25">
      <c r="A1518" s="11">
        <v>44136</v>
      </c>
      <c r="B1518" s="10" t="s">
        <v>8058</v>
      </c>
      <c r="C1518" s="12">
        <v>0</v>
      </c>
      <c r="D1518" s="13">
        <v>44150</v>
      </c>
      <c r="E1518" s="7" t="s">
        <v>6978</v>
      </c>
      <c r="F1518" s="14">
        <v>30.25</v>
      </c>
      <c r="G1518" t="s">
        <v>6</v>
      </c>
    </row>
    <row r="1519" spans="1:7" ht="14.25">
      <c r="A1519" s="11">
        <v>44105</v>
      </c>
      <c r="B1519" s="10" t="s">
        <v>7473</v>
      </c>
      <c r="C1519" s="12">
        <v>0.625</v>
      </c>
      <c r="D1519" s="13">
        <v>44125</v>
      </c>
      <c r="E1519" s="7" t="s">
        <v>6978</v>
      </c>
      <c r="F1519" s="14">
        <v>30.46</v>
      </c>
      <c r="G1519" t="s">
        <v>6</v>
      </c>
    </row>
    <row r="1520" spans="1:7" ht="14.25">
      <c r="A1520" s="11">
        <v>44105</v>
      </c>
      <c r="B1520" s="10" t="s">
        <v>7422</v>
      </c>
      <c r="C1520" s="12">
        <v>0.5</v>
      </c>
      <c r="D1520" s="13">
        <v>44123</v>
      </c>
      <c r="E1520" s="7" t="s">
        <v>6978</v>
      </c>
      <c r="F1520" s="14">
        <v>30.49</v>
      </c>
      <c r="G1520" t="s">
        <v>6</v>
      </c>
    </row>
    <row r="1521" spans="1:7" ht="14.25">
      <c r="A1521" s="11">
        <v>44166</v>
      </c>
      <c r="B1521" s="10" t="s">
        <v>8592</v>
      </c>
      <c r="C1521" s="12">
        <v>0.25</v>
      </c>
      <c r="D1521" s="13">
        <v>44172</v>
      </c>
      <c r="E1521" s="7" t="s">
        <v>6978</v>
      </c>
      <c r="F1521" s="14">
        <v>30.5</v>
      </c>
      <c r="G1521" t="s">
        <v>6</v>
      </c>
    </row>
    <row r="1522" spans="1:7" ht="14.25">
      <c r="A1522" s="11">
        <v>44136</v>
      </c>
      <c r="B1522" s="10" t="s">
        <v>7892</v>
      </c>
      <c r="C1522" s="12">
        <v>8.3333333333333329E-2</v>
      </c>
      <c r="D1522" s="13">
        <v>44143</v>
      </c>
      <c r="E1522" s="7" t="s">
        <v>6978</v>
      </c>
      <c r="F1522" s="14">
        <v>30.55</v>
      </c>
      <c r="G1522" t="s">
        <v>6</v>
      </c>
    </row>
    <row r="1523" spans="1:7" ht="14.25">
      <c r="A1523" s="11">
        <v>44136</v>
      </c>
      <c r="B1523" s="10" t="s">
        <v>7796</v>
      </c>
      <c r="C1523" s="12">
        <v>8.3333333333333329E-2</v>
      </c>
      <c r="D1523" s="13">
        <v>44139</v>
      </c>
      <c r="E1523" s="7" t="s">
        <v>6978</v>
      </c>
      <c r="F1523" s="14">
        <v>30.56</v>
      </c>
      <c r="G1523" t="s">
        <v>6</v>
      </c>
    </row>
    <row r="1524" spans="1:7" ht="14.25">
      <c r="A1524" s="11">
        <v>44166</v>
      </c>
      <c r="B1524" s="10" t="s">
        <v>8706</v>
      </c>
      <c r="C1524" s="12">
        <v>0</v>
      </c>
      <c r="D1524" s="13">
        <v>44177</v>
      </c>
      <c r="E1524" s="7" t="s">
        <v>6978</v>
      </c>
      <c r="F1524" s="14">
        <v>30.65</v>
      </c>
      <c r="G1524" t="s">
        <v>6</v>
      </c>
    </row>
    <row r="1525" spans="1:7" ht="14.25">
      <c r="A1525" s="11">
        <v>44105</v>
      </c>
      <c r="B1525" s="10" t="s">
        <v>7045</v>
      </c>
      <c r="C1525" s="12">
        <v>0.79166666666666663</v>
      </c>
      <c r="D1525" s="13">
        <v>44107</v>
      </c>
      <c r="E1525" s="7" t="s">
        <v>6978</v>
      </c>
      <c r="F1525" s="14">
        <v>30.67</v>
      </c>
      <c r="G1525" t="s">
        <v>6</v>
      </c>
    </row>
    <row r="1526" spans="1:7" ht="14.25">
      <c r="A1526" s="11">
        <v>44136</v>
      </c>
      <c r="B1526" s="10" t="s">
        <v>8207</v>
      </c>
      <c r="C1526" s="12">
        <v>0.20833333333333334</v>
      </c>
      <c r="D1526" s="13">
        <v>44156</v>
      </c>
      <c r="E1526" s="7" t="s">
        <v>6978</v>
      </c>
      <c r="F1526" s="14">
        <v>31.03</v>
      </c>
      <c r="G1526" t="s">
        <v>6</v>
      </c>
    </row>
    <row r="1527" spans="1:7" ht="14.25">
      <c r="A1527" s="11">
        <v>44105</v>
      </c>
      <c r="B1527" s="10" t="s">
        <v>7537</v>
      </c>
      <c r="C1527" s="12">
        <v>0.29166666666666669</v>
      </c>
      <c r="D1527" s="13">
        <v>44128</v>
      </c>
      <c r="E1527" s="7" t="s">
        <v>6978</v>
      </c>
      <c r="F1527" s="14">
        <v>31.08</v>
      </c>
      <c r="G1527" t="s">
        <v>6</v>
      </c>
    </row>
    <row r="1528" spans="1:7" ht="14.25">
      <c r="A1528" s="11">
        <v>44166</v>
      </c>
      <c r="B1528" s="10" t="s">
        <v>8878</v>
      </c>
      <c r="C1528" s="12">
        <v>0.16666666666666666</v>
      </c>
      <c r="D1528" s="13">
        <v>44184</v>
      </c>
      <c r="E1528" s="7" t="s">
        <v>6978</v>
      </c>
      <c r="F1528" s="14">
        <v>31.08</v>
      </c>
      <c r="G1528" t="s">
        <v>6</v>
      </c>
    </row>
    <row r="1529" spans="1:7" ht="14.25">
      <c r="A1529" s="11">
        <v>44166</v>
      </c>
      <c r="B1529" s="10" t="s">
        <v>8621</v>
      </c>
      <c r="C1529" s="12">
        <v>0.45833333333333331</v>
      </c>
      <c r="D1529" s="13">
        <v>44173</v>
      </c>
      <c r="E1529" s="7" t="s">
        <v>6978</v>
      </c>
      <c r="F1529" s="14">
        <v>31.1</v>
      </c>
      <c r="G1529" t="s">
        <v>6</v>
      </c>
    </row>
    <row r="1530" spans="1:7" ht="14.25">
      <c r="A1530" s="11">
        <v>44105</v>
      </c>
      <c r="B1530" s="10" t="s">
        <v>7294</v>
      </c>
      <c r="C1530" s="12">
        <v>0.16666666666666666</v>
      </c>
      <c r="D1530" s="13">
        <v>44118</v>
      </c>
      <c r="E1530" s="7" t="s">
        <v>6978</v>
      </c>
      <c r="F1530" s="14">
        <v>31.16</v>
      </c>
      <c r="G1530" t="s">
        <v>6</v>
      </c>
    </row>
    <row r="1531" spans="1:7" ht="14.25">
      <c r="A1531" s="11">
        <v>44105</v>
      </c>
      <c r="B1531" s="10" t="s">
        <v>7212</v>
      </c>
      <c r="C1531" s="12">
        <v>0.75</v>
      </c>
      <c r="D1531" s="13">
        <v>44114</v>
      </c>
      <c r="E1531" s="7" t="s">
        <v>6978</v>
      </c>
      <c r="F1531" s="14">
        <v>31.2</v>
      </c>
      <c r="G1531" t="s">
        <v>6</v>
      </c>
    </row>
    <row r="1532" spans="1:7" ht="14.25">
      <c r="A1532" s="11">
        <v>44166</v>
      </c>
      <c r="B1532" s="10" t="s">
        <v>8663</v>
      </c>
      <c r="C1532" s="12">
        <v>0.20833333333333334</v>
      </c>
      <c r="D1532" s="13">
        <v>44175</v>
      </c>
      <c r="E1532" s="7" t="s">
        <v>6978</v>
      </c>
      <c r="F1532" s="14">
        <v>31.25</v>
      </c>
      <c r="G1532" t="s">
        <v>6</v>
      </c>
    </row>
    <row r="1533" spans="1:7" ht="14.25">
      <c r="A1533" s="11">
        <v>44136</v>
      </c>
      <c r="B1533" s="10" t="s">
        <v>7771</v>
      </c>
      <c r="C1533" s="12">
        <v>4.1666666666666664E-2</v>
      </c>
      <c r="D1533" s="13">
        <v>44138</v>
      </c>
      <c r="E1533" s="7" t="s">
        <v>6978</v>
      </c>
      <c r="F1533" s="14">
        <v>31.3</v>
      </c>
      <c r="G1533" t="s">
        <v>6</v>
      </c>
    </row>
    <row r="1534" spans="1:7" ht="14.25">
      <c r="A1534" s="11">
        <v>44136</v>
      </c>
      <c r="B1534" s="10" t="s">
        <v>7897</v>
      </c>
      <c r="C1534" s="12">
        <v>0.29166666666666669</v>
      </c>
      <c r="D1534" s="13">
        <v>44143</v>
      </c>
      <c r="E1534" s="7" t="s">
        <v>6978</v>
      </c>
      <c r="F1534" s="14">
        <v>31.3</v>
      </c>
      <c r="G1534" t="s">
        <v>6</v>
      </c>
    </row>
    <row r="1535" spans="1:7" ht="14.25">
      <c r="A1535" s="11">
        <v>44136</v>
      </c>
      <c r="B1535" s="10" t="s">
        <v>8086</v>
      </c>
      <c r="C1535" s="12">
        <v>0.16666666666666666</v>
      </c>
      <c r="D1535" s="13">
        <v>44151</v>
      </c>
      <c r="E1535" s="7" t="s">
        <v>6978</v>
      </c>
      <c r="F1535" s="14">
        <v>31.3</v>
      </c>
      <c r="G1535" t="s">
        <v>6</v>
      </c>
    </row>
    <row r="1536" spans="1:7" ht="14.25">
      <c r="A1536" s="11">
        <v>44136</v>
      </c>
      <c r="B1536" s="10" t="s">
        <v>7864</v>
      </c>
      <c r="C1536" s="12">
        <v>0.91666666666666663</v>
      </c>
      <c r="D1536" s="13">
        <v>44141</v>
      </c>
      <c r="E1536" s="7" t="s">
        <v>6978</v>
      </c>
      <c r="F1536" s="14">
        <v>31.37</v>
      </c>
      <c r="G1536" t="s">
        <v>6</v>
      </c>
    </row>
    <row r="1537" spans="1:7" ht="14.25">
      <c r="A1537" s="11">
        <v>44105</v>
      </c>
      <c r="B1537" s="10" t="s">
        <v>7242</v>
      </c>
      <c r="C1537" s="12">
        <v>0</v>
      </c>
      <c r="D1537" s="13">
        <v>44116</v>
      </c>
      <c r="E1537" s="7" t="s">
        <v>6978</v>
      </c>
      <c r="F1537" s="14">
        <v>31.47</v>
      </c>
      <c r="G1537" t="s">
        <v>6</v>
      </c>
    </row>
    <row r="1538" spans="1:7" ht="14.25">
      <c r="A1538" s="11">
        <v>44136</v>
      </c>
      <c r="B1538" s="10" t="s">
        <v>7844</v>
      </c>
      <c r="C1538" s="12">
        <v>8.3333333333333329E-2</v>
      </c>
      <c r="D1538" s="13">
        <v>44141</v>
      </c>
      <c r="E1538" s="7" t="s">
        <v>6978</v>
      </c>
      <c r="F1538" s="14">
        <v>31.49</v>
      </c>
      <c r="G1538" t="s">
        <v>6</v>
      </c>
    </row>
    <row r="1539" spans="1:7" ht="14.25">
      <c r="A1539" s="11">
        <v>44166</v>
      </c>
      <c r="B1539" s="10" t="s">
        <v>8565</v>
      </c>
      <c r="C1539" s="12">
        <v>0.125</v>
      </c>
      <c r="D1539" s="13">
        <v>44171</v>
      </c>
      <c r="E1539" s="7" t="s">
        <v>6978</v>
      </c>
      <c r="F1539" s="14">
        <v>31.49</v>
      </c>
      <c r="G1539" t="s">
        <v>6</v>
      </c>
    </row>
    <row r="1540" spans="1:7" ht="14.25">
      <c r="A1540" s="11">
        <v>44136</v>
      </c>
      <c r="B1540" s="10" t="s">
        <v>7773</v>
      </c>
      <c r="C1540" s="12">
        <v>0.125</v>
      </c>
      <c r="D1540" s="13">
        <v>44138</v>
      </c>
      <c r="E1540" s="7" t="s">
        <v>6978</v>
      </c>
      <c r="F1540" s="14">
        <v>31.5</v>
      </c>
      <c r="G1540" t="s">
        <v>6</v>
      </c>
    </row>
    <row r="1541" spans="1:7" ht="14.25">
      <c r="A1541" s="11">
        <v>44136</v>
      </c>
      <c r="B1541" s="10" t="s">
        <v>8085</v>
      </c>
      <c r="C1541" s="12">
        <v>0.125</v>
      </c>
      <c r="D1541" s="13">
        <v>44151</v>
      </c>
      <c r="E1541" s="7" t="s">
        <v>6978</v>
      </c>
      <c r="F1541" s="14">
        <v>31.5</v>
      </c>
      <c r="G1541" t="s">
        <v>6</v>
      </c>
    </row>
    <row r="1542" spans="1:7" ht="14.25">
      <c r="A1542" s="11">
        <v>44136</v>
      </c>
      <c r="B1542" s="10" t="s">
        <v>8087</v>
      </c>
      <c r="C1542" s="12">
        <v>0.20833333333333334</v>
      </c>
      <c r="D1542" s="13">
        <v>44151</v>
      </c>
      <c r="E1542" s="7" t="s">
        <v>6978</v>
      </c>
      <c r="F1542" s="14">
        <v>31.5</v>
      </c>
      <c r="G1542" t="s">
        <v>6</v>
      </c>
    </row>
    <row r="1543" spans="1:7" ht="14.25">
      <c r="A1543" s="11">
        <v>44166</v>
      </c>
      <c r="B1543" s="10" t="s">
        <v>8569</v>
      </c>
      <c r="C1543" s="12">
        <v>0.29166666666666669</v>
      </c>
      <c r="D1543" s="13">
        <v>44171</v>
      </c>
      <c r="E1543" s="7" t="s">
        <v>6978</v>
      </c>
      <c r="F1543" s="14">
        <v>31.6</v>
      </c>
      <c r="G1543" t="s">
        <v>6</v>
      </c>
    </row>
    <row r="1544" spans="1:7" ht="14.25">
      <c r="A1544" s="11">
        <v>44105</v>
      </c>
      <c r="B1544" s="10" t="s">
        <v>7201</v>
      </c>
      <c r="C1544" s="12">
        <v>0.29166666666666669</v>
      </c>
      <c r="D1544" s="13">
        <v>44114</v>
      </c>
      <c r="E1544" s="7" t="s">
        <v>6978</v>
      </c>
      <c r="F1544" s="14">
        <v>31.66</v>
      </c>
      <c r="G1544" t="s">
        <v>6</v>
      </c>
    </row>
    <row r="1545" spans="1:7" ht="14.25">
      <c r="A1545" s="11">
        <v>44166</v>
      </c>
      <c r="B1545" s="10" t="s">
        <v>9166</v>
      </c>
      <c r="C1545" s="12">
        <v>0.16666666666666666</v>
      </c>
      <c r="D1545" s="13">
        <v>44196</v>
      </c>
      <c r="E1545" s="7" t="s">
        <v>6978</v>
      </c>
      <c r="F1545" s="14">
        <v>31.67</v>
      </c>
      <c r="G1545" t="s">
        <v>6</v>
      </c>
    </row>
    <row r="1546" spans="1:7" ht="14.25">
      <c r="A1546" s="11">
        <v>44105</v>
      </c>
      <c r="B1546" s="10" t="s">
        <v>7293</v>
      </c>
      <c r="C1546" s="12">
        <v>0.125</v>
      </c>
      <c r="D1546" s="13">
        <v>44118</v>
      </c>
      <c r="E1546" s="7" t="s">
        <v>6978</v>
      </c>
      <c r="F1546" s="14">
        <v>31.73</v>
      </c>
      <c r="G1546" t="s">
        <v>6</v>
      </c>
    </row>
    <row r="1547" spans="1:7" ht="14.25">
      <c r="A1547" s="11">
        <v>44166</v>
      </c>
      <c r="B1547" s="10" t="s">
        <v>8620</v>
      </c>
      <c r="C1547" s="12">
        <v>0.41666666666666669</v>
      </c>
      <c r="D1547" s="13">
        <v>44173</v>
      </c>
      <c r="E1547" s="7" t="s">
        <v>6978</v>
      </c>
      <c r="F1547" s="14">
        <v>31.75</v>
      </c>
      <c r="G1547" t="s">
        <v>6</v>
      </c>
    </row>
    <row r="1548" spans="1:7" ht="14.25">
      <c r="A1548" s="11">
        <v>44166</v>
      </c>
      <c r="B1548" s="10" t="s">
        <v>8759</v>
      </c>
      <c r="C1548" s="12">
        <v>0.20833333333333334</v>
      </c>
      <c r="D1548" s="13">
        <v>44179</v>
      </c>
      <c r="E1548" s="7" t="s">
        <v>6978</v>
      </c>
      <c r="F1548" s="14">
        <v>31.89</v>
      </c>
      <c r="G1548" t="s">
        <v>6</v>
      </c>
    </row>
    <row r="1549" spans="1:7" ht="14.25">
      <c r="A1549" s="11">
        <v>44166</v>
      </c>
      <c r="B1549" s="10" t="s">
        <v>8973</v>
      </c>
      <c r="C1549" s="12">
        <v>0.125</v>
      </c>
      <c r="D1549" s="13">
        <v>44188</v>
      </c>
      <c r="E1549" s="7" t="s">
        <v>6978</v>
      </c>
      <c r="F1549" s="14">
        <v>31.91</v>
      </c>
      <c r="G1549" t="s">
        <v>6</v>
      </c>
    </row>
    <row r="1550" spans="1:7" ht="14.25">
      <c r="A1550" s="11">
        <v>44166</v>
      </c>
      <c r="B1550" s="10" t="s">
        <v>8974</v>
      </c>
      <c r="C1550" s="12">
        <v>0.16666666666666666</v>
      </c>
      <c r="D1550" s="13">
        <v>44188</v>
      </c>
      <c r="E1550" s="7" t="s">
        <v>6978</v>
      </c>
      <c r="F1550" s="14">
        <v>31.91</v>
      </c>
      <c r="G1550" t="s">
        <v>6</v>
      </c>
    </row>
    <row r="1551" spans="1:7" ht="14.25">
      <c r="A1551" s="11">
        <v>44136</v>
      </c>
      <c r="B1551" s="10" t="s">
        <v>8159</v>
      </c>
      <c r="C1551" s="12">
        <v>0.20833333333333334</v>
      </c>
      <c r="D1551" s="13">
        <v>44154</v>
      </c>
      <c r="E1551" s="7" t="s">
        <v>6978</v>
      </c>
      <c r="F1551" s="14">
        <v>32.020000000000003</v>
      </c>
      <c r="G1551" t="s">
        <v>6</v>
      </c>
    </row>
    <row r="1552" spans="1:7" ht="14.25">
      <c r="A1552" s="11">
        <v>44105</v>
      </c>
      <c r="B1552" s="10" t="s">
        <v>7577</v>
      </c>
      <c r="C1552" s="12">
        <v>0.95833333333333337</v>
      </c>
      <c r="D1552" s="13">
        <v>44129</v>
      </c>
      <c r="E1552" s="7" t="s">
        <v>6978</v>
      </c>
      <c r="F1552" s="14">
        <v>32.04</v>
      </c>
      <c r="G1552" t="s">
        <v>6</v>
      </c>
    </row>
    <row r="1553" spans="1:7" ht="14.25">
      <c r="A1553" s="11">
        <v>44166</v>
      </c>
      <c r="B1553" s="10" t="s">
        <v>9038</v>
      </c>
      <c r="C1553" s="12">
        <v>0.83333333333333337</v>
      </c>
      <c r="D1553" s="13">
        <v>44190</v>
      </c>
      <c r="E1553" s="7" t="s">
        <v>6978</v>
      </c>
      <c r="F1553" s="14">
        <v>32.049999999999997</v>
      </c>
      <c r="G1553" t="s">
        <v>6</v>
      </c>
    </row>
    <row r="1554" spans="1:7" ht="14.25">
      <c r="A1554" s="11">
        <v>44105</v>
      </c>
      <c r="B1554" s="10" t="s">
        <v>7218</v>
      </c>
      <c r="C1554" s="12">
        <v>0</v>
      </c>
      <c r="D1554" s="13">
        <v>44115</v>
      </c>
      <c r="E1554" s="7" t="s">
        <v>6978</v>
      </c>
      <c r="F1554" s="14">
        <v>32.08</v>
      </c>
      <c r="G1554" t="s">
        <v>6</v>
      </c>
    </row>
    <row r="1555" spans="1:7" ht="14.25">
      <c r="A1555" s="11">
        <v>44136</v>
      </c>
      <c r="B1555" s="10" t="s">
        <v>7876</v>
      </c>
      <c r="C1555" s="12">
        <v>0.41666666666666669</v>
      </c>
      <c r="D1555" s="13">
        <v>44142</v>
      </c>
      <c r="E1555" s="7" t="s">
        <v>6978</v>
      </c>
      <c r="F1555" s="14">
        <v>32.1</v>
      </c>
      <c r="G1555" t="s">
        <v>6</v>
      </c>
    </row>
    <row r="1556" spans="1:7" ht="14.25">
      <c r="A1556" s="11">
        <v>44166</v>
      </c>
      <c r="B1556" s="10" t="s">
        <v>8999</v>
      </c>
      <c r="C1556" s="12">
        <v>0.20833333333333334</v>
      </c>
      <c r="D1556" s="13">
        <v>44189</v>
      </c>
      <c r="E1556" s="7" t="s">
        <v>6978</v>
      </c>
      <c r="F1556" s="14">
        <v>32.1</v>
      </c>
      <c r="G1556" t="s">
        <v>6</v>
      </c>
    </row>
    <row r="1557" spans="1:7" ht="14.25">
      <c r="A1557" s="11">
        <v>44136</v>
      </c>
      <c r="B1557" s="10" t="s">
        <v>8036</v>
      </c>
      <c r="C1557" s="12">
        <v>8.3333333333333329E-2</v>
      </c>
      <c r="D1557" s="13">
        <v>44149</v>
      </c>
      <c r="E1557" s="7" t="s">
        <v>6978</v>
      </c>
      <c r="F1557" s="14">
        <v>32.25</v>
      </c>
      <c r="G1557" t="s">
        <v>6</v>
      </c>
    </row>
    <row r="1558" spans="1:7" ht="14.25">
      <c r="A1558" s="11">
        <v>44105</v>
      </c>
      <c r="B1558" s="10" t="s">
        <v>7319</v>
      </c>
      <c r="C1558" s="12">
        <v>0.20833333333333334</v>
      </c>
      <c r="D1558" s="13">
        <v>44119</v>
      </c>
      <c r="E1558" s="7" t="s">
        <v>6978</v>
      </c>
      <c r="F1558" s="14">
        <v>32.299999999999997</v>
      </c>
      <c r="G1558" t="s">
        <v>6</v>
      </c>
    </row>
    <row r="1559" spans="1:7" ht="14.25">
      <c r="A1559" s="11">
        <v>44166</v>
      </c>
      <c r="B1559" s="10" t="s">
        <v>8998</v>
      </c>
      <c r="C1559" s="12">
        <v>0.16666666666666666</v>
      </c>
      <c r="D1559" s="13">
        <v>44189</v>
      </c>
      <c r="E1559" s="7" t="s">
        <v>6978</v>
      </c>
      <c r="F1559" s="14">
        <v>32.299999999999997</v>
      </c>
      <c r="G1559" t="s">
        <v>6</v>
      </c>
    </row>
    <row r="1560" spans="1:7" ht="14.25">
      <c r="A1560" s="11">
        <v>44166</v>
      </c>
      <c r="B1560" s="10" t="s">
        <v>9055</v>
      </c>
      <c r="C1560" s="12">
        <v>0.54166666666666663</v>
      </c>
      <c r="D1560" s="13">
        <v>44191</v>
      </c>
      <c r="E1560" s="7" t="s">
        <v>6978</v>
      </c>
      <c r="F1560" s="14">
        <v>32.39</v>
      </c>
      <c r="G1560" t="s">
        <v>6</v>
      </c>
    </row>
    <row r="1561" spans="1:7" ht="14.25">
      <c r="A1561" s="11">
        <v>44136</v>
      </c>
      <c r="B1561" s="10" t="s">
        <v>8158</v>
      </c>
      <c r="C1561" s="12">
        <v>0.16666666666666666</v>
      </c>
      <c r="D1561" s="13">
        <v>44154</v>
      </c>
      <c r="E1561" s="7" t="s">
        <v>6978</v>
      </c>
      <c r="F1561" s="14">
        <v>32.4</v>
      </c>
      <c r="G1561" t="s">
        <v>6</v>
      </c>
    </row>
    <row r="1562" spans="1:7" ht="14.25">
      <c r="A1562" s="11">
        <v>44166</v>
      </c>
      <c r="B1562" s="10" t="s">
        <v>9000</v>
      </c>
      <c r="C1562" s="12">
        <v>0.25</v>
      </c>
      <c r="D1562" s="13">
        <v>44189</v>
      </c>
      <c r="E1562" s="7" t="s">
        <v>6978</v>
      </c>
      <c r="F1562" s="14">
        <v>32.4</v>
      </c>
      <c r="G1562" t="s">
        <v>6</v>
      </c>
    </row>
    <row r="1563" spans="1:7" ht="14.25">
      <c r="A1563" s="11">
        <v>44105</v>
      </c>
      <c r="B1563" s="10" t="s">
        <v>7471</v>
      </c>
      <c r="C1563" s="12">
        <v>0.54166666666666663</v>
      </c>
      <c r="D1563" s="13">
        <v>44125</v>
      </c>
      <c r="E1563" s="7" t="s">
        <v>6978</v>
      </c>
      <c r="F1563" s="14">
        <v>32.450000000000003</v>
      </c>
      <c r="G1563" t="s">
        <v>6</v>
      </c>
    </row>
    <row r="1564" spans="1:7" ht="14.25">
      <c r="A1564" s="11">
        <v>44105</v>
      </c>
      <c r="B1564" s="10" t="s">
        <v>7241</v>
      </c>
      <c r="C1564" s="12">
        <v>0.95833333333333337</v>
      </c>
      <c r="D1564" s="13">
        <v>44115</v>
      </c>
      <c r="E1564" s="7" t="s">
        <v>6978</v>
      </c>
      <c r="F1564" s="14">
        <v>32.5</v>
      </c>
      <c r="G1564" t="s">
        <v>6</v>
      </c>
    </row>
    <row r="1565" spans="1:7" ht="14.25">
      <c r="A1565" s="11">
        <v>44166</v>
      </c>
      <c r="B1565" s="10" t="s">
        <v>8876</v>
      </c>
      <c r="C1565" s="12">
        <v>8.3333333333333329E-2</v>
      </c>
      <c r="D1565" s="13">
        <v>44184</v>
      </c>
      <c r="E1565" s="7" t="s">
        <v>6978</v>
      </c>
      <c r="F1565" s="14">
        <v>32.5</v>
      </c>
      <c r="G1565" t="s">
        <v>6</v>
      </c>
    </row>
    <row r="1566" spans="1:7" ht="14.25">
      <c r="A1566" s="11">
        <v>44166</v>
      </c>
      <c r="B1566" s="10" t="s">
        <v>8997</v>
      </c>
      <c r="C1566" s="12">
        <v>0.125</v>
      </c>
      <c r="D1566" s="13">
        <v>44189</v>
      </c>
      <c r="E1566" s="7" t="s">
        <v>6978</v>
      </c>
      <c r="F1566" s="14">
        <v>32.5</v>
      </c>
      <c r="G1566" t="s">
        <v>6</v>
      </c>
    </row>
    <row r="1567" spans="1:7" ht="14.25">
      <c r="A1567" s="11">
        <v>44105</v>
      </c>
      <c r="B1567" s="10" t="s">
        <v>7206</v>
      </c>
      <c r="C1567" s="12">
        <v>0.5</v>
      </c>
      <c r="D1567" s="13">
        <v>44114</v>
      </c>
      <c r="E1567" s="7" t="s">
        <v>6978</v>
      </c>
      <c r="F1567" s="14">
        <v>32.58</v>
      </c>
      <c r="G1567" t="s">
        <v>6</v>
      </c>
    </row>
    <row r="1568" spans="1:7" ht="14.25">
      <c r="A1568" s="11">
        <v>44105</v>
      </c>
      <c r="B1568" s="10" t="s">
        <v>7628</v>
      </c>
      <c r="C1568" s="12">
        <v>8.3333333333333329E-2</v>
      </c>
      <c r="D1568" s="13">
        <v>44132</v>
      </c>
      <c r="E1568" s="7" t="s">
        <v>6978</v>
      </c>
      <c r="F1568" s="14">
        <v>32.6</v>
      </c>
      <c r="G1568" t="s">
        <v>6</v>
      </c>
    </row>
    <row r="1569" spans="1:7" ht="14.25">
      <c r="A1569" s="11">
        <v>44136</v>
      </c>
      <c r="B1569" s="10" t="s">
        <v>8180</v>
      </c>
      <c r="C1569" s="12">
        <v>8.3333333333333329E-2</v>
      </c>
      <c r="D1569" s="13">
        <v>44155</v>
      </c>
      <c r="E1569" s="7" t="s">
        <v>6978</v>
      </c>
      <c r="F1569" s="14">
        <v>32.61</v>
      </c>
      <c r="G1569" t="s">
        <v>6</v>
      </c>
    </row>
    <row r="1570" spans="1:7" ht="14.25">
      <c r="A1570" s="11">
        <v>44105</v>
      </c>
      <c r="B1570" s="10" t="s">
        <v>7486</v>
      </c>
      <c r="C1570" s="12">
        <v>0.16666666666666666</v>
      </c>
      <c r="D1570" s="13">
        <v>44126</v>
      </c>
      <c r="E1570" s="7" t="s">
        <v>6978</v>
      </c>
      <c r="F1570" s="14">
        <v>32.68</v>
      </c>
      <c r="G1570" t="s">
        <v>6</v>
      </c>
    </row>
    <row r="1571" spans="1:7" ht="14.25">
      <c r="A1571" s="11">
        <v>44166</v>
      </c>
      <c r="B1571" s="10" t="s">
        <v>9040</v>
      </c>
      <c r="C1571" s="12">
        <v>0.91666666666666663</v>
      </c>
      <c r="D1571" s="13">
        <v>44190</v>
      </c>
      <c r="E1571" s="7" t="s">
        <v>6978</v>
      </c>
      <c r="F1571" s="14">
        <v>32.71</v>
      </c>
      <c r="G1571" t="s">
        <v>6</v>
      </c>
    </row>
    <row r="1572" spans="1:7" ht="14.25">
      <c r="A1572" s="11">
        <v>44166</v>
      </c>
      <c r="B1572" s="10" t="s">
        <v>8659</v>
      </c>
      <c r="C1572" s="12">
        <v>4.1666666666666664E-2</v>
      </c>
      <c r="D1572" s="13">
        <v>44175</v>
      </c>
      <c r="E1572" s="7" t="s">
        <v>6978</v>
      </c>
      <c r="F1572" s="14">
        <v>32.89</v>
      </c>
      <c r="G1572" t="s">
        <v>6</v>
      </c>
    </row>
    <row r="1573" spans="1:7" ht="14.25">
      <c r="A1573" s="11">
        <v>44166</v>
      </c>
      <c r="B1573" s="10" t="s">
        <v>9051</v>
      </c>
      <c r="C1573" s="12">
        <v>0.375</v>
      </c>
      <c r="D1573" s="13">
        <v>44191</v>
      </c>
      <c r="E1573" s="7" t="s">
        <v>6978</v>
      </c>
      <c r="F1573" s="14">
        <v>32.9</v>
      </c>
      <c r="G1573" t="s">
        <v>6</v>
      </c>
    </row>
    <row r="1574" spans="1:7" ht="14.25">
      <c r="A1574" s="11">
        <v>44166</v>
      </c>
      <c r="B1574" s="10" t="s">
        <v>8925</v>
      </c>
      <c r="C1574" s="12">
        <v>0.125</v>
      </c>
      <c r="D1574" s="13">
        <v>44186</v>
      </c>
      <c r="E1574" s="7" t="s">
        <v>6978</v>
      </c>
      <c r="F1574" s="14">
        <v>32.93</v>
      </c>
      <c r="G1574" t="s">
        <v>6</v>
      </c>
    </row>
    <row r="1575" spans="1:7" ht="14.25">
      <c r="A1575" s="11">
        <v>44105</v>
      </c>
      <c r="B1575" s="10" t="s">
        <v>7484</v>
      </c>
      <c r="C1575" s="12">
        <v>8.3333333333333329E-2</v>
      </c>
      <c r="D1575" s="13">
        <v>44126</v>
      </c>
      <c r="E1575" s="7" t="s">
        <v>6978</v>
      </c>
      <c r="F1575" s="14">
        <v>33.07</v>
      </c>
      <c r="G1575" t="s">
        <v>6</v>
      </c>
    </row>
    <row r="1576" spans="1:7" ht="14.25">
      <c r="A1576" s="11">
        <v>44166</v>
      </c>
      <c r="B1576" s="10" t="s">
        <v>8623</v>
      </c>
      <c r="C1576" s="12">
        <v>0.54166666666666663</v>
      </c>
      <c r="D1576" s="13">
        <v>44173</v>
      </c>
      <c r="E1576" s="7" t="s">
        <v>6978</v>
      </c>
      <c r="F1576" s="14">
        <v>33.18</v>
      </c>
      <c r="G1576" t="s">
        <v>6</v>
      </c>
    </row>
    <row r="1577" spans="1:7" ht="14.25">
      <c r="A1577" s="11">
        <v>44166</v>
      </c>
      <c r="B1577" s="10" t="s">
        <v>8705</v>
      </c>
      <c r="C1577" s="12">
        <v>0.95833333333333337</v>
      </c>
      <c r="D1577" s="13">
        <v>44176</v>
      </c>
      <c r="E1577" s="7" t="s">
        <v>6978</v>
      </c>
      <c r="F1577" s="14">
        <v>33.200000000000003</v>
      </c>
      <c r="G1577" t="s">
        <v>6</v>
      </c>
    </row>
    <row r="1578" spans="1:7" ht="14.25">
      <c r="A1578" s="11">
        <v>44166</v>
      </c>
      <c r="B1578" s="10" t="s">
        <v>9088</v>
      </c>
      <c r="C1578" s="12">
        <v>0.91666666666666663</v>
      </c>
      <c r="D1578" s="13">
        <v>44192</v>
      </c>
      <c r="E1578" s="7" t="s">
        <v>6978</v>
      </c>
      <c r="F1578" s="14">
        <v>33.270000000000003</v>
      </c>
      <c r="G1578" t="s">
        <v>6</v>
      </c>
    </row>
    <row r="1579" spans="1:7" ht="14.25">
      <c r="A1579" s="11">
        <v>44105</v>
      </c>
      <c r="B1579" s="10" t="s">
        <v>7295</v>
      </c>
      <c r="C1579" s="12">
        <v>0.20833333333333334</v>
      </c>
      <c r="D1579" s="13">
        <v>44118</v>
      </c>
      <c r="E1579" s="7" t="s">
        <v>6978</v>
      </c>
      <c r="F1579" s="14">
        <v>33.35</v>
      </c>
      <c r="G1579" t="s">
        <v>6</v>
      </c>
    </row>
    <row r="1580" spans="1:7" ht="14.25">
      <c r="A1580" s="11">
        <v>44105</v>
      </c>
      <c r="B1580" s="10" t="s">
        <v>7703</v>
      </c>
      <c r="C1580" s="12">
        <v>0.20833333333333334</v>
      </c>
      <c r="D1580" s="13">
        <v>44135</v>
      </c>
      <c r="E1580" s="7" t="s">
        <v>6978</v>
      </c>
      <c r="F1580" s="14">
        <v>33.35</v>
      </c>
      <c r="G1580" t="s">
        <v>6</v>
      </c>
    </row>
    <row r="1581" spans="1:7" ht="14.25">
      <c r="A1581" s="11">
        <v>44136</v>
      </c>
      <c r="B1581" s="10" t="s">
        <v>8203</v>
      </c>
      <c r="C1581" s="12">
        <v>4.1666666666666664E-2</v>
      </c>
      <c r="D1581" s="13">
        <v>44156</v>
      </c>
      <c r="E1581" s="7" t="s">
        <v>6978</v>
      </c>
      <c r="F1581" s="14">
        <v>33.479999999999997</v>
      </c>
      <c r="G1581" t="s">
        <v>6</v>
      </c>
    </row>
    <row r="1582" spans="1:7" ht="14.25">
      <c r="A1582" s="11">
        <v>44105</v>
      </c>
      <c r="B1582" s="10" t="s">
        <v>7584</v>
      </c>
      <c r="C1582" s="12">
        <v>0.25</v>
      </c>
      <c r="D1582" s="13">
        <v>44130</v>
      </c>
      <c r="E1582" s="7" t="s">
        <v>6978</v>
      </c>
      <c r="F1582" s="14">
        <v>33.5</v>
      </c>
      <c r="G1582" t="s">
        <v>6</v>
      </c>
    </row>
    <row r="1583" spans="1:7" ht="14.25">
      <c r="A1583" s="11">
        <v>44166</v>
      </c>
      <c r="B1583" s="10" t="s">
        <v>8972</v>
      </c>
      <c r="C1583" s="12">
        <v>8.3333333333333329E-2</v>
      </c>
      <c r="D1583" s="13">
        <v>44188</v>
      </c>
      <c r="E1583" s="7" t="s">
        <v>6978</v>
      </c>
      <c r="F1583" s="14">
        <v>33.5</v>
      </c>
      <c r="G1583" t="s">
        <v>6</v>
      </c>
    </row>
    <row r="1584" spans="1:7" ht="14.25">
      <c r="A1584" s="11">
        <v>44166</v>
      </c>
      <c r="B1584" s="10" t="s">
        <v>9142</v>
      </c>
      <c r="C1584" s="12">
        <v>0.16666666666666666</v>
      </c>
      <c r="D1584" s="13">
        <v>44195</v>
      </c>
      <c r="E1584" s="7" t="s">
        <v>6978</v>
      </c>
      <c r="F1584" s="14">
        <v>33.5</v>
      </c>
      <c r="G1584" t="s">
        <v>6</v>
      </c>
    </row>
    <row r="1585" spans="1:7" ht="14.25">
      <c r="A1585" s="11">
        <v>44136</v>
      </c>
      <c r="B1585" s="10" t="s">
        <v>7848</v>
      </c>
      <c r="C1585" s="12">
        <v>0.25</v>
      </c>
      <c r="D1585" s="13">
        <v>44141</v>
      </c>
      <c r="E1585" s="7" t="s">
        <v>6978</v>
      </c>
      <c r="F1585" s="14">
        <v>33.549999999999997</v>
      </c>
      <c r="G1585" t="s">
        <v>6</v>
      </c>
    </row>
    <row r="1586" spans="1:7" ht="14.25">
      <c r="A1586" s="11">
        <v>44136</v>
      </c>
      <c r="B1586" s="10" t="s">
        <v>8229</v>
      </c>
      <c r="C1586" s="12">
        <v>0.125</v>
      </c>
      <c r="D1586" s="13">
        <v>44157</v>
      </c>
      <c r="E1586" s="7" t="s">
        <v>6978</v>
      </c>
      <c r="F1586" s="14">
        <v>33.549999999999997</v>
      </c>
      <c r="G1586" t="s">
        <v>6</v>
      </c>
    </row>
    <row r="1587" spans="1:7" ht="14.25">
      <c r="A1587" s="11">
        <v>44136</v>
      </c>
      <c r="B1587" s="10" t="s">
        <v>8231</v>
      </c>
      <c r="C1587" s="12">
        <v>0.20833333333333334</v>
      </c>
      <c r="D1587" s="13">
        <v>44157</v>
      </c>
      <c r="E1587" s="7" t="s">
        <v>6978</v>
      </c>
      <c r="F1587" s="14">
        <v>33.549999999999997</v>
      </c>
      <c r="G1587" t="s">
        <v>6</v>
      </c>
    </row>
    <row r="1588" spans="1:7" ht="14.25">
      <c r="A1588" s="11">
        <v>44166</v>
      </c>
      <c r="B1588" s="10" t="s">
        <v>8664</v>
      </c>
      <c r="C1588" s="12">
        <v>0.25</v>
      </c>
      <c r="D1588" s="13">
        <v>44175</v>
      </c>
      <c r="E1588" s="7" t="s">
        <v>6978</v>
      </c>
      <c r="F1588" s="14">
        <v>33.549999999999997</v>
      </c>
      <c r="G1588" t="s">
        <v>6</v>
      </c>
    </row>
    <row r="1589" spans="1:7" ht="14.25">
      <c r="A1589" s="11">
        <v>44105</v>
      </c>
      <c r="B1589" s="10" t="s">
        <v>7413</v>
      </c>
      <c r="C1589" s="12">
        <v>0.125</v>
      </c>
      <c r="D1589" s="13">
        <v>44123</v>
      </c>
      <c r="E1589" s="7" t="s">
        <v>6978</v>
      </c>
      <c r="F1589" s="14">
        <v>33.58</v>
      </c>
      <c r="G1589" t="s">
        <v>6</v>
      </c>
    </row>
    <row r="1590" spans="1:7" ht="14.25">
      <c r="A1590" s="11">
        <v>44166</v>
      </c>
      <c r="B1590" s="10" t="s">
        <v>8564</v>
      </c>
      <c r="C1590" s="12">
        <v>8.3333333333333329E-2</v>
      </c>
      <c r="D1590" s="13">
        <v>44171</v>
      </c>
      <c r="E1590" s="7" t="s">
        <v>6978</v>
      </c>
      <c r="F1590" s="14">
        <v>33.6</v>
      </c>
      <c r="G1590" t="s">
        <v>6</v>
      </c>
    </row>
    <row r="1591" spans="1:7" ht="14.25">
      <c r="A1591" s="11">
        <v>44166</v>
      </c>
      <c r="B1591" s="10" t="s">
        <v>8689</v>
      </c>
      <c r="C1591" s="12">
        <v>0.29166666666666669</v>
      </c>
      <c r="D1591" s="13">
        <v>44176</v>
      </c>
      <c r="E1591" s="7" t="s">
        <v>6978</v>
      </c>
      <c r="F1591" s="14">
        <v>33.6</v>
      </c>
      <c r="G1591" t="s">
        <v>6</v>
      </c>
    </row>
    <row r="1592" spans="1:7" ht="14.25">
      <c r="A1592" s="11">
        <v>44166</v>
      </c>
      <c r="B1592" s="10" t="s">
        <v>8624</v>
      </c>
      <c r="C1592" s="12">
        <v>0.58333333333333337</v>
      </c>
      <c r="D1592" s="13">
        <v>44173</v>
      </c>
      <c r="E1592" s="7" t="s">
        <v>6978</v>
      </c>
      <c r="F1592" s="14">
        <v>33.65</v>
      </c>
      <c r="G1592" t="s">
        <v>6</v>
      </c>
    </row>
    <row r="1593" spans="1:7" ht="14.25">
      <c r="A1593" s="11">
        <v>44166</v>
      </c>
      <c r="B1593" s="10" t="s">
        <v>8924</v>
      </c>
      <c r="C1593" s="12">
        <v>8.3333333333333329E-2</v>
      </c>
      <c r="D1593" s="13">
        <v>44186</v>
      </c>
      <c r="E1593" s="7" t="s">
        <v>6978</v>
      </c>
      <c r="F1593" s="14">
        <v>33.65</v>
      </c>
      <c r="G1593" t="s">
        <v>6</v>
      </c>
    </row>
    <row r="1594" spans="1:7" ht="14.25">
      <c r="A1594" s="11">
        <v>44166</v>
      </c>
      <c r="B1594" s="10" t="s">
        <v>8926</v>
      </c>
      <c r="C1594" s="12">
        <v>0.16666666666666666</v>
      </c>
      <c r="D1594" s="13">
        <v>44186</v>
      </c>
      <c r="E1594" s="7" t="s">
        <v>6978</v>
      </c>
      <c r="F1594" s="14">
        <v>33.65</v>
      </c>
      <c r="G1594" t="s">
        <v>6</v>
      </c>
    </row>
    <row r="1595" spans="1:7" ht="14.25">
      <c r="A1595" s="11">
        <v>44136</v>
      </c>
      <c r="B1595" s="10" t="s">
        <v>7899</v>
      </c>
      <c r="C1595" s="12">
        <v>0.375</v>
      </c>
      <c r="D1595" s="13">
        <v>44143</v>
      </c>
      <c r="E1595" s="7" t="s">
        <v>6978</v>
      </c>
      <c r="F1595" s="14">
        <v>33.659999999999997</v>
      </c>
      <c r="G1595" t="s">
        <v>6</v>
      </c>
    </row>
    <row r="1596" spans="1:7" ht="14.25">
      <c r="A1596" s="11">
        <v>44166</v>
      </c>
      <c r="B1596" s="10" t="s">
        <v>8804</v>
      </c>
      <c r="C1596" s="12">
        <v>8.3333333333333329E-2</v>
      </c>
      <c r="D1596" s="13">
        <v>44181</v>
      </c>
      <c r="E1596" s="7" t="s">
        <v>6978</v>
      </c>
      <c r="F1596" s="14">
        <v>33.69</v>
      </c>
      <c r="G1596" t="s">
        <v>6</v>
      </c>
    </row>
    <row r="1597" spans="1:7" ht="14.25">
      <c r="A1597" s="11">
        <v>44105</v>
      </c>
      <c r="B1597" s="10" t="s">
        <v>7542</v>
      </c>
      <c r="C1597" s="12">
        <v>0.5</v>
      </c>
      <c r="D1597" s="13">
        <v>44128</v>
      </c>
      <c r="E1597" s="7" t="s">
        <v>6978</v>
      </c>
      <c r="F1597" s="14">
        <v>33.75</v>
      </c>
      <c r="G1597" t="s">
        <v>6</v>
      </c>
    </row>
    <row r="1598" spans="1:7" ht="14.25">
      <c r="A1598" s="11">
        <v>44136</v>
      </c>
      <c r="B1598" s="10" t="s">
        <v>8300</v>
      </c>
      <c r="C1598" s="12">
        <v>8.3333333333333329E-2</v>
      </c>
      <c r="D1598" s="13">
        <v>44160</v>
      </c>
      <c r="E1598" s="7" t="s">
        <v>6978</v>
      </c>
      <c r="F1598" s="14">
        <v>33.9</v>
      </c>
      <c r="G1598" t="s">
        <v>6</v>
      </c>
    </row>
    <row r="1599" spans="1:7" ht="14.25">
      <c r="A1599" s="11">
        <v>44166</v>
      </c>
      <c r="B1599" s="10" t="s">
        <v>8570</v>
      </c>
      <c r="C1599" s="12">
        <v>0.33333333333333331</v>
      </c>
      <c r="D1599" s="13">
        <v>44171</v>
      </c>
      <c r="E1599" s="7" t="s">
        <v>6978</v>
      </c>
      <c r="F1599" s="14">
        <v>33.99</v>
      </c>
      <c r="G1599" t="s">
        <v>6</v>
      </c>
    </row>
    <row r="1600" spans="1:7" ht="14.25">
      <c r="A1600" s="11">
        <v>44136</v>
      </c>
      <c r="B1600" s="10" t="s">
        <v>7772</v>
      </c>
      <c r="C1600" s="12">
        <v>8.3333333333333329E-2</v>
      </c>
      <c r="D1600" s="13">
        <v>44138</v>
      </c>
      <c r="E1600" s="7" t="s">
        <v>6978</v>
      </c>
      <c r="F1600" s="14">
        <v>34</v>
      </c>
      <c r="G1600" t="s">
        <v>6</v>
      </c>
    </row>
    <row r="1601" spans="1:7" ht="14.25">
      <c r="A1601" s="11">
        <v>44166</v>
      </c>
      <c r="B1601" s="10" t="s">
        <v>8996</v>
      </c>
      <c r="C1601" s="12">
        <v>8.3333333333333329E-2</v>
      </c>
      <c r="D1601" s="13">
        <v>44189</v>
      </c>
      <c r="E1601" s="7" t="s">
        <v>6978</v>
      </c>
      <c r="F1601" s="14">
        <v>34</v>
      </c>
      <c r="G1601" t="s">
        <v>6</v>
      </c>
    </row>
    <row r="1602" spans="1:7" ht="14.25">
      <c r="A1602" s="11">
        <v>44166</v>
      </c>
      <c r="B1602" s="10" t="s">
        <v>9167</v>
      </c>
      <c r="C1602" s="12">
        <v>0.20833333333333334</v>
      </c>
      <c r="D1602" s="13">
        <v>44196</v>
      </c>
      <c r="E1602" s="7" t="s">
        <v>6978</v>
      </c>
      <c r="F1602" s="14">
        <v>34</v>
      </c>
      <c r="G1602" t="s">
        <v>6</v>
      </c>
    </row>
    <row r="1603" spans="1:7" ht="14.25">
      <c r="A1603" s="11">
        <v>44105</v>
      </c>
      <c r="B1603" s="10" t="s">
        <v>7704</v>
      </c>
      <c r="C1603" s="12">
        <v>0.25</v>
      </c>
      <c r="D1603" s="13">
        <v>44135</v>
      </c>
      <c r="E1603" s="7" t="s">
        <v>6978</v>
      </c>
      <c r="F1603" s="14">
        <v>34.01</v>
      </c>
      <c r="G1603" t="s">
        <v>6</v>
      </c>
    </row>
    <row r="1604" spans="1:7" ht="14.25">
      <c r="A1604" s="11">
        <v>44105</v>
      </c>
      <c r="B1604" s="10" t="s">
        <v>7412</v>
      </c>
      <c r="C1604" s="12">
        <v>8.3333333333333329E-2</v>
      </c>
      <c r="D1604" s="13">
        <v>44123</v>
      </c>
      <c r="E1604" s="7" t="s">
        <v>6978</v>
      </c>
      <c r="F1604" s="14">
        <v>34.020000000000003</v>
      </c>
      <c r="G1604" t="s">
        <v>6</v>
      </c>
    </row>
    <row r="1605" spans="1:7" ht="14.25">
      <c r="A1605" s="11">
        <v>44136</v>
      </c>
      <c r="B1605" s="10" t="s">
        <v>7776</v>
      </c>
      <c r="C1605" s="12">
        <v>0.25</v>
      </c>
      <c r="D1605" s="13">
        <v>44138</v>
      </c>
      <c r="E1605" s="7" t="s">
        <v>6978</v>
      </c>
      <c r="F1605" s="14">
        <v>34.020000000000003</v>
      </c>
      <c r="G1605" t="s">
        <v>6</v>
      </c>
    </row>
    <row r="1606" spans="1:7" ht="14.25">
      <c r="A1606" s="11">
        <v>44166</v>
      </c>
      <c r="B1606" s="10" t="s">
        <v>8587</v>
      </c>
      <c r="C1606" s="12">
        <v>4.1666666666666664E-2</v>
      </c>
      <c r="D1606" s="13">
        <v>44172</v>
      </c>
      <c r="E1606" s="7" t="s">
        <v>6978</v>
      </c>
      <c r="F1606" s="14">
        <v>34.15</v>
      </c>
      <c r="G1606" t="s">
        <v>6</v>
      </c>
    </row>
    <row r="1607" spans="1:7" ht="14.25">
      <c r="A1607" s="11">
        <v>44166</v>
      </c>
      <c r="B1607" s="10" t="s">
        <v>8658</v>
      </c>
      <c r="C1607" s="12">
        <v>0</v>
      </c>
      <c r="D1607" s="13">
        <v>44175</v>
      </c>
      <c r="E1607" s="7" t="s">
        <v>6978</v>
      </c>
      <c r="F1607" s="14">
        <v>34.15</v>
      </c>
      <c r="G1607" t="s">
        <v>6</v>
      </c>
    </row>
    <row r="1608" spans="1:7" ht="14.25">
      <c r="A1608" s="11">
        <v>44105</v>
      </c>
      <c r="B1608" s="10" t="s">
        <v>7574</v>
      </c>
      <c r="C1608" s="12">
        <v>0.83333333333333337</v>
      </c>
      <c r="D1608" s="13">
        <v>44129</v>
      </c>
      <c r="E1608" s="7" t="s">
        <v>6978</v>
      </c>
      <c r="F1608" s="14">
        <v>34.340000000000003</v>
      </c>
      <c r="G1608" t="s">
        <v>6</v>
      </c>
    </row>
    <row r="1609" spans="1:7" ht="14.25">
      <c r="A1609" s="11">
        <v>44105</v>
      </c>
      <c r="B1609" s="10" t="s">
        <v>7303</v>
      </c>
      <c r="C1609" s="12">
        <v>0.54166666666666663</v>
      </c>
      <c r="D1609" s="13">
        <v>44118</v>
      </c>
      <c r="E1609" s="7" t="s">
        <v>6978</v>
      </c>
      <c r="F1609" s="14">
        <v>34.44</v>
      </c>
      <c r="G1609" t="s">
        <v>6</v>
      </c>
    </row>
    <row r="1610" spans="1:7" ht="14.25">
      <c r="A1610" s="11">
        <v>44136</v>
      </c>
      <c r="B1610" s="10" t="s">
        <v>7816</v>
      </c>
      <c r="C1610" s="12">
        <v>0.91666666666666663</v>
      </c>
      <c r="D1610" s="13">
        <v>44139</v>
      </c>
      <c r="E1610" s="7" t="s">
        <v>6978</v>
      </c>
      <c r="F1610" s="14">
        <v>34.51</v>
      </c>
      <c r="G1610" t="s">
        <v>6</v>
      </c>
    </row>
    <row r="1611" spans="1:7" ht="14.25">
      <c r="A1611" s="11">
        <v>44105</v>
      </c>
      <c r="B1611" s="10" t="s">
        <v>7589</v>
      </c>
      <c r="C1611" s="12">
        <v>0.45833333333333331</v>
      </c>
      <c r="D1611" s="13">
        <v>44130</v>
      </c>
      <c r="E1611" s="7" t="s">
        <v>6978</v>
      </c>
      <c r="F1611" s="14">
        <v>34.56</v>
      </c>
      <c r="G1611" t="s">
        <v>6</v>
      </c>
    </row>
    <row r="1612" spans="1:7" ht="14.25">
      <c r="A1612" s="11">
        <v>44136</v>
      </c>
      <c r="B1612" s="10" t="s">
        <v>7915</v>
      </c>
      <c r="C1612" s="12">
        <v>4.1666666666666664E-2</v>
      </c>
      <c r="D1612" s="13">
        <v>44144</v>
      </c>
      <c r="E1612" s="7" t="s">
        <v>6978</v>
      </c>
      <c r="F1612" s="14">
        <v>34.6</v>
      </c>
      <c r="G1612" t="s">
        <v>6</v>
      </c>
    </row>
    <row r="1613" spans="1:7" ht="14.25">
      <c r="A1613" s="11">
        <v>44105</v>
      </c>
      <c r="B1613" s="10" t="s">
        <v>7451</v>
      </c>
      <c r="C1613" s="12">
        <v>0.70833333333333337</v>
      </c>
      <c r="D1613" s="13">
        <v>44124</v>
      </c>
      <c r="E1613" s="7" t="s">
        <v>6978</v>
      </c>
      <c r="F1613" s="14">
        <v>34.619999999999997</v>
      </c>
      <c r="G1613" t="s">
        <v>6</v>
      </c>
    </row>
    <row r="1614" spans="1:7" ht="14.25">
      <c r="A1614" s="11">
        <v>44105</v>
      </c>
      <c r="B1614" s="10" t="s">
        <v>7411</v>
      </c>
      <c r="C1614" s="12">
        <v>4.1666666666666664E-2</v>
      </c>
      <c r="D1614" s="13">
        <v>44123</v>
      </c>
      <c r="E1614" s="7" t="s">
        <v>6978</v>
      </c>
      <c r="F1614" s="14">
        <v>34.729999999999997</v>
      </c>
      <c r="G1614" t="s">
        <v>6</v>
      </c>
    </row>
    <row r="1615" spans="1:7" ht="14.25">
      <c r="A1615" s="11">
        <v>44166</v>
      </c>
      <c r="B1615" s="10" t="s">
        <v>8903</v>
      </c>
      <c r="C1615" s="12">
        <v>0.20833333333333334</v>
      </c>
      <c r="D1615" s="13">
        <v>44185</v>
      </c>
      <c r="E1615" s="7" t="s">
        <v>6978</v>
      </c>
      <c r="F1615" s="14">
        <v>34.799999999999997</v>
      </c>
      <c r="G1615" t="s">
        <v>6</v>
      </c>
    </row>
    <row r="1616" spans="1:7" ht="14.25">
      <c r="A1616" s="11">
        <v>44166</v>
      </c>
      <c r="B1616" s="10" t="s">
        <v>8923</v>
      </c>
      <c r="C1616" s="12">
        <v>4.1666666666666664E-2</v>
      </c>
      <c r="D1616" s="13">
        <v>44186</v>
      </c>
      <c r="E1616" s="7" t="s">
        <v>6978</v>
      </c>
      <c r="F1616" s="14">
        <v>34.799999999999997</v>
      </c>
      <c r="G1616" t="s">
        <v>6</v>
      </c>
    </row>
    <row r="1617" spans="1:7" ht="14.25">
      <c r="A1617" s="11">
        <v>44136</v>
      </c>
      <c r="B1617" s="10" t="s">
        <v>8179</v>
      </c>
      <c r="C1617" s="12">
        <v>4.1666666666666664E-2</v>
      </c>
      <c r="D1617" s="13">
        <v>44155</v>
      </c>
      <c r="E1617" s="7" t="s">
        <v>6978</v>
      </c>
      <c r="F1617" s="14">
        <v>34.81</v>
      </c>
      <c r="G1617" t="s">
        <v>6</v>
      </c>
    </row>
    <row r="1618" spans="1:7" ht="14.25">
      <c r="A1618" s="11">
        <v>44166</v>
      </c>
      <c r="B1618" s="10" t="s">
        <v>9001</v>
      </c>
      <c r="C1618" s="12">
        <v>0.29166666666666669</v>
      </c>
      <c r="D1618" s="13">
        <v>44189</v>
      </c>
      <c r="E1618" s="7" t="s">
        <v>6978</v>
      </c>
      <c r="F1618" s="14">
        <v>34.83</v>
      </c>
      <c r="G1618" t="s">
        <v>6</v>
      </c>
    </row>
    <row r="1619" spans="1:7" ht="14.25">
      <c r="A1619" s="11">
        <v>44166</v>
      </c>
      <c r="B1619" s="10" t="s">
        <v>8593</v>
      </c>
      <c r="C1619" s="12">
        <v>0.29166666666666669</v>
      </c>
      <c r="D1619" s="13">
        <v>44172</v>
      </c>
      <c r="E1619" s="7" t="s">
        <v>6978</v>
      </c>
      <c r="F1619" s="14">
        <v>34.979999999999997</v>
      </c>
      <c r="G1619" t="s">
        <v>6</v>
      </c>
    </row>
    <row r="1620" spans="1:7" ht="14.25">
      <c r="A1620" s="11">
        <v>44166</v>
      </c>
      <c r="B1620" s="10" t="s">
        <v>8902</v>
      </c>
      <c r="C1620" s="12">
        <v>0.16666666666666666</v>
      </c>
      <c r="D1620" s="13">
        <v>44185</v>
      </c>
      <c r="E1620" s="7" t="s">
        <v>6978</v>
      </c>
      <c r="F1620" s="14">
        <v>34.99</v>
      </c>
      <c r="G1620" t="s">
        <v>6</v>
      </c>
    </row>
    <row r="1621" spans="1:7" ht="14.25">
      <c r="A1621" s="11">
        <v>44136</v>
      </c>
      <c r="B1621" s="10" t="s">
        <v>8057</v>
      </c>
      <c r="C1621" s="12">
        <v>0.95833333333333337</v>
      </c>
      <c r="D1621" s="13">
        <v>44149</v>
      </c>
      <c r="E1621" s="7" t="s">
        <v>6978</v>
      </c>
      <c r="F1621" s="14">
        <v>35</v>
      </c>
      <c r="G1621" t="s">
        <v>6</v>
      </c>
    </row>
    <row r="1622" spans="1:7" ht="14.25">
      <c r="A1622" s="11">
        <v>44105</v>
      </c>
      <c r="B1622" s="10" t="s">
        <v>7162</v>
      </c>
      <c r="C1622" s="12">
        <v>0.66666666666666663</v>
      </c>
      <c r="D1622" s="13">
        <v>44112</v>
      </c>
      <c r="E1622" s="7" t="s">
        <v>6978</v>
      </c>
      <c r="F1622" s="14">
        <v>35.020000000000003</v>
      </c>
      <c r="G1622" t="s">
        <v>6</v>
      </c>
    </row>
    <row r="1623" spans="1:7" ht="14.25">
      <c r="A1623" s="11">
        <v>44105</v>
      </c>
      <c r="B1623" s="10" t="s">
        <v>7080</v>
      </c>
      <c r="C1623" s="12">
        <v>0.25</v>
      </c>
      <c r="D1623" s="13">
        <v>44109</v>
      </c>
      <c r="E1623" s="7" t="s">
        <v>6978</v>
      </c>
      <c r="F1623" s="14">
        <v>35.07</v>
      </c>
      <c r="G1623" t="s">
        <v>6</v>
      </c>
    </row>
    <row r="1624" spans="1:7" ht="14.25">
      <c r="A1624" s="11">
        <v>44105</v>
      </c>
      <c r="B1624" s="10" t="s">
        <v>7248</v>
      </c>
      <c r="C1624" s="12">
        <v>0.25</v>
      </c>
      <c r="D1624" s="13">
        <v>44116</v>
      </c>
      <c r="E1624" s="7" t="s">
        <v>6978</v>
      </c>
      <c r="F1624" s="14">
        <v>35.08</v>
      </c>
      <c r="G1624" t="s">
        <v>6</v>
      </c>
    </row>
    <row r="1625" spans="1:7" ht="14.25">
      <c r="A1625" s="11">
        <v>44166</v>
      </c>
      <c r="B1625" s="10" t="s">
        <v>8881</v>
      </c>
      <c r="C1625" s="12">
        <v>0.29166666666666669</v>
      </c>
      <c r="D1625" s="13">
        <v>44184</v>
      </c>
      <c r="E1625" s="7" t="s">
        <v>6978</v>
      </c>
      <c r="F1625" s="14">
        <v>35.1</v>
      </c>
      <c r="G1625" t="s">
        <v>6</v>
      </c>
    </row>
    <row r="1626" spans="1:7" ht="14.25">
      <c r="A1626" s="11">
        <v>44166</v>
      </c>
      <c r="B1626" s="10" t="s">
        <v>9164</v>
      </c>
      <c r="C1626" s="12">
        <v>8.3333333333333329E-2</v>
      </c>
      <c r="D1626" s="13">
        <v>44196</v>
      </c>
      <c r="E1626" s="7" t="s">
        <v>6978</v>
      </c>
      <c r="F1626" s="14">
        <v>35.25</v>
      </c>
      <c r="G1626" t="s">
        <v>6</v>
      </c>
    </row>
    <row r="1627" spans="1:7" ht="14.25">
      <c r="A1627" s="11">
        <v>44166</v>
      </c>
      <c r="B1627" s="10" t="s">
        <v>8782</v>
      </c>
      <c r="C1627" s="12">
        <v>0.16666666666666666</v>
      </c>
      <c r="D1627" s="13">
        <v>44180</v>
      </c>
      <c r="E1627" s="7" t="s">
        <v>6978</v>
      </c>
      <c r="F1627" s="14">
        <v>35.28</v>
      </c>
      <c r="G1627" t="s">
        <v>6</v>
      </c>
    </row>
    <row r="1628" spans="1:7" ht="14.25">
      <c r="A1628" s="11">
        <v>44166</v>
      </c>
      <c r="B1628" s="10" t="s">
        <v>8780</v>
      </c>
      <c r="C1628" s="12">
        <v>8.3333333333333329E-2</v>
      </c>
      <c r="D1628" s="13">
        <v>44180</v>
      </c>
      <c r="E1628" s="7" t="s">
        <v>6978</v>
      </c>
      <c r="F1628" s="14">
        <v>35.4</v>
      </c>
      <c r="G1628" t="s">
        <v>6</v>
      </c>
    </row>
    <row r="1629" spans="1:7" ht="14.25">
      <c r="A1629" s="11">
        <v>44105</v>
      </c>
      <c r="B1629" s="10" t="s">
        <v>7452</v>
      </c>
      <c r="C1629" s="12">
        <v>0.75</v>
      </c>
      <c r="D1629" s="13">
        <v>44124</v>
      </c>
      <c r="E1629" s="7" t="s">
        <v>6978</v>
      </c>
      <c r="F1629" s="14">
        <v>35.47</v>
      </c>
      <c r="G1629" t="s">
        <v>6</v>
      </c>
    </row>
    <row r="1630" spans="1:7" ht="14.25">
      <c r="A1630" s="11">
        <v>44136</v>
      </c>
      <c r="B1630" s="10" t="s">
        <v>7889</v>
      </c>
      <c r="C1630" s="12">
        <v>0.95833333333333337</v>
      </c>
      <c r="D1630" s="13">
        <v>44142</v>
      </c>
      <c r="E1630" s="7" t="s">
        <v>6978</v>
      </c>
      <c r="F1630" s="14">
        <v>35.72</v>
      </c>
      <c r="G1630" t="s">
        <v>6</v>
      </c>
    </row>
    <row r="1631" spans="1:7" ht="14.25">
      <c r="A1631" s="11">
        <v>44105</v>
      </c>
      <c r="B1631" s="10" t="s">
        <v>7204</v>
      </c>
      <c r="C1631" s="12">
        <v>0.41666666666666669</v>
      </c>
      <c r="D1631" s="13">
        <v>44114</v>
      </c>
      <c r="E1631" s="7" t="s">
        <v>6978</v>
      </c>
      <c r="F1631" s="14">
        <v>35.869999999999997</v>
      </c>
      <c r="G1631" t="s">
        <v>6</v>
      </c>
    </row>
    <row r="1632" spans="1:7" ht="14.25">
      <c r="A1632" s="11">
        <v>44136</v>
      </c>
      <c r="B1632" s="10" t="s">
        <v>8397</v>
      </c>
      <c r="C1632" s="12">
        <v>0.125</v>
      </c>
      <c r="D1632" s="13">
        <v>44164</v>
      </c>
      <c r="E1632" s="7" t="s">
        <v>6978</v>
      </c>
      <c r="F1632" s="14">
        <v>35.97</v>
      </c>
      <c r="G1632" t="s">
        <v>6</v>
      </c>
    </row>
    <row r="1633" spans="1:7" ht="14.25">
      <c r="A1633" s="11">
        <v>44105</v>
      </c>
      <c r="B1633" s="10" t="s">
        <v>7163</v>
      </c>
      <c r="C1633" s="12">
        <v>0.70833333333333337</v>
      </c>
      <c r="D1633" s="13">
        <v>44112</v>
      </c>
      <c r="E1633" s="7" t="s">
        <v>6978</v>
      </c>
      <c r="F1633" s="14">
        <v>36</v>
      </c>
      <c r="G1633" t="s">
        <v>6</v>
      </c>
    </row>
    <row r="1634" spans="1:7" ht="14.25">
      <c r="A1634" s="11">
        <v>44136</v>
      </c>
      <c r="B1634" s="10" t="s">
        <v>7770</v>
      </c>
      <c r="C1634" s="12">
        <v>0</v>
      </c>
      <c r="D1634" s="13">
        <v>44138</v>
      </c>
      <c r="E1634" s="7" t="s">
        <v>6978</v>
      </c>
      <c r="F1634" s="14">
        <v>36</v>
      </c>
      <c r="G1634" t="s">
        <v>6</v>
      </c>
    </row>
    <row r="1635" spans="1:7" ht="14.25">
      <c r="A1635" s="11">
        <v>44136</v>
      </c>
      <c r="B1635" s="10" t="s">
        <v>8398</v>
      </c>
      <c r="C1635" s="12">
        <v>0.16666666666666666</v>
      </c>
      <c r="D1635" s="13">
        <v>44164</v>
      </c>
      <c r="E1635" s="7" t="s">
        <v>6978</v>
      </c>
      <c r="F1635" s="14">
        <v>36</v>
      </c>
      <c r="G1635" t="s">
        <v>6</v>
      </c>
    </row>
    <row r="1636" spans="1:7" ht="14.25">
      <c r="A1636" s="11">
        <v>44166</v>
      </c>
      <c r="B1636" s="10" t="s">
        <v>9042</v>
      </c>
      <c r="C1636" s="12">
        <v>0</v>
      </c>
      <c r="D1636" s="13">
        <v>44191</v>
      </c>
      <c r="E1636" s="7" t="s">
        <v>6978</v>
      </c>
      <c r="F1636" s="14">
        <v>36</v>
      </c>
      <c r="G1636" t="s">
        <v>6</v>
      </c>
    </row>
    <row r="1637" spans="1:7" ht="14.25">
      <c r="A1637" s="11">
        <v>44166</v>
      </c>
      <c r="B1637" s="10" t="s">
        <v>8571</v>
      </c>
      <c r="C1637" s="12">
        <v>0.375</v>
      </c>
      <c r="D1637" s="13">
        <v>44171</v>
      </c>
      <c r="E1637" s="7" t="s">
        <v>6978</v>
      </c>
      <c r="F1637" s="14">
        <v>36.01</v>
      </c>
      <c r="G1637" t="s">
        <v>6</v>
      </c>
    </row>
    <row r="1638" spans="1:7" ht="14.25">
      <c r="A1638" s="11">
        <v>44105</v>
      </c>
      <c r="B1638" s="10" t="s">
        <v>7688</v>
      </c>
      <c r="C1638" s="12">
        <v>0.58333333333333337</v>
      </c>
      <c r="D1638" s="13">
        <v>44134</v>
      </c>
      <c r="E1638" s="7" t="s">
        <v>6978</v>
      </c>
      <c r="F1638" s="14">
        <v>36.020000000000003</v>
      </c>
      <c r="G1638" t="s">
        <v>6</v>
      </c>
    </row>
    <row r="1639" spans="1:7" ht="14.25">
      <c r="A1639" s="11">
        <v>44166</v>
      </c>
      <c r="B1639" s="10" t="s">
        <v>9143</v>
      </c>
      <c r="C1639" s="12">
        <v>0.20833333333333334</v>
      </c>
      <c r="D1639" s="13">
        <v>44195</v>
      </c>
      <c r="E1639" s="7" t="s">
        <v>6978</v>
      </c>
      <c r="F1639" s="14">
        <v>36.03</v>
      </c>
      <c r="G1639" t="s">
        <v>6</v>
      </c>
    </row>
    <row r="1640" spans="1:7" ht="14.25">
      <c r="A1640" s="11">
        <v>44166</v>
      </c>
      <c r="B1640" s="10" t="s">
        <v>8976</v>
      </c>
      <c r="C1640" s="12">
        <v>0.25</v>
      </c>
      <c r="D1640" s="13">
        <v>44188</v>
      </c>
      <c r="E1640" s="7" t="s">
        <v>6978</v>
      </c>
      <c r="F1640" s="14">
        <v>36.07</v>
      </c>
      <c r="G1640" t="s">
        <v>6</v>
      </c>
    </row>
    <row r="1641" spans="1:7" ht="14.25">
      <c r="A1641" s="11">
        <v>44105</v>
      </c>
      <c r="B1641" s="10" t="s">
        <v>7111</v>
      </c>
      <c r="C1641" s="12">
        <v>0.54166666666666663</v>
      </c>
      <c r="D1641" s="13">
        <v>44110</v>
      </c>
      <c r="E1641" s="7" t="s">
        <v>6978</v>
      </c>
      <c r="F1641" s="14">
        <v>36.08</v>
      </c>
      <c r="G1641" t="s">
        <v>6</v>
      </c>
    </row>
    <row r="1642" spans="1:7" ht="14.25">
      <c r="A1642" s="11">
        <v>44166</v>
      </c>
      <c r="B1642" s="10" t="s">
        <v>9052</v>
      </c>
      <c r="C1642" s="12">
        <v>0.41666666666666669</v>
      </c>
      <c r="D1642" s="13">
        <v>44191</v>
      </c>
      <c r="E1642" s="7" t="s">
        <v>6978</v>
      </c>
      <c r="F1642" s="14">
        <v>36.119999999999997</v>
      </c>
      <c r="G1642" t="s">
        <v>6</v>
      </c>
    </row>
    <row r="1643" spans="1:7" ht="14.25">
      <c r="A1643" s="11">
        <v>44105</v>
      </c>
      <c r="B1643" s="10" t="s">
        <v>7432</v>
      </c>
      <c r="C1643" s="12">
        <v>0.91666666666666663</v>
      </c>
      <c r="D1643" s="13">
        <v>44123</v>
      </c>
      <c r="E1643" s="7" t="s">
        <v>6978</v>
      </c>
      <c r="F1643" s="14">
        <v>36.19</v>
      </c>
      <c r="G1643" t="s">
        <v>6</v>
      </c>
    </row>
    <row r="1644" spans="1:7" ht="14.25">
      <c r="A1644" s="11">
        <v>44166</v>
      </c>
      <c r="B1644" s="10" t="s">
        <v>8637</v>
      </c>
      <c r="C1644" s="12">
        <v>0.125</v>
      </c>
      <c r="D1644" s="13">
        <v>44174</v>
      </c>
      <c r="E1644" s="7" t="s">
        <v>6978</v>
      </c>
      <c r="F1644" s="14">
        <v>36.19</v>
      </c>
      <c r="G1644" t="s">
        <v>6</v>
      </c>
    </row>
    <row r="1645" spans="1:7" ht="14.25">
      <c r="A1645" s="11">
        <v>44105</v>
      </c>
      <c r="B1645" s="10" t="s">
        <v>7126</v>
      </c>
      <c r="C1645" s="12">
        <v>0.16666666666666666</v>
      </c>
      <c r="D1645" s="13">
        <v>44111</v>
      </c>
      <c r="E1645" s="7" t="s">
        <v>6978</v>
      </c>
      <c r="F1645" s="14">
        <v>36.200000000000003</v>
      </c>
      <c r="G1645" t="s">
        <v>6</v>
      </c>
    </row>
    <row r="1646" spans="1:7" ht="14.25">
      <c r="A1646" s="11">
        <v>44136</v>
      </c>
      <c r="B1646" s="10" t="s">
        <v>8184</v>
      </c>
      <c r="C1646" s="12">
        <v>0.25</v>
      </c>
      <c r="D1646" s="13">
        <v>44155</v>
      </c>
      <c r="E1646" s="7" t="s">
        <v>6978</v>
      </c>
      <c r="F1646" s="14">
        <v>36.200000000000003</v>
      </c>
      <c r="G1646" t="s">
        <v>6</v>
      </c>
    </row>
    <row r="1647" spans="1:7" ht="14.25">
      <c r="A1647" s="11">
        <v>44166</v>
      </c>
      <c r="B1647" s="10" t="s">
        <v>8602</v>
      </c>
      <c r="C1647" s="12">
        <v>0.66666666666666663</v>
      </c>
      <c r="D1647" s="13">
        <v>44172</v>
      </c>
      <c r="E1647" s="7" t="s">
        <v>6978</v>
      </c>
      <c r="F1647" s="14">
        <v>36.25</v>
      </c>
      <c r="G1647" t="s">
        <v>6</v>
      </c>
    </row>
    <row r="1648" spans="1:7" ht="14.25">
      <c r="A1648" s="11">
        <v>44136</v>
      </c>
      <c r="B1648" s="10" t="s">
        <v>7815</v>
      </c>
      <c r="C1648" s="12">
        <v>0.875</v>
      </c>
      <c r="D1648" s="13">
        <v>44139</v>
      </c>
      <c r="E1648" s="7" t="s">
        <v>6978</v>
      </c>
      <c r="F1648" s="14">
        <v>36.299999999999997</v>
      </c>
      <c r="G1648" t="s">
        <v>6</v>
      </c>
    </row>
    <row r="1649" spans="1:7" ht="14.25">
      <c r="A1649" s="11">
        <v>44105</v>
      </c>
      <c r="B1649" s="10" t="s">
        <v>7202</v>
      </c>
      <c r="C1649" s="12">
        <v>0.33333333333333331</v>
      </c>
      <c r="D1649" s="13">
        <v>44114</v>
      </c>
      <c r="E1649" s="7" t="s">
        <v>6978</v>
      </c>
      <c r="F1649" s="14">
        <v>36.35</v>
      </c>
      <c r="G1649" t="s">
        <v>6</v>
      </c>
    </row>
    <row r="1650" spans="1:7" ht="14.25">
      <c r="A1650" s="11">
        <v>44166</v>
      </c>
      <c r="B1650" s="10" t="s">
        <v>8808</v>
      </c>
      <c r="C1650" s="12">
        <v>0.25</v>
      </c>
      <c r="D1650" s="13">
        <v>44181</v>
      </c>
      <c r="E1650" s="7" t="s">
        <v>6978</v>
      </c>
      <c r="F1650" s="14">
        <v>36.369999999999997</v>
      </c>
      <c r="G1650" t="s">
        <v>6</v>
      </c>
    </row>
    <row r="1651" spans="1:7" ht="14.25">
      <c r="A1651" s="11">
        <v>44166</v>
      </c>
      <c r="B1651" s="10" t="s">
        <v>8594</v>
      </c>
      <c r="C1651" s="12">
        <v>0.33333333333333331</v>
      </c>
      <c r="D1651" s="13">
        <v>44172</v>
      </c>
      <c r="E1651" s="7" t="s">
        <v>6978</v>
      </c>
      <c r="F1651" s="14">
        <v>36.4</v>
      </c>
      <c r="G1651" t="s">
        <v>6</v>
      </c>
    </row>
    <row r="1652" spans="1:7" ht="14.25">
      <c r="A1652" s="11">
        <v>44166</v>
      </c>
      <c r="B1652" s="10" t="s">
        <v>8446</v>
      </c>
      <c r="C1652" s="12">
        <v>0.16666666666666666</v>
      </c>
      <c r="D1652" s="13">
        <v>44166</v>
      </c>
      <c r="E1652" s="7" t="s">
        <v>6978</v>
      </c>
      <c r="F1652" s="14">
        <v>36.49</v>
      </c>
      <c r="G1652" t="s">
        <v>6</v>
      </c>
    </row>
    <row r="1653" spans="1:7" ht="14.25">
      <c r="A1653" s="11">
        <v>44136</v>
      </c>
      <c r="B1653" s="10" t="s">
        <v>8156</v>
      </c>
      <c r="C1653" s="12">
        <v>8.3333333333333329E-2</v>
      </c>
      <c r="D1653" s="13">
        <v>44154</v>
      </c>
      <c r="E1653" s="7" t="s">
        <v>6978</v>
      </c>
      <c r="F1653" s="14">
        <v>36.549999999999997</v>
      </c>
      <c r="G1653" t="s">
        <v>6</v>
      </c>
    </row>
    <row r="1654" spans="1:7" ht="14.25">
      <c r="A1654" s="11">
        <v>44105</v>
      </c>
      <c r="B1654" s="10" t="s">
        <v>7280</v>
      </c>
      <c r="C1654" s="12">
        <v>0.58333333333333337</v>
      </c>
      <c r="D1654" s="13">
        <v>44117</v>
      </c>
      <c r="E1654" s="7" t="s">
        <v>6978</v>
      </c>
      <c r="F1654" s="14">
        <v>36.57</v>
      </c>
      <c r="G1654" t="s">
        <v>6</v>
      </c>
    </row>
    <row r="1655" spans="1:7" ht="14.25">
      <c r="A1655" s="11">
        <v>44136</v>
      </c>
      <c r="B1655" s="10" t="s">
        <v>8325</v>
      </c>
      <c r="C1655" s="12">
        <v>0.125</v>
      </c>
      <c r="D1655" s="13">
        <v>44161</v>
      </c>
      <c r="E1655" s="7" t="s">
        <v>6978</v>
      </c>
      <c r="F1655" s="14">
        <v>36.57</v>
      </c>
      <c r="G1655" t="s">
        <v>6</v>
      </c>
    </row>
    <row r="1656" spans="1:7" ht="14.25">
      <c r="A1656" s="11">
        <v>44105</v>
      </c>
      <c r="B1656" s="10" t="s">
        <v>7708</v>
      </c>
      <c r="C1656" s="12">
        <v>0.41666666666666669</v>
      </c>
      <c r="D1656" s="13">
        <v>44135</v>
      </c>
      <c r="E1656" s="7" t="s">
        <v>6978</v>
      </c>
      <c r="F1656" s="14">
        <v>36.6</v>
      </c>
      <c r="G1656" t="s">
        <v>6</v>
      </c>
    </row>
    <row r="1657" spans="1:7" ht="14.25">
      <c r="A1657" s="11">
        <v>44166</v>
      </c>
      <c r="B1657" s="10" t="s">
        <v>9140</v>
      </c>
      <c r="C1657" s="12">
        <v>8.3333333333333329E-2</v>
      </c>
      <c r="D1657" s="13">
        <v>44195</v>
      </c>
      <c r="E1657" s="7" t="s">
        <v>6978</v>
      </c>
      <c r="F1657" s="14">
        <v>36.75</v>
      </c>
      <c r="G1657" t="s">
        <v>6</v>
      </c>
    </row>
    <row r="1658" spans="1:7" ht="14.25">
      <c r="A1658" s="11">
        <v>44136</v>
      </c>
      <c r="B1658" s="10" t="s">
        <v>8326</v>
      </c>
      <c r="C1658" s="12">
        <v>0.16666666666666666</v>
      </c>
      <c r="D1658" s="13">
        <v>44161</v>
      </c>
      <c r="E1658" s="7" t="s">
        <v>6978</v>
      </c>
      <c r="F1658" s="14">
        <v>36.79</v>
      </c>
      <c r="G1658" t="s">
        <v>6</v>
      </c>
    </row>
    <row r="1659" spans="1:7" ht="14.25">
      <c r="A1659" s="11">
        <v>44166</v>
      </c>
      <c r="B1659" s="10" t="s">
        <v>8951</v>
      </c>
      <c r="C1659" s="12">
        <v>0.20833333333333334</v>
      </c>
      <c r="D1659" s="13">
        <v>44187</v>
      </c>
      <c r="E1659" s="7" t="s">
        <v>6978</v>
      </c>
      <c r="F1659" s="14">
        <v>36.909999999999997</v>
      </c>
      <c r="G1659" t="s">
        <v>6</v>
      </c>
    </row>
    <row r="1660" spans="1:7" ht="14.25">
      <c r="A1660" s="11">
        <v>44136</v>
      </c>
      <c r="B1660" s="10" t="s">
        <v>7856</v>
      </c>
      <c r="C1660" s="12">
        <v>0.58333333333333337</v>
      </c>
      <c r="D1660" s="13">
        <v>44141</v>
      </c>
      <c r="E1660" s="7" t="s">
        <v>6978</v>
      </c>
      <c r="F1660" s="14">
        <v>36.950000000000003</v>
      </c>
      <c r="G1660" t="s">
        <v>6</v>
      </c>
    </row>
    <row r="1661" spans="1:7" ht="14.25">
      <c r="A1661" s="11">
        <v>44136</v>
      </c>
      <c r="B1661" s="10" t="s">
        <v>7907</v>
      </c>
      <c r="C1661" s="12">
        <v>0.70833333333333337</v>
      </c>
      <c r="D1661" s="13">
        <v>44143</v>
      </c>
      <c r="E1661" s="7" t="s">
        <v>6978</v>
      </c>
      <c r="F1661" s="14">
        <v>36.979999999999997</v>
      </c>
      <c r="G1661" t="s">
        <v>6</v>
      </c>
    </row>
    <row r="1662" spans="1:7" ht="14.25">
      <c r="A1662" s="11">
        <v>44166</v>
      </c>
      <c r="B1662" s="10" t="s">
        <v>9168</v>
      </c>
      <c r="C1662" s="12">
        <v>0.25</v>
      </c>
      <c r="D1662" s="13">
        <v>44196</v>
      </c>
      <c r="E1662" s="7" t="s">
        <v>6978</v>
      </c>
      <c r="F1662" s="14">
        <v>36.99</v>
      </c>
      <c r="G1662" t="s">
        <v>6</v>
      </c>
    </row>
    <row r="1663" spans="1:7" ht="14.25">
      <c r="A1663" s="11">
        <v>44136</v>
      </c>
      <c r="B1663" s="10" t="s">
        <v>7854</v>
      </c>
      <c r="C1663" s="12">
        <v>0.5</v>
      </c>
      <c r="D1663" s="13">
        <v>44141</v>
      </c>
      <c r="E1663" s="7" t="s">
        <v>6978</v>
      </c>
      <c r="F1663" s="14">
        <v>37</v>
      </c>
      <c r="G1663" t="s">
        <v>6</v>
      </c>
    </row>
    <row r="1664" spans="1:7" ht="14.25">
      <c r="A1664" s="11">
        <v>44136</v>
      </c>
      <c r="B1664" s="10" t="s">
        <v>8013</v>
      </c>
      <c r="C1664" s="12">
        <v>0.125</v>
      </c>
      <c r="D1664" s="13">
        <v>44148</v>
      </c>
      <c r="E1664" s="7" t="s">
        <v>6978</v>
      </c>
      <c r="F1664" s="14">
        <v>37.020000000000003</v>
      </c>
      <c r="G1664" t="s">
        <v>6</v>
      </c>
    </row>
    <row r="1665" spans="1:7" ht="14.25">
      <c r="A1665" s="11">
        <v>44136</v>
      </c>
      <c r="B1665" s="10" t="s">
        <v>8396</v>
      </c>
      <c r="C1665" s="12">
        <v>8.3333333333333329E-2</v>
      </c>
      <c r="D1665" s="13">
        <v>44164</v>
      </c>
      <c r="E1665" s="7" t="s">
        <v>6978</v>
      </c>
      <c r="F1665" s="14">
        <v>37.03</v>
      </c>
      <c r="G1665" t="s">
        <v>6</v>
      </c>
    </row>
    <row r="1666" spans="1:7" ht="14.25">
      <c r="A1666" s="11">
        <v>44136</v>
      </c>
      <c r="B1666" s="10" t="s">
        <v>8299</v>
      </c>
      <c r="C1666" s="12">
        <v>4.1666666666666664E-2</v>
      </c>
      <c r="D1666" s="13">
        <v>44160</v>
      </c>
      <c r="E1666" s="7" t="s">
        <v>6978</v>
      </c>
      <c r="F1666" s="14">
        <v>37.119999999999997</v>
      </c>
      <c r="G1666" t="s">
        <v>6</v>
      </c>
    </row>
    <row r="1667" spans="1:7" ht="14.25">
      <c r="A1667" s="11">
        <v>44166</v>
      </c>
      <c r="B1667" s="10" t="s">
        <v>8577</v>
      </c>
      <c r="C1667" s="12">
        <v>0.625</v>
      </c>
      <c r="D1667" s="13">
        <v>44171</v>
      </c>
      <c r="E1667" s="7" t="s">
        <v>6978</v>
      </c>
      <c r="F1667" s="14">
        <v>37.35</v>
      </c>
      <c r="G1667" t="s">
        <v>6</v>
      </c>
    </row>
    <row r="1668" spans="1:7" ht="14.25">
      <c r="A1668" s="11">
        <v>44105</v>
      </c>
      <c r="B1668" s="10" t="s">
        <v>7215</v>
      </c>
      <c r="C1668" s="12">
        <v>0.875</v>
      </c>
      <c r="D1668" s="13">
        <v>44114</v>
      </c>
      <c r="E1668" s="7" t="s">
        <v>6978</v>
      </c>
      <c r="F1668" s="14">
        <v>37.380000000000003</v>
      </c>
      <c r="G1668" t="s">
        <v>6</v>
      </c>
    </row>
    <row r="1669" spans="1:7" ht="14.25">
      <c r="A1669" s="11">
        <v>44105</v>
      </c>
      <c r="B1669" s="10" t="s">
        <v>7594</v>
      </c>
      <c r="C1669" s="12">
        <v>0.66666666666666663</v>
      </c>
      <c r="D1669" s="13">
        <v>44130</v>
      </c>
      <c r="E1669" s="7" t="s">
        <v>6978</v>
      </c>
      <c r="F1669" s="14">
        <v>37.549999999999997</v>
      </c>
      <c r="G1669" t="s">
        <v>6</v>
      </c>
    </row>
    <row r="1670" spans="1:7" ht="14.25">
      <c r="A1670" s="11">
        <v>44136</v>
      </c>
      <c r="B1670" s="10" t="s">
        <v>7780</v>
      </c>
      <c r="C1670" s="12">
        <v>0.41666666666666669</v>
      </c>
      <c r="D1670" s="13">
        <v>44138</v>
      </c>
      <c r="E1670" s="7" t="s">
        <v>6978</v>
      </c>
      <c r="F1670" s="14">
        <v>37.6</v>
      </c>
      <c r="G1670" t="s">
        <v>6</v>
      </c>
    </row>
    <row r="1671" spans="1:7" ht="14.25">
      <c r="A1671" s="11">
        <v>44166</v>
      </c>
      <c r="B1671" s="10" t="s">
        <v>8906</v>
      </c>
      <c r="C1671" s="12">
        <v>0.33333333333333331</v>
      </c>
      <c r="D1671" s="13">
        <v>44185</v>
      </c>
      <c r="E1671" s="7" t="s">
        <v>6978</v>
      </c>
      <c r="F1671" s="14">
        <v>37.869999999999997</v>
      </c>
      <c r="G1671" t="s">
        <v>6</v>
      </c>
    </row>
    <row r="1672" spans="1:7" ht="14.25">
      <c r="A1672" s="11">
        <v>44166</v>
      </c>
      <c r="B1672" s="10" t="s">
        <v>8927</v>
      </c>
      <c r="C1672" s="12">
        <v>0.20833333333333334</v>
      </c>
      <c r="D1672" s="13">
        <v>44186</v>
      </c>
      <c r="E1672" s="7" t="s">
        <v>6978</v>
      </c>
      <c r="F1672" s="14">
        <v>37.979999999999997</v>
      </c>
      <c r="G1672" t="s">
        <v>6</v>
      </c>
    </row>
    <row r="1673" spans="1:7" ht="14.25">
      <c r="A1673" s="11">
        <v>44166</v>
      </c>
      <c r="B1673" s="10" t="s">
        <v>8779</v>
      </c>
      <c r="C1673" s="12">
        <v>4.1666666666666664E-2</v>
      </c>
      <c r="D1673" s="13">
        <v>44180</v>
      </c>
      <c r="E1673" s="7" t="s">
        <v>6978</v>
      </c>
      <c r="F1673" s="14">
        <v>37.99</v>
      </c>
      <c r="G1673" t="s">
        <v>6</v>
      </c>
    </row>
    <row r="1674" spans="1:7" ht="14.25">
      <c r="A1674" s="11">
        <v>44136</v>
      </c>
      <c r="B1674" s="10" t="s">
        <v>8399</v>
      </c>
      <c r="C1674" s="12">
        <v>0.20833333333333334</v>
      </c>
      <c r="D1674" s="13">
        <v>44164</v>
      </c>
      <c r="E1674" s="7" t="s">
        <v>6978</v>
      </c>
      <c r="F1674" s="14">
        <v>38.04</v>
      </c>
      <c r="G1674" t="s">
        <v>6</v>
      </c>
    </row>
    <row r="1675" spans="1:7" ht="14.25">
      <c r="A1675" s="11">
        <v>44166</v>
      </c>
      <c r="B1675" s="10" t="s">
        <v>8575</v>
      </c>
      <c r="C1675" s="12">
        <v>0.54166666666666663</v>
      </c>
      <c r="D1675" s="13">
        <v>44171</v>
      </c>
      <c r="E1675" s="7" t="s">
        <v>6978</v>
      </c>
      <c r="F1675" s="14">
        <v>38.049999999999997</v>
      </c>
      <c r="G1675" t="s">
        <v>6</v>
      </c>
    </row>
    <row r="1676" spans="1:7" ht="14.25">
      <c r="A1676" s="11">
        <v>44136</v>
      </c>
      <c r="B1676" s="10" t="s">
        <v>8088</v>
      </c>
      <c r="C1676" s="12">
        <v>0.25</v>
      </c>
      <c r="D1676" s="13">
        <v>44151</v>
      </c>
      <c r="E1676" s="7" t="s">
        <v>6978</v>
      </c>
      <c r="F1676" s="14">
        <v>38.090000000000003</v>
      </c>
      <c r="G1676" t="s">
        <v>6</v>
      </c>
    </row>
    <row r="1677" spans="1:7" ht="14.25">
      <c r="A1677" s="11">
        <v>44136</v>
      </c>
      <c r="B1677" s="10" t="s">
        <v>7978</v>
      </c>
      <c r="C1677" s="12">
        <v>0.66666666666666663</v>
      </c>
      <c r="D1677" s="13">
        <v>44146</v>
      </c>
      <c r="E1677" s="7" t="s">
        <v>6978</v>
      </c>
      <c r="F1677" s="14">
        <v>38.19</v>
      </c>
      <c r="G1677" t="s">
        <v>6</v>
      </c>
    </row>
    <row r="1678" spans="1:7" ht="14.25">
      <c r="A1678" s="11">
        <v>44136</v>
      </c>
      <c r="B1678" s="10" t="s">
        <v>8327</v>
      </c>
      <c r="C1678" s="12">
        <v>0.20833333333333334</v>
      </c>
      <c r="D1678" s="13">
        <v>44161</v>
      </c>
      <c r="E1678" s="7" t="s">
        <v>6978</v>
      </c>
      <c r="F1678" s="14">
        <v>38.200000000000003</v>
      </c>
      <c r="G1678" t="s">
        <v>6</v>
      </c>
    </row>
    <row r="1679" spans="1:7" ht="14.25">
      <c r="A1679" s="11">
        <v>44105</v>
      </c>
      <c r="B1679" s="10" t="s">
        <v>7715</v>
      </c>
      <c r="C1679" s="12">
        <v>0.70833333333333337</v>
      </c>
      <c r="D1679" s="13">
        <v>44135</v>
      </c>
      <c r="E1679" s="7" t="s">
        <v>6978</v>
      </c>
      <c r="F1679" s="14">
        <v>38.25</v>
      </c>
      <c r="G1679" t="s">
        <v>6</v>
      </c>
    </row>
    <row r="1680" spans="1:7" ht="14.25">
      <c r="A1680" s="11">
        <v>44166</v>
      </c>
      <c r="B1680" s="10" t="s">
        <v>8542</v>
      </c>
      <c r="C1680" s="12">
        <v>0.16666666666666666</v>
      </c>
      <c r="D1680" s="13">
        <v>44170</v>
      </c>
      <c r="E1680" s="7" t="s">
        <v>6978</v>
      </c>
      <c r="F1680" s="14">
        <v>38.28</v>
      </c>
      <c r="G1680" t="s">
        <v>6</v>
      </c>
    </row>
    <row r="1681" spans="1:7" ht="14.25">
      <c r="A1681" s="11">
        <v>44105</v>
      </c>
      <c r="B1681" s="10" t="s">
        <v>7312</v>
      </c>
      <c r="C1681" s="12">
        <v>0.91666666666666663</v>
      </c>
      <c r="D1681" s="13">
        <v>44118</v>
      </c>
      <c r="E1681" s="7" t="s">
        <v>6978</v>
      </c>
      <c r="F1681" s="14">
        <v>38.29</v>
      </c>
      <c r="G1681" t="s">
        <v>6</v>
      </c>
    </row>
    <row r="1682" spans="1:7" ht="14.25">
      <c r="A1682" s="11">
        <v>44166</v>
      </c>
      <c r="B1682" s="10" t="s">
        <v>9108</v>
      </c>
      <c r="C1682" s="12">
        <v>0.75</v>
      </c>
      <c r="D1682" s="13">
        <v>44193</v>
      </c>
      <c r="E1682" s="7" t="s">
        <v>6978</v>
      </c>
      <c r="F1682" s="14">
        <v>38.299999999999997</v>
      </c>
      <c r="G1682" t="s">
        <v>6</v>
      </c>
    </row>
    <row r="1683" spans="1:7" ht="14.25">
      <c r="A1683" s="11">
        <v>44105</v>
      </c>
      <c r="B1683" s="10" t="s">
        <v>7203</v>
      </c>
      <c r="C1683" s="12">
        <v>0.375</v>
      </c>
      <c r="D1683" s="13">
        <v>44114</v>
      </c>
      <c r="E1683" s="7" t="s">
        <v>6978</v>
      </c>
      <c r="F1683" s="14">
        <v>38.33</v>
      </c>
      <c r="G1683" t="s">
        <v>6</v>
      </c>
    </row>
    <row r="1684" spans="1:7" ht="14.25">
      <c r="A1684" s="11">
        <v>44136</v>
      </c>
      <c r="B1684" s="10" t="s">
        <v>8400</v>
      </c>
      <c r="C1684" s="12">
        <v>0.25</v>
      </c>
      <c r="D1684" s="13">
        <v>44164</v>
      </c>
      <c r="E1684" s="7" t="s">
        <v>6978</v>
      </c>
      <c r="F1684" s="14">
        <v>38.369999999999997</v>
      </c>
      <c r="G1684" t="s">
        <v>6</v>
      </c>
    </row>
    <row r="1685" spans="1:7" ht="14.25">
      <c r="A1685" s="11">
        <v>44105</v>
      </c>
      <c r="B1685" s="10" t="s">
        <v>7135</v>
      </c>
      <c r="C1685" s="12">
        <v>0.54166666666666663</v>
      </c>
      <c r="D1685" s="13">
        <v>44111</v>
      </c>
      <c r="E1685" s="7" t="s">
        <v>6978</v>
      </c>
      <c r="F1685" s="14">
        <v>38.4</v>
      </c>
      <c r="G1685" t="s">
        <v>6</v>
      </c>
    </row>
    <row r="1686" spans="1:7" ht="14.25">
      <c r="A1686" s="11">
        <v>44136</v>
      </c>
      <c r="B1686" s="10" t="s">
        <v>7913</v>
      </c>
      <c r="C1686" s="12">
        <v>0.95833333333333337</v>
      </c>
      <c r="D1686" s="13">
        <v>44143</v>
      </c>
      <c r="E1686" s="7" t="s">
        <v>6978</v>
      </c>
      <c r="F1686" s="14">
        <v>38.5</v>
      </c>
      <c r="G1686" t="s">
        <v>6</v>
      </c>
    </row>
    <row r="1687" spans="1:7" ht="14.25">
      <c r="A1687" s="11">
        <v>44105</v>
      </c>
      <c r="B1687" s="10" t="s">
        <v>7397</v>
      </c>
      <c r="C1687" s="12">
        <v>0.45833333333333331</v>
      </c>
      <c r="D1687" s="13">
        <v>44122</v>
      </c>
      <c r="E1687" s="7" t="s">
        <v>6978</v>
      </c>
      <c r="F1687" s="14">
        <v>38.549999999999997</v>
      </c>
      <c r="G1687" t="s">
        <v>6</v>
      </c>
    </row>
    <row r="1688" spans="1:7" ht="14.25">
      <c r="A1688" s="11">
        <v>44105</v>
      </c>
      <c r="B1688" s="10" t="s">
        <v>7296</v>
      </c>
      <c r="C1688" s="12">
        <v>0.25</v>
      </c>
      <c r="D1688" s="13">
        <v>44118</v>
      </c>
      <c r="E1688" s="7" t="s">
        <v>6978</v>
      </c>
      <c r="F1688" s="14">
        <v>38.69</v>
      </c>
      <c r="G1688" t="s">
        <v>6</v>
      </c>
    </row>
    <row r="1689" spans="1:7" ht="14.25">
      <c r="A1689" s="11">
        <v>44105</v>
      </c>
      <c r="B1689" s="10" t="s">
        <v>6977</v>
      </c>
      <c r="C1689" s="12">
        <v>0</v>
      </c>
      <c r="D1689" s="13">
        <v>44105</v>
      </c>
      <c r="E1689" s="7" t="s">
        <v>6978</v>
      </c>
      <c r="F1689" s="14">
        <v>38.700000000000003</v>
      </c>
      <c r="G1689" t="s">
        <v>6</v>
      </c>
    </row>
    <row r="1690" spans="1:7" ht="14.25">
      <c r="A1690" s="11">
        <v>44136</v>
      </c>
      <c r="B1690" s="10" t="s">
        <v>8233</v>
      </c>
      <c r="C1690" s="12">
        <v>0.29166666666666669</v>
      </c>
      <c r="D1690" s="13">
        <v>44157</v>
      </c>
      <c r="E1690" s="7" t="s">
        <v>6978</v>
      </c>
      <c r="F1690" s="14">
        <v>38.79</v>
      </c>
      <c r="G1690" t="s">
        <v>6</v>
      </c>
    </row>
    <row r="1691" spans="1:7" ht="14.25">
      <c r="A1691" s="11">
        <v>44105</v>
      </c>
      <c r="B1691" s="10" t="s">
        <v>7375</v>
      </c>
      <c r="C1691" s="12">
        <v>0.54166666666666663</v>
      </c>
      <c r="D1691" s="13">
        <v>44121</v>
      </c>
      <c r="E1691" s="7" t="s">
        <v>6978</v>
      </c>
      <c r="F1691" s="14">
        <v>38.799999999999997</v>
      </c>
      <c r="G1691" t="s">
        <v>6</v>
      </c>
    </row>
    <row r="1692" spans="1:7" ht="14.25">
      <c r="A1692" s="11">
        <v>44105</v>
      </c>
      <c r="B1692" s="10" t="s">
        <v>7626</v>
      </c>
      <c r="C1692" s="12">
        <v>0</v>
      </c>
      <c r="D1692" s="13">
        <v>44132</v>
      </c>
      <c r="E1692" s="7" t="s">
        <v>6978</v>
      </c>
      <c r="F1692" s="14">
        <v>38.799999999999997</v>
      </c>
      <c r="G1692" t="s">
        <v>6</v>
      </c>
    </row>
    <row r="1693" spans="1:7" ht="14.25">
      <c r="A1693" s="11">
        <v>44166</v>
      </c>
      <c r="B1693" s="10" t="s">
        <v>9009</v>
      </c>
      <c r="C1693" s="12">
        <v>0.625</v>
      </c>
      <c r="D1693" s="13">
        <v>44189</v>
      </c>
      <c r="E1693" s="7" t="s">
        <v>6978</v>
      </c>
      <c r="F1693" s="14">
        <v>38.950000000000003</v>
      </c>
      <c r="G1693" t="s">
        <v>6</v>
      </c>
    </row>
    <row r="1694" spans="1:7" ht="14.25">
      <c r="A1694" s="11">
        <v>44105</v>
      </c>
      <c r="B1694" s="10" t="s">
        <v>7677</v>
      </c>
      <c r="C1694" s="12">
        <v>0.125</v>
      </c>
      <c r="D1694" s="13">
        <v>44134</v>
      </c>
      <c r="E1694" s="7" t="s">
        <v>6978</v>
      </c>
      <c r="F1694" s="14">
        <v>38.99</v>
      </c>
      <c r="G1694" t="s">
        <v>6</v>
      </c>
    </row>
    <row r="1695" spans="1:7" ht="14.25">
      <c r="A1695" s="11">
        <v>44105</v>
      </c>
      <c r="B1695" s="10" t="s">
        <v>7676</v>
      </c>
      <c r="C1695" s="12">
        <v>8.3333333333333329E-2</v>
      </c>
      <c r="D1695" s="13">
        <v>44134</v>
      </c>
      <c r="E1695" s="7" t="s">
        <v>6978</v>
      </c>
      <c r="F1695" s="14">
        <v>39.01</v>
      </c>
      <c r="G1695" t="s">
        <v>6</v>
      </c>
    </row>
    <row r="1696" spans="1:7" ht="14.25">
      <c r="A1696" s="11">
        <v>44105</v>
      </c>
      <c r="B1696" s="10" t="s">
        <v>7530</v>
      </c>
      <c r="C1696" s="12">
        <v>0</v>
      </c>
      <c r="D1696" s="13">
        <v>44128</v>
      </c>
      <c r="E1696" s="7" t="s">
        <v>6978</v>
      </c>
      <c r="F1696" s="14">
        <v>39.049999999999997</v>
      </c>
      <c r="G1696" t="s">
        <v>6</v>
      </c>
    </row>
    <row r="1697" spans="1:7" ht="14.25">
      <c r="A1697" s="11">
        <v>44105</v>
      </c>
      <c r="B1697" s="10" t="s">
        <v>7575</v>
      </c>
      <c r="C1697" s="12">
        <v>0.875</v>
      </c>
      <c r="D1697" s="13">
        <v>44129</v>
      </c>
      <c r="E1697" s="7" t="s">
        <v>6978</v>
      </c>
      <c r="F1697" s="14">
        <v>39.049999999999997</v>
      </c>
      <c r="G1697" t="s">
        <v>6</v>
      </c>
    </row>
    <row r="1698" spans="1:7" ht="14.25">
      <c r="A1698" s="11">
        <v>44136</v>
      </c>
      <c r="B1698" s="10" t="s">
        <v>8164</v>
      </c>
      <c r="C1698" s="12">
        <v>0.41666666666666669</v>
      </c>
      <c r="D1698" s="13">
        <v>44154</v>
      </c>
      <c r="E1698" s="7" t="s">
        <v>6978</v>
      </c>
      <c r="F1698" s="14">
        <v>39.049999999999997</v>
      </c>
      <c r="G1698" t="s">
        <v>6</v>
      </c>
    </row>
    <row r="1699" spans="1:7" ht="14.25">
      <c r="A1699" s="11">
        <v>44166</v>
      </c>
      <c r="B1699" s="10" t="s">
        <v>9121</v>
      </c>
      <c r="C1699" s="12">
        <v>0.29166666666666669</v>
      </c>
      <c r="D1699" s="13">
        <v>44194</v>
      </c>
      <c r="E1699" s="7" t="s">
        <v>6978</v>
      </c>
      <c r="F1699" s="14">
        <v>39.049999999999997</v>
      </c>
      <c r="G1699" t="s">
        <v>6</v>
      </c>
    </row>
    <row r="1700" spans="1:7" ht="14.25">
      <c r="A1700" s="11">
        <v>44136</v>
      </c>
      <c r="B1700" s="10" t="s">
        <v>8422</v>
      </c>
      <c r="C1700" s="12">
        <v>0.16666666666666666</v>
      </c>
      <c r="D1700" s="13">
        <v>44165</v>
      </c>
      <c r="E1700" s="7" t="s">
        <v>6978</v>
      </c>
      <c r="F1700" s="14">
        <v>39.090000000000003</v>
      </c>
      <c r="G1700" t="s">
        <v>6</v>
      </c>
    </row>
    <row r="1701" spans="1:7" ht="14.25">
      <c r="A1701" s="11">
        <v>44136</v>
      </c>
      <c r="B1701" s="10" t="s">
        <v>7912</v>
      </c>
      <c r="C1701" s="12">
        <v>0.91666666666666663</v>
      </c>
      <c r="D1701" s="13">
        <v>44143</v>
      </c>
      <c r="E1701" s="7" t="s">
        <v>6978</v>
      </c>
      <c r="F1701" s="14">
        <v>39.1</v>
      </c>
      <c r="G1701" t="s">
        <v>6</v>
      </c>
    </row>
    <row r="1702" spans="1:7" ht="14.25">
      <c r="A1702" s="11">
        <v>44166</v>
      </c>
      <c r="B1702" s="10" t="s">
        <v>8922</v>
      </c>
      <c r="C1702" s="12">
        <v>0</v>
      </c>
      <c r="D1702" s="13">
        <v>44186</v>
      </c>
      <c r="E1702" s="7" t="s">
        <v>6978</v>
      </c>
      <c r="F1702" s="14">
        <v>39.299999999999997</v>
      </c>
      <c r="G1702" t="s">
        <v>6</v>
      </c>
    </row>
    <row r="1703" spans="1:7" ht="14.25">
      <c r="A1703" s="11">
        <v>44105</v>
      </c>
      <c r="B1703" s="10" t="s">
        <v>7085</v>
      </c>
      <c r="C1703" s="12">
        <v>0.45833333333333331</v>
      </c>
      <c r="D1703" s="13">
        <v>44109</v>
      </c>
      <c r="E1703" s="7" t="s">
        <v>6978</v>
      </c>
      <c r="F1703" s="14">
        <v>39.51</v>
      </c>
      <c r="G1703" t="s">
        <v>6</v>
      </c>
    </row>
    <row r="1704" spans="1:7" ht="14.25">
      <c r="A1704" s="11">
        <v>44136</v>
      </c>
      <c r="B1704" s="10" t="s">
        <v>7966</v>
      </c>
      <c r="C1704" s="12">
        <v>0.16666666666666666</v>
      </c>
      <c r="D1704" s="13">
        <v>44146</v>
      </c>
      <c r="E1704" s="7" t="s">
        <v>6978</v>
      </c>
      <c r="F1704" s="14">
        <v>39.549999999999997</v>
      </c>
      <c r="G1704" t="s">
        <v>6</v>
      </c>
    </row>
    <row r="1705" spans="1:7" ht="14.25">
      <c r="A1705" s="11">
        <v>44136</v>
      </c>
      <c r="B1705" s="10" t="s">
        <v>8323</v>
      </c>
      <c r="C1705" s="12">
        <v>4.1666666666666664E-2</v>
      </c>
      <c r="D1705" s="13">
        <v>44161</v>
      </c>
      <c r="E1705" s="7" t="s">
        <v>6978</v>
      </c>
      <c r="F1705" s="14">
        <v>39.549999999999997</v>
      </c>
      <c r="G1705" t="s">
        <v>6</v>
      </c>
    </row>
    <row r="1706" spans="1:7" ht="14.25">
      <c r="A1706" s="11">
        <v>44105</v>
      </c>
      <c r="B1706" s="10" t="s">
        <v>7391</v>
      </c>
      <c r="C1706" s="12">
        <v>0.20833333333333334</v>
      </c>
      <c r="D1706" s="13">
        <v>44122</v>
      </c>
      <c r="E1706" s="7" t="s">
        <v>6978</v>
      </c>
      <c r="F1706" s="14">
        <v>39.65</v>
      </c>
      <c r="G1706" t="s">
        <v>6</v>
      </c>
    </row>
    <row r="1707" spans="1:7" ht="14.25">
      <c r="A1707" s="11">
        <v>44136</v>
      </c>
      <c r="B1707" s="10" t="s">
        <v>7745</v>
      </c>
      <c r="C1707" s="12">
        <v>0.95833333333333337</v>
      </c>
      <c r="D1707" s="13">
        <v>44136</v>
      </c>
      <c r="E1707" s="7" t="s">
        <v>6978</v>
      </c>
      <c r="F1707" s="14">
        <v>39.75</v>
      </c>
      <c r="G1707" t="s">
        <v>6</v>
      </c>
    </row>
    <row r="1708" spans="1:7" ht="14.25">
      <c r="A1708" s="11">
        <v>44136</v>
      </c>
      <c r="B1708" s="10" t="s">
        <v>7850</v>
      </c>
      <c r="C1708" s="12">
        <v>0.33333333333333331</v>
      </c>
      <c r="D1708" s="13">
        <v>44141</v>
      </c>
      <c r="E1708" s="7" t="s">
        <v>6978</v>
      </c>
      <c r="F1708" s="14">
        <v>39.75</v>
      </c>
      <c r="G1708" t="s">
        <v>6</v>
      </c>
    </row>
    <row r="1709" spans="1:7" ht="14.25">
      <c r="A1709" s="11">
        <v>44136</v>
      </c>
      <c r="B1709" s="10" t="s">
        <v>8176</v>
      </c>
      <c r="C1709" s="12">
        <v>0.91666666666666663</v>
      </c>
      <c r="D1709" s="13">
        <v>44154</v>
      </c>
      <c r="E1709" s="7" t="s">
        <v>6978</v>
      </c>
      <c r="F1709" s="14">
        <v>39.950000000000003</v>
      </c>
      <c r="G1709" t="s">
        <v>6</v>
      </c>
    </row>
    <row r="1710" spans="1:7" ht="14.25">
      <c r="A1710" s="11">
        <v>44105</v>
      </c>
      <c r="B1710" s="10" t="s">
        <v>7396</v>
      </c>
      <c r="C1710" s="12">
        <v>0.41666666666666669</v>
      </c>
      <c r="D1710" s="13">
        <v>44122</v>
      </c>
      <c r="E1710" s="7" t="s">
        <v>6978</v>
      </c>
      <c r="F1710" s="14">
        <v>40</v>
      </c>
      <c r="G1710" t="s">
        <v>6</v>
      </c>
    </row>
    <row r="1711" spans="1:7" ht="14.25">
      <c r="A1711" s="11">
        <v>44166</v>
      </c>
      <c r="B1711" s="10" t="s">
        <v>8627</v>
      </c>
      <c r="C1711" s="12">
        <v>0.70833333333333337</v>
      </c>
      <c r="D1711" s="13">
        <v>44173</v>
      </c>
      <c r="E1711" s="7" t="s">
        <v>6978</v>
      </c>
      <c r="F1711" s="14">
        <v>40</v>
      </c>
      <c r="G1711" t="s">
        <v>6</v>
      </c>
    </row>
    <row r="1712" spans="1:7" ht="14.25">
      <c r="A1712" s="11">
        <v>44166</v>
      </c>
      <c r="B1712" s="10" t="s">
        <v>8576</v>
      </c>
      <c r="C1712" s="12">
        <v>0.58333333333333337</v>
      </c>
      <c r="D1712" s="13">
        <v>44171</v>
      </c>
      <c r="E1712" s="7" t="s">
        <v>6978</v>
      </c>
      <c r="F1712" s="14">
        <v>40.04</v>
      </c>
      <c r="G1712" t="s">
        <v>6</v>
      </c>
    </row>
    <row r="1713" spans="1:7" ht="14.25">
      <c r="A1713" s="11">
        <v>44166</v>
      </c>
      <c r="B1713" s="10" t="s">
        <v>9059</v>
      </c>
      <c r="C1713" s="12">
        <v>0.70833333333333337</v>
      </c>
      <c r="D1713" s="13">
        <v>44191</v>
      </c>
      <c r="E1713" s="7" t="s">
        <v>6978</v>
      </c>
      <c r="F1713" s="14">
        <v>40.049999999999997</v>
      </c>
      <c r="G1713" t="s">
        <v>6</v>
      </c>
    </row>
    <row r="1714" spans="1:7" ht="14.25">
      <c r="A1714" s="11">
        <v>44105</v>
      </c>
      <c r="B1714" s="10" t="s">
        <v>6997</v>
      </c>
      <c r="C1714" s="12">
        <v>0.79166666666666663</v>
      </c>
      <c r="D1714" s="13">
        <v>44105</v>
      </c>
      <c r="E1714" s="7" t="s">
        <v>6978</v>
      </c>
      <c r="F1714" s="14">
        <v>40.07</v>
      </c>
      <c r="G1714" t="s">
        <v>6</v>
      </c>
    </row>
    <row r="1715" spans="1:7" ht="14.25">
      <c r="A1715" s="11">
        <v>44166</v>
      </c>
      <c r="B1715" s="10" t="s">
        <v>8572</v>
      </c>
      <c r="C1715" s="12">
        <v>0.41666666666666669</v>
      </c>
      <c r="D1715" s="13">
        <v>44171</v>
      </c>
      <c r="E1715" s="7" t="s">
        <v>6978</v>
      </c>
      <c r="F1715" s="14">
        <v>40.090000000000003</v>
      </c>
      <c r="G1715" t="s">
        <v>6</v>
      </c>
    </row>
    <row r="1716" spans="1:7" ht="14.25">
      <c r="A1716" s="11">
        <v>44105</v>
      </c>
      <c r="B1716" s="10" t="s">
        <v>7653</v>
      </c>
      <c r="C1716" s="12">
        <v>0.125</v>
      </c>
      <c r="D1716" s="13">
        <v>44133</v>
      </c>
      <c r="E1716" s="7" t="s">
        <v>6978</v>
      </c>
      <c r="F1716" s="14">
        <v>40.35</v>
      </c>
      <c r="G1716" t="s">
        <v>6</v>
      </c>
    </row>
    <row r="1717" spans="1:7" ht="14.25">
      <c r="A1717" s="11">
        <v>44105</v>
      </c>
      <c r="B1717" s="10" t="s">
        <v>7313</v>
      </c>
      <c r="C1717" s="12">
        <v>0.95833333333333337</v>
      </c>
      <c r="D1717" s="13">
        <v>44118</v>
      </c>
      <c r="E1717" s="7" t="s">
        <v>6978</v>
      </c>
      <c r="F1717" s="14">
        <v>40.369999999999997</v>
      </c>
      <c r="G1717" t="s">
        <v>6</v>
      </c>
    </row>
    <row r="1718" spans="1:7" ht="14.25">
      <c r="A1718" s="11">
        <v>44136</v>
      </c>
      <c r="B1718" s="10" t="s">
        <v>7968</v>
      </c>
      <c r="C1718" s="12">
        <v>0.25</v>
      </c>
      <c r="D1718" s="13">
        <v>44146</v>
      </c>
      <c r="E1718" s="7" t="s">
        <v>6978</v>
      </c>
      <c r="F1718" s="14">
        <v>40.43</v>
      </c>
      <c r="G1718" t="s">
        <v>6</v>
      </c>
    </row>
    <row r="1719" spans="1:7" ht="14.25">
      <c r="A1719" s="11">
        <v>44105</v>
      </c>
      <c r="B1719" s="10" t="s">
        <v>7654</v>
      </c>
      <c r="C1719" s="12">
        <v>0.16666666666666666</v>
      </c>
      <c r="D1719" s="13">
        <v>44133</v>
      </c>
      <c r="E1719" s="7" t="s">
        <v>6978</v>
      </c>
      <c r="F1719" s="14">
        <v>40.5</v>
      </c>
      <c r="G1719" t="s">
        <v>6</v>
      </c>
    </row>
    <row r="1720" spans="1:7" ht="14.25">
      <c r="A1720" s="11">
        <v>44105</v>
      </c>
      <c r="B1720" s="10" t="s">
        <v>7213</v>
      </c>
      <c r="C1720" s="12">
        <v>0.79166666666666663</v>
      </c>
      <c r="D1720" s="13">
        <v>44114</v>
      </c>
      <c r="E1720" s="7" t="s">
        <v>6978</v>
      </c>
      <c r="F1720" s="14">
        <v>40.67</v>
      </c>
      <c r="G1720" t="s">
        <v>6</v>
      </c>
    </row>
    <row r="1721" spans="1:7" ht="14.25">
      <c r="A1721" s="11">
        <v>44105</v>
      </c>
      <c r="B1721" s="10" t="s">
        <v>7363</v>
      </c>
      <c r="C1721" s="12">
        <v>4.1666666666666664E-2</v>
      </c>
      <c r="D1721" s="13">
        <v>44121</v>
      </c>
      <c r="E1721" s="7" t="s">
        <v>6978</v>
      </c>
      <c r="F1721" s="14">
        <v>40.729999999999997</v>
      </c>
      <c r="G1721" t="s">
        <v>6</v>
      </c>
    </row>
    <row r="1722" spans="1:7" ht="14.25">
      <c r="A1722" s="11">
        <v>44105</v>
      </c>
      <c r="B1722" s="10" t="s">
        <v>7429</v>
      </c>
      <c r="C1722" s="12">
        <v>0.79166666666666663</v>
      </c>
      <c r="D1722" s="13">
        <v>44123</v>
      </c>
      <c r="E1722" s="7" t="s">
        <v>6978</v>
      </c>
      <c r="F1722" s="14">
        <v>40.99</v>
      </c>
      <c r="G1722" t="s">
        <v>6</v>
      </c>
    </row>
    <row r="1723" spans="1:7" ht="14.25">
      <c r="A1723" s="11">
        <v>44105</v>
      </c>
      <c r="B1723" s="10" t="s">
        <v>7465</v>
      </c>
      <c r="C1723" s="12">
        <v>0.29166666666666669</v>
      </c>
      <c r="D1723" s="13">
        <v>44125</v>
      </c>
      <c r="E1723" s="7" t="s">
        <v>6978</v>
      </c>
      <c r="F1723" s="14">
        <v>41.05</v>
      </c>
      <c r="G1723" t="s">
        <v>6</v>
      </c>
    </row>
    <row r="1724" spans="1:7" ht="14.25">
      <c r="A1724" s="11">
        <v>44136</v>
      </c>
      <c r="B1724" s="10" t="s">
        <v>8239</v>
      </c>
      <c r="C1724" s="12">
        <v>0.54166666666666663</v>
      </c>
      <c r="D1724" s="13">
        <v>44157</v>
      </c>
      <c r="E1724" s="7" t="s">
        <v>6978</v>
      </c>
      <c r="F1724" s="14">
        <v>41.05</v>
      </c>
      <c r="G1724" t="s">
        <v>6</v>
      </c>
    </row>
    <row r="1725" spans="1:7" ht="14.25">
      <c r="A1725" s="11">
        <v>44166</v>
      </c>
      <c r="B1725" s="10" t="s">
        <v>9002</v>
      </c>
      <c r="C1725" s="12">
        <v>0.33333333333333331</v>
      </c>
      <c r="D1725" s="13">
        <v>44189</v>
      </c>
      <c r="E1725" s="7" t="s">
        <v>6978</v>
      </c>
      <c r="F1725" s="14">
        <v>41.05</v>
      </c>
      <c r="G1725" t="s">
        <v>6</v>
      </c>
    </row>
    <row r="1726" spans="1:7" ht="14.25">
      <c r="A1726" s="11">
        <v>44166</v>
      </c>
      <c r="B1726" s="10" t="s">
        <v>9126</v>
      </c>
      <c r="C1726" s="12">
        <v>0.5</v>
      </c>
      <c r="D1726" s="13">
        <v>44194</v>
      </c>
      <c r="E1726" s="7" t="s">
        <v>6978</v>
      </c>
      <c r="F1726" s="14">
        <v>41.05</v>
      </c>
      <c r="G1726" t="s">
        <v>6</v>
      </c>
    </row>
    <row r="1727" spans="1:7" ht="14.25">
      <c r="A1727" s="11">
        <v>44105</v>
      </c>
      <c r="B1727" s="10" t="s">
        <v>7172</v>
      </c>
      <c r="C1727" s="12">
        <v>8.3333333333333329E-2</v>
      </c>
      <c r="D1727" s="13">
        <v>44113</v>
      </c>
      <c r="E1727" s="7" t="s">
        <v>6978</v>
      </c>
      <c r="F1727" s="14">
        <v>41.13</v>
      </c>
      <c r="G1727" t="s">
        <v>6</v>
      </c>
    </row>
    <row r="1728" spans="1:7" ht="14.25">
      <c r="A1728" s="11">
        <v>44105</v>
      </c>
      <c r="B1728" s="10" t="s">
        <v>7159</v>
      </c>
      <c r="C1728" s="12">
        <v>0.54166666666666663</v>
      </c>
      <c r="D1728" s="13">
        <v>44112</v>
      </c>
      <c r="E1728" s="7" t="s">
        <v>6978</v>
      </c>
      <c r="F1728" s="14">
        <v>41.17</v>
      </c>
      <c r="G1728" t="s">
        <v>6</v>
      </c>
    </row>
    <row r="1729" spans="1:7" ht="14.25">
      <c r="A1729" s="11">
        <v>44105</v>
      </c>
      <c r="B1729" s="10" t="s">
        <v>7539</v>
      </c>
      <c r="C1729" s="12">
        <v>0.375</v>
      </c>
      <c r="D1729" s="13">
        <v>44128</v>
      </c>
      <c r="E1729" s="7" t="s">
        <v>6978</v>
      </c>
      <c r="F1729" s="14">
        <v>41.33</v>
      </c>
      <c r="G1729" t="s">
        <v>6</v>
      </c>
    </row>
    <row r="1730" spans="1:7" ht="14.25">
      <c r="A1730" s="11">
        <v>44105</v>
      </c>
      <c r="B1730" s="10" t="s">
        <v>7239</v>
      </c>
      <c r="C1730" s="12">
        <v>0.875</v>
      </c>
      <c r="D1730" s="13">
        <v>44115</v>
      </c>
      <c r="E1730" s="7" t="s">
        <v>6978</v>
      </c>
      <c r="F1730" s="14">
        <v>41.44</v>
      </c>
      <c r="G1730" t="s">
        <v>6</v>
      </c>
    </row>
    <row r="1731" spans="1:7" ht="14.25">
      <c r="A1731" s="11">
        <v>44166</v>
      </c>
      <c r="B1731" s="10" t="s">
        <v>8595</v>
      </c>
      <c r="C1731" s="12">
        <v>0.375</v>
      </c>
      <c r="D1731" s="13">
        <v>44172</v>
      </c>
      <c r="E1731" s="7" t="s">
        <v>6978</v>
      </c>
      <c r="F1731" s="14">
        <v>41.45</v>
      </c>
      <c r="G1731" t="s">
        <v>6</v>
      </c>
    </row>
    <row r="1732" spans="1:7" ht="14.25">
      <c r="A1732" s="11">
        <v>44105</v>
      </c>
      <c r="B1732" s="10" t="s">
        <v>7278</v>
      </c>
      <c r="C1732" s="12">
        <v>0.5</v>
      </c>
      <c r="D1732" s="13">
        <v>44117</v>
      </c>
      <c r="E1732" s="7" t="s">
        <v>6978</v>
      </c>
      <c r="F1732" s="14">
        <v>41.51</v>
      </c>
      <c r="G1732" t="s">
        <v>6</v>
      </c>
    </row>
    <row r="1733" spans="1:7" ht="14.25">
      <c r="A1733" s="11">
        <v>44105</v>
      </c>
      <c r="B1733" s="10" t="s">
        <v>7617</v>
      </c>
      <c r="C1733" s="12">
        <v>0.625</v>
      </c>
      <c r="D1733" s="13">
        <v>44131</v>
      </c>
      <c r="E1733" s="7" t="s">
        <v>6978</v>
      </c>
      <c r="F1733" s="14">
        <v>41.55</v>
      </c>
      <c r="G1733" t="s">
        <v>6</v>
      </c>
    </row>
    <row r="1734" spans="1:7" ht="14.25">
      <c r="A1734" s="11">
        <v>44136</v>
      </c>
      <c r="B1734" s="10" t="s">
        <v>8242</v>
      </c>
      <c r="C1734" s="12">
        <v>0.66666666666666663</v>
      </c>
      <c r="D1734" s="13">
        <v>44157</v>
      </c>
      <c r="E1734" s="7" t="s">
        <v>6978</v>
      </c>
      <c r="F1734" s="14">
        <v>41.56</v>
      </c>
      <c r="G1734" t="s">
        <v>6</v>
      </c>
    </row>
    <row r="1735" spans="1:7" ht="14.25">
      <c r="A1735" s="11">
        <v>44136</v>
      </c>
      <c r="B1735" s="10" t="s">
        <v>8161</v>
      </c>
      <c r="C1735" s="12">
        <v>0.29166666666666669</v>
      </c>
      <c r="D1735" s="13">
        <v>44154</v>
      </c>
      <c r="E1735" s="7" t="s">
        <v>6978</v>
      </c>
      <c r="F1735" s="14">
        <v>41.7</v>
      </c>
      <c r="G1735" t="s">
        <v>6</v>
      </c>
    </row>
    <row r="1736" spans="1:7" ht="14.25">
      <c r="A1736" s="11">
        <v>44136</v>
      </c>
      <c r="B1736" s="10" t="s">
        <v>7754</v>
      </c>
      <c r="C1736" s="12">
        <v>0.33333333333333331</v>
      </c>
      <c r="D1736" s="13">
        <v>44137</v>
      </c>
      <c r="E1736" s="7" t="s">
        <v>6978</v>
      </c>
      <c r="F1736" s="14">
        <v>41.75</v>
      </c>
      <c r="G1736" t="s">
        <v>6</v>
      </c>
    </row>
    <row r="1737" spans="1:7" ht="14.25">
      <c r="A1737" s="11">
        <v>44136</v>
      </c>
      <c r="B1737" s="10" t="s">
        <v>7991</v>
      </c>
      <c r="C1737" s="12">
        <v>0.20833333333333334</v>
      </c>
      <c r="D1737" s="13">
        <v>44147</v>
      </c>
      <c r="E1737" s="7" t="s">
        <v>6978</v>
      </c>
      <c r="F1737" s="14">
        <v>41.75</v>
      </c>
      <c r="G1737" t="s">
        <v>6</v>
      </c>
    </row>
    <row r="1738" spans="1:7" ht="14.25">
      <c r="A1738" s="11">
        <v>44136</v>
      </c>
      <c r="B1738" s="10" t="s">
        <v>8321</v>
      </c>
      <c r="C1738" s="12">
        <v>0.95833333333333337</v>
      </c>
      <c r="D1738" s="13">
        <v>44160</v>
      </c>
      <c r="E1738" s="7" t="s">
        <v>6978</v>
      </c>
      <c r="F1738" s="14">
        <v>41.94</v>
      </c>
      <c r="G1738" t="s">
        <v>6</v>
      </c>
    </row>
    <row r="1739" spans="1:7" ht="14.25">
      <c r="A1739" s="11">
        <v>44105</v>
      </c>
      <c r="B1739" s="10" t="s">
        <v>7679</v>
      </c>
      <c r="C1739" s="12">
        <v>0.20833333333333334</v>
      </c>
      <c r="D1739" s="13">
        <v>44134</v>
      </c>
      <c r="E1739" s="7" t="s">
        <v>6978</v>
      </c>
      <c r="F1739" s="14">
        <v>41.95</v>
      </c>
      <c r="G1739" t="s">
        <v>6</v>
      </c>
    </row>
    <row r="1740" spans="1:7" ht="14.25">
      <c r="A1740" s="11">
        <v>44105</v>
      </c>
      <c r="B1740" s="10" t="s">
        <v>7109</v>
      </c>
      <c r="C1740" s="12">
        <v>0.45833333333333331</v>
      </c>
      <c r="D1740" s="13">
        <v>44110</v>
      </c>
      <c r="E1740" s="7" t="s">
        <v>6978</v>
      </c>
      <c r="F1740" s="14">
        <v>41.96</v>
      </c>
      <c r="G1740" t="s">
        <v>6</v>
      </c>
    </row>
    <row r="1741" spans="1:7" ht="14.25">
      <c r="A1741" s="11">
        <v>44136</v>
      </c>
      <c r="B1741" s="10" t="s">
        <v>8376</v>
      </c>
      <c r="C1741" s="12">
        <v>0.25</v>
      </c>
      <c r="D1741" s="13">
        <v>44163</v>
      </c>
      <c r="E1741" s="7" t="s">
        <v>6978</v>
      </c>
      <c r="F1741" s="14">
        <v>41.97</v>
      </c>
      <c r="G1741" t="s">
        <v>6</v>
      </c>
    </row>
    <row r="1742" spans="1:7" ht="14.25">
      <c r="A1742" s="11">
        <v>44105</v>
      </c>
      <c r="B1742" s="10" t="s">
        <v>7441</v>
      </c>
      <c r="C1742" s="12">
        <v>0.29166666666666669</v>
      </c>
      <c r="D1742" s="13">
        <v>44124</v>
      </c>
      <c r="E1742" s="7" t="s">
        <v>6978</v>
      </c>
      <c r="F1742" s="14">
        <v>42</v>
      </c>
      <c r="G1742" t="s">
        <v>6</v>
      </c>
    </row>
    <row r="1743" spans="1:7" ht="14.25">
      <c r="A1743" s="11">
        <v>44136</v>
      </c>
      <c r="B1743" s="10" t="s">
        <v>8046</v>
      </c>
      <c r="C1743" s="12">
        <v>0.5</v>
      </c>
      <c r="D1743" s="13">
        <v>44149</v>
      </c>
      <c r="E1743" s="7" t="s">
        <v>6978</v>
      </c>
      <c r="F1743" s="14">
        <v>42.04</v>
      </c>
      <c r="G1743" t="s">
        <v>6</v>
      </c>
    </row>
    <row r="1744" spans="1:7" ht="14.25">
      <c r="A1744" s="11">
        <v>44166</v>
      </c>
      <c r="B1744" s="10" t="s">
        <v>8716</v>
      </c>
      <c r="C1744" s="12">
        <v>0.41666666666666669</v>
      </c>
      <c r="D1744" s="13">
        <v>44177</v>
      </c>
      <c r="E1744" s="7" t="s">
        <v>6978</v>
      </c>
      <c r="F1744" s="14">
        <v>42.07</v>
      </c>
      <c r="G1744" t="s">
        <v>6</v>
      </c>
    </row>
    <row r="1745" spans="1:7" ht="14.25">
      <c r="A1745" s="11">
        <v>44136</v>
      </c>
      <c r="B1745" s="10" t="s">
        <v>7782</v>
      </c>
      <c r="C1745" s="12">
        <v>0.5</v>
      </c>
      <c r="D1745" s="13">
        <v>44138</v>
      </c>
      <c r="E1745" s="7" t="s">
        <v>6978</v>
      </c>
      <c r="F1745" s="14">
        <v>42.27</v>
      </c>
      <c r="G1745" t="s">
        <v>6</v>
      </c>
    </row>
    <row r="1746" spans="1:7" ht="14.25">
      <c r="A1746" s="11">
        <v>44105</v>
      </c>
      <c r="B1746" s="10" t="s">
        <v>7385</v>
      </c>
      <c r="C1746" s="12">
        <v>0.95833333333333337</v>
      </c>
      <c r="D1746" s="13">
        <v>44121</v>
      </c>
      <c r="E1746" s="7" t="s">
        <v>6978</v>
      </c>
      <c r="F1746" s="14">
        <v>42.39</v>
      </c>
      <c r="G1746" t="s">
        <v>6</v>
      </c>
    </row>
    <row r="1747" spans="1:7" ht="14.25">
      <c r="A1747" s="11">
        <v>44105</v>
      </c>
      <c r="B1747" s="10" t="s">
        <v>7665</v>
      </c>
      <c r="C1747" s="12">
        <v>0.625</v>
      </c>
      <c r="D1747" s="13">
        <v>44133</v>
      </c>
      <c r="E1747" s="7" t="s">
        <v>6978</v>
      </c>
      <c r="F1747" s="14">
        <v>42.46</v>
      </c>
      <c r="G1747" t="s">
        <v>6</v>
      </c>
    </row>
    <row r="1748" spans="1:7" ht="14.25">
      <c r="A1748" s="11">
        <v>44136</v>
      </c>
      <c r="B1748" s="10" t="s">
        <v>7757</v>
      </c>
      <c r="C1748" s="12">
        <v>0.45833333333333331</v>
      </c>
      <c r="D1748" s="13">
        <v>44137</v>
      </c>
      <c r="E1748" s="7" t="s">
        <v>6978</v>
      </c>
      <c r="F1748" s="14">
        <v>42.52</v>
      </c>
      <c r="G1748" t="s">
        <v>6</v>
      </c>
    </row>
    <row r="1749" spans="1:7" ht="14.25">
      <c r="A1749" s="11">
        <v>44105</v>
      </c>
      <c r="B1749" s="10" t="s">
        <v>7655</v>
      </c>
      <c r="C1749" s="12">
        <v>0.20833333333333334</v>
      </c>
      <c r="D1749" s="13">
        <v>44133</v>
      </c>
      <c r="E1749" s="7" t="s">
        <v>6978</v>
      </c>
      <c r="F1749" s="14">
        <v>42.55</v>
      </c>
      <c r="G1749" t="s">
        <v>6</v>
      </c>
    </row>
    <row r="1750" spans="1:7" ht="14.25">
      <c r="A1750" s="11">
        <v>44136</v>
      </c>
      <c r="B1750" s="10" t="s">
        <v>7969</v>
      </c>
      <c r="C1750" s="12">
        <v>0.29166666666666669</v>
      </c>
      <c r="D1750" s="13">
        <v>44146</v>
      </c>
      <c r="E1750" s="7" t="s">
        <v>6978</v>
      </c>
      <c r="F1750" s="14">
        <v>42.59</v>
      </c>
      <c r="G1750" t="s">
        <v>6</v>
      </c>
    </row>
    <row r="1751" spans="1:7" ht="14.25">
      <c r="A1751" s="11">
        <v>44105</v>
      </c>
      <c r="B1751" s="10" t="s">
        <v>7416</v>
      </c>
      <c r="C1751" s="12">
        <v>0.25</v>
      </c>
      <c r="D1751" s="13">
        <v>44123</v>
      </c>
      <c r="E1751" s="7" t="s">
        <v>6978</v>
      </c>
      <c r="F1751" s="14">
        <v>42.7</v>
      </c>
      <c r="G1751" t="s">
        <v>6</v>
      </c>
    </row>
    <row r="1752" spans="1:7" ht="14.25">
      <c r="A1752" s="11">
        <v>44136</v>
      </c>
      <c r="B1752" s="10" t="s">
        <v>8120</v>
      </c>
      <c r="C1752" s="12">
        <v>0.58333333333333337</v>
      </c>
      <c r="D1752" s="13">
        <v>44152</v>
      </c>
      <c r="E1752" s="7" t="s">
        <v>6978</v>
      </c>
      <c r="F1752" s="14">
        <v>42.72</v>
      </c>
      <c r="G1752" t="s">
        <v>6</v>
      </c>
    </row>
    <row r="1753" spans="1:7" ht="14.25">
      <c r="A1753" s="11">
        <v>44136</v>
      </c>
      <c r="B1753" s="10" t="s">
        <v>8141</v>
      </c>
      <c r="C1753" s="12">
        <v>0.45833333333333331</v>
      </c>
      <c r="D1753" s="13">
        <v>44153</v>
      </c>
      <c r="E1753" s="7" t="s">
        <v>6978</v>
      </c>
      <c r="F1753" s="14">
        <v>42.73</v>
      </c>
      <c r="G1753" t="s">
        <v>6</v>
      </c>
    </row>
    <row r="1754" spans="1:7" ht="14.25">
      <c r="A1754" s="11">
        <v>44105</v>
      </c>
      <c r="B1754" s="10" t="s">
        <v>7171</v>
      </c>
      <c r="C1754" s="12">
        <v>4.1666666666666664E-2</v>
      </c>
      <c r="D1754" s="13">
        <v>44113</v>
      </c>
      <c r="E1754" s="7" t="s">
        <v>6978</v>
      </c>
      <c r="F1754" s="14">
        <v>42.88</v>
      </c>
      <c r="G1754" t="s">
        <v>6</v>
      </c>
    </row>
    <row r="1755" spans="1:7" ht="14.25">
      <c r="A1755" s="11">
        <v>44105</v>
      </c>
      <c r="B1755" s="10" t="s">
        <v>7288</v>
      </c>
      <c r="C1755" s="12">
        <v>0.91666666666666663</v>
      </c>
      <c r="D1755" s="13">
        <v>44117</v>
      </c>
      <c r="E1755" s="7" t="s">
        <v>6978</v>
      </c>
      <c r="F1755" s="14">
        <v>42.88</v>
      </c>
      <c r="G1755" t="s">
        <v>6</v>
      </c>
    </row>
    <row r="1756" spans="1:7" ht="14.25">
      <c r="A1756" s="11">
        <v>44136</v>
      </c>
      <c r="B1756" s="10" t="s">
        <v>7777</v>
      </c>
      <c r="C1756" s="12">
        <v>0.29166666666666669</v>
      </c>
      <c r="D1756" s="13">
        <v>44138</v>
      </c>
      <c r="E1756" s="7" t="s">
        <v>6978</v>
      </c>
      <c r="F1756" s="14">
        <v>43.01</v>
      </c>
      <c r="G1756" t="s">
        <v>6</v>
      </c>
    </row>
    <row r="1757" spans="1:7" ht="14.25">
      <c r="A1757" s="11">
        <v>44136</v>
      </c>
      <c r="B1757" s="10" t="s">
        <v>8078</v>
      </c>
      <c r="C1757" s="12">
        <v>0.83333333333333337</v>
      </c>
      <c r="D1757" s="13">
        <v>44150</v>
      </c>
      <c r="E1757" s="7" t="s">
        <v>6978</v>
      </c>
      <c r="F1757" s="14">
        <v>43.02</v>
      </c>
      <c r="G1757" t="s">
        <v>6</v>
      </c>
    </row>
    <row r="1758" spans="1:7" ht="14.25">
      <c r="A1758" s="11">
        <v>44105</v>
      </c>
      <c r="B1758" s="10" t="s">
        <v>7214</v>
      </c>
      <c r="C1758" s="12">
        <v>0.83333333333333337</v>
      </c>
      <c r="D1758" s="13">
        <v>44114</v>
      </c>
      <c r="E1758" s="7" t="s">
        <v>6978</v>
      </c>
      <c r="F1758" s="14">
        <v>43.06</v>
      </c>
      <c r="G1758" t="s">
        <v>6</v>
      </c>
    </row>
    <row r="1759" spans="1:7" ht="14.25">
      <c r="A1759" s="11">
        <v>44136</v>
      </c>
      <c r="B1759" s="10" t="s">
        <v>7801</v>
      </c>
      <c r="C1759" s="12">
        <v>0.29166666666666669</v>
      </c>
      <c r="D1759" s="13">
        <v>44139</v>
      </c>
      <c r="E1759" s="7" t="s">
        <v>6978</v>
      </c>
      <c r="F1759" s="14">
        <v>43.15</v>
      </c>
      <c r="G1759" t="s">
        <v>6</v>
      </c>
    </row>
    <row r="1760" spans="1:7" ht="14.25">
      <c r="A1760" s="11">
        <v>44136</v>
      </c>
      <c r="B1760" s="10" t="s">
        <v>8423</v>
      </c>
      <c r="C1760" s="12">
        <v>0.20833333333333334</v>
      </c>
      <c r="D1760" s="13">
        <v>44165</v>
      </c>
      <c r="E1760" s="7" t="s">
        <v>6978</v>
      </c>
      <c r="F1760" s="14">
        <v>43.21</v>
      </c>
      <c r="G1760" t="s">
        <v>6</v>
      </c>
    </row>
    <row r="1761" spans="1:7" ht="14.25">
      <c r="A1761" s="11">
        <v>44166</v>
      </c>
      <c r="B1761" s="10" t="s">
        <v>9144</v>
      </c>
      <c r="C1761" s="12">
        <v>0.25</v>
      </c>
      <c r="D1761" s="13">
        <v>44195</v>
      </c>
      <c r="E1761" s="7" t="s">
        <v>6978</v>
      </c>
      <c r="F1761" s="14">
        <v>43.31</v>
      </c>
      <c r="G1761" t="s">
        <v>6</v>
      </c>
    </row>
    <row r="1762" spans="1:7" ht="14.25">
      <c r="A1762" s="11">
        <v>44105</v>
      </c>
      <c r="B1762" s="10" t="s">
        <v>7164</v>
      </c>
      <c r="C1762" s="12">
        <v>0.75</v>
      </c>
      <c r="D1762" s="13">
        <v>44112</v>
      </c>
      <c r="E1762" s="7" t="s">
        <v>6978</v>
      </c>
      <c r="F1762" s="14">
        <v>43.33</v>
      </c>
      <c r="G1762" t="s">
        <v>6</v>
      </c>
    </row>
    <row r="1763" spans="1:7" ht="14.25">
      <c r="A1763" s="11">
        <v>44105</v>
      </c>
      <c r="B1763" s="10" t="s">
        <v>7430</v>
      </c>
      <c r="C1763" s="12">
        <v>0.83333333333333337</v>
      </c>
      <c r="D1763" s="13">
        <v>44123</v>
      </c>
      <c r="E1763" s="7" t="s">
        <v>6978</v>
      </c>
      <c r="F1763" s="14">
        <v>43.33</v>
      </c>
      <c r="G1763" t="s">
        <v>6</v>
      </c>
    </row>
    <row r="1764" spans="1:7" ht="14.25">
      <c r="A1764" s="11">
        <v>44166</v>
      </c>
      <c r="B1764" s="10" t="s">
        <v>8578</v>
      </c>
      <c r="C1764" s="12">
        <v>0.66666666666666663</v>
      </c>
      <c r="D1764" s="13">
        <v>44171</v>
      </c>
      <c r="E1764" s="7" t="s">
        <v>6978</v>
      </c>
      <c r="F1764" s="14">
        <v>43.4</v>
      </c>
      <c r="G1764" t="s">
        <v>6</v>
      </c>
    </row>
    <row r="1765" spans="1:7" ht="14.25">
      <c r="A1765" s="11">
        <v>44136</v>
      </c>
      <c r="B1765" s="10" t="s">
        <v>8375</v>
      </c>
      <c r="C1765" s="12">
        <v>0.20833333333333334</v>
      </c>
      <c r="D1765" s="13">
        <v>44163</v>
      </c>
      <c r="E1765" s="7" t="s">
        <v>6978</v>
      </c>
      <c r="F1765" s="14">
        <v>43.5</v>
      </c>
      <c r="G1765" t="s">
        <v>6</v>
      </c>
    </row>
    <row r="1766" spans="1:7" ht="14.25">
      <c r="A1766" s="11">
        <v>44166</v>
      </c>
      <c r="B1766" s="10" t="s">
        <v>8690</v>
      </c>
      <c r="C1766" s="12">
        <v>0.33333333333333331</v>
      </c>
      <c r="D1766" s="13">
        <v>44176</v>
      </c>
      <c r="E1766" s="7" t="s">
        <v>6978</v>
      </c>
      <c r="F1766" s="14">
        <v>43.51</v>
      </c>
      <c r="G1766" t="s">
        <v>6</v>
      </c>
    </row>
    <row r="1767" spans="1:7" ht="14.25">
      <c r="A1767" s="11">
        <v>44105</v>
      </c>
      <c r="B1767" s="10" t="s">
        <v>6984</v>
      </c>
      <c r="C1767" s="12">
        <v>0.25</v>
      </c>
      <c r="D1767" s="13">
        <v>44105</v>
      </c>
      <c r="E1767" s="7" t="s">
        <v>6978</v>
      </c>
      <c r="F1767" s="14">
        <v>43.53</v>
      </c>
      <c r="G1767" t="s">
        <v>6</v>
      </c>
    </row>
    <row r="1768" spans="1:7" ht="14.25">
      <c r="A1768" s="11">
        <v>44166</v>
      </c>
      <c r="B1768" s="10" t="s">
        <v>8544</v>
      </c>
      <c r="C1768" s="12">
        <v>0.25</v>
      </c>
      <c r="D1768" s="13">
        <v>44170</v>
      </c>
      <c r="E1768" s="7" t="s">
        <v>6978</v>
      </c>
      <c r="F1768" s="14">
        <v>43.56</v>
      </c>
      <c r="G1768" t="s">
        <v>6</v>
      </c>
    </row>
    <row r="1769" spans="1:7" ht="14.25">
      <c r="A1769" s="11">
        <v>44136</v>
      </c>
      <c r="B1769" s="10" t="s">
        <v>8441</v>
      </c>
      <c r="C1769" s="12">
        <v>0.95833333333333337</v>
      </c>
      <c r="D1769" s="13">
        <v>44165</v>
      </c>
      <c r="E1769" s="7" t="s">
        <v>6978</v>
      </c>
      <c r="F1769" s="14">
        <v>43.67</v>
      </c>
      <c r="G1769" t="s">
        <v>6</v>
      </c>
    </row>
    <row r="1770" spans="1:7" ht="14.25">
      <c r="A1770" s="11">
        <v>44136</v>
      </c>
      <c r="B1770" s="10" t="s">
        <v>8091</v>
      </c>
      <c r="C1770" s="12">
        <v>0.375</v>
      </c>
      <c r="D1770" s="13">
        <v>44151</v>
      </c>
      <c r="E1770" s="7" t="s">
        <v>6978</v>
      </c>
      <c r="F1770" s="14">
        <v>43.71</v>
      </c>
      <c r="G1770" t="s">
        <v>6</v>
      </c>
    </row>
    <row r="1771" spans="1:7" ht="14.25">
      <c r="A1771" s="11">
        <v>44136</v>
      </c>
      <c r="B1771" s="10" t="s">
        <v>7910</v>
      </c>
      <c r="C1771" s="12">
        <v>0.83333333333333337</v>
      </c>
      <c r="D1771" s="13">
        <v>44143</v>
      </c>
      <c r="E1771" s="7" t="s">
        <v>6978</v>
      </c>
      <c r="F1771" s="14">
        <v>43.82</v>
      </c>
      <c r="G1771" t="s">
        <v>6</v>
      </c>
    </row>
    <row r="1772" spans="1:7" ht="14.25">
      <c r="A1772" s="11">
        <v>44166</v>
      </c>
      <c r="B1772" s="10" t="s">
        <v>9111</v>
      </c>
      <c r="C1772" s="12">
        <v>0.875</v>
      </c>
      <c r="D1772" s="13">
        <v>44193</v>
      </c>
      <c r="E1772" s="7" t="s">
        <v>6978</v>
      </c>
      <c r="F1772" s="14">
        <v>43.83</v>
      </c>
      <c r="G1772" t="s">
        <v>6</v>
      </c>
    </row>
    <row r="1773" spans="1:7" ht="14.25">
      <c r="A1773" s="11">
        <v>44105</v>
      </c>
      <c r="B1773" s="10" t="s">
        <v>7152</v>
      </c>
      <c r="C1773" s="12">
        <v>0.25</v>
      </c>
      <c r="D1773" s="13">
        <v>44112</v>
      </c>
      <c r="E1773" s="7" t="s">
        <v>6978</v>
      </c>
      <c r="F1773" s="14">
        <v>43.99</v>
      </c>
      <c r="G1773" t="s">
        <v>6</v>
      </c>
    </row>
    <row r="1774" spans="1:7" ht="14.25">
      <c r="A1774" s="11">
        <v>44166</v>
      </c>
      <c r="B1774" s="10" t="s">
        <v>8945</v>
      </c>
      <c r="C1774" s="12">
        <v>0.95833333333333337</v>
      </c>
      <c r="D1774" s="13">
        <v>44186</v>
      </c>
      <c r="E1774" s="7" t="s">
        <v>6978</v>
      </c>
      <c r="F1774" s="14">
        <v>44.01</v>
      </c>
      <c r="G1774" t="s">
        <v>6</v>
      </c>
    </row>
    <row r="1775" spans="1:7" ht="14.25">
      <c r="A1775" s="11">
        <v>44105</v>
      </c>
      <c r="B1775" s="10" t="s">
        <v>7147</v>
      </c>
      <c r="C1775" s="12">
        <v>4.1666666666666664E-2</v>
      </c>
      <c r="D1775" s="13">
        <v>44112</v>
      </c>
      <c r="E1775" s="7" t="s">
        <v>6978</v>
      </c>
      <c r="F1775" s="14">
        <v>44.07</v>
      </c>
      <c r="G1775" t="s">
        <v>6</v>
      </c>
    </row>
    <row r="1776" spans="1:7" ht="14.25">
      <c r="A1776" s="11">
        <v>44136</v>
      </c>
      <c r="B1776" s="10" t="s">
        <v>7752</v>
      </c>
      <c r="C1776" s="12">
        <v>0.25</v>
      </c>
      <c r="D1776" s="13">
        <v>44137</v>
      </c>
      <c r="E1776" s="7" t="s">
        <v>6978</v>
      </c>
      <c r="F1776" s="14">
        <v>44.32</v>
      </c>
      <c r="G1776" t="s">
        <v>6</v>
      </c>
    </row>
    <row r="1777" spans="1:7" ht="14.25">
      <c r="A1777" s="11">
        <v>44136</v>
      </c>
      <c r="B1777" s="10" t="s">
        <v>7920</v>
      </c>
      <c r="C1777" s="12">
        <v>0.25</v>
      </c>
      <c r="D1777" s="13">
        <v>44144</v>
      </c>
      <c r="E1777" s="7" t="s">
        <v>6978</v>
      </c>
      <c r="F1777" s="14">
        <v>44.37</v>
      </c>
      <c r="G1777" t="s">
        <v>6</v>
      </c>
    </row>
    <row r="1778" spans="1:7" ht="14.25">
      <c r="A1778" s="11">
        <v>44166</v>
      </c>
      <c r="B1778" s="10" t="s">
        <v>8700</v>
      </c>
      <c r="C1778" s="12">
        <v>0.75</v>
      </c>
      <c r="D1778" s="13">
        <v>44176</v>
      </c>
      <c r="E1778" s="7" t="s">
        <v>6978</v>
      </c>
      <c r="F1778" s="14">
        <v>44.45</v>
      </c>
      <c r="G1778" t="s">
        <v>6</v>
      </c>
    </row>
    <row r="1779" spans="1:7" ht="14.25">
      <c r="A1779" s="11">
        <v>44105</v>
      </c>
      <c r="B1779" s="10" t="s">
        <v>7348</v>
      </c>
      <c r="C1779" s="12">
        <v>0.41666666666666669</v>
      </c>
      <c r="D1779" s="13">
        <v>44120</v>
      </c>
      <c r="E1779" s="7" t="s">
        <v>6978</v>
      </c>
      <c r="F1779" s="14">
        <v>44.47</v>
      </c>
      <c r="G1779" t="s">
        <v>6</v>
      </c>
    </row>
    <row r="1780" spans="1:7" ht="14.25">
      <c r="A1780" s="11">
        <v>44105</v>
      </c>
      <c r="B1780" s="10" t="s">
        <v>7351</v>
      </c>
      <c r="C1780" s="12">
        <v>0.54166666666666663</v>
      </c>
      <c r="D1780" s="13">
        <v>44120</v>
      </c>
      <c r="E1780" s="7" t="s">
        <v>6978</v>
      </c>
      <c r="F1780" s="14">
        <v>44.47</v>
      </c>
      <c r="G1780" t="s">
        <v>6</v>
      </c>
    </row>
    <row r="1781" spans="1:7" ht="14.25">
      <c r="A1781" s="11">
        <v>44105</v>
      </c>
      <c r="B1781" s="10" t="s">
        <v>7355</v>
      </c>
      <c r="C1781" s="12">
        <v>0.70833333333333337</v>
      </c>
      <c r="D1781" s="13">
        <v>44120</v>
      </c>
      <c r="E1781" s="7" t="s">
        <v>6978</v>
      </c>
      <c r="F1781" s="14">
        <v>44.52</v>
      </c>
      <c r="G1781" t="s">
        <v>6</v>
      </c>
    </row>
    <row r="1782" spans="1:7" ht="14.25">
      <c r="A1782" s="11">
        <v>44105</v>
      </c>
      <c r="B1782" s="10" t="s">
        <v>7170</v>
      </c>
      <c r="C1782" s="12">
        <v>0</v>
      </c>
      <c r="D1782" s="13">
        <v>44113</v>
      </c>
      <c r="E1782" s="7" t="s">
        <v>6978</v>
      </c>
      <c r="F1782" s="14">
        <v>44.53</v>
      </c>
      <c r="G1782" t="s">
        <v>6</v>
      </c>
    </row>
    <row r="1783" spans="1:7" ht="14.25">
      <c r="A1783" s="11">
        <v>44136</v>
      </c>
      <c r="B1783" s="10" t="s">
        <v>8373</v>
      </c>
      <c r="C1783" s="12">
        <v>0.125</v>
      </c>
      <c r="D1783" s="13">
        <v>44163</v>
      </c>
      <c r="E1783" s="7" t="s">
        <v>6978</v>
      </c>
      <c r="F1783" s="14">
        <v>44.55</v>
      </c>
      <c r="G1783" t="s">
        <v>6</v>
      </c>
    </row>
    <row r="1784" spans="1:7" ht="14.25">
      <c r="A1784" s="11">
        <v>44136</v>
      </c>
      <c r="B1784" s="10" t="s">
        <v>7963</v>
      </c>
      <c r="C1784" s="12">
        <v>4.1666666666666664E-2</v>
      </c>
      <c r="D1784" s="13">
        <v>44146</v>
      </c>
      <c r="E1784" s="7" t="s">
        <v>6978</v>
      </c>
      <c r="F1784" s="14">
        <v>44.57</v>
      </c>
      <c r="G1784" t="s">
        <v>6</v>
      </c>
    </row>
    <row r="1785" spans="1:7" ht="14.25">
      <c r="A1785" s="11">
        <v>44166</v>
      </c>
      <c r="B1785" s="10" t="s">
        <v>8665</v>
      </c>
      <c r="C1785" s="12">
        <v>0.29166666666666669</v>
      </c>
      <c r="D1785" s="13">
        <v>44175</v>
      </c>
      <c r="E1785" s="7" t="s">
        <v>6978</v>
      </c>
      <c r="F1785" s="14">
        <v>44.62</v>
      </c>
      <c r="G1785" t="s">
        <v>6</v>
      </c>
    </row>
    <row r="1786" spans="1:7" ht="14.25">
      <c r="A1786" s="11">
        <v>44136</v>
      </c>
      <c r="B1786" s="10" t="s">
        <v>7971</v>
      </c>
      <c r="C1786" s="12">
        <v>0.375</v>
      </c>
      <c r="D1786" s="13">
        <v>44146</v>
      </c>
      <c r="E1786" s="7" t="s">
        <v>6978</v>
      </c>
      <c r="F1786" s="14">
        <v>44.63</v>
      </c>
      <c r="G1786" t="s">
        <v>6</v>
      </c>
    </row>
    <row r="1787" spans="1:7" ht="14.25">
      <c r="A1787" s="11">
        <v>44105</v>
      </c>
      <c r="B1787" s="10" t="s">
        <v>7666</v>
      </c>
      <c r="C1787" s="12">
        <v>0.66666666666666663</v>
      </c>
      <c r="D1787" s="13">
        <v>44133</v>
      </c>
      <c r="E1787" s="7" t="s">
        <v>6978</v>
      </c>
      <c r="F1787" s="14">
        <v>44.78</v>
      </c>
      <c r="G1787" t="s">
        <v>6</v>
      </c>
    </row>
    <row r="1788" spans="1:7" ht="14.25">
      <c r="A1788" s="11">
        <v>44105</v>
      </c>
      <c r="B1788" s="10" t="s">
        <v>7633</v>
      </c>
      <c r="C1788" s="12">
        <v>0.29166666666666669</v>
      </c>
      <c r="D1788" s="13">
        <v>44132</v>
      </c>
      <c r="E1788" s="7" t="s">
        <v>6978</v>
      </c>
      <c r="F1788" s="14">
        <v>44.83</v>
      </c>
      <c r="G1788" t="s">
        <v>6</v>
      </c>
    </row>
    <row r="1789" spans="1:7" ht="14.25">
      <c r="A1789" s="11">
        <v>44105</v>
      </c>
      <c r="B1789" s="10" t="s">
        <v>7512</v>
      </c>
      <c r="C1789" s="12">
        <v>0.25</v>
      </c>
      <c r="D1789" s="13">
        <v>44127</v>
      </c>
      <c r="E1789" s="7" t="s">
        <v>6978</v>
      </c>
      <c r="F1789" s="14">
        <v>44.86</v>
      </c>
      <c r="G1789" t="s">
        <v>6</v>
      </c>
    </row>
    <row r="1790" spans="1:7" ht="14.25">
      <c r="A1790" s="11">
        <v>44136</v>
      </c>
      <c r="B1790" s="10" t="s">
        <v>8092</v>
      </c>
      <c r="C1790" s="12">
        <v>0.41666666666666669</v>
      </c>
      <c r="D1790" s="13">
        <v>44151</v>
      </c>
      <c r="E1790" s="7" t="s">
        <v>6978</v>
      </c>
      <c r="F1790" s="14">
        <v>44.87</v>
      </c>
      <c r="G1790" t="s">
        <v>6</v>
      </c>
    </row>
    <row r="1791" spans="1:7" ht="14.25">
      <c r="A1791" s="11">
        <v>44105</v>
      </c>
      <c r="B1791" s="10" t="s">
        <v>7238</v>
      </c>
      <c r="C1791" s="12">
        <v>0.83333333333333337</v>
      </c>
      <c r="D1791" s="13">
        <v>44115</v>
      </c>
      <c r="E1791" s="7" t="s">
        <v>6978</v>
      </c>
      <c r="F1791" s="14">
        <v>44.91</v>
      </c>
      <c r="G1791" t="s">
        <v>6</v>
      </c>
    </row>
    <row r="1792" spans="1:7" ht="14.25">
      <c r="A1792" s="11">
        <v>44166</v>
      </c>
      <c r="B1792" s="10" t="s">
        <v>8546</v>
      </c>
      <c r="C1792" s="12">
        <v>0.33333333333333331</v>
      </c>
      <c r="D1792" s="13">
        <v>44170</v>
      </c>
      <c r="E1792" s="7" t="s">
        <v>6978</v>
      </c>
      <c r="F1792" s="14">
        <v>45.02</v>
      </c>
      <c r="G1792" t="s">
        <v>6</v>
      </c>
    </row>
    <row r="1793" spans="1:7" ht="14.25">
      <c r="A1793" s="11">
        <v>44166</v>
      </c>
      <c r="B1793" s="10" t="s">
        <v>8828</v>
      </c>
      <c r="C1793" s="12">
        <v>8.3333333333333329E-2</v>
      </c>
      <c r="D1793" s="13">
        <v>44182</v>
      </c>
      <c r="E1793" s="7" t="s">
        <v>6978</v>
      </c>
      <c r="F1793" s="14">
        <v>45.02</v>
      </c>
      <c r="G1793" t="s">
        <v>6</v>
      </c>
    </row>
    <row r="1794" spans="1:7" ht="14.25">
      <c r="A1794" s="11">
        <v>44136</v>
      </c>
      <c r="B1794" s="10" t="s">
        <v>8377</v>
      </c>
      <c r="C1794" s="12">
        <v>0.29166666666666669</v>
      </c>
      <c r="D1794" s="13">
        <v>44163</v>
      </c>
      <c r="E1794" s="7" t="s">
        <v>6978</v>
      </c>
      <c r="F1794" s="14">
        <v>45.04</v>
      </c>
      <c r="G1794" t="s">
        <v>6</v>
      </c>
    </row>
    <row r="1795" spans="1:7" ht="14.25">
      <c r="A1795" s="11">
        <v>44166</v>
      </c>
      <c r="B1795" s="10" t="s">
        <v>8907</v>
      </c>
      <c r="C1795" s="12">
        <v>0.375</v>
      </c>
      <c r="D1795" s="13">
        <v>44185</v>
      </c>
      <c r="E1795" s="7" t="s">
        <v>6978</v>
      </c>
      <c r="F1795" s="14">
        <v>45.19</v>
      </c>
      <c r="G1795" t="s">
        <v>6</v>
      </c>
    </row>
    <row r="1796" spans="1:7" ht="14.25">
      <c r="A1796" s="11">
        <v>44136</v>
      </c>
      <c r="B1796" s="10" t="s">
        <v>8403</v>
      </c>
      <c r="C1796" s="12">
        <v>0.375</v>
      </c>
      <c r="D1796" s="13">
        <v>44164</v>
      </c>
      <c r="E1796" s="7" t="s">
        <v>6978</v>
      </c>
      <c r="F1796" s="14">
        <v>45.23</v>
      </c>
      <c r="G1796" t="s">
        <v>6</v>
      </c>
    </row>
    <row r="1797" spans="1:7" ht="14.25">
      <c r="A1797" s="11">
        <v>44166</v>
      </c>
      <c r="B1797" s="10" t="s">
        <v>8491</v>
      </c>
      <c r="C1797" s="12">
        <v>4.1666666666666664E-2</v>
      </c>
      <c r="D1797" s="13">
        <v>44168</v>
      </c>
      <c r="E1797" s="7" t="s">
        <v>6978</v>
      </c>
      <c r="F1797" s="14">
        <v>45.3</v>
      </c>
      <c r="G1797" t="s">
        <v>6</v>
      </c>
    </row>
    <row r="1798" spans="1:7" ht="14.25">
      <c r="A1798" s="11">
        <v>44136</v>
      </c>
      <c r="B1798" s="10" t="s">
        <v>7974</v>
      </c>
      <c r="C1798" s="12">
        <v>0.5</v>
      </c>
      <c r="D1798" s="13">
        <v>44146</v>
      </c>
      <c r="E1798" s="7" t="s">
        <v>6978</v>
      </c>
      <c r="F1798" s="14">
        <v>45.49</v>
      </c>
      <c r="G1798" t="s">
        <v>6</v>
      </c>
    </row>
    <row r="1799" spans="1:7" ht="14.25">
      <c r="A1799" s="11">
        <v>44166</v>
      </c>
      <c r="B1799" s="10" t="s">
        <v>8883</v>
      </c>
      <c r="C1799" s="12">
        <v>0.375</v>
      </c>
      <c r="D1799" s="13">
        <v>44184</v>
      </c>
      <c r="E1799" s="7" t="s">
        <v>6978</v>
      </c>
      <c r="F1799" s="14">
        <v>45.5</v>
      </c>
      <c r="G1799" t="s">
        <v>6</v>
      </c>
    </row>
    <row r="1800" spans="1:7" ht="14.25">
      <c r="A1800" s="11">
        <v>44105</v>
      </c>
      <c r="B1800" s="10" t="s">
        <v>7476</v>
      </c>
      <c r="C1800" s="12">
        <v>0.75</v>
      </c>
      <c r="D1800" s="13">
        <v>44125</v>
      </c>
      <c r="E1800" s="7" t="s">
        <v>6978</v>
      </c>
      <c r="F1800" s="14">
        <v>45.59</v>
      </c>
      <c r="G1800" t="s">
        <v>6</v>
      </c>
    </row>
    <row r="1801" spans="1:7" ht="14.25">
      <c r="A1801" s="11">
        <v>44136</v>
      </c>
      <c r="B1801" s="10" t="s">
        <v>8186</v>
      </c>
      <c r="C1801" s="12">
        <v>0.33333333333333331</v>
      </c>
      <c r="D1801" s="13">
        <v>44155</v>
      </c>
      <c r="E1801" s="7" t="s">
        <v>6978</v>
      </c>
      <c r="F1801" s="14">
        <v>45.76</v>
      </c>
      <c r="G1801" t="s">
        <v>6</v>
      </c>
    </row>
    <row r="1802" spans="1:7" ht="14.25">
      <c r="A1802" s="11">
        <v>44136</v>
      </c>
      <c r="B1802" s="10" t="s">
        <v>7742</v>
      </c>
      <c r="C1802" s="12">
        <v>0.83333333333333337</v>
      </c>
      <c r="D1802" s="13">
        <v>44136</v>
      </c>
      <c r="E1802" s="7" t="s">
        <v>6978</v>
      </c>
      <c r="F1802" s="14">
        <v>45.82</v>
      </c>
      <c r="G1802" t="s">
        <v>6</v>
      </c>
    </row>
    <row r="1803" spans="1:7" ht="14.25">
      <c r="A1803" s="11">
        <v>44166</v>
      </c>
      <c r="B1803" s="10" t="s">
        <v>9169</v>
      </c>
      <c r="C1803" s="12">
        <v>0.29166666666666669</v>
      </c>
      <c r="D1803" s="13">
        <v>44196</v>
      </c>
      <c r="E1803" s="7" t="s">
        <v>6978</v>
      </c>
      <c r="F1803" s="14">
        <v>45.86</v>
      </c>
      <c r="G1803" t="s">
        <v>6</v>
      </c>
    </row>
    <row r="1804" spans="1:7" ht="14.25">
      <c r="A1804" s="11">
        <v>44105</v>
      </c>
      <c r="B1804" s="10" t="s">
        <v>7417</v>
      </c>
      <c r="C1804" s="12">
        <v>0.29166666666666669</v>
      </c>
      <c r="D1804" s="13">
        <v>44123</v>
      </c>
      <c r="E1804" s="7" t="s">
        <v>6978</v>
      </c>
      <c r="F1804" s="14">
        <v>45.93</v>
      </c>
      <c r="G1804" t="s">
        <v>6</v>
      </c>
    </row>
    <row r="1805" spans="1:7" ht="14.25">
      <c r="A1805" s="11">
        <v>44136</v>
      </c>
      <c r="B1805" s="10" t="s">
        <v>7993</v>
      </c>
      <c r="C1805" s="12">
        <v>0.29166666666666669</v>
      </c>
      <c r="D1805" s="13">
        <v>44147</v>
      </c>
      <c r="E1805" s="7" t="s">
        <v>6978</v>
      </c>
      <c r="F1805" s="14">
        <v>45.95</v>
      </c>
      <c r="G1805" t="s">
        <v>6</v>
      </c>
    </row>
    <row r="1806" spans="1:7" ht="14.25">
      <c r="A1806" s="11">
        <v>44105</v>
      </c>
      <c r="B1806" s="10" t="s">
        <v>7691</v>
      </c>
      <c r="C1806" s="12">
        <v>0.70833333333333337</v>
      </c>
      <c r="D1806" s="13">
        <v>44134</v>
      </c>
      <c r="E1806" s="7" t="s">
        <v>6978</v>
      </c>
      <c r="F1806" s="14">
        <v>46.01</v>
      </c>
      <c r="G1806" t="s">
        <v>6</v>
      </c>
    </row>
    <row r="1807" spans="1:7" ht="14.25">
      <c r="A1807" s="11">
        <v>44166</v>
      </c>
      <c r="B1807" s="10" t="s">
        <v>8480</v>
      </c>
      <c r="C1807" s="12">
        <v>0.58333333333333337</v>
      </c>
      <c r="D1807" s="13">
        <v>44167</v>
      </c>
      <c r="E1807" s="7" t="s">
        <v>6978</v>
      </c>
      <c r="F1807" s="14">
        <v>46.16</v>
      </c>
      <c r="G1807" t="s">
        <v>6</v>
      </c>
    </row>
    <row r="1808" spans="1:7" ht="14.25">
      <c r="A1808" s="11">
        <v>44105</v>
      </c>
      <c r="B1808" s="10" t="s">
        <v>7370</v>
      </c>
      <c r="C1808" s="12">
        <v>0.33333333333333331</v>
      </c>
      <c r="D1808" s="13">
        <v>44121</v>
      </c>
      <c r="E1808" s="7" t="s">
        <v>6978</v>
      </c>
      <c r="F1808" s="14">
        <v>46.22</v>
      </c>
      <c r="G1808" t="s">
        <v>6</v>
      </c>
    </row>
    <row r="1809" spans="1:7" ht="14.25">
      <c r="A1809" s="11">
        <v>44136</v>
      </c>
      <c r="B1809" s="10" t="s">
        <v>8393</v>
      </c>
      <c r="C1809" s="12">
        <v>0.95833333333333337</v>
      </c>
      <c r="D1809" s="13">
        <v>44163</v>
      </c>
      <c r="E1809" s="7" t="s">
        <v>6978</v>
      </c>
      <c r="F1809" s="14">
        <v>46.27</v>
      </c>
      <c r="G1809" t="s">
        <v>6</v>
      </c>
    </row>
    <row r="1810" spans="1:7" ht="14.25">
      <c r="A1810" s="11">
        <v>44166</v>
      </c>
      <c r="B1810" s="10" t="s">
        <v>8448</v>
      </c>
      <c r="C1810" s="12">
        <v>0.25</v>
      </c>
      <c r="D1810" s="13">
        <v>44166</v>
      </c>
      <c r="E1810" s="7" t="s">
        <v>6978</v>
      </c>
      <c r="F1810" s="14">
        <v>46.36</v>
      </c>
      <c r="G1810" t="s">
        <v>6</v>
      </c>
    </row>
    <row r="1811" spans="1:7" ht="14.25">
      <c r="A1811" s="11">
        <v>44136</v>
      </c>
      <c r="B1811" s="10" t="s">
        <v>8017</v>
      </c>
      <c r="C1811" s="12">
        <v>0.29166666666666669</v>
      </c>
      <c r="D1811" s="13">
        <v>44148</v>
      </c>
      <c r="E1811" s="7" t="s">
        <v>6978</v>
      </c>
      <c r="F1811" s="14">
        <v>46.48</v>
      </c>
      <c r="G1811" t="s">
        <v>6</v>
      </c>
    </row>
    <row r="1812" spans="1:7" ht="14.25">
      <c r="A1812" s="11">
        <v>44105</v>
      </c>
      <c r="B1812" s="10" t="s">
        <v>7380</v>
      </c>
      <c r="C1812" s="12">
        <v>0.75</v>
      </c>
      <c r="D1812" s="13">
        <v>44121</v>
      </c>
      <c r="E1812" s="7" t="s">
        <v>6978</v>
      </c>
      <c r="F1812" s="14">
        <v>46.75</v>
      </c>
      <c r="G1812" t="s">
        <v>6</v>
      </c>
    </row>
    <row r="1813" spans="1:7" ht="14.25">
      <c r="A1813" s="11">
        <v>44166</v>
      </c>
      <c r="B1813" s="10" t="s">
        <v>8585</v>
      </c>
      <c r="C1813" s="12">
        <v>0.95833333333333337</v>
      </c>
      <c r="D1813" s="13">
        <v>44171</v>
      </c>
      <c r="E1813" s="7" t="s">
        <v>6978</v>
      </c>
      <c r="F1813" s="14">
        <v>46.95</v>
      </c>
      <c r="G1813" t="s">
        <v>6</v>
      </c>
    </row>
    <row r="1814" spans="1:7" ht="14.25">
      <c r="A1814" s="11">
        <v>44105</v>
      </c>
      <c r="B1814" s="10" t="s">
        <v>7082</v>
      </c>
      <c r="C1814" s="12">
        <v>0.33333333333333331</v>
      </c>
      <c r="D1814" s="13">
        <v>44109</v>
      </c>
      <c r="E1814" s="7" t="s">
        <v>6978</v>
      </c>
      <c r="F1814" s="14">
        <v>47.02</v>
      </c>
      <c r="G1814" t="s">
        <v>6</v>
      </c>
    </row>
    <row r="1815" spans="1:7" ht="14.25">
      <c r="A1815" s="11">
        <v>44166</v>
      </c>
      <c r="B1815" s="10" t="s">
        <v>8871</v>
      </c>
      <c r="C1815" s="12">
        <v>0.875</v>
      </c>
      <c r="D1815" s="13">
        <v>44183</v>
      </c>
      <c r="E1815" s="7" t="s">
        <v>6978</v>
      </c>
      <c r="F1815" s="14">
        <v>47.05</v>
      </c>
      <c r="G1815" t="s">
        <v>6</v>
      </c>
    </row>
    <row r="1816" spans="1:7" ht="14.25">
      <c r="A1816" s="11">
        <v>44105</v>
      </c>
      <c r="B1816" s="10" t="s">
        <v>7658</v>
      </c>
      <c r="C1816" s="12">
        <v>0.33333333333333331</v>
      </c>
      <c r="D1816" s="13">
        <v>44133</v>
      </c>
      <c r="E1816" s="7" t="s">
        <v>6978</v>
      </c>
      <c r="F1816" s="14">
        <v>47.06</v>
      </c>
      <c r="G1816" t="s">
        <v>6</v>
      </c>
    </row>
    <row r="1817" spans="1:7" ht="14.25">
      <c r="A1817" s="11">
        <v>44136</v>
      </c>
      <c r="B1817" s="10" t="s">
        <v>8369</v>
      </c>
      <c r="C1817" s="12">
        <v>0.95833333333333337</v>
      </c>
      <c r="D1817" s="13">
        <v>44162</v>
      </c>
      <c r="E1817" s="7" t="s">
        <v>6978</v>
      </c>
      <c r="F1817" s="14">
        <v>47.1</v>
      </c>
      <c r="G1817" t="s">
        <v>6</v>
      </c>
    </row>
    <row r="1818" spans="1:7" ht="14.25">
      <c r="A1818" s="11">
        <v>44166</v>
      </c>
      <c r="B1818" s="10" t="s">
        <v>8479</v>
      </c>
      <c r="C1818" s="12">
        <v>0.54166666666666663</v>
      </c>
      <c r="D1818" s="13">
        <v>44167</v>
      </c>
      <c r="E1818" s="7" t="s">
        <v>6978</v>
      </c>
      <c r="F1818" s="14">
        <v>47.12</v>
      </c>
      <c r="G1818" t="s">
        <v>6</v>
      </c>
    </row>
    <row r="1819" spans="1:7" ht="14.25">
      <c r="A1819" s="11">
        <v>44166</v>
      </c>
      <c r="B1819" s="10" t="s">
        <v>8889</v>
      </c>
      <c r="C1819" s="12">
        <v>0.625</v>
      </c>
      <c r="D1819" s="13">
        <v>44184</v>
      </c>
      <c r="E1819" s="7" t="s">
        <v>6978</v>
      </c>
      <c r="F1819" s="14">
        <v>47.4</v>
      </c>
      <c r="G1819" t="s">
        <v>6</v>
      </c>
    </row>
    <row r="1820" spans="1:7" ht="14.25">
      <c r="A1820" s="11">
        <v>44166</v>
      </c>
      <c r="B1820" s="10" t="s">
        <v>8628</v>
      </c>
      <c r="C1820" s="12">
        <v>0.75</v>
      </c>
      <c r="D1820" s="13">
        <v>44173</v>
      </c>
      <c r="E1820" s="7" t="s">
        <v>6978</v>
      </c>
      <c r="F1820" s="14">
        <v>47.45</v>
      </c>
      <c r="G1820" t="s">
        <v>6</v>
      </c>
    </row>
    <row r="1821" spans="1:7" ht="14.25">
      <c r="A1821" s="11">
        <v>44105</v>
      </c>
      <c r="B1821" s="10" t="s">
        <v>7657</v>
      </c>
      <c r="C1821" s="12">
        <v>0.29166666666666669</v>
      </c>
      <c r="D1821" s="13">
        <v>44133</v>
      </c>
      <c r="E1821" s="7" t="s">
        <v>6978</v>
      </c>
      <c r="F1821" s="14">
        <v>47.5</v>
      </c>
      <c r="G1821" t="s">
        <v>6</v>
      </c>
    </row>
    <row r="1822" spans="1:7" ht="14.25">
      <c r="A1822" s="11">
        <v>44136</v>
      </c>
      <c r="B1822" s="10" t="s">
        <v>8172</v>
      </c>
      <c r="C1822" s="12">
        <v>0.75</v>
      </c>
      <c r="D1822" s="13">
        <v>44154</v>
      </c>
      <c r="E1822" s="7" t="s">
        <v>6978</v>
      </c>
      <c r="F1822" s="14">
        <v>47.56</v>
      </c>
      <c r="G1822" t="s">
        <v>6</v>
      </c>
    </row>
    <row r="1823" spans="1:7" ht="14.25">
      <c r="A1823" s="11">
        <v>44105</v>
      </c>
      <c r="B1823" s="10" t="s">
        <v>7621</v>
      </c>
      <c r="C1823" s="12">
        <v>0.79166666666666663</v>
      </c>
      <c r="D1823" s="13">
        <v>44131</v>
      </c>
      <c r="E1823" s="7" t="s">
        <v>6978</v>
      </c>
      <c r="F1823" s="14">
        <v>47.69</v>
      </c>
      <c r="G1823" t="s">
        <v>6</v>
      </c>
    </row>
    <row r="1824" spans="1:7" ht="14.25">
      <c r="A1824" s="11">
        <v>44105</v>
      </c>
      <c r="B1824" s="10" t="s">
        <v>7263</v>
      </c>
      <c r="C1824" s="12">
        <v>0.875</v>
      </c>
      <c r="D1824" s="13">
        <v>44116</v>
      </c>
      <c r="E1824" s="7" t="s">
        <v>6978</v>
      </c>
      <c r="F1824" s="14">
        <v>48.22</v>
      </c>
      <c r="G1824" t="s">
        <v>6</v>
      </c>
    </row>
    <row r="1825" spans="1:7" ht="14.25">
      <c r="A1825" s="11">
        <v>44166</v>
      </c>
      <c r="B1825" s="10" t="s">
        <v>8887</v>
      </c>
      <c r="C1825" s="12">
        <v>0.54166666666666663</v>
      </c>
      <c r="D1825" s="13">
        <v>44184</v>
      </c>
      <c r="E1825" s="7" t="s">
        <v>6978</v>
      </c>
      <c r="F1825" s="14">
        <v>48.29</v>
      </c>
      <c r="G1825" t="s">
        <v>6</v>
      </c>
    </row>
    <row r="1826" spans="1:7" ht="14.25">
      <c r="A1826" s="11">
        <v>44166</v>
      </c>
      <c r="B1826" s="10" t="s">
        <v>8538</v>
      </c>
      <c r="C1826" s="12">
        <v>0</v>
      </c>
      <c r="D1826" s="13">
        <v>44170</v>
      </c>
      <c r="E1826" s="7" t="s">
        <v>6978</v>
      </c>
      <c r="F1826" s="14">
        <v>48.42</v>
      </c>
      <c r="G1826" t="s">
        <v>6</v>
      </c>
    </row>
    <row r="1827" spans="1:7" ht="14.25">
      <c r="A1827" s="11">
        <v>44105</v>
      </c>
      <c r="B1827" s="10" t="s">
        <v>7382</v>
      </c>
      <c r="C1827" s="12">
        <v>0.83333333333333337</v>
      </c>
      <c r="D1827" s="13">
        <v>44121</v>
      </c>
      <c r="E1827" s="7" t="s">
        <v>6978</v>
      </c>
      <c r="F1827" s="14">
        <v>48.45</v>
      </c>
      <c r="G1827" t="s">
        <v>6</v>
      </c>
    </row>
    <row r="1828" spans="1:7" ht="14.25">
      <c r="A1828" s="11">
        <v>44105</v>
      </c>
      <c r="B1828" s="10" t="s">
        <v>7144</v>
      </c>
      <c r="C1828" s="12">
        <v>0.91666666666666663</v>
      </c>
      <c r="D1828" s="13">
        <v>44111</v>
      </c>
      <c r="E1828" s="7" t="s">
        <v>6978</v>
      </c>
      <c r="F1828" s="14">
        <v>49</v>
      </c>
      <c r="G1828" t="s">
        <v>6</v>
      </c>
    </row>
    <row r="1829" spans="1:7" ht="14.25">
      <c r="A1829" s="11">
        <v>44105</v>
      </c>
      <c r="B1829" s="10" t="s">
        <v>7693</v>
      </c>
      <c r="C1829" s="12">
        <v>0.79166666666666663</v>
      </c>
      <c r="D1829" s="13">
        <v>44134</v>
      </c>
      <c r="E1829" s="7" t="s">
        <v>6978</v>
      </c>
      <c r="F1829" s="14">
        <v>49</v>
      </c>
      <c r="G1829" t="s">
        <v>6</v>
      </c>
    </row>
    <row r="1830" spans="1:7" ht="14.25">
      <c r="A1830" s="11">
        <v>44136</v>
      </c>
      <c r="B1830" s="10" t="s">
        <v>7981</v>
      </c>
      <c r="C1830" s="12">
        <v>0.79166666666666663</v>
      </c>
      <c r="D1830" s="13">
        <v>44146</v>
      </c>
      <c r="E1830" s="7" t="s">
        <v>6978</v>
      </c>
      <c r="F1830" s="14">
        <v>49</v>
      </c>
      <c r="G1830" t="s">
        <v>6</v>
      </c>
    </row>
    <row r="1831" spans="1:7" ht="14.25">
      <c r="A1831" s="11">
        <v>44105</v>
      </c>
      <c r="B1831" s="10" t="s">
        <v>7517</v>
      </c>
      <c r="C1831" s="12">
        <v>0.45833333333333331</v>
      </c>
      <c r="D1831" s="13">
        <v>44127</v>
      </c>
      <c r="E1831" s="7" t="s">
        <v>6978</v>
      </c>
      <c r="F1831" s="14">
        <v>49.02</v>
      </c>
      <c r="G1831" t="s">
        <v>6</v>
      </c>
    </row>
    <row r="1832" spans="1:7" ht="14.25">
      <c r="A1832" s="11">
        <v>44166</v>
      </c>
      <c r="B1832" s="10" t="s">
        <v>8489</v>
      </c>
      <c r="C1832" s="12">
        <v>0.95833333333333337</v>
      </c>
      <c r="D1832" s="13">
        <v>44167</v>
      </c>
      <c r="E1832" s="7" t="s">
        <v>6978</v>
      </c>
      <c r="F1832" s="14">
        <v>49.05</v>
      </c>
      <c r="G1832" t="s">
        <v>6</v>
      </c>
    </row>
    <row r="1833" spans="1:7" ht="14.25">
      <c r="A1833" s="11">
        <v>44136</v>
      </c>
      <c r="B1833" s="10" t="s">
        <v>7982</v>
      </c>
      <c r="C1833" s="12">
        <v>0.83333333333333337</v>
      </c>
      <c r="D1833" s="13">
        <v>44146</v>
      </c>
      <c r="E1833" s="7" t="s">
        <v>6978</v>
      </c>
      <c r="F1833" s="14">
        <v>49.28</v>
      </c>
      <c r="G1833" t="s">
        <v>6</v>
      </c>
    </row>
    <row r="1834" spans="1:7" ht="14.25">
      <c r="A1834" s="11">
        <v>44105</v>
      </c>
      <c r="B1834" s="10" t="s">
        <v>7117</v>
      </c>
      <c r="C1834" s="12">
        <v>0.79166666666666663</v>
      </c>
      <c r="D1834" s="13">
        <v>44110</v>
      </c>
      <c r="E1834" s="7" t="s">
        <v>6978</v>
      </c>
      <c r="F1834" s="14">
        <v>49.35</v>
      </c>
      <c r="G1834" t="s">
        <v>6</v>
      </c>
    </row>
    <row r="1835" spans="1:7" ht="14.25">
      <c r="A1835" s="11">
        <v>44105</v>
      </c>
      <c r="B1835" s="10" t="s">
        <v>7131</v>
      </c>
      <c r="C1835" s="12">
        <v>0.375</v>
      </c>
      <c r="D1835" s="13">
        <v>44111</v>
      </c>
      <c r="E1835" s="7" t="s">
        <v>6978</v>
      </c>
      <c r="F1835" s="14">
        <v>49.52</v>
      </c>
      <c r="G1835" t="s">
        <v>6</v>
      </c>
    </row>
    <row r="1836" spans="1:7" ht="14.25">
      <c r="A1836" s="11">
        <v>44136</v>
      </c>
      <c r="B1836" s="10" t="s">
        <v>8285</v>
      </c>
      <c r="C1836" s="12">
        <v>0.45833333333333331</v>
      </c>
      <c r="D1836" s="13">
        <v>44159</v>
      </c>
      <c r="E1836" s="7" t="s">
        <v>6978</v>
      </c>
      <c r="F1836" s="14">
        <v>49.55</v>
      </c>
      <c r="G1836" t="s">
        <v>6</v>
      </c>
    </row>
    <row r="1837" spans="1:7" ht="14.25">
      <c r="A1837" s="11">
        <v>44136</v>
      </c>
      <c r="B1837" s="10" t="s">
        <v>8003</v>
      </c>
      <c r="C1837" s="12">
        <v>0.70833333333333337</v>
      </c>
      <c r="D1837" s="13">
        <v>44147</v>
      </c>
      <c r="E1837" s="7" t="s">
        <v>6978</v>
      </c>
      <c r="F1837" s="14">
        <v>49.97</v>
      </c>
      <c r="G1837" t="s">
        <v>6</v>
      </c>
    </row>
    <row r="1838" spans="1:7" ht="14.25">
      <c r="A1838" s="11">
        <v>44136</v>
      </c>
      <c r="B1838" s="10" t="s">
        <v>8124</v>
      </c>
      <c r="C1838" s="12">
        <v>0.75</v>
      </c>
      <c r="D1838" s="13">
        <v>44152</v>
      </c>
      <c r="E1838" s="7" t="s">
        <v>6978</v>
      </c>
      <c r="F1838" s="14">
        <v>50</v>
      </c>
      <c r="G1838" t="s">
        <v>6</v>
      </c>
    </row>
    <row r="1839" spans="1:7" ht="14.25">
      <c r="A1839" s="11">
        <v>44166</v>
      </c>
      <c r="B1839" s="10" t="s">
        <v>8793</v>
      </c>
      <c r="C1839" s="12">
        <v>0.625</v>
      </c>
      <c r="D1839" s="13">
        <v>44180</v>
      </c>
      <c r="E1839" s="7" t="s">
        <v>6978</v>
      </c>
      <c r="F1839" s="14">
        <v>50.01</v>
      </c>
      <c r="G1839" t="s">
        <v>6</v>
      </c>
    </row>
    <row r="1840" spans="1:7" ht="14.25">
      <c r="A1840" s="11">
        <v>44136</v>
      </c>
      <c r="B1840" s="10" t="s">
        <v>8028</v>
      </c>
      <c r="C1840" s="12">
        <v>0.75</v>
      </c>
      <c r="D1840" s="13">
        <v>44148</v>
      </c>
      <c r="E1840" s="7" t="s">
        <v>6978</v>
      </c>
      <c r="F1840" s="14">
        <v>50.05</v>
      </c>
      <c r="G1840" t="s">
        <v>6</v>
      </c>
    </row>
    <row r="1841" spans="1:7" ht="14.25">
      <c r="A1841" s="11">
        <v>44166</v>
      </c>
      <c r="B1841" s="10" t="s">
        <v>8457</v>
      </c>
      <c r="C1841" s="12">
        <v>0.625</v>
      </c>
      <c r="D1841" s="13">
        <v>44166</v>
      </c>
      <c r="E1841" s="7" t="s">
        <v>6978</v>
      </c>
      <c r="F1841" s="14">
        <v>50.14</v>
      </c>
      <c r="G1841" t="s">
        <v>6</v>
      </c>
    </row>
    <row r="1842" spans="1:7" ht="14.25">
      <c r="A1842" s="11">
        <v>44166</v>
      </c>
      <c r="B1842" s="10" t="s">
        <v>8915</v>
      </c>
      <c r="C1842" s="12">
        <v>0.70833333333333337</v>
      </c>
      <c r="D1842" s="13">
        <v>44185</v>
      </c>
      <c r="E1842" s="7" t="s">
        <v>6978</v>
      </c>
      <c r="F1842" s="14">
        <v>50.3</v>
      </c>
      <c r="G1842" t="s">
        <v>6</v>
      </c>
    </row>
    <row r="1843" spans="1:7" ht="14.25">
      <c r="A1843" s="11">
        <v>44166</v>
      </c>
      <c r="B1843" s="10" t="s">
        <v>8791</v>
      </c>
      <c r="C1843" s="12">
        <v>0.54166666666666663</v>
      </c>
      <c r="D1843" s="13">
        <v>44180</v>
      </c>
      <c r="E1843" s="7" t="s">
        <v>6978</v>
      </c>
      <c r="F1843" s="14">
        <v>50.36</v>
      </c>
      <c r="G1843" t="s">
        <v>6</v>
      </c>
    </row>
    <row r="1844" spans="1:7" ht="14.25">
      <c r="A1844" s="11">
        <v>44166</v>
      </c>
      <c r="B1844" s="10" t="s">
        <v>9152</v>
      </c>
      <c r="C1844" s="12">
        <v>0.58333333333333337</v>
      </c>
      <c r="D1844" s="13">
        <v>44195</v>
      </c>
      <c r="E1844" s="7" t="s">
        <v>6978</v>
      </c>
      <c r="F1844" s="14">
        <v>50.45</v>
      </c>
      <c r="G1844" t="s">
        <v>6</v>
      </c>
    </row>
    <row r="1845" spans="1:7" ht="14.25">
      <c r="A1845" s="11">
        <v>44166</v>
      </c>
      <c r="B1845" s="10" t="s">
        <v>8632</v>
      </c>
      <c r="C1845" s="12">
        <v>0.91666666666666663</v>
      </c>
      <c r="D1845" s="13">
        <v>44173</v>
      </c>
      <c r="E1845" s="7" t="s">
        <v>6978</v>
      </c>
      <c r="F1845" s="14">
        <v>50.46</v>
      </c>
      <c r="G1845" t="s">
        <v>6</v>
      </c>
    </row>
    <row r="1846" spans="1:7" ht="14.25">
      <c r="A1846" s="11">
        <v>44166</v>
      </c>
      <c r="B1846" s="10" t="s">
        <v>8929</v>
      </c>
      <c r="C1846" s="12">
        <v>0.29166666666666669</v>
      </c>
      <c r="D1846" s="13">
        <v>44186</v>
      </c>
      <c r="E1846" s="7" t="s">
        <v>6978</v>
      </c>
      <c r="F1846" s="14">
        <v>50.46</v>
      </c>
      <c r="G1846" t="s">
        <v>6</v>
      </c>
    </row>
    <row r="1847" spans="1:7" ht="14.25">
      <c r="A1847" s="11">
        <v>44136</v>
      </c>
      <c r="B1847" s="10" t="s">
        <v>8006</v>
      </c>
      <c r="C1847" s="12">
        <v>0.83333333333333337</v>
      </c>
      <c r="D1847" s="13">
        <v>44147</v>
      </c>
      <c r="E1847" s="7" t="s">
        <v>6978</v>
      </c>
      <c r="F1847" s="14">
        <v>50.57</v>
      </c>
      <c r="G1847" t="s">
        <v>6</v>
      </c>
    </row>
    <row r="1848" spans="1:7" ht="14.25">
      <c r="A1848" s="11">
        <v>44166</v>
      </c>
      <c r="B1848" s="10" t="s">
        <v>8509</v>
      </c>
      <c r="C1848" s="12">
        <v>0.79166666666666663</v>
      </c>
      <c r="D1848" s="13">
        <v>44168</v>
      </c>
      <c r="E1848" s="7" t="s">
        <v>6978</v>
      </c>
      <c r="F1848" s="14">
        <v>50.66</v>
      </c>
      <c r="G1848" t="s">
        <v>6</v>
      </c>
    </row>
    <row r="1849" spans="1:7" ht="14.25">
      <c r="A1849" s="11">
        <v>44136</v>
      </c>
      <c r="B1849" s="10" t="s">
        <v>8101</v>
      </c>
      <c r="C1849" s="12">
        <v>0.79166666666666663</v>
      </c>
      <c r="D1849" s="13">
        <v>44151</v>
      </c>
      <c r="E1849" s="7" t="s">
        <v>6978</v>
      </c>
      <c r="F1849" s="14">
        <v>51</v>
      </c>
      <c r="G1849" t="s">
        <v>6</v>
      </c>
    </row>
    <row r="1850" spans="1:7" ht="14.25">
      <c r="A1850" s="11">
        <v>44166</v>
      </c>
      <c r="B1850" s="10" t="s">
        <v>8631</v>
      </c>
      <c r="C1850" s="12">
        <v>0.875</v>
      </c>
      <c r="D1850" s="13">
        <v>44173</v>
      </c>
      <c r="E1850" s="7" t="s">
        <v>6978</v>
      </c>
      <c r="F1850" s="14">
        <v>51.43</v>
      </c>
      <c r="G1850" t="s">
        <v>6</v>
      </c>
    </row>
    <row r="1851" spans="1:7" ht="14.25">
      <c r="A1851" s="11">
        <v>44166</v>
      </c>
      <c r="B1851" s="10" t="s">
        <v>8676</v>
      </c>
      <c r="C1851" s="12">
        <v>0.75</v>
      </c>
      <c r="D1851" s="13">
        <v>44175</v>
      </c>
      <c r="E1851" s="7" t="s">
        <v>6978</v>
      </c>
      <c r="F1851" s="14">
        <v>51.49</v>
      </c>
      <c r="G1851" t="s">
        <v>6</v>
      </c>
    </row>
    <row r="1852" spans="1:7" ht="14.25">
      <c r="A1852" s="11">
        <v>44136</v>
      </c>
      <c r="B1852" s="10" t="s">
        <v>8260</v>
      </c>
      <c r="C1852" s="12">
        <v>0.41666666666666669</v>
      </c>
      <c r="D1852" s="13">
        <v>44158</v>
      </c>
      <c r="E1852" s="7" t="s">
        <v>6978</v>
      </c>
      <c r="F1852" s="14">
        <v>52.75</v>
      </c>
      <c r="G1852" t="s">
        <v>6</v>
      </c>
    </row>
    <row r="1853" spans="1:7" ht="14.25">
      <c r="A1853" s="11">
        <v>44166</v>
      </c>
      <c r="B1853" s="10" t="s">
        <v>8980</v>
      </c>
      <c r="C1853" s="12">
        <v>0.41666666666666669</v>
      </c>
      <c r="D1853" s="13">
        <v>44188</v>
      </c>
      <c r="E1853" s="7" t="s">
        <v>6978</v>
      </c>
      <c r="F1853" s="14">
        <v>53.01</v>
      </c>
      <c r="G1853" t="s">
        <v>6</v>
      </c>
    </row>
    <row r="1854" spans="1:7" ht="14.25">
      <c r="A1854" s="11">
        <v>44105</v>
      </c>
      <c r="B1854" s="10" t="s">
        <v>7094</v>
      </c>
      <c r="C1854" s="12">
        <v>0.83333333333333337</v>
      </c>
      <c r="D1854" s="13">
        <v>44109</v>
      </c>
      <c r="E1854" s="7" t="s">
        <v>6978</v>
      </c>
      <c r="F1854" s="14">
        <v>53.29</v>
      </c>
      <c r="G1854" t="s">
        <v>6</v>
      </c>
    </row>
    <row r="1855" spans="1:7" ht="14.25">
      <c r="A1855" s="11">
        <v>44166</v>
      </c>
      <c r="B1855" s="10" t="s">
        <v>8789</v>
      </c>
      <c r="C1855" s="12">
        <v>0.45833333333333331</v>
      </c>
      <c r="D1855" s="13">
        <v>44180</v>
      </c>
      <c r="E1855" s="7" t="s">
        <v>6978</v>
      </c>
      <c r="F1855" s="14">
        <v>53.3</v>
      </c>
      <c r="G1855" t="s">
        <v>6</v>
      </c>
    </row>
    <row r="1856" spans="1:7" ht="14.25">
      <c r="A1856" s="11">
        <v>44136</v>
      </c>
      <c r="B1856" s="10" t="s">
        <v>7934</v>
      </c>
      <c r="C1856" s="12">
        <v>0.83333333333333337</v>
      </c>
      <c r="D1856" s="13">
        <v>44144</v>
      </c>
      <c r="E1856" s="7" t="s">
        <v>6978</v>
      </c>
      <c r="F1856" s="14">
        <v>53.55</v>
      </c>
      <c r="G1856" t="s">
        <v>6</v>
      </c>
    </row>
    <row r="1857" spans="1:7" ht="14.25">
      <c r="A1857" s="11">
        <v>44166</v>
      </c>
      <c r="B1857" s="10" t="s">
        <v>9171</v>
      </c>
      <c r="C1857" s="12">
        <v>0.375</v>
      </c>
      <c r="D1857" s="13">
        <v>44196</v>
      </c>
      <c r="E1857" s="7" t="s">
        <v>6978</v>
      </c>
      <c r="F1857" s="14">
        <v>54.07</v>
      </c>
      <c r="G1857" t="s">
        <v>6</v>
      </c>
    </row>
    <row r="1858" spans="1:7" ht="14.25">
      <c r="A1858" s="11">
        <v>44136</v>
      </c>
      <c r="B1858" s="10" t="s">
        <v>8314</v>
      </c>
      <c r="C1858" s="12">
        <v>0.66666666666666663</v>
      </c>
      <c r="D1858" s="13">
        <v>44160</v>
      </c>
      <c r="E1858" s="7" t="s">
        <v>6978</v>
      </c>
      <c r="F1858" s="14">
        <v>54.57</v>
      </c>
      <c r="G1858" t="s">
        <v>6</v>
      </c>
    </row>
    <row r="1859" spans="1:7" ht="14.25">
      <c r="A1859" s="11">
        <v>44136</v>
      </c>
      <c r="B1859" s="10" t="s">
        <v>8432</v>
      </c>
      <c r="C1859" s="12">
        <v>0.58333333333333337</v>
      </c>
      <c r="D1859" s="13">
        <v>44165</v>
      </c>
      <c r="E1859" s="7" t="s">
        <v>6978</v>
      </c>
      <c r="F1859" s="14">
        <v>55.09</v>
      </c>
      <c r="G1859" t="s">
        <v>6</v>
      </c>
    </row>
    <row r="1860" spans="1:7" ht="14.25">
      <c r="A1860" s="11">
        <v>44105</v>
      </c>
      <c r="B1860" s="10" t="s">
        <v>7093</v>
      </c>
      <c r="C1860" s="12">
        <v>0.79166666666666663</v>
      </c>
      <c r="D1860" s="13">
        <v>44109</v>
      </c>
      <c r="E1860" s="7" t="s">
        <v>6978</v>
      </c>
      <c r="F1860" s="14">
        <v>55.23</v>
      </c>
      <c r="G1860" t="s">
        <v>6</v>
      </c>
    </row>
    <row r="1861" spans="1:7" ht="14.25">
      <c r="A1861" s="11">
        <v>44136</v>
      </c>
      <c r="B1861" s="10" t="s">
        <v>8357</v>
      </c>
      <c r="C1861" s="12">
        <v>0.45833333333333331</v>
      </c>
      <c r="D1861" s="13">
        <v>44162</v>
      </c>
      <c r="E1861" s="7" t="s">
        <v>6978</v>
      </c>
      <c r="F1861" s="14">
        <v>56.01</v>
      </c>
      <c r="G1861" t="s">
        <v>6</v>
      </c>
    </row>
    <row r="1862" spans="1:7" ht="14.25">
      <c r="A1862" s="11">
        <v>44136</v>
      </c>
      <c r="B1862" s="10" t="s">
        <v>8434</v>
      </c>
      <c r="C1862" s="12">
        <v>0.66666666666666663</v>
      </c>
      <c r="D1862" s="13">
        <v>44165</v>
      </c>
      <c r="E1862" s="7" t="s">
        <v>6978</v>
      </c>
      <c r="F1862" s="14">
        <v>56.26</v>
      </c>
      <c r="G1862" t="s">
        <v>6</v>
      </c>
    </row>
    <row r="1863" spans="1:7" ht="14.25">
      <c r="A1863" s="11">
        <v>44136</v>
      </c>
      <c r="B1863" s="10" t="s">
        <v>7957</v>
      </c>
      <c r="C1863" s="12">
        <v>0.79166666666666663</v>
      </c>
      <c r="D1863" s="13">
        <v>44145</v>
      </c>
      <c r="E1863" s="7" t="s">
        <v>6978</v>
      </c>
      <c r="F1863" s="14">
        <v>57.85</v>
      </c>
      <c r="G1863" t="s">
        <v>6</v>
      </c>
    </row>
    <row r="1864" spans="1:7" ht="14.25">
      <c r="A1864" s="11">
        <v>44136</v>
      </c>
      <c r="B1864" s="10" t="s">
        <v>8428</v>
      </c>
      <c r="C1864" s="12">
        <v>0.41666666666666669</v>
      </c>
      <c r="D1864" s="13">
        <v>44165</v>
      </c>
      <c r="E1864" s="7" t="s">
        <v>6978</v>
      </c>
      <c r="F1864" s="14">
        <v>58.2</v>
      </c>
      <c r="G1864" t="s">
        <v>6</v>
      </c>
    </row>
    <row r="1865" spans="1:7" ht="14.25">
      <c r="A1865" s="11">
        <v>44136</v>
      </c>
      <c r="B1865" s="10" t="s">
        <v>8429</v>
      </c>
      <c r="C1865" s="12">
        <v>0.45833333333333331</v>
      </c>
      <c r="D1865" s="13">
        <v>44165</v>
      </c>
      <c r="E1865" s="7" t="s">
        <v>6978</v>
      </c>
      <c r="F1865" s="14">
        <v>58.66</v>
      </c>
      <c r="G1865" t="s">
        <v>6</v>
      </c>
    </row>
    <row r="1866" spans="1:7" ht="14.25">
      <c r="A1866" s="11">
        <v>44136</v>
      </c>
      <c r="B1866" s="10" t="s">
        <v>8259</v>
      </c>
      <c r="C1866" s="12">
        <v>0.375</v>
      </c>
      <c r="D1866" s="13">
        <v>44158</v>
      </c>
      <c r="E1866" s="7" t="s">
        <v>6978</v>
      </c>
      <c r="F1866" s="14">
        <v>58.99</v>
      </c>
      <c r="G1866" t="s">
        <v>6</v>
      </c>
    </row>
    <row r="1867" spans="1:7" ht="14.25">
      <c r="A1867" s="11">
        <v>44166</v>
      </c>
      <c r="B1867" s="10" t="s">
        <v>8833</v>
      </c>
      <c r="C1867" s="12">
        <v>0.29166666666666669</v>
      </c>
      <c r="D1867" s="13">
        <v>44182</v>
      </c>
      <c r="E1867" s="7" t="s">
        <v>6978</v>
      </c>
      <c r="F1867" s="14">
        <v>59.45</v>
      </c>
      <c r="G1867" t="s">
        <v>6</v>
      </c>
    </row>
    <row r="1868" spans="1:7" ht="14.25">
      <c r="A1868" s="11">
        <v>44105</v>
      </c>
      <c r="B1868" s="10" t="s">
        <v>7305</v>
      </c>
      <c r="C1868" s="12">
        <v>0.625</v>
      </c>
      <c r="D1868" s="13">
        <v>44118</v>
      </c>
      <c r="E1868" s="7" t="s">
        <v>6978</v>
      </c>
      <c r="F1868" s="14">
        <v>27.51</v>
      </c>
      <c r="G1868" t="s">
        <v>7</v>
      </c>
    </row>
    <row r="1869" spans="1:7" ht="14.25">
      <c r="A1869" s="11">
        <v>44136</v>
      </c>
      <c r="B1869" s="10" t="s">
        <v>7873</v>
      </c>
      <c r="C1869" s="12">
        <v>0.29166666666666669</v>
      </c>
      <c r="D1869" s="13">
        <v>44142</v>
      </c>
      <c r="E1869" s="7" t="s">
        <v>6978</v>
      </c>
      <c r="F1869" s="14">
        <v>29.55</v>
      </c>
      <c r="G1869" t="s">
        <v>7</v>
      </c>
    </row>
    <row r="1870" spans="1:7" ht="14.25">
      <c r="A1870" s="11">
        <v>44136</v>
      </c>
      <c r="B1870" s="10" t="s">
        <v>7976</v>
      </c>
      <c r="C1870" s="12">
        <v>0.58333333333333337</v>
      </c>
      <c r="D1870" s="13">
        <v>44146</v>
      </c>
      <c r="E1870" s="7" t="s">
        <v>6978</v>
      </c>
      <c r="F1870" s="14">
        <v>37.299999999999997</v>
      </c>
      <c r="G1870" t="s">
        <v>7</v>
      </c>
    </row>
    <row r="1871" spans="1:7" ht="14.25">
      <c r="A1871" s="11">
        <v>44105</v>
      </c>
      <c r="B1871" s="10" t="s">
        <v>7254</v>
      </c>
      <c r="C1871" s="12">
        <v>0.5</v>
      </c>
      <c r="D1871" s="13">
        <v>44116</v>
      </c>
      <c r="E1871" s="7" t="s">
        <v>6978</v>
      </c>
      <c r="F1871" s="14">
        <v>39.71</v>
      </c>
      <c r="G1871" t="s">
        <v>7</v>
      </c>
    </row>
    <row r="1872" spans="1:7" ht="14.25">
      <c r="A1872" s="11">
        <v>44105</v>
      </c>
      <c r="B1872" s="10" t="s">
        <v>7099</v>
      </c>
      <c r="C1872" s="12">
        <v>4.1666666666666664E-2</v>
      </c>
      <c r="D1872" s="13">
        <v>44110</v>
      </c>
      <c r="E1872" s="7" t="s">
        <v>6978</v>
      </c>
      <c r="F1872" s="14">
        <v>40</v>
      </c>
      <c r="G1872" t="s">
        <v>7</v>
      </c>
    </row>
    <row r="1873" spans="1:7" ht="14.25">
      <c r="A1873" s="11">
        <v>44136</v>
      </c>
      <c r="B1873" s="10" t="s">
        <v>7940</v>
      </c>
      <c r="C1873" s="12">
        <v>8.3333333333333329E-2</v>
      </c>
      <c r="D1873" s="13">
        <v>44145</v>
      </c>
      <c r="E1873" s="7" t="s">
        <v>6978</v>
      </c>
      <c r="F1873" s="14">
        <v>47.21</v>
      </c>
      <c r="G1873" t="s">
        <v>7</v>
      </c>
    </row>
    <row r="1874" spans="1:7" ht="14.25">
      <c r="A1874" s="11">
        <v>44105</v>
      </c>
      <c r="B1874" s="10" t="s">
        <v>7555</v>
      </c>
      <c r="C1874" s="12">
        <v>4.1666666666666664E-2</v>
      </c>
      <c r="D1874" s="13">
        <v>44129</v>
      </c>
      <c r="E1874" s="7" t="s">
        <v>6978</v>
      </c>
      <c r="F1874" s="14">
        <v>5.51</v>
      </c>
      <c r="G1874" t="s">
        <v>326</v>
      </c>
    </row>
    <row r="1875" spans="1:7" ht="14.25">
      <c r="A1875" s="11">
        <v>44136</v>
      </c>
      <c r="B1875" s="10" t="s">
        <v>8160</v>
      </c>
      <c r="C1875" s="12">
        <v>0.25</v>
      </c>
      <c r="D1875" s="13">
        <v>44154</v>
      </c>
      <c r="E1875" s="7" t="s">
        <v>6978</v>
      </c>
      <c r="F1875" s="14">
        <v>33.4</v>
      </c>
      <c r="G1875" t="s">
        <v>49</v>
      </c>
    </row>
    <row r="1876" spans="1:7" ht="14.25">
      <c r="A1876" s="11">
        <v>44136</v>
      </c>
      <c r="B1876" s="10" t="s">
        <v>8302</v>
      </c>
      <c r="C1876" s="12">
        <v>0.16666666666666666</v>
      </c>
      <c r="D1876" s="13">
        <v>44160</v>
      </c>
      <c r="E1876" s="7" t="s">
        <v>6978</v>
      </c>
      <c r="F1876" s="14">
        <v>34.119999999999997</v>
      </c>
      <c r="G1876" t="s">
        <v>49</v>
      </c>
    </row>
    <row r="1877" spans="1:7" ht="14.25">
      <c r="A1877" s="11">
        <v>44166</v>
      </c>
      <c r="B1877" s="10" t="s">
        <v>8686</v>
      </c>
      <c r="C1877" s="12">
        <v>0.16666666666666666</v>
      </c>
      <c r="D1877" s="13">
        <v>44176</v>
      </c>
      <c r="E1877" s="7" t="s">
        <v>6978</v>
      </c>
      <c r="F1877" s="14">
        <v>19.5</v>
      </c>
      <c r="G1877" t="s">
        <v>12</v>
      </c>
    </row>
    <row r="1878" spans="1:7" ht="14.25">
      <c r="A1878" s="11">
        <v>44166</v>
      </c>
      <c r="B1878" s="10" t="s">
        <v>8518</v>
      </c>
      <c r="C1878" s="12">
        <v>0.16666666666666666</v>
      </c>
      <c r="D1878" s="13">
        <v>44169</v>
      </c>
      <c r="E1878" s="7" t="s">
        <v>6978</v>
      </c>
      <c r="F1878" s="14">
        <v>25</v>
      </c>
      <c r="G1878" t="s">
        <v>12</v>
      </c>
    </row>
    <row r="1879" spans="1:7" ht="14.25">
      <c r="A1879" s="11">
        <v>44166</v>
      </c>
      <c r="B1879" s="10" t="s">
        <v>8687</v>
      </c>
      <c r="C1879" s="12">
        <v>0.20833333333333334</v>
      </c>
      <c r="D1879" s="13">
        <v>44176</v>
      </c>
      <c r="E1879" s="7" t="s">
        <v>6978</v>
      </c>
      <c r="F1879" s="14">
        <v>25.01</v>
      </c>
      <c r="G1879" t="s">
        <v>12</v>
      </c>
    </row>
    <row r="1880" spans="1:7" ht="14.25">
      <c r="A1880" s="11">
        <v>44105</v>
      </c>
      <c r="B1880" s="10" t="s">
        <v>7307</v>
      </c>
      <c r="C1880" s="12">
        <v>0.70833333333333337</v>
      </c>
      <c r="D1880" s="13">
        <v>44118</v>
      </c>
      <c r="E1880" s="7" t="s">
        <v>6978</v>
      </c>
      <c r="F1880" s="14">
        <v>27.51</v>
      </c>
      <c r="G1880" t="s">
        <v>12</v>
      </c>
    </row>
    <row r="1881" spans="1:7" ht="14.25">
      <c r="A1881" s="11">
        <v>44105</v>
      </c>
      <c r="B1881" s="10" t="s">
        <v>7012</v>
      </c>
      <c r="C1881" s="12">
        <v>0.41666666666666669</v>
      </c>
      <c r="D1881" s="13">
        <v>44106</v>
      </c>
      <c r="E1881" s="7" t="s">
        <v>6978</v>
      </c>
      <c r="F1881" s="14">
        <v>28</v>
      </c>
      <c r="G1881" t="s">
        <v>12</v>
      </c>
    </row>
    <row r="1882" spans="1:7" ht="14.25">
      <c r="A1882" s="11">
        <v>44105</v>
      </c>
      <c r="B1882" s="10" t="s">
        <v>7304</v>
      </c>
      <c r="C1882" s="12">
        <v>0.58333333333333337</v>
      </c>
      <c r="D1882" s="13">
        <v>44118</v>
      </c>
      <c r="E1882" s="7" t="s">
        <v>6978</v>
      </c>
      <c r="F1882" s="14">
        <v>28</v>
      </c>
      <c r="G1882" t="s">
        <v>12</v>
      </c>
    </row>
    <row r="1883" spans="1:7" ht="14.25">
      <c r="A1883" s="11">
        <v>44105</v>
      </c>
      <c r="B1883" s="10" t="s">
        <v>7472</v>
      </c>
      <c r="C1883" s="12">
        <v>0.58333333333333337</v>
      </c>
      <c r="D1883" s="13">
        <v>44125</v>
      </c>
      <c r="E1883" s="7" t="s">
        <v>6978</v>
      </c>
      <c r="F1883" s="14">
        <v>30.13</v>
      </c>
      <c r="G1883" t="s">
        <v>12</v>
      </c>
    </row>
    <row r="1884" spans="1:7" ht="14.25">
      <c r="A1884" s="11">
        <v>44136</v>
      </c>
      <c r="B1884" s="10" t="s">
        <v>8133</v>
      </c>
      <c r="C1884" s="12">
        <v>0.125</v>
      </c>
      <c r="D1884" s="13">
        <v>44153</v>
      </c>
      <c r="E1884" s="7" t="s">
        <v>6978</v>
      </c>
      <c r="F1884" s="14">
        <v>30.25</v>
      </c>
      <c r="G1884" t="s">
        <v>12</v>
      </c>
    </row>
    <row r="1885" spans="1:7" ht="14.25">
      <c r="A1885" s="11">
        <v>44105</v>
      </c>
      <c r="B1885" s="10" t="s">
        <v>7533</v>
      </c>
      <c r="C1885" s="12">
        <v>0.125</v>
      </c>
      <c r="D1885" s="13">
        <v>44128</v>
      </c>
      <c r="E1885" s="7" t="s">
        <v>6978</v>
      </c>
      <c r="F1885" s="14">
        <v>30.3</v>
      </c>
      <c r="G1885" t="s">
        <v>12</v>
      </c>
    </row>
    <row r="1886" spans="1:7" ht="14.25">
      <c r="A1886" s="11">
        <v>44105</v>
      </c>
      <c r="B1886" s="10" t="s">
        <v>7590</v>
      </c>
      <c r="C1886" s="12">
        <v>0.5</v>
      </c>
      <c r="D1886" s="13">
        <v>44130</v>
      </c>
      <c r="E1886" s="7" t="s">
        <v>6978</v>
      </c>
      <c r="F1886" s="14">
        <v>31</v>
      </c>
      <c r="G1886" t="s">
        <v>12</v>
      </c>
    </row>
    <row r="1887" spans="1:7" ht="14.25">
      <c r="A1887" s="11">
        <v>44105</v>
      </c>
      <c r="B1887" s="10" t="s">
        <v>6980</v>
      </c>
      <c r="C1887" s="12">
        <v>8.3333333333333329E-2</v>
      </c>
      <c r="D1887" s="13">
        <v>44105</v>
      </c>
      <c r="E1887" s="7" t="s">
        <v>6978</v>
      </c>
      <c r="F1887" s="14">
        <v>31.18</v>
      </c>
      <c r="G1887" t="s">
        <v>12</v>
      </c>
    </row>
    <row r="1888" spans="1:7" ht="14.25">
      <c r="A1888" s="11">
        <v>44166</v>
      </c>
      <c r="B1888" s="10" t="s">
        <v>8660</v>
      </c>
      <c r="C1888" s="12">
        <v>8.3333333333333329E-2</v>
      </c>
      <c r="D1888" s="13">
        <v>44175</v>
      </c>
      <c r="E1888" s="7" t="s">
        <v>6978</v>
      </c>
      <c r="F1888" s="14">
        <v>31.25</v>
      </c>
      <c r="G1888" t="s">
        <v>12</v>
      </c>
    </row>
    <row r="1889" spans="1:7" ht="14.25">
      <c r="A1889" s="11">
        <v>44105</v>
      </c>
      <c r="B1889" s="10" t="s">
        <v>7433</v>
      </c>
      <c r="C1889" s="12">
        <v>0.95833333333333337</v>
      </c>
      <c r="D1889" s="13">
        <v>44123</v>
      </c>
      <c r="E1889" s="7" t="s">
        <v>6978</v>
      </c>
      <c r="F1889" s="14">
        <v>31.4</v>
      </c>
      <c r="G1889" t="s">
        <v>12</v>
      </c>
    </row>
    <row r="1890" spans="1:7" ht="14.25">
      <c r="A1890" s="11">
        <v>44105</v>
      </c>
      <c r="B1890" s="10" t="s">
        <v>7401</v>
      </c>
      <c r="C1890" s="12">
        <v>0.625</v>
      </c>
      <c r="D1890" s="13">
        <v>44122</v>
      </c>
      <c r="E1890" s="7" t="s">
        <v>6978</v>
      </c>
      <c r="F1890" s="14">
        <v>31.5</v>
      </c>
      <c r="G1890" t="s">
        <v>12</v>
      </c>
    </row>
    <row r="1891" spans="1:7" ht="14.25">
      <c r="A1891" s="11">
        <v>44105</v>
      </c>
      <c r="B1891" s="10" t="s">
        <v>7205</v>
      </c>
      <c r="C1891" s="12">
        <v>0.45833333333333331</v>
      </c>
      <c r="D1891" s="13">
        <v>44114</v>
      </c>
      <c r="E1891" s="7" t="s">
        <v>6978</v>
      </c>
      <c r="F1891" s="14">
        <v>31.52</v>
      </c>
      <c r="G1891" t="s">
        <v>12</v>
      </c>
    </row>
    <row r="1892" spans="1:7" ht="14.25">
      <c r="A1892" s="11">
        <v>44105</v>
      </c>
      <c r="B1892" s="10" t="s">
        <v>7269</v>
      </c>
      <c r="C1892" s="12">
        <v>0.125</v>
      </c>
      <c r="D1892" s="13">
        <v>44117</v>
      </c>
      <c r="E1892" s="7" t="s">
        <v>6978</v>
      </c>
      <c r="F1892" s="14">
        <v>31.58</v>
      </c>
      <c r="G1892" t="s">
        <v>12</v>
      </c>
    </row>
    <row r="1893" spans="1:7" ht="14.25">
      <c r="A1893" s="11">
        <v>44105</v>
      </c>
      <c r="B1893" s="10" t="s">
        <v>7196</v>
      </c>
      <c r="C1893" s="12">
        <v>8.3333333333333329E-2</v>
      </c>
      <c r="D1893" s="13">
        <v>44114</v>
      </c>
      <c r="E1893" s="7" t="s">
        <v>6978</v>
      </c>
      <c r="F1893" s="14">
        <v>31.66</v>
      </c>
      <c r="G1893" t="s">
        <v>12</v>
      </c>
    </row>
    <row r="1894" spans="1:7" ht="14.25">
      <c r="A1894" s="11">
        <v>44105</v>
      </c>
      <c r="B1894" s="10" t="s">
        <v>7316</v>
      </c>
      <c r="C1894" s="12">
        <v>8.3333333333333329E-2</v>
      </c>
      <c r="D1894" s="13">
        <v>44119</v>
      </c>
      <c r="E1894" s="7" t="s">
        <v>6978</v>
      </c>
      <c r="F1894" s="14">
        <v>31.72</v>
      </c>
      <c r="G1894" t="s">
        <v>12</v>
      </c>
    </row>
    <row r="1895" spans="1:7" ht="14.25">
      <c r="A1895" s="11">
        <v>44136</v>
      </c>
      <c r="B1895" s="10" t="s">
        <v>8132</v>
      </c>
      <c r="C1895" s="12">
        <v>8.3333333333333329E-2</v>
      </c>
      <c r="D1895" s="13">
        <v>44153</v>
      </c>
      <c r="E1895" s="7" t="s">
        <v>6978</v>
      </c>
      <c r="F1895" s="14">
        <v>31.9</v>
      </c>
      <c r="G1895" t="s">
        <v>12</v>
      </c>
    </row>
    <row r="1896" spans="1:7" ht="14.25">
      <c r="A1896" s="11">
        <v>44105</v>
      </c>
      <c r="B1896" s="10" t="s">
        <v>7103</v>
      </c>
      <c r="C1896" s="12">
        <v>0.20833333333333334</v>
      </c>
      <c r="D1896" s="13">
        <v>44110</v>
      </c>
      <c r="E1896" s="7" t="s">
        <v>6978</v>
      </c>
      <c r="F1896" s="14">
        <v>31.94</v>
      </c>
      <c r="G1896" t="s">
        <v>12</v>
      </c>
    </row>
    <row r="1897" spans="1:7" ht="14.25">
      <c r="A1897" s="11">
        <v>44105</v>
      </c>
      <c r="B1897" s="10" t="s">
        <v>7291</v>
      </c>
      <c r="C1897" s="12">
        <v>4.1666666666666664E-2</v>
      </c>
      <c r="D1897" s="13">
        <v>44118</v>
      </c>
      <c r="E1897" s="7" t="s">
        <v>6978</v>
      </c>
      <c r="F1897" s="14">
        <v>32.11</v>
      </c>
      <c r="G1897" t="s">
        <v>12</v>
      </c>
    </row>
    <row r="1898" spans="1:7" ht="14.25">
      <c r="A1898" s="11">
        <v>44105</v>
      </c>
      <c r="B1898" s="10" t="s">
        <v>7302</v>
      </c>
      <c r="C1898" s="12">
        <v>0.5</v>
      </c>
      <c r="D1898" s="13">
        <v>44118</v>
      </c>
      <c r="E1898" s="7" t="s">
        <v>6978</v>
      </c>
      <c r="F1898" s="14">
        <v>32.31</v>
      </c>
      <c r="G1898" t="s">
        <v>12</v>
      </c>
    </row>
    <row r="1899" spans="1:7" ht="14.25">
      <c r="A1899" s="11">
        <v>44105</v>
      </c>
      <c r="B1899" s="10" t="s">
        <v>7101</v>
      </c>
      <c r="C1899" s="12">
        <v>0.125</v>
      </c>
      <c r="D1899" s="13">
        <v>44110</v>
      </c>
      <c r="E1899" s="7" t="s">
        <v>6978</v>
      </c>
      <c r="F1899" s="14">
        <v>32.39</v>
      </c>
      <c r="G1899" t="s">
        <v>12</v>
      </c>
    </row>
    <row r="1900" spans="1:7" ht="14.25">
      <c r="A1900" s="11">
        <v>44105</v>
      </c>
      <c r="B1900" s="10" t="s">
        <v>7102</v>
      </c>
      <c r="C1900" s="12">
        <v>0.16666666666666666</v>
      </c>
      <c r="D1900" s="13">
        <v>44110</v>
      </c>
      <c r="E1900" s="7" t="s">
        <v>6978</v>
      </c>
      <c r="F1900" s="14">
        <v>32.5</v>
      </c>
      <c r="G1900" t="s">
        <v>12</v>
      </c>
    </row>
    <row r="1901" spans="1:7" ht="14.25">
      <c r="A1901" s="11">
        <v>44105</v>
      </c>
      <c r="B1901" s="10" t="s">
        <v>7629</v>
      </c>
      <c r="C1901" s="12">
        <v>0.125</v>
      </c>
      <c r="D1901" s="13">
        <v>44132</v>
      </c>
      <c r="E1901" s="7" t="s">
        <v>6978</v>
      </c>
      <c r="F1901" s="14">
        <v>32.6</v>
      </c>
      <c r="G1901" t="s">
        <v>12</v>
      </c>
    </row>
    <row r="1902" spans="1:7" ht="14.25">
      <c r="A1902" s="11">
        <v>44105</v>
      </c>
      <c r="B1902" s="10" t="s">
        <v>7485</v>
      </c>
      <c r="C1902" s="12">
        <v>0.125</v>
      </c>
      <c r="D1902" s="13">
        <v>44126</v>
      </c>
      <c r="E1902" s="7" t="s">
        <v>6978</v>
      </c>
      <c r="F1902" s="14">
        <v>32.68</v>
      </c>
      <c r="G1902" t="s">
        <v>12</v>
      </c>
    </row>
    <row r="1903" spans="1:7" ht="14.25">
      <c r="A1903" s="11">
        <v>44105</v>
      </c>
      <c r="B1903" s="10" t="s">
        <v>7400</v>
      </c>
      <c r="C1903" s="12">
        <v>0.58333333333333337</v>
      </c>
      <c r="D1903" s="13">
        <v>44122</v>
      </c>
      <c r="E1903" s="7" t="s">
        <v>6978</v>
      </c>
      <c r="F1903" s="14">
        <v>32.69</v>
      </c>
      <c r="G1903" t="s">
        <v>12</v>
      </c>
    </row>
    <row r="1904" spans="1:7" ht="14.25">
      <c r="A1904" s="11">
        <v>44105</v>
      </c>
      <c r="B1904" s="10" t="s">
        <v>7630</v>
      </c>
      <c r="C1904" s="12">
        <v>0.16666666666666666</v>
      </c>
      <c r="D1904" s="13">
        <v>44132</v>
      </c>
      <c r="E1904" s="7" t="s">
        <v>6978</v>
      </c>
      <c r="F1904" s="14">
        <v>32.799999999999997</v>
      </c>
      <c r="G1904" t="s">
        <v>12</v>
      </c>
    </row>
    <row r="1905" spans="1:7" ht="14.25">
      <c r="A1905" s="11">
        <v>44105</v>
      </c>
      <c r="B1905" s="10" t="s">
        <v>7270</v>
      </c>
      <c r="C1905" s="12">
        <v>0.16666666666666666</v>
      </c>
      <c r="D1905" s="13">
        <v>44117</v>
      </c>
      <c r="E1905" s="7" t="s">
        <v>6978</v>
      </c>
      <c r="F1905" s="14">
        <v>32.9</v>
      </c>
      <c r="G1905" t="s">
        <v>12</v>
      </c>
    </row>
    <row r="1906" spans="1:7" ht="14.25">
      <c r="A1906" s="11">
        <v>44105</v>
      </c>
      <c r="B1906" s="10" t="s">
        <v>7281</v>
      </c>
      <c r="C1906" s="12">
        <v>0.625</v>
      </c>
      <c r="D1906" s="13">
        <v>44117</v>
      </c>
      <c r="E1906" s="7" t="s">
        <v>6978</v>
      </c>
      <c r="F1906" s="14">
        <v>33</v>
      </c>
      <c r="G1906" t="s">
        <v>12</v>
      </c>
    </row>
    <row r="1907" spans="1:7" ht="14.25">
      <c r="A1907" s="11">
        <v>44105</v>
      </c>
      <c r="B1907" s="10" t="s">
        <v>7627</v>
      </c>
      <c r="C1907" s="12">
        <v>4.1666666666666664E-2</v>
      </c>
      <c r="D1907" s="13">
        <v>44132</v>
      </c>
      <c r="E1907" s="7" t="s">
        <v>6978</v>
      </c>
      <c r="F1907" s="14">
        <v>33</v>
      </c>
      <c r="G1907" t="s">
        <v>12</v>
      </c>
    </row>
    <row r="1908" spans="1:7" ht="14.25">
      <c r="A1908" s="11">
        <v>44105</v>
      </c>
      <c r="B1908" s="10" t="s">
        <v>7341</v>
      </c>
      <c r="C1908" s="12">
        <v>0.125</v>
      </c>
      <c r="D1908" s="13">
        <v>44120</v>
      </c>
      <c r="E1908" s="7" t="s">
        <v>6978</v>
      </c>
      <c r="F1908" s="14">
        <v>33.020000000000003</v>
      </c>
      <c r="G1908" t="s">
        <v>12</v>
      </c>
    </row>
    <row r="1909" spans="1:7" ht="14.25">
      <c r="A1909" s="11">
        <v>44105</v>
      </c>
      <c r="B1909" s="10" t="s">
        <v>7268</v>
      </c>
      <c r="C1909" s="12">
        <v>8.3333333333333329E-2</v>
      </c>
      <c r="D1909" s="13">
        <v>44117</v>
      </c>
      <c r="E1909" s="7" t="s">
        <v>6978</v>
      </c>
      <c r="F1909" s="14">
        <v>33.07</v>
      </c>
      <c r="G1909" t="s">
        <v>12</v>
      </c>
    </row>
    <row r="1910" spans="1:7" ht="14.25">
      <c r="A1910" s="11">
        <v>44105</v>
      </c>
      <c r="B1910" s="10" t="s">
        <v>7487</v>
      </c>
      <c r="C1910" s="12">
        <v>0.20833333333333334</v>
      </c>
      <c r="D1910" s="13">
        <v>44126</v>
      </c>
      <c r="E1910" s="7" t="s">
        <v>6978</v>
      </c>
      <c r="F1910" s="14">
        <v>33.08</v>
      </c>
      <c r="G1910" t="s">
        <v>12</v>
      </c>
    </row>
    <row r="1911" spans="1:7" ht="14.25">
      <c r="A1911" s="11">
        <v>44105</v>
      </c>
      <c r="B1911" s="10" t="s">
        <v>7104</v>
      </c>
      <c r="C1911" s="12">
        <v>0.25</v>
      </c>
      <c r="D1911" s="13">
        <v>44110</v>
      </c>
      <c r="E1911" s="7" t="s">
        <v>6978</v>
      </c>
      <c r="F1911" s="14">
        <v>33.1</v>
      </c>
      <c r="G1911" t="s">
        <v>12</v>
      </c>
    </row>
    <row r="1912" spans="1:7" ht="14.25">
      <c r="A1912" s="11">
        <v>44105</v>
      </c>
      <c r="B1912" s="10" t="s">
        <v>7089</v>
      </c>
      <c r="C1912" s="12">
        <v>0.625</v>
      </c>
      <c r="D1912" s="13">
        <v>44109</v>
      </c>
      <c r="E1912" s="7" t="s">
        <v>6978</v>
      </c>
      <c r="F1912" s="14">
        <v>33.229999999999997</v>
      </c>
      <c r="G1912" t="s">
        <v>12</v>
      </c>
    </row>
    <row r="1913" spans="1:7" ht="14.25">
      <c r="A1913" s="11">
        <v>44105</v>
      </c>
      <c r="B1913" s="10" t="s">
        <v>7088</v>
      </c>
      <c r="C1913" s="12">
        <v>0.58333333333333337</v>
      </c>
      <c r="D1913" s="13">
        <v>44109</v>
      </c>
      <c r="E1913" s="7" t="s">
        <v>6978</v>
      </c>
      <c r="F1913" s="14">
        <v>33.33</v>
      </c>
      <c r="G1913" t="s">
        <v>12</v>
      </c>
    </row>
    <row r="1914" spans="1:7" ht="14.25">
      <c r="A1914" s="11">
        <v>44105</v>
      </c>
      <c r="B1914" s="10" t="s">
        <v>7631</v>
      </c>
      <c r="C1914" s="12">
        <v>0.20833333333333334</v>
      </c>
      <c r="D1914" s="13">
        <v>44132</v>
      </c>
      <c r="E1914" s="7" t="s">
        <v>6978</v>
      </c>
      <c r="F1914" s="14">
        <v>33.49</v>
      </c>
      <c r="G1914" t="s">
        <v>12</v>
      </c>
    </row>
    <row r="1915" spans="1:7" ht="14.25">
      <c r="A1915" s="11">
        <v>44105</v>
      </c>
      <c r="B1915" s="10" t="s">
        <v>7449</v>
      </c>
      <c r="C1915" s="12">
        <v>0.625</v>
      </c>
      <c r="D1915" s="13">
        <v>44124</v>
      </c>
      <c r="E1915" s="7" t="s">
        <v>6978</v>
      </c>
      <c r="F1915" s="14">
        <v>33.5</v>
      </c>
      <c r="G1915" t="s">
        <v>12</v>
      </c>
    </row>
    <row r="1916" spans="1:7" ht="14.25">
      <c r="A1916" s="11">
        <v>44105</v>
      </c>
      <c r="B1916" s="10" t="s">
        <v>7193</v>
      </c>
      <c r="C1916" s="12">
        <v>0.95833333333333337</v>
      </c>
      <c r="D1916" s="13">
        <v>44113</v>
      </c>
      <c r="E1916" s="7" t="s">
        <v>6978</v>
      </c>
      <c r="F1916" s="14">
        <v>33.54</v>
      </c>
      <c r="G1916" t="s">
        <v>12</v>
      </c>
    </row>
    <row r="1917" spans="1:7" ht="14.25">
      <c r="A1917" s="11">
        <v>44105</v>
      </c>
      <c r="B1917" s="10" t="s">
        <v>7474</v>
      </c>
      <c r="C1917" s="12">
        <v>0.66666666666666663</v>
      </c>
      <c r="D1917" s="13">
        <v>44125</v>
      </c>
      <c r="E1917" s="7" t="s">
        <v>6978</v>
      </c>
      <c r="F1917" s="14">
        <v>33.549999999999997</v>
      </c>
      <c r="G1917" t="s">
        <v>12</v>
      </c>
    </row>
    <row r="1918" spans="1:7" ht="14.25">
      <c r="A1918" s="11">
        <v>44105</v>
      </c>
      <c r="B1918" s="10" t="s">
        <v>7414</v>
      </c>
      <c r="C1918" s="12">
        <v>0.16666666666666666</v>
      </c>
      <c r="D1918" s="13">
        <v>44123</v>
      </c>
      <c r="E1918" s="7" t="s">
        <v>6978</v>
      </c>
      <c r="F1918" s="14">
        <v>33.64</v>
      </c>
      <c r="G1918" t="s">
        <v>12</v>
      </c>
    </row>
    <row r="1919" spans="1:7" ht="14.25">
      <c r="A1919" s="11">
        <v>44105</v>
      </c>
      <c r="B1919" s="10" t="s">
        <v>6983</v>
      </c>
      <c r="C1919" s="12">
        <v>0.20833333333333334</v>
      </c>
      <c r="D1919" s="13">
        <v>44105</v>
      </c>
      <c r="E1919" s="7" t="s">
        <v>6978</v>
      </c>
      <c r="F1919" s="14">
        <v>34.04</v>
      </c>
      <c r="G1919" t="s">
        <v>12</v>
      </c>
    </row>
    <row r="1920" spans="1:7" ht="14.25">
      <c r="A1920" s="11">
        <v>44136</v>
      </c>
      <c r="B1920" s="10" t="s">
        <v>7831</v>
      </c>
      <c r="C1920" s="12">
        <v>0.54166666666666663</v>
      </c>
      <c r="D1920" s="13">
        <v>44140</v>
      </c>
      <c r="E1920" s="7" t="s">
        <v>6978</v>
      </c>
      <c r="F1920" s="14">
        <v>34.049999999999997</v>
      </c>
      <c r="G1920" t="s">
        <v>12</v>
      </c>
    </row>
    <row r="1921" spans="1:7" ht="14.25">
      <c r="A1921" s="11">
        <v>44105</v>
      </c>
      <c r="B1921" s="10" t="s">
        <v>6979</v>
      </c>
      <c r="C1921" s="12">
        <v>4.1666666666666664E-2</v>
      </c>
      <c r="D1921" s="13">
        <v>44105</v>
      </c>
      <c r="E1921" s="7" t="s">
        <v>6978</v>
      </c>
      <c r="F1921" s="14">
        <v>34.07</v>
      </c>
      <c r="G1921" t="s">
        <v>12</v>
      </c>
    </row>
    <row r="1922" spans="1:7" ht="14.25">
      <c r="A1922" s="11">
        <v>44105</v>
      </c>
      <c r="B1922" s="10" t="s">
        <v>7090</v>
      </c>
      <c r="C1922" s="12">
        <v>0.66666666666666663</v>
      </c>
      <c r="D1922" s="13">
        <v>44109</v>
      </c>
      <c r="E1922" s="7" t="s">
        <v>6978</v>
      </c>
      <c r="F1922" s="14">
        <v>34.07</v>
      </c>
      <c r="G1922" t="s">
        <v>12</v>
      </c>
    </row>
    <row r="1923" spans="1:7" ht="14.25">
      <c r="A1923" s="11">
        <v>44105</v>
      </c>
      <c r="B1923" s="10" t="s">
        <v>7342</v>
      </c>
      <c r="C1923" s="12">
        <v>0.16666666666666666</v>
      </c>
      <c r="D1923" s="13">
        <v>44120</v>
      </c>
      <c r="E1923" s="7" t="s">
        <v>6978</v>
      </c>
      <c r="F1923" s="14">
        <v>34.130000000000003</v>
      </c>
      <c r="G1923" t="s">
        <v>12</v>
      </c>
    </row>
    <row r="1924" spans="1:7" ht="14.25">
      <c r="A1924" s="11">
        <v>44105</v>
      </c>
      <c r="B1924" s="10" t="s">
        <v>7137</v>
      </c>
      <c r="C1924" s="12">
        <v>0.625</v>
      </c>
      <c r="D1924" s="13">
        <v>44111</v>
      </c>
      <c r="E1924" s="7" t="s">
        <v>6978</v>
      </c>
      <c r="F1924" s="14">
        <v>34.21</v>
      </c>
      <c r="G1924" t="s">
        <v>12</v>
      </c>
    </row>
    <row r="1925" spans="1:7" ht="14.25">
      <c r="A1925" s="11">
        <v>44105</v>
      </c>
      <c r="B1925" s="10" t="s">
        <v>7510</v>
      </c>
      <c r="C1925" s="12">
        <v>0.16666666666666666</v>
      </c>
      <c r="D1925" s="13">
        <v>44127</v>
      </c>
      <c r="E1925" s="7" t="s">
        <v>6978</v>
      </c>
      <c r="F1925" s="14">
        <v>34.36</v>
      </c>
      <c r="G1925" t="s">
        <v>12</v>
      </c>
    </row>
    <row r="1926" spans="1:7" ht="14.25">
      <c r="A1926" s="11">
        <v>44136</v>
      </c>
      <c r="B1926" s="10" t="s">
        <v>7793</v>
      </c>
      <c r="C1926" s="12">
        <v>0.95833333333333337</v>
      </c>
      <c r="D1926" s="13">
        <v>44138</v>
      </c>
      <c r="E1926" s="7" t="s">
        <v>6978</v>
      </c>
      <c r="F1926" s="14">
        <v>34.36</v>
      </c>
      <c r="G1926" t="s">
        <v>12</v>
      </c>
    </row>
    <row r="1927" spans="1:7" ht="14.25">
      <c r="A1927" s="11">
        <v>44105</v>
      </c>
      <c r="B1927" s="10" t="s">
        <v>7292</v>
      </c>
      <c r="C1927" s="12">
        <v>8.3333333333333329E-2</v>
      </c>
      <c r="D1927" s="13">
        <v>44118</v>
      </c>
      <c r="E1927" s="7" t="s">
        <v>6978</v>
      </c>
      <c r="F1927" s="14">
        <v>34.700000000000003</v>
      </c>
      <c r="G1927" t="s">
        <v>12</v>
      </c>
    </row>
    <row r="1928" spans="1:7" ht="14.25">
      <c r="A1928" s="11">
        <v>44105</v>
      </c>
      <c r="B1928" s="10" t="s">
        <v>7330</v>
      </c>
      <c r="C1928" s="12">
        <v>0.66666666666666663</v>
      </c>
      <c r="D1928" s="13">
        <v>44119</v>
      </c>
      <c r="E1928" s="7" t="s">
        <v>6978</v>
      </c>
      <c r="F1928" s="14">
        <v>34.78</v>
      </c>
      <c r="G1928" t="s">
        <v>12</v>
      </c>
    </row>
    <row r="1929" spans="1:7" ht="14.25">
      <c r="A1929" s="11">
        <v>44136</v>
      </c>
      <c r="B1929" s="10" t="s">
        <v>7977</v>
      </c>
      <c r="C1929" s="12">
        <v>0.625</v>
      </c>
      <c r="D1929" s="13">
        <v>44146</v>
      </c>
      <c r="E1929" s="7" t="s">
        <v>6978</v>
      </c>
      <c r="F1929" s="14">
        <v>34.799999999999997</v>
      </c>
      <c r="G1929" t="s">
        <v>12</v>
      </c>
    </row>
    <row r="1930" spans="1:7" ht="14.25">
      <c r="A1930" s="11">
        <v>44105</v>
      </c>
      <c r="B1930" s="10" t="s">
        <v>7112</v>
      </c>
      <c r="C1930" s="12">
        <v>0.58333333333333337</v>
      </c>
      <c r="D1930" s="13">
        <v>44110</v>
      </c>
      <c r="E1930" s="7" t="s">
        <v>6978</v>
      </c>
      <c r="F1930" s="14">
        <v>34.880000000000003</v>
      </c>
      <c r="G1930" t="s">
        <v>12</v>
      </c>
    </row>
    <row r="1931" spans="1:7" ht="14.25">
      <c r="A1931" s="11">
        <v>44105</v>
      </c>
      <c r="B1931" s="10" t="s">
        <v>7113</v>
      </c>
      <c r="C1931" s="12">
        <v>0.625</v>
      </c>
      <c r="D1931" s="13">
        <v>44110</v>
      </c>
      <c r="E1931" s="7" t="s">
        <v>6978</v>
      </c>
      <c r="F1931" s="14">
        <v>34.909999999999997</v>
      </c>
      <c r="G1931" t="s">
        <v>12</v>
      </c>
    </row>
    <row r="1932" spans="1:7" ht="14.25">
      <c r="A1932" s="11">
        <v>44105</v>
      </c>
      <c r="B1932" s="10" t="s">
        <v>7508</v>
      </c>
      <c r="C1932" s="12">
        <v>8.3333333333333329E-2</v>
      </c>
      <c r="D1932" s="13">
        <v>44127</v>
      </c>
      <c r="E1932" s="7" t="s">
        <v>6978</v>
      </c>
      <c r="F1932" s="14">
        <v>35</v>
      </c>
      <c r="G1932" t="s">
        <v>12</v>
      </c>
    </row>
    <row r="1933" spans="1:7" ht="14.25">
      <c r="A1933" s="11">
        <v>44105</v>
      </c>
      <c r="B1933" s="10" t="s">
        <v>7161</v>
      </c>
      <c r="C1933" s="12">
        <v>0.625</v>
      </c>
      <c r="D1933" s="13">
        <v>44112</v>
      </c>
      <c r="E1933" s="7" t="s">
        <v>6978</v>
      </c>
      <c r="F1933" s="14">
        <v>35.020000000000003</v>
      </c>
      <c r="G1933" t="s">
        <v>12</v>
      </c>
    </row>
    <row r="1934" spans="1:7" ht="14.25">
      <c r="A1934" s="11">
        <v>44105</v>
      </c>
      <c r="B1934" s="10" t="s">
        <v>7698</v>
      </c>
      <c r="C1934" s="12">
        <v>0</v>
      </c>
      <c r="D1934" s="13">
        <v>44135</v>
      </c>
      <c r="E1934" s="7" t="s">
        <v>6978</v>
      </c>
      <c r="F1934" s="14">
        <v>35.04</v>
      </c>
      <c r="G1934" t="s">
        <v>12</v>
      </c>
    </row>
    <row r="1935" spans="1:7" ht="14.25">
      <c r="A1935" s="11">
        <v>44166</v>
      </c>
      <c r="B1935" s="10" t="s">
        <v>8949</v>
      </c>
      <c r="C1935" s="12">
        <v>0.125</v>
      </c>
      <c r="D1935" s="13">
        <v>44187</v>
      </c>
      <c r="E1935" s="7" t="s">
        <v>6978</v>
      </c>
      <c r="F1935" s="14">
        <v>35.1</v>
      </c>
      <c r="G1935" t="s">
        <v>12</v>
      </c>
    </row>
    <row r="1936" spans="1:7" ht="14.25">
      <c r="A1936" s="11">
        <v>44136</v>
      </c>
      <c r="B1936" s="10" t="s">
        <v>8168</v>
      </c>
      <c r="C1936" s="12">
        <v>0.58333333333333337</v>
      </c>
      <c r="D1936" s="13">
        <v>44154</v>
      </c>
      <c r="E1936" s="7" t="s">
        <v>6978</v>
      </c>
      <c r="F1936" s="14">
        <v>35.270000000000003</v>
      </c>
      <c r="G1936" t="s">
        <v>12</v>
      </c>
    </row>
    <row r="1937" spans="1:7" ht="14.25">
      <c r="A1937" s="11">
        <v>44105</v>
      </c>
      <c r="B1937" s="10" t="s">
        <v>7136</v>
      </c>
      <c r="C1937" s="12">
        <v>0.58333333333333337</v>
      </c>
      <c r="D1937" s="13">
        <v>44111</v>
      </c>
      <c r="E1937" s="7" t="s">
        <v>6978</v>
      </c>
      <c r="F1937" s="14">
        <v>35.369999999999997</v>
      </c>
      <c r="G1937" t="s">
        <v>12</v>
      </c>
    </row>
    <row r="1938" spans="1:7" ht="14.25">
      <c r="A1938" s="11">
        <v>44105</v>
      </c>
      <c r="B1938" s="10" t="s">
        <v>7138</v>
      </c>
      <c r="C1938" s="12">
        <v>0.66666666666666663</v>
      </c>
      <c r="D1938" s="13">
        <v>44111</v>
      </c>
      <c r="E1938" s="7" t="s">
        <v>6978</v>
      </c>
      <c r="F1938" s="14">
        <v>35.369999999999997</v>
      </c>
      <c r="G1938" t="s">
        <v>12</v>
      </c>
    </row>
    <row r="1939" spans="1:7" ht="14.25">
      <c r="A1939" s="11">
        <v>44136</v>
      </c>
      <c r="B1939" s="10" t="s">
        <v>7830</v>
      </c>
      <c r="C1939" s="12">
        <v>0.5</v>
      </c>
      <c r="D1939" s="13">
        <v>44140</v>
      </c>
      <c r="E1939" s="7" t="s">
        <v>6978</v>
      </c>
      <c r="F1939" s="14">
        <v>35.65</v>
      </c>
      <c r="G1939" t="s">
        <v>12</v>
      </c>
    </row>
    <row r="1940" spans="1:7" ht="14.25">
      <c r="A1940" s="11">
        <v>44136</v>
      </c>
      <c r="B1940" s="10" t="s">
        <v>7890</v>
      </c>
      <c r="C1940" s="12">
        <v>0</v>
      </c>
      <c r="D1940" s="13">
        <v>44143</v>
      </c>
      <c r="E1940" s="7" t="s">
        <v>6978</v>
      </c>
      <c r="F1940" s="14">
        <v>35.869999999999997</v>
      </c>
      <c r="G1940" t="s">
        <v>12</v>
      </c>
    </row>
    <row r="1941" spans="1:7" ht="14.25">
      <c r="A1941" s="11">
        <v>44136</v>
      </c>
      <c r="B1941" s="10" t="s">
        <v>8130</v>
      </c>
      <c r="C1941" s="12">
        <v>0</v>
      </c>
      <c r="D1941" s="13">
        <v>44153</v>
      </c>
      <c r="E1941" s="7" t="s">
        <v>6978</v>
      </c>
      <c r="F1941" s="14">
        <v>35.89</v>
      </c>
      <c r="G1941" t="s">
        <v>12</v>
      </c>
    </row>
    <row r="1942" spans="1:7" ht="14.25">
      <c r="A1942" s="11">
        <v>44105</v>
      </c>
      <c r="B1942" s="10" t="s">
        <v>7616</v>
      </c>
      <c r="C1942" s="12">
        <v>0.58333333333333337</v>
      </c>
      <c r="D1942" s="13">
        <v>44131</v>
      </c>
      <c r="E1942" s="7" t="s">
        <v>6978</v>
      </c>
      <c r="F1942" s="14">
        <v>35.97</v>
      </c>
      <c r="G1942" t="s">
        <v>12</v>
      </c>
    </row>
    <row r="1943" spans="1:7" ht="14.25">
      <c r="A1943" s="11">
        <v>44105</v>
      </c>
      <c r="B1943" s="10" t="s">
        <v>7290</v>
      </c>
      <c r="C1943" s="12">
        <v>0</v>
      </c>
      <c r="D1943" s="13">
        <v>44118</v>
      </c>
      <c r="E1943" s="7" t="s">
        <v>6978</v>
      </c>
      <c r="F1943" s="14">
        <v>36.1</v>
      </c>
      <c r="G1943" t="s">
        <v>12</v>
      </c>
    </row>
    <row r="1944" spans="1:7" ht="14.25">
      <c r="A1944" s="11">
        <v>44105</v>
      </c>
      <c r="B1944" s="10" t="s">
        <v>7343</v>
      </c>
      <c r="C1944" s="12">
        <v>0.20833333333333334</v>
      </c>
      <c r="D1944" s="13">
        <v>44120</v>
      </c>
      <c r="E1944" s="7" t="s">
        <v>6978</v>
      </c>
      <c r="F1944" s="14">
        <v>36.1</v>
      </c>
      <c r="G1944" t="s">
        <v>12</v>
      </c>
    </row>
    <row r="1945" spans="1:7" ht="14.25">
      <c r="A1945" s="11">
        <v>44105</v>
      </c>
      <c r="B1945" s="10" t="s">
        <v>7376</v>
      </c>
      <c r="C1945" s="12">
        <v>0.58333333333333337</v>
      </c>
      <c r="D1945" s="13">
        <v>44121</v>
      </c>
      <c r="E1945" s="7" t="s">
        <v>6978</v>
      </c>
      <c r="F1945" s="14">
        <v>36.1</v>
      </c>
      <c r="G1945" t="s">
        <v>12</v>
      </c>
    </row>
    <row r="1946" spans="1:7" ht="14.25">
      <c r="A1946" s="11">
        <v>44105</v>
      </c>
      <c r="B1946" s="10" t="s">
        <v>7377</v>
      </c>
      <c r="C1946" s="12">
        <v>0.625</v>
      </c>
      <c r="D1946" s="13">
        <v>44121</v>
      </c>
      <c r="E1946" s="7" t="s">
        <v>6978</v>
      </c>
      <c r="F1946" s="14">
        <v>36.1</v>
      </c>
      <c r="G1946" t="s">
        <v>12</v>
      </c>
    </row>
    <row r="1947" spans="1:7" ht="14.25">
      <c r="A1947" s="11">
        <v>44105</v>
      </c>
      <c r="B1947" s="10" t="s">
        <v>7271</v>
      </c>
      <c r="C1947" s="12">
        <v>0.20833333333333334</v>
      </c>
      <c r="D1947" s="13">
        <v>44117</v>
      </c>
      <c r="E1947" s="7" t="s">
        <v>6978</v>
      </c>
      <c r="F1947" s="14">
        <v>36.17</v>
      </c>
      <c r="G1947" t="s">
        <v>12</v>
      </c>
    </row>
    <row r="1948" spans="1:7" ht="14.25">
      <c r="A1948" s="11">
        <v>44166</v>
      </c>
      <c r="B1948" s="10" t="s">
        <v>8601</v>
      </c>
      <c r="C1948" s="12">
        <v>0.625</v>
      </c>
      <c r="D1948" s="13">
        <v>44172</v>
      </c>
      <c r="E1948" s="7" t="s">
        <v>6978</v>
      </c>
      <c r="F1948" s="14">
        <v>36.200000000000003</v>
      </c>
      <c r="G1948" t="s">
        <v>12</v>
      </c>
    </row>
    <row r="1949" spans="1:7" ht="14.25">
      <c r="A1949" s="11">
        <v>44105</v>
      </c>
      <c r="B1949" s="10" t="s">
        <v>7127</v>
      </c>
      <c r="C1949" s="12">
        <v>0.20833333333333334</v>
      </c>
      <c r="D1949" s="13">
        <v>44111</v>
      </c>
      <c r="E1949" s="7" t="s">
        <v>6978</v>
      </c>
      <c r="F1949" s="14">
        <v>36.25</v>
      </c>
      <c r="G1949" t="s">
        <v>12</v>
      </c>
    </row>
    <row r="1950" spans="1:7" ht="14.25">
      <c r="A1950" s="11">
        <v>44105</v>
      </c>
      <c r="B1950" s="10" t="s">
        <v>7615</v>
      </c>
      <c r="C1950" s="12">
        <v>0.54166666666666663</v>
      </c>
      <c r="D1950" s="13">
        <v>44131</v>
      </c>
      <c r="E1950" s="7" t="s">
        <v>6978</v>
      </c>
      <c r="F1950" s="14">
        <v>36.270000000000003</v>
      </c>
      <c r="G1950" t="s">
        <v>12</v>
      </c>
    </row>
    <row r="1951" spans="1:7" ht="14.25">
      <c r="A1951" s="11">
        <v>44136</v>
      </c>
      <c r="B1951" s="10" t="s">
        <v>8298</v>
      </c>
      <c r="C1951" s="12">
        <v>0</v>
      </c>
      <c r="D1951" s="13">
        <v>44160</v>
      </c>
      <c r="E1951" s="7" t="s">
        <v>6978</v>
      </c>
      <c r="F1951" s="14">
        <v>36.28</v>
      </c>
      <c r="G1951" t="s">
        <v>12</v>
      </c>
    </row>
    <row r="1952" spans="1:7" ht="14.25">
      <c r="A1952" s="11">
        <v>44105</v>
      </c>
      <c r="B1952" s="10" t="s">
        <v>7114</v>
      </c>
      <c r="C1952" s="12">
        <v>0.66666666666666663</v>
      </c>
      <c r="D1952" s="13">
        <v>44110</v>
      </c>
      <c r="E1952" s="7" t="s">
        <v>6978</v>
      </c>
      <c r="F1952" s="14">
        <v>36.369999999999997</v>
      </c>
      <c r="G1952" t="s">
        <v>12</v>
      </c>
    </row>
    <row r="1953" spans="1:7" ht="14.25">
      <c r="A1953" s="11">
        <v>44136</v>
      </c>
      <c r="B1953" s="10" t="s">
        <v>8277</v>
      </c>
      <c r="C1953" s="12">
        <v>0.125</v>
      </c>
      <c r="D1953" s="13">
        <v>44159</v>
      </c>
      <c r="E1953" s="7" t="s">
        <v>6978</v>
      </c>
      <c r="F1953" s="14">
        <v>36.369999999999997</v>
      </c>
      <c r="G1953" t="s">
        <v>12</v>
      </c>
    </row>
    <row r="1954" spans="1:7" ht="14.25">
      <c r="A1954" s="11">
        <v>44166</v>
      </c>
      <c r="B1954" s="10" t="s">
        <v>8854</v>
      </c>
      <c r="C1954" s="12">
        <v>0.16666666666666666</v>
      </c>
      <c r="D1954" s="13">
        <v>44183</v>
      </c>
      <c r="E1954" s="7" t="s">
        <v>6978</v>
      </c>
      <c r="F1954" s="14">
        <v>36.5</v>
      </c>
      <c r="G1954" t="s">
        <v>12</v>
      </c>
    </row>
    <row r="1955" spans="1:7" ht="14.25">
      <c r="A1955" s="11">
        <v>44105</v>
      </c>
      <c r="B1955" s="10" t="s">
        <v>7253</v>
      </c>
      <c r="C1955" s="12">
        <v>0.45833333333333331</v>
      </c>
      <c r="D1955" s="13">
        <v>44116</v>
      </c>
      <c r="E1955" s="7" t="s">
        <v>6978</v>
      </c>
      <c r="F1955" s="14">
        <v>36.51</v>
      </c>
      <c r="G1955" t="s">
        <v>12</v>
      </c>
    </row>
    <row r="1956" spans="1:7" ht="14.25">
      <c r="A1956" s="11">
        <v>44105</v>
      </c>
      <c r="B1956" s="10" t="s">
        <v>7331</v>
      </c>
      <c r="C1956" s="12">
        <v>0.70833333333333337</v>
      </c>
      <c r="D1956" s="13">
        <v>44119</v>
      </c>
      <c r="E1956" s="7" t="s">
        <v>6978</v>
      </c>
      <c r="F1956" s="14">
        <v>36.51</v>
      </c>
      <c r="G1956" t="s">
        <v>12</v>
      </c>
    </row>
    <row r="1957" spans="1:7" ht="14.25">
      <c r="A1957" s="11">
        <v>44136</v>
      </c>
      <c r="B1957" s="10" t="s">
        <v>8278</v>
      </c>
      <c r="C1957" s="12">
        <v>0.16666666666666666</v>
      </c>
      <c r="D1957" s="13">
        <v>44159</v>
      </c>
      <c r="E1957" s="7" t="s">
        <v>6978</v>
      </c>
      <c r="F1957" s="14">
        <v>36.51</v>
      </c>
      <c r="G1957" t="s">
        <v>12</v>
      </c>
    </row>
    <row r="1958" spans="1:7" ht="14.25">
      <c r="A1958" s="11">
        <v>44136</v>
      </c>
      <c r="B1958" s="10" t="s">
        <v>8169</v>
      </c>
      <c r="C1958" s="12">
        <v>0.625</v>
      </c>
      <c r="D1958" s="13">
        <v>44154</v>
      </c>
      <c r="E1958" s="7" t="s">
        <v>6978</v>
      </c>
      <c r="F1958" s="14">
        <v>36.549999999999997</v>
      </c>
      <c r="G1958" t="s">
        <v>12</v>
      </c>
    </row>
    <row r="1959" spans="1:7" ht="14.25">
      <c r="A1959" s="11">
        <v>44105</v>
      </c>
      <c r="B1959" s="10" t="s">
        <v>7687</v>
      </c>
      <c r="C1959" s="12">
        <v>0.54166666666666663</v>
      </c>
      <c r="D1959" s="13">
        <v>44134</v>
      </c>
      <c r="E1959" s="7" t="s">
        <v>6978</v>
      </c>
      <c r="F1959" s="14">
        <v>36.76</v>
      </c>
      <c r="G1959" t="s">
        <v>12</v>
      </c>
    </row>
    <row r="1960" spans="1:7" ht="14.25">
      <c r="A1960" s="11">
        <v>44136</v>
      </c>
      <c r="B1960" s="10" t="s">
        <v>8324</v>
      </c>
      <c r="C1960" s="12">
        <v>8.3333333333333329E-2</v>
      </c>
      <c r="D1960" s="13">
        <v>44161</v>
      </c>
      <c r="E1960" s="7" t="s">
        <v>6978</v>
      </c>
      <c r="F1960" s="14">
        <v>36.770000000000003</v>
      </c>
      <c r="G1960" t="s">
        <v>12</v>
      </c>
    </row>
    <row r="1961" spans="1:7" ht="14.25">
      <c r="A1961" s="11">
        <v>44105</v>
      </c>
      <c r="B1961" s="10" t="s">
        <v>7706</v>
      </c>
      <c r="C1961" s="12">
        <v>0.33333333333333331</v>
      </c>
      <c r="D1961" s="13">
        <v>44135</v>
      </c>
      <c r="E1961" s="7" t="s">
        <v>6978</v>
      </c>
      <c r="F1961" s="14">
        <v>36.94</v>
      </c>
      <c r="G1961" t="s">
        <v>12</v>
      </c>
    </row>
    <row r="1962" spans="1:7" ht="14.25">
      <c r="A1962" s="11">
        <v>44105</v>
      </c>
      <c r="B1962" s="10" t="s">
        <v>7194</v>
      </c>
      <c r="C1962" s="12">
        <v>0</v>
      </c>
      <c r="D1962" s="13">
        <v>44114</v>
      </c>
      <c r="E1962" s="7" t="s">
        <v>6978</v>
      </c>
      <c r="F1962" s="14">
        <v>37.119999999999997</v>
      </c>
      <c r="G1962" t="s">
        <v>12</v>
      </c>
    </row>
    <row r="1963" spans="1:7" ht="14.25">
      <c r="A1963" s="11">
        <v>44105</v>
      </c>
      <c r="B1963" s="10" t="s">
        <v>7511</v>
      </c>
      <c r="C1963" s="12">
        <v>0.20833333333333334</v>
      </c>
      <c r="D1963" s="13">
        <v>44127</v>
      </c>
      <c r="E1963" s="7" t="s">
        <v>6978</v>
      </c>
      <c r="F1963" s="14">
        <v>37.229999999999997</v>
      </c>
      <c r="G1963" t="s">
        <v>12</v>
      </c>
    </row>
    <row r="1964" spans="1:7" ht="14.25">
      <c r="A1964" s="11">
        <v>44105</v>
      </c>
      <c r="B1964" s="10" t="s">
        <v>7192</v>
      </c>
      <c r="C1964" s="12">
        <v>0.91666666666666663</v>
      </c>
      <c r="D1964" s="13">
        <v>44113</v>
      </c>
      <c r="E1964" s="7" t="s">
        <v>6978</v>
      </c>
      <c r="F1964" s="14">
        <v>37.299999999999997</v>
      </c>
      <c r="G1964" t="s">
        <v>12</v>
      </c>
    </row>
    <row r="1965" spans="1:7" ht="14.25">
      <c r="A1965" s="11">
        <v>44105</v>
      </c>
      <c r="B1965" s="10" t="s">
        <v>7128</v>
      </c>
      <c r="C1965" s="12">
        <v>0.25</v>
      </c>
      <c r="D1965" s="13">
        <v>44111</v>
      </c>
      <c r="E1965" s="7" t="s">
        <v>6978</v>
      </c>
      <c r="F1965" s="14">
        <v>37.32</v>
      </c>
      <c r="G1965" t="s">
        <v>12</v>
      </c>
    </row>
    <row r="1966" spans="1:7" ht="14.25">
      <c r="A1966" s="11">
        <v>44136</v>
      </c>
      <c r="B1966" s="10" t="s">
        <v>7834</v>
      </c>
      <c r="C1966" s="12">
        <v>0.66666666666666663</v>
      </c>
      <c r="D1966" s="13">
        <v>44140</v>
      </c>
      <c r="E1966" s="7" t="s">
        <v>6978</v>
      </c>
      <c r="F1966" s="14">
        <v>37.49</v>
      </c>
      <c r="G1966" t="s">
        <v>12</v>
      </c>
    </row>
    <row r="1967" spans="1:7" ht="14.25">
      <c r="A1967" s="11">
        <v>44166</v>
      </c>
      <c r="B1967" s="10" t="s">
        <v>8855</v>
      </c>
      <c r="C1967" s="12">
        <v>0.20833333333333334</v>
      </c>
      <c r="D1967" s="13">
        <v>44183</v>
      </c>
      <c r="E1967" s="7" t="s">
        <v>6978</v>
      </c>
      <c r="F1967" s="14">
        <v>37.5</v>
      </c>
      <c r="G1967" t="s">
        <v>12</v>
      </c>
    </row>
    <row r="1968" spans="1:7" ht="14.25">
      <c r="A1968" s="11">
        <v>44166</v>
      </c>
      <c r="B1968" s="10" t="s">
        <v>8874</v>
      </c>
      <c r="C1968" s="12">
        <v>0</v>
      </c>
      <c r="D1968" s="13">
        <v>44184</v>
      </c>
      <c r="E1968" s="7" t="s">
        <v>6978</v>
      </c>
      <c r="F1968" s="14">
        <v>37.5</v>
      </c>
      <c r="G1968" t="s">
        <v>12</v>
      </c>
    </row>
    <row r="1969" spans="1:7" ht="14.25">
      <c r="A1969" s="11">
        <v>44166</v>
      </c>
      <c r="B1969" s="10" t="s">
        <v>8873</v>
      </c>
      <c r="C1969" s="12">
        <v>0.95833333333333337</v>
      </c>
      <c r="D1969" s="13">
        <v>44183</v>
      </c>
      <c r="E1969" s="7" t="s">
        <v>6978</v>
      </c>
      <c r="F1969" s="14">
        <v>37.549999999999997</v>
      </c>
      <c r="G1969" t="s">
        <v>12</v>
      </c>
    </row>
    <row r="1970" spans="1:7" ht="14.25">
      <c r="A1970" s="11">
        <v>44105</v>
      </c>
      <c r="B1970" s="10" t="s">
        <v>7259</v>
      </c>
      <c r="C1970" s="12">
        <v>0.70833333333333337</v>
      </c>
      <c r="D1970" s="13">
        <v>44116</v>
      </c>
      <c r="E1970" s="7" t="s">
        <v>6978</v>
      </c>
      <c r="F1970" s="14">
        <v>37.58</v>
      </c>
      <c r="G1970" t="s">
        <v>12</v>
      </c>
    </row>
    <row r="1971" spans="1:7" ht="14.25">
      <c r="A1971" s="11">
        <v>44105</v>
      </c>
      <c r="B1971" s="10" t="s">
        <v>7378</v>
      </c>
      <c r="C1971" s="12">
        <v>0.66666666666666663</v>
      </c>
      <c r="D1971" s="13">
        <v>44121</v>
      </c>
      <c r="E1971" s="7" t="s">
        <v>6978</v>
      </c>
      <c r="F1971" s="14">
        <v>37.68</v>
      </c>
      <c r="G1971" t="s">
        <v>12</v>
      </c>
    </row>
    <row r="1972" spans="1:7" ht="14.25">
      <c r="A1972" s="11">
        <v>44105</v>
      </c>
      <c r="B1972" s="10" t="s">
        <v>7191</v>
      </c>
      <c r="C1972" s="12">
        <v>0.875</v>
      </c>
      <c r="D1972" s="13">
        <v>44113</v>
      </c>
      <c r="E1972" s="7" t="s">
        <v>6978</v>
      </c>
      <c r="F1972" s="14">
        <v>37.76</v>
      </c>
      <c r="G1972" t="s">
        <v>12</v>
      </c>
    </row>
    <row r="1973" spans="1:7" ht="14.25">
      <c r="A1973" s="11">
        <v>44105</v>
      </c>
      <c r="B1973" s="10" t="s">
        <v>6995</v>
      </c>
      <c r="C1973" s="12">
        <v>0.70833333333333337</v>
      </c>
      <c r="D1973" s="13">
        <v>44105</v>
      </c>
      <c r="E1973" s="7" t="s">
        <v>6978</v>
      </c>
      <c r="F1973" s="14">
        <v>37.950000000000003</v>
      </c>
      <c r="G1973" t="s">
        <v>12</v>
      </c>
    </row>
    <row r="1974" spans="1:7" ht="14.25">
      <c r="A1974" s="11">
        <v>44105</v>
      </c>
      <c r="B1974" s="10" t="s">
        <v>7632</v>
      </c>
      <c r="C1974" s="12">
        <v>0.25</v>
      </c>
      <c r="D1974" s="13">
        <v>44132</v>
      </c>
      <c r="E1974" s="7" t="s">
        <v>6978</v>
      </c>
      <c r="F1974" s="14">
        <v>38</v>
      </c>
      <c r="G1974" t="s">
        <v>12</v>
      </c>
    </row>
    <row r="1975" spans="1:7" ht="14.25">
      <c r="A1975" s="11">
        <v>44136</v>
      </c>
      <c r="B1975" s="10" t="s">
        <v>8276</v>
      </c>
      <c r="C1975" s="12">
        <v>8.3333333333333329E-2</v>
      </c>
      <c r="D1975" s="13">
        <v>44159</v>
      </c>
      <c r="E1975" s="7" t="s">
        <v>6978</v>
      </c>
      <c r="F1975" s="14">
        <v>38.1</v>
      </c>
      <c r="G1975" t="s">
        <v>12</v>
      </c>
    </row>
    <row r="1976" spans="1:7" ht="14.25">
      <c r="A1976" s="11">
        <v>44105</v>
      </c>
      <c r="B1976" s="10" t="s">
        <v>7689</v>
      </c>
      <c r="C1976" s="12">
        <v>0.625</v>
      </c>
      <c r="D1976" s="13">
        <v>44134</v>
      </c>
      <c r="E1976" s="7" t="s">
        <v>6978</v>
      </c>
      <c r="F1976" s="14">
        <v>38.130000000000003</v>
      </c>
      <c r="G1976" t="s">
        <v>12</v>
      </c>
    </row>
    <row r="1977" spans="1:7" ht="14.25">
      <c r="A1977" s="11">
        <v>44105</v>
      </c>
      <c r="B1977" s="10" t="s">
        <v>6993</v>
      </c>
      <c r="C1977" s="12">
        <v>0.625</v>
      </c>
      <c r="D1977" s="13">
        <v>44105</v>
      </c>
      <c r="E1977" s="7" t="s">
        <v>6978</v>
      </c>
      <c r="F1977" s="14">
        <v>38.33</v>
      </c>
      <c r="G1977" t="s">
        <v>12</v>
      </c>
    </row>
    <row r="1978" spans="1:7" ht="14.25">
      <c r="A1978" s="11">
        <v>44105</v>
      </c>
      <c r="B1978" s="10" t="s">
        <v>7091</v>
      </c>
      <c r="C1978" s="12">
        <v>0.70833333333333337</v>
      </c>
      <c r="D1978" s="13">
        <v>44109</v>
      </c>
      <c r="E1978" s="7" t="s">
        <v>6978</v>
      </c>
      <c r="F1978" s="14">
        <v>38.5</v>
      </c>
      <c r="G1978" t="s">
        <v>12</v>
      </c>
    </row>
    <row r="1979" spans="1:7" ht="14.25">
      <c r="A1979" s="11">
        <v>44105</v>
      </c>
      <c r="B1979" s="10" t="s">
        <v>7097</v>
      </c>
      <c r="C1979" s="12">
        <v>0.95833333333333337</v>
      </c>
      <c r="D1979" s="13">
        <v>44109</v>
      </c>
      <c r="E1979" s="7" t="s">
        <v>6978</v>
      </c>
      <c r="F1979" s="14">
        <v>38.5</v>
      </c>
      <c r="G1979" t="s">
        <v>12</v>
      </c>
    </row>
    <row r="1980" spans="1:7" ht="14.25">
      <c r="A1980" s="11">
        <v>44166</v>
      </c>
      <c r="B1980" s="10" t="s">
        <v>8543</v>
      </c>
      <c r="C1980" s="12">
        <v>0.20833333333333334</v>
      </c>
      <c r="D1980" s="13">
        <v>44170</v>
      </c>
      <c r="E1980" s="7" t="s">
        <v>6978</v>
      </c>
      <c r="F1980" s="14">
        <v>38.82</v>
      </c>
      <c r="G1980" t="s">
        <v>12</v>
      </c>
    </row>
    <row r="1981" spans="1:7" ht="14.25">
      <c r="A1981" s="11">
        <v>44136</v>
      </c>
      <c r="B1981" s="10" t="s">
        <v>7887</v>
      </c>
      <c r="C1981" s="12">
        <v>0.875</v>
      </c>
      <c r="D1981" s="13">
        <v>44142</v>
      </c>
      <c r="E1981" s="7" t="s">
        <v>6978</v>
      </c>
      <c r="F1981" s="14">
        <v>39.01</v>
      </c>
      <c r="G1981" t="s">
        <v>12</v>
      </c>
    </row>
    <row r="1982" spans="1:7" ht="14.25">
      <c r="A1982" s="11">
        <v>44105</v>
      </c>
      <c r="B1982" s="10" t="s">
        <v>7266</v>
      </c>
      <c r="C1982" s="12">
        <v>0</v>
      </c>
      <c r="D1982" s="13">
        <v>44117</v>
      </c>
      <c r="E1982" s="7" t="s">
        <v>6978</v>
      </c>
      <c r="F1982" s="14">
        <v>39.1</v>
      </c>
      <c r="G1982" t="s">
        <v>12</v>
      </c>
    </row>
    <row r="1983" spans="1:7" ht="14.25">
      <c r="A1983" s="11">
        <v>44105</v>
      </c>
      <c r="B1983" s="10" t="s">
        <v>7682</v>
      </c>
      <c r="C1983" s="12">
        <v>0.33333333333333331</v>
      </c>
      <c r="D1983" s="13">
        <v>44134</v>
      </c>
      <c r="E1983" s="7" t="s">
        <v>6978</v>
      </c>
      <c r="F1983" s="14">
        <v>39.14</v>
      </c>
      <c r="G1983" t="s">
        <v>12</v>
      </c>
    </row>
    <row r="1984" spans="1:7" ht="14.25">
      <c r="A1984" s="11">
        <v>44105</v>
      </c>
      <c r="B1984" s="10" t="s">
        <v>7686</v>
      </c>
      <c r="C1984" s="12">
        <v>0.5</v>
      </c>
      <c r="D1984" s="13">
        <v>44134</v>
      </c>
      <c r="E1984" s="7" t="s">
        <v>6978</v>
      </c>
      <c r="F1984" s="14">
        <v>39.14</v>
      </c>
      <c r="G1984" t="s">
        <v>12</v>
      </c>
    </row>
    <row r="1985" spans="1:7" ht="14.25">
      <c r="A1985" s="11">
        <v>44105</v>
      </c>
      <c r="B1985" s="10" t="s">
        <v>7326</v>
      </c>
      <c r="C1985" s="12">
        <v>0.5</v>
      </c>
      <c r="D1985" s="13">
        <v>44119</v>
      </c>
      <c r="E1985" s="7" t="s">
        <v>6978</v>
      </c>
      <c r="F1985" s="14">
        <v>39.15</v>
      </c>
      <c r="G1985" t="s">
        <v>12</v>
      </c>
    </row>
    <row r="1986" spans="1:7" ht="14.25">
      <c r="A1986" s="11">
        <v>44105</v>
      </c>
      <c r="B1986" s="10" t="s">
        <v>7475</v>
      </c>
      <c r="C1986" s="12">
        <v>0.70833333333333337</v>
      </c>
      <c r="D1986" s="13">
        <v>44125</v>
      </c>
      <c r="E1986" s="7" t="s">
        <v>6978</v>
      </c>
      <c r="F1986" s="14">
        <v>39.200000000000003</v>
      </c>
      <c r="G1986" t="s">
        <v>12</v>
      </c>
    </row>
    <row r="1987" spans="1:7" ht="14.25">
      <c r="A1987" s="11">
        <v>44105</v>
      </c>
      <c r="B1987" s="10" t="s">
        <v>7110</v>
      </c>
      <c r="C1987" s="12">
        <v>0.5</v>
      </c>
      <c r="D1987" s="13">
        <v>44110</v>
      </c>
      <c r="E1987" s="7" t="s">
        <v>6978</v>
      </c>
      <c r="F1987" s="14">
        <v>39.29</v>
      </c>
      <c r="G1987" t="s">
        <v>12</v>
      </c>
    </row>
    <row r="1988" spans="1:7" ht="14.25">
      <c r="A1988" s="11">
        <v>44105</v>
      </c>
      <c r="B1988" s="10" t="s">
        <v>7684</v>
      </c>
      <c r="C1988" s="12">
        <v>0.41666666666666669</v>
      </c>
      <c r="D1988" s="13">
        <v>44134</v>
      </c>
      <c r="E1988" s="7" t="s">
        <v>6978</v>
      </c>
      <c r="F1988" s="14">
        <v>39.549999999999997</v>
      </c>
      <c r="G1988" t="s">
        <v>12</v>
      </c>
    </row>
    <row r="1989" spans="1:7" ht="14.25">
      <c r="A1989" s="11">
        <v>44136</v>
      </c>
      <c r="B1989" s="10" t="s">
        <v>8234</v>
      </c>
      <c r="C1989" s="12">
        <v>0.33333333333333331</v>
      </c>
      <c r="D1989" s="13">
        <v>44157</v>
      </c>
      <c r="E1989" s="7" t="s">
        <v>6978</v>
      </c>
      <c r="F1989" s="14">
        <v>39.549999999999997</v>
      </c>
      <c r="G1989" t="s">
        <v>12</v>
      </c>
    </row>
    <row r="1990" spans="1:7" ht="14.25">
      <c r="A1990" s="11">
        <v>44136</v>
      </c>
      <c r="B1990" s="10" t="s">
        <v>8055</v>
      </c>
      <c r="C1990" s="12">
        <v>0.875</v>
      </c>
      <c r="D1990" s="13">
        <v>44149</v>
      </c>
      <c r="E1990" s="7" t="s">
        <v>6978</v>
      </c>
      <c r="F1990" s="14">
        <v>39.6</v>
      </c>
      <c r="G1990" t="s">
        <v>12</v>
      </c>
    </row>
    <row r="1991" spans="1:7" ht="14.25">
      <c r="A1991" s="11">
        <v>44136</v>
      </c>
      <c r="B1991" s="10" t="s">
        <v>8297</v>
      </c>
      <c r="C1991" s="12">
        <v>0.95833333333333337</v>
      </c>
      <c r="D1991" s="13">
        <v>44159</v>
      </c>
      <c r="E1991" s="7" t="s">
        <v>6978</v>
      </c>
      <c r="F1991" s="14">
        <v>39.630000000000003</v>
      </c>
      <c r="G1991" t="s">
        <v>12</v>
      </c>
    </row>
    <row r="1992" spans="1:7" ht="14.25">
      <c r="A1992" s="11">
        <v>44136</v>
      </c>
      <c r="B1992" s="10" t="s">
        <v>7862</v>
      </c>
      <c r="C1992" s="12">
        <v>0.83333333333333337</v>
      </c>
      <c r="D1992" s="13">
        <v>44141</v>
      </c>
      <c r="E1992" s="7" t="s">
        <v>6978</v>
      </c>
      <c r="F1992" s="14">
        <v>39.75</v>
      </c>
      <c r="G1992" t="s">
        <v>12</v>
      </c>
    </row>
    <row r="1993" spans="1:7" ht="14.25">
      <c r="A1993" s="11">
        <v>44105</v>
      </c>
      <c r="B1993" s="10" t="s">
        <v>7289</v>
      </c>
      <c r="C1993" s="12">
        <v>0.95833333333333337</v>
      </c>
      <c r="D1993" s="13">
        <v>44117</v>
      </c>
      <c r="E1993" s="7" t="s">
        <v>6978</v>
      </c>
      <c r="F1993" s="14">
        <v>39.76</v>
      </c>
      <c r="G1993" t="s">
        <v>12</v>
      </c>
    </row>
    <row r="1994" spans="1:7" ht="14.25">
      <c r="A1994" s="11">
        <v>44136</v>
      </c>
      <c r="B1994" s="10" t="s">
        <v>8211</v>
      </c>
      <c r="C1994" s="12">
        <v>0.375</v>
      </c>
      <c r="D1994" s="13">
        <v>44156</v>
      </c>
      <c r="E1994" s="7" t="s">
        <v>6978</v>
      </c>
      <c r="F1994" s="14">
        <v>39.89</v>
      </c>
      <c r="G1994" t="s">
        <v>12</v>
      </c>
    </row>
    <row r="1995" spans="1:7" ht="14.25">
      <c r="A1995" s="11">
        <v>44105</v>
      </c>
      <c r="B1995" s="10" t="s">
        <v>7325</v>
      </c>
      <c r="C1995" s="12">
        <v>0.45833333333333331</v>
      </c>
      <c r="D1995" s="13">
        <v>44119</v>
      </c>
      <c r="E1995" s="7" t="s">
        <v>6978</v>
      </c>
      <c r="F1995" s="14">
        <v>39.9</v>
      </c>
      <c r="G1995" t="s">
        <v>12</v>
      </c>
    </row>
    <row r="1996" spans="1:7" ht="14.25">
      <c r="A1996" s="11">
        <v>44136</v>
      </c>
      <c r="B1996" s="10" t="s">
        <v>8279</v>
      </c>
      <c r="C1996" s="12">
        <v>0.20833333333333334</v>
      </c>
      <c r="D1996" s="13">
        <v>44159</v>
      </c>
      <c r="E1996" s="7" t="s">
        <v>6978</v>
      </c>
      <c r="F1996" s="14">
        <v>39.97</v>
      </c>
      <c r="G1996" t="s">
        <v>12</v>
      </c>
    </row>
    <row r="1997" spans="1:7" ht="14.25">
      <c r="A1997" s="11">
        <v>44105</v>
      </c>
      <c r="B1997" s="10" t="s">
        <v>6996</v>
      </c>
      <c r="C1997" s="12">
        <v>0.75</v>
      </c>
      <c r="D1997" s="13">
        <v>44105</v>
      </c>
      <c r="E1997" s="7" t="s">
        <v>6978</v>
      </c>
      <c r="F1997" s="14">
        <v>40</v>
      </c>
      <c r="G1997" t="s">
        <v>12</v>
      </c>
    </row>
    <row r="1998" spans="1:7" ht="14.25">
      <c r="A1998" s="11">
        <v>44105</v>
      </c>
      <c r="B1998" s="10" t="s">
        <v>7022</v>
      </c>
      <c r="C1998" s="12">
        <v>0.83333333333333337</v>
      </c>
      <c r="D1998" s="13">
        <v>44106</v>
      </c>
      <c r="E1998" s="7" t="s">
        <v>6978</v>
      </c>
      <c r="F1998" s="14">
        <v>40</v>
      </c>
      <c r="G1998" t="s">
        <v>12</v>
      </c>
    </row>
    <row r="1999" spans="1:7" ht="14.25">
      <c r="A1999" s="11">
        <v>44105</v>
      </c>
      <c r="B1999" s="10" t="s">
        <v>7186</v>
      </c>
      <c r="C1999" s="12">
        <v>0.66666666666666663</v>
      </c>
      <c r="D1999" s="13">
        <v>44113</v>
      </c>
      <c r="E1999" s="7" t="s">
        <v>6978</v>
      </c>
      <c r="F1999" s="14">
        <v>40</v>
      </c>
      <c r="G1999" t="s">
        <v>12</v>
      </c>
    </row>
    <row r="2000" spans="1:7" ht="14.25">
      <c r="A2000" s="11">
        <v>44105</v>
      </c>
      <c r="B2000" s="10" t="s">
        <v>7320</v>
      </c>
      <c r="C2000" s="12">
        <v>0.25</v>
      </c>
      <c r="D2000" s="13">
        <v>44119</v>
      </c>
      <c r="E2000" s="7" t="s">
        <v>6978</v>
      </c>
      <c r="F2000" s="14">
        <v>40</v>
      </c>
      <c r="G2000" t="s">
        <v>12</v>
      </c>
    </row>
    <row r="2001" spans="1:7" ht="14.25">
      <c r="A2001" s="11">
        <v>44105</v>
      </c>
      <c r="B2001" s="10" t="s">
        <v>7139</v>
      </c>
      <c r="C2001" s="12">
        <v>0.70833333333333337</v>
      </c>
      <c r="D2001" s="13">
        <v>44111</v>
      </c>
      <c r="E2001" s="7" t="s">
        <v>6978</v>
      </c>
      <c r="F2001" s="14">
        <v>40.03</v>
      </c>
      <c r="G2001" t="s">
        <v>12</v>
      </c>
    </row>
    <row r="2002" spans="1:7" ht="14.25">
      <c r="A2002" s="11">
        <v>44136</v>
      </c>
      <c r="B2002" s="10" t="s">
        <v>8011</v>
      </c>
      <c r="C2002" s="12">
        <v>4.1666666666666664E-2</v>
      </c>
      <c r="D2002" s="13">
        <v>44148</v>
      </c>
      <c r="E2002" s="7" t="s">
        <v>6978</v>
      </c>
      <c r="F2002" s="14">
        <v>40.049999999999997</v>
      </c>
      <c r="G2002" t="s">
        <v>12</v>
      </c>
    </row>
    <row r="2003" spans="1:7" ht="14.25">
      <c r="A2003" s="11">
        <v>44105</v>
      </c>
      <c r="B2003" s="10" t="s">
        <v>7000</v>
      </c>
      <c r="C2003" s="12">
        <v>0.91666666666666663</v>
      </c>
      <c r="D2003" s="13">
        <v>44105</v>
      </c>
      <c r="E2003" s="7" t="s">
        <v>6978</v>
      </c>
      <c r="F2003" s="14">
        <v>40.07</v>
      </c>
      <c r="G2003" t="s">
        <v>12</v>
      </c>
    </row>
    <row r="2004" spans="1:7" ht="14.25">
      <c r="A2004" s="11">
        <v>44105</v>
      </c>
      <c r="B2004" s="10" t="s">
        <v>7488</v>
      </c>
      <c r="C2004" s="12">
        <v>0.25</v>
      </c>
      <c r="D2004" s="13">
        <v>44126</v>
      </c>
      <c r="E2004" s="7" t="s">
        <v>6978</v>
      </c>
      <c r="F2004" s="14">
        <v>40.11</v>
      </c>
      <c r="G2004" t="s">
        <v>12</v>
      </c>
    </row>
    <row r="2005" spans="1:7" ht="14.25">
      <c r="A2005" s="11">
        <v>44105</v>
      </c>
      <c r="B2005" s="10" t="s">
        <v>7309</v>
      </c>
      <c r="C2005" s="12">
        <v>0.79166666666666663</v>
      </c>
      <c r="D2005" s="13">
        <v>44118</v>
      </c>
      <c r="E2005" s="7" t="s">
        <v>6978</v>
      </c>
      <c r="F2005" s="14">
        <v>40.119999999999997</v>
      </c>
      <c r="G2005" t="s">
        <v>12</v>
      </c>
    </row>
    <row r="2006" spans="1:7" ht="14.25">
      <c r="A2006" s="11">
        <v>44136</v>
      </c>
      <c r="B2006" s="10" t="s">
        <v>8237</v>
      </c>
      <c r="C2006" s="12">
        <v>0.45833333333333331</v>
      </c>
      <c r="D2006" s="13">
        <v>44157</v>
      </c>
      <c r="E2006" s="7" t="s">
        <v>6978</v>
      </c>
      <c r="F2006" s="14">
        <v>40.24</v>
      </c>
      <c r="G2006" t="s">
        <v>12</v>
      </c>
    </row>
    <row r="2007" spans="1:7" ht="14.25">
      <c r="A2007" s="11">
        <v>44136</v>
      </c>
      <c r="B2007" s="10" t="s">
        <v>8401</v>
      </c>
      <c r="C2007" s="12">
        <v>0.29166666666666669</v>
      </c>
      <c r="D2007" s="13">
        <v>44164</v>
      </c>
      <c r="E2007" s="7" t="s">
        <v>6978</v>
      </c>
      <c r="F2007" s="14">
        <v>40.6</v>
      </c>
      <c r="G2007" t="s">
        <v>12</v>
      </c>
    </row>
    <row r="2008" spans="1:7" ht="14.25">
      <c r="A2008" s="11">
        <v>44166</v>
      </c>
      <c r="B2008" s="10" t="s">
        <v>8731</v>
      </c>
      <c r="C2008" s="12">
        <v>4.1666666666666664E-2</v>
      </c>
      <c r="D2008" s="13">
        <v>44178</v>
      </c>
      <c r="E2008" s="7" t="s">
        <v>6978</v>
      </c>
      <c r="F2008" s="14">
        <v>40.6</v>
      </c>
      <c r="G2008" t="s">
        <v>12</v>
      </c>
    </row>
    <row r="2009" spans="1:7" ht="14.25">
      <c r="A2009" s="11">
        <v>44105</v>
      </c>
      <c r="B2009" s="10" t="s">
        <v>7720</v>
      </c>
      <c r="C2009" s="12">
        <v>0.91666666666666663</v>
      </c>
      <c r="D2009" s="13">
        <v>44135</v>
      </c>
      <c r="E2009" s="7" t="s">
        <v>6978</v>
      </c>
      <c r="F2009" s="14">
        <v>40.9</v>
      </c>
      <c r="G2009" t="s">
        <v>12</v>
      </c>
    </row>
    <row r="2010" spans="1:7" ht="14.25">
      <c r="A2010" s="11">
        <v>44136</v>
      </c>
      <c r="B2010" s="10" t="s">
        <v>8082</v>
      </c>
      <c r="C2010" s="12">
        <v>0</v>
      </c>
      <c r="D2010" s="13">
        <v>44151</v>
      </c>
      <c r="E2010" s="7" t="s">
        <v>6978</v>
      </c>
      <c r="F2010" s="14">
        <v>40.93</v>
      </c>
      <c r="G2010" t="s">
        <v>12</v>
      </c>
    </row>
    <row r="2011" spans="1:7" ht="14.25">
      <c r="A2011" s="11">
        <v>44136</v>
      </c>
      <c r="B2011" s="10" t="s">
        <v>7911</v>
      </c>
      <c r="C2011" s="12">
        <v>0.875</v>
      </c>
      <c r="D2011" s="13">
        <v>44143</v>
      </c>
      <c r="E2011" s="7" t="s">
        <v>6978</v>
      </c>
      <c r="F2011" s="14">
        <v>41</v>
      </c>
      <c r="G2011" t="s">
        <v>12</v>
      </c>
    </row>
    <row r="2012" spans="1:7" ht="14.25">
      <c r="A2012" s="11">
        <v>44166</v>
      </c>
      <c r="B2012" s="10" t="s">
        <v>8469</v>
      </c>
      <c r="C2012" s="12">
        <v>0.125</v>
      </c>
      <c r="D2012" s="13">
        <v>44167</v>
      </c>
      <c r="E2012" s="7" t="s">
        <v>6978</v>
      </c>
      <c r="F2012" s="14">
        <v>41.03</v>
      </c>
      <c r="G2012" t="s">
        <v>12</v>
      </c>
    </row>
    <row r="2013" spans="1:7" ht="14.25">
      <c r="A2013" s="11">
        <v>44105</v>
      </c>
      <c r="B2013" s="10" t="s">
        <v>7115</v>
      </c>
      <c r="C2013" s="12">
        <v>0.70833333333333337</v>
      </c>
      <c r="D2013" s="13">
        <v>44110</v>
      </c>
      <c r="E2013" s="7" t="s">
        <v>6978</v>
      </c>
      <c r="F2013" s="14">
        <v>41.07</v>
      </c>
      <c r="G2013" t="s">
        <v>12</v>
      </c>
    </row>
    <row r="2014" spans="1:7" ht="14.25">
      <c r="A2014" s="11">
        <v>44105</v>
      </c>
      <c r="B2014" s="10" t="s">
        <v>7690</v>
      </c>
      <c r="C2014" s="12">
        <v>0.66666666666666663</v>
      </c>
      <c r="D2014" s="13">
        <v>44134</v>
      </c>
      <c r="E2014" s="7" t="s">
        <v>6978</v>
      </c>
      <c r="F2014" s="14">
        <v>41.11</v>
      </c>
      <c r="G2014" t="s">
        <v>12</v>
      </c>
    </row>
    <row r="2015" spans="1:7" ht="14.25">
      <c r="A2015" s="11">
        <v>44136</v>
      </c>
      <c r="B2015" s="10" t="s">
        <v>8213</v>
      </c>
      <c r="C2015" s="12">
        <v>0.45833333333333331</v>
      </c>
      <c r="D2015" s="13">
        <v>44156</v>
      </c>
      <c r="E2015" s="7" t="s">
        <v>6978</v>
      </c>
      <c r="F2015" s="14">
        <v>41.12</v>
      </c>
      <c r="G2015" t="s">
        <v>12</v>
      </c>
    </row>
    <row r="2016" spans="1:7" ht="14.25">
      <c r="A2016" s="11">
        <v>44105</v>
      </c>
      <c r="B2016" s="10" t="s">
        <v>7148</v>
      </c>
      <c r="C2016" s="12">
        <v>8.3333333333333329E-2</v>
      </c>
      <c r="D2016" s="13">
        <v>44112</v>
      </c>
      <c r="E2016" s="7" t="s">
        <v>6978</v>
      </c>
      <c r="F2016" s="14">
        <v>41.17</v>
      </c>
      <c r="G2016" t="s">
        <v>12</v>
      </c>
    </row>
    <row r="2017" spans="1:7" ht="14.25">
      <c r="A2017" s="11">
        <v>44136</v>
      </c>
      <c r="B2017" s="10" t="s">
        <v>7800</v>
      </c>
      <c r="C2017" s="12">
        <v>0.25</v>
      </c>
      <c r="D2017" s="13">
        <v>44139</v>
      </c>
      <c r="E2017" s="7" t="s">
        <v>6978</v>
      </c>
      <c r="F2017" s="14">
        <v>41.28</v>
      </c>
      <c r="G2017" t="s">
        <v>12</v>
      </c>
    </row>
    <row r="2018" spans="1:7" ht="14.25">
      <c r="A2018" s="11">
        <v>44136</v>
      </c>
      <c r="B2018" s="10" t="s">
        <v>8054</v>
      </c>
      <c r="C2018" s="12">
        <v>0.83333333333333337</v>
      </c>
      <c r="D2018" s="13">
        <v>44149</v>
      </c>
      <c r="E2018" s="7" t="s">
        <v>6978</v>
      </c>
      <c r="F2018" s="14">
        <v>41.29</v>
      </c>
      <c r="G2018" t="s">
        <v>12</v>
      </c>
    </row>
    <row r="2019" spans="1:7" ht="14.25">
      <c r="A2019" s="11">
        <v>44105</v>
      </c>
      <c r="B2019" s="10" t="s">
        <v>7279</v>
      </c>
      <c r="C2019" s="12">
        <v>0.54166666666666663</v>
      </c>
      <c r="D2019" s="13">
        <v>44117</v>
      </c>
      <c r="E2019" s="7" t="s">
        <v>6978</v>
      </c>
      <c r="F2019" s="14">
        <v>41.31</v>
      </c>
      <c r="G2019" t="s">
        <v>12</v>
      </c>
    </row>
    <row r="2020" spans="1:7" ht="14.25">
      <c r="A2020" s="11">
        <v>44105</v>
      </c>
      <c r="B2020" s="10" t="s">
        <v>7134</v>
      </c>
      <c r="C2020" s="12">
        <v>0.5</v>
      </c>
      <c r="D2020" s="13">
        <v>44111</v>
      </c>
      <c r="E2020" s="7" t="s">
        <v>6978</v>
      </c>
      <c r="F2020" s="14">
        <v>41.35</v>
      </c>
      <c r="G2020" t="s">
        <v>12</v>
      </c>
    </row>
    <row r="2021" spans="1:7" ht="14.25">
      <c r="A2021" s="11">
        <v>44136</v>
      </c>
      <c r="B2021" s="10" t="s">
        <v>8081</v>
      </c>
      <c r="C2021" s="12">
        <v>0.95833333333333337</v>
      </c>
      <c r="D2021" s="13">
        <v>44150</v>
      </c>
      <c r="E2021" s="7" t="s">
        <v>6978</v>
      </c>
      <c r="F2021" s="14">
        <v>41.35</v>
      </c>
      <c r="G2021" t="s">
        <v>12</v>
      </c>
    </row>
    <row r="2022" spans="1:7" ht="14.25">
      <c r="A2022" s="11">
        <v>44166</v>
      </c>
      <c r="B2022" s="10" t="s">
        <v>8699</v>
      </c>
      <c r="C2022" s="12">
        <v>0.70833333333333337</v>
      </c>
      <c r="D2022" s="13">
        <v>44176</v>
      </c>
      <c r="E2022" s="7" t="s">
        <v>6978</v>
      </c>
      <c r="F2022" s="14">
        <v>41.41</v>
      </c>
      <c r="G2022" t="s">
        <v>12</v>
      </c>
    </row>
    <row r="2023" spans="1:7" ht="14.25">
      <c r="A2023" s="11">
        <v>44105</v>
      </c>
      <c r="B2023" s="10" t="s">
        <v>7683</v>
      </c>
      <c r="C2023" s="12">
        <v>0.375</v>
      </c>
      <c r="D2023" s="13">
        <v>44134</v>
      </c>
      <c r="E2023" s="7" t="s">
        <v>6978</v>
      </c>
      <c r="F2023" s="14">
        <v>41.44</v>
      </c>
      <c r="G2023" t="s">
        <v>12</v>
      </c>
    </row>
    <row r="2024" spans="1:7" ht="14.25">
      <c r="A2024" s="11">
        <v>44136</v>
      </c>
      <c r="B2024" s="10" t="s">
        <v>8350</v>
      </c>
      <c r="C2024" s="12">
        <v>0.16666666666666666</v>
      </c>
      <c r="D2024" s="13">
        <v>44162</v>
      </c>
      <c r="E2024" s="7" t="s">
        <v>6978</v>
      </c>
      <c r="F2024" s="14">
        <v>41.44</v>
      </c>
      <c r="G2024" t="s">
        <v>12</v>
      </c>
    </row>
    <row r="2025" spans="1:7" ht="14.25">
      <c r="A2025" s="11">
        <v>44105</v>
      </c>
      <c r="B2025" s="10" t="s">
        <v>7158</v>
      </c>
      <c r="C2025" s="12">
        <v>0.5</v>
      </c>
      <c r="D2025" s="13">
        <v>44112</v>
      </c>
      <c r="E2025" s="7" t="s">
        <v>6978</v>
      </c>
      <c r="F2025" s="14">
        <v>41.46</v>
      </c>
      <c r="G2025" t="s">
        <v>12</v>
      </c>
    </row>
    <row r="2026" spans="1:7" ht="14.25">
      <c r="A2026" s="11">
        <v>44166</v>
      </c>
      <c r="B2026" s="10" t="s">
        <v>8553</v>
      </c>
      <c r="C2026" s="12">
        <v>0.625</v>
      </c>
      <c r="D2026" s="13">
        <v>44170</v>
      </c>
      <c r="E2026" s="7" t="s">
        <v>6978</v>
      </c>
      <c r="F2026" s="14">
        <v>41.53</v>
      </c>
      <c r="G2026" t="s">
        <v>12</v>
      </c>
    </row>
    <row r="2027" spans="1:7" ht="14.25">
      <c r="A2027" s="11">
        <v>44136</v>
      </c>
      <c r="B2027" s="10" t="s">
        <v>7810</v>
      </c>
      <c r="C2027" s="12">
        <v>0.66666666666666663</v>
      </c>
      <c r="D2027" s="13">
        <v>44139</v>
      </c>
      <c r="E2027" s="7" t="s">
        <v>6978</v>
      </c>
      <c r="F2027" s="14">
        <v>41.55</v>
      </c>
      <c r="G2027" t="s">
        <v>12</v>
      </c>
    </row>
    <row r="2028" spans="1:7" ht="14.25">
      <c r="A2028" s="11">
        <v>44136</v>
      </c>
      <c r="B2028" s="10" t="s">
        <v>7985</v>
      </c>
      <c r="C2028" s="12">
        <v>0.95833333333333337</v>
      </c>
      <c r="D2028" s="13">
        <v>44146</v>
      </c>
      <c r="E2028" s="7" t="s">
        <v>6978</v>
      </c>
      <c r="F2028" s="14">
        <v>41.55</v>
      </c>
      <c r="G2028" t="s">
        <v>12</v>
      </c>
    </row>
    <row r="2029" spans="1:7" ht="14.25">
      <c r="A2029" s="11">
        <v>44136</v>
      </c>
      <c r="B2029" s="10" t="s">
        <v>7975</v>
      </c>
      <c r="C2029" s="12">
        <v>0.54166666666666663</v>
      </c>
      <c r="D2029" s="13">
        <v>44146</v>
      </c>
      <c r="E2029" s="7" t="s">
        <v>6978</v>
      </c>
      <c r="F2029" s="14">
        <v>41.7</v>
      </c>
      <c r="G2029" t="s">
        <v>12</v>
      </c>
    </row>
    <row r="2030" spans="1:7" ht="14.25">
      <c r="A2030" s="11">
        <v>44136</v>
      </c>
      <c r="B2030" s="10" t="s">
        <v>7813</v>
      </c>
      <c r="C2030" s="12">
        <v>0.79166666666666663</v>
      </c>
      <c r="D2030" s="13">
        <v>44139</v>
      </c>
      <c r="E2030" s="7" t="s">
        <v>6978</v>
      </c>
      <c r="F2030" s="14">
        <v>41.85</v>
      </c>
      <c r="G2030" t="s">
        <v>12</v>
      </c>
    </row>
    <row r="2031" spans="1:7" ht="14.25">
      <c r="A2031" s="11">
        <v>44105</v>
      </c>
      <c r="B2031" s="10" t="s">
        <v>6992</v>
      </c>
      <c r="C2031" s="12">
        <v>0.58333333333333337</v>
      </c>
      <c r="D2031" s="13">
        <v>44105</v>
      </c>
      <c r="E2031" s="7" t="s">
        <v>6978</v>
      </c>
      <c r="F2031" s="14">
        <v>41.93</v>
      </c>
      <c r="G2031" t="s">
        <v>12</v>
      </c>
    </row>
    <row r="2032" spans="1:7" ht="14.25">
      <c r="A2032" s="11">
        <v>44105</v>
      </c>
      <c r="B2032" s="10" t="s">
        <v>7256</v>
      </c>
      <c r="C2032" s="12">
        <v>0.58333333333333337</v>
      </c>
      <c r="D2032" s="13">
        <v>44116</v>
      </c>
      <c r="E2032" s="7" t="s">
        <v>6978</v>
      </c>
      <c r="F2032" s="14">
        <v>41.93</v>
      </c>
      <c r="G2032" t="s">
        <v>12</v>
      </c>
    </row>
    <row r="2033" spans="1:7" ht="14.25">
      <c r="A2033" s="11">
        <v>44136</v>
      </c>
      <c r="B2033" s="10" t="s">
        <v>8045</v>
      </c>
      <c r="C2033" s="12">
        <v>0.45833333333333331</v>
      </c>
      <c r="D2033" s="13">
        <v>44149</v>
      </c>
      <c r="E2033" s="7" t="s">
        <v>6978</v>
      </c>
      <c r="F2033" s="14">
        <v>41.96</v>
      </c>
      <c r="G2033" t="s">
        <v>12</v>
      </c>
    </row>
    <row r="2034" spans="1:7" ht="14.25">
      <c r="A2034" s="11">
        <v>44105</v>
      </c>
      <c r="B2034" s="10" t="s">
        <v>7624</v>
      </c>
      <c r="C2034" s="12">
        <v>0.91666666666666663</v>
      </c>
      <c r="D2034" s="13">
        <v>44131</v>
      </c>
      <c r="E2034" s="7" t="s">
        <v>6978</v>
      </c>
      <c r="F2034" s="14">
        <v>42</v>
      </c>
      <c r="G2034" t="s">
        <v>12</v>
      </c>
    </row>
    <row r="2035" spans="1:7" ht="14.25">
      <c r="A2035" s="11">
        <v>44136</v>
      </c>
      <c r="B2035" s="10" t="s">
        <v>8109</v>
      </c>
      <c r="C2035" s="12">
        <v>0.125</v>
      </c>
      <c r="D2035" s="13">
        <v>44152</v>
      </c>
      <c r="E2035" s="7" t="s">
        <v>6978</v>
      </c>
      <c r="F2035" s="14">
        <v>42.05</v>
      </c>
      <c r="G2035" t="s">
        <v>12</v>
      </c>
    </row>
    <row r="2036" spans="1:7" ht="14.25">
      <c r="A2036" s="11">
        <v>44105</v>
      </c>
      <c r="B2036" s="10" t="s">
        <v>7344</v>
      </c>
      <c r="C2036" s="12">
        <v>0.25</v>
      </c>
      <c r="D2036" s="13">
        <v>44120</v>
      </c>
      <c r="E2036" s="7" t="s">
        <v>6978</v>
      </c>
      <c r="F2036" s="14">
        <v>42.09</v>
      </c>
      <c r="G2036" t="s">
        <v>12</v>
      </c>
    </row>
    <row r="2037" spans="1:7" ht="14.25">
      <c r="A2037" s="11">
        <v>44166</v>
      </c>
      <c r="B2037" s="10" t="s">
        <v>8512</v>
      </c>
      <c r="C2037" s="12">
        <v>0.91666666666666663</v>
      </c>
      <c r="D2037" s="13">
        <v>44168</v>
      </c>
      <c r="E2037" s="7" t="s">
        <v>6978</v>
      </c>
      <c r="F2037" s="14">
        <v>42.53</v>
      </c>
      <c r="G2037" t="s">
        <v>12</v>
      </c>
    </row>
    <row r="2038" spans="1:7" ht="14.25">
      <c r="A2038" s="11">
        <v>44136</v>
      </c>
      <c r="B2038" s="10" t="s">
        <v>8322</v>
      </c>
      <c r="C2038" s="12">
        <v>0</v>
      </c>
      <c r="D2038" s="13">
        <v>44161</v>
      </c>
      <c r="E2038" s="7" t="s">
        <v>6978</v>
      </c>
      <c r="F2038" s="14">
        <v>42.56</v>
      </c>
      <c r="G2038" t="s">
        <v>12</v>
      </c>
    </row>
    <row r="2039" spans="1:7" ht="14.25">
      <c r="A2039" s="11">
        <v>44136</v>
      </c>
      <c r="B2039" s="10" t="s">
        <v>8226</v>
      </c>
      <c r="C2039" s="12">
        <v>0</v>
      </c>
      <c r="D2039" s="13">
        <v>44157</v>
      </c>
      <c r="E2039" s="7" t="s">
        <v>6978</v>
      </c>
      <c r="F2039" s="14">
        <v>42.67</v>
      </c>
      <c r="G2039" t="s">
        <v>12</v>
      </c>
    </row>
    <row r="2040" spans="1:7" ht="14.25">
      <c r="A2040" s="11">
        <v>44105</v>
      </c>
      <c r="B2040" s="10" t="s">
        <v>7384</v>
      </c>
      <c r="C2040" s="12">
        <v>0.91666666666666663</v>
      </c>
      <c r="D2040" s="13">
        <v>44121</v>
      </c>
      <c r="E2040" s="7" t="s">
        <v>6978</v>
      </c>
      <c r="F2040" s="14">
        <v>42.68</v>
      </c>
      <c r="G2040" t="s">
        <v>12</v>
      </c>
    </row>
    <row r="2041" spans="1:7" ht="14.25">
      <c r="A2041" s="11">
        <v>44136</v>
      </c>
      <c r="B2041" s="10" t="s">
        <v>7814</v>
      </c>
      <c r="C2041" s="12">
        <v>0.83333333333333337</v>
      </c>
      <c r="D2041" s="13">
        <v>44139</v>
      </c>
      <c r="E2041" s="7" t="s">
        <v>6978</v>
      </c>
      <c r="F2041" s="14">
        <v>42.82</v>
      </c>
      <c r="G2041" t="s">
        <v>12</v>
      </c>
    </row>
    <row r="2042" spans="1:7" ht="14.25">
      <c r="A2042" s="11">
        <v>44136</v>
      </c>
      <c r="B2042" s="10" t="s">
        <v>7886</v>
      </c>
      <c r="C2042" s="12">
        <v>0.83333333333333337</v>
      </c>
      <c r="D2042" s="13">
        <v>44142</v>
      </c>
      <c r="E2042" s="7" t="s">
        <v>6978</v>
      </c>
      <c r="F2042" s="14">
        <v>42.85</v>
      </c>
      <c r="G2042" t="s">
        <v>12</v>
      </c>
    </row>
    <row r="2043" spans="1:7" ht="14.25">
      <c r="A2043" s="11">
        <v>44136</v>
      </c>
      <c r="B2043" s="10" t="s">
        <v>8185</v>
      </c>
      <c r="C2043" s="12">
        <v>0.29166666666666669</v>
      </c>
      <c r="D2043" s="13">
        <v>44155</v>
      </c>
      <c r="E2043" s="7" t="s">
        <v>6978</v>
      </c>
      <c r="F2043" s="14">
        <v>42.97</v>
      </c>
      <c r="G2043" t="s">
        <v>12</v>
      </c>
    </row>
    <row r="2044" spans="1:7" ht="14.25">
      <c r="A2044" s="11">
        <v>44136</v>
      </c>
      <c r="B2044" s="10" t="s">
        <v>8419</v>
      </c>
      <c r="C2044" s="12">
        <v>4.1666666666666664E-2</v>
      </c>
      <c r="D2044" s="13">
        <v>44165</v>
      </c>
      <c r="E2044" s="7" t="s">
        <v>6978</v>
      </c>
      <c r="F2044" s="14">
        <v>43.04</v>
      </c>
      <c r="G2044" t="s">
        <v>12</v>
      </c>
    </row>
    <row r="2045" spans="1:7" ht="14.25">
      <c r="A2045" s="11">
        <v>44166</v>
      </c>
      <c r="B2045" s="10" t="s">
        <v>8952</v>
      </c>
      <c r="C2045" s="12">
        <v>0.25</v>
      </c>
      <c r="D2045" s="13">
        <v>44187</v>
      </c>
      <c r="E2045" s="7" t="s">
        <v>6978</v>
      </c>
      <c r="F2045" s="14">
        <v>43.05</v>
      </c>
      <c r="G2045" t="s">
        <v>12</v>
      </c>
    </row>
    <row r="2046" spans="1:7" ht="14.25">
      <c r="A2046" s="11">
        <v>44105</v>
      </c>
      <c r="B2046" s="10" t="s">
        <v>7696</v>
      </c>
      <c r="C2046" s="12">
        <v>0.91666666666666663</v>
      </c>
      <c r="D2046" s="13">
        <v>44134</v>
      </c>
      <c r="E2046" s="7" t="s">
        <v>6978</v>
      </c>
      <c r="F2046" s="14">
        <v>43.09</v>
      </c>
      <c r="G2046" t="s">
        <v>12</v>
      </c>
    </row>
    <row r="2047" spans="1:7" ht="14.25">
      <c r="A2047" s="11">
        <v>44105</v>
      </c>
      <c r="B2047" s="10" t="s">
        <v>7369</v>
      </c>
      <c r="C2047" s="12">
        <v>0.29166666666666669</v>
      </c>
      <c r="D2047" s="13">
        <v>44121</v>
      </c>
      <c r="E2047" s="7" t="s">
        <v>6978</v>
      </c>
      <c r="F2047" s="14">
        <v>43.25</v>
      </c>
      <c r="G2047" t="s">
        <v>12</v>
      </c>
    </row>
    <row r="2048" spans="1:7" ht="14.25">
      <c r="A2048" s="11">
        <v>44136</v>
      </c>
      <c r="B2048" s="10" t="s">
        <v>8255</v>
      </c>
      <c r="C2048" s="12">
        <v>0.20833333333333334</v>
      </c>
      <c r="D2048" s="13">
        <v>44158</v>
      </c>
      <c r="E2048" s="7" t="s">
        <v>6978</v>
      </c>
      <c r="F2048" s="14">
        <v>43.27</v>
      </c>
      <c r="G2048" t="s">
        <v>12</v>
      </c>
    </row>
    <row r="2049" spans="1:7" ht="14.25">
      <c r="A2049" s="11">
        <v>44136</v>
      </c>
      <c r="B2049" s="10" t="s">
        <v>8121</v>
      </c>
      <c r="C2049" s="12">
        <v>0.625</v>
      </c>
      <c r="D2049" s="13">
        <v>44152</v>
      </c>
      <c r="E2049" s="7" t="s">
        <v>6978</v>
      </c>
      <c r="F2049" s="14">
        <v>43.28</v>
      </c>
      <c r="G2049" t="s">
        <v>12</v>
      </c>
    </row>
    <row r="2050" spans="1:7" ht="14.25">
      <c r="A2050" s="11">
        <v>44105</v>
      </c>
      <c r="B2050" s="10" t="s">
        <v>7157</v>
      </c>
      <c r="C2050" s="12">
        <v>0.45833333333333331</v>
      </c>
      <c r="D2050" s="13">
        <v>44112</v>
      </c>
      <c r="E2050" s="7" t="s">
        <v>6978</v>
      </c>
      <c r="F2050" s="14">
        <v>43.32</v>
      </c>
      <c r="G2050" t="s">
        <v>12</v>
      </c>
    </row>
    <row r="2051" spans="1:7" ht="14.25">
      <c r="A2051" s="11">
        <v>44105</v>
      </c>
      <c r="B2051" s="10" t="s">
        <v>7379</v>
      </c>
      <c r="C2051" s="12">
        <v>0.70833333333333337</v>
      </c>
      <c r="D2051" s="13">
        <v>44121</v>
      </c>
      <c r="E2051" s="7" t="s">
        <v>6978</v>
      </c>
      <c r="F2051" s="14">
        <v>43.5</v>
      </c>
      <c r="G2051" t="s">
        <v>12</v>
      </c>
    </row>
    <row r="2052" spans="1:7" ht="14.25">
      <c r="A2052" s="11">
        <v>44136</v>
      </c>
      <c r="B2052" s="10" t="s">
        <v>8093</v>
      </c>
      <c r="C2052" s="12">
        <v>0.45833333333333331</v>
      </c>
      <c r="D2052" s="13">
        <v>44151</v>
      </c>
      <c r="E2052" s="7" t="s">
        <v>6978</v>
      </c>
      <c r="F2052" s="14">
        <v>43.55</v>
      </c>
      <c r="G2052" t="s">
        <v>12</v>
      </c>
    </row>
    <row r="2053" spans="1:7" ht="14.25">
      <c r="A2053" s="11">
        <v>44105</v>
      </c>
      <c r="B2053" s="10" t="s">
        <v>7187</v>
      </c>
      <c r="C2053" s="12">
        <v>0.70833333333333337</v>
      </c>
      <c r="D2053" s="13">
        <v>44113</v>
      </c>
      <c r="E2053" s="7" t="s">
        <v>6978</v>
      </c>
      <c r="F2053" s="14">
        <v>43.63</v>
      </c>
      <c r="G2053" t="s">
        <v>12</v>
      </c>
    </row>
    <row r="2054" spans="1:7" ht="14.25">
      <c r="A2054" s="11">
        <v>44136</v>
      </c>
      <c r="B2054" s="10" t="s">
        <v>7808</v>
      </c>
      <c r="C2054" s="12">
        <v>0.58333333333333337</v>
      </c>
      <c r="D2054" s="13">
        <v>44139</v>
      </c>
      <c r="E2054" s="7" t="s">
        <v>6978</v>
      </c>
      <c r="F2054" s="14">
        <v>43.72</v>
      </c>
      <c r="G2054" t="s">
        <v>12</v>
      </c>
    </row>
    <row r="2055" spans="1:7" ht="14.25">
      <c r="A2055" s="11">
        <v>44136</v>
      </c>
      <c r="B2055" s="10" t="s">
        <v>7809</v>
      </c>
      <c r="C2055" s="12">
        <v>0.625</v>
      </c>
      <c r="D2055" s="13">
        <v>44139</v>
      </c>
      <c r="E2055" s="7" t="s">
        <v>6978</v>
      </c>
      <c r="F2055" s="14">
        <v>43.74</v>
      </c>
      <c r="G2055" t="s">
        <v>12</v>
      </c>
    </row>
    <row r="2056" spans="1:7" ht="14.25">
      <c r="A2056" s="11">
        <v>44105</v>
      </c>
      <c r="B2056" s="10" t="s">
        <v>7349</v>
      </c>
      <c r="C2056" s="12">
        <v>0.45833333333333331</v>
      </c>
      <c r="D2056" s="13">
        <v>44120</v>
      </c>
      <c r="E2056" s="7" t="s">
        <v>6978</v>
      </c>
      <c r="F2056" s="14">
        <v>43.8</v>
      </c>
      <c r="G2056" t="s">
        <v>12</v>
      </c>
    </row>
    <row r="2057" spans="1:7" ht="14.25">
      <c r="A2057" s="11">
        <v>44105</v>
      </c>
      <c r="B2057" s="10" t="s">
        <v>7352</v>
      </c>
      <c r="C2057" s="12">
        <v>0.58333333333333337</v>
      </c>
      <c r="D2057" s="13">
        <v>44120</v>
      </c>
      <c r="E2057" s="7" t="s">
        <v>6978</v>
      </c>
      <c r="F2057" s="14">
        <v>43.8</v>
      </c>
      <c r="G2057" t="s">
        <v>12</v>
      </c>
    </row>
    <row r="2058" spans="1:7" ht="14.25">
      <c r="A2058" s="11">
        <v>44136</v>
      </c>
      <c r="B2058" s="10" t="s">
        <v>8122</v>
      </c>
      <c r="C2058" s="12">
        <v>0.66666666666666663</v>
      </c>
      <c r="D2058" s="13">
        <v>44152</v>
      </c>
      <c r="E2058" s="7" t="s">
        <v>6978</v>
      </c>
      <c r="F2058" s="14">
        <v>43.8</v>
      </c>
      <c r="G2058" t="s">
        <v>12</v>
      </c>
    </row>
    <row r="2059" spans="1:7" ht="14.25">
      <c r="A2059" s="11">
        <v>44136</v>
      </c>
      <c r="B2059" s="10" t="s">
        <v>7973</v>
      </c>
      <c r="C2059" s="12">
        <v>0.45833333333333331</v>
      </c>
      <c r="D2059" s="13">
        <v>44146</v>
      </c>
      <c r="E2059" s="7" t="s">
        <v>6978</v>
      </c>
      <c r="F2059" s="14">
        <v>43.97</v>
      </c>
      <c r="G2059" t="s">
        <v>12</v>
      </c>
    </row>
    <row r="2060" spans="1:7" ht="14.25">
      <c r="A2060" s="11">
        <v>44105</v>
      </c>
      <c r="B2060" s="10" t="s">
        <v>7468</v>
      </c>
      <c r="C2060" s="12">
        <v>0.41666666666666669</v>
      </c>
      <c r="D2060" s="13">
        <v>44125</v>
      </c>
      <c r="E2060" s="7" t="s">
        <v>6978</v>
      </c>
      <c r="F2060" s="14">
        <v>44.05</v>
      </c>
      <c r="G2060" t="s">
        <v>12</v>
      </c>
    </row>
    <row r="2061" spans="1:7" ht="14.25">
      <c r="A2061" s="11">
        <v>44105</v>
      </c>
      <c r="B2061" s="10" t="s">
        <v>7105</v>
      </c>
      <c r="C2061" s="12">
        <v>0.29166666666666669</v>
      </c>
      <c r="D2061" s="13">
        <v>44110</v>
      </c>
      <c r="E2061" s="7" t="s">
        <v>6978</v>
      </c>
      <c r="F2061" s="14">
        <v>44.08</v>
      </c>
      <c r="G2061" t="s">
        <v>12</v>
      </c>
    </row>
    <row r="2062" spans="1:7" ht="14.25">
      <c r="A2062" s="11">
        <v>44105</v>
      </c>
      <c r="B2062" s="10" t="s">
        <v>7674</v>
      </c>
      <c r="C2062" s="12">
        <v>0</v>
      </c>
      <c r="D2062" s="13">
        <v>44134</v>
      </c>
      <c r="E2062" s="7" t="s">
        <v>6978</v>
      </c>
      <c r="F2062" s="14">
        <v>44.33</v>
      </c>
      <c r="G2062" t="s">
        <v>12</v>
      </c>
    </row>
    <row r="2063" spans="1:7" ht="14.25">
      <c r="A2063" s="11">
        <v>44105</v>
      </c>
      <c r="B2063" s="10" t="s">
        <v>7446</v>
      </c>
      <c r="C2063" s="12">
        <v>0.5</v>
      </c>
      <c r="D2063" s="13">
        <v>44124</v>
      </c>
      <c r="E2063" s="7" t="s">
        <v>6978</v>
      </c>
      <c r="F2063" s="14">
        <v>44.5</v>
      </c>
      <c r="G2063" t="s">
        <v>12</v>
      </c>
    </row>
    <row r="2064" spans="1:7" ht="14.25">
      <c r="A2064" s="11">
        <v>44136</v>
      </c>
      <c r="B2064" s="10" t="s">
        <v>8052</v>
      </c>
      <c r="C2064" s="12">
        <v>0.75</v>
      </c>
      <c r="D2064" s="13">
        <v>44149</v>
      </c>
      <c r="E2064" s="7" t="s">
        <v>6978</v>
      </c>
      <c r="F2064" s="14">
        <v>44.56</v>
      </c>
      <c r="G2064" t="s">
        <v>12</v>
      </c>
    </row>
    <row r="2065" spans="1:7" ht="14.25">
      <c r="A2065" s="11">
        <v>44166</v>
      </c>
      <c r="B2065" s="10" t="s">
        <v>8492</v>
      </c>
      <c r="C2065" s="12">
        <v>8.3333333333333329E-2</v>
      </c>
      <c r="D2065" s="13">
        <v>44168</v>
      </c>
      <c r="E2065" s="7" t="s">
        <v>6978</v>
      </c>
      <c r="F2065" s="14">
        <v>44.62</v>
      </c>
      <c r="G2065" t="s">
        <v>12</v>
      </c>
    </row>
    <row r="2066" spans="1:7" ht="14.25">
      <c r="A2066" s="11">
        <v>44166</v>
      </c>
      <c r="B2066" s="10" t="s">
        <v>8776</v>
      </c>
      <c r="C2066" s="12">
        <v>0.91666666666666663</v>
      </c>
      <c r="D2066" s="13">
        <v>44179</v>
      </c>
      <c r="E2066" s="7" t="s">
        <v>6978</v>
      </c>
      <c r="F2066" s="14">
        <v>44.62</v>
      </c>
      <c r="G2066" t="s">
        <v>12</v>
      </c>
    </row>
    <row r="2067" spans="1:7" ht="14.25">
      <c r="A2067" s="11">
        <v>44105</v>
      </c>
      <c r="B2067" s="10" t="s">
        <v>7641</v>
      </c>
      <c r="C2067" s="12">
        <v>0.625</v>
      </c>
      <c r="D2067" s="13">
        <v>44132</v>
      </c>
      <c r="E2067" s="7" t="s">
        <v>6978</v>
      </c>
      <c r="F2067" s="14">
        <v>44.65</v>
      </c>
      <c r="G2067" t="s">
        <v>12</v>
      </c>
    </row>
    <row r="2068" spans="1:7" ht="14.25">
      <c r="A2068" s="11">
        <v>44105</v>
      </c>
      <c r="B2068" s="10" t="s">
        <v>7445</v>
      </c>
      <c r="C2068" s="12">
        <v>0.45833333333333331</v>
      </c>
      <c r="D2068" s="13">
        <v>44124</v>
      </c>
      <c r="E2068" s="7" t="s">
        <v>6978</v>
      </c>
      <c r="F2068" s="14">
        <v>44.68</v>
      </c>
      <c r="G2068" t="s">
        <v>12</v>
      </c>
    </row>
    <row r="2069" spans="1:7" ht="14.25">
      <c r="A2069" s="11">
        <v>44105</v>
      </c>
      <c r="B2069" s="10" t="s">
        <v>7116</v>
      </c>
      <c r="C2069" s="12">
        <v>0.75</v>
      </c>
      <c r="D2069" s="13">
        <v>44110</v>
      </c>
      <c r="E2069" s="7" t="s">
        <v>6978</v>
      </c>
      <c r="F2069" s="14">
        <v>44.92</v>
      </c>
      <c r="G2069" t="s">
        <v>12</v>
      </c>
    </row>
    <row r="2070" spans="1:7" ht="14.25">
      <c r="A2070" s="11">
        <v>44136</v>
      </c>
      <c r="B2070" s="10" t="s">
        <v>7804</v>
      </c>
      <c r="C2070" s="12">
        <v>0.41666666666666669</v>
      </c>
      <c r="D2070" s="13">
        <v>44139</v>
      </c>
      <c r="E2070" s="7" t="s">
        <v>6978</v>
      </c>
      <c r="F2070" s="14">
        <v>45</v>
      </c>
      <c r="G2070" t="s">
        <v>12</v>
      </c>
    </row>
    <row r="2071" spans="1:7" ht="14.25">
      <c r="A2071" s="11">
        <v>44105</v>
      </c>
      <c r="B2071" s="10" t="s">
        <v>7520</v>
      </c>
      <c r="C2071" s="12">
        <v>0.58333333333333337</v>
      </c>
      <c r="D2071" s="13">
        <v>44127</v>
      </c>
      <c r="E2071" s="7" t="s">
        <v>6978</v>
      </c>
      <c r="F2071" s="14">
        <v>45.05</v>
      </c>
      <c r="G2071" t="s">
        <v>12</v>
      </c>
    </row>
    <row r="2072" spans="1:7" ht="14.25">
      <c r="A2072" s="11">
        <v>44136</v>
      </c>
      <c r="B2072" s="10" t="s">
        <v>8031</v>
      </c>
      <c r="C2072" s="12">
        <v>0.875</v>
      </c>
      <c r="D2072" s="13">
        <v>44148</v>
      </c>
      <c r="E2072" s="7" t="s">
        <v>6978</v>
      </c>
      <c r="F2072" s="14">
        <v>45.05</v>
      </c>
      <c r="G2072" t="s">
        <v>12</v>
      </c>
    </row>
    <row r="2073" spans="1:7" ht="14.25">
      <c r="A2073" s="11">
        <v>44136</v>
      </c>
      <c r="B2073" s="10" t="s">
        <v>8280</v>
      </c>
      <c r="C2073" s="12">
        <v>0.25</v>
      </c>
      <c r="D2073" s="13">
        <v>44159</v>
      </c>
      <c r="E2073" s="7" t="s">
        <v>6978</v>
      </c>
      <c r="F2073" s="14">
        <v>45.07</v>
      </c>
      <c r="G2073" t="s">
        <v>12</v>
      </c>
    </row>
    <row r="2074" spans="1:7" ht="14.25">
      <c r="A2074" s="11">
        <v>44105</v>
      </c>
      <c r="B2074" s="10" t="s">
        <v>7333</v>
      </c>
      <c r="C2074" s="12">
        <v>0.79166666666666663</v>
      </c>
      <c r="D2074" s="13">
        <v>44119</v>
      </c>
      <c r="E2074" s="7" t="s">
        <v>6978</v>
      </c>
      <c r="F2074" s="14">
        <v>45.12</v>
      </c>
      <c r="G2074" t="s">
        <v>12</v>
      </c>
    </row>
    <row r="2075" spans="1:7" ht="14.25">
      <c r="A2075" s="11">
        <v>44136</v>
      </c>
      <c r="B2075" s="10" t="s">
        <v>8174</v>
      </c>
      <c r="C2075" s="12">
        <v>0.83333333333333337</v>
      </c>
      <c r="D2075" s="13">
        <v>44154</v>
      </c>
      <c r="E2075" s="7" t="s">
        <v>6978</v>
      </c>
      <c r="F2075" s="14">
        <v>45.15</v>
      </c>
      <c r="G2075" t="s">
        <v>12</v>
      </c>
    </row>
    <row r="2076" spans="1:7" ht="14.25">
      <c r="A2076" s="11">
        <v>44136</v>
      </c>
      <c r="B2076" s="10" t="s">
        <v>8001</v>
      </c>
      <c r="C2076" s="12">
        <v>0.625</v>
      </c>
      <c r="D2076" s="13">
        <v>44147</v>
      </c>
      <c r="E2076" s="7" t="s">
        <v>6978</v>
      </c>
      <c r="F2076" s="14">
        <v>45.16</v>
      </c>
      <c r="G2076" t="s">
        <v>12</v>
      </c>
    </row>
    <row r="2077" spans="1:7" ht="14.25">
      <c r="A2077" s="11">
        <v>44166</v>
      </c>
      <c r="B2077" s="10" t="s">
        <v>8938</v>
      </c>
      <c r="C2077" s="12">
        <v>0.66666666666666663</v>
      </c>
      <c r="D2077" s="13">
        <v>44186</v>
      </c>
      <c r="E2077" s="7" t="s">
        <v>6978</v>
      </c>
      <c r="F2077" s="14">
        <v>45.26</v>
      </c>
      <c r="G2077" t="s">
        <v>12</v>
      </c>
    </row>
    <row r="2078" spans="1:7" ht="14.25">
      <c r="A2078" s="11">
        <v>44136</v>
      </c>
      <c r="B2078" s="10" t="s">
        <v>7743</v>
      </c>
      <c r="C2078" s="12">
        <v>0.875</v>
      </c>
      <c r="D2078" s="13">
        <v>44136</v>
      </c>
      <c r="E2078" s="7" t="s">
        <v>6978</v>
      </c>
      <c r="F2078" s="14">
        <v>45.31</v>
      </c>
      <c r="G2078" t="s">
        <v>12</v>
      </c>
    </row>
    <row r="2079" spans="1:7" ht="14.25">
      <c r="A2079" s="11">
        <v>44136</v>
      </c>
      <c r="B2079" s="10" t="s">
        <v>8351</v>
      </c>
      <c r="C2079" s="12">
        <v>0.20833333333333334</v>
      </c>
      <c r="D2079" s="13">
        <v>44162</v>
      </c>
      <c r="E2079" s="7" t="s">
        <v>6978</v>
      </c>
      <c r="F2079" s="14">
        <v>45.45</v>
      </c>
      <c r="G2079" t="s">
        <v>12</v>
      </c>
    </row>
    <row r="2080" spans="1:7" ht="14.25">
      <c r="A2080" s="11">
        <v>44136</v>
      </c>
      <c r="B2080" s="10" t="s">
        <v>8008</v>
      </c>
      <c r="C2080" s="12">
        <v>0.91666666666666663</v>
      </c>
      <c r="D2080" s="13">
        <v>44147</v>
      </c>
      <c r="E2080" s="7" t="s">
        <v>6978</v>
      </c>
      <c r="F2080" s="14">
        <v>45.9</v>
      </c>
      <c r="G2080" t="s">
        <v>12</v>
      </c>
    </row>
    <row r="2081" spans="1:7" ht="14.25">
      <c r="A2081" s="11">
        <v>44105</v>
      </c>
      <c r="B2081" s="10" t="s">
        <v>7497</v>
      </c>
      <c r="C2081" s="12">
        <v>0.625</v>
      </c>
      <c r="D2081" s="13">
        <v>44126</v>
      </c>
      <c r="E2081" s="7" t="s">
        <v>6978</v>
      </c>
      <c r="F2081" s="14">
        <v>45.95</v>
      </c>
      <c r="G2081" t="s">
        <v>12</v>
      </c>
    </row>
    <row r="2082" spans="1:7" ht="14.25">
      <c r="A2082" s="11">
        <v>44136</v>
      </c>
      <c r="B2082" s="10" t="s">
        <v>8328</v>
      </c>
      <c r="C2082" s="12">
        <v>0.25</v>
      </c>
      <c r="D2082" s="13">
        <v>44161</v>
      </c>
      <c r="E2082" s="7" t="s">
        <v>6978</v>
      </c>
      <c r="F2082" s="14">
        <v>45.95</v>
      </c>
      <c r="G2082" t="s">
        <v>12</v>
      </c>
    </row>
    <row r="2083" spans="1:7" ht="14.25">
      <c r="A2083" s="11">
        <v>44166</v>
      </c>
      <c r="B2083" s="10" t="s">
        <v>8607</v>
      </c>
      <c r="C2083" s="12">
        <v>0.875</v>
      </c>
      <c r="D2083" s="13">
        <v>44172</v>
      </c>
      <c r="E2083" s="7" t="s">
        <v>6978</v>
      </c>
      <c r="F2083" s="14">
        <v>45.95</v>
      </c>
      <c r="G2083" t="s">
        <v>12</v>
      </c>
    </row>
    <row r="2084" spans="1:7" ht="14.25">
      <c r="A2084" s="11">
        <v>44136</v>
      </c>
      <c r="B2084" s="10" t="s">
        <v>8104</v>
      </c>
      <c r="C2084" s="12">
        <v>0.91666666666666663</v>
      </c>
      <c r="D2084" s="13">
        <v>44151</v>
      </c>
      <c r="E2084" s="7" t="s">
        <v>6978</v>
      </c>
      <c r="F2084" s="14">
        <v>45.99</v>
      </c>
      <c r="G2084" t="s">
        <v>12</v>
      </c>
    </row>
    <row r="2085" spans="1:7" ht="14.25">
      <c r="A2085" s="11">
        <v>44105</v>
      </c>
      <c r="B2085" s="10" t="s">
        <v>7635</v>
      </c>
      <c r="C2085" s="12">
        <v>0.375</v>
      </c>
      <c r="D2085" s="13">
        <v>44132</v>
      </c>
      <c r="E2085" s="7" t="s">
        <v>6978</v>
      </c>
      <c r="F2085" s="14">
        <v>46</v>
      </c>
      <c r="G2085" t="s">
        <v>12</v>
      </c>
    </row>
    <row r="2086" spans="1:7" ht="14.25">
      <c r="A2086" s="11">
        <v>44105</v>
      </c>
      <c r="B2086" s="10" t="s">
        <v>7140</v>
      </c>
      <c r="C2086" s="12">
        <v>0.75</v>
      </c>
      <c r="D2086" s="13">
        <v>44111</v>
      </c>
      <c r="E2086" s="7" t="s">
        <v>6978</v>
      </c>
      <c r="F2086" s="14">
        <v>46.01</v>
      </c>
      <c r="G2086" t="s">
        <v>12</v>
      </c>
    </row>
    <row r="2087" spans="1:7" ht="14.25">
      <c r="A2087" s="11">
        <v>44136</v>
      </c>
      <c r="B2087" s="10" t="s">
        <v>7926</v>
      </c>
      <c r="C2087" s="12">
        <v>0.5</v>
      </c>
      <c r="D2087" s="13">
        <v>44144</v>
      </c>
      <c r="E2087" s="7" t="s">
        <v>6978</v>
      </c>
      <c r="F2087" s="14">
        <v>46.02</v>
      </c>
      <c r="G2087" t="s">
        <v>12</v>
      </c>
    </row>
    <row r="2088" spans="1:7" ht="14.25">
      <c r="A2088" s="11">
        <v>44136</v>
      </c>
      <c r="B2088" s="10" t="s">
        <v>8137</v>
      </c>
      <c r="C2088" s="12">
        <v>0.29166666666666669</v>
      </c>
      <c r="D2088" s="13">
        <v>44153</v>
      </c>
      <c r="E2088" s="7" t="s">
        <v>6978</v>
      </c>
      <c r="F2088" s="14">
        <v>46.07</v>
      </c>
      <c r="G2088" t="s">
        <v>12</v>
      </c>
    </row>
    <row r="2089" spans="1:7" ht="14.25">
      <c r="A2089" s="11">
        <v>44166</v>
      </c>
      <c r="B2089" s="10" t="s">
        <v>8481</v>
      </c>
      <c r="C2089" s="12">
        <v>0.625</v>
      </c>
      <c r="D2089" s="13">
        <v>44167</v>
      </c>
      <c r="E2089" s="7" t="s">
        <v>6978</v>
      </c>
      <c r="F2089" s="14">
        <v>46.27</v>
      </c>
      <c r="G2089" t="s">
        <v>12</v>
      </c>
    </row>
    <row r="2090" spans="1:7" ht="14.25">
      <c r="A2090" s="11">
        <v>44136</v>
      </c>
      <c r="B2090" s="10" t="s">
        <v>8405</v>
      </c>
      <c r="C2090" s="12">
        <v>0.45833333333333331</v>
      </c>
      <c r="D2090" s="13">
        <v>44164</v>
      </c>
      <c r="E2090" s="7" t="s">
        <v>6978</v>
      </c>
      <c r="F2090" s="14">
        <v>46.31</v>
      </c>
      <c r="G2090" t="s">
        <v>12</v>
      </c>
    </row>
    <row r="2091" spans="1:7" ht="14.25">
      <c r="A2091" s="11">
        <v>44166</v>
      </c>
      <c r="B2091" s="10" t="s">
        <v>8674</v>
      </c>
      <c r="C2091" s="12">
        <v>0.66666666666666663</v>
      </c>
      <c r="D2091" s="13">
        <v>44175</v>
      </c>
      <c r="E2091" s="7" t="s">
        <v>6978</v>
      </c>
      <c r="F2091" s="14">
        <v>46.36</v>
      </c>
      <c r="G2091" t="s">
        <v>12</v>
      </c>
    </row>
    <row r="2092" spans="1:7" ht="14.25">
      <c r="A2092" s="11">
        <v>44136</v>
      </c>
      <c r="B2092" s="10" t="s">
        <v>7927</v>
      </c>
      <c r="C2092" s="12">
        <v>0.54166666666666663</v>
      </c>
      <c r="D2092" s="13">
        <v>44144</v>
      </c>
      <c r="E2092" s="7" t="s">
        <v>6978</v>
      </c>
      <c r="F2092" s="14">
        <v>46.42</v>
      </c>
      <c r="G2092" t="s">
        <v>12</v>
      </c>
    </row>
    <row r="2093" spans="1:7" ht="14.25">
      <c r="A2093" s="11">
        <v>44166</v>
      </c>
      <c r="B2093" s="10" t="s">
        <v>8648</v>
      </c>
      <c r="C2093" s="12">
        <v>0.58333333333333337</v>
      </c>
      <c r="D2093" s="13">
        <v>44174</v>
      </c>
      <c r="E2093" s="7" t="s">
        <v>6978</v>
      </c>
      <c r="F2093" s="14">
        <v>46.48</v>
      </c>
      <c r="G2093" t="s">
        <v>12</v>
      </c>
    </row>
    <row r="2094" spans="1:7" ht="14.25">
      <c r="A2094" s="11">
        <v>44166</v>
      </c>
      <c r="B2094" s="10" t="s">
        <v>8649</v>
      </c>
      <c r="C2094" s="12">
        <v>0.625</v>
      </c>
      <c r="D2094" s="13">
        <v>44174</v>
      </c>
      <c r="E2094" s="7" t="s">
        <v>6978</v>
      </c>
      <c r="F2094" s="14">
        <v>46.48</v>
      </c>
      <c r="G2094" t="s">
        <v>12</v>
      </c>
    </row>
    <row r="2095" spans="1:7" ht="14.25">
      <c r="A2095" s="11">
        <v>44105</v>
      </c>
      <c r="B2095" s="10" t="s">
        <v>7272</v>
      </c>
      <c r="C2095" s="12">
        <v>0.25</v>
      </c>
      <c r="D2095" s="13">
        <v>44117</v>
      </c>
      <c r="E2095" s="7" t="s">
        <v>6978</v>
      </c>
      <c r="F2095" s="14">
        <v>46.51</v>
      </c>
      <c r="G2095" t="s">
        <v>12</v>
      </c>
    </row>
    <row r="2096" spans="1:7" ht="14.25">
      <c r="A2096" s="11">
        <v>44166</v>
      </c>
      <c r="B2096" s="10" t="s">
        <v>8850</v>
      </c>
      <c r="C2096" s="12">
        <v>0</v>
      </c>
      <c r="D2096" s="13">
        <v>44183</v>
      </c>
      <c r="E2096" s="7" t="s">
        <v>6978</v>
      </c>
      <c r="F2096" s="14">
        <v>46.51</v>
      </c>
      <c r="G2096" t="s">
        <v>12</v>
      </c>
    </row>
    <row r="2097" spans="1:7" ht="14.25">
      <c r="A2097" s="11">
        <v>44136</v>
      </c>
      <c r="B2097" s="10" t="s">
        <v>7924</v>
      </c>
      <c r="C2097" s="12">
        <v>0.41666666666666669</v>
      </c>
      <c r="D2097" s="13">
        <v>44144</v>
      </c>
      <c r="E2097" s="7" t="s">
        <v>6978</v>
      </c>
      <c r="F2097" s="14">
        <v>46.64</v>
      </c>
      <c r="G2097" t="s">
        <v>12</v>
      </c>
    </row>
    <row r="2098" spans="1:7" ht="14.25">
      <c r="A2098" s="11">
        <v>44105</v>
      </c>
      <c r="B2098" s="10" t="s">
        <v>7106</v>
      </c>
      <c r="C2098" s="12">
        <v>0.33333333333333331</v>
      </c>
      <c r="D2098" s="13">
        <v>44110</v>
      </c>
      <c r="E2098" s="7" t="s">
        <v>6978</v>
      </c>
      <c r="F2098" s="14">
        <v>46.75</v>
      </c>
      <c r="G2098" t="s">
        <v>12</v>
      </c>
    </row>
    <row r="2099" spans="1:7" ht="14.25">
      <c r="A2099" s="11">
        <v>44136</v>
      </c>
      <c r="B2099" s="10" t="s">
        <v>8114</v>
      </c>
      <c r="C2099" s="12">
        <v>0.33333333333333331</v>
      </c>
      <c r="D2099" s="13">
        <v>44152</v>
      </c>
      <c r="E2099" s="7" t="s">
        <v>6978</v>
      </c>
      <c r="F2099" s="14">
        <v>46.87</v>
      </c>
      <c r="G2099" t="s">
        <v>12</v>
      </c>
    </row>
    <row r="2100" spans="1:7" ht="14.25">
      <c r="A2100" s="11">
        <v>44136</v>
      </c>
      <c r="B2100" s="10" t="s">
        <v>8127</v>
      </c>
      <c r="C2100" s="12">
        <v>0.875</v>
      </c>
      <c r="D2100" s="13">
        <v>44152</v>
      </c>
      <c r="E2100" s="7" t="s">
        <v>6978</v>
      </c>
      <c r="F2100" s="14">
        <v>47</v>
      </c>
      <c r="G2100" t="s">
        <v>12</v>
      </c>
    </row>
    <row r="2101" spans="1:7" ht="14.25">
      <c r="A2101" s="11">
        <v>44166</v>
      </c>
      <c r="B2101" s="10" t="s">
        <v>9064</v>
      </c>
      <c r="C2101" s="12">
        <v>0.91666666666666663</v>
      </c>
      <c r="D2101" s="13">
        <v>44191</v>
      </c>
      <c r="E2101" s="7" t="s">
        <v>6978</v>
      </c>
      <c r="F2101" s="14">
        <v>47.02</v>
      </c>
      <c r="G2101" t="s">
        <v>12</v>
      </c>
    </row>
    <row r="2102" spans="1:7" ht="14.25">
      <c r="A2102" s="11">
        <v>44166</v>
      </c>
      <c r="B2102" s="10" t="s">
        <v>8977</v>
      </c>
      <c r="C2102" s="12">
        <v>0.29166666666666669</v>
      </c>
      <c r="D2102" s="13">
        <v>44188</v>
      </c>
      <c r="E2102" s="7" t="s">
        <v>6978</v>
      </c>
      <c r="F2102" s="14">
        <v>47.05</v>
      </c>
      <c r="G2102" t="s">
        <v>12</v>
      </c>
    </row>
    <row r="2103" spans="1:7" ht="14.25">
      <c r="A2103" s="11">
        <v>44105</v>
      </c>
      <c r="B2103" s="10" t="s">
        <v>7129</v>
      </c>
      <c r="C2103" s="12">
        <v>0.29166666666666669</v>
      </c>
      <c r="D2103" s="13">
        <v>44111</v>
      </c>
      <c r="E2103" s="7" t="s">
        <v>6978</v>
      </c>
      <c r="F2103" s="14">
        <v>47.06</v>
      </c>
      <c r="G2103" t="s">
        <v>12</v>
      </c>
    </row>
    <row r="2104" spans="1:7" ht="14.25">
      <c r="A2104" s="11">
        <v>44166</v>
      </c>
      <c r="B2104" s="10" t="s">
        <v>8478</v>
      </c>
      <c r="C2104" s="12">
        <v>0.5</v>
      </c>
      <c r="D2104" s="13">
        <v>44167</v>
      </c>
      <c r="E2104" s="7" t="s">
        <v>6978</v>
      </c>
      <c r="F2104" s="14">
        <v>47.07</v>
      </c>
      <c r="G2104" t="s">
        <v>12</v>
      </c>
    </row>
    <row r="2105" spans="1:7" ht="14.25">
      <c r="A2105" s="11">
        <v>44166</v>
      </c>
      <c r="B2105" s="10" t="s">
        <v>8465</v>
      </c>
      <c r="C2105" s="12">
        <v>0.95833333333333337</v>
      </c>
      <c r="D2105" s="13">
        <v>44166</v>
      </c>
      <c r="E2105" s="7" t="s">
        <v>6978</v>
      </c>
      <c r="F2105" s="14">
        <v>47.13</v>
      </c>
      <c r="G2105" t="s">
        <v>12</v>
      </c>
    </row>
    <row r="2106" spans="1:7" ht="14.25">
      <c r="A2106" s="11">
        <v>44136</v>
      </c>
      <c r="B2106" s="10" t="s">
        <v>8020</v>
      </c>
      <c r="C2106" s="12">
        <v>0.41666666666666669</v>
      </c>
      <c r="D2106" s="13">
        <v>44148</v>
      </c>
      <c r="E2106" s="7" t="s">
        <v>6978</v>
      </c>
      <c r="F2106" s="14">
        <v>47.21</v>
      </c>
      <c r="G2106" t="s">
        <v>12</v>
      </c>
    </row>
    <row r="2107" spans="1:7" ht="14.25">
      <c r="A2107" s="11">
        <v>44136</v>
      </c>
      <c r="B2107" s="10" t="s">
        <v>8099</v>
      </c>
      <c r="C2107" s="12">
        <v>0.70833333333333337</v>
      </c>
      <c r="D2107" s="13">
        <v>44151</v>
      </c>
      <c r="E2107" s="7" t="s">
        <v>6978</v>
      </c>
      <c r="F2107" s="14">
        <v>47.43</v>
      </c>
      <c r="G2107" t="s">
        <v>12</v>
      </c>
    </row>
    <row r="2108" spans="1:7" ht="14.25">
      <c r="A2108" s="11">
        <v>44166</v>
      </c>
      <c r="B2108" s="10" t="s">
        <v>8633</v>
      </c>
      <c r="C2108" s="12">
        <v>0.95833333333333337</v>
      </c>
      <c r="D2108" s="13">
        <v>44173</v>
      </c>
      <c r="E2108" s="7" t="s">
        <v>6978</v>
      </c>
      <c r="F2108" s="14">
        <v>47.45</v>
      </c>
      <c r="G2108" t="s">
        <v>12</v>
      </c>
    </row>
    <row r="2109" spans="1:7" ht="14.25">
      <c r="A2109" s="11">
        <v>44136</v>
      </c>
      <c r="B2109" s="10" t="s">
        <v>8384</v>
      </c>
      <c r="C2109" s="12">
        <v>0.58333333333333337</v>
      </c>
      <c r="D2109" s="13">
        <v>44163</v>
      </c>
      <c r="E2109" s="7" t="s">
        <v>6978</v>
      </c>
      <c r="F2109" s="14">
        <v>47.86</v>
      </c>
      <c r="G2109" t="s">
        <v>12</v>
      </c>
    </row>
    <row r="2110" spans="1:7" ht="14.25">
      <c r="A2110" s="11">
        <v>44166</v>
      </c>
      <c r="B2110" s="10" t="s">
        <v>8466</v>
      </c>
      <c r="C2110" s="12">
        <v>0</v>
      </c>
      <c r="D2110" s="13">
        <v>44167</v>
      </c>
      <c r="E2110" s="7" t="s">
        <v>6978</v>
      </c>
      <c r="F2110" s="14">
        <v>48.01</v>
      </c>
      <c r="G2110" t="s">
        <v>12</v>
      </c>
    </row>
    <row r="2111" spans="1:7" ht="14.25">
      <c r="A2111" s="11">
        <v>44166</v>
      </c>
      <c r="B2111" s="10" t="s">
        <v>8741</v>
      </c>
      <c r="C2111" s="12">
        <v>0.45833333333333331</v>
      </c>
      <c r="D2111" s="13">
        <v>44178</v>
      </c>
      <c r="E2111" s="7" t="s">
        <v>6978</v>
      </c>
      <c r="F2111" s="14">
        <v>48.05</v>
      </c>
      <c r="G2111" t="s">
        <v>12</v>
      </c>
    </row>
    <row r="2112" spans="1:7" ht="14.25">
      <c r="A2112" s="11">
        <v>44166</v>
      </c>
      <c r="B2112" s="10" t="s">
        <v>8884</v>
      </c>
      <c r="C2112" s="12">
        <v>0.41666666666666669</v>
      </c>
      <c r="D2112" s="13">
        <v>44184</v>
      </c>
      <c r="E2112" s="7" t="s">
        <v>6978</v>
      </c>
      <c r="F2112" s="14">
        <v>48.29</v>
      </c>
      <c r="G2112" t="s">
        <v>12</v>
      </c>
    </row>
    <row r="2113" spans="1:7" ht="14.25">
      <c r="A2113" s="11">
        <v>44136</v>
      </c>
      <c r="B2113" s="10" t="s">
        <v>8383</v>
      </c>
      <c r="C2113" s="12">
        <v>0.54166666666666663</v>
      </c>
      <c r="D2113" s="13">
        <v>44163</v>
      </c>
      <c r="E2113" s="7" t="s">
        <v>6978</v>
      </c>
      <c r="F2113" s="14">
        <v>48.34</v>
      </c>
      <c r="G2113" t="s">
        <v>12</v>
      </c>
    </row>
    <row r="2114" spans="1:7" ht="14.25">
      <c r="A2114" s="11">
        <v>44136</v>
      </c>
      <c r="B2114" s="10" t="s">
        <v>7921</v>
      </c>
      <c r="C2114" s="12">
        <v>0.29166666666666669</v>
      </c>
      <c r="D2114" s="13">
        <v>44144</v>
      </c>
      <c r="E2114" s="7" t="s">
        <v>6978</v>
      </c>
      <c r="F2114" s="14">
        <v>48.88</v>
      </c>
      <c r="G2114" t="s">
        <v>12</v>
      </c>
    </row>
    <row r="2115" spans="1:7" ht="14.25">
      <c r="A2115" s="11">
        <v>44166</v>
      </c>
      <c r="B2115" s="10" t="s">
        <v>8646</v>
      </c>
      <c r="C2115" s="12">
        <v>0.5</v>
      </c>
      <c r="D2115" s="13">
        <v>44174</v>
      </c>
      <c r="E2115" s="7" t="s">
        <v>6978</v>
      </c>
      <c r="F2115" s="14">
        <v>49.45</v>
      </c>
      <c r="G2115" t="s">
        <v>12</v>
      </c>
    </row>
    <row r="2116" spans="1:7" ht="14.25">
      <c r="A2116" s="11">
        <v>44166</v>
      </c>
      <c r="B2116" s="10" t="s">
        <v>8650</v>
      </c>
      <c r="C2116" s="12">
        <v>0.66666666666666663</v>
      </c>
      <c r="D2116" s="13">
        <v>44174</v>
      </c>
      <c r="E2116" s="7" t="s">
        <v>6978</v>
      </c>
      <c r="F2116" s="14">
        <v>49.45</v>
      </c>
      <c r="G2116" t="s">
        <v>12</v>
      </c>
    </row>
    <row r="2117" spans="1:7" ht="14.25">
      <c r="A2117" s="11">
        <v>44136</v>
      </c>
      <c r="B2117" s="10" t="s">
        <v>7929</v>
      </c>
      <c r="C2117" s="12">
        <v>0.625</v>
      </c>
      <c r="D2117" s="13">
        <v>44144</v>
      </c>
      <c r="E2117" s="7" t="s">
        <v>6978</v>
      </c>
      <c r="F2117" s="14">
        <v>49.67</v>
      </c>
      <c r="G2117" t="s">
        <v>12</v>
      </c>
    </row>
    <row r="2118" spans="1:7" ht="14.25">
      <c r="A2118" s="11">
        <v>44166</v>
      </c>
      <c r="B2118" s="10" t="s">
        <v>8750</v>
      </c>
      <c r="C2118" s="12">
        <v>0.83333333333333337</v>
      </c>
      <c r="D2118" s="13">
        <v>44178</v>
      </c>
      <c r="E2118" s="7" t="s">
        <v>6978</v>
      </c>
      <c r="F2118" s="14">
        <v>49.73</v>
      </c>
      <c r="G2118" t="s">
        <v>12</v>
      </c>
    </row>
    <row r="2119" spans="1:7" ht="14.25">
      <c r="A2119" s="11">
        <v>44166</v>
      </c>
      <c r="B2119" s="10" t="s">
        <v>8556</v>
      </c>
      <c r="C2119" s="12">
        <v>0.75</v>
      </c>
      <c r="D2119" s="13">
        <v>44170</v>
      </c>
      <c r="E2119" s="7" t="s">
        <v>6978</v>
      </c>
      <c r="F2119" s="14">
        <v>49.95</v>
      </c>
      <c r="G2119" t="s">
        <v>12</v>
      </c>
    </row>
    <row r="2120" spans="1:7" ht="14.25">
      <c r="A2120" s="11">
        <v>44136</v>
      </c>
      <c r="B2120" s="10" t="s">
        <v>7954</v>
      </c>
      <c r="C2120" s="12">
        <v>0.66666666666666663</v>
      </c>
      <c r="D2120" s="13">
        <v>44145</v>
      </c>
      <c r="E2120" s="7" t="s">
        <v>6978</v>
      </c>
      <c r="F2120" s="14">
        <v>50.01</v>
      </c>
      <c r="G2120" t="s">
        <v>12</v>
      </c>
    </row>
    <row r="2121" spans="1:7" ht="14.25">
      <c r="A2121" s="11">
        <v>44105</v>
      </c>
      <c r="B2121" s="10" t="s">
        <v>7189</v>
      </c>
      <c r="C2121" s="12">
        <v>0.79166666666666663</v>
      </c>
      <c r="D2121" s="13">
        <v>44113</v>
      </c>
      <c r="E2121" s="7" t="s">
        <v>6978</v>
      </c>
      <c r="F2121" s="14">
        <v>50.07</v>
      </c>
      <c r="G2121" t="s">
        <v>12</v>
      </c>
    </row>
    <row r="2122" spans="1:7" ht="14.25">
      <c r="A2122" s="11">
        <v>44136</v>
      </c>
      <c r="B2122" s="10" t="s">
        <v>8310</v>
      </c>
      <c r="C2122" s="12">
        <v>0.5</v>
      </c>
      <c r="D2122" s="13">
        <v>44160</v>
      </c>
      <c r="E2122" s="7" t="s">
        <v>6978</v>
      </c>
      <c r="F2122" s="14">
        <v>50.48</v>
      </c>
      <c r="G2122" t="s">
        <v>12</v>
      </c>
    </row>
    <row r="2123" spans="1:7" ht="14.25">
      <c r="A2123" s="11">
        <v>44105</v>
      </c>
      <c r="B2123" s="10" t="s">
        <v>7500</v>
      </c>
      <c r="C2123" s="12">
        <v>0.75</v>
      </c>
      <c r="D2123" s="13">
        <v>44126</v>
      </c>
      <c r="E2123" s="7" t="s">
        <v>6978</v>
      </c>
      <c r="F2123" s="14">
        <v>50.68</v>
      </c>
      <c r="G2123" t="s">
        <v>12</v>
      </c>
    </row>
    <row r="2124" spans="1:7" ht="14.25">
      <c r="A2124" s="11">
        <v>44166</v>
      </c>
      <c r="B2124" s="10" t="s">
        <v>8939</v>
      </c>
      <c r="C2124" s="12">
        <v>0.70833333333333337</v>
      </c>
      <c r="D2124" s="13">
        <v>44186</v>
      </c>
      <c r="E2124" s="7" t="s">
        <v>6978</v>
      </c>
      <c r="F2124" s="14">
        <v>50.95</v>
      </c>
      <c r="G2124" t="s">
        <v>12</v>
      </c>
    </row>
    <row r="2125" spans="1:7" ht="14.25">
      <c r="A2125" s="11">
        <v>44166</v>
      </c>
      <c r="B2125" s="10" t="s">
        <v>8983</v>
      </c>
      <c r="C2125" s="12">
        <v>0.54166666666666663</v>
      </c>
      <c r="D2125" s="13">
        <v>44188</v>
      </c>
      <c r="E2125" s="7" t="s">
        <v>6978</v>
      </c>
      <c r="F2125" s="14">
        <v>50.95</v>
      </c>
      <c r="G2125" t="s">
        <v>12</v>
      </c>
    </row>
    <row r="2126" spans="1:7" ht="14.25">
      <c r="A2126" s="11">
        <v>44166</v>
      </c>
      <c r="B2126" s="10" t="s">
        <v>8458</v>
      </c>
      <c r="C2126" s="12">
        <v>0.66666666666666663</v>
      </c>
      <c r="D2126" s="13">
        <v>44166</v>
      </c>
      <c r="E2126" s="7" t="s">
        <v>6978</v>
      </c>
      <c r="F2126" s="14">
        <v>50.97</v>
      </c>
      <c r="G2126" t="s">
        <v>12</v>
      </c>
    </row>
    <row r="2127" spans="1:7" ht="14.25">
      <c r="A2127" s="11">
        <v>44166</v>
      </c>
      <c r="B2127" s="10" t="s">
        <v>8456</v>
      </c>
      <c r="C2127" s="12">
        <v>0.58333333333333337</v>
      </c>
      <c r="D2127" s="13">
        <v>44166</v>
      </c>
      <c r="E2127" s="7" t="s">
        <v>6978</v>
      </c>
      <c r="F2127" s="14">
        <v>51.1</v>
      </c>
      <c r="G2127" t="s">
        <v>12</v>
      </c>
    </row>
    <row r="2128" spans="1:7" ht="14.25">
      <c r="A2128" s="11">
        <v>44136</v>
      </c>
      <c r="B2128" s="10" t="s">
        <v>8330</v>
      </c>
      <c r="C2128" s="12">
        <v>0.33333333333333331</v>
      </c>
      <c r="D2128" s="13">
        <v>44161</v>
      </c>
      <c r="E2128" s="7" t="s">
        <v>6978</v>
      </c>
      <c r="F2128" s="14">
        <v>51.5</v>
      </c>
      <c r="G2128" t="s">
        <v>12</v>
      </c>
    </row>
    <row r="2129" spans="1:7" ht="14.25">
      <c r="A2129" s="11">
        <v>44166</v>
      </c>
      <c r="B2129" s="10" t="s">
        <v>8769</v>
      </c>
      <c r="C2129" s="12">
        <v>0.625</v>
      </c>
      <c r="D2129" s="13">
        <v>44179</v>
      </c>
      <c r="E2129" s="7" t="s">
        <v>6978</v>
      </c>
      <c r="F2129" s="14">
        <v>51.8</v>
      </c>
      <c r="G2129" t="s">
        <v>12</v>
      </c>
    </row>
    <row r="2130" spans="1:7" ht="14.25">
      <c r="A2130" s="11">
        <v>44166</v>
      </c>
      <c r="B2130" s="10" t="s">
        <v>8761</v>
      </c>
      <c r="C2130" s="12">
        <v>0.29166666666666669</v>
      </c>
      <c r="D2130" s="13">
        <v>44179</v>
      </c>
      <c r="E2130" s="7" t="s">
        <v>6978</v>
      </c>
      <c r="F2130" s="14">
        <v>51.82</v>
      </c>
      <c r="G2130" t="s">
        <v>12</v>
      </c>
    </row>
    <row r="2131" spans="1:7" ht="14.25">
      <c r="A2131" s="11">
        <v>44105</v>
      </c>
      <c r="B2131" s="10" t="s">
        <v>7165</v>
      </c>
      <c r="C2131" s="12">
        <v>0.79166666666666663</v>
      </c>
      <c r="D2131" s="13">
        <v>44112</v>
      </c>
      <c r="E2131" s="7" t="s">
        <v>6978</v>
      </c>
      <c r="F2131" s="14">
        <v>51.85</v>
      </c>
      <c r="G2131" t="s">
        <v>12</v>
      </c>
    </row>
    <row r="2132" spans="1:7" ht="14.25">
      <c r="A2132" s="11">
        <v>44105</v>
      </c>
      <c r="B2132" s="10" t="s">
        <v>6985</v>
      </c>
      <c r="C2132" s="12">
        <v>0.29166666666666669</v>
      </c>
      <c r="D2132" s="13">
        <v>44105</v>
      </c>
      <c r="E2132" s="7" t="s">
        <v>6978</v>
      </c>
      <c r="F2132" s="14">
        <v>52.35</v>
      </c>
      <c r="G2132" t="s">
        <v>12</v>
      </c>
    </row>
    <row r="2133" spans="1:7" ht="14.25">
      <c r="A2133" s="11">
        <v>44136</v>
      </c>
      <c r="B2133" s="10" t="s">
        <v>8281</v>
      </c>
      <c r="C2133" s="12">
        <v>0.29166666666666669</v>
      </c>
      <c r="D2133" s="13">
        <v>44159</v>
      </c>
      <c r="E2133" s="7" t="s">
        <v>6978</v>
      </c>
      <c r="F2133" s="14">
        <v>52.55</v>
      </c>
      <c r="G2133" t="s">
        <v>12</v>
      </c>
    </row>
    <row r="2134" spans="1:7" ht="14.25">
      <c r="A2134" s="11">
        <v>44105</v>
      </c>
      <c r="B2134" s="10" t="s">
        <v>7177</v>
      </c>
      <c r="C2134" s="12">
        <v>0.29166666666666669</v>
      </c>
      <c r="D2134" s="13">
        <v>44113</v>
      </c>
      <c r="E2134" s="7" t="s">
        <v>6978</v>
      </c>
      <c r="F2134" s="14">
        <v>52.61</v>
      </c>
      <c r="G2134" t="s">
        <v>12</v>
      </c>
    </row>
    <row r="2135" spans="1:7" ht="14.25">
      <c r="A2135" s="11">
        <v>44166</v>
      </c>
      <c r="B2135" s="10" t="s">
        <v>8582</v>
      </c>
      <c r="C2135" s="12">
        <v>0.83333333333333337</v>
      </c>
      <c r="D2135" s="13">
        <v>44171</v>
      </c>
      <c r="E2135" s="7" t="s">
        <v>6978</v>
      </c>
      <c r="F2135" s="14">
        <v>53.01</v>
      </c>
      <c r="G2135" t="s">
        <v>12</v>
      </c>
    </row>
    <row r="2136" spans="1:7" ht="14.25">
      <c r="A2136" s="11">
        <v>44166</v>
      </c>
      <c r="B2136" s="10" t="s">
        <v>8771</v>
      </c>
      <c r="C2136" s="12">
        <v>0.70833333333333337</v>
      </c>
      <c r="D2136" s="13">
        <v>44179</v>
      </c>
      <c r="E2136" s="7" t="s">
        <v>6978</v>
      </c>
      <c r="F2136" s="14">
        <v>53.02</v>
      </c>
      <c r="G2136" t="s">
        <v>12</v>
      </c>
    </row>
    <row r="2137" spans="1:7" ht="14.25">
      <c r="A2137" s="11">
        <v>44166</v>
      </c>
      <c r="B2137" s="10" t="s">
        <v>8989</v>
      </c>
      <c r="C2137" s="12">
        <v>0.79166666666666663</v>
      </c>
      <c r="D2137" s="13">
        <v>44188</v>
      </c>
      <c r="E2137" s="7" t="s">
        <v>6978</v>
      </c>
      <c r="F2137" s="14">
        <v>53.3</v>
      </c>
      <c r="G2137" t="s">
        <v>12</v>
      </c>
    </row>
    <row r="2138" spans="1:7" ht="14.25">
      <c r="A2138" s="11">
        <v>44166</v>
      </c>
      <c r="B2138" s="10" t="s">
        <v>8762</v>
      </c>
      <c r="C2138" s="12">
        <v>0.33333333333333331</v>
      </c>
      <c r="D2138" s="13">
        <v>44179</v>
      </c>
      <c r="E2138" s="7" t="s">
        <v>6978</v>
      </c>
      <c r="F2138" s="14">
        <v>53.88</v>
      </c>
      <c r="G2138" t="s">
        <v>12</v>
      </c>
    </row>
    <row r="2139" spans="1:7" ht="14.25">
      <c r="A2139" s="11">
        <v>44166</v>
      </c>
      <c r="B2139" s="10" t="s">
        <v>8867</v>
      </c>
      <c r="C2139" s="12">
        <v>0.70833333333333337</v>
      </c>
      <c r="D2139" s="13">
        <v>44183</v>
      </c>
      <c r="E2139" s="7" t="s">
        <v>6978</v>
      </c>
      <c r="F2139" s="14">
        <v>53.98</v>
      </c>
      <c r="G2139" t="s">
        <v>12</v>
      </c>
    </row>
    <row r="2140" spans="1:7" ht="14.25">
      <c r="A2140" s="11">
        <v>44105</v>
      </c>
      <c r="B2140" s="10" t="s">
        <v>7514</v>
      </c>
      <c r="C2140" s="12">
        <v>0.33333333333333331</v>
      </c>
      <c r="D2140" s="13">
        <v>44127</v>
      </c>
      <c r="E2140" s="7" t="s">
        <v>6978</v>
      </c>
      <c r="F2140" s="14">
        <v>54.01</v>
      </c>
      <c r="G2140" t="s">
        <v>12</v>
      </c>
    </row>
    <row r="2141" spans="1:7" ht="14.25">
      <c r="A2141" s="11">
        <v>44166</v>
      </c>
      <c r="B2141" s="10" t="s">
        <v>8816</v>
      </c>
      <c r="C2141" s="12">
        <v>0.58333333333333337</v>
      </c>
      <c r="D2141" s="13">
        <v>44181</v>
      </c>
      <c r="E2141" s="7" t="s">
        <v>6978</v>
      </c>
      <c r="F2141" s="14">
        <v>54.14</v>
      </c>
      <c r="G2141" t="s">
        <v>12</v>
      </c>
    </row>
    <row r="2142" spans="1:7" ht="14.25">
      <c r="A2142" s="11">
        <v>44166</v>
      </c>
      <c r="B2142" s="10" t="s">
        <v>8455</v>
      </c>
      <c r="C2142" s="12">
        <v>0.54166666666666663</v>
      </c>
      <c r="D2142" s="13">
        <v>44166</v>
      </c>
      <c r="E2142" s="7" t="s">
        <v>6978</v>
      </c>
      <c r="F2142" s="14">
        <v>54.22</v>
      </c>
      <c r="G2142" t="s">
        <v>12</v>
      </c>
    </row>
    <row r="2143" spans="1:7" ht="14.25">
      <c r="A2143" s="11">
        <v>44166</v>
      </c>
      <c r="B2143" s="10" t="s">
        <v>8652</v>
      </c>
      <c r="C2143" s="12">
        <v>0.75</v>
      </c>
      <c r="D2143" s="13">
        <v>44174</v>
      </c>
      <c r="E2143" s="7" t="s">
        <v>6978</v>
      </c>
      <c r="F2143" s="14">
        <v>54.68</v>
      </c>
      <c r="G2143" t="s">
        <v>12</v>
      </c>
    </row>
    <row r="2144" spans="1:7" ht="14.25">
      <c r="A2144" s="11">
        <v>44136</v>
      </c>
      <c r="B2144" s="10" t="s">
        <v>8341</v>
      </c>
      <c r="C2144" s="12">
        <v>0.79166666666666663</v>
      </c>
      <c r="D2144" s="13">
        <v>44161</v>
      </c>
      <c r="E2144" s="7" t="s">
        <v>6978</v>
      </c>
      <c r="F2144" s="14">
        <v>55.77</v>
      </c>
      <c r="G2144" t="s">
        <v>12</v>
      </c>
    </row>
    <row r="2145" spans="1:7" ht="14.25">
      <c r="A2145" s="11">
        <v>44166</v>
      </c>
      <c r="B2145" s="10" t="s">
        <v>9158</v>
      </c>
      <c r="C2145" s="12">
        <v>0.83333333333333337</v>
      </c>
      <c r="D2145" s="13">
        <v>44195</v>
      </c>
      <c r="E2145" s="7" t="s">
        <v>6978</v>
      </c>
      <c r="F2145" s="14">
        <v>56.5</v>
      </c>
      <c r="G2145" t="s">
        <v>12</v>
      </c>
    </row>
    <row r="2146" spans="1:7" ht="14.25">
      <c r="A2146" s="11">
        <v>44105</v>
      </c>
      <c r="B2146" s="10" t="s">
        <v>7179</v>
      </c>
      <c r="C2146" s="12">
        <v>0.375</v>
      </c>
      <c r="D2146" s="13">
        <v>44113</v>
      </c>
      <c r="E2146" s="7" t="s">
        <v>6978</v>
      </c>
      <c r="F2146" s="14">
        <v>57.14</v>
      </c>
      <c r="G2146" t="s">
        <v>12</v>
      </c>
    </row>
    <row r="2147" spans="1:7" ht="14.25">
      <c r="A2147" s="11">
        <v>44166</v>
      </c>
      <c r="B2147" s="10" t="s">
        <v>8461</v>
      </c>
      <c r="C2147" s="12">
        <v>0.79166666666666663</v>
      </c>
      <c r="D2147" s="13">
        <v>44166</v>
      </c>
      <c r="E2147" s="7" t="s">
        <v>6978</v>
      </c>
      <c r="F2147" s="14">
        <v>57.75</v>
      </c>
      <c r="G2147" t="s">
        <v>12</v>
      </c>
    </row>
    <row r="2148" spans="1:7" ht="14.25">
      <c r="A2148" s="11">
        <v>44166</v>
      </c>
      <c r="B2148" s="10" t="s">
        <v>9157</v>
      </c>
      <c r="C2148" s="12">
        <v>0.79166666666666663</v>
      </c>
      <c r="D2148" s="13">
        <v>44195</v>
      </c>
      <c r="E2148" s="7" t="s">
        <v>6978</v>
      </c>
      <c r="F2148" s="14">
        <v>59.86</v>
      </c>
      <c r="G2148" t="s">
        <v>12</v>
      </c>
    </row>
    <row r="2149" spans="1:7" ht="14.25">
      <c r="A2149" s="11">
        <v>44166</v>
      </c>
      <c r="B2149" s="10" t="s">
        <v>9156</v>
      </c>
      <c r="C2149" s="12">
        <v>0.75</v>
      </c>
      <c r="D2149" s="13">
        <v>44195</v>
      </c>
      <c r="E2149" s="7" t="s">
        <v>6978</v>
      </c>
      <c r="F2149" s="14">
        <v>59.96</v>
      </c>
      <c r="G2149" t="s">
        <v>12</v>
      </c>
    </row>
    <row r="2150" spans="1:7" ht="14.25">
      <c r="A2150" s="11">
        <v>44105</v>
      </c>
      <c r="B2150" s="10" t="s">
        <v>7402</v>
      </c>
      <c r="C2150" s="12">
        <v>0.66666666666666663</v>
      </c>
      <c r="D2150" s="13">
        <v>44122</v>
      </c>
      <c r="E2150" s="7" t="s">
        <v>6978</v>
      </c>
      <c r="F2150" s="14">
        <v>32.5</v>
      </c>
      <c r="G2150" t="s">
        <v>117</v>
      </c>
    </row>
    <row r="2151" spans="1:7" ht="14.25">
      <c r="A2151" s="11">
        <v>44136</v>
      </c>
      <c r="B2151" s="10" t="s">
        <v>8303</v>
      </c>
      <c r="C2151" s="12">
        <v>0.20833333333333334</v>
      </c>
      <c r="D2151" s="13">
        <v>44160</v>
      </c>
      <c r="E2151" s="7" t="s">
        <v>6978</v>
      </c>
      <c r="F2151" s="14">
        <v>35.770000000000003</v>
      </c>
      <c r="G2151" t="s">
        <v>117</v>
      </c>
    </row>
    <row r="2152" spans="1:7" ht="14.25">
      <c r="A2152" s="11">
        <v>44136</v>
      </c>
      <c r="B2152" s="10" t="s">
        <v>8060</v>
      </c>
      <c r="C2152" s="12">
        <v>8.3333333333333329E-2</v>
      </c>
      <c r="D2152" s="13">
        <v>44150</v>
      </c>
      <c r="E2152" s="7" t="s">
        <v>6978</v>
      </c>
      <c r="F2152" s="14">
        <v>22.25</v>
      </c>
      <c r="G2152" t="s">
        <v>13</v>
      </c>
    </row>
    <row r="2153" spans="1:7" ht="14.25">
      <c r="A2153" s="11">
        <v>44105</v>
      </c>
      <c r="B2153" s="10" t="s">
        <v>7592</v>
      </c>
      <c r="C2153" s="12">
        <v>0.58333333333333337</v>
      </c>
      <c r="D2153" s="13">
        <v>44130</v>
      </c>
      <c r="E2153" s="7" t="s">
        <v>6978</v>
      </c>
      <c r="F2153" s="14">
        <v>24.49</v>
      </c>
      <c r="G2153" t="s">
        <v>13</v>
      </c>
    </row>
    <row r="2154" spans="1:7" ht="14.25">
      <c r="A2154" s="11">
        <v>44136</v>
      </c>
      <c r="B2154" s="10" t="s">
        <v>7821</v>
      </c>
      <c r="C2154" s="12">
        <v>0.125</v>
      </c>
      <c r="D2154" s="13">
        <v>44140</v>
      </c>
      <c r="E2154" s="7" t="s">
        <v>6978</v>
      </c>
      <c r="F2154" s="14">
        <v>24.74</v>
      </c>
      <c r="G2154" t="s">
        <v>13</v>
      </c>
    </row>
    <row r="2155" spans="1:7" ht="14.25">
      <c r="A2155" s="11">
        <v>44136</v>
      </c>
      <c r="B2155" s="10" t="s">
        <v>7822</v>
      </c>
      <c r="C2155" s="12">
        <v>0.16666666666666666</v>
      </c>
      <c r="D2155" s="13">
        <v>44140</v>
      </c>
      <c r="E2155" s="7" t="s">
        <v>6978</v>
      </c>
      <c r="F2155" s="14">
        <v>24.79</v>
      </c>
      <c r="G2155" t="s">
        <v>13</v>
      </c>
    </row>
    <row r="2156" spans="1:7" ht="14.25">
      <c r="A2156" s="11">
        <v>44136</v>
      </c>
      <c r="B2156" s="10" t="s">
        <v>7823</v>
      </c>
      <c r="C2156" s="12">
        <v>0.20833333333333334</v>
      </c>
      <c r="D2156" s="13">
        <v>44140</v>
      </c>
      <c r="E2156" s="7" t="s">
        <v>6978</v>
      </c>
      <c r="F2156" s="14">
        <v>25</v>
      </c>
      <c r="G2156" t="s">
        <v>13</v>
      </c>
    </row>
    <row r="2157" spans="1:7" ht="14.25">
      <c r="A2157" s="11">
        <v>44136</v>
      </c>
      <c r="B2157" s="10" t="s">
        <v>7819</v>
      </c>
      <c r="C2157" s="12">
        <v>4.1666666666666664E-2</v>
      </c>
      <c r="D2157" s="13">
        <v>44140</v>
      </c>
      <c r="E2157" s="7" t="s">
        <v>6978</v>
      </c>
      <c r="F2157" s="14">
        <v>25.6</v>
      </c>
      <c r="G2157" t="s">
        <v>13</v>
      </c>
    </row>
    <row r="2158" spans="1:7" ht="14.25">
      <c r="A2158" s="11">
        <v>44105</v>
      </c>
      <c r="B2158" s="10" t="s">
        <v>7457</v>
      </c>
      <c r="C2158" s="12">
        <v>0.95833333333333337</v>
      </c>
      <c r="D2158" s="13">
        <v>44124</v>
      </c>
      <c r="E2158" s="7" t="s">
        <v>6978</v>
      </c>
      <c r="F2158" s="14">
        <v>26.6</v>
      </c>
      <c r="G2158" t="s">
        <v>13</v>
      </c>
    </row>
    <row r="2159" spans="1:7" ht="14.25">
      <c r="A2159" s="11">
        <v>44136</v>
      </c>
      <c r="B2159" s="10" t="s">
        <v>7749</v>
      </c>
      <c r="C2159" s="12">
        <v>0.125</v>
      </c>
      <c r="D2159" s="13">
        <v>44137</v>
      </c>
      <c r="E2159" s="7" t="s">
        <v>6978</v>
      </c>
      <c r="F2159" s="14">
        <v>26.8</v>
      </c>
      <c r="G2159" t="s">
        <v>13</v>
      </c>
    </row>
    <row r="2160" spans="1:7" ht="14.25">
      <c r="A2160" s="11">
        <v>44136</v>
      </c>
      <c r="B2160" s="10" t="s">
        <v>7895</v>
      </c>
      <c r="C2160" s="12">
        <v>0.20833333333333334</v>
      </c>
      <c r="D2160" s="13">
        <v>44143</v>
      </c>
      <c r="E2160" s="7" t="s">
        <v>6978</v>
      </c>
      <c r="F2160" s="14">
        <v>27.74</v>
      </c>
      <c r="G2160" t="s">
        <v>13</v>
      </c>
    </row>
    <row r="2161" spans="1:7" ht="14.25">
      <c r="A2161" s="11">
        <v>44136</v>
      </c>
      <c r="B2161" s="10" t="s">
        <v>7750</v>
      </c>
      <c r="C2161" s="12">
        <v>0.16666666666666666</v>
      </c>
      <c r="D2161" s="13">
        <v>44137</v>
      </c>
      <c r="E2161" s="7" t="s">
        <v>6978</v>
      </c>
      <c r="F2161" s="14">
        <v>27.99</v>
      </c>
      <c r="G2161" t="s">
        <v>13</v>
      </c>
    </row>
    <row r="2162" spans="1:7" ht="14.25">
      <c r="A2162" s="11">
        <v>44136</v>
      </c>
      <c r="B2162" s="10" t="s">
        <v>7896</v>
      </c>
      <c r="C2162" s="12">
        <v>0.25</v>
      </c>
      <c r="D2162" s="13">
        <v>44143</v>
      </c>
      <c r="E2162" s="7" t="s">
        <v>6978</v>
      </c>
      <c r="F2162" s="14">
        <v>29.6</v>
      </c>
      <c r="G2162" t="s">
        <v>13</v>
      </c>
    </row>
    <row r="2163" spans="1:7" ht="14.25">
      <c r="A2163" s="11">
        <v>44136</v>
      </c>
      <c r="B2163" s="10" t="s">
        <v>7798</v>
      </c>
      <c r="C2163" s="12">
        <v>0.16666666666666666</v>
      </c>
      <c r="D2163" s="13">
        <v>44139</v>
      </c>
      <c r="E2163" s="7" t="s">
        <v>6978</v>
      </c>
      <c r="F2163" s="14">
        <v>30.26</v>
      </c>
      <c r="G2163" t="s">
        <v>13</v>
      </c>
    </row>
    <row r="2164" spans="1:7" ht="14.25">
      <c r="A2164" s="11">
        <v>44136</v>
      </c>
      <c r="B2164" s="10" t="s">
        <v>8205</v>
      </c>
      <c r="C2164" s="12">
        <v>0.125</v>
      </c>
      <c r="D2164" s="13">
        <v>44156</v>
      </c>
      <c r="E2164" s="7" t="s">
        <v>6978</v>
      </c>
      <c r="F2164" s="14">
        <v>30.4</v>
      </c>
      <c r="G2164" t="s">
        <v>13</v>
      </c>
    </row>
    <row r="2165" spans="1:7" ht="14.25">
      <c r="A2165" s="11">
        <v>44166</v>
      </c>
      <c r="B2165" s="10" t="s">
        <v>8756</v>
      </c>
      <c r="C2165" s="12">
        <v>8.3333333333333329E-2</v>
      </c>
      <c r="D2165" s="13">
        <v>44179</v>
      </c>
      <c r="E2165" s="7" t="s">
        <v>6978</v>
      </c>
      <c r="F2165" s="14">
        <v>30.43</v>
      </c>
      <c r="G2165" t="s">
        <v>13</v>
      </c>
    </row>
    <row r="2166" spans="1:7" ht="14.25">
      <c r="A2166" s="11">
        <v>44105</v>
      </c>
      <c r="B2166" s="10" t="s">
        <v>6982</v>
      </c>
      <c r="C2166" s="12">
        <v>0.16666666666666666</v>
      </c>
      <c r="D2166" s="13">
        <v>44105</v>
      </c>
      <c r="E2166" s="7" t="s">
        <v>6978</v>
      </c>
      <c r="F2166" s="14">
        <v>30.82</v>
      </c>
      <c r="G2166" t="s">
        <v>13</v>
      </c>
    </row>
    <row r="2167" spans="1:7" ht="14.25">
      <c r="A2167" s="11">
        <v>44136</v>
      </c>
      <c r="B2167" s="10" t="s">
        <v>7774</v>
      </c>
      <c r="C2167" s="12">
        <v>0.16666666666666666</v>
      </c>
      <c r="D2167" s="13">
        <v>44138</v>
      </c>
      <c r="E2167" s="7" t="s">
        <v>6978</v>
      </c>
      <c r="F2167" s="14">
        <v>30.95</v>
      </c>
      <c r="G2167" t="s">
        <v>13</v>
      </c>
    </row>
    <row r="2168" spans="1:7" ht="14.25">
      <c r="A2168" s="11">
        <v>44166</v>
      </c>
      <c r="B2168" s="10" t="s">
        <v>8877</v>
      </c>
      <c r="C2168" s="12">
        <v>0.125</v>
      </c>
      <c r="D2168" s="13">
        <v>44184</v>
      </c>
      <c r="E2168" s="7" t="s">
        <v>6978</v>
      </c>
      <c r="F2168" s="14">
        <v>31</v>
      </c>
      <c r="G2168" t="s">
        <v>13</v>
      </c>
    </row>
    <row r="2169" spans="1:7" ht="14.25">
      <c r="A2169" s="11">
        <v>44166</v>
      </c>
      <c r="B2169" s="10" t="s">
        <v>8805</v>
      </c>
      <c r="C2169" s="12">
        <v>0.125</v>
      </c>
      <c r="D2169" s="13">
        <v>44181</v>
      </c>
      <c r="E2169" s="7" t="s">
        <v>6978</v>
      </c>
      <c r="F2169" s="14">
        <v>31.28</v>
      </c>
      <c r="G2169" t="s">
        <v>13</v>
      </c>
    </row>
    <row r="2170" spans="1:7" ht="14.25">
      <c r="A2170" s="11">
        <v>44136</v>
      </c>
      <c r="B2170" s="10" t="s">
        <v>8204</v>
      </c>
      <c r="C2170" s="12">
        <v>8.3333333333333329E-2</v>
      </c>
      <c r="D2170" s="13">
        <v>44156</v>
      </c>
      <c r="E2170" s="7" t="s">
        <v>6978</v>
      </c>
      <c r="F2170" s="14">
        <v>31.91</v>
      </c>
      <c r="G2170" t="s">
        <v>13</v>
      </c>
    </row>
    <row r="2171" spans="1:7" ht="14.25">
      <c r="A2171" s="11">
        <v>44136</v>
      </c>
      <c r="B2171" s="10" t="s">
        <v>7751</v>
      </c>
      <c r="C2171" s="12">
        <v>0.20833333333333334</v>
      </c>
      <c r="D2171" s="13">
        <v>44137</v>
      </c>
      <c r="E2171" s="7" t="s">
        <v>6978</v>
      </c>
      <c r="F2171" s="14">
        <v>31.96</v>
      </c>
      <c r="G2171" t="s">
        <v>13</v>
      </c>
    </row>
    <row r="2172" spans="1:7" ht="14.25">
      <c r="A2172" s="11">
        <v>44105</v>
      </c>
      <c r="B2172" s="10" t="s">
        <v>7434</v>
      </c>
      <c r="C2172" s="12">
        <v>0</v>
      </c>
      <c r="D2172" s="13">
        <v>44124</v>
      </c>
      <c r="E2172" s="7" t="s">
        <v>6978</v>
      </c>
      <c r="F2172" s="14">
        <v>32.020000000000003</v>
      </c>
      <c r="G2172" t="s">
        <v>13</v>
      </c>
    </row>
    <row r="2173" spans="1:7" ht="14.25">
      <c r="A2173" s="11">
        <v>44105</v>
      </c>
      <c r="B2173" s="10" t="s">
        <v>7607</v>
      </c>
      <c r="C2173" s="12">
        <v>0.20833333333333334</v>
      </c>
      <c r="D2173" s="13">
        <v>44131</v>
      </c>
      <c r="E2173" s="7" t="s">
        <v>6978</v>
      </c>
      <c r="F2173" s="14">
        <v>32.04</v>
      </c>
      <c r="G2173" t="s">
        <v>13</v>
      </c>
    </row>
    <row r="2174" spans="1:7" ht="14.25">
      <c r="A2174" s="11">
        <v>44136</v>
      </c>
      <c r="B2174" s="10" t="s">
        <v>7866</v>
      </c>
      <c r="C2174" s="12">
        <v>0</v>
      </c>
      <c r="D2174" s="13">
        <v>44142</v>
      </c>
      <c r="E2174" s="7" t="s">
        <v>6978</v>
      </c>
      <c r="F2174" s="14">
        <v>32.049999999999997</v>
      </c>
      <c r="G2174" t="s">
        <v>13</v>
      </c>
    </row>
    <row r="2175" spans="1:7" ht="14.25">
      <c r="A2175" s="11">
        <v>44166</v>
      </c>
      <c r="B2175" s="10" t="s">
        <v>8755</v>
      </c>
      <c r="C2175" s="12">
        <v>4.1666666666666664E-2</v>
      </c>
      <c r="D2175" s="13">
        <v>44179</v>
      </c>
      <c r="E2175" s="7" t="s">
        <v>6978</v>
      </c>
      <c r="F2175" s="14">
        <v>32.229999999999997</v>
      </c>
      <c r="G2175" t="s">
        <v>13</v>
      </c>
    </row>
    <row r="2176" spans="1:7" ht="14.25">
      <c r="A2176" s="11">
        <v>44136</v>
      </c>
      <c r="B2176" s="10" t="s">
        <v>8208</v>
      </c>
      <c r="C2176" s="12">
        <v>0.25</v>
      </c>
      <c r="D2176" s="13">
        <v>44156</v>
      </c>
      <c r="E2176" s="7" t="s">
        <v>6978</v>
      </c>
      <c r="F2176" s="14">
        <v>32.31</v>
      </c>
      <c r="G2176" t="s">
        <v>13</v>
      </c>
    </row>
    <row r="2177" spans="1:7" ht="14.25">
      <c r="A2177" s="11">
        <v>44136</v>
      </c>
      <c r="B2177" s="10" t="s">
        <v>8183</v>
      </c>
      <c r="C2177" s="12">
        <v>0.20833333333333334</v>
      </c>
      <c r="D2177" s="13">
        <v>44155</v>
      </c>
      <c r="E2177" s="7" t="s">
        <v>6978</v>
      </c>
      <c r="F2177" s="14">
        <v>32.61</v>
      </c>
      <c r="G2177" t="s">
        <v>13</v>
      </c>
    </row>
    <row r="2178" spans="1:7" ht="14.25">
      <c r="A2178" s="11">
        <v>44166</v>
      </c>
      <c r="B2178" s="10" t="s">
        <v>8879</v>
      </c>
      <c r="C2178" s="12">
        <v>0.20833333333333334</v>
      </c>
      <c r="D2178" s="13">
        <v>44184</v>
      </c>
      <c r="E2178" s="7" t="s">
        <v>6978</v>
      </c>
      <c r="F2178" s="14">
        <v>32.700000000000003</v>
      </c>
      <c r="G2178" t="s">
        <v>13</v>
      </c>
    </row>
    <row r="2179" spans="1:7" ht="14.25">
      <c r="A2179" s="11">
        <v>44136</v>
      </c>
      <c r="B2179" s="10" t="s">
        <v>7918</v>
      </c>
      <c r="C2179" s="12">
        <v>0.16666666666666666</v>
      </c>
      <c r="D2179" s="13">
        <v>44144</v>
      </c>
      <c r="E2179" s="7" t="s">
        <v>6978</v>
      </c>
      <c r="F2179" s="14">
        <v>32.97</v>
      </c>
      <c r="G2179" t="s">
        <v>13</v>
      </c>
    </row>
    <row r="2180" spans="1:7" ht="14.25">
      <c r="A2180" s="11">
        <v>44166</v>
      </c>
      <c r="B2180" s="10" t="s">
        <v>8807</v>
      </c>
      <c r="C2180" s="12">
        <v>0.20833333333333334</v>
      </c>
      <c r="D2180" s="13">
        <v>44181</v>
      </c>
      <c r="E2180" s="7" t="s">
        <v>6978</v>
      </c>
      <c r="F2180" s="14">
        <v>33</v>
      </c>
      <c r="G2180" t="s">
        <v>13</v>
      </c>
    </row>
    <row r="2181" spans="1:7" ht="14.25">
      <c r="A2181" s="11">
        <v>44136</v>
      </c>
      <c r="B2181" s="10" t="s">
        <v>7917</v>
      </c>
      <c r="C2181" s="12">
        <v>0.125</v>
      </c>
      <c r="D2181" s="13">
        <v>44144</v>
      </c>
      <c r="E2181" s="7" t="s">
        <v>6978</v>
      </c>
      <c r="F2181" s="14">
        <v>33.1</v>
      </c>
      <c r="G2181" t="s">
        <v>13</v>
      </c>
    </row>
    <row r="2182" spans="1:7" ht="14.25">
      <c r="A2182" s="11">
        <v>44136</v>
      </c>
      <c r="B2182" s="10" t="s">
        <v>8230</v>
      </c>
      <c r="C2182" s="12">
        <v>0.16666666666666666</v>
      </c>
      <c r="D2182" s="13">
        <v>44157</v>
      </c>
      <c r="E2182" s="7" t="s">
        <v>6978</v>
      </c>
      <c r="F2182" s="14">
        <v>33.299999999999997</v>
      </c>
      <c r="G2182" t="s">
        <v>13</v>
      </c>
    </row>
    <row r="2183" spans="1:7" ht="14.25">
      <c r="A2183" s="11">
        <v>44136</v>
      </c>
      <c r="B2183" s="10" t="s">
        <v>8301</v>
      </c>
      <c r="C2183" s="12">
        <v>0.125</v>
      </c>
      <c r="D2183" s="13">
        <v>44160</v>
      </c>
      <c r="E2183" s="7" t="s">
        <v>6978</v>
      </c>
      <c r="F2183" s="14">
        <v>33.5</v>
      </c>
      <c r="G2183" t="s">
        <v>13</v>
      </c>
    </row>
    <row r="2184" spans="1:7" ht="14.25">
      <c r="A2184" s="11">
        <v>44166</v>
      </c>
      <c r="B2184" s="10" t="s">
        <v>8880</v>
      </c>
      <c r="C2184" s="12">
        <v>0.25</v>
      </c>
      <c r="D2184" s="13">
        <v>44184</v>
      </c>
      <c r="E2184" s="7" t="s">
        <v>6978</v>
      </c>
      <c r="F2184" s="14">
        <v>34</v>
      </c>
      <c r="G2184" t="s">
        <v>13</v>
      </c>
    </row>
    <row r="2185" spans="1:7" ht="14.25">
      <c r="A2185" s="11">
        <v>44136</v>
      </c>
      <c r="B2185" s="10" t="s">
        <v>7882</v>
      </c>
      <c r="C2185" s="12">
        <v>0.66666666666666663</v>
      </c>
      <c r="D2185" s="13">
        <v>44142</v>
      </c>
      <c r="E2185" s="7" t="s">
        <v>6978</v>
      </c>
      <c r="F2185" s="14">
        <v>34.049999999999997</v>
      </c>
      <c r="G2185" t="s">
        <v>13</v>
      </c>
    </row>
    <row r="2186" spans="1:7" ht="14.25">
      <c r="A2186" s="11">
        <v>44136</v>
      </c>
      <c r="B2186" s="10" t="s">
        <v>7919</v>
      </c>
      <c r="C2186" s="12">
        <v>0.20833333333333334</v>
      </c>
      <c r="D2186" s="13">
        <v>44144</v>
      </c>
      <c r="E2186" s="7" t="s">
        <v>6978</v>
      </c>
      <c r="F2186" s="14">
        <v>34.65</v>
      </c>
      <c r="G2186" t="s">
        <v>13</v>
      </c>
    </row>
    <row r="2187" spans="1:7" ht="14.25">
      <c r="A2187" s="11">
        <v>44105</v>
      </c>
      <c r="B2187" s="10" t="s">
        <v>7450</v>
      </c>
      <c r="C2187" s="12">
        <v>0.66666666666666663</v>
      </c>
      <c r="D2187" s="13">
        <v>44124</v>
      </c>
      <c r="E2187" s="7" t="s">
        <v>6978</v>
      </c>
      <c r="F2187" s="14">
        <v>35</v>
      </c>
      <c r="G2187" t="s">
        <v>13</v>
      </c>
    </row>
    <row r="2188" spans="1:7" ht="14.25">
      <c r="A2188" s="11">
        <v>44136</v>
      </c>
      <c r="B2188" s="10" t="s">
        <v>7825</v>
      </c>
      <c r="C2188" s="12">
        <v>0.29166666666666669</v>
      </c>
      <c r="D2188" s="13">
        <v>44140</v>
      </c>
      <c r="E2188" s="7" t="s">
        <v>6978</v>
      </c>
      <c r="F2188" s="14">
        <v>35</v>
      </c>
      <c r="G2188" t="s">
        <v>13</v>
      </c>
    </row>
    <row r="2189" spans="1:7" ht="14.25">
      <c r="A2189" s="11">
        <v>44105</v>
      </c>
      <c r="B2189" s="10" t="s">
        <v>7415</v>
      </c>
      <c r="C2189" s="12">
        <v>0.20833333333333334</v>
      </c>
      <c r="D2189" s="13">
        <v>44123</v>
      </c>
      <c r="E2189" s="7" t="s">
        <v>6978</v>
      </c>
      <c r="F2189" s="14">
        <v>35.01</v>
      </c>
      <c r="G2189" t="s">
        <v>13</v>
      </c>
    </row>
    <row r="2190" spans="1:7" ht="14.25">
      <c r="A2190" s="11">
        <v>44136</v>
      </c>
      <c r="B2190" s="10" t="s">
        <v>8076</v>
      </c>
      <c r="C2190" s="12">
        <v>0.75</v>
      </c>
      <c r="D2190" s="13">
        <v>44150</v>
      </c>
      <c r="E2190" s="7" t="s">
        <v>6978</v>
      </c>
      <c r="F2190" s="14">
        <v>35.270000000000003</v>
      </c>
      <c r="G2190" t="s">
        <v>13</v>
      </c>
    </row>
    <row r="2191" spans="1:7" ht="14.25">
      <c r="A2191" s="11">
        <v>44166</v>
      </c>
      <c r="B2191" s="10" t="s">
        <v>8803</v>
      </c>
      <c r="C2191" s="12">
        <v>4.1666666666666664E-2</v>
      </c>
      <c r="D2191" s="13">
        <v>44181</v>
      </c>
      <c r="E2191" s="7" t="s">
        <v>6978</v>
      </c>
      <c r="F2191" s="14">
        <v>35.44</v>
      </c>
      <c r="G2191" t="s">
        <v>13</v>
      </c>
    </row>
    <row r="2192" spans="1:7" ht="14.25">
      <c r="A2192" s="11">
        <v>44136</v>
      </c>
      <c r="B2192" s="10" t="s">
        <v>8232</v>
      </c>
      <c r="C2192" s="12">
        <v>0.25</v>
      </c>
      <c r="D2192" s="13">
        <v>44157</v>
      </c>
      <c r="E2192" s="7" t="s">
        <v>6978</v>
      </c>
      <c r="F2192" s="14">
        <v>37.85</v>
      </c>
      <c r="G2192" t="s">
        <v>13</v>
      </c>
    </row>
    <row r="2193" spans="1:7" ht="14.25">
      <c r="A2193" s="11">
        <v>44166</v>
      </c>
      <c r="B2193" s="10" t="s">
        <v>8447</v>
      </c>
      <c r="C2193" s="12">
        <v>0.20833333333333334</v>
      </c>
      <c r="D2193" s="13">
        <v>44166</v>
      </c>
      <c r="E2193" s="7" t="s">
        <v>6978</v>
      </c>
      <c r="F2193" s="14">
        <v>38.979999999999997</v>
      </c>
      <c r="G2193" t="s">
        <v>13</v>
      </c>
    </row>
    <row r="2194" spans="1:7" ht="14.25">
      <c r="A2194" s="11">
        <v>44136</v>
      </c>
      <c r="B2194" s="10" t="s">
        <v>8136</v>
      </c>
      <c r="C2194" s="12">
        <v>0.25</v>
      </c>
      <c r="D2194" s="13">
        <v>44153</v>
      </c>
      <c r="E2194" s="7" t="s">
        <v>6978</v>
      </c>
      <c r="F2194" s="14">
        <v>39.03</v>
      </c>
      <c r="G2194" t="s">
        <v>13</v>
      </c>
    </row>
    <row r="2195" spans="1:7" ht="14.25">
      <c r="A2195" s="11">
        <v>44105</v>
      </c>
      <c r="B2195" s="10" t="s">
        <v>7453</v>
      </c>
      <c r="C2195" s="12">
        <v>0.79166666666666663</v>
      </c>
      <c r="D2195" s="13">
        <v>44124</v>
      </c>
      <c r="E2195" s="7" t="s">
        <v>6978</v>
      </c>
      <c r="F2195" s="14">
        <v>39.5</v>
      </c>
      <c r="G2195" t="s">
        <v>13</v>
      </c>
    </row>
    <row r="2196" spans="1:7" ht="14.25">
      <c r="A2196" s="11">
        <v>44166</v>
      </c>
      <c r="B2196" s="10" t="s">
        <v>8760</v>
      </c>
      <c r="C2196" s="12">
        <v>0.25</v>
      </c>
      <c r="D2196" s="13">
        <v>44179</v>
      </c>
      <c r="E2196" s="7" t="s">
        <v>6978</v>
      </c>
      <c r="F2196" s="14">
        <v>39.869999999999997</v>
      </c>
      <c r="G2196" t="s">
        <v>13</v>
      </c>
    </row>
    <row r="2197" spans="1:7" ht="14.25">
      <c r="A2197" s="11">
        <v>44166</v>
      </c>
      <c r="B2197" s="10" t="s">
        <v>8471</v>
      </c>
      <c r="C2197" s="12">
        <v>0.20833333333333334</v>
      </c>
      <c r="D2197" s="13">
        <v>44167</v>
      </c>
      <c r="E2197" s="7" t="s">
        <v>6978</v>
      </c>
      <c r="F2197" s="14">
        <v>40</v>
      </c>
      <c r="G2197" t="s">
        <v>13</v>
      </c>
    </row>
    <row r="2198" spans="1:7" ht="14.25">
      <c r="A2198" s="11">
        <v>44136</v>
      </c>
      <c r="B2198" s="10" t="s">
        <v>7781</v>
      </c>
      <c r="C2198" s="12">
        <v>0.45833333333333331</v>
      </c>
      <c r="D2198" s="13">
        <v>44138</v>
      </c>
      <c r="E2198" s="7" t="s">
        <v>6978</v>
      </c>
      <c r="F2198" s="14">
        <v>41.5</v>
      </c>
      <c r="G2198" t="s">
        <v>13</v>
      </c>
    </row>
    <row r="2199" spans="1:7" ht="14.25">
      <c r="A2199" s="11">
        <v>44105</v>
      </c>
      <c r="B2199" s="10" t="s">
        <v>7608</v>
      </c>
      <c r="C2199" s="12">
        <v>0.25</v>
      </c>
      <c r="D2199" s="13">
        <v>44131</v>
      </c>
      <c r="E2199" s="7" t="s">
        <v>6978</v>
      </c>
      <c r="F2199" s="14">
        <v>42.77</v>
      </c>
      <c r="G2199" t="s">
        <v>13</v>
      </c>
    </row>
    <row r="2200" spans="1:7" ht="14.25">
      <c r="A2200" s="11">
        <v>44136</v>
      </c>
      <c r="B2200" s="10" t="s">
        <v>8304</v>
      </c>
      <c r="C2200" s="12">
        <v>0.25</v>
      </c>
      <c r="D2200" s="13">
        <v>44160</v>
      </c>
      <c r="E2200" s="7" t="s">
        <v>6978</v>
      </c>
      <c r="F2200" s="14">
        <v>43.52</v>
      </c>
      <c r="G2200" t="s">
        <v>13</v>
      </c>
    </row>
    <row r="2201" spans="1:7" ht="14.25">
      <c r="A2201" s="11">
        <v>44136</v>
      </c>
      <c r="B2201" s="10" t="s">
        <v>8320</v>
      </c>
      <c r="C2201" s="12">
        <v>0.91666666666666663</v>
      </c>
      <c r="D2201" s="13">
        <v>44160</v>
      </c>
      <c r="E2201" s="7" t="s">
        <v>6978</v>
      </c>
      <c r="F2201" s="14">
        <v>44.44</v>
      </c>
      <c r="G2201" t="s">
        <v>13</v>
      </c>
    </row>
    <row r="2202" spans="1:7" ht="14.25">
      <c r="A2202" s="11">
        <v>44166</v>
      </c>
      <c r="B2202" s="10" t="s">
        <v>8784</v>
      </c>
      <c r="C2202" s="12">
        <v>0.25</v>
      </c>
      <c r="D2202" s="13">
        <v>44180</v>
      </c>
      <c r="E2202" s="7" t="s">
        <v>6978</v>
      </c>
      <c r="F2202" s="14">
        <v>45.19</v>
      </c>
      <c r="G2202" t="s">
        <v>13</v>
      </c>
    </row>
    <row r="2203" spans="1:7" ht="14.25">
      <c r="A2203" s="11">
        <v>44166</v>
      </c>
      <c r="B2203" s="10" t="s">
        <v>8801</v>
      </c>
      <c r="C2203" s="12">
        <v>0.95833333333333337</v>
      </c>
      <c r="D2203" s="13">
        <v>44180</v>
      </c>
      <c r="E2203" s="7" t="s">
        <v>6978</v>
      </c>
      <c r="F2203" s="14">
        <v>45.74</v>
      </c>
      <c r="G2203" t="s">
        <v>13</v>
      </c>
    </row>
    <row r="2204" spans="1:7" ht="14.25">
      <c r="A2204" s="11">
        <v>44136</v>
      </c>
      <c r="B2204" s="10" t="s">
        <v>7945</v>
      </c>
      <c r="C2204" s="12">
        <v>0.29166666666666669</v>
      </c>
      <c r="D2204" s="13">
        <v>44145</v>
      </c>
      <c r="E2204" s="7" t="s">
        <v>6978</v>
      </c>
      <c r="F2204" s="14">
        <v>50.23</v>
      </c>
      <c r="G2204" t="s">
        <v>13</v>
      </c>
    </row>
    <row r="2205" spans="1:7" ht="14.25">
      <c r="A2205" s="11">
        <v>44166</v>
      </c>
      <c r="B2205" s="10" t="s">
        <v>8809</v>
      </c>
      <c r="C2205" s="12">
        <v>0.29166666666666669</v>
      </c>
      <c r="D2205" s="13">
        <v>44181</v>
      </c>
      <c r="E2205" s="7" t="s">
        <v>6978</v>
      </c>
      <c r="F2205" s="14">
        <v>51.74</v>
      </c>
      <c r="G2205" t="s">
        <v>13</v>
      </c>
    </row>
    <row r="2206" spans="1:7" ht="14.25">
      <c r="A2206" s="11">
        <v>44166</v>
      </c>
      <c r="B2206" s="10" t="s">
        <v>8794</v>
      </c>
      <c r="C2206" s="12">
        <v>0.66666666666666663</v>
      </c>
      <c r="D2206" s="13">
        <v>44180</v>
      </c>
      <c r="E2206" s="7" t="s">
        <v>6978</v>
      </c>
      <c r="F2206" s="14">
        <v>51.86</v>
      </c>
      <c r="G2206" t="s">
        <v>13</v>
      </c>
    </row>
    <row r="2207" spans="1:7" ht="14.25">
      <c r="A2207" s="11">
        <v>44136</v>
      </c>
      <c r="B2207" s="10" t="s">
        <v>8291</v>
      </c>
      <c r="C2207" s="12">
        <v>0.70833333333333337</v>
      </c>
      <c r="D2207" s="13">
        <v>44159</v>
      </c>
      <c r="E2207" s="7" t="s">
        <v>6978</v>
      </c>
      <c r="F2207" s="14">
        <v>52.57</v>
      </c>
      <c r="G2207" t="s">
        <v>13</v>
      </c>
    </row>
    <row r="2208" spans="1:7" ht="14.25">
      <c r="A2208" s="11">
        <v>44136</v>
      </c>
      <c r="B2208" s="10" t="s">
        <v>7955</v>
      </c>
      <c r="C2208" s="12">
        <v>0.70833333333333337</v>
      </c>
      <c r="D2208" s="13">
        <v>44145</v>
      </c>
      <c r="E2208" s="7" t="s">
        <v>6978</v>
      </c>
      <c r="F2208" s="14">
        <v>53.01</v>
      </c>
      <c r="G2208" t="s">
        <v>13</v>
      </c>
    </row>
    <row r="2209" spans="1:7" ht="14.25">
      <c r="A2209" s="11">
        <v>44166</v>
      </c>
      <c r="B2209" s="10" t="s">
        <v>8785</v>
      </c>
      <c r="C2209" s="12">
        <v>0.29166666666666669</v>
      </c>
      <c r="D2209" s="13">
        <v>44180</v>
      </c>
      <c r="E2209" s="7" t="s">
        <v>6978</v>
      </c>
      <c r="F2209" s="14">
        <v>54.65</v>
      </c>
      <c r="G2209" t="s">
        <v>13</v>
      </c>
    </row>
  </sheetData>
  <autoFilter ref="A1:G2209" xr:uid="{DC50EB13-B41A-4434-BCAD-A519D9289BC7}">
    <sortState xmlns:xlrd2="http://schemas.microsoft.com/office/spreadsheetml/2017/richdata2" ref="A2:G2209">
      <sortCondition ref="G1:G2209"/>
    </sortState>
  </autoFilter>
  <sortState xmlns:xlrd2="http://schemas.microsoft.com/office/spreadsheetml/2017/richdata2" ref="A2:G2209">
    <sortCondition ref="F1:F2209"/>
  </sortState>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7485B-4C0A-470C-8323-E8333B02CB53}">
  <dimension ref="A1:B8785"/>
  <sheetViews>
    <sheetView tabSelected="1" workbookViewId="0">
      <selection activeCell="B1" sqref="B1"/>
    </sheetView>
  </sheetViews>
  <sheetFormatPr baseColWidth="10" defaultRowHeight="12.75"/>
  <cols>
    <col min="2" max="2" width="11.42578125" style="35"/>
  </cols>
  <sheetData>
    <row r="1" spans="1:2">
      <c r="A1" s="26" t="s">
        <v>9283</v>
      </c>
      <c r="B1" s="35" t="s">
        <v>9282</v>
      </c>
    </row>
    <row r="2" spans="1:2">
      <c r="A2">
        <v>1</v>
      </c>
      <c r="B2" s="35">
        <v>41.88</v>
      </c>
    </row>
    <row r="3" spans="1:2">
      <c r="A3">
        <v>1</v>
      </c>
      <c r="B3" s="35">
        <v>38.6</v>
      </c>
    </row>
    <row r="4" spans="1:2">
      <c r="A4">
        <v>1</v>
      </c>
      <c r="B4" s="35">
        <v>30.27</v>
      </c>
    </row>
    <row r="5" spans="1:2">
      <c r="A5">
        <v>1</v>
      </c>
      <c r="B5" s="35">
        <v>30.34</v>
      </c>
    </row>
    <row r="6" spans="1:2">
      <c r="A6">
        <v>1</v>
      </c>
      <c r="B6" s="35">
        <v>30.99</v>
      </c>
    </row>
    <row r="7" spans="1:2">
      <c r="A7">
        <v>1</v>
      </c>
      <c r="B7" s="35">
        <v>30.04</v>
      </c>
    </row>
    <row r="8" spans="1:2">
      <c r="A8">
        <v>1</v>
      </c>
      <c r="B8" s="35">
        <v>30.75</v>
      </c>
    </row>
    <row r="9" spans="1:2">
      <c r="A9">
        <v>1</v>
      </c>
      <c r="B9" s="35">
        <v>32.11</v>
      </c>
    </row>
    <row r="10" spans="1:2">
      <c r="A10">
        <v>1</v>
      </c>
      <c r="B10" s="35">
        <v>35.979999999999997</v>
      </c>
    </row>
    <row r="11" spans="1:2">
      <c r="A11">
        <v>1</v>
      </c>
      <c r="B11" s="35">
        <v>40.4</v>
      </c>
    </row>
    <row r="12" spans="1:2">
      <c r="A12">
        <v>1</v>
      </c>
      <c r="B12" s="35">
        <v>44.05</v>
      </c>
    </row>
    <row r="13" spans="1:2">
      <c r="A13">
        <v>1</v>
      </c>
      <c r="B13" s="35">
        <v>46.16</v>
      </c>
    </row>
    <row r="14" spans="1:2">
      <c r="A14">
        <v>1</v>
      </c>
      <c r="B14" s="35">
        <v>36.549999999999997</v>
      </c>
    </row>
    <row r="15" spans="1:2">
      <c r="A15">
        <v>1</v>
      </c>
      <c r="B15" s="35">
        <v>44.02</v>
      </c>
    </row>
    <row r="16" spans="1:2">
      <c r="A16">
        <v>1</v>
      </c>
      <c r="B16" s="35">
        <v>45.6</v>
      </c>
    </row>
    <row r="17" spans="1:2">
      <c r="A17">
        <v>1</v>
      </c>
      <c r="B17" s="35">
        <v>42.9</v>
      </c>
    </row>
    <row r="18" spans="1:2">
      <c r="A18">
        <v>1</v>
      </c>
      <c r="B18" s="35">
        <v>37.549999999999997</v>
      </c>
    </row>
    <row r="19" spans="1:2">
      <c r="A19">
        <v>1</v>
      </c>
      <c r="B19" s="35">
        <v>32.32</v>
      </c>
    </row>
    <row r="20" spans="1:2">
      <c r="A20">
        <v>1</v>
      </c>
      <c r="B20" s="35">
        <v>30.85</v>
      </c>
    </row>
    <row r="21" spans="1:2">
      <c r="A21">
        <v>1</v>
      </c>
      <c r="B21" s="35">
        <v>30.14</v>
      </c>
    </row>
    <row r="22" spans="1:2">
      <c r="A22">
        <v>1</v>
      </c>
      <c r="B22" s="35">
        <v>30.17</v>
      </c>
    </row>
    <row r="23" spans="1:2">
      <c r="A23">
        <v>1</v>
      </c>
      <c r="B23" s="35">
        <v>30</v>
      </c>
    </row>
    <row r="24" spans="1:2">
      <c r="A24">
        <v>1</v>
      </c>
      <c r="B24" s="35">
        <v>30.65</v>
      </c>
    </row>
    <row r="25" spans="1:2">
      <c r="A25">
        <v>1</v>
      </c>
      <c r="B25" s="35">
        <v>30.65</v>
      </c>
    </row>
    <row r="26" spans="1:2">
      <c r="A26">
        <v>1</v>
      </c>
      <c r="B26" s="35">
        <v>35.4</v>
      </c>
    </row>
    <row r="27" spans="1:2">
      <c r="A27">
        <v>1</v>
      </c>
      <c r="B27" s="35">
        <v>31.98</v>
      </c>
    </row>
    <row r="28" spans="1:2">
      <c r="A28">
        <v>1</v>
      </c>
      <c r="B28" s="35">
        <v>45.57</v>
      </c>
    </row>
    <row r="29" spans="1:2">
      <c r="A29">
        <v>1</v>
      </c>
      <c r="B29" s="35">
        <v>45.09</v>
      </c>
    </row>
    <row r="30" spans="1:2">
      <c r="A30">
        <v>1</v>
      </c>
      <c r="B30" s="35">
        <v>45.16</v>
      </c>
    </row>
    <row r="31" spans="1:2">
      <c r="A31">
        <v>1</v>
      </c>
      <c r="B31" s="35">
        <v>44.9</v>
      </c>
    </row>
    <row r="32" spans="1:2">
      <c r="A32">
        <v>1</v>
      </c>
      <c r="B32" s="35">
        <v>44.06</v>
      </c>
    </row>
    <row r="33" spans="1:2">
      <c r="A33">
        <v>1</v>
      </c>
      <c r="B33" s="35">
        <v>43.94</v>
      </c>
    </row>
    <row r="34" spans="1:2">
      <c r="A34">
        <v>1</v>
      </c>
      <c r="B34" s="35">
        <v>44.37</v>
      </c>
    </row>
    <row r="35" spans="1:2">
      <c r="A35">
        <v>1</v>
      </c>
      <c r="B35" s="35">
        <v>46.05</v>
      </c>
    </row>
    <row r="36" spans="1:2">
      <c r="A36">
        <v>1</v>
      </c>
      <c r="B36" s="35">
        <v>46.72</v>
      </c>
    </row>
    <row r="37" spans="1:2">
      <c r="A37">
        <v>1</v>
      </c>
      <c r="B37" s="35">
        <v>46.11</v>
      </c>
    </row>
    <row r="38" spans="1:2">
      <c r="A38">
        <v>1</v>
      </c>
      <c r="B38" s="35">
        <v>30.5</v>
      </c>
    </row>
    <row r="39" spans="1:2">
      <c r="A39">
        <v>1</v>
      </c>
      <c r="B39" s="35">
        <v>43.7</v>
      </c>
    </row>
    <row r="40" spans="1:2">
      <c r="A40">
        <v>1</v>
      </c>
      <c r="B40" s="35">
        <v>42</v>
      </c>
    </row>
    <row r="41" spans="1:2">
      <c r="A41">
        <v>1</v>
      </c>
      <c r="B41" s="35">
        <v>38.6</v>
      </c>
    </row>
    <row r="42" spans="1:2">
      <c r="A42">
        <v>1</v>
      </c>
      <c r="B42" s="35">
        <v>33.39</v>
      </c>
    </row>
    <row r="43" spans="1:2">
      <c r="A43">
        <v>1</v>
      </c>
      <c r="B43" s="35">
        <v>28.79</v>
      </c>
    </row>
    <row r="44" spans="1:2">
      <c r="A44">
        <v>1</v>
      </c>
      <c r="B44" s="35">
        <v>28.42</v>
      </c>
    </row>
    <row r="45" spans="1:2">
      <c r="A45">
        <v>1</v>
      </c>
      <c r="B45" s="35">
        <v>28.75</v>
      </c>
    </row>
    <row r="46" spans="1:2">
      <c r="A46">
        <v>1</v>
      </c>
      <c r="B46" s="35">
        <v>34.159999999999997</v>
      </c>
    </row>
    <row r="47" spans="1:2">
      <c r="A47">
        <v>1</v>
      </c>
      <c r="B47" s="35">
        <v>42.07</v>
      </c>
    </row>
    <row r="48" spans="1:2">
      <c r="A48">
        <v>1</v>
      </c>
      <c r="B48" s="35">
        <v>44.89</v>
      </c>
    </row>
    <row r="49" spans="1:2">
      <c r="A49">
        <v>1</v>
      </c>
      <c r="B49" s="35">
        <v>45.26</v>
      </c>
    </row>
    <row r="50" spans="1:2">
      <c r="A50">
        <v>1</v>
      </c>
      <c r="B50" s="35">
        <v>32.049999999999997</v>
      </c>
    </row>
    <row r="51" spans="1:2">
      <c r="A51">
        <v>1</v>
      </c>
      <c r="B51" s="35">
        <v>30.75</v>
      </c>
    </row>
    <row r="52" spans="1:2">
      <c r="A52">
        <v>1</v>
      </c>
      <c r="B52" s="35">
        <v>47.23</v>
      </c>
    </row>
    <row r="53" spans="1:2">
      <c r="A53">
        <v>1</v>
      </c>
      <c r="B53" s="35">
        <v>46.03</v>
      </c>
    </row>
    <row r="54" spans="1:2">
      <c r="A54">
        <v>1</v>
      </c>
      <c r="B54" s="35">
        <v>44.9</v>
      </c>
    </row>
    <row r="55" spans="1:2">
      <c r="A55">
        <v>1</v>
      </c>
      <c r="B55" s="35">
        <v>44.44</v>
      </c>
    </row>
    <row r="56" spans="1:2">
      <c r="A56">
        <v>1</v>
      </c>
      <c r="B56" s="35">
        <v>41.19</v>
      </c>
    </row>
    <row r="57" spans="1:2">
      <c r="A57">
        <v>1</v>
      </c>
      <c r="B57" s="35">
        <v>39.5</v>
      </c>
    </row>
    <row r="58" spans="1:2">
      <c r="A58">
        <v>1</v>
      </c>
      <c r="B58" s="35">
        <v>39.5</v>
      </c>
    </row>
    <row r="59" spans="1:2">
      <c r="A59">
        <v>1</v>
      </c>
      <c r="B59" s="35">
        <v>43.51</v>
      </c>
    </row>
    <row r="60" spans="1:2">
      <c r="A60">
        <v>1</v>
      </c>
      <c r="B60" s="35">
        <v>45.2</v>
      </c>
    </row>
    <row r="61" spans="1:2">
      <c r="A61">
        <v>1</v>
      </c>
      <c r="B61" s="35">
        <v>46.9</v>
      </c>
    </row>
    <row r="62" spans="1:2">
      <c r="A62">
        <v>1</v>
      </c>
      <c r="B62" s="35">
        <v>29.97</v>
      </c>
    </row>
    <row r="63" spans="1:2">
      <c r="A63">
        <v>1</v>
      </c>
      <c r="B63" s="35">
        <v>46.23</v>
      </c>
    </row>
    <row r="64" spans="1:2">
      <c r="A64">
        <v>1</v>
      </c>
      <c r="B64" s="35">
        <v>44.5</v>
      </c>
    </row>
    <row r="65" spans="1:2">
      <c r="A65">
        <v>1</v>
      </c>
      <c r="B65" s="35">
        <v>40.5</v>
      </c>
    </row>
    <row r="66" spans="1:2">
      <c r="A66">
        <v>1</v>
      </c>
      <c r="B66" s="35">
        <v>39.5</v>
      </c>
    </row>
    <row r="67" spans="1:2">
      <c r="A67">
        <v>1</v>
      </c>
      <c r="B67" s="35">
        <v>29.8</v>
      </c>
    </row>
    <row r="68" spans="1:2">
      <c r="A68">
        <v>1</v>
      </c>
      <c r="B68" s="35">
        <v>29.74</v>
      </c>
    </row>
    <row r="69" spans="1:2">
      <c r="A69">
        <v>1</v>
      </c>
      <c r="B69" s="35">
        <v>29.87</v>
      </c>
    </row>
    <row r="70" spans="1:2">
      <c r="A70">
        <v>1</v>
      </c>
      <c r="B70" s="35">
        <v>31.21</v>
      </c>
    </row>
    <row r="71" spans="1:2">
      <c r="A71">
        <v>1</v>
      </c>
      <c r="B71" s="35">
        <v>36.729999999999997</v>
      </c>
    </row>
    <row r="72" spans="1:2">
      <c r="A72">
        <v>1</v>
      </c>
      <c r="B72" s="35">
        <v>42.9</v>
      </c>
    </row>
    <row r="73" spans="1:2">
      <c r="A73">
        <v>1</v>
      </c>
      <c r="B73" s="35">
        <v>46</v>
      </c>
    </row>
    <row r="74" spans="1:2">
      <c r="A74">
        <v>1</v>
      </c>
      <c r="B74" s="35">
        <v>38.01</v>
      </c>
    </row>
    <row r="75" spans="1:2">
      <c r="A75">
        <v>1</v>
      </c>
      <c r="B75" s="35">
        <v>32.049999999999997</v>
      </c>
    </row>
    <row r="76" spans="1:2">
      <c r="A76">
        <v>1</v>
      </c>
      <c r="B76" s="35">
        <v>39.57</v>
      </c>
    </row>
    <row r="77" spans="1:2">
      <c r="A77">
        <v>1</v>
      </c>
      <c r="B77" s="35">
        <v>36.11</v>
      </c>
    </row>
    <row r="78" spans="1:2">
      <c r="A78">
        <v>1</v>
      </c>
      <c r="B78" s="35">
        <v>34.770000000000003</v>
      </c>
    </row>
    <row r="79" spans="1:2">
      <c r="A79">
        <v>1</v>
      </c>
      <c r="B79" s="35">
        <v>32.07</v>
      </c>
    </row>
    <row r="80" spans="1:2">
      <c r="A80">
        <v>1</v>
      </c>
      <c r="B80" s="35">
        <v>31.83</v>
      </c>
    </row>
    <row r="81" spans="1:2">
      <c r="A81">
        <v>1</v>
      </c>
      <c r="B81" s="35">
        <v>31.95</v>
      </c>
    </row>
    <row r="82" spans="1:2">
      <c r="A82">
        <v>1</v>
      </c>
      <c r="B82" s="35">
        <v>32.25</v>
      </c>
    </row>
    <row r="83" spans="1:2">
      <c r="A83">
        <v>1</v>
      </c>
      <c r="B83" s="35">
        <v>41.81</v>
      </c>
    </row>
    <row r="84" spans="1:2">
      <c r="A84">
        <v>1</v>
      </c>
      <c r="B84" s="35">
        <v>44.24</v>
      </c>
    </row>
    <row r="85" spans="1:2">
      <c r="A85">
        <v>1</v>
      </c>
      <c r="B85" s="35">
        <v>44</v>
      </c>
    </row>
    <row r="86" spans="1:2">
      <c r="A86">
        <v>1</v>
      </c>
      <c r="B86" s="35">
        <v>31</v>
      </c>
    </row>
    <row r="87" spans="1:2">
      <c r="A87">
        <v>1</v>
      </c>
      <c r="B87" s="35">
        <v>44.44</v>
      </c>
    </row>
    <row r="88" spans="1:2">
      <c r="A88">
        <v>1</v>
      </c>
      <c r="B88" s="35">
        <v>44.43</v>
      </c>
    </row>
    <row r="89" spans="1:2">
      <c r="A89">
        <v>1</v>
      </c>
      <c r="B89" s="35">
        <v>40.380000000000003</v>
      </c>
    </row>
    <row r="90" spans="1:2">
      <c r="A90">
        <v>1</v>
      </c>
      <c r="B90" s="35">
        <v>37.950000000000003</v>
      </c>
    </row>
    <row r="91" spans="1:2">
      <c r="A91">
        <v>1</v>
      </c>
      <c r="B91" s="35">
        <v>30.2</v>
      </c>
    </row>
    <row r="92" spans="1:2">
      <c r="A92">
        <v>1</v>
      </c>
      <c r="B92" s="35">
        <v>29.85</v>
      </c>
    </row>
    <row r="93" spans="1:2">
      <c r="A93">
        <v>1</v>
      </c>
      <c r="B93" s="35">
        <v>29.84</v>
      </c>
    </row>
    <row r="94" spans="1:2">
      <c r="A94">
        <v>1</v>
      </c>
      <c r="B94" s="35">
        <v>30.1</v>
      </c>
    </row>
    <row r="95" spans="1:2">
      <c r="A95">
        <v>1</v>
      </c>
      <c r="B95" s="35">
        <v>30.75</v>
      </c>
    </row>
    <row r="96" spans="1:2">
      <c r="A96">
        <v>1</v>
      </c>
      <c r="B96" s="35">
        <v>31.83</v>
      </c>
    </row>
    <row r="97" spans="1:2">
      <c r="A97">
        <v>1</v>
      </c>
      <c r="B97" s="35">
        <v>36.67</v>
      </c>
    </row>
    <row r="98" spans="1:2">
      <c r="A98">
        <v>1</v>
      </c>
      <c r="B98" s="35">
        <v>33.1</v>
      </c>
    </row>
    <row r="99" spans="1:2">
      <c r="A99">
        <v>1</v>
      </c>
      <c r="B99" s="35">
        <v>32.28</v>
      </c>
    </row>
    <row r="100" spans="1:2">
      <c r="A100">
        <v>1</v>
      </c>
      <c r="B100" s="35">
        <v>37.53</v>
      </c>
    </row>
    <row r="101" spans="1:2">
      <c r="A101">
        <v>1</v>
      </c>
      <c r="B101" s="35">
        <v>38.99</v>
      </c>
    </row>
    <row r="102" spans="1:2">
      <c r="A102">
        <v>1</v>
      </c>
      <c r="B102" s="35">
        <v>38.15</v>
      </c>
    </row>
    <row r="103" spans="1:2">
      <c r="A103">
        <v>1</v>
      </c>
      <c r="B103" s="35">
        <v>35.369999999999997</v>
      </c>
    </row>
    <row r="104" spans="1:2">
      <c r="A104">
        <v>1</v>
      </c>
      <c r="B104" s="35">
        <v>34.44</v>
      </c>
    </row>
    <row r="105" spans="1:2">
      <c r="A105">
        <v>1</v>
      </c>
      <c r="B105" s="35">
        <v>36.1</v>
      </c>
    </row>
    <row r="106" spans="1:2">
      <c r="A106">
        <v>1</v>
      </c>
      <c r="B106" s="35">
        <v>40.590000000000003</v>
      </c>
    </row>
    <row r="107" spans="1:2">
      <c r="A107">
        <v>1</v>
      </c>
      <c r="B107" s="35">
        <v>44.68</v>
      </c>
    </row>
    <row r="108" spans="1:2">
      <c r="A108">
        <v>1</v>
      </c>
      <c r="B108" s="35">
        <v>46.16</v>
      </c>
    </row>
    <row r="109" spans="1:2">
      <c r="A109">
        <v>1</v>
      </c>
      <c r="B109" s="35">
        <v>48.53</v>
      </c>
    </row>
    <row r="110" spans="1:2">
      <c r="A110">
        <v>1</v>
      </c>
      <c r="B110" s="35">
        <v>31.18</v>
      </c>
    </row>
    <row r="111" spans="1:2">
      <c r="A111">
        <v>1</v>
      </c>
      <c r="B111" s="35">
        <v>52.48</v>
      </c>
    </row>
    <row r="112" spans="1:2">
      <c r="A112">
        <v>1</v>
      </c>
      <c r="B112" s="35">
        <v>53.29</v>
      </c>
    </row>
    <row r="113" spans="1:2">
      <c r="A113">
        <v>1</v>
      </c>
      <c r="B113" s="35">
        <v>49.5</v>
      </c>
    </row>
    <row r="114" spans="1:2">
      <c r="A114">
        <v>1</v>
      </c>
      <c r="B114" s="35">
        <v>46.01</v>
      </c>
    </row>
    <row r="115" spans="1:2">
      <c r="A115">
        <v>1</v>
      </c>
      <c r="B115" s="35">
        <v>30.1</v>
      </c>
    </row>
    <row r="116" spans="1:2">
      <c r="A116">
        <v>1</v>
      </c>
      <c r="B116" s="35">
        <v>29.96</v>
      </c>
    </row>
    <row r="117" spans="1:2">
      <c r="A117">
        <v>1</v>
      </c>
      <c r="B117" s="35">
        <v>29.88</v>
      </c>
    </row>
    <row r="118" spans="1:2">
      <c r="A118">
        <v>1</v>
      </c>
      <c r="B118" s="35">
        <v>30.38</v>
      </c>
    </row>
    <row r="119" spans="1:2">
      <c r="A119">
        <v>1</v>
      </c>
      <c r="B119" s="35">
        <v>31.15</v>
      </c>
    </row>
    <row r="120" spans="1:2">
      <c r="A120">
        <v>1</v>
      </c>
      <c r="B120" s="35">
        <v>32.090000000000003</v>
      </c>
    </row>
    <row r="121" spans="1:2">
      <c r="A121">
        <v>1</v>
      </c>
      <c r="B121" s="35">
        <v>34.270000000000003</v>
      </c>
    </row>
    <row r="122" spans="1:2">
      <c r="A122">
        <v>1</v>
      </c>
      <c r="B122" s="35">
        <v>47.85</v>
      </c>
    </row>
    <row r="123" spans="1:2">
      <c r="A123">
        <v>1</v>
      </c>
      <c r="B123" s="35">
        <v>41.48</v>
      </c>
    </row>
    <row r="124" spans="1:2">
      <c r="A124">
        <v>1</v>
      </c>
      <c r="B124" s="35">
        <v>44</v>
      </c>
    </row>
    <row r="125" spans="1:2">
      <c r="A125">
        <v>1</v>
      </c>
      <c r="B125" s="35">
        <v>42.46</v>
      </c>
    </row>
    <row r="126" spans="1:2">
      <c r="A126">
        <v>1</v>
      </c>
      <c r="B126" s="35">
        <v>41.3</v>
      </c>
    </row>
    <row r="127" spans="1:2">
      <c r="A127">
        <v>1</v>
      </c>
      <c r="B127" s="35">
        <v>40.51</v>
      </c>
    </row>
    <row r="128" spans="1:2">
      <c r="A128">
        <v>1</v>
      </c>
      <c r="B128" s="35">
        <v>41.22</v>
      </c>
    </row>
    <row r="129" spans="1:2">
      <c r="A129">
        <v>1</v>
      </c>
      <c r="B129" s="35">
        <v>43.28</v>
      </c>
    </row>
    <row r="130" spans="1:2">
      <c r="A130">
        <v>1</v>
      </c>
      <c r="B130" s="35">
        <v>43.68</v>
      </c>
    </row>
    <row r="131" spans="1:2">
      <c r="A131">
        <v>1</v>
      </c>
      <c r="B131" s="35">
        <v>47.9</v>
      </c>
    </row>
    <row r="132" spans="1:2">
      <c r="A132">
        <v>1</v>
      </c>
      <c r="B132" s="35">
        <v>48.91</v>
      </c>
    </row>
    <row r="133" spans="1:2">
      <c r="A133">
        <v>1</v>
      </c>
      <c r="B133" s="35">
        <v>49.01</v>
      </c>
    </row>
    <row r="134" spans="1:2">
      <c r="A134">
        <v>1</v>
      </c>
      <c r="B134" s="35">
        <v>34</v>
      </c>
    </row>
    <row r="135" spans="1:2">
      <c r="A135">
        <v>1</v>
      </c>
      <c r="B135" s="35">
        <v>48</v>
      </c>
    </row>
    <row r="136" spans="1:2">
      <c r="A136">
        <v>1</v>
      </c>
      <c r="B136" s="35">
        <v>48</v>
      </c>
    </row>
    <row r="137" spans="1:2">
      <c r="A137">
        <v>1</v>
      </c>
      <c r="B137" s="35">
        <v>45.42</v>
      </c>
    </row>
    <row r="138" spans="1:2">
      <c r="A138">
        <v>1</v>
      </c>
      <c r="B138" s="35">
        <v>44.01</v>
      </c>
    </row>
    <row r="139" spans="1:2">
      <c r="A139">
        <v>1</v>
      </c>
      <c r="B139" s="35">
        <v>31.92</v>
      </c>
    </row>
    <row r="140" spans="1:2">
      <c r="A140">
        <v>1</v>
      </c>
      <c r="B140" s="35">
        <v>31.75</v>
      </c>
    </row>
    <row r="141" spans="1:2">
      <c r="A141">
        <v>1</v>
      </c>
      <c r="B141" s="35">
        <v>31.5</v>
      </c>
    </row>
    <row r="142" spans="1:2">
      <c r="A142">
        <v>1</v>
      </c>
      <c r="B142" s="35">
        <v>33.18</v>
      </c>
    </row>
    <row r="143" spans="1:2">
      <c r="A143">
        <v>1</v>
      </c>
      <c r="B143" s="35">
        <v>43.13</v>
      </c>
    </row>
    <row r="144" spans="1:2">
      <c r="A144">
        <v>1</v>
      </c>
      <c r="B144" s="35">
        <v>44.52</v>
      </c>
    </row>
    <row r="145" spans="1:2">
      <c r="A145">
        <v>1</v>
      </c>
      <c r="B145" s="35">
        <v>44.96</v>
      </c>
    </row>
    <row r="146" spans="1:2">
      <c r="A146">
        <v>1</v>
      </c>
      <c r="B146" s="35">
        <v>42.07</v>
      </c>
    </row>
    <row r="147" spans="1:2">
      <c r="A147">
        <v>1</v>
      </c>
      <c r="B147" s="35">
        <v>36.49</v>
      </c>
    </row>
    <row r="148" spans="1:2">
      <c r="A148">
        <v>1</v>
      </c>
      <c r="B148" s="35">
        <v>53.68</v>
      </c>
    </row>
    <row r="149" spans="1:2">
      <c r="A149">
        <v>1</v>
      </c>
      <c r="B149" s="35">
        <v>52.17</v>
      </c>
    </row>
    <row r="150" spans="1:2">
      <c r="A150">
        <v>1</v>
      </c>
      <c r="B150" s="35">
        <v>50.81</v>
      </c>
    </row>
    <row r="151" spans="1:2">
      <c r="A151">
        <v>1</v>
      </c>
      <c r="B151" s="35">
        <v>50.31</v>
      </c>
    </row>
    <row r="152" spans="1:2">
      <c r="A152">
        <v>1</v>
      </c>
      <c r="B152" s="35">
        <v>49.61</v>
      </c>
    </row>
    <row r="153" spans="1:2">
      <c r="A153">
        <v>1</v>
      </c>
      <c r="B153" s="35">
        <v>48.44</v>
      </c>
    </row>
    <row r="154" spans="1:2">
      <c r="A154">
        <v>1</v>
      </c>
      <c r="B154" s="35">
        <v>49.01</v>
      </c>
    </row>
    <row r="155" spans="1:2">
      <c r="A155">
        <v>1</v>
      </c>
      <c r="B155" s="35">
        <v>49.77</v>
      </c>
    </row>
    <row r="156" spans="1:2">
      <c r="A156">
        <v>1</v>
      </c>
      <c r="B156" s="35">
        <v>50.81</v>
      </c>
    </row>
    <row r="157" spans="1:2">
      <c r="A157">
        <v>1</v>
      </c>
      <c r="B157" s="35">
        <v>51.9</v>
      </c>
    </row>
    <row r="158" spans="1:2">
      <c r="A158">
        <v>1</v>
      </c>
      <c r="B158" s="35">
        <v>33.67</v>
      </c>
    </row>
    <row r="159" spans="1:2">
      <c r="A159">
        <v>1</v>
      </c>
      <c r="B159" s="35">
        <v>52.48</v>
      </c>
    </row>
    <row r="160" spans="1:2">
      <c r="A160">
        <v>1</v>
      </c>
      <c r="B160" s="35">
        <v>51</v>
      </c>
    </row>
    <row r="161" spans="1:2">
      <c r="A161">
        <v>1</v>
      </c>
      <c r="B161" s="35">
        <v>47</v>
      </c>
    </row>
    <row r="162" spans="1:2">
      <c r="A162">
        <v>1</v>
      </c>
      <c r="B162" s="35">
        <v>44.43</v>
      </c>
    </row>
    <row r="163" spans="1:2">
      <c r="A163">
        <v>1</v>
      </c>
      <c r="B163" s="35">
        <v>33.01</v>
      </c>
    </row>
    <row r="164" spans="1:2">
      <c r="A164">
        <v>1</v>
      </c>
      <c r="B164" s="35">
        <v>33.01</v>
      </c>
    </row>
    <row r="165" spans="1:2">
      <c r="A165">
        <v>1</v>
      </c>
      <c r="B165" s="35">
        <v>36.07</v>
      </c>
    </row>
    <row r="166" spans="1:2">
      <c r="A166">
        <v>1</v>
      </c>
      <c r="B166" s="35">
        <v>47.75</v>
      </c>
    </row>
    <row r="167" spans="1:2">
      <c r="A167">
        <v>1</v>
      </c>
      <c r="B167" s="35">
        <v>53.68</v>
      </c>
    </row>
    <row r="168" spans="1:2">
      <c r="A168">
        <v>1</v>
      </c>
      <c r="B168" s="35">
        <v>56.26</v>
      </c>
    </row>
    <row r="169" spans="1:2">
      <c r="A169">
        <v>1</v>
      </c>
      <c r="B169" s="35">
        <v>54.87</v>
      </c>
    </row>
    <row r="170" spans="1:2">
      <c r="A170">
        <v>1</v>
      </c>
      <c r="B170" s="35">
        <v>42</v>
      </c>
    </row>
    <row r="171" spans="1:2">
      <c r="A171">
        <v>1</v>
      </c>
      <c r="B171" s="35">
        <v>37.479999999999997</v>
      </c>
    </row>
    <row r="172" spans="1:2">
      <c r="A172">
        <v>1</v>
      </c>
      <c r="B172" s="35">
        <v>52</v>
      </c>
    </row>
    <row r="173" spans="1:2">
      <c r="A173">
        <v>1</v>
      </c>
      <c r="B173" s="35">
        <v>50.81</v>
      </c>
    </row>
    <row r="174" spans="1:2">
      <c r="A174">
        <v>1</v>
      </c>
      <c r="B174" s="35">
        <v>49.67</v>
      </c>
    </row>
    <row r="175" spans="1:2">
      <c r="A175">
        <v>1</v>
      </c>
      <c r="B175" s="35">
        <v>49.17</v>
      </c>
    </row>
    <row r="176" spans="1:2">
      <c r="A176">
        <v>1</v>
      </c>
      <c r="B176" s="35">
        <v>47.1</v>
      </c>
    </row>
    <row r="177" spans="1:2">
      <c r="A177">
        <v>1</v>
      </c>
      <c r="B177" s="35">
        <v>46.33</v>
      </c>
    </row>
    <row r="178" spans="1:2">
      <c r="A178">
        <v>1</v>
      </c>
      <c r="B178" s="35">
        <v>49.16</v>
      </c>
    </row>
    <row r="179" spans="1:2">
      <c r="A179">
        <v>1</v>
      </c>
      <c r="B179" s="35">
        <v>53.53</v>
      </c>
    </row>
    <row r="180" spans="1:2">
      <c r="A180">
        <v>1</v>
      </c>
      <c r="B180" s="35">
        <v>55.92</v>
      </c>
    </row>
    <row r="181" spans="1:2">
      <c r="A181">
        <v>1</v>
      </c>
      <c r="B181" s="35">
        <v>55.09</v>
      </c>
    </row>
    <row r="182" spans="1:2">
      <c r="A182">
        <v>1</v>
      </c>
      <c r="B182" s="35">
        <v>36.07</v>
      </c>
    </row>
    <row r="183" spans="1:2">
      <c r="A183">
        <v>1</v>
      </c>
      <c r="B183" s="35">
        <v>54.99</v>
      </c>
    </row>
    <row r="184" spans="1:2">
      <c r="A184">
        <v>1</v>
      </c>
      <c r="B184" s="35">
        <v>53.67</v>
      </c>
    </row>
    <row r="185" spans="1:2">
      <c r="A185">
        <v>1</v>
      </c>
      <c r="B185" s="35">
        <v>49.16</v>
      </c>
    </row>
    <row r="186" spans="1:2">
      <c r="A186">
        <v>1</v>
      </c>
      <c r="B186" s="35">
        <v>45.17</v>
      </c>
    </row>
    <row r="187" spans="1:2">
      <c r="A187">
        <v>1</v>
      </c>
      <c r="B187" s="35">
        <v>34.409999999999997</v>
      </c>
    </row>
    <row r="188" spans="1:2">
      <c r="A188">
        <v>1</v>
      </c>
      <c r="B188" s="35">
        <v>33.07</v>
      </c>
    </row>
    <row r="189" spans="1:2">
      <c r="A189">
        <v>1</v>
      </c>
      <c r="B189" s="35">
        <v>36.11</v>
      </c>
    </row>
    <row r="190" spans="1:2">
      <c r="A190">
        <v>1</v>
      </c>
      <c r="B190" s="35">
        <v>39.770000000000003</v>
      </c>
    </row>
    <row r="191" spans="1:2">
      <c r="A191">
        <v>1</v>
      </c>
      <c r="B191" s="35">
        <v>48.42</v>
      </c>
    </row>
    <row r="192" spans="1:2">
      <c r="A192">
        <v>1</v>
      </c>
      <c r="B192" s="35">
        <v>51.65</v>
      </c>
    </row>
    <row r="193" spans="1:2">
      <c r="A193">
        <v>1</v>
      </c>
      <c r="B193" s="35">
        <v>52.6</v>
      </c>
    </row>
    <row r="194" spans="1:2">
      <c r="A194">
        <v>1</v>
      </c>
      <c r="B194" s="35">
        <v>46.55</v>
      </c>
    </row>
    <row r="195" spans="1:2">
      <c r="A195">
        <v>1</v>
      </c>
      <c r="B195" s="35">
        <v>38.01</v>
      </c>
    </row>
    <row r="196" spans="1:2">
      <c r="A196">
        <v>1</v>
      </c>
      <c r="B196" s="35">
        <v>49.67</v>
      </c>
    </row>
    <row r="197" spans="1:2">
      <c r="A197">
        <v>1</v>
      </c>
      <c r="B197" s="35">
        <v>48.33</v>
      </c>
    </row>
    <row r="198" spans="1:2">
      <c r="A198">
        <v>1</v>
      </c>
      <c r="B198" s="35">
        <v>44.41</v>
      </c>
    </row>
    <row r="199" spans="1:2">
      <c r="A199">
        <v>1</v>
      </c>
      <c r="B199" s="35">
        <v>44.9</v>
      </c>
    </row>
    <row r="200" spans="1:2">
      <c r="A200">
        <v>1</v>
      </c>
      <c r="B200" s="35">
        <v>39.81</v>
      </c>
    </row>
    <row r="201" spans="1:2">
      <c r="A201">
        <v>1</v>
      </c>
      <c r="B201" s="35">
        <v>39</v>
      </c>
    </row>
    <row r="202" spans="1:2">
      <c r="A202">
        <v>1</v>
      </c>
      <c r="B202" s="35">
        <v>41.66</v>
      </c>
    </row>
    <row r="203" spans="1:2">
      <c r="A203">
        <v>1</v>
      </c>
      <c r="B203" s="35">
        <v>46.89</v>
      </c>
    </row>
    <row r="204" spans="1:2">
      <c r="A204">
        <v>1</v>
      </c>
      <c r="B204" s="35">
        <v>51.89</v>
      </c>
    </row>
    <row r="205" spans="1:2">
      <c r="A205">
        <v>1</v>
      </c>
      <c r="B205" s="35">
        <v>52.98</v>
      </c>
    </row>
    <row r="206" spans="1:2">
      <c r="A206">
        <v>1</v>
      </c>
      <c r="B206" s="35">
        <v>34.89</v>
      </c>
    </row>
    <row r="207" spans="1:2">
      <c r="A207">
        <v>1</v>
      </c>
      <c r="B207" s="35">
        <v>53.31</v>
      </c>
    </row>
    <row r="208" spans="1:2">
      <c r="A208">
        <v>1</v>
      </c>
      <c r="B208" s="35">
        <v>52.05</v>
      </c>
    </row>
    <row r="209" spans="1:2">
      <c r="A209">
        <v>1</v>
      </c>
      <c r="B209" s="35">
        <v>48.49</v>
      </c>
    </row>
    <row r="210" spans="1:2">
      <c r="A210">
        <v>1</v>
      </c>
      <c r="B210" s="35">
        <v>40.159999999999997</v>
      </c>
    </row>
    <row r="211" spans="1:2">
      <c r="A211">
        <v>1</v>
      </c>
      <c r="B211" s="35">
        <v>33.700000000000003</v>
      </c>
    </row>
    <row r="212" spans="1:2">
      <c r="A212">
        <v>1</v>
      </c>
      <c r="B212" s="35">
        <v>33.56</v>
      </c>
    </row>
    <row r="213" spans="1:2">
      <c r="A213">
        <v>1</v>
      </c>
      <c r="B213" s="35">
        <v>34</v>
      </c>
    </row>
    <row r="214" spans="1:2">
      <c r="A214">
        <v>1</v>
      </c>
      <c r="B214" s="35">
        <v>37.51</v>
      </c>
    </row>
    <row r="215" spans="1:2">
      <c r="A215">
        <v>1</v>
      </c>
      <c r="B215" s="35">
        <v>48.45</v>
      </c>
    </row>
    <row r="216" spans="1:2">
      <c r="A216">
        <v>1</v>
      </c>
      <c r="B216" s="35">
        <v>49.23</v>
      </c>
    </row>
    <row r="217" spans="1:2">
      <c r="A217">
        <v>1</v>
      </c>
      <c r="B217" s="35">
        <v>51.49</v>
      </c>
    </row>
    <row r="218" spans="1:2">
      <c r="A218">
        <v>1</v>
      </c>
      <c r="B218" s="35">
        <v>34.130000000000003</v>
      </c>
    </row>
    <row r="219" spans="1:2">
      <c r="A219">
        <v>1</v>
      </c>
      <c r="B219" s="35">
        <v>32.700000000000003</v>
      </c>
    </row>
    <row r="220" spans="1:2">
      <c r="A220">
        <v>1</v>
      </c>
      <c r="B220" s="35">
        <v>47.3</v>
      </c>
    </row>
    <row r="221" spans="1:2">
      <c r="A221">
        <v>1</v>
      </c>
      <c r="B221" s="35">
        <v>44.2</v>
      </c>
    </row>
    <row r="222" spans="1:2">
      <c r="A222">
        <v>1</v>
      </c>
      <c r="B222" s="35">
        <v>41.6</v>
      </c>
    </row>
    <row r="223" spans="1:2">
      <c r="A223">
        <v>1</v>
      </c>
      <c r="B223" s="35">
        <v>38.01</v>
      </c>
    </row>
    <row r="224" spans="1:2">
      <c r="A224">
        <v>1</v>
      </c>
      <c r="B224" s="35">
        <v>36.21</v>
      </c>
    </row>
    <row r="225" spans="1:2">
      <c r="A225">
        <v>1</v>
      </c>
      <c r="B225" s="35">
        <v>36.270000000000003</v>
      </c>
    </row>
    <row r="226" spans="1:2">
      <c r="A226">
        <v>1</v>
      </c>
      <c r="B226" s="35">
        <v>40.619999999999997</v>
      </c>
    </row>
    <row r="227" spans="1:2">
      <c r="A227">
        <v>1</v>
      </c>
      <c r="B227" s="35">
        <v>47.3</v>
      </c>
    </row>
    <row r="228" spans="1:2">
      <c r="A228">
        <v>1</v>
      </c>
      <c r="B228" s="35">
        <v>49.97</v>
      </c>
    </row>
    <row r="229" spans="1:2">
      <c r="A229">
        <v>1</v>
      </c>
      <c r="B229" s="35">
        <v>50.01</v>
      </c>
    </row>
    <row r="230" spans="1:2">
      <c r="A230">
        <v>1</v>
      </c>
      <c r="B230" s="35">
        <v>31</v>
      </c>
    </row>
    <row r="231" spans="1:2">
      <c r="A231">
        <v>1</v>
      </c>
      <c r="B231" s="35">
        <v>50.85</v>
      </c>
    </row>
    <row r="232" spans="1:2">
      <c r="A232">
        <v>1</v>
      </c>
      <c r="B232" s="35">
        <v>49.89</v>
      </c>
    </row>
    <row r="233" spans="1:2">
      <c r="A233">
        <v>1</v>
      </c>
      <c r="B233" s="35">
        <v>46.8</v>
      </c>
    </row>
    <row r="234" spans="1:2">
      <c r="A234">
        <v>1</v>
      </c>
      <c r="B234" s="35">
        <v>40</v>
      </c>
    </row>
    <row r="235" spans="1:2">
      <c r="A235">
        <v>1</v>
      </c>
      <c r="B235" s="35">
        <v>27.98</v>
      </c>
    </row>
    <row r="236" spans="1:2">
      <c r="A236">
        <v>1</v>
      </c>
      <c r="B236" s="35">
        <v>27.65</v>
      </c>
    </row>
    <row r="237" spans="1:2">
      <c r="A237">
        <v>1</v>
      </c>
      <c r="B237" s="35">
        <v>29.38</v>
      </c>
    </row>
    <row r="238" spans="1:2">
      <c r="A238">
        <v>1</v>
      </c>
      <c r="B238" s="35">
        <v>32</v>
      </c>
    </row>
    <row r="239" spans="1:2">
      <c r="A239">
        <v>1</v>
      </c>
      <c r="B239" s="35">
        <v>43.66</v>
      </c>
    </row>
    <row r="240" spans="1:2">
      <c r="A240">
        <v>1</v>
      </c>
      <c r="B240" s="35">
        <v>47.4</v>
      </c>
    </row>
    <row r="241" spans="1:2">
      <c r="A241">
        <v>1</v>
      </c>
      <c r="B241" s="35">
        <v>48.73</v>
      </c>
    </row>
    <row r="242" spans="1:2">
      <c r="A242">
        <v>1</v>
      </c>
      <c r="B242" s="35">
        <v>42.94</v>
      </c>
    </row>
    <row r="243" spans="1:2">
      <c r="A243">
        <v>1</v>
      </c>
      <c r="B243" s="35">
        <v>37.200000000000003</v>
      </c>
    </row>
    <row r="244" spans="1:2">
      <c r="A244">
        <v>1</v>
      </c>
      <c r="B244" s="35">
        <v>42.61</v>
      </c>
    </row>
    <row r="245" spans="1:2">
      <c r="A245">
        <v>1</v>
      </c>
      <c r="B245" s="35">
        <v>40.01</v>
      </c>
    </row>
    <row r="246" spans="1:2">
      <c r="A246">
        <v>1</v>
      </c>
      <c r="B246" s="35">
        <v>38.6</v>
      </c>
    </row>
    <row r="247" spans="1:2">
      <c r="A247">
        <v>1</v>
      </c>
      <c r="B247" s="35">
        <v>38.97</v>
      </c>
    </row>
    <row r="248" spans="1:2">
      <c r="A248">
        <v>1</v>
      </c>
      <c r="B248" s="35">
        <v>38.97</v>
      </c>
    </row>
    <row r="249" spans="1:2">
      <c r="A249">
        <v>1</v>
      </c>
      <c r="B249" s="35">
        <v>36.840000000000003</v>
      </c>
    </row>
    <row r="250" spans="1:2">
      <c r="A250">
        <v>1</v>
      </c>
      <c r="B250" s="35">
        <v>38.97</v>
      </c>
    </row>
    <row r="251" spans="1:2">
      <c r="A251">
        <v>1</v>
      </c>
      <c r="B251" s="35">
        <v>44</v>
      </c>
    </row>
    <row r="252" spans="1:2">
      <c r="A252">
        <v>1</v>
      </c>
      <c r="B252" s="35">
        <v>52.98</v>
      </c>
    </row>
    <row r="253" spans="1:2">
      <c r="A253">
        <v>1</v>
      </c>
      <c r="B253" s="35">
        <v>55.4</v>
      </c>
    </row>
    <row r="254" spans="1:2">
      <c r="A254">
        <v>1</v>
      </c>
      <c r="B254" s="35">
        <v>34.770000000000003</v>
      </c>
    </row>
    <row r="255" spans="1:2">
      <c r="A255">
        <v>1</v>
      </c>
      <c r="B255" s="35">
        <v>56.26</v>
      </c>
    </row>
    <row r="256" spans="1:2">
      <c r="A256">
        <v>1</v>
      </c>
      <c r="B256" s="35">
        <v>55.87</v>
      </c>
    </row>
    <row r="257" spans="1:2">
      <c r="A257">
        <v>1</v>
      </c>
      <c r="B257" s="35">
        <v>53</v>
      </c>
    </row>
    <row r="258" spans="1:2">
      <c r="A258">
        <v>1</v>
      </c>
      <c r="B258" s="35">
        <v>49.67</v>
      </c>
    </row>
    <row r="259" spans="1:2">
      <c r="A259">
        <v>1</v>
      </c>
      <c r="B259" s="35">
        <v>34.18</v>
      </c>
    </row>
    <row r="260" spans="1:2">
      <c r="A260">
        <v>1</v>
      </c>
      <c r="B260" s="35">
        <v>34.130000000000003</v>
      </c>
    </row>
    <row r="261" spans="1:2">
      <c r="A261">
        <v>1</v>
      </c>
      <c r="B261" s="35">
        <v>34.18</v>
      </c>
    </row>
    <row r="262" spans="1:2">
      <c r="A262">
        <v>1</v>
      </c>
      <c r="B262" s="35">
        <v>34.4</v>
      </c>
    </row>
    <row r="263" spans="1:2">
      <c r="A263">
        <v>1</v>
      </c>
      <c r="B263" s="35">
        <v>34.51</v>
      </c>
    </row>
    <row r="264" spans="1:2">
      <c r="A264">
        <v>1</v>
      </c>
      <c r="B264" s="35">
        <v>35.68</v>
      </c>
    </row>
    <row r="265" spans="1:2">
      <c r="A265">
        <v>1</v>
      </c>
      <c r="B265" s="35">
        <v>40</v>
      </c>
    </row>
    <row r="266" spans="1:2">
      <c r="A266">
        <v>1</v>
      </c>
      <c r="B266" s="35">
        <v>44.21</v>
      </c>
    </row>
    <row r="267" spans="1:2">
      <c r="A267">
        <v>1</v>
      </c>
      <c r="B267" s="35">
        <v>41.69</v>
      </c>
    </row>
    <row r="268" spans="1:2">
      <c r="A268">
        <v>1</v>
      </c>
      <c r="B268" s="35">
        <v>39.01</v>
      </c>
    </row>
    <row r="269" spans="1:2">
      <c r="A269">
        <v>1</v>
      </c>
      <c r="B269" s="35">
        <v>38.08</v>
      </c>
    </row>
    <row r="270" spans="1:2">
      <c r="A270">
        <v>1</v>
      </c>
      <c r="B270" s="35">
        <v>38.01</v>
      </c>
    </row>
    <row r="271" spans="1:2">
      <c r="A271">
        <v>1</v>
      </c>
      <c r="B271" s="35">
        <v>38.43</v>
      </c>
    </row>
    <row r="272" spans="1:2">
      <c r="A272">
        <v>1</v>
      </c>
      <c r="B272" s="35">
        <v>39.299999999999997</v>
      </c>
    </row>
    <row r="273" spans="1:2">
      <c r="A273">
        <v>1</v>
      </c>
      <c r="B273" s="35">
        <v>37.43</v>
      </c>
    </row>
    <row r="274" spans="1:2">
      <c r="A274">
        <v>1</v>
      </c>
      <c r="B274" s="35">
        <v>37.03</v>
      </c>
    </row>
    <row r="275" spans="1:2">
      <c r="A275">
        <v>1</v>
      </c>
      <c r="B275" s="35">
        <v>39.01</v>
      </c>
    </row>
    <row r="276" spans="1:2">
      <c r="A276">
        <v>1</v>
      </c>
      <c r="B276" s="35">
        <v>49.45</v>
      </c>
    </row>
    <row r="277" spans="1:2">
      <c r="A277">
        <v>1</v>
      </c>
      <c r="B277" s="35">
        <v>52.98</v>
      </c>
    </row>
    <row r="278" spans="1:2">
      <c r="A278">
        <v>1</v>
      </c>
      <c r="B278" s="35">
        <v>41.69</v>
      </c>
    </row>
    <row r="279" spans="1:2">
      <c r="A279">
        <v>1</v>
      </c>
      <c r="B279" s="35">
        <v>55.4</v>
      </c>
    </row>
    <row r="280" spans="1:2">
      <c r="A280">
        <v>1</v>
      </c>
      <c r="B280" s="35">
        <v>55.98</v>
      </c>
    </row>
    <row r="281" spans="1:2">
      <c r="A281">
        <v>1</v>
      </c>
      <c r="B281" s="35">
        <v>53.67</v>
      </c>
    </row>
    <row r="282" spans="1:2">
      <c r="A282">
        <v>1</v>
      </c>
      <c r="B282" s="35">
        <v>50.46</v>
      </c>
    </row>
    <row r="283" spans="1:2">
      <c r="A283">
        <v>1</v>
      </c>
      <c r="B283" s="35">
        <v>38.6</v>
      </c>
    </row>
    <row r="284" spans="1:2">
      <c r="A284">
        <v>1</v>
      </c>
      <c r="B284" s="35">
        <v>37.51</v>
      </c>
    </row>
    <row r="285" spans="1:2">
      <c r="A285">
        <v>1</v>
      </c>
      <c r="B285" s="35">
        <v>37.03</v>
      </c>
    </row>
    <row r="286" spans="1:2">
      <c r="A286">
        <v>1</v>
      </c>
      <c r="B286" s="35">
        <v>37.58</v>
      </c>
    </row>
    <row r="287" spans="1:2">
      <c r="A287">
        <v>1</v>
      </c>
      <c r="B287" s="35">
        <v>38.01</v>
      </c>
    </row>
    <row r="288" spans="1:2">
      <c r="A288">
        <v>1</v>
      </c>
      <c r="B288" s="35">
        <v>38</v>
      </c>
    </row>
    <row r="289" spans="1:2">
      <c r="A289">
        <v>1</v>
      </c>
      <c r="B289" s="35">
        <v>38.07</v>
      </c>
    </row>
    <row r="290" spans="1:2">
      <c r="A290">
        <v>1</v>
      </c>
      <c r="B290" s="35">
        <v>50.67</v>
      </c>
    </row>
    <row r="291" spans="1:2">
      <c r="A291">
        <v>1</v>
      </c>
      <c r="B291" s="35">
        <v>49.19</v>
      </c>
    </row>
    <row r="292" spans="1:2">
      <c r="A292">
        <v>1</v>
      </c>
      <c r="B292" s="35">
        <v>50.67</v>
      </c>
    </row>
    <row r="293" spans="1:2">
      <c r="A293">
        <v>1</v>
      </c>
      <c r="B293" s="35">
        <v>49.73</v>
      </c>
    </row>
    <row r="294" spans="1:2">
      <c r="A294">
        <v>1</v>
      </c>
      <c r="B294" s="35">
        <v>47.44</v>
      </c>
    </row>
    <row r="295" spans="1:2">
      <c r="A295">
        <v>1</v>
      </c>
      <c r="B295" s="35">
        <v>47.01</v>
      </c>
    </row>
    <row r="296" spans="1:2">
      <c r="A296">
        <v>1</v>
      </c>
      <c r="B296" s="35">
        <v>45</v>
      </c>
    </row>
    <row r="297" spans="1:2">
      <c r="A297">
        <v>1</v>
      </c>
      <c r="B297" s="35">
        <v>42.97</v>
      </c>
    </row>
    <row r="298" spans="1:2">
      <c r="A298">
        <v>1</v>
      </c>
      <c r="B298" s="35">
        <v>43.68</v>
      </c>
    </row>
    <row r="299" spans="1:2">
      <c r="A299">
        <v>1</v>
      </c>
      <c r="B299" s="35">
        <v>46.81</v>
      </c>
    </row>
    <row r="300" spans="1:2">
      <c r="A300">
        <v>1</v>
      </c>
      <c r="B300" s="35">
        <v>49.51</v>
      </c>
    </row>
    <row r="301" spans="1:2">
      <c r="A301">
        <v>1</v>
      </c>
      <c r="B301" s="35">
        <v>50</v>
      </c>
    </row>
    <row r="302" spans="1:2">
      <c r="A302">
        <v>1</v>
      </c>
      <c r="B302" s="35">
        <v>46.22</v>
      </c>
    </row>
    <row r="303" spans="1:2">
      <c r="A303">
        <v>1</v>
      </c>
      <c r="B303" s="35">
        <v>50</v>
      </c>
    </row>
    <row r="304" spans="1:2">
      <c r="A304">
        <v>1</v>
      </c>
      <c r="B304" s="35">
        <v>47.11</v>
      </c>
    </row>
    <row r="305" spans="1:2">
      <c r="A305">
        <v>1</v>
      </c>
      <c r="B305" s="35">
        <v>38.6</v>
      </c>
    </row>
    <row r="306" spans="1:2">
      <c r="A306">
        <v>1</v>
      </c>
      <c r="B306" s="35">
        <v>34.1</v>
      </c>
    </row>
    <row r="307" spans="1:2">
      <c r="A307">
        <v>1</v>
      </c>
      <c r="B307" s="35">
        <v>42</v>
      </c>
    </row>
    <row r="308" spans="1:2">
      <c r="A308">
        <v>1</v>
      </c>
      <c r="B308" s="35">
        <v>39.01</v>
      </c>
    </row>
    <row r="309" spans="1:2">
      <c r="A309">
        <v>1</v>
      </c>
      <c r="B309" s="35">
        <v>42</v>
      </c>
    </row>
    <row r="310" spans="1:2">
      <c r="A310">
        <v>1</v>
      </c>
      <c r="B310" s="35">
        <v>47.75</v>
      </c>
    </row>
    <row r="311" spans="1:2">
      <c r="A311">
        <v>1</v>
      </c>
      <c r="B311" s="35">
        <v>50.69</v>
      </c>
    </row>
    <row r="312" spans="1:2">
      <c r="A312">
        <v>1</v>
      </c>
      <c r="B312" s="35">
        <v>52.93</v>
      </c>
    </row>
    <row r="313" spans="1:2">
      <c r="A313">
        <v>1</v>
      </c>
      <c r="B313" s="35">
        <v>52.6</v>
      </c>
    </row>
    <row r="314" spans="1:2">
      <c r="A314">
        <v>1</v>
      </c>
      <c r="B314" s="35">
        <v>31.86</v>
      </c>
    </row>
    <row r="315" spans="1:2">
      <c r="A315">
        <v>1</v>
      </c>
      <c r="B315" s="35">
        <v>30.53</v>
      </c>
    </row>
    <row r="316" spans="1:2">
      <c r="A316">
        <v>1</v>
      </c>
      <c r="B316" s="35">
        <v>46.29</v>
      </c>
    </row>
    <row r="317" spans="1:2">
      <c r="A317">
        <v>1</v>
      </c>
      <c r="B317" s="35">
        <v>44.49</v>
      </c>
    </row>
    <row r="318" spans="1:2">
      <c r="A318">
        <v>1</v>
      </c>
      <c r="B318" s="35">
        <v>43.01</v>
      </c>
    </row>
    <row r="319" spans="1:2">
      <c r="A319">
        <v>1</v>
      </c>
      <c r="B319" s="35">
        <v>41.25</v>
      </c>
    </row>
    <row r="320" spans="1:2">
      <c r="A320">
        <v>1</v>
      </c>
      <c r="B320" s="35">
        <v>37.97</v>
      </c>
    </row>
    <row r="321" spans="1:2">
      <c r="A321">
        <v>1</v>
      </c>
      <c r="B321" s="35">
        <v>36.01</v>
      </c>
    </row>
    <row r="322" spans="1:2">
      <c r="A322">
        <v>1</v>
      </c>
      <c r="B322" s="35">
        <v>38.01</v>
      </c>
    </row>
    <row r="323" spans="1:2">
      <c r="A323">
        <v>1</v>
      </c>
      <c r="B323" s="35">
        <v>41.51</v>
      </c>
    </row>
    <row r="324" spans="1:2">
      <c r="A324">
        <v>1</v>
      </c>
      <c r="B324" s="35">
        <v>45.25</v>
      </c>
    </row>
    <row r="325" spans="1:2">
      <c r="A325">
        <v>1</v>
      </c>
      <c r="B325" s="35">
        <v>46.55</v>
      </c>
    </row>
    <row r="326" spans="1:2">
      <c r="A326">
        <v>1</v>
      </c>
      <c r="B326" s="35">
        <v>29.57</v>
      </c>
    </row>
    <row r="327" spans="1:2">
      <c r="A327">
        <v>1</v>
      </c>
      <c r="B327" s="35">
        <v>46.75</v>
      </c>
    </row>
    <row r="328" spans="1:2">
      <c r="A328">
        <v>1</v>
      </c>
      <c r="B328" s="35">
        <v>45.09</v>
      </c>
    </row>
    <row r="329" spans="1:2">
      <c r="A329">
        <v>1</v>
      </c>
      <c r="B329" s="35">
        <v>40.15</v>
      </c>
    </row>
    <row r="330" spans="1:2">
      <c r="A330">
        <v>1</v>
      </c>
      <c r="B330" s="35">
        <v>31.17</v>
      </c>
    </row>
    <row r="331" spans="1:2">
      <c r="A331">
        <v>1</v>
      </c>
      <c r="B331" s="35">
        <v>29.53</v>
      </c>
    </row>
    <row r="332" spans="1:2">
      <c r="A332">
        <v>1</v>
      </c>
      <c r="B332" s="35">
        <v>29.77</v>
      </c>
    </row>
    <row r="333" spans="1:2">
      <c r="A333">
        <v>1</v>
      </c>
      <c r="B333" s="35">
        <v>30.47</v>
      </c>
    </row>
    <row r="334" spans="1:2">
      <c r="A334">
        <v>1</v>
      </c>
      <c r="B334" s="35">
        <v>31.37</v>
      </c>
    </row>
    <row r="335" spans="1:2">
      <c r="A335">
        <v>1</v>
      </c>
      <c r="B335" s="35">
        <v>40.01</v>
      </c>
    </row>
    <row r="336" spans="1:2">
      <c r="A336">
        <v>1</v>
      </c>
      <c r="B336" s="35">
        <v>45.19</v>
      </c>
    </row>
    <row r="337" spans="1:2">
      <c r="A337">
        <v>1</v>
      </c>
      <c r="B337" s="35">
        <v>46.47</v>
      </c>
    </row>
    <row r="338" spans="1:2">
      <c r="A338">
        <v>1</v>
      </c>
      <c r="B338" s="35">
        <v>30.67</v>
      </c>
    </row>
    <row r="339" spans="1:2">
      <c r="A339">
        <v>1</v>
      </c>
      <c r="B339" s="35">
        <v>29</v>
      </c>
    </row>
    <row r="340" spans="1:2">
      <c r="A340">
        <v>1</v>
      </c>
      <c r="B340" s="35">
        <v>44.5</v>
      </c>
    </row>
    <row r="341" spans="1:2">
      <c r="A341">
        <v>1</v>
      </c>
      <c r="B341" s="35">
        <v>44.02</v>
      </c>
    </row>
    <row r="342" spans="1:2">
      <c r="A342">
        <v>1</v>
      </c>
      <c r="B342" s="35">
        <v>43.85</v>
      </c>
    </row>
    <row r="343" spans="1:2">
      <c r="A343">
        <v>1</v>
      </c>
      <c r="B343" s="35">
        <v>43.01</v>
      </c>
    </row>
    <row r="344" spans="1:2">
      <c r="A344">
        <v>1</v>
      </c>
      <c r="B344" s="35">
        <v>40.21</v>
      </c>
    </row>
    <row r="345" spans="1:2">
      <c r="A345">
        <v>1</v>
      </c>
      <c r="B345" s="35">
        <v>41.25</v>
      </c>
    </row>
    <row r="346" spans="1:2">
      <c r="A346">
        <v>1</v>
      </c>
      <c r="B346" s="35">
        <v>42.5</v>
      </c>
    </row>
    <row r="347" spans="1:2">
      <c r="A347">
        <v>1</v>
      </c>
      <c r="B347" s="35">
        <v>45</v>
      </c>
    </row>
    <row r="348" spans="1:2">
      <c r="A348">
        <v>1</v>
      </c>
      <c r="B348" s="35">
        <v>48.43</v>
      </c>
    </row>
    <row r="349" spans="1:2">
      <c r="A349">
        <v>1</v>
      </c>
      <c r="B349" s="35">
        <v>52.8</v>
      </c>
    </row>
    <row r="350" spans="1:2">
      <c r="A350">
        <v>1</v>
      </c>
      <c r="B350" s="35">
        <v>20.010000000000002</v>
      </c>
    </row>
    <row r="351" spans="1:2">
      <c r="A351">
        <v>1</v>
      </c>
      <c r="B351" s="35">
        <v>52.49</v>
      </c>
    </row>
    <row r="352" spans="1:2">
      <c r="A352">
        <v>1</v>
      </c>
      <c r="B352" s="35">
        <v>48.1</v>
      </c>
    </row>
    <row r="353" spans="1:2">
      <c r="A353">
        <v>1</v>
      </c>
      <c r="B353" s="35">
        <v>43.75</v>
      </c>
    </row>
    <row r="354" spans="1:2">
      <c r="A354">
        <v>1</v>
      </c>
      <c r="B354" s="35">
        <v>38.5</v>
      </c>
    </row>
    <row r="355" spans="1:2">
      <c r="A355">
        <v>1</v>
      </c>
      <c r="B355" s="35">
        <v>17.5</v>
      </c>
    </row>
    <row r="356" spans="1:2">
      <c r="A356">
        <v>1</v>
      </c>
      <c r="B356" s="35">
        <v>16.670000000000002</v>
      </c>
    </row>
    <row r="357" spans="1:2">
      <c r="A357">
        <v>1</v>
      </c>
      <c r="B357" s="35">
        <v>25</v>
      </c>
    </row>
    <row r="358" spans="1:2">
      <c r="A358">
        <v>1</v>
      </c>
      <c r="B358" s="35">
        <v>30.53</v>
      </c>
    </row>
    <row r="359" spans="1:2">
      <c r="A359">
        <v>1</v>
      </c>
      <c r="B359" s="35">
        <v>38.53</v>
      </c>
    </row>
    <row r="360" spans="1:2">
      <c r="A360">
        <v>1</v>
      </c>
      <c r="B360" s="35">
        <v>42.99</v>
      </c>
    </row>
    <row r="361" spans="1:2">
      <c r="A361">
        <v>1</v>
      </c>
      <c r="B361" s="35">
        <v>43.52</v>
      </c>
    </row>
    <row r="362" spans="1:2">
      <c r="A362">
        <v>1</v>
      </c>
      <c r="B362" s="35">
        <v>33.270000000000003</v>
      </c>
    </row>
    <row r="363" spans="1:2">
      <c r="A363">
        <v>1</v>
      </c>
      <c r="B363" s="35">
        <v>31.18</v>
      </c>
    </row>
    <row r="364" spans="1:2">
      <c r="A364">
        <v>1</v>
      </c>
      <c r="B364" s="35">
        <v>43.51</v>
      </c>
    </row>
    <row r="365" spans="1:2">
      <c r="A365">
        <v>1</v>
      </c>
      <c r="B365" s="35">
        <v>42.1</v>
      </c>
    </row>
    <row r="366" spans="1:2">
      <c r="A366">
        <v>1</v>
      </c>
      <c r="B366" s="35">
        <v>40.36</v>
      </c>
    </row>
    <row r="367" spans="1:2">
      <c r="A367">
        <v>1</v>
      </c>
      <c r="B367" s="35">
        <v>40.08</v>
      </c>
    </row>
    <row r="368" spans="1:2">
      <c r="A368">
        <v>1</v>
      </c>
      <c r="B368" s="35">
        <v>36.81</v>
      </c>
    </row>
    <row r="369" spans="1:2">
      <c r="A369">
        <v>1</v>
      </c>
      <c r="B369" s="35">
        <v>32.49</v>
      </c>
    </row>
    <row r="370" spans="1:2">
      <c r="A370">
        <v>1</v>
      </c>
      <c r="B370" s="35">
        <v>32.869999999999997</v>
      </c>
    </row>
    <row r="371" spans="1:2">
      <c r="A371">
        <v>1</v>
      </c>
      <c r="B371" s="35">
        <v>40.840000000000003</v>
      </c>
    </row>
    <row r="372" spans="1:2">
      <c r="A372">
        <v>1</v>
      </c>
      <c r="B372" s="35">
        <v>43.15</v>
      </c>
    </row>
    <row r="373" spans="1:2">
      <c r="A373">
        <v>1</v>
      </c>
      <c r="B373" s="35">
        <v>43.2</v>
      </c>
    </row>
    <row r="374" spans="1:2">
      <c r="A374">
        <v>1</v>
      </c>
      <c r="B374" s="35">
        <v>30.8</v>
      </c>
    </row>
    <row r="375" spans="1:2">
      <c r="A375">
        <v>1</v>
      </c>
      <c r="B375" s="35">
        <v>43.98</v>
      </c>
    </row>
    <row r="376" spans="1:2">
      <c r="A376">
        <v>1</v>
      </c>
      <c r="B376" s="35">
        <v>43.15</v>
      </c>
    </row>
    <row r="377" spans="1:2">
      <c r="A377">
        <v>1</v>
      </c>
      <c r="B377" s="35">
        <v>40.01</v>
      </c>
    </row>
    <row r="378" spans="1:2">
      <c r="A378">
        <v>1</v>
      </c>
      <c r="B378" s="35">
        <v>32.68</v>
      </c>
    </row>
    <row r="379" spans="1:2">
      <c r="A379">
        <v>1</v>
      </c>
      <c r="B379" s="35">
        <v>29.9</v>
      </c>
    </row>
    <row r="380" spans="1:2">
      <c r="A380">
        <v>1</v>
      </c>
      <c r="B380" s="35">
        <v>29.72</v>
      </c>
    </row>
    <row r="381" spans="1:2">
      <c r="A381">
        <v>1</v>
      </c>
      <c r="B381" s="35">
        <v>31.1</v>
      </c>
    </row>
    <row r="382" spans="1:2">
      <c r="A382">
        <v>1</v>
      </c>
      <c r="B382" s="35">
        <v>38.700000000000003</v>
      </c>
    </row>
    <row r="383" spans="1:2">
      <c r="A383">
        <v>1</v>
      </c>
      <c r="B383" s="35">
        <v>45.42</v>
      </c>
    </row>
    <row r="384" spans="1:2">
      <c r="A384">
        <v>1</v>
      </c>
      <c r="B384" s="35">
        <v>52.4</v>
      </c>
    </row>
    <row r="385" spans="1:2">
      <c r="A385">
        <v>1</v>
      </c>
      <c r="B385" s="35">
        <v>47</v>
      </c>
    </row>
    <row r="386" spans="1:2">
      <c r="A386">
        <v>1</v>
      </c>
      <c r="B386" s="35">
        <v>30.87</v>
      </c>
    </row>
    <row r="387" spans="1:2">
      <c r="A387">
        <v>1</v>
      </c>
      <c r="B387" s="35">
        <v>29.48</v>
      </c>
    </row>
    <row r="388" spans="1:2">
      <c r="A388">
        <v>1</v>
      </c>
      <c r="B388" s="35">
        <v>43.68</v>
      </c>
    </row>
    <row r="389" spans="1:2">
      <c r="A389">
        <v>1</v>
      </c>
      <c r="B389" s="35">
        <v>42.72</v>
      </c>
    </row>
    <row r="390" spans="1:2">
      <c r="A390">
        <v>1</v>
      </c>
      <c r="B390" s="35">
        <v>41.37</v>
      </c>
    </row>
    <row r="391" spans="1:2">
      <c r="A391">
        <v>1</v>
      </c>
      <c r="B391" s="35">
        <v>39.979999999999997</v>
      </c>
    </row>
    <row r="392" spans="1:2">
      <c r="A392">
        <v>1</v>
      </c>
      <c r="B392" s="35">
        <v>39.020000000000003</v>
      </c>
    </row>
    <row r="393" spans="1:2">
      <c r="A393">
        <v>1</v>
      </c>
      <c r="B393" s="35">
        <v>39.11</v>
      </c>
    </row>
    <row r="394" spans="1:2">
      <c r="A394">
        <v>1</v>
      </c>
      <c r="B394" s="35">
        <v>41.37</v>
      </c>
    </row>
    <row r="395" spans="1:2">
      <c r="A395">
        <v>1</v>
      </c>
      <c r="B395" s="35">
        <v>43.98</v>
      </c>
    </row>
    <row r="396" spans="1:2">
      <c r="A396">
        <v>1</v>
      </c>
      <c r="B396" s="35">
        <v>47.11</v>
      </c>
    </row>
    <row r="397" spans="1:2">
      <c r="A397">
        <v>1</v>
      </c>
      <c r="B397" s="35">
        <v>49.73</v>
      </c>
    </row>
    <row r="398" spans="1:2">
      <c r="A398">
        <v>1</v>
      </c>
      <c r="B398" s="35">
        <v>26.86</v>
      </c>
    </row>
    <row r="399" spans="1:2">
      <c r="A399">
        <v>1</v>
      </c>
      <c r="B399" s="35">
        <v>51.75</v>
      </c>
    </row>
    <row r="400" spans="1:2">
      <c r="A400">
        <v>1</v>
      </c>
      <c r="B400" s="35">
        <v>50.3</v>
      </c>
    </row>
    <row r="401" spans="1:2">
      <c r="A401">
        <v>1</v>
      </c>
      <c r="B401" s="35">
        <v>46.16</v>
      </c>
    </row>
    <row r="402" spans="1:2">
      <c r="A402">
        <v>1</v>
      </c>
      <c r="B402" s="35">
        <v>44.01</v>
      </c>
    </row>
    <row r="403" spans="1:2">
      <c r="A403">
        <v>1</v>
      </c>
      <c r="B403" s="35">
        <v>25.71</v>
      </c>
    </row>
    <row r="404" spans="1:2">
      <c r="A404">
        <v>1</v>
      </c>
      <c r="B404" s="35">
        <v>26.01</v>
      </c>
    </row>
    <row r="405" spans="1:2">
      <c r="A405">
        <v>1</v>
      </c>
      <c r="B405" s="35">
        <v>27.97</v>
      </c>
    </row>
    <row r="406" spans="1:2">
      <c r="A406">
        <v>1</v>
      </c>
      <c r="B406" s="35">
        <v>31.09</v>
      </c>
    </row>
    <row r="407" spans="1:2">
      <c r="A407">
        <v>1</v>
      </c>
      <c r="B407" s="35">
        <v>40.25</v>
      </c>
    </row>
    <row r="408" spans="1:2">
      <c r="A408">
        <v>1</v>
      </c>
      <c r="B408" s="35">
        <v>43.8</v>
      </c>
    </row>
    <row r="409" spans="1:2">
      <c r="A409">
        <v>1</v>
      </c>
      <c r="B409" s="35">
        <v>43.19</v>
      </c>
    </row>
    <row r="410" spans="1:2">
      <c r="A410">
        <v>1</v>
      </c>
      <c r="B410" s="35">
        <v>45</v>
      </c>
    </row>
    <row r="411" spans="1:2">
      <c r="A411">
        <v>1</v>
      </c>
      <c r="B411" s="35">
        <v>42.14</v>
      </c>
    </row>
    <row r="412" spans="1:2">
      <c r="A412">
        <v>1</v>
      </c>
      <c r="B412" s="35">
        <v>40</v>
      </c>
    </row>
    <row r="413" spans="1:2">
      <c r="A413">
        <v>1</v>
      </c>
      <c r="B413" s="35">
        <v>39.299999999999997</v>
      </c>
    </row>
    <row r="414" spans="1:2">
      <c r="A414">
        <v>1</v>
      </c>
      <c r="B414" s="35">
        <v>39.590000000000003</v>
      </c>
    </row>
    <row r="415" spans="1:2">
      <c r="A415">
        <v>1</v>
      </c>
      <c r="B415" s="35">
        <v>37.86</v>
      </c>
    </row>
    <row r="416" spans="1:2">
      <c r="A416">
        <v>1</v>
      </c>
      <c r="B416" s="35">
        <v>35.69</v>
      </c>
    </row>
    <row r="417" spans="1:2">
      <c r="A417">
        <v>1</v>
      </c>
      <c r="B417" s="35">
        <v>35.69</v>
      </c>
    </row>
    <row r="418" spans="1:2">
      <c r="A418">
        <v>1</v>
      </c>
      <c r="B418" s="35">
        <v>37.409999999999997</v>
      </c>
    </row>
    <row r="419" spans="1:2">
      <c r="A419">
        <v>1</v>
      </c>
      <c r="B419" s="35">
        <v>41.3</v>
      </c>
    </row>
    <row r="420" spans="1:2">
      <c r="A420">
        <v>1</v>
      </c>
      <c r="B420" s="35">
        <v>43.04</v>
      </c>
    </row>
    <row r="421" spans="1:2">
      <c r="A421">
        <v>1</v>
      </c>
      <c r="B421" s="35">
        <v>41.91</v>
      </c>
    </row>
    <row r="422" spans="1:2">
      <c r="A422">
        <v>1</v>
      </c>
      <c r="B422" s="35">
        <v>37.81</v>
      </c>
    </row>
    <row r="423" spans="1:2">
      <c r="A423">
        <v>1</v>
      </c>
      <c r="B423" s="35">
        <v>39.81</v>
      </c>
    </row>
    <row r="424" spans="1:2">
      <c r="A424">
        <v>1</v>
      </c>
      <c r="B424" s="35">
        <v>39.19</v>
      </c>
    </row>
    <row r="425" spans="1:2">
      <c r="A425">
        <v>1</v>
      </c>
      <c r="B425" s="35">
        <v>37.92</v>
      </c>
    </row>
    <row r="426" spans="1:2">
      <c r="A426">
        <v>1</v>
      </c>
      <c r="B426" s="35">
        <v>35.69</v>
      </c>
    </row>
    <row r="427" spans="1:2">
      <c r="A427">
        <v>1</v>
      </c>
      <c r="B427" s="35">
        <v>37.200000000000003</v>
      </c>
    </row>
    <row r="428" spans="1:2">
      <c r="A428">
        <v>1</v>
      </c>
      <c r="B428" s="35">
        <v>33</v>
      </c>
    </row>
    <row r="429" spans="1:2">
      <c r="A429">
        <v>1</v>
      </c>
      <c r="B429" s="35">
        <v>32.049999999999997</v>
      </c>
    </row>
    <row r="430" spans="1:2">
      <c r="A430">
        <v>1</v>
      </c>
      <c r="B430" s="35">
        <v>33.630000000000003</v>
      </c>
    </row>
    <row r="431" spans="1:2">
      <c r="A431">
        <v>1</v>
      </c>
      <c r="B431" s="35">
        <v>37.200000000000003</v>
      </c>
    </row>
    <row r="432" spans="1:2">
      <c r="A432">
        <v>1</v>
      </c>
      <c r="B432" s="35">
        <v>37.74</v>
      </c>
    </row>
    <row r="433" spans="1:2">
      <c r="A433">
        <v>1</v>
      </c>
      <c r="B433" s="35">
        <v>38.92</v>
      </c>
    </row>
    <row r="434" spans="1:2">
      <c r="A434">
        <v>1</v>
      </c>
      <c r="B434" s="35">
        <v>33.33</v>
      </c>
    </row>
    <row r="435" spans="1:2">
      <c r="A435">
        <v>1</v>
      </c>
      <c r="B435" s="35">
        <v>30.98</v>
      </c>
    </row>
    <row r="436" spans="1:2">
      <c r="A436">
        <v>1</v>
      </c>
      <c r="B436" s="35">
        <v>29.5</v>
      </c>
    </row>
    <row r="437" spans="1:2">
      <c r="A437">
        <v>1</v>
      </c>
      <c r="B437" s="35">
        <v>29.4</v>
      </c>
    </row>
    <row r="438" spans="1:2">
      <c r="A438">
        <v>1</v>
      </c>
      <c r="B438" s="35">
        <v>28.8</v>
      </c>
    </row>
    <row r="439" spans="1:2">
      <c r="A439">
        <v>1</v>
      </c>
      <c r="B439" s="35">
        <v>29.4</v>
      </c>
    </row>
    <row r="440" spans="1:2">
      <c r="A440">
        <v>1</v>
      </c>
      <c r="B440" s="35">
        <v>28.51</v>
      </c>
    </row>
    <row r="441" spans="1:2">
      <c r="A441">
        <v>1</v>
      </c>
      <c r="B441" s="35">
        <v>28.3</v>
      </c>
    </row>
    <row r="442" spans="1:2">
      <c r="A442">
        <v>1</v>
      </c>
      <c r="B442" s="35">
        <v>28</v>
      </c>
    </row>
    <row r="443" spans="1:2">
      <c r="A443">
        <v>1</v>
      </c>
      <c r="B443" s="35">
        <v>28.28</v>
      </c>
    </row>
    <row r="444" spans="1:2">
      <c r="A444">
        <v>1</v>
      </c>
      <c r="B444" s="35">
        <v>29.9</v>
      </c>
    </row>
    <row r="445" spans="1:2">
      <c r="A445">
        <v>1</v>
      </c>
      <c r="B445" s="35">
        <v>35</v>
      </c>
    </row>
    <row r="446" spans="1:2">
      <c r="A446">
        <v>1</v>
      </c>
      <c r="B446" s="35">
        <v>29.9</v>
      </c>
    </row>
    <row r="447" spans="1:2">
      <c r="A447">
        <v>1</v>
      </c>
      <c r="B447" s="35">
        <v>37.43</v>
      </c>
    </row>
    <row r="448" spans="1:2">
      <c r="A448">
        <v>1</v>
      </c>
      <c r="B448" s="35">
        <v>36.74</v>
      </c>
    </row>
    <row r="449" spans="1:2">
      <c r="A449">
        <v>1</v>
      </c>
      <c r="B449" s="35">
        <v>30.5</v>
      </c>
    </row>
    <row r="450" spans="1:2">
      <c r="A450">
        <v>1</v>
      </c>
      <c r="B450" s="35">
        <v>29.01</v>
      </c>
    </row>
    <row r="451" spans="1:2">
      <c r="A451">
        <v>1</v>
      </c>
      <c r="B451" s="35">
        <v>28.79</v>
      </c>
    </row>
    <row r="452" spans="1:2">
      <c r="A452">
        <v>1</v>
      </c>
      <c r="B452" s="35">
        <v>27.71</v>
      </c>
    </row>
    <row r="453" spans="1:2">
      <c r="A453">
        <v>1</v>
      </c>
      <c r="B453" s="35">
        <v>27.26</v>
      </c>
    </row>
    <row r="454" spans="1:2">
      <c r="A454">
        <v>1</v>
      </c>
      <c r="B454" s="35">
        <v>26.5</v>
      </c>
    </row>
    <row r="455" spans="1:2">
      <c r="A455">
        <v>1</v>
      </c>
      <c r="B455" s="35">
        <v>25.8</v>
      </c>
    </row>
    <row r="456" spans="1:2">
      <c r="A456">
        <v>1</v>
      </c>
      <c r="B456" s="35">
        <v>26.8</v>
      </c>
    </row>
    <row r="457" spans="1:2">
      <c r="A457">
        <v>1</v>
      </c>
      <c r="B457" s="35">
        <v>28.51</v>
      </c>
    </row>
    <row r="458" spans="1:2">
      <c r="A458">
        <v>1</v>
      </c>
      <c r="B458" s="35">
        <v>28.51</v>
      </c>
    </row>
    <row r="459" spans="1:2">
      <c r="A459">
        <v>1</v>
      </c>
      <c r="B459" s="35">
        <v>25.5</v>
      </c>
    </row>
    <row r="460" spans="1:2">
      <c r="A460">
        <v>1</v>
      </c>
      <c r="B460" s="35">
        <v>42.01</v>
      </c>
    </row>
    <row r="461" spans="1:2">
      <c r="A461">
        <v>1</v>
      </c>
      <c r="B461" s="35">
        <v>39.85</v>
      </c>
    </row>
    <row r="462" spans="1:2">
      <c r="A462">
        <v>1</v>
      </c>
      <c r="B462" s="35">
        <v>39.69</v>
      </c>
    </row>
    <row r="463" spans="1:2">
      <c r="A463">
        <v>1</v>
      </c>
      <c r="B463" s="35">
        <v>39.979999999999997</v>
      </c>
    </row>
    <row r="464" spans="1:2">
      <c r="A464">
        <v>1</v>
      </c>
      <c r="B464" s="35">
        <v>39.229999999999997</v>
      </c>
    </row>
    <row r="465" spans="1:2">
      <c r="A465">
        <v>1</v>
      </c>
      <c r="B465" s="35">
        <v>38.93</v>
      </c>
    </row>
    <row r="466" spans="1:2">
      <c r="A466">
        <v>1</v>
      </c>
      <c r="B466" s="35">
        <v>39.36</v>
      </c>
    </row>
    <row r="467" spans="1:2">
      <c r="A467">
        <v>1</v>
      </c>
      <c r="B467" s="35">
        <v>39.85</v>
      </c>
    </row>
    <row r="468" spans="1:2">
      <c r="A468">
        <v>1</v>
      </c>
      <c r="B468" s="35">
        <v>45.32</v>
      </c>
    </row>
    <row r="469" spans="1:2">
      <c r="A469">
        <v>1</v>
      </c>
      <c r="B469" s="35">
        <v>50.7</v>
      </c>
    </row>
    <row r="470" spans="1:2">
      <c r="A470">
        <v>1</v>
      </c>
      <c r="B470" s="35">
        <v>18</v>
      </c>
    </row>
    <row r="471" spans="1:2">
      <c r="A471">
        <v>1</v>
      </c>
      <c r="B471" s="35">
        <v>48.68</v>
      </c>
    </row>
    <row r="472" spans="1:2">
      <c r="A472">
        <v>1</v>
      </c>
      <c r="B472" s="35">
        <v>44.35</v>
      </c>
    </row>
    <row r="473" spans="1:2">
      <c r="A473">
        <v>1</v>
      </c>
      <c r="B473" s="35">
        <v>41.74</v>
      </c>
    </row>
    <row r="474" spans="1:2">
      <c r="A474">
        <v>1</v>
      </c>
      <c r="B474" s="35">
        <v>37.69</v>
      </c>
    </row>
    <row r="475" spans="1:2">
      <c r="A475">
        <v>1</v>
      </c>
      <c r="B475" s="35">
        <v>14</v>
      </c>
    </row>
    <row r="476" spans="1:2">
      <c r="A476">
        <v>1</v>
      </c>
      <c r="B476" s="35">
        <v>14</v>
      </c>
    </row>
    <row r="477" spans="1:2">
      <c r="A477">
        <v>1</v>
      </c>
      <c r="B477" s="35">
        <v>21.01</v>
      </c>
    </row>
    <row r="478" spans="1:2">
      <c r="A478">
        <v>1</v>
      </c>
      <c r="B478" s="35">
        <v>28.51</v>
      </c>
    </row>
    <row r="479" spans="1:2">
      <c r="A479">
        <v>1</v>
      </c>
      <c r="B479" s="35">
        <v>37.21</v>
      </c>
    </row>
    <row r="480" spans="1:2">
      <c r="A480">
        <v>1</v>
      </c>
      <c r="B480" s="35">
        <v>39.93</v>
      </c>
    </row>
    <row r="481" spans="1:2">
      <c r="A481">
        <v>1</v>
      </c>
      <c r="B481" s="35">
        <v>43.01</v>
      </c>
    </row>
    <row r="482" spans="1:2">
      <c r="A482">
        <v>1</v>
      </c>
      <c r="B482" s="35">
        <v>32.700000000000003</v>
      </c>
    </row>
    <row r="483" spans="1:2">
      <c r="A483">
        <v>1</v>
      </c>
      <c r="B483" s="35">
        <v>31</v>
      </c>
    </row>
    <row r="484" spans="1:2">
      <c r="A484">
        <v>1</v>
      </c>
      <c r="B484" s="35">
        <v>42.67</v>
      </c>
    </row>
    <row r="485" spans="1:2">
      <c r="A485">
        <v>1</v>
      </c>
      <c r="B485" s="35">
        <v>42.01</v>
      </c>
    </row>
    <row r="486" spans="1:2">
      <c r="A486">
        <v>1</v>
      </c>
      <c r="B486" s="35">
        <v>41.92</v>
      </c>
    </row>
    <row r="487" spans="1:2">
      <c r="A487">
        <v>1</v>
      </c>
      <c r="B487" s="35">
        <v>42.45</v>
      </c>
    </row>
    <row r="488" spans="1:2">
      <c r="A488">
        <v>1</v>
      </c>
      <c r="B488" s="35">
        <v>41.06</v>
      </c>
    </row>
    <row r="489" spans="1:2">
      <c r="A489">
        <v>1</v>
      </c>
      <c r="B489" s="35">
        <v>41.04</v>
      </c>
    </row>
    <row r="490" spans="1:2">
      <c r="A490">
        <v>1</v>
      </c>
      <c r="B490" s="35">
        <v>41.06</v>
      </c>
    </row>
    <row r="491" spans="1:2">
      <c r="A491">
        <v>1</v>
      </c>
      <c r="B491" s="35">
        <v>41.6</v>
      </c>
    </row>
    <row r="492" spans="1:2">
      <c r="A492">
        <v>1</v>
      </c>
      <c r="B492" s="35">
        <v>43.51</v>
      </c>
    </row>
    <row r="493" spans="1:2">
      <c r="A493">
        <v>1</v>
      </c>
      <c r="B493" s="35">
        <v>50</v>
      </c>
    </row>
    <row r="494" spans="1:2">
      <c r="A494">
        <v>1</v>
      </c>
      <c r="B494" s="35">
        <v>29.69</v>
      </c>
    </row>
    <row r="495" spans="1:2">
      <c r="A495">
        <v>1</v>
      </c>
      <c r="B495" s="35">
        <v>49.95</v>
      </c>
    </row>
    <row r="496" spans="1:2">
      <c r="A496">
        <v>1</v>
      </c>
      <c r="B496" s="35">
        <v>46.03</v>
      </c>
    </row>
    <row r="497" spans="1:2">
      <c r="A497">
        <v>1</v>
      </c>
      <c r="B497" s="35">
        <v>42.67</v>
      </c>
    </row>
    <row r="498" spans="1:2">
      <c r="A498">
        <v>1</v>
      </c>
      <c r="B498" s="35">
        <v>37.92</v>
      </c>
    </row>
    <row r="499" spans="1:2">
      <c r="A499">
        <v>1</v>
      </c>
      <c r="B499" s="35">
        <v>28.4</v>
      </c>
    </row>
    <row r="500" spans="1:2">
      <c r="A500">
        <v>1</v>
      </c>
      <c r="B500" s="35">
        <v>28.28</v>
      </c>
    </row>
    <row r="501" spans="1:2">
      <c r="A501">
        <v>1</v>
      </c>
      <c r="B501" s="35">
        <v>29.01</v>
      </c>
    </row>
    <row r="502" spans="1:2">
      <c r="A502">
        <v>1</v>
      </c>
      <c r="B502" s="35">
        <v>31</v>
      </c>
    </row>
    <row r="503" spans="1:2">
      <c r="A503">
        <v>1</v>
      </c>
      <c r="B503" s="35">
        <v>40</v>
      </c>
    </row>
    <row r="504" spans="1:2">
      <c r="A504">
        <v>1</v>
      </c>
      <c r="B504" s="35">
        <v>41.87</v>
      </c>
    </row>
    <row r="505" spans="1:2">
      <c r="A505">
        <v>1</v>
      </c>
      <c r="B505" s="35">
        <v>42.67</v>
      </c>
    </row>
    <row r="506" spans="1:2">
      <c r="A506">
        <v>1</v>
      </c>
      <c r="B506" s="35">
        <v>38.700000000000003</v>
      </c>
    </row>
    <row r="507" spans="1:2">
      <c r="A507">
        <v>1</v>
      </c>
      <c r="B507" s="35">
        <v>36.67</v>
      </c>
    </row>
    <row r="508" spans="1:2">
      <c r="A508">
        <v>1</v>
      </c>
      <c r="B508" s="35">
        <v>53.68</v>
      </c>
    </row>
    <row r="509" spans="1:2">
      <c r="A509">
        <v>1</v>
      </c>
      <c r="B509" s="35">
        <v>52.48</v>
      </c>
    </row>
    <row r="510" spans="1:2">
      <c r="A510">
        <v>1</v>
      </c>
      <c r="B510" s="35">
        <v>50.77</v>
      </c>
    </row>
    <row r="511" spans="1:2">
      <c r="A511">
        <v>1</v>
      </c>
      <c r="B511" s="35">
        <v>49.97</v>
      </c>
    </row>
    <row r="512" spans="1:2">
      <c r="A512">
        <v>1</v>
      </c>
      <c r="B512" s="35">
        <v>50</v>
      </c>
    </row>
    <row r="513" spans="1:2">
      <c r="A513">
        <v>1</v>
      </c>
      <c r="B513" s="35">
        <v>52.4</v>
      </c>
    </row>
    <row r="514" spans="1:2">
      <c r="A514">
        <v>1</v>
      </c>
      <c r="B514" s="35">
        <v>53.2</v>
      </c>
    </row>
    <row r="515" spans="1:2">
      <c r="A515">
        <v>1</v>
      </c>
      <c r="B515" s="35">
        <v>55.08</v>
      </c>
    </row>
    <row r="516" spans="1:2">
      <c r="A516">
        <v>1</v>
      </c>
      <c r="B516" s="35">
        <v>58.1</v>
      </c>
    </row>
    <row r="517" spans="1:2">
      <c r="A517">
        <v>1</v>
      </c>
      <c r="B517" s="35">
        <v>59.58</v>
      </c>
    </row>
    <row r="518" spans="1:2">
      <c r="A518">
        <v>1</v>
      </c>
      <c r="B518" s="35">
        <v>35.76</v>
      </c>
    </row>
    <row r="519" spans="1:2">
      <c r="A519">
        <v>1</v>
      </c>
      <c r="B519" s="35">
        <v>52.52</v>
      </c>
    </row>
    <row r="520" spans="1:2">
      <c r="A520">
        <v>1</v>
      </c>
      <c r="B520" s="35">
        <v>49.26</v>
      </c>
    </row>
    <row r="521" spans="1:2">
      <c r="A521">
        <v>1</v>
      </c>
      <c r="B521" s="35">
        <v>44.48</v>
      </c>
    </row>
    <row r="522" spans="1:2">
      <c r="A522">
        <v>1</v>
      </c>
      <c r="B522" s="35">
        <v>42.79</v>
      </c>
    </row>
    <row r="523" spans="1:2">
      <c r="A523">
        <v>1</v>
      </c>
      <c r="B523" s="35">
        <v>33.85</v>
      </c>
    </row>
    <row r="524" spans="1:2">
      <c r="A524">
        <v>1</v>
      </c>
      <c r="B524" s="35">
        <v>33.700000000000003</v>
      </c>
    </row>
    <row r="525" spans="1:2">
      <c r="A525">
        <v>1</v>
      </c>
      <c r="B525" s="35">
        <v>35.04</v>
      </c>
    </row>
    <row r="526" spans="1:2">
      <c r="A526">
        <v>1</v>
      </c>
      <c r="B526" s="35">
        <v>40.549999999999997</v>
      </c>
    </row>
    <row r="527" spans="1:2">
      <c r="A527">
        <v>1</v>
      </c>
      <c r="B527" s="35">
        <v>49.26</v>
      </c>
    </row>
    <row r="528" spans="1:2">
      <c r="A528">
        <v>1</v>
      </c>
      <c r="B528" s="35">
        <v>52.98</v>
      </c>
    </row>
    <row r="529" spans="1:2">
      <c r="A529">
        <v>1</v>
      </c>
      <c r="B529" s="35">
        <v>53.69</v>
      </c>
    </row>
    <row r="530" spans="1:2">
      <c r="A530">
        <v>1</v>
      </c>
      <c r="B530" s="35">
        <v>54.01</v>
      </c>
    </row>
    <row r="531" spans="1:2">
      <c r="A531">
        <v>1</v>
      </c>
      <c r="B531" s="35">
        <v>50</v>
      </c>
    </row>
    <row r="532" spans="1:2">
      <c r="A532">
        <v>1</v>
      </c>
      <c r="B532" s="35">
        <v>60.11</v>
      </c>
    </row>
    <row r="533" spans="1:2">
      <c r="A533">
        <v>1</v>
      </c>
      <c r="B533" s="35">
        <v>57.42</v>
      </c>
    </row>
    <row r="534" spans="1:2">
      <c r="A534">
        <v>1</v>
      </c>
      <c r="B534" s="35">
        <v>55.36</v>
      </c>
    </row>
    <row r="535" spans="1:2">
      <c r="A535">
        <v>1</v>
      </c>
      <c r="B535" s="35">
        <v>53.68</v>
      </c>
    </row>
    <row r="536" spans="1:2">
      <c r="A536">
        <v>1</v>
      </c>
      <c r="B536" s="35">
        <v>51.2</v>
      </c>
    </row>
    <row r="537" spans="1:2">
      <c r="A537">
        <v>1</v>
      </c>
      <c r="B537" s="35">
        <v>53.54</v>
      </c>
    </row>
    <row r="538" spans="1:2">
      <c r="A538">
        <v>1</v>
      </c>
      <c r="B538" s="35">
        <v>54.75</v>
      </c>
    </row>
    <row r="539" spans="1:2">
      <c r="A539">
        <v>1</v>
      </c>
      <c r="B539" s="35">
        <v>55.87</v>
      </c>
    </row>
    <row r="540" spans="1:2">
      <c r="A540">
        <v>1</v>
      </c>
      <c r="B540" s="35">
        <v>58.37</v>
      </c>
    </row>
    <row r="541" spans="1:2">
      <c r="A541">
        <v>1</v>
      </c>
      <c r="B541" s="35">
        <v>60.4</v>
      </c>
    </row>
    <row r="542" spans="1:2">
      <c r="A542">
        <v>1</v>
      </c>
      <c r="B542" s="35">
        <v>46.22</v>
      </c>
    </row>
    <row r="543" spans="1:2">
      <c r="A543">
        <v>1</v>
      </c>
      <c r="B543" s="35">
        <v>57.01</v>
      </c>
    </row>
    <row r="544" spans="1:2">
      <c r="A544">
        <v>1</v>
      </c>
      <c r="B544" s="35">
        <v>56.7</v>
      </c>
    </row>
    <row r="545" spans="1:2">
      <c r="A545">
        <v>1</v>
      </c>
      <c r="B545" s="35">
        <v>53.57</v>
      </c>
    </row>
    <row r="546" spans="1:2">
      <c r="A546">
        <v>1</v>
      </c>
      <c r="B546" s="35">
        <v>48.42</v>
      </c>
    </row>
    <row r="547" spans="1:2">
      <c r="A547">
        <v>1</v>
      </c>
      <c r="B547" s="35">
        <v>45.97</v>
      </c>
    </row>
    <row r="548" spans="1:2">
      <c r="A548">
        <v>1</v>
      </c>
      <c r="B548" s="35">
        <v>44.94</v>
      </c>
    </row>
    <row r="549" spans="1:2">
      <c r="A549">
        <v>1</v>
      </c>
      <c r="B549" s="35">
        <v>46.16</v>
      </c>
    </row>
    <row r="550" spans="1:2">
      <c r="A550">
        <v>1</v>
      </c>
      <c r="B550" s="35">
        <v>49</v>
      </c>
    </row>
    <row r="551" spans="1:2">
      <c r="A551">
        <v>1</v>
      </c>
      <c r="B551" s="35">
        <v>58.74</v>
      </c>
    </row>
    <row r="552" spans="1:2">
      <c r="A552">
        <v>1</v>
      </c>
      <c r="B552" s="35">
        <v>62.48</v>
      </c>
    </row>
    <row r="553" spans="1:2">
      <c r="A553">
        <v>1</v>
      </c>
      <c r="B553" s="35">
        <v>60.98</v>
      </c>
    </row>
    <row r="554" spans="1:2">
      <c r="A554">
        <v>1</v>
      </c>
      <c r="B554" s="35">
        <v>50.5</v>
      </c>
    </row>
    <row r="555" spans="1:2">
      <c r="A555">
        <v>1</v>
      </c>
      <c r="B555" s="35">
        <v>46</v>
      </c>
    </row>
    <row r="556" spans="1:2">
      <c r="A556">
        <v>1</v>
      </c>
      <c r="B556" s="35">
        <v>60.98</v>
      </c>
    </row>
    <row r="557" spans="1:2">
      <c r="A557">
        <v>1</v>
      </c>
      <c r="B557" s="35">
        <v>58.84</v>
      </c>
    </row>
    <row r="558" spans="1:2">
      <c r="A558">
        <v>1</v>
      </c>
      <c r="B558" s="35">
        <v>56.61</v>
      </c>
    </row>
    <row r="559" spans="1:2">
      <c r="A559">
        <v>1</v>
      </c>
      <c r="B559" s="35">
        <v>53.29</v>
      </c>
    </row>
    <row r="560" spans="1:2">
      <c r="A560">
        <v>1</v>
      </c>
      <c r="B560" s="35">
        <v>52</v>
      </c>
    </row>
    <row r="561" spans="1:2">
      <c r="A561">
        <v>1</v>
      </c>
      <c r="B561" s="35">
        <v>53.06</v>
      </c>
    </row>
    <row r="562" spans="1:2">
      <c r="A562">
        <v>1</v>
      </c>
      <c r="B562" s="35">
        <v>54.01</v>
      </c>
    </row>
    <row r="563" spans="1:2">
      <c r="A563">
        <v>1</v>
      </c>
      <c r="B563" s="35">
        <v>57.08</v>
      </c>
    </row>
    <row r="564" spans="1:2">
      <c r="A564">
        <v>1</v>
      </c>
      <c r="B564" s="35">
        <v>60.97</v>
      </c>
    </row>
    <row r="565" spans="1:2">
      <c r="A565">
        <v>1</v>
      </c>
      <c r="B565" s="35">
        <v>59.97</v>
      </c>
    </row>
    <row r="566" spans="1:2">
      <c r="A566">
        <v>1</v>
      </c>
      <c r="B566" s="35">
        <v>43.75</v>
      </c>
    </row>
    <row r="567" spans="1:2">
      <c r="A567">
        <v>1</v>
      </c>
      <c r="B567" s="35">
        <v>57.35</v>
      </c>
    </row>
    <row r="568" spans="1:2">
      <c r="A568">
        <v>1</v>
      </c>
      <c r="B568" s="35">
        <v>59.01</v>
      </c>
    </row>
    <row r="569" spans="1:2">
      <c r="A569">
        <v>1</v>
      </c>
      <c r="B569" s="35">
        <v>55.87</v>
      </c>
    </row>
    <row r="570" spans="1:2">
      <c r="A570">
        <v>1</v>
      </c>
      <c r="B570" s="35">
        <v>52.32</v>
      </c>
    </row>
    <row r="571" spans="1:2">
      <c r="A571">
        <v>1</v>
      </c>
      <c r="B571" s="35">
        <v>42.04</v>
      </c>
    </row>
    <row r="572" spans="1:2">
      <c r="A572">
        <v>1</v>
      </c>
      <c r="B572" s="35">
        <v>42.98</v>
      </c>
    </row>
    <row r="573" spans="1:2">
      <c r="A573">
        <v>1</v>
      </c>
      <c r="B573" s="35">
        <v>44.51</v>
      </c>
    </row>
    <row r="574" spans="1:2">
      <c r="A574">
        <v>1</v>
      </c>
      <c r="B574" s="35">
        <v>46.16</v>
      </c>
    </row>
    <row r="575" spans="1:2">
      <c r="A575">
        <v>1</v>
      </c>
      <c r="B575" s="35">
        <v>57.34</v>
      </c>
    </row>
    <row r="576" spans="1:2">
      <c r="A576">
        <v>1</v>
      </c>
      <c r="B576" s="35">
        <v>62.3</v>
      </c>
    </row>
    <row r="577" spans="1:2">
      <c r="A577">
        <v>1</v>
      </c>
      <c r="B577" s="35">
        <v>62</v>
      </c>
    </row>
    <row r="578" spans="1:2">
      <c r="A578">
        <v>1</v>
      </c>
      <c r="B578" s="35">
        <v>51.92</v>
      </c>
    </row>
    <row r="579" spans="1:2">
      <c r="A579">
        <v>1</v>
      </c>
      <c r="B579" s="35">
        <v>49.57</v>
      </c>
    </row>
    <row r="580" spans="1:2">
      <c r="A580">
        <v>1</v>
      </c>
      <c r="B580" s="35">
        <v>48.42</v>
      </c>
    </row>
    <row r="581" spans="1:2">
      <c r="A581">
        <v>1</v>
      </c>
      <c r="B581" s="35">
        <v>48.81</v>
      </c>
    </row>
    <row r="582" spans="1:2">
      <c r="A582">
        <v>1</v>
      </c>
      <c r="B582" s="35">
        <v>49.87</v>
      </c>
    </row>
    <row r="583" spans="1:2">
      <c r="A583">
        <v>1</v>
      </c>
      <c r="B583" s="35">
        <v>49.87</v>
      </c>
    </row>
    <row r="584" spans="1:2">
      <c r="A584">
        <v>1</v>
      </c>
      <c r="B584" s="35">
        <v>49.51</v>
      </c>
    </row>
    <row r="585" spans="1:2">
      <c r="A585">
        <v>1</v>
      </c>
      <c r="B585" s="35">
        <v>46.61</v>
      </c>
    </row>
    <row r="586" spans="1:2">
      <c r="A586">
        <v>1</v>
      </c>
      <c r="B586" s="35">
        <v>45.98</v>
      </c>
    </row>
    <row r="587" spans="1:2">
      <c r="A587">
        <v>1</v>
      </c>
      <c r="B587" s="35">
        <v>47.84</v>
      </c>
    </row>
    <row r="588" spans="1:2">
      <c r="A588">
        <v>1</v>
      </c>
      <c r="B588" s="35">
        <v>51.02</v>
      </c>
    </row>
    <row r="589" spans="1:2">
      <c r="A589">
        <v>1</v>
      </c>
      <c r="B589" s="35">
        <v>52.98</v>
      </c>
    </row>
    <row r="590" spans="1:2">
      <c r="A590">
        <v>1</v>
      </c>
      <c r="B590" s="35">
        <v>46.92</v>
      </c>
    </row>
    <row r="591" spans="1:2">
      <c r="A591">
        <v>1</v>
      </c>
      <c r="B591" s="35">
        <v>53.7</v>
      </c>
    </row>
    <row r="592" spans="1:2">
      <c r="A592">
        <v>1</v>
      </c>
      <c r="B592" s="35">
        <v>53.68</v>
      </c>
    </row>
    <row r="593" spans="1:2">
      <c r="A593">
        <v>1</v>
      </c>
      <c r="B593" s="35">
        <v>50.52</v>
      </c>
    </row>
    <row r="594" spans="1:2">
      <c r="A594">
        <v>1</v>
      </c>
      <c r="B594" s="35">
        <v>49.02</v>
      </c>
    </row>
    <row r="595" spans="1:2">
      <c r="A595">
        <v>1</v>
      </c>
      <c r="B595" s="35">
        <v>45.99</v>
      </c>
    </row>
    <row r="596" spans="1:2">
      <c r="A596">
        <v>1</v>
      </c>
      <c r="B596" s="35">
        <v>44.94</v>
      </c>
    </row>
    <row r="597" spans="1:2">
      <c r="A597">
        <v>1</v>
      </c>
      <c r="B597" s="35">
        <v>44.94</v>
      </c>
    </row>
    <row r="598" spans="1:2">
      <c r="A598">
        <v>1</v>
      </c>
      <c r="B598" s="35">
        <v>44.75</v>
      </c>
    </row>
    <row r="599" spans="1:2">
      <c r="A599">
        <v>1</v>
      </c>
      <c r="B599" s="35">
        <v>41.96</v>
      </c>
    </row>
    <row r="600" spans="1:2">
      <c r="A600">
        <v>1</v>
      </c>
      <c r="B600" s="35">
        <v>42.42</v>
      </c>
    </row>
    <row r="601" spans="1:2">
      <c r="A601">
        <v>1</v>
      </c>
      <c r="B601" s="35">
        <v>44.97</v>
      </c>
    </row>
    <row r="602" spans="1:2">
      <c r="A602">
        <v>1</v>
      </c>
      <c r="B602" s="35">
        <v>48</v>
      </c>
    </row>
    <row r="603" spans="1:2">
      <c r="A603">
        <v>1</v>
      </c>
      <c r="B603" s="35">
        <v>45.09</v>
      </c>
    </row>
    <row r="604" spans="1:2">
      <c r="A604">
        <v>1</v>
      </c>
      <c r="B604" s="35">
        <v>40.119999999999997</v>
      </c>
    </row>
    <row r="605" spans="1:2">
      <c r="A605">
        <v>1</v>
      </c>
      <c r="B605" s="35">
        <v>41.35</v>
      </c>
    </row>
    <row r="606" spans="1:2">
      <c r="A606">
        <v>1</v>
      </c>
      <c r="B606" s="35">
        <v>41.86</v>
      </c>
    </row>
    <row r="607" spans="1:2">
      <c r="A607">
        <v>1</v>
      </c>
      <c r="B607" s="35">
        <v>38.229999999999997</v>
      </c>
    </row>
    <row r="608" spans="1:2">
      <c r="A608">
        <v>1</v>
      </c>
      <c r="B608" s="35">
        <v>36.03</v>
      </c>
    </row>
    <row r="609" spans="1:2">
      <c r="A609">
        <v>1</v>
      </c>
      <c r="B609" s="35">
        <v>34.56</v>
      </c>
    </row>
    <row r="610" spans="1:2">
      <c r="A610">
        <v>1</v>
      </c>
      <c r="B610" s="35">
        <v>33.43</v>
      </c>
    </row>
    <row r="611" spans="1:2">
      <c r="A611">
        <v>1</v>
      </c>
      <c r="B611" s="35">
        <v>39.99</v>
      </c>
    </row>
    <row r="612" spans="1:2">
      <c r="A612">
        <v>1</v>
      </c>
      <c r="B612" s="35">
        <v>42</v>
      </c>
    </row>
    <row r="613" spans="1:2">
      <c r="A613">
        <v>1</v>
      </c>
      <c r="B613" s="35">
        <v>44.43</v>
      </c>
    </row>
    <row r="614" spans="1:2">
      <c r="A614">
        <v>1</v>
      </c>
      <c r="B614" s="35">
        <v>43.9</v>
      </c>
    </row>
    <row r="615" spans="1:2">
      <c r="A615">
        <v>1</v>
      </c>
      <c r="B615" s="35">
        <v>46.03</v>
      </c>
    </row>
    <row r="616" spans="1:2">
      <c r="A616">
        <v>1</v>
      </c>
      <c r="B616" s="35">
        <v>45.05</v>
      </c>
    </row>
    <row r="617" spans="1:2">
      <c r="A617">
        <v>1</v>
      </c>
      <c r="B617" s="35">
        <v>41.82</v>
      </c>
    </row>
    <row r="618" spans="1:2">
      <c r="A618">
        <v>1</v>
      </c>
      <c r="B618" s="35">
        <v>36.6</v>
      </c>
    </row>
    <row r="619" spans="1:2">
      <c r="A619">
        <v>1</v>
      </c>
      <c r="B619" s="35">
        <v>43.9</v>
      </c>
    </row>
    <row r="620" spans="1:2">
      <c r="A620">
        <v>1</v>
      </c>
      <c r="B620" s="35">
        <v>38</v>
      </c>
    </row>
    <row r="621" spans="1:2">
      <c r="A621">
        <v>1</v>
      </c>
      <c r="B621" s="35">
        <v>37.799999999999997</v>
      </c>
    </row>
    <row r="622" spans="1:2">
      <c r="A622">
        <v>1</v>
      </c>
      <c r="B622" s="35">
        <v>36.6</v>
      </c>
    </row>
    <row r="623" spans="1:2">
      <c r="A623">
        <v>1</v>
      </c>
      <c r="B623" s="35">
        <v>34.1</v>
      </c>
    </row>
    <row r="624" spans="1:2">
      <c r="A624">
        <v>1</v>
      </c>
      <c r="B624" s="35">
        <v>34.1</v>
      </c>
    </row>
    <row r="625" spans="1:2">
      <c r="A625">
        <v>1</v>
      </c>
      <c r="B625" s="35">
        <v>37.200000000000003</v>
      </c>
    </row>
    <row r="626" spans="1:2">
      <c r="A626">
        <v>1</v>
      </c>
      <c r="B626" s="35">
        <v>35.299999999999997</v>
      </c>
    </row>
    <row r="627" spans="1:2">
      <c r="A627">
        <v>1</v>
      </c>
      <c r="B627" s="35">
        <v>33.28</v>
      </c>
    </row>
    <row r="628" spans="1:2">
      <c r="A628">
        <v>1</v>
      </c>
      <c r="B628" s="35">
        <v>44.68</v>
      </c>
    </row>
    <row r="629" spans="1:2">
      <c r="A629">
        <v>1</v>
      </c>
      <c r="B629" s="35">
        <v>43.19</v>
      </c>
    </row>
    <row r="630" spans="1:2">
      <c r="A630">
        <v>1</v>
      </c>
      <c r="B630" s="35">
        <v>42.91</v>
      </c>
    </row>
    <row r="631" spans="1:2">
      <c r="A631">
        <v>1</v>
      </c>
      <c r="B631" s="35">
        <v>41.91</v>
      </c>
    </row>
    <row r="632" spans="1:2">
      <c r="A632">
        <v>1</v>
      </c>
      <c r="B632" s="35">
        <v>39.869999999999997</v>
      </c>
    </row>
    <row r="633" spans="1:2">
      <c r="A633">
        <v>1</v>
      </c>
      <c r="B633" s="35">
        <v>38.99</v>
      </c>
    </row>
    <row r="634" spans="1:2">
      <c r="A634">
        <v>1</v>
      </c>
      <c r="B634" s="35">
        <v>40.01</v>
      </c>
    </row>
    <row r="635" spans="1:2">
      <c r="A635">
        <v>1</v>
      </c>
      <c r="B635" s="35">
        <v>42.5</v>
      </c>
    </row>
    <row r="636" spans="1:2">
      <c r="A636">
        <v>1</v>
      </c>
      <c r="B636" s="35">
        <v>45.46</v>
      </c>
    </row>
    <row r="637" spans="1:2">
      <c r="A637">
        <v>1</v>
      </c>
      <c r="B637" s="35">
        <v>47.12</v>
      </c>
    </row>
    <row r="638" spans="1:2">
      <c r="A638">
        <v>1</v>
      </c>
      <c r="B638" s="35">
        <v>32</v>
      </c>
    </row>
    <row r="639" spans="1:2">
      <c r="A639">
        <v>1</v>
      </c>
      <c r="B639" s="35">
        <v>43.72</v>
      </c>
    </row>
    <row r="640" spans="1:2">
      <c r="A640">
        <v>1</v>
      </c>
      <c r="B640" s="35">
        <v>40.25</v>
      </c>
    </row>
    <row r="641" spans="1:2">
      <c r="A641">
        <v>1</v>
      </c>
      <c r="B641" s="35">
        <v>36.53</v>
      </c>
    </row>
    <row r="642" spans="1:2">
      <c r="A642">
        <v>1</v>
      </c>
      <c r="B642" s="35">
        <v>33.01</v>
      </c>
    </row>
    <row r="643" spans="1:2">
      <c r="A643">
        <v>1</v>
      </c>
      <c r="B643" s="35">
        <v>31.6</v>
      </c>
    </row>
    <row r="644" spans="1:2">
      <c r="A644">
        <v>1</v>
      </c>
      <c r="B644" s="35">
        <v>31.6</v>
      </c>
    </row>
    <row r="645" spans="1:2">
      <c r="A645">
        <v>1</v>
      </c>
      <c r="B645" s="35">
        <v>32.11</v>
      </c>
    </row>
    <row r="646" spans="1:2">
      <c r="A646">
        <v>1</v>
      </c>
      <c r="B646" s="35">
        <v>34.700000000000003</v>
      </c>
    </row>
    <row r="647" spans="1:2">
      <c r="A647">
        <v>1</v>
      </c>
      <c r="B647" s="35">
        <v>42.2</v>
      </c>
    </row>
    <row r="648" spans="1:2">
      <c r="A648">
        <v>1</v>
      </c>
      <c r="B648" s="35">
        <v>45.73</v>
      </c>
    </row>
    <row r="649" spans="1:2">
      <c r="A649">
        <v>1</v>
      </c>
      <c r="B649" s="35">
        <v>45.5</v>
      </c>
    </row>
    <row r="650" spans="1:2">
      <c r="A650">
        <v>1</v>
      </c>
      <c r="B650" s="35">
        <v>27.79</v>
      </c>
    </row>
    <row r="651" spans="1:2">
      <c r="A651">
        <v>1</v>
      </c>
      <c r="B651" s="35">
        <v>26.84</v>
      </c>
    </row>
    <row r="652" spans="1:2">
      <c r="A652">
        <v>1</v>
      </c>
      <c r="B652" s="35">
        <v>42.98</v>
      </c>
    </row>
    <row r="653" spans="1:2">
      <c r="A653">
        <v>1</v>
      </c>
      <c r="B653" s="35">
        <v>42.18</v>
      </c>
    </row>
    <row r="654" spans="1:2">
      <c r="A654">
        <v>1</v>
      </c>
      <c r="B654" s="35">
        <v>41.89</v>
      </c>
    </row>
    <row r="655" spans="1:2">
      <c r="A655">
        <v>1</v>
      </c>
      <c r="B655" s="35">
        <v>40.01</v>
      </c>
    </row>
    <row r="656" spans="1:2">
      <c r="A656">
        <v>1</v>
      </c>
      <c r="B656" s="35">
        <v>38.01</v>
      </c>
    </row>
    <row r="657" spans="1:2">
      <c r="A657">
        <v>1</v>
      </c>
      <c r="B657" s="35">
        <v>38.51</v>
      </c>
    </row>
    <row r="658" spans="1:2">
      <c r="A658">
        <v>1</v>
      </c>
      <c r="B658" s="35">
        <v>40.01</v>
      </c>
    </row>
    <row r="659" spans="1:2">
      <c r="A659">
        <v>1</v>
      </c>
      <c r="B659" s="35">
        <v>41.89</v>
      </c>
    </row>
    <row r="660" spans="1:2">
      <c r="A660">
        <v>1</v>
      </c>
      <c r="B660" s="35">
        <v>44</v>
      </c>
    </row>
    <row r="661" spans="1:2">
      <c r="A661">
        <v>1</v>
      </c>
      <c r="B661" s="35">
        <v>48.47</v>
      </c>
    </row>
    <row r="662" spans="1:2">
      <c r="A662">
        <v>1</v>
      </c>
      <c r="B662" s="35">
        <v>25.64</v>
      </c>
    </row>
    <row r="663" spans="1:2">
      <c r="A663">
        <v>1</v>
      </c>
      <c r="B663" s="35">
        <v>51</v>
      </c>
    </row>
    <row r="664" spans="1:2">
      <c r="A664">
        <v>1</v>
      </c>
      <c r="B664" s="35">
        <v>47.26</v>
      </c>
    </row>
    <row r="665" spans="1:2">
      <c r="A665">
        <v>1</v>
      </c>
      <c r="B665" s="35">
        <v>44.94</v>
      </c>
    </row>
    <row r="666" spans="1:2">
      <c r="A666">
        <v>1</v>
      </c>
      <c r="B666" s="35">
        <v>43.05</v>
      </c>
    </row>
    <row r="667" spans="1:2">
      <c r="A667">
        <v>1</v>
      </c>
      <c r="B667" s="35">
        <v>24.99</v>
      </c>
    </row>
    <row r="668" spans="1:2">
      <c r="A668">
        <v>1</v>
      </c>
      <c r="B668" s="35">
        <v>25</v>
      </c>
    </row>
    <row r="669" spans="1:2">
      <c r="A669">
        <v>1</v>
      </c>
      <c r="B669" s="35">
        <v>26.32</v>
      </c>
    </row>
    <row r="670" spans="1:2">
      <c r="A670">
        <v>1</v>
      </c>
      <c r="B670" s="35">
        <v>31.3</v>
      </c>
    </row>
    <row r="671" spans="1:2">
      <c r="A671">
        <v>1</v>
      </c>
      <c r="B671" s="35">
        <v>41.94</v>
      </c>
    </row>
    <row r="672" spans="1:2">
      <c r="A672">
        <v>1</v>
      </c>
      <c r="B672" s="35">
        <v>44.94</v>
      </c>
    </row>
    <row r="673" spans="1:2">
      <c r="A673">
        <v>1</v>
      </c>
      <c r="B673" s="35">
        <v>44.33</v>
      </c>
    </row>
    <row r="674" spans="1:2">
      <c r="A674">
        <v>1</v>
      </c>
      <c r="B674" s="35">
        <v>42.33</v>
      </c>
    </row>
    <row r="675" spans="1:2">
      <c r="A675">
        <v>1</v>
      </c>
      <c r="B675" s="35">
        <v>31.6</v>
      </c>
    </row>
    <row r="676" spans="1:2">
      <c r="A676">
        <v>1</v>
      </c>
      <c r="B676" s="35">
        <v>43.41</v>
      </c>
    </row>
    <row r="677" spans="1:2">
      <c r="A677">
        <v>1</v>
      </c>
      <c r="B677" s="35">
        <v>42.71</v>
      </c>
    </row>
    <row r="678" spans="1:2">
      <c r="A678">
        <v>1</v>
      </c>
      <c r="B678" s="35">
        <v>41.45</v>
      </c>
    </row>
    <row r="679" spans="1:2">
      <c r="A679">
        <v>1</v>
      </c>
      <c r="B679" s="35">
        <v>41.94</v>
      </c>
    </row>
    <row r="680" spans="1:2">
      <c r="A680">
        <v>1</v>
      </c>
      <c r="B680" s="35">
        <v>39.770000000000003</v>
      </c>
    </row>
    <row r="681" spans="1:2">
      <c r="A681">
        <v>1</v>
      </c>
      <c r="B681" s="35">
        <v>38.11</v>
      </c>
    </row>
    <row r="682" spans="1:2">
      <c r="A682">
        <v>1</v>
      </c>
      <c r="B682" s="35">
        <v>39.020000000000003</v>
      </c>
    </row>
    <row r="683" spans="1:2">
      <c r="A683">
        <v>1</v>
      </c>
      <c r="B683" s="35">
        <v>42.79</v>
      </c>
    </row>
    <row r="684" spans="1:2">
      <c r="A684">
        <v>1</v>
      </c>
      <c r="B684" s="35">
        <v>45.01</v>
      </c>
    </row>
    <row r="685" spans="1:2">
      <c r="A685">
        <v>1</v>
      </c>
      <c r="B685" s="35">
        <v>45.1</v>
      </c>
    </row>
    <row r="686" spans="1:2">
      <c r="A686">
        <v>1</v>
      </c>
      <c r="B686" s="35">
        <v>31.2</v>
      </c>
    </row>
    <row r="687" spans="1:2">
      <c r="A687">
        <v>1</v>
      </c>
      <c r="B687" s="35">
        <v>46.47</v>
      </c>
    </row>
    <row r="688" spans="1:2">
      <c r="A688">
        <v>1</v>
      </c>
      <c r="B688" s="35">
        <v>45.05</v>
      </c>
    </row>
    <row r="689" spans="1:2">
      <c r="A689">
        <v>1</v>
      </c>
      <c r="B689" s="35">
        <v>43.03</v>
      </c>
    </row>
    <row r="690" spans="1:2">
      <c r="A690">
        <v>1</v>
      </c>
      <c r="B690" s="35">
        <v>38.49</v>
      </c>
    </row>
    <row r="691" spans="1:2">
      <c r="A691">
        <v>1</v>
      </c>
      <c r="B691" s="35">
        <v>30</v>
      </c>
    </row>
    <row r="692" spans="1:2">
      <c r="A692">
        <v>1</v>
      </c>
      <c r="B692" s="35">
        <v>29.99</v>
      </c>
    </row>
    <row r="693" spans="1:2">
      <c r="A693">
        <v>1</v>
      </c>
      <c r="B693" s="35">
        <v>31.28</v>
      </c>
    </row>
    <row r="694" spans="1:2">
      <c r="A694">
        <v>1</v>
      </c>
      <c r="B694" s="35">
        <v>35</v>
      </c>
    </row>
    <row r="695" spans="1:2">
      <c r="A695">
        <v>1</v>
      </c>
      <c r="B695" s="35">
        <v>42.03</v>
      </c>
    </row>
    <row r="696" spans="1:2">
      <c r="A696">
        <v>1</v>
      </c>
      <c r="B696" s="35">
        <v>44.72</v>
      </c>
    </row>
    <row r="697" spans="1:2">
      <c r="A697">
        <v>1</v>
      </c>
      <c r="B697" s="35">
        <v>44.01</v>
      </c>
    </row>
    <row r="698" spans="1:2">
      <c r="A698">
        <v>1</v>
      </c>
      <c r="B698" s="35">
        <v>31.9</v>
      </c>
    </row>
    <row r="699" spans="1:2">
      <c r="A699">
        <v>1</v>
      </c>
      <c r="B699" s="35">
        <v>31</v>
      </c>
    </row>
    <row r="700" spans="1:2">
      <c r="A700">
        <v>1</v>
      </c>
      <c r="B700" s="35">
        <v>44.1</v>
      </c>
    </row>
    <row r="701" spans="1:2">
      <c r="A701">
        <v>1</v>
      </c>
      <c r="B701" s="35">
        <v>43.04</v>
      </c>
    </row>
    <row r="702" spans="1:2">
      <c r="A702">
        <v>1</v>
      </c>
      <c r="B702" s="35">
        <v>41.62</v>
      </c>
    </row>
    <row r="703" spans="1:2">
      <c r="A703">
        <v>1</v>
      </c>
      <c r="B703" s="35">
        <v>40.08</v>
      </c>
    </row>
    <row r="704" spans="1:2">
      <c r="A704">
        <v>1</v>
      </c>
      <c r="B704" s="35">
        <v>37.53</v>
      </c>
    </row>
    <row r="705" spans="1:2">
      <c r="A705">
        <v>1</v>
      </c>
      <c r="B705" s="35">
        <v>35.51</v>
      </c>
    </row>
    <row r="706" spans="1:2">
      <c r="A706">
        <v>1</v>
      </c>
      <c r="B706" s="35">
        <v>37.380000000000003</v>
      </c>
    </row>
    <row r="707" spans="1:2">
      <c r="A707">
        <v>1</v>
      </c>
      <c r="B707" s="35">
        <v>39.700000000000003</v>
      </c>
    </row>
    <row r="708" spans="1:2">
      <c r="A708">
        <v>1</v>
      </c>
      <c r="B708" s="35">
        <v>43.01</v>
      </c>
    </row>
    <row r="709" spans="1:2">
      <c r="A709">
        <v>1</v>
      </c>
      <c r="B709" s="35">
        <v>43.32</v>
      </c>
    </row>
    <row r="710" spans="1:2">
      <c r="A710">
        <v>1</v>
      </c>
      <c r="B710" s="35">
        <v>26.9</v>
      </c>
    </row>
    <row r="711" spans="1:2">
      <c r="A711">
        <v>1</v>
      </c>
      <c r="B711" s="35">
        <v>45.01</v>
      </c>
    </row>
    <row r="712" spans="1:2">
      <c r="A712">
        <v>1</v>
      </c>
      <c r="B712" s="35">
        <v>43.23</v>
      </c>
    </row>
    <row r="713" spans="1:2">
      <c r="A713">
        <v>1</v>
      </c>
      <c r="B713" s="35">
        <v>43.01</v>
      </c>
    </row>
    <row r="714" spans="1:2">
      <c r="A714">
        <v>1</v>
      </c>
      <c r="B714" s="35">
        <v>37.44</v>
      </c>
    </row>
    <row r="715" spans="1:2">
      <c r="A715">
        <v>1</v>
      </c>
      <c r="B715" s="35">
        <v>26.2</v>
      </c>
    </row>
    <row r="716" spans="1:2">
      <c r="A716">
        <v>1</v>
      </c>
      <c r="B716" s="35">
        <v>25.9</v>
      </c>
    </row>
    <row r="717" spans="1:2">
      <c r="A717">
        <v>1</v>
      </c>
      <c r="B717" s="35">
        <v>27.01</v>
      </c>
    </row>
    <row r="718" spans="1:2">
      <c r="A718">
        <v>1</v>
      </c>
      <c r="B718" s="35">
        <v>33.15</v>
      </c>
    </row>
    <row r="719" spans="1:2">
      <c r="A719">
        <v>1</v>
      </c>
      <c r="B719" s="35">
        <v>44.27</v>
      </c>
    </row>
    <row r="720" spans="1:2">
      <c r="A720">
        <v>1</v>
      </c>
      <c r="B720" s="35">
        <v>45.17</v>
      </c>
    </row>
    <row r="721" spans="1:2">
      <c r="A721">
        <v>1</v>
      </c>
      <c r="B721" s="35">
        <v>45.29</v>
      </c>
    </row>
    <row r="722" spans="1:2">
      <c r="A722">
        <v>1</v>
      </c>
      <c r="B722" s="35">
        <v>35</v>
      </c>
    </row>
    <row r="723" spans="1:2">
      <c r="A723">
        <v>1</v>
      </c>
      <c r="B723" s="35">
        <v>30.61</v>
      </c>
    </row>
    <row r="724" spans="1:2">
      <c r="A724">
        <v>1</v>
      </c>
      <c r="B724" s="35">
        <v>43.2</v>
      </c>
    </row>
    <row r="725" spans="1:2">
      <c r="A725">
        <v>1</v>
      </c>
      <c r="B725" s="35">
        <v>42.63</v>
      </c>
    </row>
    <row r="726" spans="1:2">
      <c r="A726">
        <v>1</v>
      </c>
      <c r="B726" s="35">
        <v>40.07</v>
      </c>
    </row>
    <row r="727" spans="1:2">
      <c r="A727">
        <v>1</v>
      </c>
      <c r="B727" s="35">
        <v>39.909999999999997</v>
      </c>
    </row>
    <row r="728" spans="1:2">
      <c r="A728">
        <v>1</v>
      </c>
      <c r="B728" s="35">
        <v>39.909999999999997</v>
      </c>
    </row>
    <row r="729" spans="1:2">
      <c r="A729">
        <v>1</v>
      </c>
      <c r="B729" s="35">
        <v>38.270000000000003</v>
      </c>
    </row>
    <row r="730" spans="1:2">
      <c r="A730">
        <v>1</v>
      </c>
      <c r="B730" s="35">
        <v>38.770000000000003</v>
      </c>
    </row>
    <row r="731" spans="1:2">
      <c r="A731">
        <v>1</v>
      </c>
      <c r="B731" s="35">
        <v>40.1</v>
      </c>
    </row>
    <row r="732" spans="1:2">
      <c r="A732">
        <v>1</v>
      </c>
      <c r="B732" s="35">
        <v>41.02</v>
      </c>
    </row>
    <row r="733" spans="1:2">
      <c r="A733">
        <v>1</v>
      </c>
      <c r="B733" s="35">
        <v>41.89</v>
      </c>
    </row>
    <row r="734" spans="1:2">
      <c r="A734">
        <v>1</v>
      </c>
      <c r="B734" s="35">
        <v>28.95</v>
      </c>
    </row>
    <row r="735" spans="1:2">
      <c r="A735">
        <v>1</v>
      </c>
      <c r="B735" s="35">
        <v>41.6</v>
      </c>
    </row>
    <row r="736" spans="1:2">
      <c r="A736">
        <v>1</v>
      </c>
      <c r="B736" s="35">
        <v>40.03</v>
      </c>
    </row>
    <row r="737" spans="1:2">
      <c r="A737">
        <v>1</v>
      </c>
      <c r="B737" s="35">
        <v>37.1</v>
      </c>
    </row>
    <row r="738" spans="1:2">
      <c r="A738">
        <v>1</v>
      </c>
      <c r="B738" s="35">
        <v>31.6</v>
      </c>
    </row>
    <row r="739" spans="1:2">
      <c r="A739">
        <v>1</v>
      </c>
      <c r="B739" s="35">
        <v>27</v>
      </c>
    </row>
    <row r="740" spans="1:2">
      <c r="A740">
        <v>1</v>
      </c>
      <c r="B740" s="35">
        <v>27.11</v>
      </c>
    </row>
    <row r="741" spans="1:2">
      <c r="A741">
        <v>1</v>
      </c>
      <c r="B741" s="35">
        <v>30</v>
      </c>
    </row>
    <row r="742" spans="1:2">
      <c r="A742">
        <v>1</v>
      </c>
      <c r="B742" s="35">
        <v>32.94</v>
      </c>
    </row>
    <row r="743" spans="1:2">
      <c r="A743">
        <v>1</v>
      </c>
      <c r="B743" s="35">
        <v>40.049999999999997</v>
      </c>
    </row>
    <row r="744" spans="1:2">
      <c r="A744">
        <v>1</v>
      </c>
      <c r="B744" s="35">
        <v>42.63</v>
      </c>
    </row>
    <row r="745" spans="1:2">
      <c r="A745">
        <v>1</v>
      </c>
      <c r="B745" s="35">
        <v>43.2</v>
      </c>
    </row>
    <row r="746" spans="1:2">
      <c r="A746">
        <v>1</v>
      </c>
      <c r="B746" s="35">
        <v>26.03</v>
      </c>
    </row>
    <row r="747" spans="1:2">
      <c r="A747">
        <v>1</v>
      </c>
      <c r="B747" s="35">
        <v>24.91</v>
      </c>
    </row>
    <row r="748" spans="1:2">
      <c r="A748">
        <v>1</v>
      </c>
      <c r="B748" s="35">
        <v>32.21</v>
      </c>
    </row>
    <row r="749" spans="1:2">
      <c r="A749">
        <v>1</v>
      </c>
      <c r="B749" s="35">
        <v>32.21</v>
      </c>
    </row>
    <row r="750" spans="1:2">
      <c r="A750">
        <v>1</v>
      </c>
      <c r="B750" s="35">
        <v>30</v>
      </c>
    </row>
    <row r="751" spans="1:2">
      <c r="A751">
        <v>1</v>
      </c>
      <c r="B751" s="35">
        <v>29.1</v>
      </c>
    </row>
    <row r="752" spans="1:2">
      <c r="A752">
        <v>1</v>
      </c>
      <c r="B752" s="35">
        <v>27.8</v>
      </c>
    </row>
    <row r="753" spans="1:2">
      <c r="A753">
        <v>1</v>
      </c>
      <c r="B753" s="35">
        <v>26.13</v>
      </c>
    </row>
    <row r="754" spans="1:2">
      <c r="A754">
        <v>1</v>
      </c>
      <c r="B754" s="35">
        <v>28.27</v>
      </c>
    </row>
    <row r="755" spans="1:2">
      <c r="A755">
        <v>1</v>
      </c>
      <c r="B755" s="35">
        <v>30.03</v>
      </c>
    </row>
    <row r="756" spans="1:2">
      <c r="A756">
        <v>1</v>
      </c>
      <c r="B756" s="35">
        <v>36.630000000000003</v>
      </c>
    </row>
    <row r="757" spans="1:2">
      <c r="A757">
        <v>1</v>
      </c>
      <c r="B757" s="35">
        <v>39.630000000000003</v>
      </c>
    </row>
    <row r="758" spans="1:2">
      <c r="A758">
        <v>1</v>
      </c>
      <c r="B758" s="35">
        <v>22</v>
      </c>
    </row>
    <row r="759" spans="1:2">
      <c r="A759">
        <v>1</v>
      </c>
      <c r="B759" s="35">
        <v>40.1</v>
      </c>
    </row>
    <row r="760" spans="1:2">
      <c r="A760">
        <v>1</v>
      </c>
      <c r="B760" s="35">
        <v>39.83</v>
      </c>
    </row>
    <row r="761" spans="1:2">
      <c r="A761">
        <v>1</v>
      </c>
      <c r="B761" s="35">
        <v>38.25</v>
      </c>
    </row>
    <row r="762" spans="1:2">
      <c r="A762">
        <v>1</v>
      </c>
      <c r="B762" s="35">
        <v>33.21</v>
      </c>
    </row>
    <row r="763" spans="1:2">
      <c r="A763">
        <v>1</v>
      </c>
      <c r="B763" s="35">
        <v>20.5</v>
      </c>
    </row>
    <row r="764" spans="1:2">
      <c r="A764">
        <v>1</v>
      </c>
      <c r="B764" s="35">
        <v>18.690000000000001</v>
      </c>
    </row>
    <row r="765" spans="1:2">
      <c r="A765">
        <v>1</v>
      </c>
      <c r="B765" s="35">
        <v>20.83</v>
      </c>
    </row>
    <row r="766" spans="1:2">
      <c r="A766">
        <v>1</v>
      </c>
      <c r="B766" s="35">
        <v>23.6</v>
      </c>
    </row>
    <row r="767" spans="1:2">
      <c r="A767">
        <v>1</v>
      </c>
      <c r="B767" s="35">
        <v>25.51</v>
      </c>
    </row>
    <row r="768" spans="1:2">
      <c r="A768">
        <v>1</v>
      </c>
      <c r="B768" s="35">
        <v>25.99</v>
      </c>
    </row>
    <row r="769" spans="1:2">
      <c r="A769">
        <v>1</v>
      </c>
      <c r="B769" s="35">
        <v>30.1</v>
      </c>
    </row>
    <row r="770" spans="1:2">
      <c r="A770">
        <v>1</v>
      </c>
      <c r="B770" s="35">
        <v>30.37</v>
      </c>
    </row>
    <row r="771" spans="1:2">
      <c r="A771">
        <v>1</v>
      </c>
      <c r="B771" s="35">
        <v>24.91</v>
      </c>
    </row>
    <row r="772" spans="1:2">
      <c r="A772">
        <v>1</v>
      </c>
      <c r="B772" s="35">
        <v>28.03</v>
      </c>
    </row>
    <row r="773" spans="1:2">
      <c r="A773">
        <v>1</v>
      </c>
      <c r="B773" s="35">
        <v>29.23</v>
      </c>
    </row>
    <row r="774" spans="1:2">
      <c r="A774">
        <v>1</v>
      </c>
      <c r="B774" s="35">
        <v>28.03</v>
      </c>
    </row>
    <row r="775" spans="1:2">
      <c r="A775">
        <v>1</v>
      </c>
      <c r="B775" s="35">
        <v>27.51</v>
      </c>
    </row>
    <row r="776" spans="1:2">
      <c r="A776">
        <v>1</v>
      </c>
      <c r="B776" s="35">
        <v>27</v>
      </c>
    </row>
    <row r="777" spans="1:2">
      <c r="A777">
        <v>1</v>
      </c>
      <c r="B777" s="35">
        <v>23.49</v>
      </c>
    </row>
    <row r="778" spans="1:2">
      <c r="A778">
        <v>1</v>
      </c>
      <c r="B778" s="35">
        <v>25.01</v>
      </c>
    </row>
    <row r="779" spans="1:2">
      <c r="A779">
        <v>1</v>
      </c>
      <c r="B779" s="35">
        <v>29.97</v>
      </c>
    </row>
    <row r="780" spans="1:2">
      <c r="A780">
        <v>1</v>
      </c>
      <c r="B780" s="35">
        <v>35.020000000000003</v>
      </c>
    </row>
    <row r="781" spans="1:2">
      <c r="A781">
        <v>1</v>
      </c>
      <c r="B781" s="35">
        <v>42.61</v>
      </c>
    </row>
    <row r="782" spans="1:2">
      <c r="A782">
        <v>1</v>
      </c>
      <c r="B782" s="35">
        <v>19.5</v>
      </c>
    </row>
    <row r="783" spans="1:2">
      <c r="A783">
        <v>1</v>
      </c>
      <c r="B783" s="35">
        <v>45.19</v>
      </c>
    </row>
    <row r="784" spans="1:2">
      <c r="A784">
        <v>1</v>
      </c>
      <c r="B784" s="35">
        <v>45.17</v>
      </c>
    </row>
    <row r="785" spans="1:2">
      <c r="A785">
        <v>1</v>
      </c>
      <c r="B785" s="35">
        <v>42.02</v>
      </c>
    </row>
    <row r="786" spans="1:2">
      <c r="A786">
        <v>1</v>
      </c>
      <c r="B786" s="35">
        <v>36.08</v>
      </c>
    </row>
    <row r="787" spans="1:2">
      <c r="A787">
        <v>1</v>
      </c>
      <c r="B787" s="35">
        <v>14.71</v>
      </c>
    </row>
    <row r="788" spans="1:2">
      <c r="A788">
        <v>1</v>
      </c>
      <c r="B788" s="35">
        <v>11</v>
      </c>
    </row>
    <row r="789" spans="1:2">
      <c r="A789">
        <v>1</v>
      </c>
      <c r="B789" s="35">
        <v>14</v>
      </c>
    </row>
    <row r="790" spans="1:2">
      <c r="A790">
        <v>1</v>
      </c>
      <c r="B790" s="35">
        <v>20.45</v>
      </c>
    </row>
    <row r="791" spans="1:2">
      <c r="A791">
        <v>1</v>
      </c>
      <c r="B791" s="35">
        <v>21.52</v>
      </c>
    </row>
    <row r="792" spans="1:2">
      <c r="A792">
        <v>1</v>
      </c>
      <c r="B792" s="35">
        <v>22</v>
      </c>
    </row>
    <row r="793" spans="1:2">
      <c r="A793">
        <v>1</v>
      </c>
      <c r="B793" s="35">
        <v>25.51</v>
      </c>
    </row>
    <row r="794" spans="1:2">
      <c r="A794">
        <v>1</v>
      </c>
      <c r="B794" s="35">
        <v>39.200000000000003</v>
      </c>
    </row>
    <row r="795" spans="1:2">
      <c r="A795">
        <v>1</v>
      </c>
      <c r="B795" s="35">
        <v>30</v>
      </c>
    </row>
    <row r="796" spans="1:2">
      <c r="A796">
        <v>1</v>
      </c>
      <c r="B796" s="35">
        <v>43.62</v>
      </c>
    </row>
    <row r="797" spans="1:2">
      <c r="A797">
        <v>1</v>
      </c>
      <c r="B797" s="35">
        <v>43.61</v>
      </c>
    </row>
    <row r="798" spans="1:2">
      <c r="A798">
        <v>1</v>
      </c>
      <c r="B798" s="35">
        <v>42.83</v>
      </c>
    </row>
    <row r="799" spans="1:2">
      <c r="A799">
        <v>1</v>
      </c>
      <c r="B799" s="35">
        <v>42.47</v>
      </c>
    </row>
    <row r="800" spans="1:2">
      <c r="A800">
        <v>1</v>
      </c>
      <c r="B800" s="35">
        <v>42.14</v>
      </c>
    </row>
    <row r="801" spans="1:2">
      <c r="A801">
        <v>1</v>
      </c>
      <c r="B801" s="35">
        <v>42.03</v>
      </c>
    </row>
    <row r="802" spans="1:2">
      <c r="A802">
        <v>1</v>
      </c>
      <c r="B802" s="35">
        <v>42.27</v>
      </c>
    </row>
    <row r="803" spans="1:2">
      <c r="A803">
        <v>1</v>
      </c>
      <c r="B803" s="35">
        <v>42.71</v>
      </c>
    </row>
    <row r="804" spans="1:2">
      <c r="A804">
        <v>1</v>
      </c>
      <c r="B804" s="35">
        <v>44.57</v>
      </c>
    </row>
    <row r="805" spans="1:2">
      <c r="A805">
        <v>1</v>
      </c>
      <c r="B805" s="35">
        <v>49.98</v>
      </c>
    </row>
    <row r="806" spans="1:2">
      <c r="A806">
        <v>1</v>
      </c>
      <c r="B806" s="35">
        <v>27</v>
      </c>
    </row>
    <row r="807" spans="1:2">
      <c r="A807">
        <v>1</v>
      </c>
      <c r="B807" s="35">
        <v>50.77</v>
      </c>
    </row>
    <row r="808" spans="1:2">
      <c r="A808">
        <v>1</v>
      </c>
      <c r="B808" s="35">
        <v>50</v>
      </c>
    </row>
    <row r="809" spans="1:2">
      <c r="A809">
        <v>1</v>
      </c>
      <c r="B809" s="35">
        <v>44.99</v>
      </c>
    </row>
    <row r="810" spans="1:2">
      <c r="A810">
        <v>1</v>
      </c>
      <c r="B810" s="35">
        <v>42.61</v>
      </c>
    </row>
    <row r="811" spans="1:2">
      <c r="A811">
        <v>1</v>
      </c>
      <c r="B811" s="35">
        <v>26.49</v>
      </c>
    </row>
    <row r="812" spans="1:2">
      <c r="A812">
        <v>1</v>
      </c>
      <c r="B812" s="35">
        <v>27</v>
      </c>
    </row>
    <row r="813" spans="1:2">
      <c r="A813">
        <v>1</v>
      </c>
      <c r="B813" s="35">
        <v>30</v>
      </c>
    </row>
    <row r="814" spans="1:2">
      <c r="A814">
        <v>1</v>
      </c>
      <c r="B814" s="35">
        <v>39.200000000000003</v>
      </c>
    </row>
    <row r="815" spans="1:2">
      <c r="A815">
        <v>1</v>
      </c>
      <c r="B815" s="35">
        <v>42.61</v>
      </c>
    </row>
    <row r="816" spans="1:2">
      <c r="A816">
        <v>1</v>
      </c>
      <c r="B816" s="35">
        <v>45.13</v>
      </c>
    </row>
    <row r="817" spans="1:2">
      <c r="A817">
        <v>1</v>
      </c>
      <c r="B817" s="35">
        <v>44.61</v>
      </c>
    </row>
    <row r="818" spans="1:2">
      <c r="A818">
        <v>1</v>
      </c>
      <c r="B818" s="35">
        <v>41.01</v>
      </c>
    </row>
    <row r="819" spans="1:2">
      <c r="A819">
        <v>1</v>
      </c>
      <c r="B819" s="35">
        <v>35.909999999999997</v>
      </c>
    </row>
    <row r="820" spans="1:2">
      <c r="A820">
        <v>1</v>
      </c>
      <c r="B820" s="35">
        <v>42.27</v>
      </c>
    </row>
    <row r="821" spans="1:2">
      <c r="A821">
        <v>1</v>
      </c>
      <c r="B821" s="35">
        <v>41.07</v>
      </c>
    </row>
    <row r="822" spans="1:2">
      <c r="A822">
        <v>1</v>
      </c>
      <c r="B822" s="35">
        <v>40.07</v>
      </c>
    </row>
    <row r="823" spans="1:2">
      <c r="A823">
        <v>1</v>
      </c>
      <c r="B823" s="35">
        <v>38</v>
      </c>
    </row>
    <row r="824" spans="1:2">
      <c r="A824">
        <v>1</v>
      </c>
      <c r="B824" s="35">
        <v>33.01</v>
      </c>
    </row>
    <row r="825" spans="1:2">
      <c r="A825">
        <v>1</v>
      </c>
      <c r="B825" s="35">
        <v>30.53</v>
      </c>
    </row>
    <row r="826" spans="1:2">
      <c r="A826">
        <v>1</v>
      </c>
      <c r="B826" s="35">
        <v>33.01</v>
      </c>
    </row>
    <row r="827" spans="1:2">
      <c r="A827">
        <v>1</v>
      </c>
      <c r="B827" s="35">
        <v>39.92</v>
      </c>
    </row>
    <row r="828" spans="1:2">
      <c r="A828">
        <v>1</v>
      </c>
      <c r="B828" s="35">
        <v>41.3</v>
      </c>
    </row>
    <row r="829" spans="1:2">
      <c r="A829">
        <v>1</v>
      </c>
      <c r="B829" s="35">
        <v>42.45</v>
      </c>
    </row>
    <row r="830" spans="1:2">
      <c r="A830">
        <v>1</v>
      </c>
      <c r="B830" s="35">
        <v>32.19</v>
      </c>
    </row>
    <row r="831" spans="1:2">
      <c r="A831">
        <v>1</v>
      </c>
      <c r="B831" s="35">
        <v>42.83</v>
      </c>
    </row>
    <row r="832" spans="1:2">
      <c r="A832">
        <v>1</v>
      </c>
      <c r="B832" s="35">
        <v>42.25</v>
      </c>
    </row>
    <row r="833" spans="1:2">
      <c r="A833">
        <v>1</v>
      </c>
      <c r="B833" s="35">
        <v>40.01</v>
      </c>
    </row>
    <row r="834" spans="1:2">
      <c r="A834">
        <v>1</v>
      </c>
      <c r="B834" s="35">
        <v>33.5</v>
      </c>
    </row>
    <row r="835" spans="1:2">
      <c r="A835">
        <v>1</v>
      </c>
      <c r="B835" s="35">
        <v>30.8</v>
      </c>
    </row>
    <row r="836" spans="1:2">
      <c r="A836">
        <v>1</v>
      </c>
      <c r="B836" s="35">
        <v>30.23</v>
      </c>
    </row>
    <row r="837" spans="1:2">
      <c r="A837">
        <v>1</v>
      </c>
      <c r="B837" s="35">
        <v>30.53</v>
      </c>
    </row>
    <row r="838" spans="1:2">
      <c r="A838">
        <v>1</v>
      </c>
      <c r="B838" s="35">
        <v>37.909999999999997</v>
      </c>
    </row>
    <row r="839" spans="1:2">
      <c r="A839">
        <v>1</v>
      </c>
      <c r="B839" s="35">
        <v>42.25</v>
      </c>
    </row>
    <row r="840" spans="1:2">
      <c r="A840">
        <v>1</v>
      </c>
      <c r="B840" s="35">
        <v>43.5</v>
      </c>
    </row>
    <row r="841" spans="1:2">
      <c r="A841">
        <v>1</v>
      </c>
      <c r="B841" s="35">
        <v>43.17</v>
      </c>
    </row>
    <row r="842" spans="1:2">
      <c r="A842">
        <v>1</v>
      </c>
      <c r="B842" s="35">
        <v>27.1</v>
      </c>
    </row>
    <row r="843" spans="1:2">
      <c r="A843">
        <v>1</v>
      </c>
      <c r="B843" s="35">
        <v>25</v>
      </c>
    </row>
    <row r="844" spans="1:2">
      <c r="A844">
        <v>1</v>
      </c>
      <c r="B844" s="35">
        <v>41.37</v>
      </c>
    </row>
    <row r="845" spans="1:2">
      <c r="A845">
        <v>1</v>
      </c>
      <c r="B845" s="35">
        <v>40</v>
      </c>
    </row>
    <row r="846" spans="1:2">
      <c r="A846">
        <v>1</v>
      </c>
      <c r="B846" s="35">
        <v>37.07</v>
      </c>
    </row>
    <row r="847" spans="1:2">
      <c r="A847">
        <v>1</v>
      </c>
      <c r="B847" s="35">
        <v>36.39</v>
      </c>
    </row>
    <row r="848" spans="1:2">
      <c r="A848">
        <v>1</v>
      </c>
      <c r="B848" s="35">
        <v>35.17</v>
      </c>
    </row>
    <row r="849" spans="1:2">
      <c r="A849">
        <v>1</v>
      </c>
      <c r="B849" s="35">
        <v>37.130000000000003</v>
      </c>
    </row>
    <row r="850" spans="1:2">
      <c r="A850">
        <v>1</v>
      </c>
      <c r="B850" s="35">
        <v>40.25</v>
      </c>
    </row>
    <row r="851" spans="1:2">
      <c r="A851">
        <v>1</v>
      </c>
      <c r="B851" s="35">
        <v>42.19</v>
      </c>
    </row>
    <row r="852" spans="1:2">
      <c r="A852">
        <v>1</v>
      </c>
      <c r="B852" s="35">
        <v>45.38</v>
      </c>
    </row>
    <row r="853" spans="1:2">
      <c r="A853">
        <v>1</v>
      </c>
      <c r="B853" s="35">
        <v>45.66</v>
      </c>
    </row>
    <row r="854" spans="1:2">
      <c r="A854">
        <v>1</v>
      </c>
      <c r="B854" s="35">
        <v>24.43</v>
      </c>
    </row>
    <row r="855" spans="1:2">
      <c r="A855">
        <v>1</v>
      </c>
      <c r="B855" s="35">
        <v>45.01</v>
      </c>
    </row>
    <row r="856" spans="1:2">
      <c r="A856">
        <v>1</v>
      </c>
      <c r="B856" s="35">
        <v>43.51</v>
      </c>
    </row>
    <row r="857" spans="1:2">
      <c r="A857">
        <v>1</v>
      </c>
      <c r="B857" s="35">
        <v>40.82</v>
      </c>
    </row>
    <row r="858" spans="1:2">
      <c r="A858">
        <v>1</v>
      </c>
      <c r="B858" s="35">
        <v>40.340000000000003</v>
      </c>
    </row>
    <row r="859" spans="1:2">
      <c r="A859">
        <v>1</v>
      </c>
      <c r="B859" s="35">
        <v>23.63</v>
      </c>
    </row>
    <row r="860" spans="1:2">
      <c r="A860">
        <v>1</v>
      </c>
      <c r="B860" s="35">
        <v>24.83</v>
      </c>
    </row>
    <row r="861" spans="1:2">
      <c r="A861">
        <v>1</v>
      </c>
      <c r="B861" s="35">
        <v>26.62</v>
      </c>
    </row>
    <row r="862" spans="1:2">
      <c r="A862">
        <v>1</v>
      </c>
      <c r="B862" s="35">
        <v>35</v>
      </c>
    </row>
    <row r="863" spans="1:2">
      <c r="A863">
        <v>1</v>
      </c>
      <c r="B863" s="35">
        <v>41.14</v>
      </c>
    </row>
    <row r="864" spans="1:2">
      <c r="A864">
        <v>1</v>
      </c>
      <c r="B864" s="35">
        <v>43.5</v>
      </c>
    </row>
    <row r="865" spans="1:2">
      <c r="A865">
        <v>1</v>
      </c>
      <c r="B865" s="35">
        <v>42.14</v>
      </c>
    </row>
    <row r="866" spans="1:2">
      <c r="A866">
        <v>1</v>
      </c>
      <c r="B866" s="35">
        <v>35</v>
      </c>
    </row>
    <row r="867" spans="1:2">
      <c r="A867">
        <v>1</v>
      </c>
      <c r="B867" s="35">
        <v>30.31</v>
      </c>
    </row>
    <row r="868" spans="1:2">
      <c r="A868">
        <v>1</v>
      </c>
      <c r="B868" s="35">
        <v>42.38</v>
      </c>
    </row>
    <row r="869" spans="1:2">
      <c r="A869">
        <v>1</v>
      </c>
      <c r="B869" s="35">
        <v>40.81</v>
      </c>
    </row>
    <row r="870" spans="1:2">
      <c r="A870">
        <v>1</v>
      </c>
      <c r="B870" s="35">
        <v>39.25</v>
      </c>
    </row>
    <row r="871" spans="1:2">
      <c r="A871">
        <v>1</v>
      </c>
      <c r="B871" s="35">
        <v>38.01</v>
      </c>
    </row>
    <row r="872" spans="1:2">
      <c r="A872">
        <v>1</v>
      </c>
      <c r="B872" s="35">
        <v>37.94</v>
      </c>
    </row>
    <row r="873" spans="1:2">
      <c r="A873">
        <v>1</v>
      </c>
      <c r="B873" s="35">
        <v>38.06</v>
      </c>
    </row>
    <row r="874" spans="1:2">
      <c r="A874">
        <v>1</v>
      </c>
      <c r="B874" s="35">
        <v>39.090000000000003</v>
      </c>
    </row>
    <row r="875" spans="1:2">
      <c r="A875">
        <v>1</v>
      </c>
      <c r="B875" s="35">
        <v>42.51</v>
      </c>
    </row>
    <row r="876" spans="1:2">
      <c r="A876">
        <v>1</v>
      </c>
      <c r="B876" s="35">
        <v>46.83</v>
      </c>
    </row>
    <row r="877" spans="1:2">
      <c r="A877">
        <v>1</v>
      </c>
      <c r="B877" s="35">
        <v>47.21</v>
      </c>
    </row>
    <row r="878" spans="1:2">
      <c r="A878">
        <v>1</v>
      </c>
      <c r="B878" s="35">
        <v>28.15</v>
      </c>
    </row>
    <row r="879" spans="1:2">
      <c r="A879">
        <v>1</v>
      </c>
      <c r="B879" s="35">
        <v>45.95</v>
      </c>
    </row>
    <row r="880" spans="1:2">
      <c r="A880">
        <v>1</v>
      </c>
      <c r="B880" s="35">
        <v>45.47</v>
      </c>
    </row>
    <row r="881" spans="1:2">
      <c r="A881">
        <v>1</v>
      </c>
      <c r="B881" s="35">
        <v>42.71</v>
      </c>
    </row>
    <row r="882" spans="1:2">
      <c r="A882">
        <v>1</v>
      </c>
      <c r="B882" s="35">
        <v>41.21</v>
      </c>
    </row>
    <row r="883" spans="1:2">
      <c r="A883">
        <v>1</v>
      </c>
      <c r="B883" s="35">
        <v>26.95</v>
      </c>
    </row>
    <row r="884" spans="1:2">
      <c r="A884">
        <v>1</v>
      </c>
      <c r="B884" s="35">
        <v>26</v>
      </c>
    </row>
    <row r="885" spans="1:2">
      <c r="A885">
        <v>1</v>
      </c>
      <c r="B885" s="35">
        <v>28</v>
      </c>
    </row>
    <row r="886" spans="1:2">
      <c r="A886">
        <v>1</v>
      </c>
      <c r="B886" s="35">
        <v>33</v>
      </c>
    </row>
    <row r="887" spans="1:2">
      <c r="A887">
        <v>1</v>
      </c>
      <c r="B887" s="35">
        <v>43.15</v>
      </c>
    </row>
    <row r="888" spans="1:2">
      <c r="A888">
        <v>1</v>
      </c>
      <c r="B888" s="35">
        <v>44.51</v>
      </c>
    </row>
    <row r="889" spans="1:2">
      <c r="A889">
        <v>1</v>
      </c>
      <c r="B889" s="35">
        <v>44.8</v>
      </c>
    </row>
    <row r="890" spans="1:2">
      <c r="A890">
        <v>1</v>
      </c>
      <c r="B890" s="35">
        <v>41.21</v>
      </c>
    </row>
    <row r="891" spans="1:2">
      <c r="A891">
        <v>1</v>
      </c>
      <c r="B891" s="35">
        <v>37.049999999999997</v>
      </c>
    </row>
    <row r="892" spans="1:2">
      <c r="A892">
        <v>1</v>
      </c>
      <c r="B892" s="35">
        <v>43.01</v>
      </c>
    </row>
    <row r="893" spans="1:2">
      <c r="A893">
        <v>1</v>
      </c>
      <c r="B893" s="35">
        <v>41.75</v>
      </c>
    </row>
    <row r="894" spans="1:2">
      <c r="A894">
        <v>1</v>
      </c>
      <c r="B894" s="35">
        <v>40.5</v>
      </c>
    </row>
    <row r="895" spans="1:2">
      <c r="A895">
        <v>1</v>
      </c>
      <c r="B895" s="35">
        <v>38.880000000000003</v>
      </c>
    </row>
    <row r="896" spans="1:2">
      <c r="A896">
        <v>1</v>
      </c>
      <c r="B896" s="35">
        <v>37.700000000000003</v>
      </c>
    </row>
    <row r="897" spans="1:2">
      <c r="A897">
        <v>1</v>
      </c>
      <c r="B897" s="35">
        <v>36.549999999999997</v>
      </c>
    </row>
    <row r="898" spans="1:2">
      <c r="A898">
        <v>1</v>
      </c>
      <c r="B898" s="35">
        <v>37.51</v>
      </c>
    </row>
    <row r="899" spans="1:2">
      <c r="A899">
        <v>1</v>
      </c>
      <c r="B899" s="35">
        <v>40</v>
      </c>
    </row>
    <row r="900" spans="1:2">
      <c r="A900">
        <v>1</v>
      </c>
      <c r="B900" s="35">
        <v>42.08</v>
      </c>
    </row>
    <row r="901" spans="1:2">
      <c r="A901">
        <v>1</v>
      </c>
      <c r="B901" s="35">
        <v>44</v>
      </c>
    </row>
    <row r="902" spans="1:2">
      <c r="A902">
        <v>1</v>
      </c>
      <c r="B902" s="35">
        <v>32.19</v>
      </c>
    </row>
    <row r="903" spans="1:2">
      <c r="A903">
        <v>1</v>
      </c>
      <c r="B903" s="35">
        <v>44.01</v>
      </c>
    </row>
    <row r="904" spans="1:2">
      <c r="A904">
        <v>1</v>
      </c>
      <c r="B904" s="35">
        <v>43.27</v>
      </c>
    </row>
    <row r="905" spans="1:2">
      <c r="A905">
        <v>1</v>
      </c>
      <c r="B905" s="35">
        <v>41.75</v>
      </c>
    </row>
    <row r="906" spans="1:2">
      <c r="A906">
        <v>1</v>
      </c>
      <c r="B906" s="35">
        <v>38.840000000000003</v>
      </c>
    </row>
    <row r="907" spans="1:2">
      <c r="A907">
        <v>1</v>
      </c>
      <c r="B907" s="35">
        <v>30.55</v>
      </c>
    </row>
    <row r="908" spans="1:2">
      <c r="A908">
        <v>1</v>
      </c>
      <c r="B908" s="35">
        <v>30.55</v>
      </c>
    </row>
    <row r="909" spans="1:2">
      <c r="A909">
        <v>1</v>
      </c>
      <c r="B909" s="35">
        <v>35.549999999999997</v>
      </c>
    </row>
    <row r="910" spans="1:2">
      <c r="A910">
        <v>1</v>
      </c>
      <c r="B910" s="35">
        <v>40.090000000000003</v>
      </c>
    </row>
    <row r="911" spans="1:2">
      <c r="A911">
        <v>1</v>
      </c>
      <c r="B911" s="35">
        <v>44.8</v>
      </c>
    </row>
    <row r="912" spans="1:2">
      <c r="A912">
        <v>1</v>
      </c>
      <c r="B912" s="35">
        <v>48.11</v>
      </c>
    </row>
    <row r="913" spans="1:2">
      <c r="A913">
        <v>1</v>
      </c>
      <c r="B913" s="35">
        <v>47</v>
      </c>
    </row>
    <row r="914" spans="1:2">
      <c r="A914">
        <v>1</v>
      </c>
      <c r="B914" s="35">
        <v>41.03</v>
      </c>
    </row>
    <row r="915" spans="1:2">
      <c r="A915">
        <v>1</v>
      </c>
      <c r="B915" s="35">
        <v>40</v>
      </c>
    </row>
    <row r="916" spans="1:2">
      <c r="A916">
        <v>1</v>
      </c>
      <c r="B916" s="35">
        <v>41.53</v>
      </c>
    </row>
    <row r="917" spans="1:2">
      <c r="A917">
        <v>1</v>
      </c>
      <c r="B917" s="35">
        <v>41.07</v>
      </c>
    </row>
    <row r="918" spans="1:2">
      <c r="A918">
        <v>1</v>
      </c>
      <c r="B918" s="35">
        <v>40.130000000000003</v>
      </c>
    </row>
    <row r="919" spans="1:2">
      <c r="A919">
        <v>1</v>
      </c>
      <c r="B919" s="35">
        <v>40.380000000000003</v>
      </c>
    </row>
    <row r="920" spans="1:2">
      <c r="A920">
        <v>1</v>
      </c>
      <c r="B920" s="35">
        <v>39.5</v>
      </c>
    </row>
    <row r="921" spans="1:2">
      <c r="A921">
        <v>1</v>
      </c>
      <c r="B921" s="35">
        <v>38.4</v>
      </c>
    </row>
    <row r="922" spans="1:2">
      <c r="A922">
        <v>1</v>
      </c>
      <c r="B922" s="35">
        <v>38.299999999999997</v>
      </c>
    </row>
    <row r="923" spans="1:2">
      <c r="A923">
        <v>1</v>
      </c>
      <c r="B923" s="35">
        <v>40</v>
      </c>
    </row>
    <row r="924" spans="1:2">
      <c r="A924">
        <v>1</v>
      </c>
      <c r="B924" s="35">
        <v>41.3</v>
      </c>
    </row>
    <row r="925" spans="1:2">
      <c r="A925">
        <v>1</v>
      </c>
      <c r="B925" s="35">
        <v>43.01</v>
      </c>
    </row>
    <row r="926" spans="1:2">
      <c r="A926">
        <v>1</v>
      </c>
      <c r="B926" s="35">
        <v>37.01</v>
      </c>
    </row>
    <row r="927" spans="1:2">
      <c r="A927">
        <v>1</v>
      </c>
      <c r="B927" s="35">
        <v>43.28</v>
      </c>
    </row>
    <row r="928" spans="1:2">
      <c r="A928">
        <v>1</v>
      </c>
      <c r="B928" s="35">
        <v>43.01</v>
      </c>
    </row>
    <row r="929" spans="1:2">
      <c r="A929">
        <v>1</v>
      </c>
      <c r="B929" s="35">
        <v>40.46</v>
      </c>
    </row>
    <row r="930" spans="1:2">
      <c r="A930">
        <v>1</v>
      </c>
      <c r="B930" s="35">
        <v>38.590000000000003</v>
      </c>
    </row>
    <row r="931" spans="1:2">
      <c r="A931">
        <v>1</v>
      </c>
      <c r="B931" s="35">
        <v>34.69</v>
      </c>
    </row>
    <row r="932" spans="1:2">
      <c r="A932">
        <v>1</v>
      </c>
      <c r="B932" s="35">
        <v>32.75</v>
      </c>
    </row>
    <row r="933" spans="1:2">
      <c r="A933">
        <v>1</v>
      </c>
      <c r="B933" s="35">
        <v>33.299999999999997</v>
      </c>
    </row>
    <row r="934" spans="1:2">
      <c r="A934">
        <v>1</v>
      </c>
      <c r="B934" s="35">
        <v>36.08</v>
      </c>
    </row>
    <row r="935" spans="1:2">
      <c r="A935">
        <v>1</v>
      </c>
      <c r="B935" s="35">
        <v>35</v>
      </c>
    </row>
    <row r="936" spans="1:2">
      <c r="A936">
        <v>1</v>
      </c>
      <c r="B936" s="35">
        <v>38.36</v>
      </c>
    </row>
    <row r="937" spans="1:2">
      <c r="A937">
        <v>1</v>
      </c>
      <c r="B937" s="35">
        <v>40.130000000000003</v>
      </c>
    </row>
    <row r="938" spans="1:2">
      <c r="A938">
        <v>1</v>
      </c>
      <c r="B938" s="35">
        <v>33.56</v>
      </c>
    </row>
    <row r="939" spans="1:2">
      <c r="A939">
        <v>1</v>
      </c>
      <c r="B939" s="35">
        <v>30.76</v>
      </c>
    </row>
    <row r="940" spans="1:2">
      <c r="A940">
        <v>1</v>
      </c>
      <c r="B940" s="35">
        <v>32.1</v>
      </c>
    </row>
    <row r="941" spans="1:2">
      <c r="A941">
        <v>1</v>
      </c>
      <c r="B941" s="35">
        <v>30.5</v>
      </c>
    </row>
    <row r="942" spans="1:2">
      <c r="A942">
        <v>1</v>
      </c>
      <c r="B942" s="35">
        <v>29.1</v>
      </c>
    </row>
    <row r="943" spans="1:2">
      <c r="A943">
        <v>1</v>
      </c>
      <c r="B943" s="35">
        <v>29.5</v>
      </c>
    </row>
    <row r="944" spans="1:2">
      <c r="A944">
        <v>1</v>
      </c>
      <c r="B944" s="35">
        <v>29.1</v>
      </c>
    </row>
    <row r="945" spans="1:2">
      <c r="A945">
        <v>1</v>
      </c>
      <c r="B945" s="35">
        <v>25.01</v>
      </c>
    </row>
    <row r="946" spans="1:2">
      <c r="A946">
        <v>1</v>
      </c>
      <c r="B946" s="35">
        <v>23.6</v>
      </c>
    </row>
    <row r="947" spans="1:2">
      <c r="A947">
        <v>1</v>
      </c>
      <c r="B947" s="35">
        <v>25.2</v>
      </c>
    </row>
    <row r="948" spans="1:2">
      <c r="A948">
        <v>1</v>
      </c>
      <c r="B948" s="35">
        <v>29.1</v>
      </c>
    </row>
    <row r="949" spans="1:2">
      <c r="A949">
        <v>1</v>
      </c>
      <c r="B949" s="35">
        <v>34.049999999999997</v>
      </c>
    </row>
    <row r="950" spans="1:2">
      <c r="A950">
        <v>1</v>
      </c>
      <c r="B950" s="35">
        <v>30</v>
      </c>
    </row>
    <row r="951" spans="1:2">
      <c r="A951">
        <v>1</v>
      </c>
      <c r="B951" s="35">
        <v>37.049999999999997</v>
      </c>
    </row>
    <row r="952" spans="1:2">
      <c r="A952">
        <v>1</v>
      </c>
      <c r="B952" s="35">
        <v>36.299999999999997</v>
      </c>
    </row>
    <row r="953" spans="1:2">
      <c r="A953">
        <v>1</v>
      </c>
      <c r="B953" s="35">
        <v>32.1</v>
      </c>
    </row>
    <row r="954" spans="1:2">
      <c r="A954">
        <v>1</v>
      </c>
      <c r="B954" s="35">
        <v>29.1</v>
      </c>
    </row>
    <row r="955" spans="1:2">
      <c r="A955">
        <v>1</v>
      </c>
      <c r="B955" s="35">
        <v>27.8</v>
      </c>
    </row>
    <row r="956" spans="1:2">
      <c r="A956">
        <v>1</v>
      </c>
      <c r="B956" s="35">
        <v>29.1</v>
      </c>
    </row>
    <row r="957" spans="1:2">
      <c r="A957">
        <v>1</v>
      </c>
      <c r="B957" s="35">
        <v>29.1</v>
      </c>
    </row>
    <row r="958" spans="1:2">
      <c r="A958">
        <v>1</v>
      </c>
      <c r="B958" s="35">
        <v>29.1</v>
      </c>
    </row>
    <row r="959" spans="1:2">
      <c r="A959">
        <v>1</v>
      </c>
      <c r="B959" s="35">
        <v>29.1</v>
      </c>
    </row>
    <row r="960" spans="1:2">
      <c r="A960">
        <v>1</v>
      </c>
      <c r="B960" s="35">
        <v>29.5</v>
      </c>
    </row>
    <row r="961" spans="1:2">
      <c r="A961">
        <v>1</v>
      </c>
      <c r="B961" s="35">
        <v>32.1</v>
      </c>
    </row>
    <row r="962" spans="1:2">
      <c r="A962">
        <v>1</v>
      </c>
      <c r="B962" s="35">
        <v>27.5</v>
      </c>
    </row>
    <row r="963" spans="1:2">
      <c r="A963">
        <v>1</v>
      </c>
      <c r="B963" s="35">
        <v>25.31</v>
      </c>
    </row>
    <row r="964" spans="1:2">
      <c r="A964">
        <v>1</v>
      </c>
      <c r="B964" s="35">
        <v>34.51</v>
      </c>
    </row>
    <row r="965" spans="1:2">
      <c r="A965">
        <v>1</v>
      </c>
      <c r="B965" s="35">
        <v>33.159999999999997</v>
      </c>
    </row>
    <row r="966" spans="1:2">
      <c r="A966">
        <v>1</v>
      </c>
      <c r="B966" s="35">
        <v>32.51</v>
      </c>
    </row>
    <row r="967" spans="1:2">
      <c r="A967">
        <v>1</v>
      </c>
      <c r="B967" s="35">
        <v>30</v>
      </c>
    </row>
    <row r="968" spans="1:2">
      <c r="A968">
        <v>1</v>
      </c>
      <c r="B968" s="35">
        <v>29.01</v>
      </c>
    </row>
    <row r="969" spans="1:2">
      <c r="A969">
        <v>1</v>
      </c>
      <c r="B969" s="35">
        <v>29.15</v>
      </c>
    </row>
    <row r="970" spans="1:2">
      <c r="A970">
        <v>1</v>
      </c>
      <c r="B970" s="35">
        <v>29.3</v>
      </c>
    </row>
    <row r="971" spans="1:2">
      <c r="A971">
        <v>1</v>
      </c>
      <c r="B971" s="35">
        <v>33.6</v>
      </c>
    </row>
    <row r="972" spans="1:2">
      <c r="A972">
        <v>1</v>
      </c>
      <c r="B972" s="35">
        <v>37.299999999999997</v>
      </c>
    </row>
    <row r="973" spans="1:2">
      <c r="A973">
        <v>1</v>
      </c>
      <c r="B973" s="35">
        <v>44.6</v>
      </c>
    </row>
    <row r="974" spans="1:2">
      <c r="A974">
        <v>1</v>
      </c>
      <c r="B974" s="35">
        <v>17.899999999999999</v>
      </c>
    </row>
    <row r="975" spans="1:2">
      <c r="A975">
        <v>1</v>
      </c>
      <c r="B975" s="35">
        <v>48.05</v>
      </c>
    </row>
    <row r="976" spans="1:2">
      <c r="A976">
        <v>1</v>
      </c>
      <c r="B976" s="35">
        <v>46.01</v>
      </c>
    </row>
    <row r="977" spans="1:2">
      <c r="A977">
        <v>1</v>
      </c>
      <c r="B977" s="35">
        <v>37.61</v>
      </c>
    </row>
    <row r="978" spans="1:2">
      <c r="A978">
        <v>1</v>
      </c>
      <c r="B978" s="35">
        <v>33.6</v>
      </c>
    </row>
    <row r="979" spans="1:2">
      <c r="A979">
        <v>1</v>
      </c>
      <c r="B979" s="35">
        <v>16</v>
      </c>
    </row>
    <row r="980" spans="1:2">
      <c r="A980">
        <v>1</v>
      </c>
      <c r="B980" s="35">
        <v>16</v>
      </c>
    </row>
    <row r="981" spans="1:2">
      <c r="A981">
        <v>1</v>
      </c>
      <c r="B981" s="35">
        <v>24</v>
      </c>
    </row>
    <row r="982" spans="1:2">
      <c r="A982">
        <v>1</v>
      </c>
      <c r="B982" s="35">
        <v>28.5</v>
      </c>
    </row>
    <row r="983" spans="1:2">
      <c r="A983">
        <v>1</v>
      </c>
      <c r="B983" s="35">
        <v>36.1</v>
      </c>
    </row>
    <row r="984" spans="1:2">
      <c r="A984">
        <v>1</v>
      </c>
      <c r="B984" s="35">
        <v>36.590000000000003</v>
      </c>
    </row>
    <row r="985" spans="1:2">
      <c r="A985">
        <v>1</v>
      </c>
      <c r="B985" s="35">
        <v>37.200000000000003</v>
      </c>
    </row>
    <row r="986" spans="1:2">
      <c r="A986">
        <v>1</v>
      </c>
      <c r="B986" s="35">
        <v>40.68</v>
      </c>
    </row>
    <row r="987" spans="1:2">
      <c r="A987">
        <v>1</v>
      </c>
      <c r="B987" s="35">
        <v>40</v>
      </c>
    </row>
    <row r="988" spans="1:2">
      <c r="A988">
        <v>1</v>
      </c>
      <c r="B988" s="35">
        <v>43.04</v>
      </c>
    </row>
    <row r="989" spans="1:2">
      <c r="A989">
        <v>1</v>
      </c>
      <c r="B989" s="35">
        <v>41.89</v>
      </c>
    </row>
    <row r="990" spans="1:2">
      <c r="A990">
        <v>1</v>
      </c>
      <c r="B990" s="35">
        <v>41.69</v>
      </c>
    </row>
    <row r="991" spans="1:2">
      <c r="A991">
        <v>1</v>
      </c>
      <c r="B991" s="35">
        <v>41.69</v>
      </c>
    </row>
    <row r="992" spans="1:2">
      <c r="A992">
        <v>1</v>
      </c>
      <c r="B992" s="35">
        <v>40.950000000000003</v>
      </c>
    </row>
    <row r="993" spans="1:2">
      <c r="A993">
        <v>1</v>
      </c>
      <c r="B993" s="35">
        <v>40.950000000000003</v>
      </c>
    </row>
    <row r="994" spans="1:2">
      <c r="A994">
        <v>1</v>
      </c>
      <c r="B994" s="35">
        <v>41.01</v>
      </c>
    </row>
    <row r="995" spans="1:2">
      <c r="A995">
        <v>1</v>
      </c>
      <c r="B995" s="35">
        <v>41.5</v>
      </c>
    </row>
    <row r="996" spans="1:2">
      <c r="A996">
        <v>1</v>
      </c>
      <c r="B996" s="35">
        <v>43.04</v>
      </c>
    </row>
    <row r="997" spans="1:2">
      <c r="A997">
        <v>1</v>
      </c>
      <c r="B997" s="35">
        <v>47.51</v>
      </c>
    </row>
    <row r="998" spans="1:2">
      <c r="A998">
        <v>1</v>
      </c>
      <c r="B998" s="35">
        <v>37</v>
      </c>
    </row>
    <row r="999" spans="1:2">
      <c r="A999">
        <v>1</v>
      </c>
      <c r="B999" s="35">
        <v>49.15</v>
      </c>
    </row>
    <row r="1000" spans="1:2">
      <c r="A1000">
        <v>1</v>
      </c>
      <c r="B1000" s="35">
        <v>47.98</v>
      </c>
    </row>
    <row r="1001" spans="1:2">
      <c r="A1001">
        <v>1</v>
      </c>
      <c r="B1001" s="35">
        <v>42</v>
      </c>
    </row>
    <row r="1002" spans="1:2">
      <c r="A1002">
        <v>1</v>
      </c>
      <c r="B1002" s="35">
        <v>40.950000000000003</v>
      </c>
    </row>
    <row r="1003" spans="1:2">
      <c r="A1003">
        <v>1</v>
      </c>
      <c r="B1003" s="35">
        <v>37.049999999999997</v>
      </c>
    </row>
    <row r="1004" spans="1:2">
      <c r="A1004">
        <v>1</v>
      </c>
      <c r="B1004" s="35">
        <v>37.58</v>
      </c>
    </row>
    <row r="1005" spans="1:2">
      <c r="A1005">
        <v>1</v>
      </c>
      <c r="B1005" s="35">
        <v>40.200000000000003</v>
      </c>
    </row>
    <row r="1006" spans="1:2">
      <c r="A1006">
        <v>1</v>
      </c>
      <c r="B1006" s="35">
        <v>41.5</v>
      </c>
    </row>
    <row r="1007" spans="1:2">
      <c r="A1007">
        <v>1</v>
      </c>
      <c r="B1007" s="35">
        <v>42.26</v>
      </c>
    </row>
    <row r="1008" spans="1:2">
      <c r="A1008">
        <v>1</v>
      </c>
      <c r="B1008" s="35">
        <v>44.01</v>
      </c>
    </row>
    <row r="1009" spans="1:2">
      <c r="A1009">
        <v>1</v>
      </c>
      <c r="B1009" s="35">
        <v>44.1</v>
      </c>
    </row>
    <row r="1010" spans="1:2">
      <c r="A1010">
        <v>1</v>
      </c>
      <c r="B1010" s="35">
        <v>44.23</v>
      </c>
    </row>
    <row r="1011" spans="1:2">
      <c r="A1011">
        <v>1</v>
      </c>
      <c r="B1011" s="35">
        <v>43.01</v>
      </c>
    </row>
    <row r="1012" spans="1:2">
      <c r="A1012">
        <v>1</v>
      </c>
      <c r="B1012" s="35">
        <v>47.27</v>
      </c>
    </row>
    <row r="1013" spans="1:2">
      <c r="A1013">
        <v>1</v>
      </c>
      <c r="B1013" s="35">
        <v>46.46</v>
      </c>
    </row>
    <row r="1014" spans="1:2">
      <c r="A1014">
        <v>1</v>
      </c>
      <c r="B1014" s="35">
        <v>45.65</v>
      </c>
    </row>
    <row r="1015" spans="1:2">
      <c r="A1015">
        <v>1</v>
      </c>
      <c r="B1015" s="35">
        <v>45.45</v>
      </c>
    </row>
    <row r="1016" spans="1:2">
      <c r="A1016">
        <v>1</v>
      </c>
      <c r="B1016" s="35">
        <v>43.98</v>
      </c>
    </row>
    <row r="1017" spans="1:2">
      <c r="A1017">
        <v>1</v>
      </c>
      <c r="B1017" s="35">
        <v>43.38</v>
      </c>
    </row>
    <row r="1018" spans="1:2">
      <c r="A1018">
        <v>1</v>
      </c>
      <c r="B1018" s="35">
        <v>43</v>
      </c>
    </row>
    <row r="1019" spans="1:2">
      <c r="A1019">
        <v>1</v>
      </c>
      <c r="B1019" s="35">
        <v>43.39</v>
      </c>
    </row>
    <row r="1020" spans="1:2">
      <c r="A1020">
        <v>1</v>
      </c>
      <c r="B1020" s="35">
        <v>44.23</v>
      </c>
    </row>
    <row r="1021" spans="1:2">
      <c r="A1021">
        <v>1</v>
      </c>
      <c r="B1021" s="35">
        <v>46</v>
      </c>
    </row>
    <row r="1022" spans="1:2">
      <c r="A1022">
        <v>1</v>
      </c>
      <c r="B1022" s="35">
        <v>43.38</v>
      </c>
    </row>
    <row r="1023" spans="1:2">
      <c r="A1023">
        <v>1</v>
      </c>
      <c r="B1023" s="35">
        <v>46.46</v>
      </c>
    </row>
    <row r="1024" spans="1:2">
      <c r="A1024">
        <v>1</v>
      </c>
      <c r="B1024" s="35">
        <v>44.68</v>
      </c>
    </row>
    <row r="1025" spans="1:2">
      <c r="A1025">
        <v>1</v>
      </c>
      <c r="B1025" s="35">
        <v>42.42</v>
      </c>
    </row>
    <row r="1026" spans="1:2">
      <c r="A1026">
        <v>1</v>
      </c>
      <c r="B1026" s="35">
        <v>39.46</v>
      </c>
    </row>
    <row r="1027" spans="1:2">
      <c r="A1027">
        <v>1</v>
      </c>
      <c r="B1027" s="35">
        <v>42.78</v>
      </c>
    </row>
    <row r="1028" spans="1:2">
      <c r="A1028">
        <v>1</v>
      </c>
      <c r="B1028" s="35">
        <v>42.62</v>
      </c>
    </row>
    <row r="1029" spans="1:2">
      <c r="A1029">
        <v>1</v>
      </c>
      <c r="B1029" s="35">
        <v>42.43</v>
      </c>
    </row>
    <row r="1030" spans="1:2">
      <c r="A1030">
        <v>1</v>
      </c>
      <c r="B1030" s="35">
        <v>42.88</v>
      </c>
    </row>
    <row r="1031" spans="1:2">
      <c r="A1031">
        <v>1</v>
      </c>
      <c r="B1031" s="35">
        <v>44.62</v>
      </c>
    </row>
    <row r="1032" spans="1:2">
      <c r="A1032">
        <v>1</v>
      </c>
      <c r="B1032" s="35">
        <v>46.96</v>
      </c>
    </row>
    <row r="1033" spans="1:2">
      <c r="A1033">
        <v>1</v>
      </c>
      <c r="B1033" s="35">
        <v>48.05</v>
      </c>
    </row>
    <row r="1034" spans="1:2">
      <c r="A1034">
        <v>1</v>
      </c>
      <c r="B1034" s="35">
        <v>33.97</v>
      </c>
    </row>
    <row r="1035" spans="1:2">
      <c r="A1035">
        <v>1</v>
      </c>
      <c r="B1035" s="35">
        <v>35</v>
      </c>
    </row>
    <row r="1036" spans="1:2">
      <c r="A1036">
        <v>1</v>
      </c>
      <c r="B1036" s="35">
        <v>40.51</v>
      </c>
    </row>
    <row r="1037" spans="1:2">
      <c r="A1037">
        <v>1</v>
      </c>
      <c r="B1037" s="35">
        <v>39.950000000000003</v>
      </c>
    </row>
    <row r="1038" spans="1:2">
      <c r="A1038">
        <v>1</v>
      </c>
      <c r="B1038" s="35">
        <v>39.01</v>
      </c>
    </row>
    <row r="1039" spans="1:2">
      <c r="A1039">
        <v>1</v>
      </c>
      <c r="B1039" s="35">
        <v>38.39</v>
      </c>
    </row>
    <row r="1040" spans="1:2">
      <c r="A1040">
        <v>1</v>
      </c>
      <c r="B1040" s="35">
        <v>36.07</v>
      </c>
    </row>
    <row r="1041" spans="1:2">
      <c r="A1041">
        <v>1</v>
      </c>
      <c r="B1041" s="35">
        <v>36.31</v>
      </c>
    </row>
    <row r="1042" spans="1:2">
      <c r="A1042">
        <v>1</v>
      </c>
      <c r="B1042" s="35">
        <v>38.01</v>
      </c>
    </row>
    <row r="1043" spans="1:2">
      <c r="A1043">
        <v>1</v>
      </c>
      <c r="B1043" s="35">
        <v>39.56</v>
      </c>
    </row>
    <row r="1044" spans="1:2">
      <c r="A1044">
        <v>1</v>
      </c>
      <c r="B1044" s="35">
        <v>41.51</v>
      </c>
    </row>
    <row r="1045" spans="1:2">
      <c r="A1045">
        <v>1</v>
      </c>
      <c r="B1045" s="35">
        <v>45.45</v>
      </c>
    </row>
    <row r="1046" spans="1:2">
      <c r="A1046">
        <v>1</v>
      </c>
      <c r="B1046" s="35">
        <v>31.19</v>
      </c>
    </row>
    <row r="1047" spans="1:2">
      <c r="A1047">
        <v>1</v>
      </c>
      <c r="B1047" s="35">
        <v>46.46</v>
      </c>
    </row>
    <row r="1048" spans="1:2">
      <c r="A1048">
        <v>1</v>
      </c>
      <c r="B1048" s="35">
        <v>45.95</v>
      </c>
    </row>
    <row r="1049" spans="1:2">
      <c r="A1049">
        <v>1</v>
      </c>
      <c r="B1049" s="35">
        <v>41.01</v>
      </c>
    </row>
    <row r="1050" spans="1:2">
      <c r="A1050">
        <v>1</v>
      </c>
      <c r="B1050" s="35">
        <v>39.31</v>
      </c>
    </row>
    <row r="1051" spans="1:2">
      <c r="A1051">
        <v>1</v>
      </c>
      <c r="B1051" s="35">
        <v>31.11</v>
      </c>
    </row>
    <row r="1052" spans="1:2">
      <c r="A1052">
        <v>1</v>
      </c>
      <c r="B1052" s="35">
        <v>30.65</v>
      </c>
    </row>
    <row r="1053" spans="1:2">
      <c r="A1053">
        <v>1</v>
      </c>
      <c r="B1053" s="35">
        <v>31.19</v>
      </c>
    </row>
    <row r="1054" spans="1:2">
      <c r="A1054">
        <v>1</v>
      </c>
      <c r="B1054" s="35">
        <v>35.92</v>
      </c>
    </row>
    <row r="1055" spans="1:2">
      <c r="A1055">
        <v>1</v>
      </c>
      <c r="B1055" s="35">
        <v>39.61</v>
      </c>
    </row>
    <row r="1056" spans="1:2">
      <c r="A1056">
        <v>1</v>
      </c>
      <c r="B1056" s="35">
        <v>40.01</v>
      </c>
    </row>
    <row r="1057" spans="1:2">
      <c r="A1057">
        <v>1</v>
      </c>
      <c r="B1057" s="35">
        <v>41.35</v>
      </c>
    </row>
    <row r="1058" spans="1:2">
      <c r="A1058">
        <v>1</v>
      </c>
      <c r="B1058" s="35">
        <v>40.01</v>
      </c>
    </row>
    <row r="1059" spans="1:2">
      <c r="A1059">
        <v>1</v>
      </c>
      <c r="B1059" s="35">
        <v>40.200000000000003</v>
      </c>
    </row>
    <row r="1060" spans="1:2">
      <c r="A1060">
        <v>1</v>
      </c>
      <c r="B1060" s="35">
        <v>43</v>
      </c>
    </row>
    <row r="1061" spans="1:2">
      <c r="A1061">
        <v>1</v>
      </c>
      <c r="B1061" s="35">
        <v>41.14</v>
      </c>
    </row>
    <row r="1062" spans="1:2">
      <c r="A1062">
        <v>1</v>
      </c>
      <c r="B1062" s="35">
        <v>39.020000000000003</v>
      </c>
    </row>
    <row r="1063" spans="1:2">
      <c r="A1063">
        <v>1</v>
      </c>
      <c r="B1063" s="35">
        <v>40.130000000000003</v>
      </c>
    </row>
    <row r="1064" spans="1:2">
      <c r="A1064">
        <v>1</v>
      </c>
      <c r="B1064" s="35">
        <v>37.799999999999997</v>
      </c>
    </row>
    <row r="1065" spans="1:2">
      <c r="A1065">
        <v>1</v>
      </c>
      <c r="B1065" s="35">
        <v>37.229999999999997</v>
      </c>
    </row>
    <row r="1066" spans="1:2">
      <c r="A1066">
        <v>1</v>
      </c>
      <c r="B1066" s="35">
        <v>38.51</v>
      </c>
    </row>
    <row r="1067" spans="1:2">
      <c r="A1067">
        <v>1</v>
      </c>
      <c r="B1067" s="35">
        <v>40</v>
      </c>
    </row>
    <row r="1068" spans="1:2">
      <c r="A1068">
        <v>1</v>
      </c>
      <c r="B1068" s="35">
        <v>42.62</v>
      </c>
    </row>
    <row r="1069" spans="1:2">
      <c r="A1069">
        <v>1</v>
      </c>
      <c r="B1069" s="35">
        <v>46.6</v>
      </c>
    </row>
    <row r="1070" spans="1:2">
      <c r="A1070">
        <v>1</v>
      </c>
      <c r="B1070" s="35">
        <v>40.61</v>
      </c>
    </row>
    <row r="1071" spans="1:2">
      <c r="A1071">
        <v>1</v>
      </c>
      <c r="B1071" s="35">
        <v>47.43</v>
      </c>
    </row>
    <row r="1072" spans="1:2">
      <c r="A1072">
        <v>1</v>
      </c>
      <c r="B1072" s="35">
        <v>46.5</v>
      </c>
    </row>
    <row r="1073" spans="1:2">
      <c r="A1073">
        <v>1</v>
      </c>
      <c r="B1073" s="35">
        <v>43.17</v>
      </c>
    </row>
    <row r="1074" spans="1:2">
      <c r="A1074">
        <v>1</v>
      </c>
      <c r="B1074" s="35">
        <v>43</v>
      </c>
    </row>
    <row r="1075" spans="1:2">
      <c r="A1075">
        <v>1</v>
      </c>
      <c r="B1075" s="35">
        <v>40.200000000000003</v>
      </c>
    </row>
    <row r="1076" spans="1:2">
      <c r="A1076">
        <v>1</v>
      </c>
      <c r="B1076" s="35">
        <v>38.549999999999997</v>
      </c>
    </row>
    <row r="1077" spans="1:2">
      <c r="A1077">
        <v>1</v>
      </c>
      <c r="B1077" s="35">
        <v>40.61</v>
      </c>
    </row>
    <row r="1078" spans="1:2">
      <c r="A1078">
        <v>1</v>
      </c>
      <c r="B1078" s="35">
        <v>42.15</v>
      </c>
    </row>
    <row r="1079" spans="1:2">
      <c r="A1079">
        <v>1</v>
      </c>
      <c r="B1079" s="35">
        <v>42.6</v>
      </c>
    </row>
    <row r="1080" spans="1:2">
      <c r="A1080">
        <v>1</v>
      </c>
      <c r="B1080" s="35">
        <v>45.66</v>
      </c>
    </row>
    <row r="1081" spans="1:2">
      <c r="A1081">
        <v>1</v>
      </c>
      <c r="B1081" s="35">
        <v>45.05</v>
      </c>
    </row>
    <row r="1082" spans="1:2">
      <c r="A1082">
        <v>1</v>
      </c>
      <c r="B1082" s="35">
        <v>41.35</v>
      </c>
    </row>
    <row r="1083" spans="1:2">
      <c r="A1083">
        <v>1</v>
      </c>
      <c r="B1083" s="35">
        <v>38.85</v>
      </c>
    </row>
    <row r="1084" spans="1:2">
      <c r="A1084">
        <v>1</v>
      </c>
      <c r="B1084" s="35">
        <v>38.5</v>
      </c>
    </row>
    <row r="1085" spans="1:2">
      <c r="A1085">
        <v>1</v>
      </c>
      <c r="B1085" s="35">
        <v>35.450000000000003</v>
      </c>
    </row>
    <row r="1086" spans="1:2">
      <c r="A1086">
        <v>1</v>
      </c>
      <c r="B1086" s="35">
        <v>30.76</v>
      </c>
    </row>
    <row r="1087" spans="1:2">
      <c r="A1087">
        <v>1</v>
      </c>
      <c r="B1087" s="35">
        <v>30.61</v>
      </c>
    </row>
    <row r="1088" spans="1:2">
      <c r="A1088">
        <v>1</v>
      </c>
      <c r="B1088" s="35">
        <v>29.1</v>
      </c>
    </row>
    <row r="1089" spans="1:2">
      <c r="A1089">
        <v>1</v>
      </c>
      <c r="B1089" s="35">
        <v>27.5</v>
      </c>
    </row>
    <row r="1090" spans="1:2">
      <c r="A1090">
        <v>1</v>
      </c>
      <c r="B1090" s="35">
        <v>27.5</v>
      </c>
    </row>
    <row r="1091" spans="1:2">
      <c r="A1091">
        <v>1</v>
      </c>
      <c r="B1091" s="35">
        <v>30.11</v>
      </c>
    </row>
    <row r="1092" spans="1:2">
      <c r="A1092">
        <v>1</v>
      </c>
      <c r="B1092" s="35">
        <v>36.31</v>
      </c>
    </row>
    <row r="1093" spans="1:2">
      <c r="A1093">
        <v>1</v>
      </c>
      <c r="B1093" s="35">
        <v>39.549999999999997</v>
      </c>
    </row>
    <row r="1094" spans="1:2">
      <c r="A1094">
        <v>1</v>
      </c>
      <c r="B1094" s="35">
        <v>36.01</v>
      </c>
    </row>
    <row r="1095" spans="1:2">
      <c r="A1095">
        <v>1</v>
      </c>
      <c r="B1095" s="35">
        <v>39.549999999999997</v>
      </c>
    </row>
    <row r="1096" spans="1:2">
      <c r="A1096">
        <v>1</v>
      </c>
      <c r="B1096" s="35">
        <v>38.51</v>
      </c>
    </row>
    <row r="1097" spans="1:2">
      <c r="A1097">
        <v>1</v>
      </c>
      <c r="B1097" s="35">
        <v>36.79</v>
      </c>
    </row>
    <row r="1098" spans="1:2">
      <c r="A1098">
        <v>1</v>
      </c>
      <c r="B1098" s="35">
        <v>30.61</v>
      </c>
    </row>
    <row r="1099" spans="1:2">
      <c r="A1099">
        <v>1</v>
      </c>
      <c r="B1099" s="35">
        <v>33.369999999999997</v>
      </c>
    </row>
    <row r="1100" spans="1:2">
      <c r="A1100">
        <v>1</v>
      </c>
      <c r="B1100" s="35">
        <v>36.01</v>
      </c>
    </row>
    <row r="1101" spans="1:2">
      <c r="A1101">
        <v>1</v>
      </c>
      <c r="B1101" s="35">
        <v>36.49</v>
      </c>
    </row>
    <row r="1102" spans="1:2">
      <c r="A1102">
        <v>1</v>
      </c>
      <c r="B1102" s="35">
        <v>36.49</v>
      </c>
    </row>
    <row r="1103" spans="1:2">
      <c r="A1103">
        <v>1</v>
      </c>
      <c r="B1103" s="35">
        <v>37.58</v>
      </c>
    </row>
    <row r="1104" spans="1:2">
      <c r="A1104">
        <v>1</v>
      </c>
      <c r="B1104" s="35">
        <v>37.58</v>
      </c>
    </row>
    <row r="1105" spans="1:2">
      <c r="A1105">
        <v>1</v>
      </c>
      <c r="B1105" s="35">
        <v>39.549999999999997</v>
      </c>
    </row>
    <row r="1106" spans="1:2">
      <c r="A1106">
        <v>1</v>
      </c>
      <c r="B1106" s="35">
        <v>28</v>
      </c>
    </row>
    <row r="1107" spans="1:2">
      <c r="A1107">
        <v>1</v>
      </c>
      <c r="B1107" s="35">
        <v>26.65</v>
      </c>
    </row>
    <row r="1108" spans="1:2">
      <c r="A1108">
        <v>1</v>
      </c>
      <c r="B1108" s="35">
        <v>26.49</v>
      </c>
    </row>
    <row r="1109" spans="1:2">
      <c r="A1109">
        <v>1</v>
      </c>
      <c r="B1109" s="35">
        <v>23</v>
      </c>
    </row>
    <row r="1110" spans="1:2">
      <c r="A1110">
        <v>1</v>
      </c>
      <c r="B1110" s="35">
        <v>18.149999999999999</v>
      </c>
    </row>
    <row r="1111" spans="1:2">
      <c r="A1111">
        <v>1</v>
      </c>
      <c r="B1111" s="35">
        <v>16.510000000000002</v>
      </c>
    </row>
    <row r="1112" spans="1:2">
      <c r="A1112">
        <v>1</v>
      </c>
      <c r="B1112" s="35">
        <v>18.55</v>
      </c>
    </row>
    <row r="1113" spans="1:2">
      <c r="A1113">
        <v>1</v>
      </c>
      <c r="B1113" s="35">
        <v>5.95</v>
      </c>
    </row>
    <row r="1114" spans="1:2">
      <c r="A1114">
        <v>1</v>
      </c>
      <c r="B1114" s="35">
        <v>5.0999999999999996</v>
      </c>
    </row>
    <row r="1115" spans="1:2">
      <c r="A1115">
        <v>1</v>
      </c>
      <c r="B1115" s="35">
        <v>19.75</v>
      </c>
    </row>
    <row r="1116" spans="1:2">
      <c r="A1116">
        <v>1</v>
      </c>
      <c r="B1116" s="35">
        <v>26.8</v>
      </c>
    </row>
    <row r="1117" spans="1:2">
      <c r="A1117">
        <v>1</v>
      </c>
      <c r="B1117" s="35">
        <v>36.14</v>
      </c>
    </row>
    <row r="1118" spans="1:2">
      <c r="A1118">
        <v>1</v>
      </c>
      <c r="B1118" s="35">
        <v>25</v>
      </c>
    </row>
    <row r="1119" spans="1:2">
      <c r="A1119">
        <v>1</v>
      </c>
      <c r="B1119" s="35">
        <v>37.58</v>
      </c>
    </row>
    <row r="1120" spans="1:2">
      <c r="A1120">
        <v>1</v>
      </c>
      <c r="B1120" s="35">
        <v>37.69</v>
      </c>
    </row>
    <row r="1121" spans="1:2">
      <c r="A1121">
        <v>1</v>
      </c>
      <c r="B1121" s="35">
        <v>36.49</v>
      </c>
    </row>
    <row r="1122" spans="1:2">
      <c r="A1122">
        <v>1</v>
      </c>
      <c r="B1122" s="35">
        <v>30.01</v>
      </c>
    </row>
    <row r="1123" spans="1:2">
      <c r="A1123">
        <v>1</v>
      </c>
      <c r="B1123" s="35">
        <v>25</v>
      </c>
    </row>
    <row r="1124" spans="1:2">
      <c r="A1124">
        <v>1</v>
      </c>
      <c r="B1124" s="35">
        <v>21.99</v>
      </c>
    </row>
    <row r="1125" spans="1:2">
      <c r="A1125">
        <v>1</v>
      </c>
      <c r="B1125" s="35">
        <v>21.99</v>
      </c>
    </row>
    <row r="1126" spans="1:2">
      <c r="A1126">
        <v>1</v>
      </c>
      <c r="B1126" s="35">
        <v>24.03</v>
      </c>
    </row>
    <row r="1127" spans="1:2">
      <c r="A1127">
        <v>1</v>
      </c>
      <c r="B1127" s="35">
        <v>25</v>
      </c>
    </row>
    <row r="1128" spans="1:2">
      <c r="A1128">
        <v>1</v>
      </c>
      <c r="B1128" s="35">
        <v>25.49</v>
      </c>
    </row>
    <row r="1129" spans="1:2">
      <c r="A1129">
        <v>1</v>
      </c>
      <c r="B1129" s="35">
        <v>26.1</v>
      </c>
    </row>
    <row r="1130" spans="1:2">
      <c r="A1130">
        <v>1</v>
      </c>
      <c r="B1130" s="35">
        <v>31.69</v>
      </c>
    </row>
    <row r="1131" spans="1:2">
      <c r="A1131">
        <v>1</v>
      </c>
      <c r="B1131" s="35">
        <v>28.5</v>
      </c>
    </row>
    <row r="1132" spans="1:2">
      <c r="A1132">
        <v>1</v>
      </c>
      <c r="B1132" s="35">
        <v>40.200000000000003</v>
      </c>
    </row>
    <row r="1133" spans="1:2">
      <c r="A1133">
        <v>1</v>
      </c>
      <c r="B1133" s="35">
        <v>38.01</v>
      </c>
    </row>
    <row r="1134" spans="1:2">
      <c r="A1134">
        <v>1</v>
      </c>
      <c r="B1134" s="35">
        <v>37.39</v>
      </c>
    </row>
    <row r="1135" spans="1:2">
      <c r="A1135">
        <v>1</v>
      </c>
      <c r="B1135" s="35">
        <v>36.909999999999997</v>
      </c>
    </row>
    <row r="1136" spans="1:2">
      <c r="A1136">
        <v>1</v>
      </c>
      <c r="B1136" s="35">
        <v>35.78</v>
      </c>
    </row>
    <row r="1137" spans="1:2">
      <c r="A1137">
        <v>1</v>
      </c>
      <c r="B1137" s="35">
        <v>34.11</v>
      </c>
    </row>
    <row r="1138" spans="1:2">
      <c r="A1138">
        <v>1</v>
      </c>
      <c r="B1138" s="35">
        <v>35.770000000000003</v>
      </c>
    </row>
    <row r="1139" spans="1:2">
      <c r="A1139">
        <v>1</v>
      </c>
      <c r="B1139" s="35">
        <v>36.79</v>
      </c>
    </row>
    <row r="1140" spans="1:2">
      <c r="A1140">
        <v>1</v>
      </c>
      <c r="B1140" s="35">
        <v>36.79</v>
      </c>
    </row>
    <row r="1141" spans="1:2">
      <c r="A1141">
        <v>1</v>
      </c>
      <c r="B1141" s="35">
        <v>41.01</v>
      </c>
    </row>
    <row r="1142" spans="1:2">
      <c r="A1142">
        <v>1</v>
      </c>
      <c r="B1142" s="35">
        <v>28</v>
      </c>
    </row>
    <row r="1143" spans="1:2">
      <c r="A1143">
        <v>1</v>
      </c>
      <c r="B1143" s="35">
        <v>43.4</v>
      </c>
    </row>
    <row r="1144" spans="1:2">
      <c r="A1144">
        <v>1</v>
      </c>
      <c r="B1144" s="35">
        <v>42.6</v>
      </c>
    </row>
    <row r="1145" spans="1:2">
      <c r="A1145">
        <v>1</v>
      </c>
      <c r="B1145" s="35">
        <v>38.1</v>
      </c>
    </row>
    <row r="1146" spans="1:2">
      <c r="A1146">
        <v>1</v>
      </c>
      <c r="B1146" s="35">
        <v>37.58</v>
      </c>
    </row>
    <row r="1147" spans="1:2">
      <c r="A1147">
        <v>1</v>
      </c>
      <c r="B1147" s="35">
        <v>27</v>
      </c>
    </row>
    <row r="1148" spans="1:2">
      <c r="A1148">
        <v>1</v>
      </c>
      <c r="B1148" s="35">
        <v>27</v>
      </c>
    </row>
    <row r="1149" spans="1:2">
      <c r="A1149">
        <v>1</v>
      </c>
      <c r="B1149" s="35">
        <v>28.03</v>
      </c>
    </row>
    <row r="1150" spans="1:2">
      <c r="A1150">
        <v>1</v>
      </c>
      <c r="B1150" s="35">
        <v>35.6</v>
      </c>
    </row>
    <row r="1151" spans="1:2">
      <c r="A1151">
        <v>1</v>
      </c>
      <c r="B1151" s="35">
        <v>39.4</v>
      </c>
    </row>
    <row r="1152" spans="1:2">
      <c r="A1152">
        <v>1</v>
      </c>
      <c r="B1152" s="35">
        <v>42.2</v>
      </c>
    </row>
    <row r="1153" spans="1:2">
      <c r="A1153">
        <v>1</v>
      </c>
      <c r="B1153" s="35">
        <v>41.14</v>
      </c>
    </row>
    <row r="1154" spans="1:2">
      <c r="A1154">
        <v>1</v>
      </c>
      <c r="B1154" s="35">
        <v>34.19</v>
      </c>
    </row>
    <row r="1155" spans="1:2">
      <c r="A1155">
        <v>1</v>
      </c>
      <c r="B1155" s="35">
        <v>31.7</v>
      </c>
    </row>
    <row r="1156" spans="1:2">
      <c r="A1156">
        <v>1</v>
      </c>
      <c r="B1156" s="35">
        <v>41.55</v>
      </c>
    </row>
    <row r="1157" spans="1:2">
      <c r="A1157">
        <v>1</v>
      </c>
      <c r="B1157" s="35">
        <v>39.020000000000003</v>
      </c>
    </row>
    <row r="1158" spans="1:2">
      <c r="A1158">
        <v>1</v>
      </c>
      <c r="B1158" s="35">
        <v>40</v>
      </c>
    </row>
    <row r="1159" spans="1:2">
      <c r="A1159">
        <v>1</v>
      </c>
      <c r="B1159" s="35">
        <v>41.17</v>
      </c>
    </row>
    <row r="1160" spans="1:2">
      <c r="A1160">
        <v>1</v>
      </c>
      <c r="B1160" s="35">
        <v>39</v>
      </c>
    </row>
    <row r="1161" spans="1:2">
      <c r="A1161">
        <v>1</v>
      </c>
      <c r="B1161" s="35">
        <v>39.799999999999997</v>
      </c>
    </row>
    <row r="1162" spans="1:2">
      <c r="A1162">
        <v>1</v>
      </c>
      <c r="B1162" s="35">
        <v>39.520000000000003</v>
      </c>
    </row>
    <row r="1163" spans="1:2">
      <c r="A1163">
        <v>1</v>
      </c>
      <c r="B1163" s="35">
        <v>39.79</v>
      </c>
    </row>
    <row r="1164" spans="1:2">
      <c r="A1164">
        <v>1</v>
      </c>
      <c r="B1164" s="35">
        <v>41.55</v>
      </c>
    </row>
    <row r="1165" spans="1:2">
      <c r="A1165">
        <v>1</v>
      </c>
      <c r="B1165" s="35">
        <v>42.06</v>
      </c>
    </row>
    <row r="1166" spans="1:2">
      <c r="A1166">
        <v>1</v>
      </c>
      <c r="B1166" s="35">
        <v>34.35</v>
      </c>
    </row>
    <row r="1167" spans="1:2">
      <c r="A1167">
        <v>1</v>
      </c>
      <c r="B1167" s="35">
        <v>43.5</v>
      </c>
    </row>
    <row r="1168" spans="1:2">
      <c r="A1168">
        <v>1</v>
      </c>
      <c r="B1168" s="35">
        <v>41.69</v>
      </c>
    </row>
    <row r="1169" spans="1:2">
      <c r="A1169">
        <v>1</v>
      </c>
      <c r="B1169" s="35">
        <v>39.799999999999997</v>
      </c>
    </row>
    <row r="1170" spans="1:2">
      <c r="A1170">
        <v>1</v>
      </c>
      <c r="B1170" s="35">
        <v>37.47</v>
      </c>
    </row>
    <row r="1171" spans="1:2">
      <c r="A1171">
        <v>1</v>
      </c>
      <c r="B1171" s="35">
        <v>33.380000000000003</v>
      </c>
    </row>
    <row r="1172" spans="1:2">
      <c r="A1172">
        <v>1</v>
      </c>
      <c r="B1172" s="35">
        <v>31.7</v>
      </c>
    </row>
    <row r="1173" spans="1:2">
      <c r="A1173">
        <v>1</v>
      </c>
      <c r="B1173" s="35">
        <v>33.5</v>
      </c>
    </row>
    <row r="1174" spans="1:2">
      <c r="A1174">
        <v>1</v>
      </c>
      <c r="B1174" s="35">
        <v>31.69</v>
      </c>
    </row>
    <row r="1175" spans="1:2">
      <c r="A1175">
        <v>1</v>
      </c>
      <c r="B1175" s="35">
        <v>38</v>
      </c>
    </row>
    <row r="1176" spans="1:2">
      <c r="A1176">
        <v>1</v>
      </c>
      <c r="B1176" s="35">
        <v>41.55</v>
      </c>
    </row>
    <row r="1177" spans="1:2">
      <c r="A1177">
        <v>1</v>
      </c>
      <c r="B1177" s="35">
        <v>41.55</v>
      </c>
    </row>
    <row r="1178" spans="1:2">
      <c r="A1178">
        <v>1</v>
      </c>
      <c r="B1178" s="35">
        <v>41.56</v>
      </c>
    </row>
    <row r="1179" spans="1:2">
      <c r="A1179">
        <v>1</v>
      </c>
      <c r="B1179" s="35">
        <v>40</v>
      </c>
    </row>
    <row r="1180" spans="1:2">
      <c r="A1180">
        <v>1</v>
      </c>
      <c r="B1180" s="35">
        <v>43.02</v>
      </c>
    </row>
    <row r="1181" spans="1:2">
      <c r="A1181">
        <v>1</v>
      </c>
      <c r="B1181" s="35">
        <v>42.77</v>
      </c>
    </row>
    <row r="1182" spans="1:2">
      <c r="A1182">
        <v>1</v>
      </c>
      <c r="B1182" s="35">
        <v>42.35</v>
      </c>
    </row>
    <row r="1183" spans="1:2">
      <c r="A1183">
        <v>1</v>
      </c>
      <c r="B1183" s="35">
        <v>42.69</v>
      </c>
    </row>
    <row r="1184" spans="1:2">
      <c r="A1184">
        <v>1</v>
      </c>
      <c r="B1184" s="35">
        <v>42.01</v>
      </c>
    </row>
    <row r="1185" spans="1:2">
      <c r="A1185">
        <v>1</v>
      </c>
      <c r="B1185" s="35">
        <v>42.57</v>
      </c>
    </row>
    <row r="1186" spans="1:2">
      <c r="A1186">
        <v>1</v>
      </c>
      <c r="B1186" s="35">
        <v>42.77</v>
      </c>
    </row>
    <row r="1187" spans="1:2">
      <c r="A1187">
        <v>1</v>
      </c>
      <c r="B1187" s="35">
        <v>42.81</v>
      </c>
    </row>
    <row r="1188" spans="1:2">
      <c r="A1188">
        <v>1</v>
      </c>
      <c r="B1188" s="35">
        <v>44.65</v>
      </c>
    </row>
    <row r="1189" spans="1:2">
      <c r="A1189">
        <v>1</v>
      </c>
      <c r="B1189" s="35">
        <v>48.01</v>
      </c>
    </row>
    <row r="1190" spans="1:2">
      <c r="A1190">
        <v>1</v>
      </c>
      <c r="B1190" s="35">
        <v>37.58</v>
      </c>
    </row>
    <row r="1191" spans="1:2">
      <c r="A1191">
        <v>1</v>
      </c>
      <c r="B1191" s="35">
        <v>50.33</v>
      </c>
    </row>
    <row r="1192" spans="1:2">
      <c r="A1192">
        <v>1</v>
      </c>
      <c r="B1192" s="35">
        <v>47.75</v>
      </c>
    </row>
    <row r="1193" spans="1:2">
      <c r="A1193">
        <v>1</v>
      </c>
      <c r="B1193" s="35">
        <v>44.55</v>
      </c>
    </row>
    <row r="1194" spans="1:2">
      <c r="A1194">
        <v>1</v>
      </c>
      <c r="B1194" s="35">
        <v>43.52</v>
      </c>
    </row>
    <row r="1195" spans="1:2">
      <c r="A1195">
        <v>1</v>
      </c>
      <c r="B1195" s="35">
        <v>37.58</v>
      </c>
    </row>
    <row r="1196" spans="1:2">
      <c r="A1196">
        <v>1</v>
      </c>
      <c r="B1196" s="35">
        <v>37.58</v>
      </c>
    </row>
    <row r="1197" spans="1:2">
      <c r="A1197">
        <v>1</v>
      </c>
      <c r="B1197" s="35">
        <v>40</v>
      </c>
    </row>
    <row r="1198" spans="1:2">
      <c r="A1198">
        <v>1</v>
      </c>
      <c r="B1198" s="35">
        <v>42.01</v>
      </c>
    </row>
    <row r="1199" spans="1:2">
      <c r="A1199">
        <v>1</v>
      </c>
      <c r="B1199" s="35">
        <v>43.51</v>
      </c>
    </row>
    <row r="1200" spans="1:2">
      <c r="A1200">
        <v>1</v>
      </c>
      <c r="B1200" s="35">
        <v>43.15</v>
      </c>
    </row>
    <row r="1201" spans="1:2">
      <c r="A1201">
        <v>1</v>
      </c>
      <c r="B1201" s="35">
        <v>43.35</v>
      </c>
    </row>
    <row r="1202" spans="1:2">
      <c r="A1202">
        <v>1</v>
      </c>
      <c r="B1202" s="35">
        <v>43.01</v>
      </c>
    </row>
    <row r="1203" spans="1:2">
      <c r="A1203">
        <v>1</v>
      </c>
      <c r="B1203" s="35">
        <v>41.06</v>
      </c>
    </row>
    <row r="1204" spans="1:2">
      <c r="A1204">
        <v>1</v>
      </c>
      <c r="B1204" s="35">
        <v>43.69</v>
      </c>
    </row>
    <row r="1205" spans="1:2">
      <c r="A1205">
        <v>1</v>
      </c>
      <c r="B1205" s="35">
        <v>42.37</v>
      </c>
    </row>
    <row r="1206" spans="1:2">
      <c r="A1206">
        <v>1</v>
      </c>
      <c r="B1206" s="35">
        <v>42.77</v>
      </c>
    </row>
    <row r="1207" spans="1:2">
      <c r="A1207">
        <v>1</v>
      </c>
      <c r="B1207" s="35">
        <v>42.36</v>
      </c>
    </row>
    <row r="1208" spans="1:2">
      <c r="A1208">
        <v>1</v>
      </c>
      <c r="B1208" s="35">
        <v>42.01</v>
      </c>
    </row>
    <row r="1209" spans="1:2">
      <c r="A1209">
        <v>1</v>
      </c>
      <c r="B1209" s="35">
        <v>42.07</v>
      </c>
    </row>
    <row r="1210" spans="1:2">
      <c r="A1210">
        <v>1</v>
      </c>
      <c r="B1210" s="35">
        <v>42.77</v>
      </c>
    </row>
    <row r="1211" spans="1:2">
      <c r="A1211">
        <v>1</v>
      </c>
      <c r="B1211" s="35">
        <v>43.69</v>
      </c>
    </row>
    <row r="1212" spans="1:2">
      <c r="A1212">
        <v>1</v>
      </c>
      <c r="B1212" s="35">
        <v>44.65</v>
      </c>
    </row>
    <row r="1213" spans="1:2">
      <c r="A1213">
        <v>1</v>
      </c>
      <c r="B1213" s="35">
        <v>47.3</v>
      </c>
    </row>
    <row r="1214" spans="1:2">
      <c r="A1214">
        <v>1</v>
      </c>
      <c r="B1214" s="35">
        <v>40.200000000000003</v>
      </c>
    </row>
    <row r="1215" spans="1:2">
      <c r="A1215">
        <v>1</v>
      </c>
      <c r="B1215" s="35">
        <v>47.66</v>
      </c>
    </row>
    <row r="1216" spans="1:2">
      <c r="A1216">
        <v>1</v>
      </c>
      <c r="B1216" s="35">
        <v>45.01</v>
      </c>
    </row>
    <row r="1217" spans="1:2">
      <c r="A1217">
        <v>1</v>
      </c>
      <c r="B1217" s="35">
        <v>43.61</v>
      </c>
    </row>
    <row r="1218" spans="1:2">
      <c r="A1218">
        <v>1</v>
      </c>
      <c r="B1218" s="35">
        <v>41.19</v>
      </c>
    </row>
    <row r="1219" spans="1:2">
      <c r="A1219">
        <v>1</v>
      </c>
      <c r="B1219" s="35">
        <v>37.99</v>
      </c>
    </row>
    <row r="1220" spans="1:2">
      <c r="A1220">
        <v>1</v>
      </c>
      <c r="B1220" s="35">
        <v>37.22</v>
      </c>
    </row>
    <row r="1221" spans="1:2">
      <c r="A1221">
        <v>1</v>
      </c>
      <c r="B1221" s="35">
        <v>39.01</v>
      </c>
    </row>
    <row r="1222" spans="1:2">
      <c r="A1222">
        <v>1</v>
      </c>
      <c r="B1222" s="35">
        <v>39.06</v>
      </c>
    </row>
    <row r="1223" spans="1:2">
      <c r="A1223">
        <v>1</v>
      </c>
      <c r="B1223" s="35">
        <v>42.37</v>
      </c>
    </row>
    <row r="1224" spans="1:2">
      <c r="A1224">
        <v>1</v>
      </c>
      <c r="B1224" s="35">
        <v>44.81</v>
      </c>
    </row>
    <row r="1225" spans="1:2">
      <c r="A1225">
        <v>1</v>
      </c>
      <c r="B1225" s="35">
        <v>44.81</v>
      </c>
    </row>
    <row r="1226" spans="1:2">
      <c r="A1226">
        <v>1</v>
      </c>
      <c r="B1226" s="35">
        <v>33.18</v>
      </c>
    </row>
    <row r="1227" spans="1:2">
      <c r="A1227">
        <v>1</v>
      </c>
      <c r="B1227" s="35">
        <v>31.5</v>
      </c>
    </row>
    <row r="1228" spans="1:2">
      <c r="A1228">
        <v>1</v>
      </c>
      <c r="B1228" s="35">
        <v>41</v>
      </c>
    </row>
    <row r="1229" spans="1:2">
      <c r="A1229">
        <v>1</v>
      </c>
      <c r="B1229" s="35">
        <v>40.75</v>
      </c>
    </row>
    <row r="1230" spans="1:2">
      <c r="A1230">
        <v>1</v>
      </c>
      <c r="B1230" s="35">
        <v>39.75</v>
      </c>
    </row>
    <row r="1231" spans="1:2">
      <c r="A1231">
        <v>1</v>
      </c>
      <c r="B1231" s="35">
        <v>39.25</v>
      </c>
    </row>
    <row r="1232" spans="1:2">
      <c r="A1232">
        <v>1</v>
      </c>
      <c r="B1232" s="35">
        <v>38.619999999999997</v>
      </c>
    </row>
    <row r="1233" spans="1:2">
      <c r="A1233">
        <v>1</v>
      </c>
      <c r="B1233" s="35">
        <v>38.43</v>
      </c>
    </row>
    <row r="1234" spans="1:2">
      <c r="A1234">
        <v>1</v>
      </c>
      <c r="B1234" s="35">
        <v>38.619999999999997</v>
      </c>
    </row>
    <row r="1235" spans="1:2">
      <c r="A1235">
        <v>1</v>
      </c>
      <c r="B1235" s="35">
        <v>41</v>
      </c>
    </row>
    <row r="1236" spans="1:2">
      <c r="A1236">
        <v>1</v>
      </c>
      <c r="B1236" s="35">
        <v>44.51</v>
      </c>
    </row>
    <row r="1237" spans="1:2">
      <c r="A1237">
        <v>1</v>
      </c>
      <c r="B1237" s="35">
        <v>49.08</v>
      </c>
    </row>
    <row r="1238" spans="1:2">
      <c r="A1238">
        <v>1</v>
      </c>
      <c r="B1238" s="35">
        <v>30.19</v>
      </c>
    </row>
    <row r="1239" spans="1:2">
      <c r="A1239">
        <v>1</v>
      </c>
      <c r="B1239" s="35">
        <v>50.24</v>
      </c>
    </row>
    <row r="1240" spans="1:2">
      <c r="A1240">
        <v>1</v>
      </c>
      <c r="B1240" s="35">
        <v>48.84</v>
      </c>
    </row>
    <row r="1241" spans="1:2">
      <c r="A1241">
        <v>1</v>
      </c>
      <c r="B1241" s="35">
        <v>45.5</v>
      </c>
    </row>
    <row r="1242" spans="1:2">
      <c r="A1242">
        <v>1</v>
      </c>
      <c r="B1242" s="35">
        <v>42.55</v>
      </c>
    </row>
    <row r="1243" spans="1:2">
      <c r="A1243">
        <v>1</v>
      </c>
      <c r="B1243" s="35">
        <v>29.95</v>
      </c>
    </row>
    <row r="1244" spans="1:2">
      <c r="A1244">
        <v>1</v>
      </c>
      <c r="B1244" s="35">
        <v>30</v>
      </c>
    </row>
    <row r="1245" spans="1:2">
      <c r="A1245">
        <v>1</v>
      </c>
      <c r="B1245" s="35">
        <v>31.51</v>
      </c>
    </row>
    <row r="1246" spans="1:2">
      <c r="A1246">
        <v>1</v>
      </c>
      <c r="B1246" s="35">
        <v>35.75</v>
      </c>
    </row>
    <row r="1247" spans="1:2">
      <c r="A1247">
        <v>1</v>
      </c>
      <c r="B1247" s="35">
        <v>40.25</v>
      </c>
    </row>
    <row r="1248" spans="1:2">
      <c r="A1248">
        <v>1</v>
      </c>
      <c r="B1248" s="35">
        <v>40.75</v>
      </c>
    </row>
    <row r="1249" spans="1:2">
      <c r="A1249">
        <v>1</v>
      </c>
      <c r="B1249" s="35">
        <v>41.66</v>
      </c>
    </row>
    <row r="1250" spans="1:2">
      <c r="A1250">
        <v>1</v>
      </c>
      <c r="B1250" s="35">
        <v>42.02</v>
      </c>
    </row>
    <row r="1251" spans="1:2">
      <c r="A1251">
        <v>1</v>
      </c>
      <c r="B1251" s="35">
        <v>40.119999999999997</v>
      </c>
    </row>
    <row r="1252" spans="1:2">
      <c r="A1252">
        <v>1</v>
      </c>
      <c r="B1252" s="35">
        <v>39.96</v>
      </c>
    </row>
    <row r="1253" spans="1:2">
      <c r="A1253">
        <v>1</v>
      </c>
      <c r="B1253" s="35">
        <v>39</v>
      </c>
    </row>
    <row r="1254" spans="1:2">
      <c r="A1254">
        <v>1</v>
      </c>
      <c r="B1254" s="35">
        <v>38.01</v>
      </c>
    </row>
    <row r="1255" spans="1:2">
      <c r="A1255">
        <v>1</v>
      </c>
      <c r="B1255" s="35">
        <v>37.85</v>
      </c>
    </row>
    <row r="1256" spans="1:2">
      <c r="A1256">
        <v>1</v>
      </c>
      <c r="B1256" s="35">
        <v>37.47</v>
      </c>
    </row>
    <row r="1257" spans="1:2">
      <c r="A1257">
        <v>1</v>
      </c>
      <c r="B1257" s="35">
        <v>36.85</v>
      </c>
    </row>
    <row r="1258" spans="1:2">
      <c r="A1258">
        <v>1</v>
      </c>
      <c r="B1258" s="35">
        <v>36.85</v>
      </c>
    </row>
    <row r="1259" spans="1:2">
      <c r="A1259">
        <v>1</v>
      </c>
      <c r="B1259" s="35">
        <v>37.9</v>
      </c>
    </row>
    <row r="1260" spans="1:2">
      <c r="A1260">
        <v>1</v>
      </c>
      <c r="B1260" s="35">
        <v>39.590000000000003</v>
      </c>
    </row>
    <row r="1261" spans="1:2">
      <c r="A1261">
        <v>1</v>
      </c>
      <c r="B1261" s="35">
        <v>44.51</v>
      </c>
    </row>
    <row r="1262" spans="1:2">
      <c r="A1262">
        <v>1</v>
      </c>
      <c r="B1262" s="35">
        <v>38.35</v>
      </c>
    </row>
    <row r="1263" spans="1:2">
      <c r="A1263">
        <v>1</v>
      </c>
      <c r="B1263" s="35">
        <v>46.5</v>
      </c>
    </row>
    <row r="1264" spans="1:2">
      <c r="A1264">
        <v>1</v>
      </c>
      <c r="B1264" s="35">
        <v>45.01</v>
      </c>
    </row>
    <row r="1265" spans="1:2">
      <c r="A1265">
        <v>1</v>
      </c>
      <c r="B1265" s="35">
        <v>42.6</v>
      </c>
    </row>
    <row r="1266" spans="1:2">
      <c r="A1266">
        <v>1</v>
      </c>
      <c r="B1266" s="35">
        <v>41.5</v>
      </c>
    </row>
    <row r="1267" spans="1:2">
      <c r="A1267">
        <v>1</v>
      </c>
      <c r="B1267" s="35">
        <v>38.5</v>
      </c>
    </row>
    <row r="1268" spans="1:2">
      <c r="A1268">
        <v>1</v>
      </c>
      <c r="B1268" s="35">
        <v>38.35</v>
      </c>
    </row>
    <row r="1269" spans="1:2">
      <c r="A1269">
        <v>1</v>
      </c>
      <c r="B1269" s="35">
        <v>38.51</v>
      </c>
    </row>
    <row r="1270" spans="1:2">
      <c r="A1270">
        <v>1</v>
      </c>
      <c r="B1270" s="35">
        <v>37.29</v>
      </c>
    </row>
    <row r="1271" spans="1:2">
      <c r="A1271">
        <v>1</v>
      </c>
      <c r="B1271" s="35">
        <v>38.1</v>
      </c>
    </row>
    <row r="1272" spans="1:2">
      <c r="A1272">
        <v>1</v>
      </c>
      <c r="B1272" s="35">
        <v>39.1</v>
      </c>
    </row>
    <row r="1273" spans="1:2">
      <c r="A1273">
        <v>1</v>
      </c>
      <c r="B1273" s="35">
        <v>39.42</v>
      </c>
    </row>
    <row r="1274" spans="1:2">
      <c r="A1274">
        <v>1</v>
      </c>
      <c r="B1274" s="35">
        <v>38.01</v>
      </c>
    </row>
    <row r="1275" spans="1:2">
      <c r="A1275">
        <v>1</v>
      </c>
      <c r="B1275" s="35">
        <v>38.01</v>
      </c>
    </row>
    <row r="1276" spans="1:2">
      <c r="A1276">
        <v>1</v>
      </c>
      <c r="B1276" s="35">
        <v>32.049999999999997</v>
      </c>
    </row>
    <row r="1277" spans="1:2">
      <c r="A1277">
        <v>1</v>
      </c>
      <c r="B1277" s="35">
        <v>31.15</v>
      </c>
    </row>
    <row r="1278" spans="1:2">
      <c r="A1278">
        <v>1</v>
      </c>
      <c r="B1278" s="35">
        <v>31.85</v>
      </c>
    </row>
    <row r="1279" spans="1:2">
      <c r="A1279">
        <v>1</v>
      </c>
      <c r="B1279" s="35">
        <v>32.049999999999997</v>
      </c>
    </row>
    <row r="1280" spans="1:2">
      <c r="A1280">
        <v>1</v>
      </c>
      <c r="B1280" s="35">
        <v>31.15</v>
      </c>
    </row>
    <row r="1281" spans="1:2">
      <c r="A1281">
        <v>1</v>
      </c>
      <c r="B1281" s="35">
        <v>30.15</v>
      </c>
    </row>
    <row r="1282" spans="1:2">
      <c r="A1282">
        <v>1</v>
      </c>
      <c r="B1282" s="35">
        <v>30.01</v>
      </c>
    </row>
    <row r="1283" spans="1:2">
      <c r="A1283">
        <v>1</v>
      </c>
      <c r="B1283" s="35">
        <v>32.15</v>
      </c>
    </row>
    <row r="1284" spans="1:2">
      <c r="A1284">
        <v>1</v>
      </c>
      <c r="B1284" s="35">
        <v>37.51</v>
      </c>
    </row>
    <row r="1285" spans="1:2">
      <c r="A1285">
        <v>1</v>
      </c>
      <c r="B1285" s="35">
        <v>45.5</v>
      </c>
    </row>
    <row r="1286" spans="1:2">
      <c r="A1286">
        <v>1</v>
      </c>
      <c r="B1286" s="35">
        <v>36.69</v>
      </c>
    </row>
    <row r="1287" spans="1:2">
      <c r="A1287">
        <v>1</v>
      </c>
      <c r="B1287" s="35">
        <v>48.38</v>
      </c>
    </row>
    <row r="1288" spans="1:2">
      <c r="A1288">
        <v>1</v>
      </c>
      <c r="B1288" s="35">
        <v>48.36</v>
      </c>
    </row>
    <row r="1289" spans="1:2">
      <c r="A1289">
        <v>1</v>
      </c>
      <c r="B1289" s="35">
        <v>47.01</v>
      </c>
    </row>
    <row r="1290" spans="1:2">
      <c r="A1290">
        <v>1</v>
      </c>
      <c r="B1290" s="35">
        <v>42.8</v>
      </c>
    </row>
    <row r="1291" spans="1:2">
      <c r="A1291">
        <v>1</v>
      </c>
      <c r="B1291" s="35">
        <v>35.75</v>
      </c>
    </row>
    <row r="1292" spans="1:2">
      <c r="A1292">
        <v>1</v>
      </c>
      <c r="B1292" s="35">
        <v>35.479999999999997</v>
      </c>
    </row>
    <row r="1293" spans="1:2">
      <c r="A1293">
        <v>1</v>
      </c>
      <c r="B1293" s="35">
        <v>35.25</v>
      </c>
    </row>
    <row r="1294" spans="1:2">
      <c r="A1294">
        <v>1</v>
      </c>
      <c r="B1294" s="35">
        <v>35</v>
      </c>
    </row>
    <row r="1295" spans="1:2">
      <c r="A1295">
        <v>1</v>
      </c>
      <c r="B1295" s="35">
        <v>35</v>
      </c>
    </row>
    <row r="1296" spans="1:2">
      <c r="A1296">
        <v>1</v>
      </c>
      <c r="B1296" s="35">
        <v>33.619999999999997</v>
      </c>
    </row>
    <row r="1297" spans="1:2">
      <c r="A1297">
        <v>1</v>
      </c>
      <c r="B1297" s="35">
        <v>32.51</v>
      </c>
    </row>
    <row r="1298" spans="1:2">
      <c r="A1298">
        <v>1</v>
      </c>
      <c r="B1298" s="35">
        <v>42.07</v>
      </c>
    </row>
    <row r="1299" spans="1:2">
      <c r="A1299">
        <v>1</v>
      </c>
      <c r="B1299" s="35">
        <v>40.51</v>
      </c>
    </row>
    <row r="1300" spans="1:2">
      <c r="A1300">
        <v>1</v>
      </c>
      <c r="B1300" s="35">
        <v>43.53</v>
      </c>
    </row>
    <row r="1301" spans="1:2">
      <c r="A1301">
        <v>1</v>
      </c>
      <c r="B1301" s="35">
        <v>42.11</v>
      </c>
    </row>
    <row r="1302" spans="1:2">
      <c r="A1302">
        <v>1</v>
      </c>
      <c r="B1302" s="35">
        <v>41.29</v>
      </c>
    </row>
    <row r="1303" spans="1:2">
      <c r="A1303">
        <v>1</v>
      </c>
      <c r="B1303" s="35">
        <v>39.630000000000003</v>
      </c>
    </row>
    <row r="1304" spans="1:2">
      <c r="A1304">
        <v>1</v>
      </c>
      <c r="B1304" s="35">
        <v>39.630000000000003</v>
      </c>
    </row>
    <row r="1305" spans="1:2">
      <c r="A1305">
        <v>1</v>
      </c>
      <c r="B1305" s="35">
        <v>37.72</v>
      </c>
    </row>
    <row r="1306" spans="1:2">
      <c r="A1306">
        <v>1</v>
      </c>
      <c r="B1306" s="35">
        <v>39.33</v>
      </c>
    </row>
    <row r="1307" spans="1:2">
      <c r="A1307">
        <v>1</v>
      </c>
      <c r="B1307" s="35">
        <v>40.630000000000003</v>
      </c>
    </row>
    <row r="1308" spans="1:2">
      <c r="A1308">
        <v>1</v>
      </c>
      <c r="B1308" s="35">
        <v>41.8</v>
      </c>
    </row>
    <row r="1309" spans="1:2">
      <c r="A1309">
        <v>1</v>
      </c>
      <c r="B1309" s="35">
        <v>44.73</v>
      </c>
    </row>
    <row r="1310" spans="1:2">
      <c r="A1310">
        <v>1</v>
      </c>
      <c r="B1310" s="35">
        <v>40.630000000000003</v>
      </c>
    </row>
    <row r="1311" spans="1:2">
      <c r="A1311">
        <v>1</v>
      </c>
      <c r="B1311" s="35">
        <v>46.26</v>
      </c>
    </row>
    <row r="1312" spans="1:2">
      <c r="A1312">
        <v>1</v>
      </c>
      <c r="B1312" s="35">
        <v>44</v>
      </c>
    </row>
    <row r="1313" spans="1:2">
      <c r="A1313">
        <v>1</v>
      </c>
      <c r="B1313" s="35">
        <v>40.630000000000003</v>
      </c>
    </row>
    <row r="1314" spans="1:2">
      <c r="A1314">
        <v>1</v>
      </c>
      <c r="B1314" s="35">
        <v>35</v>
      </c>
    </row>
    <row r="1315" spans="1:2">
      <c r="A1315">
        <v>1</v>
      </c>
      <c r="B1315" s="35">
        <v>39.880000000000003</v>
      </c>
    </row>
    <row r="1316" spans="1:2">
      <c r="A1316">
        <v>1</v>
      </c>
      <c r="B1316" s="35">
        <v>39.46</v>
      </c>
    </row>
    <row r="1317" spans="1:2">
      <c r="A1317">
        <v>1</v>
      </c>
      <c r="B1317" s="35">
        <v>39.380000000000003</v>
      </c>
    </row>
    <row r="1318" spans="1:2">
      <c r="A1318">
        <v>1</v>
      </c>
      <c r="B1318" s="35">
        <v>41.88</v>
      </c>
    </row>
    <row r="1319" spans="1:2">
      <c r="A1319">
        <v>1</v>
      </c>
      <c r="B1319" s="35">
        <v>45.44</v>
      </c>
    </row>
    <row r="1320" spans="1:2">
      <c r="A1320">
        <v>1</v>
      </c>
      <c r="B1320" s="35">
        <v>47.2</v>
      </c>
    </row>
    <row r="1321" spans="1:2">
      <c r="A1321">
        <v>1</v>
      </c>
      <c r="B1321" s="35">
        <v>46.02</v>
      </c>
    </row>
    <row r="1322" spans="1:2">
      <c r="A1322">
        <v>1</v>
      </c>
      <c r="B1322" s="35">
        <v>33.130000000000003</v>
      </c>
    </row>
    <row r="1323" spans="1:2">
      <c r="A1323">
        <v>1</v>
      </c>
      <c r="B1323" s="35">
        <v>31.75</v>
      </c>
    </row>
    <row r="1324" spans="1:2">
      <c r="A1324">
        <v>1</v>
      </c>
      <c r="B1324" s="35">
        <v>33.770000000000003</v>
      </c>
    </row>
    <row r="1325" spans="1:2">
      <c r="A1325">
        <v>1</v>
      </c>
      <c r="B1325" s="35">
        <v>34.630000000000003</v>
      </c>
    </row>
    <row r="1326" spans="1:2">
      <c r="A1326">
        <v>1</v>
      </c>
      <c r="B1326" s="35">
        <v>33.35</v>
      </c>
    </row>
    <row r="1327" spans="1:2">
      <c r="A1327">
        <v>1</v>
      </c>
      <c r="B1327" s="35">
        <v>33.130000000000003</v>
      </c>
    </row>
    <row r="1328" spans="1:2">
      <c r="A1328">
        <v>1</v>
      </c>
      <c r="B1328" s="35">
        <v>29.61</v>
      </c>
    </row>
    <row r="1329" spans="1:2">
      <c r="A1329">
        <v>1</v>
      </c>
      <c r="B1329" s="35">
        <v>28.3</v>
      </c>
    </row>
    <row r="1330" spans="1:2">
      <c r="A1330">
        <v>1</v>
      </c>
      <c r="B1330" s="35">
        <v>27</v>
      </c>
    </row>
    <row r="1331" spans="1:2">
      <c r="A1331">
        <v>1</v>
      </c>
      <c r="B1331" s="35">
        <v>29.71</v>
      </c>
    </row>
    <row r="1332" spans="1:2">
      <c r="A1332">
        <v>1</v>
      </c>
      <c r="B1332" s="35">
        <v>36.020000000000003</v>
      </c>
    </row>
    <row r="1333" spans="1:2">
      <c r="A1333">
        <v>1</v>
      </c>
      <c r="B1333" s="35">
        <v>39.94</v>
      </c>
    </row>
    <row r="1334" spans="1:2">
      <c r="A1334">
        <v>1</v>
      </c>
      <c r="B1334" s="35">
        <v>29.4</v>
      </c>
    </row>
    <row r="1335" spans="1:2">
      <c r="A1335">
        <v>1</v>
      </c>
      <c r="B1335" s="35">
        <v>41.82</v>
      </c>
    </row>
    <row r="1336" spans="1:2">
      <c r="A1336">
        <v>1</v>
      </c>
      <c r="B1336" s="35">
        <v>40.68</v>
      </c>
    </row>
    <row r="1337" spans="1:2">
      <c r="A1337">
        <v>1</v>
      </c>
      <c r="B1337" s="35">
        <v>33.68</v>
      </c>
    </row>
    <row r="1338" spans="1:2">
      <c r="A1338">
        <v>1</v>
      </c>
      <c r="B1338" s="35">
        <v>33.01</v>
      </c>
    </row>
    <row r="1339" spans="1:2">
      <c r="A1339">
        <v>1</v>
      </c>
      <c r="B1339" s="35">
        <v>28.03</v>
      </c>
    </row>
    <row r="1340" spans="1:2">
      <c r="A1340">
        <v>1</v>
      </c>
      <c r="B1340" s="35">
        <v>25.97</v>
      </c>
    </row>
    <row r="1341" spans="1:2">
      <c r="A1341">
        <v>1</v>
      </c>
      <c r="B1341" s="35">
        <v>26.47</v>
      </c>
    </row>
    <row r="1342" spans="1:2">
      <c r="A1342">
        <v>1</v>
      </c>
      <c r="B1342" s="35">
        <v>29.55</v>
      </c>
    </row>
    <row r="1343" spans="1:2">
      <c r="A1343">
        <v>1</v>
      </c>
      <c r="B1343" s="35">
        <v>32.770000000000003</v>
      </c>
    </row>
    <row r="1344" spans="1:2">
      <c r="A1344">
        <v>1</v>
      </c>
      <c r="B1344" s="35">
        <v>37</v>
      </c>
    </row>
    <row r="1345" spans="1:2">
      <c r="A1345">
        <v>1</v>
      </c>
      <c r="B1345" s="35">
        <v>38.1</v>
      </c>
    </row>
    <row r="1346" spans="1:2">
      <c r="A1346">
        <v>1</v>
      </c>
      <c r="B1346" s="35">
        <v>27.55</v>
      </c>
    </row>
    <row r="1347" spans="1:2">
      <c r="A1347">
        <v>1</v>
      </c>
      <c r="B1347" s="35">
        <v>25.9</v>
      </c>
    </row>
    <row r="1348" spans="1:2">
      <c r="A1348">
        <v>1</v>
      </c>
      <c r="B1348" s="35">
        <v>34.020000000000003</v>
      </c>
    </row>
    <row r="1349" spans="1:2">
      <c r="A1349">
        <v>1</v>
      </c>
      <c r="B1349" s="35">
        <v>33.130000000000003</v>
      </c>
    </row>
    <row r="1350" spans="1:2">
      <c r="A1350">
        <v>1</v>
      </c>
      <c r="B1350" s="35">
        <v>32.1</v>
      </c>
    </row>
    <row r="1351" spans="1:2">
      <c r="A1351">
        <v>1</v>
      </c>
      <c r="B1351" s="35">
        <v>30.45</v>
      </c>
    </row>
    <row r="1352" spans="1:2">
      <c r="A1352">
        <v>1</v>
      </c>
      <c r="B1352" s="35">
        <v>28.14</v>
      </c>
    </row>
    <row r="1353" spans="1:2">
      <c r="A1353">
        <v>1</v>
      </c>
      <c r="B1353" s="35">
        <v>27.61</v>
      </c>
    </row>
    <row r="1354" spans="1:2">
      <c r="A1354">
        <v>1</v>
      </c>
      <c r="B1354" s="35">
        <v>28.21</v>
      </c>
    </row>
    <row r="1355" spans="1:2">
      <c r="A1355">
        <v>1</v>
      </c>
      <c r="B1355" s="35">
        <v>30.82</v>
      </c>
    </row>
    <row r="1356" spans="1:2">
      <c r="A1356">
        <v>1</v>
      </c>
      <c r="B1356" s="35">
        <v>35.71</v>
      </c>
    </row>
    <row r="1357" spans="1:2">
      <c r="A1357">
        <v>1</v>
      </c>
      <c r="B1357" s="35">
        <v>42.17</v>
      </c>
    </row>
    <row r="1358" spans="1:2">
      <c r="A1358">
        <v>1</v>
      </c>
      <c r="B1358" s="35">
        <v>24.9</v>
      </c>
    </row>
    <row r="1359" spans="1:2">
      <c r="A1359">
        <v>1</v>
      </c>
      <c r="B1359" s="35">
        <v>41.75</v>
      </c>
    </row>
    <row r="1360" spans="1:2">
      <c r="A1360">
        <v>1</v>
      </c>
      <c r="B1360" s="35">
        <v>41.31</v>
      </c>
    </row>
    <row r="1361" spans="1:2">
      <c r="A1361">
        <v>1</v>
      </c>
      <c r="B1361" s="35">
        <v>35.51</v>
      </c>
    </row>
    <row r="1362" spans="1:2">
      <c r="A1362">
        <v>1</v>
      </c>
      <c r="B1362" s="35">
        <v>33.68</v>
      </c>
    </row>
    <row r="1363" spans="1:2">
      <c r="A1363">
        <v>1</v>
      </c>
      <c r="B1363" s="35">
        <v>24.48</v>
      </c>
    </row>
    <row r="1364" spans="1:2">
      <c r="A1364">
        <v>1</v>
      </c>
      <c r="B1364" s="35">
        <v>24.48</v>
      </c>
    </row>
    <row r="1365" spans="1:2">
      <c r="A1365">
        <v>1</v>
      </c>
      <c r="B1365" s="35">
        <v>25.01</v>
      </c>
    </row>
    <row r="1366" spans="1:2">
      <c r="A1366">
        <v>1</v>
      </c>
      <c r="B1366" s="35">
        <v>31.24</v>
      </c>
    </row>
    <row r="1367" spans="1:2">
      <c r="A1367">
        <v>1</v>
      </c>
      <c r="B1367" s="35">
        <v>34.54</v>
      </c>
    </row>
    <row r="1368" spans="1:2">
      <c r="A1368">
        <v>1</v>
      </c>
      <c r="B1368" s="35">
        <v>37.64</v>
      </c>
    </row>
    <row r="1369" spans="1:2">
      <c r="A1369">
        <v>1</v>
      </c>
      <c r="B1369" s="35">
        <v>37.01</v>
      </c>
    </row>
    <row r="1370" spans="1:2">
      <c r="A1370">
        <v>1</v>
      </c>
      <c r="B1370" s="35">
        <v>32.07</v>
      </c>
    </row>
    <row r="1371" spans="1:2">
      <c r="A1371">
        <v>1</v>
      </c>
      <c r="B1371" s="35">
        <v>28.54</v>
      </c>
    </row>
    <row r="1372" spans="1:2">
      <c r="A1372">
        <v>1</v>
      </c>
      <c r="B1372" s="35">
        <v>33.369999999999997</v>
      </c>
    </row>
    <row r="1373" spans="1:2">
      <c r="A1373">
        <v>1</v>
      </c>
      <c r="B1373" s="35">
        <v>32</v>
      </c>
    </row>
    <row r="1374" spans="1:2">
      <c r="A1374">
        <v>1</v>
      </c>
      <c r="B1374" s="35">
        <v>30</v>
      </c>
    </row>
    <row r="1375" spans="1:2">
      <c r="A1375">
        <v>1</v>
      </c>
      <c r="B1375" s="35">
        <v>25.58</v>
      </c>
    </row>
    <row r="1376" spans="1:2">
      <c r="A1376">
        <v>1</v>
      </c>
      <c r="B1376" s="35">
        <v>22</v>
      </c>
    </row>
    <row r="1377" spans="1:2">
      <c r="A1377">
        <v>1</v>
      </c>
      <c r="B1377" s="35">
        <v>20.87</v>
      </c>
    </row>
    <row r="1378" spans="1:2">
      <c r="A1378">
        <v>1</v>
      </c>
      <c r="B1378" s="35">
        <v>23.07</v>
      </c>
    </row>
    <row r="1379" spans="1:2">
      <c r="A1379">
        <v>1</v>
      </c>
      <c r="B1379" s="35">
        <v>28.88</v>
      </c>
    </row>
    <row r="1380" spans="1:2">
      <c r="A1380">
        <v>1</v>
      </c>
      <c r="B1380" s="35">
        <v>33.130000000000003</v>
      </c>
    </row>
    <row r="1381" spans="1:2">
      <c r="A1381">
        <v>1</v>
      </c>
      <c r="B1381" s="35">
        <v>41.23</v>
      </c>
    </row>
    <row r="1382" spans="1:2">
      <c r="A1382">
        <v>1</v>
      </c>
      <c r="B1382" s="35">
        <v>27.04</v>
      </c>
    </row>
    <row r="1383" spans="1:2">
      <c r="A1383">
        <v>1</v>
      </c>
      <c r="B1383" s="35">
        <v>39.130000000000003</v>
      </c>
    </row>
    <row r="1384" spans="1:2">
      <c r="A1384">
        <v>1</v>
      </c>
      <c r="B1384" s="35">
        <v>35.68</v>
      </c>
    </row>
    <row r="1385" spans="1:2">
      <c r="A1385">
        <v>1</v>
      </c>
      <c r="B1385" s="35">
        <v>33.770000000000003</v>
      </c>
    </row>
    <row r="1386" spans="1:2">
      <c r="A1386">
        <v>1</v>
      </c>
      <c r="B1386" s="35">
        <v>31.77</v>
      </c>
    </row>
    <row r="1387" spans="1:2">
      <c r="A1387">
        <v>1</v>
      </c>
      <c r="B1387" s="35">
        <v>25.17</v>
      </c>
    </row>
    <row r="1388" spans="1:2">
      <c r="A1388">
        <v>1</v>
      </c>
      <c r="B1388" s="35">
        <v>25.45</v>
      </c>
    </row>
    <row r="1389" spans="1:2">
      <c r="A1389">
        <v>1</v>
      </c>
      <c r="B1389" s="35">
        <v>28.81</v>
      </c>
    </row>
    <row r="1390" spans="1:2">
      <c r="A1390">
        <v>1</v>
      </c>
      <c r="B1390" s="35">
        <v>33</v>
      </c>
    </row>
    <row r="1391" spans="1:2">
      <c r="A1391">
        <v>1</v>
      </c>
      <c r="B1391" s="35">
        <v>34.630000000000003</v>
      </c>
    </row>
    <row r="1392" spans="1:2">
      <c r="A1392">
        <v>1</v>
      </c>
      <c r="B1392" s="35">
        <v>35.01</v>
      </c>
    </row>
    <row r="1393" spans="1:2">
      <c r="A1393">
        <v>1</v>
      </c>
      <c r="B1393" s="35">
        <v>34.67</v>
      </c>
    </row>
    <row r="1394" spans="1:2">
      <c r="A1394">
        <v>1</v>
      </c>
      <c r="B1394" s="35">
        <v>30</v>
      </c>
    </row>
    <row r="1395" spans="1:2">
      <c r="A1395">
        <v>1</v>
      </c>
      <c r="B1395" s="35">
        <v>30.88</v>
      </c>
    </row>
    <row r="1396" spans="1:2">
      <c r="A1396">
        <v>1</v>
      </c>
      <c r="B1396" s="35">
        <v>37.81</v>
      </c>
    </row>
    <row r="1397" spans="1:2">
      <c r="A1397">
        <v>1</v>
      </c>
      <c r="B1397" s="35">
        <v>37.200000000000003</v>
      </c>
    </row>
    <row r="1398" spans="1:2">
      <c r="A1398">
        <v>1</v>
      </c>
      <c r="B1398" s="35">
        <v>35.71</v>
      </c>
    </row>
    <row r="1399" spans="1:2">
      <c r="A1399">
        <v>1</v>
      </c>
      <c r="B1399" s="35">
        <v>35.01</v>
      </c>
    </row>
    <row r="1400" spans="1:2">
      <c r="A1400">
        <v>1</v>
      </c>
      <c r="B1400" s="35">
        <v>30.95</v>
      </c>
    </row>
    <row r="1401" spans="1:2">
      <c r="A1401">
        <v>1</v>
      </c>
      <c r="B1401" s="35">
        <v>31.03</v>
      </c>
    </row>
    <row r="1402" spans="1:2">
      <c r="A1402">
        <v>1</v>
      </c>
      <c r="B1402" s="35">
        <v>31.51</v>
      </c>
    </row>
    <row r="1403" spans="1:2">
      <c r="A1403">
        <v>1</v>
      </c>
      <c r="B1403" s="35">
        <v>33.380000000000003</v>
      </c>
    </row>
    <row r="1404" spans="1:2">
      <c r="A1404">
        <v>1</v>
      </c>
      <c r="B1404" s="35">
        <v>34.51</v>
      </c>
    </row>
    <row r="1405" spans="1:2">
      <c r="A1405">
        <v>1</v>
      </c>
      <c r="B1405" s="35">
        <v>35.340000000000003</v>
      </c>
    </row>
    <row r="1406" spans="1:2">
      <c r="A1406">
        <v>1</v>
      </c>
      <c r="B1406" s="35">
        <v>30.01</v>
      </c>
    </row>
    <row r="1407" spans="1:2">
      <c r="A1407">
        <v>1</v>
      </c>
      <c r="B1407" s="35">
        <v>34.94</v>
      </c>
    </row>
    <row r="1408" spans="1:2">
      <c r="A1408">
        <v>1</v>
      </c>
      <c r="B1408" s="35">
        <v>34.97</v>
      </c>
    </row>
    <row r="1409" spans="1:2">
      <c r="A1409">
        <v>1</v>
      </c>
      <c r="B1409" s="35">
        <v>29.01</v>
      </c>
    </row>
    <row r="1410" spans="1:2">
      <c r="A1410">
        <v>1</v>
      </c>
      <c r="B1410" s="35">
        <v>26.5</v>
      </c>
    </row>
    <row r="1411" spans="1:2">
      <c r="A1411">
        <v>1</v>
      </c>
      <c r="B1411" s="35">
        <v>30.88</v>
      </c>
    </row>
    <row r="1412" spans="1:2">
      <c r="A1412">
        <v>1</v>
      </c>
      <c r="B1412" s="35">
        <v>32.44</v>
      </c>
    </row>
    <row r="1413" spans="1:2">
      <c r="A1413">
        <v>1</v>
      </c>
      <c r="B1413" s="35">
        <v>32.14</v>
      </c>
    </row>
    <row r="1414" spans="1:2">
      <c r="A1414">
        <v>1</v>
      </c>
      <c r="B1414" s="35">
        <v>35.01</v>
      </c>
    </row>
    <row r="1415" spans="1:2">
      <c r="A1415">
        <v>1</v>
      </c>
      <c r="B1415" s="35">
        <v>40.74</v>
      </c>
    </row>
    <row r="1416" spans="1:2">
      <c r="A1416">
        <v>1</v>
      </c>
      <c r="B1416" s="35">
        <v>43.88</v>
      </c>
    </row>
    <row r="1417" spans="1:2">
      <c r="A1417">
        <v>1</v>
      </c>
      <c r="B1417" s="35">
        <v>40.119999999999997</v>
      </c>
    </row>
    <row r="1418" spans="1:2">
      <c r="A1418">
        <v>1</v>
      </c>
      <c r="B1418" s="35">
        <v>20.010000000000002</v>
      </c>
    </row>
    <row r="1419" spans="1:2">
      <c r="A1419">
        <v>1</v>
      </c>
      <c r="B1419" s="35">
        <v>16.75</v>
      </c>
    </row>
    <row r="1420" spans="1:2">
      <c r="A1420">
        <v>1</v>
      </c>
      <c r="B1420" s="35">
        <v>16.75</v>
      </c>
    </row>
    <row r="1421" spans="1:2">
      <c r="A1421">
        <v>1</v>
      </c>
      <c r="B1421" s="35">
        <v>16.5</v>
      </c>
    </row>
    <row r="1422" spans="1:2">
      <c r="A1422">
        <v>1</v>
      </c>
      <c r="B1422" s="35">
        <v>16.75</v>
      </c>
    </row>
    <row r="1423" spans="1:2">
      <c r="A1423">
        <v>1</v>
      </c>
      <c r="B1423" s="35">
        <v>15.99</v>
      </c>
    </row>
    <row r="1424" spans="1:2">
      <c r="A1424">
        <v>1</v>
      </c>
      <c r="B1424" s="35">
        <v>15</v>
      </c>
    </row>
    <row r="1425" spans="1:2">
      <c r="A1425">
        <v>1</v>
      </c>
      <c r="B1425" s="35">
        <v>14.75</v>
      </c>
    </row>
    <row r="1426" spans="1:2">
      <c r="A1426">
        <v>1</v>
      </c>
      <c r="B1426" s="35">
        <v>15</v>
      </c>
    </row>
    <row r="1427" spans="1:2">
      <c r="A1427">
        <v>1</v>
      </c>
      <c r="B1427" s="35">
        <v>19.36</v>
      </c>
    </row>
    <row r="1428" spans="1:2">
      <c r="A1428">
        <v>1</v>
      </c>
      <c r="B1428" s="35">
        <v>20.81</v>
      </c>
    </row>
    <row r="1429" spans="1:2">
      <c r="A1429">
        <v>1</v>
      </c>
      <c r="B1429" s="35">
        <v>24.03</v>
      </c>
    </row>
    <row r="1430" spans="1:2">
      <c r="A1430">
        <v>1</v>
      </c>
      <c r="B1430" s="35">
        <v>13.71</v>
      </c>
    </row>
    <row r="1431" spans="1:2">
      <c r="A1431">
        <v>1</v>
      </c>
      <c r="B1431" s="35">
        <v>22.35</v>
      </c>
    </row>
    <row r="1432" spans="1:2">
      <c r="A1432">
        <v>1</v>
      </c>
      <c r="B1432" s="35">
        <v>21.86</v>
      </c>
    </row>
    <row r="1433" spans="1:2">
      <c r="A1433">
        <v>1</v>
      </c>
      <c r="B1433" s="35">
        <v>21</v>
      </c>
    </row>
    <row r="1434" spans="1:2">
      <c r="A1434">
        <v>1</v>
      </c>
      <c r="B1434" s="35">
        <v>12</v>
      </c>
    </row>
    <row r="1435" spans="1:2">
      <c r="A1435">
        <v>1</v>
      </c>
      <c r="B1435" s="35">
        <v>9.6</v>
      </c>
    </row>
    <row r="1436" spans="1:2">
      <c r="A1436">
        <v>1</v>
      </c>
      <c r="B1436" s="35">
        <v>9.0399999999999991</v>
      </c>
    </row>
    <row r="1437" spans="1:2">
      <c r="A1437">
        <v>1</v>
      </c>
      <c r="B1437" s="35">
        <v>10.6</v>
      </c>
    </row>
    <row r="1438" spans="1:2">
      <c r="A1438">
        <v>1</v>
      </c>
      <c r="B1438" s="35">
        <v>14.21</v>
      </c>
    </row>
    <row r="1439" spans="1:2">
      <c r="A1439">
        <v>1</v>
      </c>
      <c r="B1439" s="35">
        <v>14.91</v>
      </c>
    </row>
    <row r="1440" spans="1:2">
      <c r="A1440">
        <v>1</v>
      </c>
      <c r="B1440" s="35">
        <v>17</v>
      </c>
    </row>
    <row r="1441" spans="1:2">
      <c r="A1441">
        <v>1</v>
      </c>
      <c r="B1441" s="35">
        <v>13.8</v>
      </c>
    </row>
    <row r="1442" spans="1:2">
      <c r="A1442">
        <v>1</v>
      </c>
      <c r="B1442" s="35">
        <v>13.8</v>
      </c>
    </row>
    <row r="1443" spans="1:2">
      <c r="A1443">
        <v>1</v>
      </c>
      <c r="B1443" s="35">
        <v>13.3</v>
      </c>
    </row>
    <row r="1444" spans="1:2">
      <c r="A1444">
        <v>1</v>
      </c>
      <c r="B1444" s="35">
        <v>14</v>
      </c>
    </row>
    <row r="1445" spans="1:2">
      <c r="A1445">
        <v>1</v>
      </c>
      <c r="B1445" s="35">
        <v>11</v>
      </c>
    </row>
    <row r="1446" spans="1:2">
      <c r="A1446">
        <v>1</v>
      </c>
      <c r="B1446" s="35">
        <v>9.9700000000000006</v>
      </c>
    </row>
    <row r="1447" spans="1:2">
      <c r="A1447">
        <v>1</v>
      </c>
      <c r="B1447" s="35">
        <v>9.07</v>
      </c>
    </row>
    <row r="1448" spans="1:2">
      <c r="A1448">
        <v>1</v>
      </c>
      <c r="B1448" s="35">
        <v>12</v>
      </c>
    </row>
    <row r="1449" spans="1:2">
      <c r="A1449">
        <v>1</v>
      </c>
      <c r="B1449" s="35">
        <v>14</v>
      </c>
    </row>
    <row r="1450" spans="1:2">
      <c r="A1450">
        <v>1</v>
      </c>
      <c r="B1450" s="35">
        <v>18.149999999999999</v>
      </c>
    </row>
    <row r="1451" spans="1:2">
      <c r="A1451">
        <v>1</v>
      </c>
      <c r="B1451" s="35">
        <v>22.48</v>
      </c>
    </row>
    <row r="1452" spans="1:2">
      <c r="A1452">
        <v>1</v>
      </c>
      <c r="B1452" s="35">
        <v>13.53</v>
      </c>
    </row>
    <row r="1453" spans="1:2">
      <c r="A1453">
        <v>1</v>
      </c>
      <c r="B1453" s="35">
        <v>28</v>
      </c>
    </row>
    <row r="1454" spans="1:2">
      <c r="A1454">
        <v>1</v>
      </c>
      <c r="B1454" s="35">
        <v>26.1</v>
      </c>
    </row>
    <row r="1455" spans="1:2">
      <c r="A1455">
        <v>1</v>
      </c>
      <c r="B1455" s="35">
        <v>23.49</v>
      </c>
    </row>
    <row r="1456" spans="1:2">
      <c r="A1456">
        <v>1</v>
      </c>
      <c r="B1456" s="35">
        <v>20.3</v>
      </c>
    </row>
    <row r="1457" spans="1:2">
      <c r="A1457">
        <v>1</v>
      </c>
      <c r="B1457" s="35">
        <v>20.3</v>
      </c>
    </row>
    <row r="1458" spans="1:2">
      <c r="A1458">
        <v>1</v>
      </c>
      <c r="B1458" s="35">
        <v>7.7</v>
      </c>
    </row>
    <row r="1459" spans="1:2">
      <c r="A1459">
        <v>1</v>
      </c>
      <c r="B1459" s="35">
        <v>5.64</v>
      </c>
    </row>
    <row r="1460" spans="1:2">
      <c r="A1460">
        <v>1</v>
      </c>
      <c r="B1460" s="35">
        <v>5.67</v>
      </c>
    </row>
    <row r="1461" spans="1:2">
      <c r="A1461">
        <v>1</v>
      </c>
      <c r="B1461" s="35">
        <v>9.2899999999999991</v>
      </c>
    </row>
    <row r="1462" spans="1:2">
      <c r="A1462">
        <v>1</v>
      </c>
      <c r="B1462" s="35">
        <v>10.25</v>
      </c>
    </row>
    <row r="1463" spans="1:2">
      <c r="A1463">
        <v>1</v>
      </c>
      <c r="B1463" s="35">
        <v>10.16</v>
      </c>
    </row>
    <row r="1464" spans="1:2">
      <c r="A1464">
        <v>1</v>
      </c>
      <c r="B1464" s="35">
        <v>12.57</v>
      </c>
    </row>
    <row r="1465" spans="1:2">
      <c r="A1465">
        <v>1</v>
      </c>
      <c r="B1465" s="35">
        <v>20</v>
      </c>
    </row>
    <row r="1466" spans="1:2">
      <c r="A1466">
        <v>1</v>
      </c>
      <c r="B1466" s="35">
        <v>16</v>
      </c>
    </row>
    <row r="1467" spans="1:2">
      <c r="A1467">
        <v>1</v>
      </c>
      <c r="B1467" s="35">
        <v>24</v>
      </c>
    </row>
    <row r="1468" spans="1:2">
      <c r="A1468">
        <v>1</v>
      </c>
      <c r="B1468" s="35">
        <v>23</v>
      </c>
    </row>
    <row r="1469" spans="1:2">
      <c r="A1469">
        <v>1</v>
      </c>
      <c r="B1469" s="35">
        <v>22.98</v>
      </c>
    </row>
    <row r="1470" spans="1:2">
      <c r="A1470">
        <v>1</v>
      </c>
      <c r="B1470" s="35">
        <v>21.26</v>
      </c>
    </row>
    <row r="1471" spans="1:2">
      <c r="A1471">
        <v>1</v>
      </c>
      <c r="B1471" s="35">
        <v>18.149999999999999</v>
      </c>
    </row>
    <row r="1472" spans="1:2">
      <c r="A1472">
        <v>1</v>
      </c>
      <c r="B1472" s="35">
        <v>17.39</v>
      </c>
    </row>
    <row r="1473" spans="1:2">
      <c r="A1473">
        <v>1</v>
      </c>
      <c r="B1473" s="35">
        <v>17.5</v>
      </c>
    </row>
    <row r="1474" spans="1:2">
      <c r="A1474">
        <v>1</v>
      </c>
      <c r="B1474" s="35">
        <v>22.98</v>
      </c>
    </row>
    <row r="1475" spans="1:2">
      <c r="A1475">
        <v>1</v>
      </c>
      <c r="B1475" s="35">
        <v>24.49</v>
      </c>
    </row>
    <row r="1476" spans="1:2">
      <c r="A1476">
        <v>1</v>
      </c>
      <c r="B1476" s="35">
        <v>36.01</v>
      </c>
    </row>
    <row r="1477" spans="1:2">
      <c r="A1477">
        <v>1</v>
      </c>
      <c r="B1477" s="35">
        <v>10.15</v>
      </c>
    </row>
    <row r="1478" spans="1:2">
      <c r="A1478">
        <v>1</v>
      </c>
      <c r="B1478" s="35">
        <v>37.75</v>
      </c>
    </row>
    <row r="1479" spans="1:2">
      <c r="A1479">
        <v>1</v>
      </c>
      <c r="B1479" s="35">
        <v>35.04</v>
      </c>
    </row>
    <row r="1480" spans="1:2">
      <c r="A1480">
        <v>1</v>
      </c>
      <c r="B1480" s="35">
        <v>30.88</v>
      </c>
    </row>
    <row r="1481" spans="1:2">
      <c r="A1481">
        <v>1</v>
      </c>
      <c r="B1481" s="35">
        <v>28.97</v>
      </c>
    </row>
    <row r="1482" spans="1:2">
      <c r="A1482">
        <v>1</v>
      </c>
      <c r="B1482" s="35">
        <v>9.68</v>
      </c>
    </row>
    <row r="1483" spans="1:2">
      <c r="A1483">
        <v>1</v>
      </c>
      <c r="B1483" s="35">
        <v>9.25</v>
      </c>
    </row>
    <row r="1484" spans="1:2">
      <c r="A1484">
        <v>1</v>
      </c>
      <c r="B1484" s="35">
        <v>9.98</v>
      </c>
    </row>
    <row r="1485" spans="1:2">
      <c r="A1485">
        <v>1</v>
      </c>
      <c r="B1485" s="35">
        <v>17.5</v>
      </c>
    </row>
    <row r="1486" spans="1:2">
      <c r="A1486">
        <v>1</v>
      </c>
      <c r="B1486" s="35">
        <v>23</v>
      </c>
    </row>
    <row r="1487" spans="1:2">
      <c r="A1487">
        <v>1</v>
      </c>
      <c r="B1487" s="35">
        <v>24.49</v>
      </c>
    </row>
    <row r="1488" spans="1:2">
      <c r="A1488">
        <v>1</v>
      </c>
      <c r="B1488" s="35">
        <v>25</v>
      </c>
    </row>
    <row r="1489" spans="1:2">
      <c r="A1489">
        <v>1</v>
      </c>
      <c r="B1489" s="35">
        <v>25.35</v>
      </c>
    </row>
    <row r="1490" spans="1:2">
      <c r="A1490">
        <v>1</v>
      </c>
      <c r="B1490" s="35">
        <v>23.5</v>
      </c>
    </row>
    <row r="1491" spans="1:2">
      <c r="A1491">
        <v>1</v>
      </c>
      <c r="B1491" s="35">
        <v>26.9</v>
      </c>
    </row>
    <row r="1492" spans="1:2">
      <c r="A1492">
        <v>1</v>
      </c>
      <c r="B1492" s="35">
        <v>25.48</v>
      </c>
    </row>
    <row r="1493" spans="1:2">
      <c r="A1493">
        <v>1</v>
      </c>
      <c r="B1493" s="35">
        <v>25</v>
      </c>
    </row>
    <row r="1494" spans="1:2">
      <c r="A1494">
        <v>1</v>
      </c>
      <c r="B1494" s="35">
        <v>24.13</v>
      </c>
    </row>
    <row r="1495" spans="1:2">
      <c r="A1495">
        <v>1</v>
      </c>
      <c r="B1495" s="35">
        <v>23</v>
      </c>
    </row>
    <row r="1496" spans="1:2">
      <c r="A1496">
        <v>1</v>
      </c>
      <c r="B1496" s="35">
        <v>22.98</v>
      </c>
    </row>
    <row r="1497" spans="1:2">
      <c r="A1497">
        <v>1</v>
      </c>
      <c r="B1497" s="35">
        <v>23.03</v>
      </c>
    </row>
    <row r="1498" spans="1:2">
      <c r="A1498">
        <v>1</v>
      </c>
      <c r="B1498" s="35">
        <v>24.15</v>
      </c>
    </row>
    <row r="1499" spans="1:2">
      <c r="A1499">
        <v>1</v>
      </c>
      <c r="B1499" s="35">
        <v>26</v>
      </c>
    </row>
    <row r="1500" spans="1:2">
      <c r="A1500">
        <v>1</v>
      </c>
      <c r="B1500" s="35">
        <v>35.53</v>
      </c>
    </row>
    <row r="1501" spans="1:2">
      <c r="A1501">
        <v>1</v>
      </c>
      <c r="B1501" s="35">
        <v>21</v>
      </c>
    </row>
    <row r="1502" spans="1:2">
      <c r="A1502">
        <v>1</v>
      </c>
      <c r="B1502" s="35">
        <v>40.200000000000003</v>
      </c>
    </row>
    <row r="1503" spans="1:2">
      <c r="A1503">
        <v>1</v>
      </c>
      <c r="B1503" s="35">
        <v>38.19</v>
      </c>
    </row>
    <row r="1504" spans="1:2">
      <c r="A1504">
        <v>1</v>
      </c>
      <c r="B1504" s="35">
        <v>30.05</v>
      </c>
    </row>
    <row r="1505" spans="1:2">
      <c r="A1505">
        <v>1</v>
      </c>
      <c r="B1505" s="35">
        <v>27.15</v>
      </c>
    </row>
    <row r="1506" spans="1:2">
      <c r="A1506">
        <v>1</v>
      </c>
      <c r="B1506" s="35">
        <v>19.96</v>
      </c>
    </row>
    <row r="1507" spans="1:2">
      <c r="A1507">
        <v>1</v>
      </c>
      <c r="B1507" s="35">
        <v>18.96</v>
      </c>
    </row>
    <row r="1508" spans="1:2">
      <c r="A1508">
        <v>1</v>
      </c>
      <c r="B1508" s="35">
        <v>19.96</v>
      </c>
    </row>
    <row r="1509" spans="1:2">
      <c r="A1509">
        <v>1</v>
      </c>
      <c r="B1509" s="35">
        <v>23.5</v>
      </c>
    </row>
    <row r="1510" spans="1:2">
      <c r="A1510">
        <v>1</v>
      </c>
      <c r="B1510" s="35">
        <v>26.9</v>
      </c>
    </row>
    <row r="1511" spans="1:2">
      <c r="A1511">
        <v>1</v>
      </c>
      <c r="B1511" s="35">
        <v>27.9</v>
      </c>
    </row>
    <row r="1512" spans="1:2">
      <c r="A1512">
        <v>1</v>
      </c>
      <c r="B1512" s="35">
        <v>28.6</v>
      </c>
    </row>
    <row r="1513" spans="1:2">
      <c r="A1513">
        <v>1</v>
      </c>
      <c r="B1513" s="35">
        <v>30.1</v>
      </c>
    </row>
    <row r="1514" spans="1:2">
      <c r="A1514">
        <v>1</v>
      </c>
      <c r="B1514" s="35">
        <v>26.07</v>
      </c>
    </row>
    <row r="1515" spans="1:2">
      <c r="A1515">
        <v>1</v>
      </c>
      <c r="B1515" s="35">
        <v>36.72</v>
      </c>
    </row>
    <row r="1516" spans="1:2">
      <c r="A1516">
        <v>1</v>
      </c>
      <c r="B1516" s="35">
        <v>34.950000000000003</v>
      </c>
    </row>
    <row r="1517" spans="1:2">
      <c r="A1517">
        <v>1</v>
      </c>
      <c r="B1517" s="35">
        <v>34.92</v>
      </c>
    </row>
    <row r="1518" spans="1:2">
      <c r="A1518">
        <v>1</v>
      </c>
      <c r="B1518" s="35">
        <v>34.049999999999997</v>
      </c>
    </row>
    <row r="1519" spans="1:2">
      <c r="A1519">
        <v>1</v>
      </c>
      <c r="B1519" s="35">
        <v>32.07</v>
      </c>
    </row>
    <row r="1520" spans="1:2">
      <c r="A1520">
        <v>1</v>
      </c>
      <c r="B1520" s="35">
        <v>31.1</v>
      </c>
    </row>
    <row r="1521" spans="1:2">
      <c r="A1521">
        <v>1</v>
      </c>
      <c r="B1521" s="35">
        <v>32.07</v>
      </c>
    </row>
    <row r="1522" spans="1:2">
      <c r="A1522">
        <v>1</v>
      </c>
      <c r="B1522" s="35">
        <v>33.049999999999997</v>
      </c>
    </row>
    <row r="1523" spans="1:2">
      <c r="A1523">
        <v>1</v>
      </c>
      <c r="B1523" s="35">
        <v>33.200000000000003</v>
      </c>
    </row>
    <row r="1524" spans="1:2">
      <c r="A1524">
        <v>1</v>
      </c>
      <c r="B1524" s="35">
        <v>41.02</v>
      </c>
    </row>
    <row r="1525" spans="1:2">
      <c r="A1525">
        <v>1</v>
      </c>
      <c r="B1525" s="35">
        <v>24.57</v>
      </c>
    </row>
    <row r="1526" spans="1:2">
      <c r="A1526">
        <v>1</v>
      </c>
      <c r="B1526" s="35">
        <v>43.58</v>
      </c>
    </row>
    <row r="1527" spans="1:2">
      <c r="A1527">
        <v>1</v>
      </c>
      <c r="B1527" s="35">
        <v>37.53</v>
      </c>
    </row>
    <row r="1528" spans="1:2">
      <c r="A1528">
        <v>1</v>
      </c>
      <c r="B1528" s="35">
        <v>33.78</v>
      </c>
    </row>
    <row r="1529" spans="1:2">
      <c r="A1529">
        <v>1</v>
      </c>
      <c r="B1529" s="35">
        <v>31.82</v>
      </c>
    </row>
    <row r="1530" spans="1:2">
      <c r="A1530">
        <v>1</v>
      </c>
      <c r="B1530" s="35">
        <v>23.57</v>
      </c>
    </row>
    <row r="1531" spans="1:2">
      <c r="A1531">
        <v>1</v>
      </c>
      <c r="B1531" s="35">
        <v>23.57</v>
      </c>
    </row>
    <row r="1532" spans="1:2">
      <c r="A1532">
        <v>1</v>
      </c>
      <c r="B1532" s="35">
        <v>25</v>
      </c>
    </row>
    <row r="1533" spans="1:2">
      <c r="A1533">
        <v>1</v>
      </c>
      <c r="B1533" s="35">
        <v>30.85</v>
      </c>
    </row>
    <row r="1534" spans="1:2">
      <c r="A1534">
        <v>1</v>
      </c>
      <c r="B1534" s="35">
        <v>35.1</v>
      </c>
    </row>
    <row r="1535" spans="1:2">
      <c r="A1535">
        <v>1</v>
      </c>
      <c r="B1535" s="35">
        <v>36.07</v>
      </c>
    </row>
    <row r="1536" spans="1:2">
      <c r="A1536">
        <v>1</v>
      </c>
      <c r="B1536" s="35">
        <v>37.64</v>
      </c>
    </row>
    <row r="1537" spans="1:2">
      <c r="A1537">
        <v>1</v>
      </c>
      <c r="B1537" s="35">
        <v>27.85</v>
      </c>
    </row>
    <row r="1538" spans="1:2">
      <c r="A1538">
        <v>1</v>
      </c>
      <c r="B1538" s="35">
        <v>24.8</v>
      </c>
    </row>
    <row r="1539" spans="1:2">
      <c r="A1539">
        <v>1</v>
      </c>
      <c r="B1539" s="35">
        <v>28.35</v>
      </c>
    </row>
    <row r="1540" spans="1:2">
      <c r="A1540">
        <v>1</v>
      </c>
      <c r="B1540" s="35">
        <v>26</v>
      </c>
    </row>
    <row r="1541" spans="1:2">
      <c r="A1541">
        <v>1</v>
      </c>
      <c r="B1541" s="35">
        <v>25.3</v>
      </c>
    </row>
    <row r="1542" spans="1:2">
      <c r="A1542">
        <v>1</v>
      </c>
      <c r="B1542" s="35">
        <v>24.3</v>
      </c>
    </row>
    <row r="1543" spans="1:2">
      <c r="A1543">
        <v>1</v>
      </c>
      <c r="B1543" s="35">
        <v>22.05</v>
      </c>
    </row>
    <row r="1544" spans="1:2">
      <c r="A1544">
        <v>1</v>
      </c>
      <c r="B1544" s="35">
        <v>21.99</v>
      </c>
    </row>
    <row r="1545" spans="1:2">
      <c r="A1545">
        <v>1</v>
      </c>
      <c r="B1545" s="35">
        <v>21.9</v>
      </c>
    </row>
    <row r="1546" spans="1:2">
      <c r="A1546">
        <v>1</v>
      </c>
      <c r="B1546" s="35">
        <v>23.03</v>
      </c>
    </row>
    <row r="1547" spans="1:2">
      <c r="A1547">
        <v>1</v>
      </c>
      <c r="B1547" s="35">
        <v>24.35</v>
      </c>
    </row>
    <row r="1548" spans="1:2">
      <c r="A1548">
        <v>1</v>
      </c>
      <c r="B1548" s="35">
        <v>28.35</v>
      </c>
    </row>
    <row r="1549" spans="1:2">
      <c r="A1549">
        <v>1</v>
      </c>
      <c r="B1549" s="35">
        <v>22.05</v>
      </c>
    </row>
    <row r="1550" spans="1:2">
      <c r="A1550">
        <v>1</v>
      </c>
      <c r="B1550" s="35">
        <v>30.24</v>
      </c>
    </row>
    <row r="1551" spans="1:2">
      <c r="A1551">
        <v>1</v>
      </c>
      <c r="B1551" s="35">
        <v>27.85</v>
      </c>
    </row>
    <row r="1552" spans="1:2">
      <c r="A1552">
        <v>1</v>
      </c>
      <c r="B1552" s="35">
        <v>26.9</v>
      </c>
    </row>
    <row r="1553" spans="1:2">
      <c r="A1553">
        <v>1</v>
      </c>
      <c r="B1553" s="35">
        <v>25.3</v>
      </c>
    </row>
    <row r="1554" spans="1:2">
      <c r="A1554">
        <v>1</v>
      </c>
      <c r="B1554" s="35">
        <v>22.05</v>
      </c>
    </row>
    <row r="1555" spans="1:2">
      <c r="A1555">
        <v>1</v>
      </c>
      <c r="B1555" s="35">
        <v>21.41</v>
      </c>
    </row>
    <row r="1556" spans="1:2">
      <c r="A1556">
        <v>1</v>
      </c>
      <c r="B1556" s="35">
        <v>22</v>
      </c>
    </row>
    <row r="1557" spans="1:2">
      <c r="A1557">
        <v>1</v>
      </c>
      <c r="B1557" s="35">
        <v>23.8</v>
      </c>
    </row>
    <row r="1558" spans="1:2">
      <c r="A1558">
        <v>1</v>
      </c>
      <c r="B1558" s="35">
        <v>26.3</v>
      </c>
    </row>
    <row r="1559" spans="1:2">
      <c r="A1559">
        <v>1</v>
      </c>
      <c r="B1559" s="35">
        <v>28.51</v>
      </c>
    </row>
    <row r="1560" spans="1:2">
      <c r="A1560">
        <v>1</v>
      </c>
      <c r="B1560" s="35">
        <v>28.95</v>
      </c>
    </row>
    <row r="1561" spans="1:2">
      <c r="A1561">
        <v>1</v>
      </c>
      <c r="B1561" s="35">
        <v>21.7</v>
      </c>
    </row>
    <row r="1562" spans="1:2">
      <c r="A1562">
        <v>1</v>
      </c>
      <c r="B1562" s="35">
        <v>20</v>
      </c>
    </row>
    <row r="1563" spans="1:2">
      <c r="A1563">
        <v>1</v>
      </c>
      <c r="B1563" s="35">
        <v>22.32</v>
      </c>
    </row>
    <row r="1564" spans="1:2">
      <c r="A1564">
        <v>1</v>
      </c>
      <c r="B1564" s="35">
        <v>19.989999999999998</v>
      </c>
    </row>
    <row r="1565" spans="1:2">
      <c r="A1565">
        <v>1</v>
      </c>
      <c r="B1565" s="35">
        <v>17</v>
      </c>
    </row>
    <row r="1566" spans="1:2">
      <c r="A1566">
        <v>1</v>
      </c>
      <c r="B1566" s="35">
        <v>16.3</v>
      </c>
    </row>
    <row r="1567" spans="1:2">
      <c r="A1567">
        <v>1</v>
      </c>
      <c r="B1567" s="35">
        <v>12.61</v>
      </c>
    </row>
    <row r="1568" spans="1:2">
      <c r="A1568">
        <v>1</v>
      </c>
      <c r="B1568" s="35">
        <v>9.56</v>
      </c>
    </row>
    <row r="1569" spans="1:2">
      <c r="A1569">
        <v>1</v>
      </c>
      <c r="B1569" s="35">
        <v>13.74</v>
      </c>
    </row>
    <row r="1570" spans="1:2">
      <c r="A1570">
        <v>1</v>
      </c>
      <c r="B1570" s="35">
        <v>18.5</v>
      </c>
    </row>
    <row r="1571" spans="1:2">
      <c r="A1571">
        <v>1</v>
      </c>
      <c r="B1571" s="35">
        <v>23.03</v>
      </c>
    </row>
    <row r="1572" spans="1:2">
      <c r="A1572">
        <v>1</v>
      </c>
      <c r="B1572" s="35">
        <v>29.49</v>
      </c>
    </row>
    <row r="1573" spans="1:2">
      <c r="A1573">
        <v>1</v>
      </c>
      <c r="B1573" s="35">
        <v>17.079999999999998</v>
      </c>
    </row>
    <row r="1574" spans="1:2">
      <c r="A1574">
        <v>1</v>
      </c>
      <c r="B1574" s="35">
        <v>35.46</v>
      </c>
    </row>
    <row r="1575" spans="1:2">
      <c r="A1575">
        <v>1</v>
      </c>
      <c r="B1575" s="35">
        <v>31.71</v>
      </c>
    </row>
    <row r="1576" spans="1:2">
      <c r="A1576">
        <v>1</v>
      </c>
      <c r="B1576" s="35">
        <v>30.5</v>
      </c>
    </row>
    <row r="1577" spans="1:2">
      <c r="A1577">
        <v>1</v>
      </c>
      <c r="B1577" s="35">
        <v>28.51</v>
      </c>
    </row>
    <row r="1578" spans="1:2">
      <c r="A1578">
        <v>1</v>
      </c>
      <c r="B1578" s="35">
        <v>16</v>
      </c>
    </row>
    <row r="1579" spans="1:2">
      <c r="A1579">
        <v>1</v>
      </c>
      <c r="B1579" s="35">
        <v>15</v>
      </c>
    </row>
    <row r="1580" spans="1:2">
      <c r="A1580">
        <v>1</v>
      </c>
      <c r="B1580" s="35">
        <v>18</v>
      </c>
    </row>
    <row r="1581" spans="1:2">
      <c r="A1581">
        <v>1</v>
      </c>
      <c r="B1581" s="35">
        <v>21.7</v>
      </c>
    </row>
    <row r="1582" spans="1:2">
      <c r="A1582">
        <v>1</v>
      </c>
      <c r="B1582" s="35">
        <v>25</v>
      </c>
    </row>
    <row r="1583" spans="1:2">
      <c r="A1583">
        <v>1</v>
      </c>
      <c r="B1583" s="35">
        <v>25.8</v>
      </c>
    </row>
    <row r="1584" spans="1:2">
      <c r="A1584">
        <v>1</v>
      </c>
      <c r="B1584" s="35">
        <v>25.27</v>
      </c>
    </row>
    <row r="1585" spans="1:2">
      <c r="A1585">
        <v>1</v>
      </c>
      <c r="B1585" s="35">
        <v>29.1</v>
      </c>
    </row>
    <row r="1586" spans="1:2">
      <c r="A1586">
        <v>1</v>
      </c>
      <c r="B1586" s="35">
        <v>25.5</v>
      </c>
    </row>
    <row r="1587" spans="1:2">
      <c r="A1587">
        <v>1</v>
      </c>
      <c r="B1587" s="35">
        <v>28.25</v>
      </c>
    </row>
    <row r="1588" spans="1:2">
      <c r="A1588">
        <v>1</v>
      </c>
      <c r="B1588" s="35">
        <v>26</v>
      </c>
    </row>
    <row r="1589" spans="1:2">
      <c r="A1589">
        <v>1</v>
      </c>
      <c r="B1589" s="35">
        <v>25.3</v>
      </c>
    </row>
    <row r="1590" spans="1:2">
      <c r="A1590">
        <v>1</v>
      </c>
      <c r="B1590" s="35">
        <v>25.06</v>
      </c>
    </row>
    <row r="1591" spans="1:2">
      <c r="A1591">
        <v>1</v>
      </c>
      <c r="B1591" s="35">
        <v>24.94</v>
      </c>
    </row>
    <row r="1592" spans="1:2">
      <c r="A1592">
        <v>1</v>
      </c>
      <c r="B1592" s="35">
        <v>25</v>
      </c>
    </row>
    <row r="1593" spans="1:2">
      <c r="A1593">
        <v>1</v>
      </c>
      <c r="B1593" s="35">
        <v>25.03</v>
      </c>
    </row>
    <row r="1594" spans="1:2">
      <c r="A1594">
        <v>1</v>
      </c>
      <c r="B1594" s="35">
        <v>27.02</v>
      </c>
    </row>
    <row r="1595" spans="1:2">
      <c r="A1595">
        <v>1</v>
      </c>
      <c r="B1595" s="35">
        <v>31.01</v>
      </c>
    </row>
    <row r="1596" spans="1:2">
      <c r="A1596">
        <v>1</v>
      </c>
      <c r="B1596" s="35">
        <v>37.61</v>
      </c>
    </row>
    <row r="1597" spans="1:2">
      <c r="A1597">
        <v>1</v>
      </c>
      <c r="B1597" s="35">
        <v>24.51</v>
      </c>
    </row>
    <row r="1598" spans="1:2">
      <c r="A1598">
        <v>1</v>
      </c>
      <c r="B1598" s="35">
        <v>35</v>
      </c>
    </row>
    <row r="1599" spans="1:2">
      <c r="A1599">
        <v>1</v>
      </c>
      <c r="B1599" s="35">
        <v>34.700000000000003</v>
      </c>
    </row>
    <row r="1600" spans="1:2">
      <c r="A1600">
        <v>1</v>
      </c>
      <c r="B1600" s="35">
        <v>33.53</v>
      </c>
    </row>
    <row r="1601" spans="1:2">
      <c r="A1601">
        <v>1</v>
      </c>
      <c r="B1601" s="35">
        <v>30.79</v>
      </c>
    </row>
    <row r="1602" spans="1:2">
      <c r="A1602">
        <v>1</v>
      </c>
      <c r="B1602" s="35">
        <v>24.03</v>
      </c>
    </row>
    <row r="1603" spans="1:2">
      <c r="A1603">
        <v>1</v>
      </c>
      <c r="B1603" s="35">
        <v>24</v>
      </c>
    </row>
    <row r="1604" spans="1:2">
      <c r="A1604">
        <v>1</v>
      </c>
      <c r="B1604" s="35">
        <v>24.03</v>
      </c>
    </row>
    <row r="1605" spans="1:2">
      <c r="A1605">
        <v>1</v>
      </c>
      <c r="B1605" s="35">
        <v>25.3</v>
      </c>
    </row>
    <row r="1606" spans="1:2">
      <c r="A1606">
        <v>1</v>
      </c>
      <c r="B1606" s="35">
        <v>25.8</v>
      </c>
    </row>
    <row r="1607" spans="1:2">
      <c r="A1607">
        <v>1</v>
      </c>
      <c r="B1607" s="35">
        <v>26</v>
      </c>
    </row>
    <row r="1608" spans="1:2">
      <c r="A1608">
        <v>1</v>
      </c>
      <c r="B1608" s="35">
        <v>28.06</v>
      </c>
    </row>
    <row r="1609" spans="1:2">
      <c r="A1609">
        <v>1</v>
      </c>
      <c r="B1609" s="35">
        <v>31.5</v>
      </c>
    </row>
    <row r="1610" spans="1:2">
      <c r="A1610">
        <v>1</v>
      </c>
      <c r="B1610" s="35">
        <v>25.5</v>
      </c>
    </row>
    <row r="1611" spans="1:2">
      <c r="A1611">
        <v>1</v>
      </c>
      <c r="B1611" s="35">
        <v>25</v>
      </c>
    </row>
    <row r="1612" spans="1:2">
      <c r="A1612">
        <v>1</v>
      </c>
      <c r="B1612" s="35">
        <v>25</v>
      </c>
    </row>
    <row r="1613" spans="1:2">
      <c r="A1613">
        <v>1</v>
      </c>
      <c r="B1613" s="35">
        <v>24</v>
      </c>
    </row>
    <row r="1614" spans="1:2">
      <c r="A1614">
        <v>1</v>
      </c>
      <c r="B1614" s="35">
        <v>24</v>
      </c>
    </row>
    <row r="1615" spans="1:2">
      <c r="A1615">
        <v>1</v>
      </c>
      <c r="B1615" s="35">
        <v>24.4</v>
      </c>
    </row>
    <row r="1616" spans="1:2">
      <c r="A1616">
        <v>1</v>
      </c>
      <c r="B1616" s="35">
        <v>23</v>
      </c>
    </row>
    <row r="1617" spans="1:2">
      <c r="A1617">
        <v>1</v>
      </c>
      <c r="B1617" s="35">
        <v>22.9</v>
      </c>
    </row>
    <row r="1618" spans="1:2">
      <c r="A1618">
        <v>1</v>
      </c>
      <c r="B1618" s="35">
        <v>25.71</v>
      </c>
    </row>
    <row r="1619" spans="1:2">
      <c r="A1619">
        <v>1</v>
      </c>
      <c r="B1619" s="35">
        <v>31.97</v>
      </c>
    </row>
    <row r="1620" spans="1:2">
      <c r="A1620">
        <v>1</v>
      </c>
      <c r="B1620" s="35">
        <v>34.86</v>
      </c>
    </row>
    <row r="1621" spans="1:2">
      <c r="A1621">
        <v>1</v>
      </c>
      <c r="B1621" s="35">
        <v>25</v>
      </c>
    </row>
    <row r="1622" spans="1:2">
      <c r="A1622">
        <v>1</v>
      </c>
      <c r="B1622" s="35">
        <v>34.020000000000003</v>
      </c>
    </row>
    <row r="1623" spans="1:2">
      <c r="A1623">
        <v>1</v>
      </c>
      <c r="B1623" s="35">
        <v>33.17</v>
      </c>
    </row>
    <row r="1624" spans="1:2">
      <c r="A1624">
        <v>1</v>
      </c>
      <c r="B1624" s="35">
        <v>31.99</v>
      </c>
    </row>
    <row r="1625" spans="1:2">
      <c r="A1625">
        <v>1</v>
      </c>
      <c r="B1625" s="35">
        <v>30.41</v>
      </c>
    </row>
    <row r="1626" spans="1:2">
      <c r="A1626">
        <v>1</v>
      </c>
      <c r="B1626" s="35">
        <v>24.4</v>
      </c>
    </row>
    <row r="1627" spans="1:2">
      <c r="A1627">
        <v>1</v>
      </c>
      <c r="B1627" s="35">
        <v>24.4</v>
      </c>
    </row>
    <row r="1628" spans="1:2">
      <c r="A1628">
        <v>1</v>
      </c>
      <c r="B1628" s="35">
        <v>24.4</v>
      </c>
    </row>
    <row r="1629" spans="1:2">
      <c r="A1629">
        <v>1</v>
      </c>
      <c r="B1629" s="35">
        <v>25</v>
      </c>
    </row>
    <row r="1630" spans="1:2">
      <c r="A1630">
        <v>1</v>
      </c>
      <c r="B1630" s="35">
        <v>24.84</v>
      </c>
    </row>
    <row r="1631" spans="1:2">
      <c r="A1631">
        <v>1</v>
      </c>
      <c r="B1631" s="35">
        <v>24.59</v>
      </c>
    </row>
    <row r="1632" spans="1:2">
      <c r="A1632">
        <v>1</v>
      </c>
      <c r="B1632" s="35">
        <v>25</v>
      </c>
    </row>
    <row r="1633" spans="1:2">
      <c r="A1633">
        <v>1</v>
      </c>
      <c r="B1633" s="35">
        <v>25.8</v>
      </c>
    </row>
    <row r="1634" spans="1:2">
      <c r="A1634">
        <v>1</v>
      </c>
      <c r="B1634" s="35">
        <v>25</v>
      </c>
    </row>
    <row r="1635" spans="1:2">
      <c r="A1635">
        <v>1</v>
      </c>
      <c r="B1635" s="35">
        <v>35.5</v>
      </c>
    </row>
    <row r="1636" spans="1:2">
      <c r="A1636">
        <v>1</v>
      </c>
      <c r="B1636" s="35">
        <v>34.54</v>
      </c>
    </row>
    <row r="1637" spans="1:2">
      <c r="A1637">
        <v>1</v>
      </c>
      <c r="B1637" s="35">
        <v>33.479999999999997</v>
      </c>
    </row>
    <row r="1638" spans="1:2">
      <c r="A1638">
        <v>1</v>
      </c>
      <c r="B1638" s="35">
        <v>35.04</v>
      </c>
    </row>
    <row r="1639" spans="1:2">
      <c r="A1639">
        <v>1</v>
      </c>
      <c r="B1639" s="35">
        <v>33.53</v>
      </c>
    </row>
    <row r="1640" spans="1:2">
      <c r="A1640">
        <v>1</v>
      </c>
      <c r="B1640" s="35">
        <v>32.020000000000003</v>
      </c>
    </row>
    <row r="1641" spans="1:2">
      <c r="A1641">
        <v>1</v>
      </c>
      <c r="B1641" s="35">
        <v>32.090000000000003</v>
      </c>
    </row>
    <row r="1642" spans="1:2">
      <c r="A1642">
        <v>1</v>
      </c>
      <c r="B1642" s="35">
        <v>33.64</v>
      </c>
    </row>
    <row r="1643" spans="1:2">
      <c r="A1643">
        <v>1</v>
      </c>
      <c r="B1643" s="35">
        <v>35.17</v>
      </c>
    </row>
    <row r="1644" spans="1:2">
      <c r="A1644">
        <v>1</v>
      </c>
      <c r="B1644" s="35">
        <v>39.090000000000003</v>
      </c>
    </row>
    <row r="1645" spans="1:2">
      <c r="A1645">
        <v>1</v>
      </c>
      <c r="B1645" s="35">
        <v>25.09</v>
      </c>
    </row>
    <row r="1646" spans="1:2">
      <c r="A1646">
        <v>1</v>
      </c>
      <c r="B1646" s="35">
        <v>40.5</v>
      </c>
    </row>
    <row r="1647" spans="1:2">
      <c r="A1647">
        <v>1</v>
      </c>
      <c r="B1647" s="35">
        <v>37.64</v>
      </c>
    </row>
    <row r="1648" spans="1:2">
      <c r="A1648">
        <v>1</v>
      </c>
      <c r="B1648" s="35">
        <v>35.04</v>
      </c>
    </row>
    <row r="1649" spans="1:2">
      <c r="A1649">
        <v>1</v>
      </c>
      <c r="B1649" s="35">
        <v>33.99</v>
      </c>
    </row>
    <row r="1650" spans="1:2">
      <c r="A1650">
        <v>1</v>
      </c>
      <c r="B1650" s="35">
        <v>24.77</v>
      </c>
    </row>
    <row r="1651" spans="1:2">
      <c r="A1651">
        <v>1</v>
      </c>
      <c r="B1651" s="35">
        <v>24.47</v>
      </c>
    </row>
    <row r="1652" spans="1:2">
      <c r="A1652">
        <v>1</v>
      </c>
      <c r="B1652" s="35">
        <v>25.3</v>
      </c>
    </row>
    <row r="1653" spans="1:2">
      <c r="A1653">
        <v>1</v>
      </c>
      <c r="B1653" s="35">
        <v>28.01</v>
      </c>
    </row>
    <row r="1654" spans="1:2">
      <c r="A1654">
        <v>1</v>
      </c>
      <c r="B1654" s="35">
        <v>35.5</v>
      </c>
    </row>
    <row r="1655" spans="1:2">
      <c r="A1655">
        <v>1</v>
      </c>
      <c r="B1655" s="35">
        <v>37.68</v>
      </c>
    </row>
    <row r="1656" spans="1:2">
      <c r="A1656">
        <v>1</v>
      </c>
      <c r="B1656" s="35">
        <v>37.64</v>
      </c>
    </row>
    <row r="1657" spans="1:2">
      <c r="A1657">
        <v>1</v>
      </c>
      <c r="B1657" s="35">
        <v>28.6</v>
      </c>
    </row>
    <row r="1658" spans="1:2">
      <c r="A1658">
        <v>1</v>
      </c>
      <c r="B1658" s="35">
        <v>28.1</v>
      </c>
    </row>
    <row r="1659" spans="1:2">
      <c r="A1659">
        <v>1</v>
      </c>
      <c r="B1659" s="35">
        <v>37.270000000000003</v>
      </c>
    </row>
    <row r="1660" spans="1:2">
      <c r="A1660">
        <v>1</v>
      </c>
      <c r="B1660" s="35">
        <v>36.840000000000003</v>
      </c>
    </row>
    <row r="1661" spans="1:2">
      <c r="A1661">
        <v>1</v>
      </c>
      <c r="B1661" s="35">
        <v>37.1</v>
      </c>
    </row>
    <row r="1662" spans="1:2">
      <c r="A1662">
        <v>1</v>
      </c>
      <c r="B1662" s="35">
        <v>36.840000000000003</v>
      </c>
    </row>
    <row r="1663" spans="1:2">
      <c r="A1663">
        <v>1</v>
      </c>
      <c r="B1663" s="35">
        <v>35.020000000000003</v>
      </c>
    </row>
    <row r="1664" spans="1:2">
      <c r="A1664">
        <v>1</v>
      </c>
      <c r="B1664" s="35">
        <v>35.01</v>
      </c>
    </row>
    <row r="1665" spans="1:2">
      <c r="A1665">
        <v>1</v>
      </c>
      <c r="B1665" s="35">
        <v>35</v>
      </c>
    </row>
    <row r="1666" spans="1:2">
      <c r="A1666">
        <v>1</v>
      </c>
      <c r="B1666" s="35">
        <v>36.56</v>
      </c>
    </row>
    <row r="1667" spans="1:2">
      <c r="A1667">
        <v>1</v>
      </c>
      <c r="B1667" s="35">
        <v>37.049999999999997</v>
      </c>
    </row>
    <row r="1668" spans="1:2">
      <c r="A1668">
        <v>1</v>
      </c>
      <c r="B1668" s="35">
        <v>40.340000000000003</v>
      </c>
    </row>
    <row r="1669" spans="1:2">
      <c r="A1669">
        <v>1</v>
      </c>
      <c r="B1669" s="35">
        <v>25.8</v>
      </c>
    </row>
    <row r="1670" spans="1:2">
      <c r="A1670">
        <v>1</v>
      </c>
      <c r="B1670" s="35">
        <v>44.5</v>
      </c>
    </row>
    <row r="1671" spans="1:2">
      <c r="A1671">
        <v>1</v>
      </c>
      <c r="B1671" s="35">
        <v>40.6</v>
      </c>
    </row>
    <row r="1672" spans="1:2">
      <c r="A1672">
        <v>1</v>
      </c>
      <c r="B1672" s="35">
        <v>38.15</v>
      </c>
    </row>
    <row r="1673" spans="1:2">
      <c r="A1673">
        <v>1</v>
      </c>
      <c r="B1673" s="35">
        <v>36.159999999999997</v>
      </c>
    </row>
    <row r="1674" spans="1:2">
      <c r="A1674">
        <v>1</v>
      </c>
      <c r="B1674" s="35">
        <v>25.5</v>
      </c>
    </row>
    <row r="1675" spans="1:2">
      <c r="A1675">
        <v>1</v>
      </c>
      <c r="B1675" s="35">
        <v>25.5</v>
      </c>
    </row>
    <row r="1676" spans="1:2">
      <c r="A1676">
        <v>1</v>
      </c>
      <c r="B1676" s="35">
        <v>27.55</v>
      </c>
    </row>
    <row r="1677" spans="1:2">
      <c r="A1677">
        <v>1</v>
      </c>
      <c r="B1677" s="35">
        <v>29.5</v>
      </c>
    </row>
    <row r="1678" spans="1:2">
      <c r="A1678">
        <v>1</v>
      </c>
      <c r="B1678" s="35">
        <v>35.68</v>
      </c>
    </row>
    <row r="1679" spans="1:2">
      <c r="A1679">
        <v>1</v>
      </c>
      <c r="B1679" s="35">
        <v>37.840000000000003</v>
      </c>
    </row>
    <row r="1680" spans="1:2">
      <c r="A1680">
        <v>1</v>
      </c>
      <c r="B1680" s="35">
        <v>38.51</v>
      </c>
    </row>
    <row r="1681" spans="1:2">
      <c r="A1681">
        <v>1</v>
      </c>
      <c r="B1681" s="35">
        <v>37.549999999999997</v>
      </c>
    </row>
    <row r="1682" spans="1:2">
      <c r="A1682">
        <v>1</v>
      </c>
      <c r="B1682" s="35">
        <v>37.21</v>
      </c>
    </row>
    <row r="1683" spans="1:2">
      <c r="A1683">
        <v>1</v>
      </c>
      <c r="B1683" s="35">
        <v>37.840000000000003</v>
      </c>
    </row>
    <row r="1684" spans="1:2">
      <c r="A1684">
        <v>1</v>
      </c>
      <c r="B1684" s="35">
        <v>37.549999999999997</v>
      </c>
    </row>
    <row r="1685" spans="1:2">
      <c r="A1685">
        <v>1</v>
      </c>
      <c r="B1685" s="35">
        <v>37.520000000000003</v>
      </c>
    </row>
    <row r="1686" spans="1:2">
      <c r="A1686">
        <v>1</v>
      </c>
      <c r="B1686" s="35">
        <v>36.840000000000003</v>
      </c>
    </row>
    <row r="1687" spans="1:2">
      <c r="A1687">
        <v>1</v>
      </c>
      <c r="B1687" s="35">
        <v>36.19</v>
      </c>
    </row>
    <row r="1688" spans="1:2">
      <c r="A1688">
        <v>1</v>
      </c>
      <c r="B1688" s="35">
        <v>36.21</v>
      </c>
    </row>
    <row r="1689" spans="1:2">
      <c r="A1689">
        <v>1</v>
      </c>
      <c r="B1689" s="35">
        <v>36.39</v>
      </c>
    </row>
    <row r="1690" spans="1:2">
      <c r="A1690">
        <v>1</v>
      </c>
      <c r="B1690" s="35">
        <v>37.21</v>
      </c>
    </row>
    <row r="1691" spans="1:2">
      <c r="A1691">
        <v>1</v>
      </c>
      <c r="B1691" s="35">
        <v>37.869999999999997</v>
      </c>
    </row>
    <row r="1692" spans="1:2">
      <c r="A1692">
        <v>1</v>
      </c>
      <c r="B1692" s="35">
        <v>43.05</v>
      </c>
    </row>
    <row r="1693" spans="1:2">
      <c r="A1693">
        <v>1</v>
      </c>
      <c r="B1693" s="35">
        <v>36.840000000000003</v>
      </c>
    </row>
    <row r="1694" spans="1:2">
      <c r="A1694">
        <v>1</v>
      </c>
      <c r="B1694" s="35">
        <v>48.28</v>
      </c>
    </row>
    <row r="1695" spans="1:2">
      <c r="A1695">
        <v>1</v>
      </c>
      <c r="B1695" s="35">
        <v>45</v>
      </c>
    </row>
    <row r="1696" spans="1:2">
      <c r="A1696">
        <v>1</v>
      </c>
      <c r="B1696" s="35">
        <v>38.869999999999997</v>
      </c>
    </row>
    <row r="1697" spans="1:2">
      <c r="A1697">
        <v>1</v>
      </c>
      <c r="B1697" s="35">
        <v>38.71</v>
      </c>
    </row>
    <row r="1698" spans="1:2">
      <c r="A1698">
        <v>1</v>
      </c>
      <c r="B1698" s="35">
        <v>36.840000000000003</v>
      </c>
    </row>
    <row r="1699" spans="1:2">
      <c r="A1699">
        <v>1</v>
      </c>
      <c r="B1699" s="35">
        <v>36.840000000000003</v>
      </c>
    </row>
    <row r="1700" spans="1:2">
      <c r="A1700">
        <v>1</v>
      </c>
      <c r="B1700" s="35">
        <v>37.520000000000003</v>
      </c>
    </row>
    <row r="1701" spans="1:2">
      <c r="A1701">
        <v>1</v>
      </c>
      <c r="B1701" s="35">
        <v>38.369999999999997</v>
      </c>
    </row>
    <row r="1702" spans="1:2">
      <c r="A1702">
        <v>1</v>
      </c>
      <c r="B1702" s="35">
        <v>40.049999999999997</v>
      </c>
    </row>
    <row r="1703" spans="1:2">
      <c r="A1703">
        <v>1</v>
      </c>
      <c r="B1703" s="35">
        <v>39.46</v>
      </c>
    </row>
    <row r="1704" spans="1:2">
      <c r="A1704">
        <v>1</v>
      </c>
      <c r="B1704" s="35">
        <v>39</v>
      </c>
    </row>
    <row r="1705" spans="1:2">
      <c r="A1705">
        <v>1</v>
      </c>
      <c r="B1705" s="35">
        <v>38.880000000000003</v>
      </c>
    </row>
    <row r="1706" spans="1:2">
      <c r="A1706">
        <v>1</v>
      </c>
      <c r="B1706" s="35">
        <v>38.17</v>
      </c>
    </row>
    <row r="1707" spans="1:2">
      <c r="A1707">
        <v>1</v>
      </c>
      <c r="B1707" s="35">
        <v>40.51</v>
      </c>
    </row>
    <row r="1708" spans="1:2">
      <c r="A1708">
        <v>1</v>
      </c>
      <c r="B1708" s="35">
        <v>39.51</v>
      </c>
    </row>
    <row r="1709" spans="1:2">
      <c r="A1709">
        <v>1</v>
      </c>
      <c r="B1709" s="35">
        <v>39.51</v>
      </c>
    </row>
    <row r="1710" spans="1:2">
      <c r="A1710">
        <v>1</v>
      </c>
      <c r="B1710" s="35">
        <v>39.01</v>
      </c>
    </row>
    <row r="1711" spans="1:2">
      <c r="A1711">
        <v>1</v>
      </c>
      <c r="B1711" s="35">
        <v>38.17</v>
      </c>
    </row>
    <row r="1712" spans="1:2">
      <c r="A1712">
        <v>1</v>
      </c>
      <c r="B1712" s="35">
        <v>38.07</v>
      </c>
    </row>
    <row r="1713" spans="1:2">
      <c r="A1713">
        <v>1</v>
      </c>
      <c r="B1713" s="35">
        <v>37.69</v>
      </c>
    </row>
    <row r="1714" spans="1:2">
      <c r="A1714">
        <v>1</v>
      </c>
      <c r="B1714" s="35">
        <v>37.69</v>
      </c>
    </row>
    <row r="1715" spans="1:2">
      <c r="A1715">
        <v>1</v>
      </c>
      <c r="B1715" s="35">
        <v>37.69</v>
      </c>
    </row>
    <row r="1716" spans="1:2">
      <c r="A1716">
        <v>1</v>
      </c>
      <c r="B1716" s="35">
        <v>39.630000000000003</v>
      </c>
    </row>
    <row r="1717" spans="1:2">
      <c r="A1717">
        <v>1</v>
      </c>
      <c r="B1717" s="35">
        <v>37.770000000000003</v>
      </c>
    </row>
    <row r="1718" spans="1:2">
      <c r="A1718">
        <v>1</v>
      </c>
      <c r="B1718" s="35">
        <v>40.01</v>
      </c>
    </row>
    <row r="1719" spans="1:2">
      <c r="A1719">
        <v>1</v>
      </c>
      <c r="B1719" s="35">
        <v>38.880000000000003</v>
      </c>
    </row>
    <row r="1720" spans="1:2">
      <c r="A1720">
        <v>1</v>
      </c>
      <c r="B1720" s="35">
        <v>37.69</v>
      </c>
    </row>
    <row r="1721" spans="1:2">
      <c r="A1721">
        <v>1</v>
      </c>
      <c r="B1721" s="35">
        <v>36.380000000000003</v>
      </c>
    </row>
    <row r="1722" spans="1:2">
      <c r="A1722">
        <v>1</v>
      </c>
      <c r="B1722" s="35">
        <v>37.54</v>
      </c>
    </row>
    <row r="1723" spans="1:2">
      <c r="A1723">
        <v>1</v>
      </c>
      <c r="B1723" s="35">
        <v>37.54</v>
      </c>
    </row>
    <row r="1724" spans="1:2">
      <c r="A1724">
        <v>1</v>
      </c>
      <c r="B1724" s="35">
        <v>37.770000000000003</v>
      </c>
    </row>
    <row r="1725" spans="1:2">
      <c r="A1725">
        <v>1</v>
      </c>
      <c r="B1725" s="35">
        <v>38.42</v>
      </c>
    </row>
    <row r="1726" spans="1:2">
      <c r="A1726">
        <v>1</v>
      </c>
      <c r="B1726" s="35">
        <v>41.18</v>
      </c>
    </row>
    <row r="1727" spans="1:2">
      <c r="A1727">
        <v>1</v>
      </c>
      <c r="B1727" s="35">
        <v>41.58</v>
      </c>
    </row>
    <row r="1728" spans="1:2">
      <c r="A1728">
        <v>1</v>
      </c>
      <c r="B1728" s="35">
        <v>41.52</v>
      </c>
    </row>
    <row r="1729" spans="1:2">
      <c r="A1729">
        <v>1</v>
      </c>
      <c r="B1729" s="35">
        <v>26.3</v>
      </c>
    </row>
    <row r="1730" spans="1:2">
      <c r="A1730">
        <v>1</v>
      </c>
      <c r="B1730" s="35">
        <v>22.81</v>
      </c>
    </row>
    <row r="1731" spans="1:2">
      <c r="A1731">
        <v>1</v>
      </c>
      <c r="B1731" s="35">
        <v>37.11</v>
      </c>
    </row>
    <row r="1732" spans="1:2">
      <c r="A1732">
        <v>1</v>
      </c>
      <c r="B1732" s="35">
        <v>37.17</v>
      </c>
    </row>
    <row r="1733" spans="1:2">
      <c r="A1733">
        <v>1</v>
      </c>
      <c r="B1733" s="35">
        <v>37.53</v>
      </c>
    </row>
    <row r="1734" spans="1:2">
      <c r="A1734">
        <v>1</v>
      </c>
      <c r="B1734" s="35">
        <v>37.58</v>
      </c>
    </row>
    <row r="1735" spans="1:2">
      <c r="A1735">
        <v>1</v>
      </c>
      <c r="B1735" s="35">
        <v>37.17</v>
      </c>
    </row>
    <row r="1736" spans="1:2">
      <c r="A1736">
        <v>1</v>
      </c>
      <c r="B1736" s="35">
        <v>37.17</v>
      </c>
    </row>
    <row r="1737" spans="1:2">
      <c r="A1737">
        <v>1</v>
      </c>
      <c r="B1737" s="35">
        <v>37.17</v>
      </c>
    </row>
    <row r="1738" spans="1:2">
      <c r="A1738">
        <v>1</v>
      </c>
      <c r="B1738" s="35">
        <v>37.58</v>
      </c>
    </row>
    <row r="1739" spans="1:2">
      <c r="A1739">
        <v>1</v>
      </c>
      <c r="B1739" s="35">
        <v>38.17</v>
      </c>
    </row>
    <row r="1740" spans="1:2">
      <c r="A1740">
        <v>1</v>
      </c>
      <c r="B1740" s="35">
        <v>42.5</v>
      </c>
    </row>
    <row r="1741" spans="1:2">
      <c r="A1741">
        <v>1</v>
      </c>
      <c r="B1741" s="35">
        <v>22.89</v>
      </c>
    </row>
    <row r="1742" spans="1:2">
      <c r="A1742">
        <v>1</v>
      </c>
      <c r="B1742" s="35">
        <v>41.53</v>
      </c>
    </row>
    <row r="1743" spans="1:2">
      <c r="A1743">
        <v>1</v>
      </c>
      <c r="B1743" s="35">
        <v>40.07</v>
      </c>
    </row>
    <row r="1744" spans="1:2">
      <c r="A1744">
        <v>1</v>
      </c>
      <c r="B1744" s="35">
        <v>39.01</v>
      </c>
    </row>
    <row r="1745" spans="1:2">
      <c r="A1745">
        <v>1</v>
      </c>
      <c r="B1745" s="35">
        <v>38.1</v>
      </c>
    </row>
    <row r="1746" spans="1:2">
      <c r="A1746">
        <v>1</v>
      </c>
      <c r="B1746" s="35">
        <v>24.09</v>
      </c>
    </row>
    <row r="1747" spans="1:2">
      <c r="A1747">
        <v>1</v>
      </c>
      <c r="B1747" s="35">
        <v>24.06</v>
      </c>
    </row>
    <row r="1748" spans="1:2">
      <c r="A1748">
        <v>1</v>
      </c>
      <c r="B1748" s="35">
        <v>25</v>
      </c>
    </row>
    <row r="1749" spans="1:2">
      <c r="A1749">
        <v>1</v>
      </c>
      <c r="B1749" s="35">
        <v>29.62</v>
      </c>
    </row>
    <row r="1750" spans="1:2">
      <c r="A1750">
        <v>1</v>
      </c>
      <c r="B1750" s="35">
        <v>32.07</v>
      </c>
    </row>
    <row r="1751" spans="1:2">
      <c r="A1751">
        <v>1</v>
      </c>
      <c r="B1751" s="35">
        <v>34.880000000000003</v>
      </c>
    </row>
    <row r="1752" spans="1:2">
      <c r="A1752">
        <v>1</v>
      </c>
      <c r="B1752" s="35">
        <v>36.119999999999997</v>
      </c>
    </row>
    <row r="1753" spans="1:2">
      <c r="A1753">
        <v>1</v>
      </c>
      <c r="B1753" s="35">
        <v>37.33</v>
      </c>
    </row>
    <row r="1754" spans="1:2">
      <c r="A1754">
        <v>1</v>
      </c>
      <c r="B1754" s="35">
        <v>37.17</v>
      </c>
    </row>
    <row r="1755" spans="1:2">
      <c r="A1755">
        <v>1</v>
      </c>
      <c r="B1755" s="35">
        <v>35.01</v>
      </c>
    </row>
    <row r="1756" spans="1:2">
      <c r="A1756">
        <v>1</v>
      </c>
      <c r="B1756" s="35">
        <v>34.83</v>
      </c>
    </row>
    <row r="1757" spans="1:2">
      <c r="A1757">
        <v>1</v>
      </c>
      <c r="B1757" s="35">
        <v>34.409999999999997</v>
      </c>
    </row>
    <row r="1758" spans="1:2">
      <c r="A1758">
        <v>1</v>
      </c>
      <c r="B1758" s="35">
        <v>34.83</v>
      </c>
    </row>
    <row r="1759" spans="1:2">
      <c r="A1759">
        <v>1</v>
      </c>
      <c r="B1759" s="35">
        <v>34.409999999999997</v>
      </c>
    </row>
    <row r="1760" spans="1:2">
      <c r="A1760">
        <v>1</v>
      </c>
      <c r="B1760" s="35">
        <v>31.51</v>
      </c>
    </row>
    <row r="1761" spans="1:2">
      <c r="A1761">
        <v>1</v>
      </c>
      <c r="B1761" s="35">
        <v>30.07</v>
      </c>
    </row>
    <row r="1762" spans="1:2">
      <c r="A1762">
        <v>1</v>
      </c>
      <c r="B1762" s="35">
        <v>31.34</v>
      </c>
    </row>
    <row r="1763" spans="1:2">
      <c r="A1763">
        <v>1</v>
      </c>
      <c r="B1763" s="35">
        <v>37.17</v>
      </c>
    </row>
    <row r="1764" spans="1:2">
      <c r="A1764">
        <v>1</v>
      </c>
      <c r="B1764" s="35">
        <v>38.53</v>
      </c>
    </row>
    <row r="1765" spans="1:2">
      <c r="A1765">
        <v>1</v>
      </c>
      <c r="B1765" s="35">
        <v>36.090000000000003</v>
      </c>
    </row>
    <row r="1766" spans="1:2">
      <c r="A1766">
        <v>1</v>
      </c>
      <c r="B1766" s="35">
        <v>40.61</v>
      </c>
    </row>
    <row r="1767" spans="1:2">
      <c r="A1767">
        <v>1</v>
      </c>
      <c r="B1767" s="35">
        <v>40.67</v>
      </c>
    </row>
    <row r="1768" spans="1:2">
      <c r="A1768">
        <v>1</v>
      </c>
      <c r="B1768" s="35">
        <v>38.909999999999997</v>
      </c>
    </row>
    <row r="1769" spans="1:2">
      <c r="A1769">
        <v>1</v>
      </c>
      <c r="B1769" s="35">
        <v>38.31</v>
      </c>
    </row>
    <row r="1770" spans="1:2">
      <c r="A1770">
        <v>1</v>
      </c>
      <c r="B1770" s="35">
        <v>35.24</v>
      </c>
    </row>
    <row r="1771" spans="1:2">
      <c r="A1771">
        <v>1</v>
      </c>
      <c r="B1771" s="35">
        <v>35.020000000000003</v>
      </c>
    </row>
    <row r="1772" spans="1:2">
      <c r="A1772">
        <v>1</v>
      </c>
      <c r="B1772" s="35">
        <v>34.99</v>
      </c>
    </row>
    <row r="1773" spans="1:2">
      <c r="A1773">
        <v>1</v>
      </c>
      <c r="B1773" s="35">
        <v>34.409999999999997</v>
      </c>
    </row>
    <row r="1774" spans="1:2">
      <c r="A1774">
        <v>1</v>
      </c>
      <c r="B1774" s="35">
        <v>33.56</v>
      </c>
    </row>
    <row r="1775" spans="1:2">
      <c r="A1775">
        <v>1</v>
      </c>
      <c r="B1775" s="35">
        <v>34.83</v>
      </c>
    </row>
    <row r="1776" spans="1:2">
      <c r="A1776">
        <v>1</v>
      </c>
      <c r="B1776" s="35">
        <v>34.94</v>
      </c>
    </row>
    <row r="1777" spans="1:2">
      <c r="A1777">
        <v>1</v>
      </c>
      <c r="B1777" s="35">
        <v>37.68</v>
      </c>
    </row>
    <row r="1778" spans="1:2">
      <c r="A1778">
        <v>1</v>
      </c>
      <c r="B1778" s="35">
        <v>35.01</v>
      </c>
    </row>
    <row r="1779" spans="1:2">
      <c r="A1779">
        <v>1</v>
      </c>
      <c r="B1779" s="35">
        <v>27.1</v>
      </c>
    </row>
    <row r="1780" spans="1:2">
      <c r="A1780">
        <v>1</v>
      </c>
      <c r="B1780" s="35">
        <v>25.78</v>
      </c>
    </row>
    <row r="1781" spans="1:2">
      <c r="A1781">
        <v>1</v>
      </c>
      <c r="B1781" s="35">
        <v>24.43</v>
      </c>
    </row>
    <row r="1782" spans="1:2">
      <c r="A1782">
        <v>1</v>
      </c>
      <c r="B1782" s="35">
        <v>23</v>
      </c>
    </row>
    <row r="1783" spans="1:2">
      <c r="A1783">
        <v>1</v>
      </c>
      <c r="B1783" s="35">
        <v>20.9</v>
      </c>
    </row>
    <row r="1784" spans="1:2">
      <c r="A1784">
        <v>1</v>
      </c>
      <c r="B1784" s="35">
        <v>14</v>
      </c>
    </row>
    <row r="1785" spans="1:2">
      <c r="A1785">
        <v>1</v>
      </c>
      <c r="B1785" s="35">
        <v>14</v>
      </c>
    </row>
    <row r="1786" spans="1:2">
      <c r="A1786">
        <v>1</v>
      </c>
      <c r="B1786" s="35">
        <v>19.5</v>
      </c>
    </row>
    <row r="1787" spans="1:2">
      <c r="A1787">
        <v>1</v>
      </c>
      <c r="B1787" s="35">
        <v>26</v>
      </c>
    </row>
    <row r="1788" spans="1:2">
      <c r="A1788">
        <v>1</v>
      </c>
      <c r="B1788" s="35">
        <v>32.08</v>
      </c>
    </row>
    <row r="1789" spans="1:2">
      <c r="A1789">
        <v>1</v>
      </c>
      <c r="B1789" s="35">
        <v>30.01</v>
      </c>
    </row>
    <row r="1790" spans="1:2">
      <c r="A1790">
        <v>1</v>
      </c>
      <c r="B1790" s="35">
        <v>33.01</v>
      </c>
    </row>
    <row r="1791" spans="1:2">
      <c r="A1791">
        <v>1</v>
      </c>
      <c r="B1791" s="35">
        <v>33.01</v>
      </c>
    </row>
    <row r="1792" spans="1:2">
      <c r="A1792">
        <v>1</v>
      </c>
      <c r="B1792" s="35">
        <v>30.18</v>
      </c>
    </row>
    <row r="1793" spans="1:2">
      <c r="A1793">
        <v>1</v>
      </c>
      <c r="B1793" s="35">
        <v>27.19</v>
      </c>
    </row>
    <row r="1794" spans="1:2">
      <c r="A1794">
        <v>1</v>
      </c>
      <c r="B1794" s="35">
        <v>27.8</v>
      </c>
    </row>
    <row r="1795" spans="1:2">
      <c r="A1795">
        <v>1</v>
      </c>
      <c r="B1795" s="35">
        <v>27.8</v>
      </c>
    </row>
    <row r="1796" spans="1:2">
      <c r="A1796">
        <v>1</v>
      </c>
      <c r="B1796" s="35">
        <v>27.4</v>
      </c>
    </row>
    <row r="1797" spans="1:2">
      <c r="A1797">
        <v>1</v>
      </c>
      <c r="B1797" s="35">
        <v>27.5</v>
      </c>
    </row>
    <row r="1798" spans="1:2">
      <c r="A1798">
        <v>1</v>
      </c>
      <c r="B1798" s="35">
        <v>27.1</v>
      </c>
    </row>
    <row r="1799" spans="1:2">
      <c r="A1799">
        <v>1</v>
      </c>
      <c r="B1799" s="35">
        <v>25.89</v>
      </c>
    </row>
    <row r="1800" spans="1:2">
      <c r="A1800">
        <v>1</v>
      </c>
      <c r="B1800" s="35">
        <v>26.87</v>
      </c>
    </row>
    <row r="1801" spans="1:2">
      <c r="A1801">
        <v>1</v>
      </c>
      <c r="B1801" s="35">
        <v>22.9</v>
      </c>
    </row>
    <row r="1802" spans="1:2">
      <c r="A1802">
        <v>1</v>
      </c>
      <c r="B1802" s="35">
        <v>20.23</v>
      </c>
    </row>
    <row r="1803" spans="1:2">
      <c r="A1803">
        <v>1</v>
      </c>
      <c r="B1803" s="35">
        <v>28</v>
      </c>
    </row>
    <row r="1804" spans="1:2">
      <c r="A1804">
        <v>1</v>
      </c>
      <c r="B1804" s="35">
        <v>25.88</v>
      </c>
    </row>
    <row r="1805" spans="1:2">
      <c r="A1805">
        <v>1</v>
      </c>
      <c r="B1805" s="35">
        <v>24.83</v>
      </c>
    </row>
    <row r="1806" spans="1:2">
      <c r="A1806">
        <v>1</v>
      </c>
      <c r="B1806" s="35">
        <v>25</v>
      </c>
    </row>
    <row r="1807" spans="1:2">
      <c r="A1807">
        <v>1</v>
      </c>
      <c r="B1807" s="35">
        <v>25.23</v>
      </c>
    </row>
    <row r="1808" spans="1:2">
      <c r="A1808">
        <v>1</v>
      </c>
      <c r="B1808" s="35">
        <v>25.5</v>
      </c>
    </row>
    <row r="1809" spans="1:2">
      <c r="A1809">
        <v>1</v>
      </c>
      <c r="B1809" s="35">
        <v>25</v>
      </c>
    </row>
    <row r="1810" spans="1:2">
      <c r="A1810">
        <v>1</v>
      </c>
      <c r="B1810" s="35">
        <v>25.5</v>
      </c>
    </row>
    <row r="1811" spans="1:2">
      <c r="A1811">
        <v>1</v>
      </c>
      <c r="B1811" s="35">
        <v>25.91</v>
      </c>
    </row>
    <row r="1812" spans="1:2">
      <c r="A1812">
        <v>1</v>
      </c>
      <c r="B1812" s="35">
        <v>33.31</v>
      </c>
    </row>
    <row r="1813" spans="1:2">
      <c r="A1813">
        <v>1</v>
      </c>
      <c r="B1813" s="35">
        <v>20.170000000000002</v>
      </c>
    </row>
    <row r="1814" spans="1:2">
      <c r="A1814">
        <v>1</v>
      </c>
      <c r="B1814" s="35">
        <v>37.03</v>
      </c>
    </row>
    <row r="1815" spans="1:2">
      <c r="A1815">
        <v>1</v>
      </c>
      <c r="B1815" s="35">
        <v>35</v>
      </c>
    </row>
    <row r="1816" spans="1:2">
      <c r="A1816">
        <v>1</v>
      </c>
      <c r="B1816" s="35">
        <v>33.51</v>
      </c>
    </row>
    <row r="1817" spans="1:2">
      <c r="A1817">
        <v>1</v>
      </c>
      <c r="B1817" s="35">
        <v>30.24</v>
      </c>
    </row>
    <row r="1818" spans="1:2">
      <c r="A1818">
        <v>1</v>
      </c>
      <c r="B1818" s="35">
        <v>20</v>
      </c>
    </row>
    <row r="1819" spans="1:2">
      <c r="A1819">
        <v>1</v>
      </c>
      <c r="B1819" s="35">
        <v>19.920000000000002</v>
      </c>
    </row>
    <row r="1820" spans="1:2">
      <c r="A1820">
        <v>1</v>
      </c>
      <c r="B1820" s="35">
        <v>22.4</v>
      </c>
    </row>
    <row r="1821" spans="1:2">
      <c r="A1821">
        <v>1</v>
      </c>
      <c r="B1821" s="35">
        <v>25.88</v>
      </c>
    </row>
    <row r="1822" spans="1:2">
      <c r="A1822">
        <v>1</v>
      </c>
      <c r="B1822" s="35">
        <v>32.17</v>
      </c>
    </row>
    <row r="1823" spans="1:2">
      <c r="A1823">
        <v>1</v>
      </c>
      <c r="B1823" s="35">
        <v>32.69</v>
      </c>
    </row>
    <row r="1824" spans="1:2">
      <c r="A1824">
        <v>1</v>
      </c>
      <c r="B1824" s="35">
        <v>32.17</v>
      </c>
    </row>
    <row r="1825" spans="1:2">
      <c r="A1825">
        <v>1</v>
      </c>
      <c r="B1825" s="35">
        <v>24.2</v>
      </c>
    </row>
    <row r="1826" spans="1:2">
      <c r="A1826">
        <v>1</v>
      </c>
      <c r="B1826" s="35">
        <v>22.99</v>
      </c>
    </row>
    <row r="1827" spans="1:2">
      <c r="A1827">
        <v>1</v>
      </c>
      <c r="B1827" s="35">
        <v>29.32</v>
      </c>
    </row>
    <row r="1828" spans="1:2">
      <c r="A1828">
        <v>1</v>
      </c>
      <c r="B1828" s="35">
        <v>28.48</v>
      </c>
    </row>
    <row r="1829" spans="1:2">
      <c r="A1829">
        <v>1</v>
      </c>
      <c r="B1829" s="35">
        <v>25.59</v>
      </c>
    </row>
    <row r="1830" spans="1:2">
      <c r="A1830">
        <v>1</v>
      </c>
      <c r="B1830" s="35">
        <v>25</v>
      </c>
    </row>
    <row r="1831" spans="1:2">
      <c r="A1831">
        <v>1</v>
      </c>
      <c r="B1831" s="35">
        <v>24.51</v>
      </c>
    </row>
    <row r="1832" spans="1:2">
      <c r="A1832">
        <v>1</v>
      </c>
      <c r="B1832" s="35">
        <v>24.02</v>
      </c>
    </row>
    <row r="1833" spans="1:2">
      <c r="A1833">
        <v>1</v>
      </c>
      <c r="B1833" s="35">
        <v>26.09</v>
      </c>
    </row>
    <row r="1834" spans="1:2">
      <c r="A1834">
        <v>1</v>
      </c>
      <c r="B1834" s="35">
        <v>30.04</v>
      </c>
    </row>
    <row r="1835" spans="1:2">
      <c r="A1835">
        <v>1</v>
      </c>
      <c r="B1835" s="35">
        <v>32.94</v>
      </c>
    </row>
    <row r="1836" spans="1:2">
      <c r="A1836">
        <v>1</v>
      </c>
      <c r="B1836" s="35">
        <v>38.229999999999997</v>
      </c>
    </row>
    <row r="1837" spans="1:2">
      <c r="A1837">
        <v>1</v>
      </c>
      <c r="B1837" s="35">
        <v>22.16</v>
      </c>
    </row>
    <row r="1838" spans="1:2">
      <c r="A1838">
        <v>1</v>
      </c>
      <c r="B1838" s="35">
        <v>39.43</v>
      </c>
    </row>
    <row r="1839" spans="1:2">
      <c r="A1839">
        <v>1</v>
      </c>
      <c r="B1839" s="35">
        <v>37.31</v>
      </c>
    </row>
    <row r="1840" spans="1:2">
      <c r="A1840">
        <v>1</v>
      </c>
      <c r="B1840" s="35">
        <v>35</v>
      </c>
    </row>
    <row r="1841" spans="1:2">
      <c r="A1841">
        <v>1</v>
      </c>
      <c r="B1841" s="35">
        <v>32.5</v>
      </c>
    </row>
    <row r="1842" spans="1:2">
      <c r="A1842">
        <v>1</v>
      </c>
      <c r="B1842" s="35">
        <v>21.8</v>
      </c>
    </row>
    <row r="1843" spans="1:2">
      <c r="A1843">
        <v>1</v>
      </c>
      <c r="B1843" s="35">
        <v>21.8</v>
      </c>
    </row>
    <row r="1844" spans="1:2">
      <c r="A1844">
        <v>1</v>
      </c>
      <c r="B1844" s="35">
        <v>22.94</v>
      </c>
    </row>
    <row r="1845" spans="1:2">
      <c r="A1845">
        <v>1</v>
      </c>
      <c r="B1845" s="35">
        <v>24.2</v>
      </c>
    </row>
    <row r="1846" spans="1:2">
      <c r="A1846">
        <v>1</v>
      </c>
      <c r="B1846" s="35">
        <v>30.01</v>
      </c>
    </row>
    <row r="1847" spans="1:2">
      <c r="A1847">
        <v>1</v>
      </c>
      <c r="B1847" s="35">
        <v>32.33</v>
      </c>
    </row>
    <row r="1848" spans="1:2">
      <c r="A1848">
        <v>1</v>
      </c>
      <c r="B1848" s="35">
        <v>31.37</v>
      </c>
    </row>
    <row r="1849" spans="1:2">
      <c r="A1849">
        <v>1</v>
      </c>
      <c r="B1849" s="35">
        <v>30.87</v>
      </c>
    </row>
    <row r="1850" spans="1:2">
      <c r="A1850">
        <v>1</v>
      </c>
      <c r="B1850" s="35">
        <v>24</v>
      </c>
    </row>
    <row r="1851" spans="1:2">
      <c r="A1851">
        <v>1</v>
      </c>
      <c r="B1851" s="35">
        <v>31.24</v>
      </c>
    </row>
    <row r="1852" spans="1:2">
      <c r="A1852">
        <v>1</v>
      </c>
      <c r="B1852" s="35">
        <v>31.27</v>
      </c>
    </row>
    <row r="1853" spans="1:2">
      <c r="A1853">
        <v>1</v>
      </c>
      <c r="B1853" s="35">
        <v>31.48</v>
      </c>
    </row>
    <row r="1854" spans="1:2">
      <c r="A1854">
        <v>1</v>
      </c>
      <c r="B1854" s="35">
        <v>31.48</v>
      </c>
    </row>
    <row r="1855" spans="1:2">
      <c r="A1855">
        <v>1</v>
      </c>
      <c r="B1855" s="35">
        <v>31.3</v>
      </c>
    </row>
    <row r="1856" spans="1:2">
      <c r="A1856">
        <v>1</v>
      </c>
      <c r="B1856" s="35">
        <v>31</v>
      </c>
    </row>
    <row r="1857" spans="1:2">
      <c r="A1857">
        <v>1</v>
      </c>
      <c r="B1857" s="35">
        <v>30.87</v>
      </c>
    </row>
    <row r="1858" spans="1:2">
      <c r="A1858">
        <v>1</v>
      </c>
      <c r="B1858" s="35">
        <v>31.27</v>
      </c>
    </row>
    <row r="1859" spans="1:2">
      <c r="A1859">
        <v>1</v>
      </c>
      <c r="B1859" s="35">
        <v>32.94</v>
      </c>
    </row>
    <row r="1860" spans="1:2">
      <c r="A1860">
        <v>1</v>
      </c>
      <c r="B1860" s="35">
        <v>40.380000000000003</v>
      </c>
    </row>
    <row r="1861" spans="1:2">
      <c r="A1861">
        <v>1</v>
      </c>
      <c r="B1861" s="35">
        <v>23.69</v>
      </c>
    </row>
    <row r="1862" spans="1:2">
      <c r="A1862">
        <v>1</v>
      </c>
      <c r="B1862" s="35">
        <v>40.01</v>
      </c>
    </row>
    <row r="1863" spans="1:2">
      <c r="A1863">
        <v>1</v>
      </c>
      <c r="B1863" s="35">
        <v>37.71</v>
      </c>
    </row>
    <row r="1864" spans="1:2">
      <c r="A1864">
        <v>1</v>
      </c>
      <c r="B1864" s="35">
        <v>35.119999999999997</v>
      </c>
    </row>
    <row r="1865" spans="1:2">
      <c r="A1865">
        <v>1</v>
      </c>
      <c r="B1865" s="35">
        <v>32.479999999999997</v>
      </c>
    </row>
    <row r="1866" spans="1:2">
      <c r="A1866">
        <v>1</v>
      </c>
      <c r="B1866" s="35">
        <v>23.69</v>
      </c>
    </row>
    <row r="1867" spans="1:2">
      <c r="A1867">
        <v>1</v>
      </c>
      <c r="B1867" s="35">
        <v>23.69</v>
      </c>
    </row>
    <row r="1868" spans="1:2">
      <c r="A1868">
        <v>1</v>
      </c>
      <c r="B1868" s="35">
        <v>23.9</v>
      </c>
    </row>
    <row r="1869" spans="1:2">
      <c r="A1869">
        <v>1</v>
      </c>
      <c r="B1869" s="35">
        <v>24.69</v>
      </c>
    </row>
    <row r="1870" spans="1:2">
      <c r="A1870">
        <v>1</v>
      </c>
      <c r="B1870" s="35">
        <v>30.59</v>
      </c>
    </row>
    <row r="1871" spans="1:2">
      <c r="A1871">
        <v>1</v>
      </c>
      <c r="B1871" s="35">
        <v>31.48</v>
      </c>
    </row>
    <row r="1872" spans="1:2">
      <c r="A1872">
        <v>1</v>
      </c>
      <c r="B1872" s="35">
        <v>31.48</v>
      </c>
    </row>
    <row r="1873" spans="1:2">
      <c r="A1873">
        <v>1</v>
      </c>
      <c r="B1873" s="35">
        <v>29.22</v>
      </c>
    </row>
    <row r="1874" spans="1:2">
      <c r="A1874">
        <v>1</v>
      </c>
      <c r="B1874" s="35">
        <v>28.29</v>
      </c>
    </row>
    <row r="1875" spans="1:2">
      <c r="A1875">
        <v>1</v>
      </c>
      <c r="B1875" s="35">
        <v>29.01</v>
      </c>
    </row>
    <row r="1876" spans="1:2">
      <c r="A1876">
        <v>1</v>
      </c>
      <c r="B1876" s="35">
        <v>29.65</v>
      </c>
    </row>
    <row r="1877" spans="1:2">
      <c r="A1877">
        <v>1</v>
      </c>
      <c r="B1877" s="35">
        <v>29.75</v>
      </c>
    </row>
    <row r="1878" spans="1:2">
      <c r="A1878">
        <v>1</v>
      </c>
      <c r="B1878" s="35">
        <v>29.79</v>
      </c>
    </row>
    <row r="1879" spans="1:2">
      <c r="A1879">
        <v>1</v>
      </c>
      <c r="B1879" s="35">
        <v>29.79</v>
      </c>
    </row>
    <row r="1880" spans="1:2">
      <c r="A1880">
        <v>1</v>
      </c>
      <c r="B1880" s="35">
        <v>30</v>
      </c>
    </row>
    <row r="1881" spans="1:2">
      <c r="A1881">
        <v>1</v>
      </c>
      <c r="B1881" s="35">
        <v>29.75</v>
      </c>
    </row>
    <row r="1882" spans="1:2">
      <c r="A1882">
        <v>1</v>
      </c>
      <c r="B1882" s="35">
        <v>30</v>
      </c>
    </row>
    <row r="1883" spans="1:2">
      <c r="A1883">
        <v>1</v>
      </c>
      <c r="B1883" s="35">
        <v>29.75</v>
      </c>
    </row>
    <row r="1884" spans="1:2">
      <c r="A1884">
        <v>1</v>
      </c>
      <c r="B1884" s="35">
        <v>33.64</v>
      </c>
    </row>
    <row r="1885" spans="1:2">
      <c r="A1885">
        <v>1</v>
      </c>
      <c r="B1885" s="35">
        <v>28.87</v>
      </c>
    </row>
    <row r="1886" spans="1:2">
      <c r="A1886">
        <v>1</v>
      </c>
      <c r="B1886" s="35">
        <v>36.42</v>
      </c>
    </row>
    <row r="1887" spans="1:2">
      <c r="A1887">
        <v>1</v>
      </c>
      <c r="B1887" s="35">
        <v>35.159999999999997</v>
      </c>
    </row>
    <row r="1888" spans="1:2">
      <c r="A1888">
        <v>1</v>
      </c>
      <c r="B1888" s="35">
        <v>32.11</v>
      </c>
    </row>
    <row r="1889" spans="1:2">
      <c r="A1889">
        <v>1</v>
      </c>
      <c r="B1889" s="35">
        <v>28.79</v>
      </c>
    </row>
    <row r="1890" spans="1:2">
      <c r="A1890">
        <v>1</v>
      </c>
      <c r="B1890" s="35">
        <v>28.79</v>
      </c>
    </row>
    <row r="1891" spans="1:2">
      <c r="A1891">
        <v>1</v>
      </c>
      <c r="B1891" s="35">
        <v>28.51</v>
      </c>
    </row>
    <row r="1892" spans="1:2">
      <c r="A1892">
        <v>1</v>
      </c>
      <c r="B1892" s="35">
        <v>29.29</v>
      </c>
    </row>
    <row r="1893" spans="1:2">
      <c r="A1893">
        <v>1</v>
      </c>
      <c r="B1893" s="35">
        <v>30.25</v>
      </c>
    </row>
    <row r="1894" spans="1:2">
      <c r="A1894">
        <v>1</v>
      </c>
      <c r="B1894" s="35">
        <v>31.57</v>
      </c>
    </row>
    <row r="1895" spans="1:2">
      <c r="A1895">
        <v>1</v>
      </c>
      <c r="B1895" s="35">
        <v>32.06</v>
      </c>
    </row>
    <row r="1896" spans="1:2">
      <c r="A1896">
        <v>1</v>
      </c>
      <c r="B1896" s="35">
        <v>29.75</v>
      </c>
    </row>
    <row r="1897" spans="1:2">
      <c r="A1897">
        <v>1</v>
      </c>
      <c r="B1897" s="35">
        <v>28.12</v>
      </c>
    </row>
    <row r="1898" spans="1:2">
      <c r="A1898">
        <v>1</v>
      </c>
      <c r="B1898" s="35">
        <v>25</v>
      </c>
    </row>
    <row r="1899" spans="1:2">
      <c r="A1899">
        <v>1</v>
      </c>
      <c r="B1899" s="35">
        <v>29.04</v>
      </c>
    </row>
    <row r="1900" spans="1:2">
      <c r="A1900">
        <v>1</v>
      </c>
      <c r="B1900" s="35">
        <v>29.77</v>
      </c>
    </row>
    <row r="1901" spans="1:2">
      <c r="A1901">
        <v>1</v>
      </c>
      <c r="B1901" s="35">
        <v>30.54</v>
      </c>
    </row>
    <row r="1902" spans="1:2">
      <c r="A1902">
        <v>1</v>
      </c>
      <c r="B1902" s="35">
        <v>30.79</v>
      </c>
    </row>
    <row r="1903" spans="1:2">
      <c r="A1903">
        <v>1</v>
      </c>
      <c r="B1903" s="35">
        <v>29.78</v>
      </c>
    </row>
    <row r="1904" spans="1:2">
      <c r="A1904">
        <v>1</v>
      </c>
      <c r="B1904" s="35">
        <v>29.01</v>
      </c>
    </row>
    <row r="1905" spans="1:2">
      <c r="A1905">
        <v>1</v>
      </c>
      <c r="B1905" s="35">
        <v>28.51</v>
      </c>
    </row>
    <row r="1906" spans="1:2">
      <c r="A1906">
        <v>1</v>
      </c>
      <c r="B1906" s="35">
        <v>28.01</v>
      </c>
    </row>
    <row r="1907" spans="1:2">
      <c r="A1907">
        <v>1</v>
      </c>
      <c r="B1907" s="35">
        <v>29.01</v>
      </c>
    </row>
    <row r="1908" spans="1:2">
      <c r="A1908">
        <v>1</v>
      </c>
      <c r="B1908" s="35">
        <v>30.54</v>
      </c>
    </row>
    <row r="1909" spans="1:2">
      <c r="A1909">
        <v>1</v>
      </c>
      <c r="B1909" s="35">
        <v>24.19</v>
      </c>
    </row>
    <row r="1910" spans="1:2">
      <c r="A1910">
        <v>1</v>
      </c>
      <c r="B1910" s="35">
        <v>35.03</v>
      </c>
    </row>
    <row r="1911" spans="1:2">
      <c r="A1911">
        <v>1</v>
      </c>
      <c r="B1911" s="35">
        <v>33.03</v>
      </c>
    </row>
    <row r="1912" spans="1:2">
      <c r="A1912">
        <v>1</v>
      </c>
      <c r="B1912" s="35">
        <v>29.54</v>
      </c>
    </row>
    <row r="1913" spans="1:2">
      <c r="A1913">
        <v>1</v>
      </c>
      <c r="B1913" s="35">
        <v>26.21</v>
      </c>
    </row>
    <row r="1914" spans="1:2">
      <c r="A1914">
        <v>1</v>
      </c>
      <c r="B1914" s="35">
        <v>24.09</v>
      </c>
    </row>
    <row r="1915" spans="1:2">
      <c r="A1915">
        <v>1</v>
      </c>
      <c r="B1915" s="35">
        <v>24.19</v>
      </c>
    </row>
    <row r="1916" spans="1:2">
      <c r="A1916">
        <v>1</v>
      </c>
      <c r="B1916" s="35">
        <v>24.2</v>
      </c>
    </row>
    <row r="1917" spans="1:2">
      <c r="A1917">
        <v>1</v>
      </c>
      <c r="B1917" s="35">
        <v>24.09</v>
      </c>
    </row>
    <row r="1918" spans="1:2">
      <c r="A1918">
        <v>1</v>
      </c>
      <c r="B1918" s="35">
        <v>24.19</v>
      </c>
    </row>
    <row r="1919" spans="1:2">
      <c r="A1919">
        <v>1</v>
      </c>
      <c r="B1919" s="35">
        <v>28.01</v>
      </c>
    </row>
    <row r="1920" spans="1:2">
      <c r="A1920">
        <v>1</v>
      </c>
      <c r="B1920" s="35">
        <v>29.04</v>
      </c>
    </row>
    <row r="1921" spans="1:2">
      <c r="A1921">
        <v>1</v>
      </c>
      <c r="B1921" s="35">
        <v>25.51</v>
      </c>
    </row>
    <row r="1922" spans="1:2">
      <c r="A1922">
        <v>1</v>
      </c>
      <c r="B1922" s="35">
        <v>22.54</v>
      </c>
    </row>
    <row r="1923" spans="1:2">
      <c r="A1923">
        <v>1</v>
      </c>
      <c r="B1923" s="35">
        <v>27.51</v>
      </c>
    </row>
    <row r="1924" spans="1:2">
      <c r="A1924">
        <v>1</v>
      </c>
      <c r="B1924" s="35">
        <v>27.58</v>
      </c>
    </row>
    <row r="1925" spans="1:2">
      <c r="A1925">
        <v>1</v>
      </c>
      <c r="B1925" s="35">
        <v>27.6</v>
      </c>
    </row>
    <row r="1926" spans="1:2">
      <c r="A1926">
        <v>1</v>
      </c>
      <c r="B1926" s="35">
        <v>28</v>
      </c>
    </row>
    <row r="1927" spans="1:2">
      <c r="A1927">
        <v>1</v>
      </c>
      <c r="B1927" s="35">
        <v>27.8</v>
      </c>
    </row>
    <row r="1928" spans="1:2">
      <c r="A1928">
        <v>1</v>
      </c>
      <c r="B1928" s="35">
        <v>27.6</v>
      </c>
    </row>
    <row r="1929" spans="1:2">
      <c r="A1929">
        <v>1</v>
      </c>
      <c r="B1929" s="35">
        <v>27.5</v>
      </c>
    </row>
    <row r="1930" spans="1:2">
      <c r="A1930">
        <v>1</v>
      </c>
      <c r="B1930" s="35">
        <v>27.5</v>
      </c>
    </row>
    <row r="1931" spans="1:2">
      <c r="A1931">
        <v>1</v>
      </c>
      <c r="B1931" s="35">
        <v>28</v>
      </c>
    </row>
    <row r="1932" spans="1:2">
      <c r="A1932">
        <v>1</v>
      </c>
      <c r="B1932" s="35">
        <v>30.01</v>
      </c>
    </row>
    <row r="1933" spans="1:2">
      <c r="A1933">
        <v>1</v>
      </c>
      <c r="B1933" s="35">
        <v>25.51</v>
      </c>
    </row>
    <row r="1934" spans="1:2">
      <c r="A1934">
        <v>1</v>
      </c>
      <c r="B1934" s="35">
        <v>34.83</v>
      </c>
    </row>
    <row r="1935" spans="1:2">
      <c r="A1935">
        <v>1</v>
      </c>
      <c r="B1935" s="35">
        <v>34.57</v>
      </c>
    </row>
    <row r="1936" spans="1:2">
      <c r="A1936">
        <v>1</v>
      </c>
      <c r="B1936" s="35">
        <v>31.22</v>
      </c>
    </row>
    <row r="1937" spans="1:2">
      <c r="A1937">
        <v>1</v>
      </c>
      <c r="B1937" s="35">
        <v>28</v>
      </c>
    </row>
    <row r="1938" spans="1:2">
      <c r="A1938">
        <v>1</v>
      </c>
      <c r="B1938" s="35">
        <v>25.51</v>
      </c>
    </row>
    <row r="1939" spans="1:2">
      <c r="A1939">
        <v>1</v>
      </c>
      <c r="B1939" s="35">
        <v>26.01</v>
      </c>
    </row>
    <row r="1940" spans="1:2">
      <c r="A1940">
        <v>1</v>
      </c>
      <c r="B1940" s="35">
        <v>26.01</v>
      </c>
    </row>
    <row r="1941" spans="1:2">
      <c r="A1941">
        <v>1</v>
      </c>
      <c r="B1941" s="35">
        <v>27</v>
      </c>
    </row>
    <row r="1942" spans="1:2">
      <c r="A1942">
        <v>1</v>
      </c>
      <c r="B1942" s="35">
        <v>23.99</v>
      </c>
    </row>
    <row r="1943" spans="1:2">
      <c r="A1943">
        <v>1</v>
      </c>
      <c r="B1943" s="35">
        <v>26.04</v>
      </c>
    </row>
    <row r="1944" spans="1:2">
      <c r="A1944">
        <v>1</v>
      </c>
      <c r="B1944" s="35">
        <v>27.85</v>
      </c>
    </row>
    <row r="1945" spans="1:2">
      <c r="A1945">
        <v>1</v>
      </c>
      <c r="B1945" s="35">
        <v>28.11</v>
      </c>
    </row>
    <row r="1946" spans="1:2">
      <c r="A1946">
        <v>1</v>
      </c>
      <c r="B1946" s="35">
        <v>27.2</v>
      </c>
    </row>
    <row r="1947" spans="1:2">
      <c r="A1947">
        <v>1</v>
      </c>
      <c r="B1947" s="35">
        <v>27.55</v>
      </c>
    </row>
    <row r="1948" spans="1:2">
      <c r="A1948">
        <v>1</v>
      </c>
      <c r="B1948" s="35">
        <v>28.3</v>
      </c>
    </row>
    <row r="1949" spans="1:2">
      <c r="A1949">
        <v>1</v>
      </c>
      <c r="B1949" s="35">
        <v>27.61</v>
      </c>
    </row>
    <row r="1950" spans="1:2">
      <c r="A1950">
        <v>1</v>
      </c>
      <c r="B1950" s="35">
        <v>28.7</v>
      </c>
    </row>
    <row r="1951" spans="1:2">
      <c r="A1951">
        <v>1</v>
      </c>
      <c r="B1951" s="35">
        <v>27.85</v>
      </c>
    </row>
    <row r="1952" spans="1:2">
      <c r="A1952">
        <v>1</v>
      </c>
      <c r="B1952" s="35">
        <v>26.61</v>
      </c>
    </row>
    <row r="1953" spans="1:2">
      <c r="A1953">
        <v>1</v>
      </c>
      <c r="B1953" s="35">
        <v>24.51</v>
      </c>
    </row>
    <row r="1954" spans="1:2">
      <c r="A1954">
        <v>1</v>
      </c>
      <c r="B1954" s="35">
        <v>23.5</v>
      </c>
    </row>
    <row r="1955" spans="1:2">
      <c r="A1955">
        <v>1</v>
      </c>
      <c r="B1955" s="35">
        <v>27.05</v>
      </c>
    </row>
    <row r="1956" spans="1:2">
      <c r="A1956">
        <v>1</v>
      </c>
      <c r="B1956" s="35">
        <v>30.23</v>
      </c>
    </row>
    <row r="1957" spans="1:2">
      <c r="A1957">
        <v>1</v>
      </c>
      <c r="B1957" s="35">
        <v>27.05</v>
      </c>
    </row>
    <row r="1958" spans="1:2">
      <c r="A1958">
        <v>1</v>
      </c>
      <c r="B1958" s="35">
        <v>32.57</v>
      </c>
    </row>
    <row r="1959" spans="1:2">
      <c r="A1959">
        <v>1</v>
      </c>
      <c r="B1959" s="35">
        <v>31.82</v>
      </c>
    </row>
    <row r="1960" spans="1:2">
      <c r="A1960">
        <v>1</v>
      </c>
      <c r="B1960" s="35">
        <v>30.01</v>
      </c>
    </row>
    <row r="1961" spans="1:2">
      <c r="A1961">
        <v>1</v>
      </c>
      <c r="B1961" s="35">
        <v>27.05</v>
      </c>
    </row>
    <row r="1962" spans="1:2">
      <c r="A1962">
        <v>1</v>
      </c>
      <c r="B1962" s="35">
        <v>27.11</v>
      </c>
    </row>
    <row r="1963" spans="1:2">
      <c r="A1963">
        <v>1</v>
      </c>
      <c r="B1963" s="35">
        <v>27.1</v>
      </c>
    </row>
    <row r="1964" spans="1:2">
      <c r="A1964">
        <v>1</v>
      </c>
      <c r="B1964" s="35">
        <v>27.11</v>
      </c>
    </row>
    <row r="1965" spans="1:2">
      <c r="A1965">
        <v>1</v>
      </c>
      <c r="B1965" s="35">
        <v>27.55</v>
      </c>
    </row>
    <row r="1966" spans="1:2">
      <c r="A1966">
        <v>1</v>
      </c>
      <c r="B1966" s="35">
        <v>26</v>
      </c>
    </row>
    <row r="1967" spans="1:2">
      <c r="A1967">
        <v>1</v>
      </c>
      <c r="B1967" s="35">
        <v>24.03</v>
      </c>
    </row>
    <row r="1968" spans="1:2">
      <c r="A1968">
        <v>1</v>
      </c>
      <c r="B1968" s="35">
        <v>26.08</v>
      </c>
    </row>
    <row r="1969" spans="1:2">
      <c r="A1969">
        <v>1</v>
      </c>
      <c r="B1969" s="35">
        <v>30.14</v>
      </c>
    </row>
    <row r="1970" spans="1:2">
      <c r="A1970">
        <v>1</v>
      </c>
      <c r="B1970" s="35">
        <v>27.89</v>
      </c>
    </row>
    <row r="1971" spans="1:2">
      <c r="A1971">
        <v>1</v>
      </c>
      <c r="B1971" s="35">
        <v>31.32</v>
      </c>
    </row>
    <row r="1972" spans="1:2">
      <c r="A1972">
        <v>1</v>
      </c>
      <c r="B1972" s="35">
        <v>31.09</v>
      </c>
    </row>
    <row r="1973" spans="1:2">
      <c r="A1973">
        <v>1</v>
      </c>
      <c r="B1973" s="35">
        <v>31.32</v>
      </c>
    </row>
    <row r="1974" spans="1:2">
      <c r="A1974">
        <v>1</v>
      </c>
      <c r="B1974" s="35">
        <v>31.59</v>
      </c>
    </row>
    <row r="1975" spans="1:2">
      <c r="A1975">
        <v>1</v>
      </c>
      <c r="B1975" s="35">
        <v>30.78</v>
      </c>
    </row>
    <row r="1976" spans="1:2">
      <c r="A1976">
        <v>1</v>
      </c>
      <c r="B1976" s="35">
        <v>29.14</v>
      </c>
    </row>
    <row r="1977" spans="1:2">
      <c r="A1977">
        <v>1</v>
      </c>
      <c r="B1977" s="35">
        <v>27.9</v>
      </c>
    </row>
    <row r="1978" spans="1:2">
      <c r="A1978">
        <v>1</v>
      </c>
      <c r="B1978" s="35">
        <v>26.23</v>
      </c>
    </row>
    <row r="1979" spans="1:2">
      <c r="A1979">
        <v>1</v>
      </c>
      <c r="B1979" s="35">
        <v>27.51</v>
      </c>
    </row>
    <row r="1980" spans="1:2">
      <c r="A1980">
        <v>1</v>
      </c>
      <c r="B1980" s="35">
        <v>33.14</v>
      </c>
    </row>
    <row r="1981" spans="1:2">
      <c r="A1981">
        <v>1</v>
      </c>
      <c r="B1981" s="35">
        <v>25</v>
      </c>
    </row>
    <row r="1982" spans="1:2">
      <c r="A1982">
        <v>1</v>
      </c>
      <c r="B1982" s="35">
        <v>33.99</v>
      </c>
    </row>
    <row r="1983" spans="1:2">
      <c r="A1983">
        <v>1</v>
      </c>
      <c r="B1983" s="35">
        <v>32.049999999999997</v>
      </c>
    </row>
    <row r="1984" spans="1:2">
      <c r="A1984">
        <v>1</v>
      </c>
      <c r="B1984" s="35">
        <v>28.71</v>
      </c>
    </row>
    <row r="1985" spans="1:2">
      <c r="A1985">
        <v>1</v>
      </c>
      <c r="B1985" s="35">
        <v>23.5</v>
      </c>
    </row>
    <row r="1986" spans="1:2">
      <c r="A1986">
        <v>1</v>
      </c>
      <c r="B1986" s="35">
        <v>24.53</v>
      </c>
    </row>
    <row r="1987" spans="1:2">
      <c r="A1987">
        <v>1</v>
      </c>
      <c r="B1987" s="35">
        <v>24.09</v>
      </c>
    </row>
    <row r="1988" spans="1:2">
      <c r="A1988">
        <v>1</v>
      </c>
      <c r="B1988" s="35">
        <v>25</v>
      </c>
    </row>
    <row r="1989" spans="1:2">
      <c r="A1989">
        <v>1</v>
      </c>
      <c r="B1989" s="35">
        <v>28.64</v>
      </c>
    </row>
    <row r="1990" spans="1:2">
      <c r="A1990">
        <v>1</v>
      </c>
      <c r="B1990" s="35">
        <v>30.94</v>
      </c>
    </row>
    <row r="1991" spans="1:2">
      <c r="A1991">
        <v>1</v>
      </c>
      <c r="B1991" s="35">
        <v>31.05</v>
      </c>
    </row>
    <row r="1992" spans="1:2">
      <c r="A1992">
        <v>1</v>
      </c>
      <c r="B1992" s="35">
        <v>31.51</v>
      </c>
    </row>
    <row r="1993" spans="1:2">
      <c r="A1993">
        <v>1</v>
      </c>
      <c r="B1993" s="35">
        <v>23.4</v>
      </c>
    </row>
    <row r="1994" spans="1:2">
      <c r="A1994">
        <v>1</v>
      </c>
      <c r="B1994" s="35">
        <v>21.49</v>
      </c>
    </row>
    <row r="1995" spans="1:2">
      <c r="A1995">
        <v>1</v>
      </c>
      <c r="B1995" s="35">
        <v>28.84</v>
      </c>
    </row>
    <row r="1996" spans="1:2">
      <c r="A1996">
        <v>1</v>
      </c>
      <c r="B1996" s="35">
        <v>29.39</v>
      </c>
    </row>
    <row r="1997" spans="1:2">
      <c r="A1997">
        <v>1</v>
      </c>
      <c r="B1997" s="35">
        <v>29.84</v>
      </c>
    </row>
    <row r="1998" spans="1:2">
      <c r="A1998">
        <v>1</v>
      </c>
      <c r="B1998" s="35">
        <v>31.05</v>
      </c>
    </row>
    <row r="1999" spans="1:2">
      <c r="A1999">
        <v>1</v>
      </c>
      <c r="B1999" s="35">
        <v>29.85</v>
      </c>
    </row>
    <row r="2000" spans="1:2">
      <c r="A2000">
        <v>1</v>
      </c>
      <c r="B2000" s="35">
        <v>28.09</v>
      </c>
    </row>
    <row r="2001" spans="1:2">
      <c r="A2001">
        <v>1</v>
      </c>
      <c r="B2001" s="35">
        <v>27.51</v>
      </c>
    </row>
    <row r="2002" spans="1:2">
      <c r="A2002">
        <v>1</v>
      </c>
      <c r="B2002" s="35">
        <v>27.72</v>
      </c>
    </row>
    <row r="2003" spans="1:2">
      <c r="A2003">
        <v>1</v>
      </c>
      <c r="B2003" s="35">
        <v>27.51</v>
      </c>
    </row>
    <row r="2004" spans="1:2">
      <c r="A2004">
        <v>1</v>
      </c>
      <c r="B2004" s="35">
        <v>33.78</v>
      </c>
    </row>
    <row r="2005" spans="1:2">
      <c r="A2005">
        <v>1</v>
      </c>
      <c r="B2005" s="35">
        <v>21.24</v>
      </c>
    </row>
    <row r="2006" spans="1:2">
      <c r="A2006">
        <v>1</v>
      </c>
      <c r="B2006" s="35">
        <v>34.06</v>
      </c>
    </row>
    <row r="2007" spans="1:2">
      <c r="A2007">
        <v>1</v>
      </c>
      <c r="B2007" s="35">
        <v>33.6</v>
      </c>
    </row>
    <row r="2008" spans="1:2">
      <c r="A2008">
        <v>1</v>
      </c>
      <c r="B2008" s="35">
        <v>31.05</v>
      </c>
    </row>
    <row r="2009" spans="1:2">
      <c r="A2009">
        <v>1</v>
      </c>
      <c r="B2009" s="35">
        <v>30.03</v>
      </c>
    </row>
    <row r="2010" spans="1:2">
      <c r="A2010">
        <v>1</v>
      </c>
      <c r="B2010" s="35">
        <v>20.9</v>
      </c>
    </row>
    <row r="2011" spans="1:2">
      <c r="A2011">
        <v>1</v>
      </c>
      <c r="B2011" s="35">
        <v>20.74</v>
      </c>
    </row>
    <row r="2012" spans="1:2">
      <c r="A2012">
        <v>1</v>
      </c>
      <c r="B2012" s="35">
        <v>21.24</v>
      </c>
    </row>
    <row r="2013" spans="1:2">
      <c r="A2013">
        <v>1</v>
      </c>
      <c r="B2013" s="35">
        <v>23.63</v>
      </c>
    </row>
    <row r="2014" spans="1:2">
      <c r="A2014">
        <v>1</v>
      </c>
      <c r="B2014" s="35">
        <v>25.88</v>
      </c>
    </row>
    <row r="2015" spans="1:2">
      <c r="A2015">
        <v>1</v>
      </c>
      <c r="B2015" s="35">
        <v>27.51</v>
      </c>
    </row>
    <row r="2016" spans="1:2">
      <c r="A2016">
        <v>1</v>
      </c>
      <c r="B2016" s="35">
        <v>29.6</v>
      </c>
    </row>
    <row r="2017" spans="1:2">
      <c r="A2017">
        <v>1</v>
      </c>
      <c r="B2017" s="35">
        <v>32.799999999999997</v>
      </c>
    </row>
    <row r="2018" spans="1:2">
      <c r="A2018">
        <v>1</v>
      </c>
      <c r="B2018" s="35">
        <v>32.22</v>
      </c>
    </row>
    <row r="2019" spans="1:2">
      <c r="A2019">
        <v>1</v>
      </c>
      <c r="B2019" s="35">
        <v>31.32</v>
      </c>
    </row>
    <row r="2020" spans="1:2">
      <c r="A2020">
        <v>1</v>
      </c>
      <c r="B2020" s="35">
        <v>31.1</v>
      </c>
    </row>
    <row r="2021" spans="1:2">
      <c r="A2021">
        <v>1</v>
      </c>
      <c r="B2021" s="35">
        <v>31.95</v>
      </c>
    </row>
    <row r="2022" spans="1:2">
      <c r="A2022">
        <v>1</v>
      </c>
      <c r="B2022" s="35">
        <v>32.47</v>
      </c>
    </row>
    <row r="2023" spans="1:2">
      <c r="A2023">
        <v>1</v>
      </c>
      <c r="B2023" s="35">
        <v>31.6</v>
      </c>
    </row>
    <row r="2024" spans="1:2">
      <c r="A2024">
        <v>1</v>
      </c>
      <c r="B2024" s="35">
        <v>30.12</v>
      </c>
    </row>
    <row r="2025" spans="1:2">
      <c r="A2025">
        <v>1</v>
      </c>
      <c r="B2025" s="35">
        <v>28.51</v>
      </c>
    </row>
    <row r="2026" spans="1:2">
      <c r="A2026">
        <v>1</v>
      </c>
      <c r="B2026" s="35">
        <v>28.79</v>
      </c>
    </row>
    <row r="2027" spans="1:2">
      <c r="A2027">
        <v>1</v>
      </c>
      <c r="B2027" s="35">
        <v>30.01</v>
      </c>
    </row>
    <row r="2028" spans="1:2">
      <c r="A2028">
        <v>1</v>
      </c>
      <c r="B2028" s="35">
        <v>31.1</v>
      </c>
    </row>
    <row r="2029" spans="1:2">
      <c r="A2029">
        <v>1</v>
      </c>
      <c r="B2029" s="35">
        <v>33.78</v>
      </c>
    </row>
    <row r="2030" spans="1:2">
      <c r="A2030">
        <v>1</v>
      </c>
      <c r="B2030" s="35">
        <v>34.479999999999997</v>
      </c>
    </row>
    <row r="2031" spans="1:2">
      <c r="A2031">
        <v>1</v>
      </c>
      <c r="B2031" s="35">
        <v>33.22</v>
      </c>
    </row>
    <row r="2032" spans="1:2">
      <c r="A2032">
        <v>1</v>
      </c>
      <c r="B2032" s="35">
        <v>32.47</v>
      </c>
    </row>
    <row r="2033" spans="1:2">
      <c r="A2033">
        <v>1</v>
      </c>
      <c r="B2033" s="35">
        <v>30.02</v>
      </c>
    </row>
    <row r="2034" spans="1:2">
      <c r="A2034">
        <v>1</v>
      </c>
      <c r="B2034" s="35">
        <v>31.1</v>
      </c>
    </row>
    <row r="2035" spans="1:2">
      <c r="A2035">
        <v>1</v>
      </c>
      <c r="B2035" s="35">
        <v>31.1</v>
      </c>
    </row>
    <row r="2036" spans="1:2">
      <c r="A2036">
        <v>1</v>
      </c>
      <c r="B2036" s="35">
        <v>31.55</v>
      </c>
    </row>
    <row r="2037" spans="1:2">
      <c r="A2037">
        <v>1</v>
      </c>
      <c r="B2037" s="35">
        <v>32.72</v>
      </c>
    </row>
    <row r="2038" spans="1:2">
      <c r="A2038">
        <v>1</v>
      </c>
      <c r="B2038" s="35">
        <v>32.049999999999997</v>
      </c>
    </row>
    <row r="2039" spans="1:2">
      <c r="A2039">
        <v>1</v>
      </c>
      <c r="B2039" s="35">
        <v>32.049999999999997</v>
      </c>
    </row>
    <row r="2040" spans="1:2">
      <c r="A2040">
        <v>1</v>
      </c>
      <c r="B2040" s="35">
        <v>31.62</v>
      </c>
    </row>
    <row r="2041" spans="1:2">
      <c r="A2041">
        <v>1</v>
      </c>
      <c r="B2041" s="35">
        <v>28.01</v>
      </c>
    </row>
    <row r="2042" spans="1:2">
      <c r="A2042">
        <v>1</v>
      </c>
      <c r="B2042" s="35">
        <v>21</v>
      </c>
    </row>
    <row r="2043" spans="1:2">
      <c r="A2043">
        <v>1</v>
      </c>
      <c r="B2043" s="35">
        <v>19.5</v>
      </c>
    </row>
    <row r="2044" spans="1:2">
      <c r="A2044">
        <v>1</v>
      </c>
      <c r="B2044" s="35">
        <v>19.5</v>
      </c>
    </row>
    <row r="2045" spans="1:2">
      <c r="A2045">
        <v>1</v>
      </c>
      <c r="B2045" s="35">
        <v>19.5</v>
      </c>
    </row>
    <row r="2046" spans="1:2">
      <c r="A2046">
        <v>1</v>
      </c>
      <c r="B2046" s="35">
        <v>19.5</v>
      </c>
    </row>
    <row r="2047" spans="1:2">
      <c r="A2047">
        <v>1</v>
      </c>
      <c r="B2047" s="35">
        <v>16.82</v>
      </c>
    </row>
    <row r="2048" spans="1:2">
      <c r="A2048">
        <v>1</v>
      </c>
      <c r="B2048" s="35">
        <v>18.190000000000001</v>
      </c>
    </row>
    <row r="2049" spans="1:2">
      <c r="A2049">
        <v>1</v>
      </c>
      <c r="B2049" s="35">
        <v>18.899999999999999</v>
      </c>
    </row>
    <row r="2050" spans="1:2">
      <c r="A2050">
        <v>1</v>
      </c>
      <c r="B2050" s="35">
        <v>19.5</v>
      </c>
    </row>
    <row r="2051" spans="1:2">
      <c r="A2051">
        <v>1</v>
      </c>
      <c r="B2051" s="35">
        <v>21.33</v>
      </c>
    </row>
    <row r="2052" spans="1:2">
      <c r="A2052">
        <v>1</v>
      </c>
      <c r="B2052" s="35">
        <v>32.46</v>
      </c>
    </row>
    <row r="2053" spans="1:2">
      <c r="A2053">
        <v>1</v>
      </c>
      <c r="B2053" s="35">
        <v>20.46</v>
      </c>
    </row>
    <row r="2054" spans="1:2">
      <c r="A2054">
        <v>1</v>
      </c>
      <c r="B2054" s="35">
        <v>30.21</v>
      </c>
    </row>
    <row r="2055" spans="1:2">
      <c r="A2055">
        <v>1</v>
      </c>
      <c r="B2055" s="35">
        <v>31</v>
      </c>
    </row>
    <row r="2056" spans="1:2">
      <c r="A2056">
        <v>1</v>
      </c>
      <c r="B2056" s="35">
        <v>30.02</v>
      </c>
    </row>
    <row r="2057" spans="1:2">
      <c r="A2057">
        <v>1</v>
      </c>
      <c r="B2057" s="35">
        <v>28.51</v>
      </c>
    </row>
    <row r="2058" spans="1:2">
      <c r="A2058">
        <v>1</v>
      </c>
      <c r="B2058" s="35">
        <v>19.899999999999999</v>
      </c>
    </row>
    <row r="2059" spans="1:2">
      <c r="A2059">
        <v>1</v>
      </c>
      <c r="B2059" s="35">
        <v>19.600000000000001</v>
      </c>
    </row>
    <row r="2060" spans="1:2">
      <c r="A2060">
        <v>1</v>
      </c>
      <c r="B2060" s="35">
        <v>19.8</v>
      </c>
    </row>
    <row r="2061" spans="1:2">
      <c r="A2061">
        <v>1</v>
      </c>
      <c r="B2061" s="35">
        <v>22.2</v>
      </c>
    </row>
    <row r="2062" spans="1:2">
      <c r="A2062">
        <v>1</v>
      </c>
      <c r="B2062" s="35">
        <v>25.53</v>
      </c>
    </row>
    <row r="2063" spans="1:2">
      <c r="A2063">
        <v>1</v>
      </c>
      <c r="B2063" s="35">
        <v>25</v>
      </c>
    </row>
    <row r="2064" spans="1:2">
      <c r="A2064">
        <v>1</v>
      </c>
      <c r="B2064" s="35">
        <v>21.32</v>
      </c>
    </row>
    <row r="2065" spans="1:2">
      <c r="A2065">
        <v>1</v>
      </c>
      <c r="B2065" s="35">
        <v>22.49</v>
      </c>
    </row>
    <row r="2066" spans="1:2">
      <c r="A2066">
        <v>1</v>
      </c>
      <c r="B2066" s="35">
        <v>19</v>
      </c>
    </row>
    <row r="2067" spans="1:2">
      <c r="A2067">
        <v>1</v>
      </c>
      <c r="B2067" s="35">
        <v>22</v>
      </c>
    </row>
    <row r="2068" spans="1:2">
      <c r="A2068">
        <v>1</v>
      </c>
      <c r="B2068" s="35">
        <v>25.23</v>
      </c>
    </row>
    <row r="2069" spans="1:2">
      <c r="A2069">
        <v>1</v>
      </c>
      <c r="B2069" s="35">
        <v>27.23</v>
      </c>
    </row>
    <row r="2070" spans="1:2">
      <c r="A2070">
        <v>1</v>
      </c>
      <c r="B2070" s="35">
        <v>27.75</v>
      </c>
    </row>
    <row r="2071" spans="1:2">
      <c r="A2071">
        <v>1</v>
      </c>
      <c r="B2071" s="35">
        <v>27.51</v>
      </c>
    </row>
    <row r="2072" spans="1:2">
      <c r="A2072">
        <v>1</v>
      </c>
      <c r="B2072" s="35">
        <v>27.2</v>
      </c>
    </row>
    <row r="2073" spans="1:2">
      <c r="A2073">
        <v>1</v>
      </c>
      <c r="B2073" s="35">
        <v>25.92</v>
      </c>
    </row>
    <row r="2074" spans="1:2">
      <c r="A2074">
        <v>1</v>
      </c>
      <c r="B2074" s="35">
        <v>26.56</v>
      </c>
    </row>
    <row r="2075" spans="1:2">
      <c r="A2075">
        <v>1</v>
      </c>
      <c r="B2075" s="35">
        <v>28</v>
      </c>
    </row>
    <row r="2076" spans="1:2">
      <c r="A2076">
        <v>1</v>
      </c>
      <c r="B2076" s="35">
        <v>30</v>
      </c>
    </row>
    <row r="2077" spans="1:2">
      <c r="A2077">
        <v>1</v>
      </c>
      <c r="B2077" s="35">
        <v>18.54</v>
      </c>
    </row>
    <row r="2078" spans="1:2">
      <c r="A2078">
        <v>1</v>
      </c>
      <c r="B2078" s="35">
        <v>30.75</v>
      </c>
    </row>
    <row r="2079" spans="1:2">
      <c r="A2079">
        <v>1</v>
      </c>
      <c r="B2079" s="35">
        <v>30.5</v>
      </c>
    </row>
    <row r="2080" spans="1:2">
      <c r="A2080">
        <v>1</v>
      </c>
      <c r="B2080" s="35">
        <v>29.51</v>
      </c>
    </row>
    <row r="2081" spans="1:2">
      <c r="A2081">
        <v>1</v>
      </c>
      <c r="B2081" s="35">
        <v>26.01</v>
      </c>
    </row>
    <row r="2082" spans="1:2">
      <c r="A2082">
        <v>1</v>
      </c>
      <c r="B2082" s="35">
        <v>18.25</v>
      </c>
    </row>
    <row r="2083" spans="1:2">
      <c r="A2083">
        <v>1</v>
      </c>
      <c r="B2083" s="35">
        <v>18.5</v>
      </c>
    </row>
    <row r="2084" spans="1:2">
      <c r="A2084">
        <v>1</v>
      </c>
      <c r="B2084" s="35">
        <v>20.6</v>
      </c>
    </row>
    <row r="2085" spans="1:2">
      <c r="A2085">
        <v>1</v>
      </c>
      <c r="B2085" s="35">
        <v>24.65</v>
      </c>
    </row>
    <row r="2086" spans="1:2">
      <c r="A2086">
        <v>1</v>
      </c>
      <c r="B2086" s="35">
        <v>26.95</v>
      </c>
    </row>
    <row r="2087" spans="1:2">
      <c r="A2087">
        <v>1</v>
      </c>
      <c r="B2087" s="35">
        <v>25.91</v>
      </c>
    </row>
    <row r="2088" spans="1:2">
      <c r="A2088">
        <v>1</v>
      </c>
      <c r="B2088" s="35">
        <v>22.67</v>
      </c>
    </row>
    <row r="2089" spans="1:2">
      <c r="A2089">
        <v>1</v>
      </c>
      <c r="B2089" s="35">
        <v>28.85</v>
      </c>
    </row>
    <row r="2090" spans="1:2">
      <c r="A2090">
        <v>1</v>
      </c>
      <c r="B2090" s="35">
        <v>27.75</v>
      </c>
    </row>
    <row r="2091" spans="1:2">
      <c r="A2091">
        <v>1</v>
      </c>
      <c r="B2091" s="35">
        <v>27.11</v>
      </c>
    </row>
    <row r="2092" spans="1:2">
      <c r="A2092">
        <v>1</v>
      </c>
      <c r="B2092" s="35">
        <v>27.75</v>
      </c>
    </row>
    <row r="2093" spans="1:2">
      <c r="A2093">
        <v>1</v>
      </c>
      <c r="B2093" s="35">
        <v>28.85</v>
      </c>
    </row>
    <row r="2094" spans="1:2">
      <c r="A2094">
        <v>1</v>
      </c>
      <c r="B2094" s="35">
        <v>29.95</v>
      </c>
    </row>
    <row r="2095" spans="1:2">
      <c r="A2095">
        <v>1</v>
      </c>
      <c r="B2095" s="35">
        <v>30.01</v>
      </c>
    </row>
    <row r="2096" spans="1:2">
      <c r="A2096">
        <v>1</v>
      </c>
      <c r="B2096" s="35">
        <v>29.5</v>
      </c>
    </row>
    <row r="2097" spans="1:2">
      <c r="A2097">
        <v>1</v>
      </c>
      <c r="B2097" s="35">
        <v>28.5</v>
      </c>
    </row>
    <row r="2098" spans="1:2">
      <c r="A2098">
        <v>1</v>
      </c>
      <c r="B2098" s="35">
        <v>28.85</v>
      </c>
    </row>
    <row r="2099" spans="1:2">
      <c r="A2099">
        <v>1</v>
      </c>
      <c r="B2099" s="35">
        <v>29.9</v>
      </c>
    </row>
    <row r="2100" spans="1:2">
      <c r="A2100">
        <v>1</v>
      </c>
      <c r="B2100" s="35">
        <v>30.01</v>
      </c>
    </row>
    <row r="2101" spans="1:2">
      <c r="A2101">
        <v>1</v>
      </c>
      <c r="B2101" s="35">
        <v>26.1</v>
      </c>
    </row>
    <row r="2102" spans="1:2">
      <c r="A2102">
        <v>1</v>
      </c>
      <c r="B2102" s="35">
        <v>31.48</v>
      </c>
    </row>
    <row r="2103" spans="1:2">
      <c r="A2103">
        <v>1</v>
      </c>
      <c r="B2103" s="35">
        <v>31.12</v>
      </c>
    </row>
    <row r="2104" spans="1:2">
      <c r="A2104">
        <v>1</v>
      </c>
      <c r="B2104" s="35">
        <v>30.05</v>
      </c>
    </row>
    <row r="2105" spans="1:2">
      <c r="A2105">
        <v>1</v>
      </c>
      <c r="B2105" s="35">
        <v>29.4</v>
      </c>
    </row>
    <row r="2106" spans="1:2">
      <c r="A2106">
        <v>1</v>
      </c>
      <c r="B2106" s="35">
        <v>25</v>
      </c>
    </row>
    <row r="2107" spans="1:2">
      <c r="A2107">
        <v>1</v>
      </c>
      <c r="B2107" s="35">
        <v>24</v>
      </c>
    </row>
    <row r="2108" spans="1:2">
      <c r="A2108">
        <v>1</v>
      </c>
      <c r="B2108" s="35">
        <v>24.9</v>
      </c>
    </row>
    <row r="2109" spans="1:2">
      <c r="A2109">
        <v>1</v>
      </c>
      <c r="B2109" s="35">
        <v>26.51</v>
      </c>
    </row>
    <row r="2110" spans="1:2">
      <c r="A2110">
        <v>1</v>
      </c>
      <c r="B2110" s="35">
        <v>24</v>
      </c>
    </row>
    <row r="2111" spans="1:2">
      <c r="A2111">
        <v>1</v>
      </c>
      <c r="B2111" s="35">
        <v>25</v>
      </c>
    </row>
    <row r="2112" spans="1:2">
      <c r="A2112">
        <v>1</v>
      </c>
      <c r="B2112" s="35">
        <v>26</v>
      </c>
    </row>
    <row r="2113" spans="1:2">
      <c r="A2113">
        <v>1</v>
      </c>
      <c r="B2113" s="35">
        <v>27.13</v>
      </c>
    </row>
    <row r="2114" spans="1:2">
      <c r="A2114">
        <v>1</v>
      </c>
      <c r="B2114" s="35">
        <v>23.77</v>
      </c>
    </row>
    <row r="2115" spans="1:2">
      <c r="A2115">
        <v>1</v>
      </c>
      <c r="B2115" s="35">
        <v>18</v>
      </c>
    </row>
    <row r="2116" spans="1:2">
      <c r="A2116">
        <v>1</v>
      </c>
      <c r="B2116" s="35">
        <v>19.5</v>
      </c>
    </row>
    <row r="2117" spans="1:2">
      <c r="A2117">
        <v>1</v>
      </c>
      <c r="B2117" s="35">
        <v>23.35</v>
      </c>
    </row>
    <row r="2118" spans="1:2">
      <c r="A2118">
        <v>1</v>
      </c>
      <c r="B2118" s="35">
        <v>24</v>
      </c>
    </row>
    <row r="2119" spans="1:2">
      <c r="A2119">
        <v>1</v>
      </c>
      <c r="B2119" s="35">
        <v>18</v>
      </c>
    </row>
    <row r="2120" spans="1:2">
      <c r="A2120">
        <v>1</v>
      </c>
      <c r="B2120" s="35">
        <v>15.82</v>
      </c>
    </row>
    <row r="2121" spans="1:2">
      <c r="A2121">
        <v>1</v>
      </c>
      <c r="B2121" s="35">
        <v>15</v>
      </c>
    </row>
    <row r="2122" spans="1:2">
      <c r="A2122">
        <v>1</v>
      </c>
      <c r="B2122" s="35">
        <v>14</v>
      </c>
    </row>
    <row r="2123" spans="1:2">
      <c r="A2123">
        <v>1</v>
      </c>
      <c r="B2123" s="35">
        <v>16.989999999999998</v>
      </c>
    </row>
    <row r="2124" spans="1:2">
      <c r="A2124">
        <v>1</v>
      </c>
      <c r="B2124" s="35">
        <v>17.899999999999999</v>
      </c>
    </row>
    <row r="2125" spans="1:2">
      <c r="A2125">
        <v>1</v>
      </c>
      <c r="B2125" s="35">
        <v>18.84</v>
      </c>
    </row>
    <row r="2126" spans="1:2">
      <c r="A2126">
        <v>1</v>
      </c>
      <c r="B2126" s="35">
        <v>26.1</v>
      </c>
    </row>
    <row r="2127" spans="1:2">
      <c r="A2127">
        <v>1</v>
      </c>
      <c r="B2127" s="35">
        <v>20.14</v>
      </c>
    </row>
    <row r="2128" spans="1:2">
      <c r="A2128">
        <v>1</v>
      </c>
      <c r="B2128" s="35">
        <v>20.59</v>
      </c>
    </row>
    <row r="2129" spans="1:2">
      <c r="A2129">
        <v>1</v>
      </c>
      <c r="B2129" s="35">
        <v>20.59</v>
      </c>
    </row>
    <row r="2130" spans="1:2">
      <c r="A2130">
        <v>1</v>
      </c>
      <c r="B2130" s="35">
        <v>18</v>
      </c>
    </row>
    <row r="2131" spans="1:2">
      <c r="A2131">
        <v>1</v>
      </c>
      <c r="B2131" s="35">
        <v>18</v>
      </c>
    </row>
    <row r="2132" spans="1:2">
      <c r="A2132">
        <v>1</v>
      </c>
      <c r="B2132" s="35">
        <v>18.84</v>
      </c>
    </row>
    <row r="2133" spans="1:2">
      <c r="A2133">
        <v>1</v>
      </c>
      <c r="B2133" s="35">
        <v>18.84</v>
      </c>
    </row>
    <row r="2134" spans="1:2">
      <c r="A2134">
        <v>1</v>
      </c>
      <c r="B2134" s="35">
        <v>17.8</v>
      </c>
    </row>
    <row r="2135" spans="1:2">
      <c r="A2135">
        <v>1</v>
      </c>
      <c r="B2135" s="35">
        <v>17.399999999999999</v>
      </c>
    </row>
    <row r="2136" spans="1:2">
      <c r="A2136">
        <v>1</v>
      </c>
      <c r="B2136" s="35">
        <v>17.55</v>
      </c>
    </row>
    <row r="2137" spans="1:2">
      <c r="A2137">
        <v>1</v>
      </c>
      <c r="B2137" s="35">
        <v>17</v>
      </c>
    </row>
    <row r="2138" spans="1:2">
      <c r="A2138">
        <v>1</v>
      </c>
      <c r="B2138" s="35">
        <v>15.8</v>
      </c>
    </row>
    <row r="2139" spans="1:2">
      <c r="A2139">
        <v>1</v>
      </c>
      <c r="B2139" s="35">
        <v>22.4</v>
      </c>
    </row>
    <row r="2140" spans="1:2">
      <c r="A2140">
        <v>1</v>
      </c>
      <c r="B2140" s="35">
        <v>21.09</v>
      </c>
    </row>
    <row r="2141" spans="1:2">
      <c r="A2141">
        <v>1</v>
      </c>
      <c r="B2141" s="35">
        <v>21.09</v>
      </c>
    </row>
    <row r="2142" spans="1:2">
      <c r="A2142">
        <v>1</v>
      </c>
      <c r="B2142" s="35">
        <v>19.12</v>
      </c>
    </row>
    <row r="2143" spans="1:2">
      <c r="A2143">
        <v>1</v>
      </c>
      <c r="B2143" s="35">
        <v>17.07</v>
      </c>
    </row>
    <row r="2144" spans="1:2">
      <c r="A2144">
        <v>1</v>
      </c>
      <c r="B2144" s="35">
        <v>15.8</v>
      </c>
    </row>
    <row r="2145" spans="1:2">
      <c r="A2145">
        <v>1</v>
      </c>
      <c r="B2145" s="35">
        <v>15.5</v>
      </c>
    </row>
    <row r="2146" spans="1:2">
      <c r="A2146">
        <v>1</v>
      </c>
      <c r="B2146" s="35">
        <v>14.99</v>
      </c>
    </row>
    <row r="2147" spans="1:2">
      <c r="A2147">
        <v>1</v>
      </c>
      <c r="B2147" s="35">
        <v>18</v>
      </c>
    </row>
    <row r="2148" spans="1:2">
      <c r="A2148">
        <v>1</v>
      </c>
      <c r="B2148" s="35">
        <v>26.18</v>
      </c>
    </row>
    <row r="2149" spans="1:2">
      <c r="A2149">
        <v>1</v>
      </c>
      <c r="B2149" s="35">
        <v>15.25</v>
      </c>
    </row>
    <row r="2150" spans="1:2">
      <c r="A2150">
        <v>1</v>
      </c>
      <c r="B2150" s="35">
        <v>28.98</v>
      </c>
    </row>
    <row r="2151" spans="1:2">
      <c r="A2151">
        <v>1</v>
      </c>
      <c r="B2151" s="35">
        <v>28.6</v>
      </c>
    </row>
    <row r="2152" spans="1:2">
      <c r="A2152">
        <v>1</v>
      </c>
      <c r="B2152" s="35">
        <v>27.01</v>
      </c>
    </row>
    <row r="2153" spans="1:2">
      <c r="A2153">
        <v>1</v>
      </c>
      <c r="B2153" s="35">
        <v>23</v>
      </c>
    </row>
    <row r="2154" spans="1:2">
      <c r="A2154">
        <v>1</v>
      </c>
      <c r="B2154" s="35">
        <v>14</v>
      </c>
    </row>
    <row r="2155" spans="1:2">
      <c r="A2155">
        <v>1</v>
      </c>
      <c r="B2155" s="35">
        <v>13.25</v>
      </c>
    </row>
    <row r="2156" spans="1:2">
      <c r="A2156">
        <v>1</v>
      </c>
      <c r="B2156" s="35">
        <v>13</v>
      </c>
    </row>
    <row r="2157" spans="1:2">
      <c r="A2157">
        <v>1</v>
      </c>
      <c r="B2157" s="35">
        <v>15.25</v>
      </c>
    </row>
    <row r="2158" spans="1:2">
      <c r="A2158">
        <v>1</v>
      </c>
      <c r="B2158" s="35">
        <v>15.56</v>
      </c>
    </row>
    <row r="2159" spans="1:2">
      <c r="A2159">
        <v>1</v>
      </c>
      <c r="B2159" s="35">
        <v>18</v>
      </c>
    </row>
    <row r="2160" spans="1:2">
      <c r="A2160">
        <v>1</v>
      </c>
      <c r="B2160" s="35">
        <v>21.25</v>
      </c>
    </row>
    <row r="2161" spans="1:2">
      <c r="A2161">
        <v>1</v>
      </c>
      <c r="B2161" s="35">
        <v>15.7</v>
      </c>
    </row>
    <row r="2162" spans="1:2">
      <c r="A2162">
        <v>1</v>
      </c>
      <c r="B2162" s="35">
        <v>15</v>
      </c>
    </row>
    <row r="2163" spans="1:2">
      <c r="A2163">
        <v>1</v>
      </c>
      <c r="B2163" s="35">
        <v>23.94</v>
      </c>
    </row>
    <row r="2164" spans="1:2">
      <c r="A2164">
        <v>1</v>
      </c>
      <c r="B2164" s="35">
        <v>20.45</v>
      </c>
    </row>
    <row r="2165" spans="1:2">
      <c r="A2165">
        <v>1</v>
      </c>
      <c r="B2165" s="35">
        <v>22.5</v>
      </c>
    </row>
    <row r="2166" spans="1:2">
      <c r="A2166">
        <v>1</v>
      </c>
      <c r="B2166" s="35">
        <v>25.99</v>
      </c>
    </row>
    <row r="2167" spans="1:2">
      <c r="A2167">
        <v>1</v>
      </c>
      <c r="B2167" s="35">
        <v>25.76</v>
      </c>
    </row>
    <row r="2168" spans="1:2">
      <c r="A2168">
        <v>1</v>
      </c>
      <c r="B2168" s="35">
        <v>22.5</v>
      </c>
    </row>
    <row r="2169" spans="1:2">
      <c r="A2169">
        <v>1</v>
      </c>
      <c r="B2169" s="35">
        <v>20.46</v>
      </c>
    </row>
    <row r="2170" spans="1:2">
      <c r="A2170">
        <v>1</v>
      </c>
      <c r="B2170" s="35">
        <v>22.5</v>
      </c>
    </row>
    <row r="2171" spans="1:2">
      <c r="A2171">
        <v>1</v>
      </c>
      <c r="B2171" s="35">
        <v>20.2</v>
      </c>
    </row>
    <row r="2172" spans="1:2">
      <c r="A2172">
        <v>1</v>
      </c>
      <c r="B2172" s="35">
        <v>26</v>
      </c>
    </row>
    <row r="2173" spans="1:2">
      <c r="A2173">
        <v>1</v>
      </c>
      <c r="B2173" s="35">
        <v>12.5</v>
      </c>
    </row>
    <row r="2174" spans="1:2">
      <c r="A2174">
        <v>1</v>
      </c>
      <c r="B2174" s="35">
        <v>29.02</v>
      </c>
    </row>
    <row r="2175" spans="1:2">
      <c r="A2175">
        <v>1</v>
      </c>
      <c r="B2175" s="35">
        <v>30.01</v>
      </c>
    </row>
    <row r="2176" spans="1:2">
      <c r="A2176">
        <v>1</v>
      </c>
      <c r="B2176" s="35">
        <v>27.75</v>
      </c>
    </row>
    <row r="2177" spans="1:2">
      <c r="A2177">
        <v>1</v>
      </c>
      <c r="B2177" s="35">
        <v>24.1</v>
      </c>
    </row>
    <row r="2178" spans="1:2">
      <c r="A2178">
        <v>1</v>
      </c>
      <c r="B2178" s="35">
        <v>11</v>
      </c>
    </row>
    <row r="2179" spans="1:2">
      <c r="A2179">
        <v>1</v>
      </c>
      <c r="B2179" s="35">
        <v>10.7</v>
      </c>
    </row>
    <row r="2180" spans="1:2">
      <c r="A2180">
        <v>1</v>
      </c>
      <c r="B2180" s="35">
        <v>10.7</v>
      </c>
    </row>
    <row r="2181" spans="1:2">
      <c r="A2181">
        <v>1</v>
      </c>
      <c r="B2181" s="35">
        <v>15.05</v>
      </c>
    </row>
    <row r="2182" spans="1:2">
      <c r="A2182">
        <v>1</v>
      </c>
      <c r="B2182" s="35">
        <v>15.6</v>
      </c>
    </row>
    <row r="2183" spans="1:2">
      <c r="A2183">
        <v>1</v>
      </c>
      <c r="B2183" s="35">
        <v>20.02</v>
      </c>
    </row>
    <row r="2184" spans="1:2">
      <c r="A2184">
        <v>1</v>
      </c>
      <c r="B2184" s="35">
        <v>25.75</v>
      </c>
    </row>
    <row r="2185" spans="1:2">
      <c r="A2185">
        <v>1</v>
      </c>
      <c r="B2185" s="35">
        <v>31.7</v>
      </c>
    </row>
    <row r="2186" spans="1:2">
      <c r="A2186">
        <v>1</v>
      </c>
      <c r="B2186" s="35">
        <v>30.46</v>
      </c>
    </row>
    <row r="2187" spans="1:2">
      <c r="A2187">
        <v>1</v>
      </c>
      <c r="B2187" s="35">
        <v>30.54</v>
      </c>
    </row>
    <row r="2188" spans="1:2">
      <c r="A2188">
        <v>1</v>
      </c>
      <c r="B2188" s="35">
        <v>50.54</v>
      </c>
    </row>
    <row r="2189" spans="1:2">
      <c r="A2189">
        <v>1</v>
      </c>
      <c r="B2189" s="35">
        <v>46.35</v>
      </c>
    </row>
    <row r="2190" spans="1:2">
      <c r="A2190">
        <v>1</v>
      </c>
      <c r="B2190" s="35">
        <v>34.15</v>
      </c>
    </row>
    <row r="2191" spans="1:2">
      <c r="A2191">
        <v>1</v>
      </c>
      <c r="B2191" s="35">
        <v>37.020000000000003</v>
      </c>
    </row>
    <row r="2192" spans="1:2">
      <c r="A2192">
        <v>1</v>
      </c>
      <c r="B2192" s="35">
        <v>34.4</v>
      </c>
    </row>
    <row r="2193" spans="1:2">
      <c r="A2193">
        <v>1</v>
      </c>
      <c r="B2193" s="35">
        <v>35.24</v>
      </c>
    </row>
    <row r="2194" spans="1:2">
      <c r="A2194">
        <v>1</v>
      </c>
      <c r="B2194" s="35">
        <v>51.73</v>
      </c>
    </row>
    <row r="2195" spans="1:2">
      <c r="A2195">
        <v>1</v>
      </c>
      <c r="B2195" s="35">
        <v>51.73</v>
      </c>
    </row>
    <row r="2196" spans="1:2">
      <c r="A2196">
        <v>1</v>
      </c>
      <c r="B2196" s="35">
        <v>49.23</v>
      </c>
    </row>
    <row r="2197" spans="1:2">
      <c r="A2197">
        <v>1</v>
      </c>
      <c r="B2197" s="35">
        <v>49.23</v>
      </c>
    </row>
    <row r="2198" spans="1:2">
      <c r="A2198">
        <v>2</v>
      </c>
      <c r="B2198" s="35">
        <v>22.26</v>
      </c>
    </row>
    <row r="2199" spans="1:2">
      <c r="A2199">
        <v>2</v>
      </c>
      <c r="B2199" s="35">
        <v>20.22</v>
      </c>
    </row>
    <row r="2200" spans="1:2">
      <c r="A2200">
        <v>2</v>
      </c>
      <c r="B2200" s="35">
        <v>29.07</v>
      </c>
    </row>
    <row r="2201" spans="1:2">
      <c r="A2201">
        <v>2</v>
      </c>
      <c r="B2201" s="35">
        <v>28.99</v>
      </c>
    </row>
    <row r="2202" spans="1:2">
      <c r="A2202">
        <v>2</v>
      </c>
      <c r="B2202" s="35">
        <v>28.51</v>
      </c>
    </row>
    <row r="2203" spans="1:2">
      <c r="A2203">
        <v>2</v>
      </c>
      <c r="B2203" s="35">
        <v>28</v>
      </c>
    </row>
    <row r="2204" spans="1:2">
      <c r="A2204">
        <v>2</v>
      </c>
      <c r="B2204" s="35">
        <v>27.38</v>
      </c>
    </row>
    <row r="2205" spans="1:2">
      <c r="A2205">
        <v>2</v>
      </c>
      <c r="B2205" s="35">
        <v>27.01</v>
      </c>
    </row>
    <row r="2206" spans="1:2">
      <c r="A2206">
        <v>2</v>
      </c>
      <c r="B2206" s="35">
        <v>26.1</v>
      </c>
    </row>
    <row r="2207" spans="1:2">
      <c r="A2207">
        <v>2</v>
      </c>
      <c r="B2207" s="35">
        <v>26.61</v>
      </c>
    </row>
    <row r="2208" spans="1:2">
      <c r="A2208">
        <v>2</v>
      </c>
      <c r="B2208" s="35">
        <v>27.4</v>
      </c>
    </row>
    <row r="2209" spans="1:2">
      <c r="A2209">
        <v>2</v>
      </c>
      <c r="B2209" s="35">
        <v>29.22</v>
      </c>
    </row>
    <row r="2210" spans="1:2">
      <c r="A2210">
        <v>2</v>
      </c>
      <c r="B2210" s="35">
        <v>19.670000000000002</v>
      </c>
    </row>
    <row r="2211" spans="1:2">
      <c r="A2211">
        <v>2</v>
      </c>
      <c r="B2211" s="35">
        <v>30.05</v>
      </c>
    </row>
    <row r="2212" spans="1:2">
      <c r="A2212">
        <v>2</v>
      </c>
      <c r="B2212" s="35">
        <v>31.01</v>
      </c>
    </row>
    <row r="2213" spans="1:2">
      <c r="A2213">
        <v>2</v>
      </c>
      <c r="B2213" s="35">
        <v>29.85</v>
      </c>
    </row>
    <row r="2214" spans="1:2">
      <c r="A2214">
        <v>2</v>
      </c>
      <c r="B2214" s="35">
        <v>29.07</v>
      </c>
    </row>
    <row r="2215" spans="1:2">
      <c r="A2215">
        <v>2</v>
      </c>
      <c r="B2215" s="35">
        <v>19.25</v>
      </c>
    </row>
    <row r="2216" spans="1:2">
      <c r="A2216">
        <v>2</v>
      </c>
      <c r="B2216" s="35">
        <v>19.309999999999999</v>
      </c>
    </row>
    <row r="2217" spans="1:2">
      <c r="A2217">
        <v>2</v>
      </c>
      <c r="B2217" s="35">
        <v>20.76</v>
      </c>
    </row>
    <row r="2218" spans="1:2">
      <c r="A2218">
        <v>2</v>
      </c>
      <c r="B2218" s="35">
        <v>25.43</v>
      </c>
    </row>
    <row r="2219" spans="1:2">
      <c r="A2219">
        <v>2</v>
      </c>
      <c r="B2219" s="35">
        <v>27.21</v>
      </c>
    </row>
    <row r="2220" spans="1:2">
      <c r="A2220">
        <v>2</v>
      </c>
      <c r="B2220" s="35">
        <v>27.96</v>
      </c>
    </row>
    <row r="2221" spans="1:2">
      <c r="A2221">
        <v>2</v>
      </c>
      <c r="B2221" s="35">
        <v>28.5</v>
      </c>
    </row>
    <row r="2222" spans="1:2">
      <c r="A2222">
        <v>2</v>
      </c>
      <c r="B2222" s="35">
        <v>24.5</v>
      </c>
    </row>
    <row r="2223" spans="1:2">
      <c r="A2223">
        <v>2</v>
      </c>
      <c r="B2223" s="35">
        <v>22.93</v>
      </c>
    </row>
    <row r="2224" spans="1:2">
      <c r="A2224">
        <v>2</v>
      </c>
      <c r="B2224" s="35">
        <v>24.51</v>
      </c>
    </row>
    <row r="2225" spans="1:2">
      <c r="A2225">
        <v>2</v>
      </c>
      <c r="B2225" s="35">
        <v>24.51</v>
      </c>
    </row>
    <row r="2226" spans="1:2">
      <c r="A2226">
        <v>2</v>
      </c>
      <c r="B2226" s="35">
        <v>24.84</v>
      </c>
    </row>
    <row r="2227" spans="1:2">
      <c r="A2227">
        <v>2</v>
      </c>
      <c r="B2227" s="35">
        <v>25</v>
      </c>
    </row>
    <row r="2228" spans="1:2">
      <c r="A2228">
        <v>2</v>
      </c>
      <c r="B2228" s="35">
        <v>24.5</v>
      </c>
    </row>
    <row r="2229" spans="1:2">
      <c r="A2229">
        <v>2</v>
      </c>
      <c r="B2229" s="35">
        <v>22.01</v>
      </c>
    </row>
    <row r="2230" spans="1:2">
      <c r="A2230">
        <v>2</v>
      </c>
      <c r="B2230" s="35">
        <v>17.07</v>
      </c>
    </row>
    <row r="2231" spans="1:2">
      <c r="A2231">
        <v>2</v>
      </c>
      <c r="B2231" s="35">
        <v>17.2</v>
      </c>
    </row>
    <row r="2232" spans="1:2">
      <c r="A2232">
        <v>2</v>
      </c>
      <c r="B2232" s="35">
        <v>22.71</v>
      </c>
    </row>
    <row r="2233" spans="1:2">
      <c r="A2233">
        <v>2</v>
      </c>
      <c r="B2233" s="35">
        <v>25.82</v>
      </c>
    </row>
    <row r="2234" spans="1:2">
      <c r="A2234">
        <v>2</v>
      </c>
      <c r="B2234" s="35">
        <v>21.8</v>
      </c>
    </row>
    <row r="2235" spans="1:2">
      <c r="A2235">
        <v>2</v>
      </c>
      <c r="B2235" s="35">
        <v>27.3</v>
      </c>
    </row>
    <row r="2236" spans="1:2">
      <c r="A2236">
        <v>2</v>
      </c>
      <c r="B2236" s="35">
        <v>28.1</v>
      </c>
    </row>
    <row r="2237" spans="1:2">
      <c r="A2237">
        <v>2</v>
      </c>
      <c r="B2237" s="35">
        <v>25.5</v>
      </c>
    </row>
    <row r="2238" spans="1:2">
      <c r="A2238">
        <v>2</v>
      </c>
      <c r="B2238" s="35">
        <v>24.5</v>
      </c>
    </row>
    <row r="2239" spans="1:2">
      <c r="A2239">
        <v>2</v>
      </c>
      <c r="B2239" s="35">
        <v>20.96</v>
      </c>
    </row>
    <row r="2240" spans="1:2">
      <c r="A2240">
        <v>2</v>
      </c>
      <c r="B2240" s="35">
        <v>20.8</v>
      </c>
    </row>
    <row r="2241" spans="1:2">
      <c r="A2241">
        <v>2</v>
      </c>
      <c r="B2241" s="35">
        <v>22.56</v>
      </c>
    </row>
    <row r="2242" spans="1:2">
      <c r="A2242">
        <v>2</v>
      </c>
      <c r="B2242" s="35">
        <v>25.31</v>
      </c>
    </row>
    <row r="2243" spans="1:2">
      <c r="A2243">
        <v>2</v>
      </c>
      <c r="B2243" s="35">
        <v>27.31</v>
      </c>
    </row>
    <row r="2244" spans="1:2">
      <c r="A2244">
        <v>2</v>
      </c>
      <c r="B2244" s="35">
        <v>27.8</v>
      </c>
    </row>
    <row r="2245" spans="1:2">
      <c r="A2245">
        <v>2</v>
      </c>
      <c r="B2245" s="35">
        <v>26</v>
      </c>
    </row>
    <row r="2246" spans="1:2">
      <c r="A2246">
        <v>2</v>
      </c>
      <c r="B2246" s="35">
        <v>21.88</v>
      </c>
    </row>
    <row r="2247" spans="1:2">
      <c r="A2247">
        <v>2</v>
      </c>
      <c r="B2247" s="35">
        <v>18.93</v>
      </c>
    </row>
    <row r="2248" spans="1:2">
      <c r="A2248">
        <v>2</v>
      </c>
      <c r="B2248" s="35">
        <v>23.03</v>
      </c>
    </row>
    <row r="2249" spans="1:2">
      <c r="A2249">
        <v>2</v>
      </c>
      <c r="B2249" s="35">
        <v>23</v>
      </c>
    </row>
    <row r="2250" spans="1:2">
      <c r="A2250">
        <v>2</v>
      </c>
      <c r="B2250" s="35">
        <v>24.09</v>
      </c>
    </row>
    <row r="2251" spans="1:2">
      <c r="A2251">
        <v>2</v>
      </c>
      <c r="B2251" s="35">
        <v>25.5</v>
      </c>
    </row>
    <row r="2252" spans="1:2">
      <c r="A2252">
        <v>2</v>
      </c>
      <c r="B2252" s="35">
        <v>25.5</v>
      </c>
    </row>
    <row r="2253" spans="1:2">
      <c r="A2253">
        <v>2</v>
      </c>
      <c r="B2253" s="35">
        <v>24.5</v>
      </c>
    </row>
    <row r="2254" spans="1:2">
      <c r="A2254">
        <v>2</v>
      </c>
      <c r="B2254" s="35">
        <v>22.22</v>
      </c>
    </row>
    <row r="2255" spans="1:2">
      <c r="A2255">
        <v>2</v>
      </c>
      <c r="B2255" s="35">
        <v>21.01</v>
      </c>
    </row>
    <row r="2256" spans="1:2">
      <c r="A2256">
        <v>2</v>
      </c>
      <c r="B2256" s="35">
        <v>23</v>
      </c>
    </row>
    <row r="2257" spans="1:2">
      <c r="A2257">
        <v>2</v>
      </c>
      <c r="B2257" s="35">
        <v>26</v>
      </c>
    </row>
    <row r="2258" spans="1:2">
      <c r="A2258">
        <v>2</v>
      </c>
      <c r="B2258" s="35">
        <v>18.149999999999999</v>
      </c>
    </row>
    <row r="2259" spans="1:2">
      <c r="A2259">
        <v>2</v>
      </c>
      <c r="B2259" s="35">
        <v>28.5</v>
      </c>
    </row>
    <row r="2260" spans="1:2">
      <c r="A2260">
        <v>2</v>
      </c>
      <c r="B2260" s="35">
        <v>30.11</v>
      </c>
    </row>
    <row r="2261" spans="1:2">
      <c r="A2261">
        <v>2</v>
      </c>
      <c r="B2261" s="35">
        <v>29.15</v>
      </c>
    </row>
    <row r="2262" spans="1:2">
      <c r="A2262">
        <v>2</v>
      </c>
      <c r="B2262" s="35">
        <v>28</v>
      </c>
    </row>
    <row r="2263" spans="1:2">
      <c r="A2263">
        <v>2</v>
      </c>
      <c r="B2263" s="35">
        <v>18.190000000000001</v>
      </c>
    </row>
    <row r="2264" spans="1:2">
      <c r="A2264">
        <v>2</v>
      </c>
      <c r="B2264" s="35">
        <v>18.47</v>
      </c>
    </row>
    <row r="2265" spans="1:2">
      <c r="A2265">
        <v>2</v>
      </c>
      <c r="B2265" s="35">
        <v>18.45</v>
      </c>
    </row>
    <row r="2266" spans="1:2">
      <c r="A2266">
        <v>2</v>
      </c>
      <c r="B2266" s="35">
        <v>23.76</v>
      </c>
    </row>
    <row r="2267" spans="1:2">
      <c r="A2267">
        <v>2</v>
      </c>
      <c r="B2267" s="35">
        <v>26.1</v>
      </c>
    </row>
    <row r="2268" spans="1:2">
      <c r="A2268">
        <v>2</v>
      </c>
      <c r="B2268" s="35">
        <v>26.45</v>
      </c>
    </row>
    <row r="2269" spans="1:2">
      <c r="A2269">
        <v>2</v>
      </c>
      <c r="B2269" s="35">
        <v>25.5</v>
      </c>
    </row>
    <row r="2270" spans="1:2">
      <c r="A2270">
        <v>2</v>
      </c>
      <c r="B2270" s="35">
        <v>25.1</v>
      </c>
    </row>
    <row r="2271" spans="1:2">
      <c r="A2271">
        <v>2</v>
      </c>
      <c r="B2271" s="35">
        <v>22.99</v>
      </c>
    </row>
    <row r="2272" spans="1:2">
      <c r="A2272">
        <v>2</v>
      </c>
      <c r="B2272" s="35">
        <v>14.98</v>
      </c>
    </row>
    <row r="2273" spans="1:2">
      <c r="A2273">
        <v>2</v>
      </c>
      <c r="B2273" s="35">
        <v>13.06</v>
      </c>
    </row>
    <row r="2274" spans="1:2">
      <c r="A2274">
        <v>2</v>
      </c>
      <c r="B2274" s="35">
        <v>14.28</v>
      </c>
    </row>
    <row r="2275" spans="1:2">
      <c r="A2275">
        <v>2</v>
      </c>
      <c r="B2275" s="35">
        <v>10.82</v>
      </c>
    </row>
    <row r="2276" spans="1:2">
      <c r="A2276">
        <v>2</v>
      </c>
      <c r="B2276" s="35">
        <v>10</v>
      </c>
    </row>
    <row r="2277" spans="1:2">
      <c r="A2277">
        <v>2</v>
      </c>
      <c r="B2277" s="35">
        <v>9.8800000000000008</v>
      </c>
    </row>
    <row r="2278" spans="1:2">
      <c r="A2278">
        <v>2</v>
      </c>
      <c r="B2278" s="35">
        <v>9</v>
      </c>
    </row>
    <row r="2279" spans="1:2">
      <c r="A2279">
        <v>2</v>
      </c>
      <c r="B2279" s="35">
        <v>8.6</v>
      </c>
    </row>
    <row r="2280" spans="1:2">
      <c r="A2280">
        <v>2</v>
      </c>
      <c r="B2280" s="35">
        <v>10.9</v>
      </c>
    </row>
    <row r="2281" spans="1:2">
      <c r="A2281">
        <v>2</v>
      </c>
      <c r="B2281" s="35">
        <v>13</v>
      </c>
    </row>
    <row r="2282" spans="1:2">
      <c r="A2282">
        <v>2</v>
      </c>
      <c r="B2282" s="35">
        <v>21.1</v>
      </c>
    </row>
    <row r="2283" spans="1:2">
      <c r="A2283">
        <v>2</v>
      </c>
      <c r="B2283" s="35">
        <v>18.78</v>
      </c>
    </row>
    <row r="2284" spans="1:2">
      <c r="A2284">
        <v>2</v>
      </c>
      <c r="B2284" s="35">
        <v>18.12</v>
      </c>
    </row>
    <row r="2285" spans="1:2">
      <c r="A2285">
        <v>2</v>
      </c>
      <c r="B2285" s="35">
        <v>17.239999999999998</v>
      </c>
    </row>
    <row r="2286" spans="1:2">
      <c r="A2286">
        <v>2</v>
      </c>
      <c r="B2286" s="35">
        <v>14</v>
      </c>
    </row>
    <row r="2287" spans="1:2">
      <c r="A2287">
        <v>2</v>
      </c>
      <c r="B2287" s="35">
        <v>20.100000000000001</v>
      </c>
    </row>
    <row r="2288" spans="1:2">
      <c r="A2288">
        <v>2</v>
      </c>
      <c r="B2288" s="35">
        <v>19.8</v>
      </c>
    </row>
    <row r="2289" spans="1:2">
      <c r="A2289">
        <v>2</v>
      </c>
      <c r="B2289" s="35">
        <v>19.600000000000001</v>
      </c>
    </row>
    <row r="2290" spans="1:2">
      <c r="A2290">
        <v>2</v>
      </c>
      <c r="B2290" s="35">
        <v>20.3</v>
      </c>
    </row>
    <row r="2291" spans="1:2">
      <c r="A2291">
        <v>2</v>
      </c>
      <c r="B2291" s="35">
        <v>19.8</v>
      </c>
    </row>
    <row r="2292" spans="1:2">
      <c r="A2292">
        <v>2</v>
      </c>
      <c r="B2292" s="35">
        <v>19.309999999999999</v>
      </c>
    </row>
    <row r="2293" spans="1:2">
      <c r="A2293">
        <v>2</v>
      </c>
      <c r="B2293" s="35">
        <v>19</v>
      </c>
    </row>
    <row r="2294" spans="1:2">
      <c r="A2294">
        <v>2</v>
      </c>
      <c r="B2294" s="35">
        <v>8.51</v>
      </c>
    </row>
    <row r="2295" spans="1:2">
      <c r="A2295">
        <v>2</v>
      </c>
      <c r="B2295" s="35">
        <v>5.5</v>
      </c>
    </row>
    <row r="2296" spans="1:2">
      <c r="A2296">
        <v>2</v>
      </c>
      <c r="B2296" s="35">
        <v>4.63</v>
      </c>
    </row>
    <row r="2297" spans="1:2">
      <c r="A2297">
        <v>2</v>
      </c>
      <c r="B2297" s="35">
        <v>3.5</v>
      </c>
    </row>
    <row r="2298" spans="1:2">
      <c r="A2298">
        <v>2</v>
      </c>
      <c r="B2298" s="35">
        <v>3.86</v>
      </c>
    </row>
    <row r="2299" spans="1:2">
      <c r="A2299">
        <v>2</v>
      </c>
      <c r="B2299" s="35">
        <v>5.5</v>
      </c>
    </row>
    <row r="2300" spans="1:2">
      <c r="A2300">
        <v>2</v>
      </c>
      <c r="B2300" s="35">
        <v>5.5</v>
      </c>
    </row>
    <row r="2301" spans="1:2">
      <c r="A2301">
        <v>2</v>
      </c>
      <c r="B2301" s="35">
        <v>3</v>
      </c>
    </row>
    <row r="2302" spans="1:2">
      <c r="A2302">
        <v>2</v>
      </c>
      <c r="B2302" s="35">
        <v>1.95</v>
      </c>
    </row>
    <row r="2303" spans="1:2">
      <c r="A2303">
        <v>2</v>
      </c>
      <c r="B2303" s="35">
        <v>4.4800000000000004</v>
      </c>
    </row>
    <row r="2304" spans="1:2">
      <c r="A2304">
        <v>2</v>
      </c>
      <c r="B2304" s="35">
        <v>12.88</v>
      </c>
    </row>
    <row r="2305" spans="1:2">
      <c r="A2305">
        <v>2</v>
      </c>
      <c r="B2305" s="35">
        <v>15.1</v>
      </c>
    </row>
    <row r="2306" spans="1:2">
      <c r="A2306">
        <v>2</v>
      </c>
      <c r="B2306" s="35">
        <v>5.26</v>
      </c>
    </row>
    <row r="2307" spans="1:2">
      <c r="A2307">
        <v>2</v>
      </c>
      <c r="B2307" s="35">
        <v>19.079999999999998</v>
      </c>
    </row>
    <row r="2308" spans="1:2">
      <c r="A2308">
        <v>2</v>
      </c>
      <c r="B2308" s="35">
        <v>22.65</v>
      </c>
    </row>
    <row r="2309" spans="1:2">
      <c r="A2309">
        <v>2</v>
      </c>
      <c r="B2309" s="35">
        <v>20.63</v>
      </c>
    </row>
    <row r="2310" spans="1:2">
      <c r="A2310">
        <v>2</v>
      </c>
      <c r="B2310" s="35">
        <v>16.13</v>
      </c>
    </row>
    <row r="2311" spans="1:2">
      <c r="A2311">
        <v>2</v>
      </c>
      <c r="B2311" s="35">
        <v>5.01</v>
      </c>
    </row>
    <row r="2312" spans="1:2">
      <c r="A2312">
        <v>2</v>
      </c>
      <c r="B2312" s="35">
        <v>5</v>
      </c>
    </row>
    <row r="2313" spans="1:2">
      <c r="A2313">
        <v>2</v>
      </c>
      <c r="B2313" s="35">
        <v>5.26</v>
      </c>
    </row>
    <row r="2314" spans="1:2">
      <c r="A2314">
        <v>2</v>
      </c>
      <c r="B2314" s="35">
        <v>5.5</v>
      </c>
    </row>
    <row r="2315" spans="1:2">
      <c r="A2315">
        <v>2</v>
      </c>
      <c r="B2315" s="35">
        <v>5.5</v>
      </c>
    </row>
    <row r="2316" spans="1:2">
      <c r="A2316">
        <v>2</v>
      </c>
      <c r="B2316" s="35">
        <v>5.74</v>
      </c>
    </row>
    <row r="2317" spans="1:2">
      <c r="A2317">
        <v>2</v>
      </c>
      <c r="B2317" s="35">
        <v>5.77</v>
      </c>
    </row>
    <row r="2318" spans="1:2">
      <c r="A2318">
        <v>2</v>
      </c>
      <c r="B2318" s="35">
        <v>22.52</v>
      </c>
    </row>
    <row r="2319" spans="1:2">
      <c r="A2319">
        <v>2</v>
      </c>
      <c r="B2319" s="35">
        <v>18</v>
      </c>
    </row>
    <row r="2320" spans="1:2">
      <c r="A2320">
        <v>2</v>
      </c>
      <c r="B2320" s="35">
        <v>27.69</v>
      </c>
    </row>
    <row r="2321" spans="1:2">
      <c r="A2321">
        <v>2</v>
      </c>
      <c r="B2321" s="35">
        <v>28.6</v>
      </c>
    </row>
    <row r="2322" spans="1:2">
      <c r="A2322">
        <v>2</v>
      </c>
      <c r="B2322" s="35">
        <v>28.1</v>
      </c>
    </row>
    <row r="2323" spans="1:2">
      <c r="A2323">
        <v>2</v>
      </c>
      <c r="B2323" s="35">
        <v>28.7</v>
      </c>
    </row>
    <row r="2324" spans="1:2">
      <c r="A2324">
        <v>2</v>
      </c>
      <c r="B2324" s="35">
        <v>28.51</v>
      </c>
    </row>
    <row r="2325" spans="1:2">
      <c r="A2325">
        <v>2</v>
      </c>
      <c r="B2325" s="35">
        <v>27.1</v>
      </c>
    </row>
    <row r="2326" spans="1:2">
      <c r="A2326">
        <v>2</v>
      </c>
      <c r="B2326" s="35">
        <v>27</v>
      </c>
    </row>
    <row r="2327" spans="1:2">
      <c r="A2327">
        <v>2</v>
      </c>
      <c r="B2327" s="35">
        <v>27</v>
      </c>
    </row>
    <row r="2328" spans="1:2">
      <c r="A2328">
        <v>2</v>
      </c>
      <c r="B2328" s="35">
        <v>27.1</v>
      </c>
    </row>
    <row r="2329" spans="1:2">
      <c r="A2329">
        <v>2</v>
      </c>
      <c r="B2329" s="35">
        <v>27.02</v>
      </c>
    </row>
    <row r="2330" spans="1:2">
      <c r="A2330">
        <v>2</v>
      </c>
      <c r="B2330" s="35">
        <v>15</v>
      </c>
    </row>
    <row r="2331" spans="1:2">
      <c r="A2331">
        <v>2</v>
      </c>
      <c r="B2331" s="35">
        <v>28.5</v>
      </c>
    </row>
    <row r="2332" spans="1:2">
      <c r="A2332">
        <v>2</v>
      </c>
      <c r="B2332" s="35">
        <v>30.19</v>
      </c>
    </row>
    <row r="2333" spans="1:2">
      <c r="A2333">
        <v>2</v>
      </c>
      <c r="B2333" s="35">
        <v>27.6</v>
      </c>
    </row>
    <row r="2334" spans="1:2">
      <c r="A2334">
        <v>2</v>
      </c>
      <c r="B2334" s="35">
        <v>25.51</v>
      </c>
    </row>
    <row r="2335" spans="1:2">
      <c r="A2335">
        <v>2</v>
      </c>
      <c r="B2335" s="35">
        <v>15</v>
      </c>
    </row>
    <row r="2336" spans="1:2">
      <c r="A2336">
        <v>2</v>
      </c>
      <c r="B2336" s="35">
        <v>15</v>
      </c>
    </row>
    <row r="2337" spans="1:2">
      <c r="A2337">
        <v>2</v>
      </c>
      <c r="B2337" s="35">
        <v>19.8</v>
      </c>
    </row>
    <row r="2338" spans="1:2">
      <c r="A2338">
        <v>2</v>
      </c>
      <c r="B2338" s="35">
        <v>23</v>
      </c>
    </row>
    <row r="2339" spans="1:2">
      <c r="A2339">
        <v>2</v>
      </c>
      <c r="B2339" s="35">
        <v>25.51</v>
      </c>
    </row>
    <row r="2340" spans="1:2">
      <c r="A2340">
        <v>2</v>
      </c>
      <c r="B2340" s="35">
        <v>26.4</v>
      </c>
    </row>
    <row r="2341" spans="1:2">
      <c r="A2341">
        <v>2</v>
      </c>
      <c r="B2341" s="35">
        <v>27.1</v>
      </c>
    </row>
    <row r="2342" spans="1:2">
      <c r="A2342">
        <v>2</v>
      </c>
      <c r="B2342" s="35">
        <v>23.8</v>
      </c>
    </row>
    <row r="2343" spans="1:2">
      <c r="A2343">
        <v>2</v>
      </c>
      <c r="B2343" s="35">
        <v>23.8</v>
      </c>
    </row>
    <row r="2344" spans="1:2">
      <c r="A2344">
        <v>2</v>
      </c>
      <c r="B2344" s="35">
        <v>23.8</v>
      </c>
    </row>
    <row r="2345" spans="1:2">
      <c r="A2345">
        <v>2</v>
      </c>
      <c r="B2345" s="35">
        <v>23.19</v>
      </c>
    </row>
    <row r="2346" spans="1:2">
      <c r="A2346">
        <v>2</v>
      </c>
      <c r="B2346" s="35">
        <v>23</v>
      </c>
    </row>
    <row r="2347" spans="1:2">
      <c r="A2347">
        <v>2</v>
      </c>
      <c r="B2347" s="35">
        <v>20.3</v>
      </c>
    </row>
    <row r="2348" spans="1:2">
      <c r="A2348">
        <v>2</v>
      </c>
      <c r="B2348" s="35">
        <v>19.8</v>
      </c>
    </row>
    <row r="2349" spans="1:2">
      <c r="A2349">
        <v>2</v>
      </c>
      <c r="B2349" s="35">
        <v>19.59</v>
      </c>
    </row>
    <row r="2350" spans="1:2">
      <c r="A2350">
        <v>2</v>
      </c>
      <c r="B2350" s="35">
        <v>16.25</v>
      </c>
    </row>
    <row r="2351" spans="1:2">
      <c r="A2351">
        <v>2</v>
      </c>
      <c r="B2351" s="35">
        <v>18.5</v>
      </c>
    </row>
    <row r="2352" spans="1:2">
      <c r="A2352">
        <v>2</v>
      </c>
      <c r="B2352" s="35">
        <v>21.2</v>
      </c>
    </row>
    <row r="2353" spans="1:2">
      <c r="A2353">
        <v>2</v>
      </c>
      <c r="B2353" s="35">
        <v>23.19</v>
      </c>
    </row>
    <row r="2354" spans="1:2">
      <c r="A2354">
        <v>2</v>
      </c>
      <c r="B2354" s="35">
        <v>23</v>
      </c>
    </row>
    <row r="2355" spans="1:2">
      <c r="A2355">
        <v>2</v>
      </c>
      <c r="B2355" s="35">
        <v>25</v>
      </c>
    </row>
    <row r="2356" spans="1:2">
      <c r="A2356">
        <v>2</v>
      </c>
      <c r="B2356" s="35">
        <v>28.51</v>
      </c>
    </row>
    <row r="2357" spans="1:2">
      <c r="A2357">
        <v>2</v>
      </c>
      <c r="B2357" s="35">
        <v>25</v>
      </c>
    </row>
    <row r="2358" spans="1:2">
      <c r="A2358">
        <v>2</v>
      </c>
      <c r="B2358" s="35">
        <v>24.61</v>
      </c>
    </row>
    <row r="2359" spans="1:2">
      <c r="A2359">
        <v>2</v>
      </c>
      <c r="B2359" s="35">
        <v>20.3</v>
      </c>
    </row>
    <row r="2360" spans="1:2">
      <c r="A2360">
        <v>2</v>
      </c>
      <c r="B2360" s="35">
        <v>20.3</v>
      </c>
    </row>
    <row r="2361" spans="1:2">
      <c r="A2361">
        <v>2</v>
      </c>
      <c r="B2361" s="35">
        <v>20.54</v>
      </c>
    </row>
    <row r="2362" spans="1:2">
      <c r="A2362">
        <v>2</v>
      </c>
      <c r="B2362" s="35">
        <v>23.2</v>
      </c>
    </row>
    <row r="2363" spans="1:2">
      <c r="A2363">
        <v>2</v>
      </c>
      <c r="B2363" s="35">
        <v>24.19</v>
      </c>
    </row>
    <row r="2364" spans="1:2">
      <c r="A2364">
        <v>2</v>
      </c>
      <c r="B2364" s="35">
        <v>23.65</v>
      </c>
    </row>
    <row r="2365" spans="1:2">
      <c r="A2365">
        <v>2</v>
      </c>
      <c r="B2365" s="35">
        <v>24.19</v>
      </c>
    </row>
    <row r="2366" spans="1:2">
      <c r="A2366">
        <v>2</v>
      </c>
      <c r="B2366" s="35">
        <v>25</v>
      </c>
    </row>
    <row r="2367" spans="1:2">
      <c r="A2367">
        <v>2</v>
      </c>
      <c r="B2367" s="35">
        <v>23</v>
      </c>
    </row>
    <row r="2368" spans="1:2">
      <c r="A2368">
        <v>2</v>
      </c>
      <c r="B2368" s="35">
        <v>24.19</v>
      </c>
    </row>
    <row r="2369" spans="1:2">
      <c r="A2369">
        <v>2</v>
      </c>
      <c r="B2369" s="35">
        <v>23</v>
      </c>
    </row>
    <row r="2370" spans="1:2">
      <c r="A2370">
        <v>2</v>
      </c>
      <c r="B2370" s="35">
        <v>23</v>
      </c>
    </row>
    <row r="2371" spans="1:2">
      <c r="A2371">
        <v>2</v>
      </c>
      <c r="B2371" s="35">
        <v>23</v>
      </c>
    </row>
    <row r="2372" spans="1:2">
      <c r="A2372">
        <v>2</v>
      </c>
      <c r="B2372" s="35">
        <v>23</v>
      </c>
    </row>
    <row r="2373" spans="1:2">
      <c r="A2373">
        <v>2</v>
      </c>
      <c r="B2373" s="35">
        <v>22.51</v>
      </c>
    </row>
    <row r="2374" spans="1:2">
      <c r="A2374">
        <v>2</v>
      </c>
      <c r="B2374" s="35">
        <v>20</v>
      </c>
    </row>
    <row r="2375" spans="1:2">
      <c r="A2375">
        <v>2</v>
      </c>
      <c r="B2375" s="35">
        <v>22.52</v>
      </c>
    </row>
    <row r="2376" spans="1:2">
      <c r="A2376">
        <v>2</v>
      </c>
      <c r="B2376" s="35">
        <v>24.8</v>
      </c>
    </row>
    <row r="2377" spans="1:2">
      <c r="A2377">
        <v>2</v>
      </c>
      <c r="B2377" s="35">
        <v>25.65</v>
      </c>
    </row>
    <row r="2378" spans="1:2">
      <c r="A2378">
        <v>2</v>
      </c>
      <c r="B2378" s="35">
        <v>22.01</v>
      </c>
    </row>
    <row r="2379" spans="1:2">
      <c r="A2379">
        <v>2</v>
      </c>
      <c r="B2379" s="35">
        <v>27.01</v>
      </c>
    </row>
    <row r="2380" spans="1:2">
      <c r="A2380">
        <v>2</v>
      </c>
      <c r="B2380" s="35">
        <v>30</v>
      </c>
    </row>
    <row r="2381" spans="1:2">
      <c r="A2381">
        <v>2</v>
      </c>
      <c r="B2381" s="35">
        <v>27.01</v>
      </c>
    </row>
    <row r="2382" spans="1:2">
      <c r="A2382">
        <v>2</v>
      </c>
      <c r="B2382" s="35">
        <v>25.9</v>
      </c>
    </row>
    <row r="2383" spans="1:2">
      <c r="A2383">
        <v>2</v>
      </c>
      <c r="B2383" s="35">
        <v>20.53</v>
      </c>
    </row>
    <row r="2384" spans="1:2">
      <c r="A2384">
        <v>2</v>
      </c>
      <c r="B2384" s="35">
        <v>20.3</v>
      </c>
    </row>
    <row r="2385" spans="1:2">
      <c r="A2385">
        <v>2</v>
      </c>
      <c r="B2385" s="35">
        <v>21.18</v>
      </c>
    </row>
    <row r="2386" spans="1:2">
      <c r="A2386">
        <v>2</v>
      </c>
      <c r="B2386" s="35">
        <v>23</v>
      </c>
    </row>
    <row r="2387" spans="1:2">
      <c r="A2387">
        <v>2</v>
      </c>
      <c r="B2387" s="35">
        <v>23.01</v>
      </c>
    </row>
    <row r="2388" spans="1:2">
      <c r="A2388">
        <v>2</v>
      </c>
      <c r="B2388" s="35">
        <v>23</v>
      </c>
    </row>
    <row r="2389" spans="1:2">
      <c r="A2389">
        <v>2</v>
      </c>
      <c r="B2389" s="35">
        <v>24.19</v>
      </c>
    </row>
    <row r="2390" spans="1:2">
      <c r="A2390">
        <v>2</v>
      </c>
      <c r="B2390" s="35">
        <v>22.66</v>
      </c>
    </row>
    <row r="2391" spans="1:2">
      <c r="A2391">
        <v>2</v>
      </c>
      <c r="B2391" s="35">
        <v>21.3</v>
      </c>
    </row>
    <row r="2392" spans="1:2">
      <c r="A2392">
        <v>2</v>
      </c>
      <c r="B2392" s="35">
        <v>24.52</v>
      </c>
    </row>
    <row r="2393" spans="1:2">
      <c r="A2393">
        <v>2</v>
      </c>
      <c r="B2393" s="35">
        <v>23.66</v>
      </c>
    </row>
    <row r="2394" spans="1:2">
      <c r="A2394">
        <v>2</v>
      </c>
      <c r="B2394" s="35">
        <v>23.72</v>
      </c>
    </row>
    <row r="2395" spans="1:2">
      <c r="A2395">
        <v>2</v>
      </c>
      <c r="B2395" s="35">
        <v>24.8</v>
      </c>
    </row>
    <row r="2396" spans="1:2">
      <c r="A2396">
        <v>2</v>
      </c>
      <c r="B2396" s="35">
        <v>24.5</v>
      </c>
    </row>
    <row r="2397" spans="1:2">
      <c r="A2397">
        <v>2</v>
      </c>
      <c r="B2397" s="35">
        <v>21.78</v>
      </c>
    </row>
    <row r="2398" spans="1:2">
      <c r="A2398">
        <v>2</v>
      </c>
      <c r="B2398" s="35">
        <v>16.5</v>
      </c>
    </row>
    <row r="2399" spans="1:2">
      <c r="A2399">
        <v>2</v>
      </c>
      <c r="B2399" s="35">
        <v>21.02</v>
      </c>
    </row>
    <row r="2400" spans="1:2">
      <c r="A2400">
        <v>2</v>
      </c>
      <c r="B2400" s="35">
        <v>22.66</v>
      </c>
    </row>
    <row r="2401" spans="1:2">
      <c r="A2401">
        <v>2</v>
      </c>
      <c r="B2401" s="35">
        <v>23</v>
      </c>
    </row>
    <row r="2402" spans="1:2">
      <c r="A2402">
        <v>2</v>
      </c>
      <c r="B2402" s="35">
        <v>21.08</v>
      </c>
    </row>
    <row r="2403" spans="1:2">
      <c r="A2403">
        <v>2</v>
      </c>
      <c r="B2403" s="35">
        <v>26.2</v>
      </c>
    </row>
    <row r="2404" spans="1:2">
      <c r="A2404">
        <v>2</v>
      </c>
      <c r="B2404" s="35">
        <v>27.99</v>
      </c>
    </row>
    <row r="2405" spans="1:2">
      <c r="A2405">
        <v>2</v>
      </c>
      <c r="B2405" s="35">
        <v>26.2</v>
      </c>
    </row>
    <row r="2406" spans="1:2">
      <c r="A2406">
        <v>2</v>
      </c>
      <c r="B2406" s="35">
        <v>23.52</v>
      </c>
    </row>
    <row r="2407" spans="1:2">
      <c r="A2407">
        <v>2</v>
      </c>
      <c r="B2407" s="35">
        <v>20.9</v>
      </c>
    </row>
    <row r="2408" spans="1:2">
      <c r="A2408">
        <v>2</v>
      </c>
      <c r="B2408" s="35">
        <v>17.34</v>
      </c>
    </row>
    <row r="2409" spans="1:2">
      <c r="A2409">
        <v>2</v>
      </c>
      <c r="B2409" s="35">
        <v>15.59</v>
      </c>
    </row>
    <row r="2410" spans="1:2">
      <c r="A2410">
        <v>2</v>
      </c>
      <c r="B2410" s="35">
        <v>19.97</v>
      </c>
    </row>
    <row r="2411" spans="1:2">
      <c r="A2411">
        <v>2</v>
      </c>
      <c r="B2411" s="35">
        <v>21.02</v>
      </c>
    </row>
    <row r="2412" spans="1:2">
      <c r="A2412">
        <v>2</v>
      </c>
      <c r="B2412" s="35">
        <v>22.66</v>
      </c>
    </row>
    <row r="2413" spans="1:2">
      <c r="A2413">
        <v>2</v>
      </c>
      <c r="B2413" s="35">
        <v>23</v>
      </c>
    </row>
    <row r="2414" spans="1:2">
      <c r="A2414">
        <v>2</v>
      </c>
      <c r="B2414" s="35">
        <v>19.98</v>
      </c>
    </row>
    <row r="2415" spans="1:2">
      <c r="A2415">
        <v>2</v>
      </c>
      <c r="B2415" s="35">
        <v>17.100000000000001</v>
      </c>
    </row>
    <row r="2416" spans="1:2">
      <c r="A2416">
        <v>2</v>
      </c>
      <c r="B2416" s="35">
        <v>18.559999999999999</v>
      </c>
    </row>
    <row r="2417" spans="1:2">
      <c r="A2417">
        <v>2</v>
      </c>
      <c r="B2417" s="35">
        <v>23</v>
      </c>
    </row>
    <row r="2418" spans="1:2">
      <c r="A2418">
        <v>2</v>
      </c>
      <c r="B2418" s="35">
        <v>23.66</v>
      </c>
    </row>
    <row r="2419" spans="1:2">
      <c r="A2419">
        <v>2</v>
      </c>
      <c r="B2419" s="35">
        <v>24</v>
      </c>
    </row>
    <row r="2420" spans="1:2">
      <c r="A2420">
        <v>2</v>
      </c>
      <c r="B2420" s="35">
        <v>23.66</v>
      </c>
    </row>
    <row r="2421" spans="1:2">
      <c r="A2421">
        <v>2</v>
      </c>
      <c r="B2421" s="35">
        <v>17.3</v>
      </c>
    </row>
    <row r="2422" spans="1:2">
      <c r="A2422">
        <v>2</v>
      </c>
      <c r="B2422" s="35">
        <v>14.9</v>
      </c>
    </row>
    <row r="2423" spans="1:2">
      <c r="A2423">
        <v>2</v>
      </c>
      <c r="B2423" s="35">
        <v>14.99</v>
      </c>
    </row>
    <row r="2424" spans="1:2">
      <c r="A2424">
        <v>2</v>
      </c>
      <c r="B2424" s="35">
        <v>16.350000000000001</v>
      </c>
    </row>
    <row r="2425" spans="1:2">
      <c r="A2425">
        <v>2</v>
      </c>
      <c r="B2425" s="35">
        <v>18.100000000000001</v>
      </c>
    </row>
    <row r="2426" spans="1:2">
      <c r="A2426">
        <v>2</v>
      </c>
      <c r="B2426" s="35">
        <v>14.99</v>
      </c>
    </row>
    <row r="2427" spans="1:2">
      <c r="A2427">
        <v>2</v>
      </c>
      <c r="B2427" s="35">
        <v>24.9</v>
      </c>
    </row>
    <row r="2428" spans="1:2">
      <c r="A2428">
        <v>2</v>
      </c>
      <c r="B2428" s="35">
        <v>27.69</v>
      </c>
    </row>
    <row r="2429" spans="1:2">
      <c r="A2429">
        <v>2</v>
      </c>
      <c r="B2429" s="35">
        <v>25.65</v>
      </c>
    </row>
    <row r="2430" spans="1:2">
      <c r="A2430">
        <v>2</v>
      </c>
      <c r="B2430" s="35">
        <v>23.72</v>
      </c>
    </row>
    <row r="2431" spans="1:2">
      <c r="A2431">
        <v>2</v>
      </c>
      <c r="B2431" s="35">
        <v>14.81</v>
      </c>
    </row>
    <row r="2432" spans="1:2">
      <c r="A2432">
        <v>2</v>
      </c>
      <c r="B2432" s="35">
        <v>14.99</v>
      </c>
    </row>
    <row r="2433" spans="1:2">
      <c r="A2433">
        <v>2</v>
      </c>
      <c r="B2433" s="35">
        <v>15</v>
      </c>
    </row>
    <row r="2434" spans="1:2">
      <c r="A2434">
        <v>2</v>
      </c>
      <c r="B2434" s="35">
        <v>15</v>
      </c>
    </row>
    <row r="2435" spans="1:2">
      <c r="A2435">
        <v>2</v>
      </c>
      <c r="B2435" s="35">
        <v>15.54</v>
      </c>
    </row>
    <row r="2436" spans="1:2">
      <c r="A2436">
        <v>2</v>
      </c>
      <c r="B2436" s="35">
        <v>16.29</v>
      </c>
    </row>
    <row r="2437" spans="1:2">
      <c r="A2437">
        <v>2</v>
      </c>
      <c r="B2437" s="35">
        <v>17.53</v>
      </c>
    </row>
    <row r="2438" spans="1:2">
      <c r="A2438">
        <v>2</v>
      </c>
      <c r="B2438" s="35">
        <v>25.21</v>
      </c>
    </row>
    <row r="2439" spans="1:2">
      <c r="A2439">
        <v>2</v>
      </c>
      <c r="B2439" s="35">
        <v>22.52</v>
      </c>
    </row>
    <row r="2440" spans="1:2">
      <c r="A2440">
        <v>2</v>
      </c>
      <c r="B2440" s="35">
        <v>24.3</v>
      </c>
    </row>
    <row r="2441" spans="1:2">
      <c r="A2441">
        <v>2</v>
      </c>
      <c r="B2441" s="35">
        <v>24.5</v>
      </c>
    </row>
    <row r="2442" spans="1:2">
      <c r="A2442">
        <v>2</v>
      </c>
      <c r="B2442" s="35">
        <v>24.98</v>
      </c>
    </row>
    <row r="2443" spans="1:2">
      <c r="A2443">
        <v>2</v>
      </c>
      <c r="B2443" s="35">
        <v>26</v>
      </c>
    </row>
    <row r="2444" spans="1:2">
      <c r="A2444">
        <v>2</v>
      </c>
      <c r="B2444" s="35">
        <v>25.9</v>
      </c>
    </row>
    <row r="2445" spans="1:2">
      <c r="A2445">
        <v>2</v>
      </c>
      <c r="B2445" s="35">
        <v>20.309999999999999</v>
      </c>
    </row>
    <row r="2446" spans="1:2">
      <c r="A2446">
        <v>2</v>
      </c>
      <c r="B2446" s="35">
        <v>18.100000000000001</v>
      </c>
    </row>
    <row r="2447" spans="1:2">
      <c r="A2447">
        <v>2</v>
      </c>
      <c r="B2447" s="35">
        <v>17.989999999999998</v>
      </c>
    </row>
    <row r="2448" spans="1:2">
      <c r="A2448">
        <v>2</v>
      </c>
      <c r="B2448" s="35">
        <v>19.5</v>
      </c>
    </row>
    <row r="2449" spans="1:2">
      <c r="A2449">
        <v>2</v>
      </c>
      <c r="B2449" s="35">
        <v>21.11</v>
      </c>
    </row>
    <row r="2450" spans="1:2">
      <c r="A2450">
        <v>2</v>
      </c>
      <c r="B2450" s="35">
        <v>18.100000000000001</v>
      </c>
    </row>
    <row r="2451" spans="1:2">
      <c r="A2451">
        <v>2</v>
      </c>
      <c r="B2451" s="35">
        <v>26.18</v>
      </c>
    </row>
    <row r="2452" spans="1:2">
      <c r="A2452">
        <v>2</v>
      </c>
      <c r="B2452" s="35">
        <v>29</v>
      </c>
    </row>
    <row r="2453" spans="1:2">
      <c r="A2453">
        <v>2</v>
      </c>
      <c r="B2453" s="35">
        <v>26.45</v>
      </c>
    </row>
    <row r="2454" spans="1:2">
      <c r="A2454">
        <v>2</v>
      </c>
      <c r="B2454" s="35">
        <v>25.1</v>
      </c>
    </row>
    <row r="2455" spans="1:2">
      <c r="A2455">
        <v>2</v>
      </c>
      <c r="B2455" s="35">
        <v>18.100000000000001</v>
      </c>
    </row>
    <row r="2456" spans="1:2">
      <c r="A2456">
        <v>2</v>
      </c>
      <c r="B2456" s="35">
        <v>18</v>
      </c>
    </row>
    <row r="2457" spans="1:2">
      <c r="A2457">
        <v>2</v>
      </c>
      <c r="B2457" s="35">
        <v>18.010000000000002</v>
      </c>
    </row>
    <row r="2458" spans="1:2">
      <c r="A2458">
        <v>2</v>
      </c>
      <c r="B2458" s="35">
        <v>18.100000000000001</v>
      </c>
    </row>
    <row r="2459" spans="1:2">
      <c r="A2459">
        <v>2</v>
      </c>
      <c r="B2459" s="35">
        <v>21.02</v>
      </c>
    </row>
    <row r="2460" spans="1:2">
      <c r="A2460">
        <v>2</v>
      </c>
      <c r="B2460" s="35">
        <v>18.100000000000001</v>
      </c>
    </row>
    <row r="2461" spans="1:2">
      <c r="A2461">
        <v>2</v>
      </c>
      <c r="B2461" s="35">
        <v>22</v>
      </c>
    </row>
    <row r="2462" spans="1:2">
      <c r="A2462">
        <v>2</v>
      </c>
      <c r="B2462" s="35">
        <v>24.3</v>
      </c>
    </row>
    <row r="2463" spans="1:2">
      <c r="A2463">
        <v>2</v>
      </c>
      <c r="B2463" s="35">
        <v>19.010000000000002</v>
      </c>
    </row>
    <row r="2464" spans="1:2">
      <c r="A2464">
        <v>2</v>
      </c>
      <c r="B2464" s="35">
        <v>15</v>
      </c>
    </row>
    <row r="2465" spans="1:2">
      <c r="A2465">
        <v>2</v>
      </c>
      <c r="B2465" s="35">
        <v>15</v>
      </c>
    </row>
    <row r="2466" spans="1:2">
      <c r="A2466">
        <v>2</v>
      </c>
      <c r="B2466" s="35">
        <v>15</v>
      </c>
    </row>
    <row r="2467" spans="1:2">
      <c r="A2467">
        <v>2</v>
      </c>
      <c r="B2467" s="35">
        <v>16.8</v>
      </c>
    </row>
    <row r="2468" spans="1:2">
      <c r="A2468">
        <v>2</v>
      </c>
      <c r="B2468" s="35">
        <v>16.98</v>
      </c>
    </row>
    <row r="2469" spans="1:2">
      <c r="A2469">
        <v>2</v>
      </c>
      <c r="B2469" s="35">
        <v>14.59</v>
      </c>
    </row>
    <row r="2470" spans="1:2">
      <c r="A2470">
        <v>2</v>
      </c>
      <c r="B2470" s="35">
        <v>13.9</v>
      </c>
    </row>
    <row r="2471" spans="1:2">
      <c r="A2471">
        <v>2</v>
      </c>
      <c r="B2471" s="35">
        <v>13.5</v>
      </c>
    </row>
    <row r="2472" spans="1:2">
      <c r="A2472">
        <v>2</v>
      </c>
      <c r="B2472" s="35">
        <v>14.5</v>
      </c>
    </row>
    <row r="2473" spans="1:2">
      <c r="A2473">
        <v>2</v>
      </c>
      <c r="B2473" s="35">
        <v>16.98</v>
      </c>
    </row>
    <row r="2474" spans="1:2">
      <c r="A2474">
        <v>2</v>
      </c>
      <c r="B2474" s="35">
        <v>16.8</v>
      </c>
    </row>
    <row r="2475" spans="1:2">
      <c r="A2475">
        <v>2</v>
      </c>
      <c r="B2475" s="35">
        <v>25.01</v>
      </c>
    </row>
    <row r="2476" spans="1:2">
      <c r="A2476">
        <v>2</v>
      </c>
      <c r="B2476" s="35">
        <v>28.03</v>
      </c>
    </row>
    <row r="2477" spans="1:2">
      <c r="A2477">
        <v>2</v>
      </c>
      <c r="B2477" s="35">
        <v>26.1</v>
      </c>
    </row>
    <row r="2478" spans="1:2">
      <c r="A2478">
        <v>2</v>
      </c>
      <c r="B2478" s="35">
        <v>24.5</v>
      </c>
    </row>
    <row r="2479" spans="1:2">
      <c r="A2479">
        <v>2</v>
      </c>
      <c r="B2479" s="35">
        <v>16</v>
      </c>
    </row>
    <row r="2480" spans="1:2">
      <c r="A2480">
        <v>2</v>
      </c>
      <c r="B2480" s="35">
        <v>15.99</v>
      </c>
    </row>
    <row r="2481" spans="1:2">
      <c r="A2481">
        <v>2</v>
      </c>
      <c r="B2481" s="35">
        <v>16</v>
      </c>
    </row>
    <row r="2482" spans="1:2">
      <c r="A2482">
        <v>2</v>
      </c>
      <c r="B2482" s="35">
        <v>16.72</v>
      </c>
    </row>
    <row r="2483" spans="1:2">
      <c r="A2483">
        <v>2</v>
      </c>
      <c r="B2483" s="35">
        <v>16.72</v>
      </c>
    </row>
    <row r="2484" spans="1:2">
      <c r="A2484">
        <v>2</v>
      </c>
      <c r="B2484" s="35">
        <v>15.1</v>
      </c>
    </row>
    <row r="2485" spans="1:2">
      <c r="A2485">
        <v>2</v>
      </c>
      <c r="B2485" s="35">
        <v>15.1</v>
      </c>
    </row>
    <row r="2486" spans="1:2">
      <c r="A2486">
        <v>2</v>
      </c>
      <c r="B2486" s="35">
        <v>20.3</v>
      </c>
    </row>
    <row r="2487" spans="1:2">
      <c r="A2487">
        <v>2</v>
      </c>
      <c r="B2487" s="35">
        <v>17</v>
      </c>
    </row>
    <row r="2488" spans="1:2">
      <c r="A2488">
        <v>2</v>
      </c>
      <c r="B2488" s="35">
        <v>25.5</v>
      </c>
    </row>
    <row r="2489" spans="1:2">
      <c r="A2489">
        <v>2</v>
      </c>
      <c r="B2489" s="35">
        <v>26.03</v>
      </c>
    </row>
    <row r="2490" spans="1:2">
      <c r="A2490">
        <v>2</v>
      </c>
      <c r="B2490" s="35">
        <v>25.5</v>
      </c>
    </row>
    <row r="2491" spans="1:2">
      <c r="A2491">
        <v>2</v>
      </c>
      <c r="B2491" s="35">
        <v>26.29</v>
      </c>
    </row>
    <row r="2492" spans="1:2">
      <c r="A2492">
        <v>2</v>
      </c>
      <c r="B2492" s="35">
        <v>24.96</v>
      </c>
    </row>
    <row r="2493" spans="1:2">
      <c r="A2493">
        <v>2</v>
      </c>
      <c r="B2493" s="35">
        <v>22.86</v>
      </c>
    </row>
    <row r="2494" spans="1:2">
      <c r="A2494">
        <v>2</v>
      </c>
      <c r="B2494" s="35">
        <v>18.989999999999998</v>
      </c>
    </row>
    <row r="2495" spans="1:2">
      <c r="A2495">
        <v>2</v>
      </c>
      <c r="B2495" s="35">
        <v>17</v>
      </c>
    </row>
    <row r="2496" spans="1:2">
      <c r="A2496">
        <v>2</v>
      </c>
      <c r="B2496" s="35">
        <v>22.75</v>
      </c>
    </row>
    <row r="2497" spans="1:2">
      <c r="A2497">
        <v>2</v>
      </c>
      <c r="B2497" s="35">
        <v>23.51</v>
      </c>
    </row>
    <row r="2498" spans="1:2">
      <c r="A2498">
        <v>2</v>
      </c>
      <c r="B2498" s="35">
        <v>16.399999999999999</v>
      </c>
    </row>
    <row r="2499" spans="1:2">
      <c r="A2499">
        <v>2</v>
      </c>
      <c r="B2499" s="35">
        <v>26.02</v>
      </c>
    </row>
    <row r="2500" spans="1:2">
      <c r="A2500">
        <v>2</v>
      </c>
      <c r="B2500" s="35">
        <v>29.51</v>
      </c>
    </row>
    <row r="2501" spans="1:2">
      <c r="A2501">
        <v>2</v>
      </c>
      <c r="B2501" s="35">
        <v>26.5</v>
      </c>
    </row>
    <row r="2502" spans="1:2">
      <c r="A2502">
        <v>2</v>
      </c>
      <c r="B2502" s="35">
        <v>24.5</v>
      </c>
    </row>
    <row r="2503" spans="1:2">
      <c r="A2503">
        <v>2</v>
      </c>
      <c r="B2503" s="35">
        <v>16.010000000000002</v>
      </c>
    </row>
    <row r="2504" spans="1:2">
      <c r="A2504">
        <v>2</v>
      </c>
      <c r="B2504" s="35">
        <v>16.010000000000002</v>
      </c>
    </row>
    <row r="2505" spans="1:2">
      <c r="A2505">
        <v>2</v>
      </c>
      <c r="B2505" s="35">
        <v>16.5</v>
      </c>
    </row>
    <row r="2506" spans="1:2">
      <c r="A2506">
        <v>2</v>
      </c>
      <c r="B2506" s="35">
        <v>20.3</v>
      </c>
    </row>
    <row r="2507" spans="1:2">
      <c r="A2507">
        <v>2</v>
      </c>
      <c r="B2507" s="35">
        <v>23</v>
      </c>
    </row>
    <row r="2508" spans="1:2">
      <c r="A2508">
        <v>2</v>
      </c>
      <c r="B2508" s="35">
        <v>23.75</v>
      </c>
    </row>
    <row r="2509" spans="1:2">
      <c r="A2509">
        <v>2</v>
      </c>
      <c r="B2509" s="35">
        <v>25</v>
      </c>
    </row>
    <row r="2510" spans="1:2">
      <c r="A2510">
        <v>2</v>
      </c>
      <c r="B2510" s="35">
        <v>26.53</v>
      </c>
    </row>
    <row r="2511" spans="1:2">
      <c r="A2511">
        <v>2</v>
      </c>
      <c r="B2511" s="35">
        <v>25.71</v>
      </c>
    </row>
    <row r="2512" spans="1:2">
      <c r="A2512">
        <v>2</v>
      </c>
      <c r="B2512" s="35">
        <v>25.01</v>
      </c>
    </row>
    <row r="2513" spans="1:2">
      <c r="A2513">
        <v>2</v>
      </c>
      <c r="B2513" s="35">
        <v>25.5</v>
      </c>
    </row>
    <row r="2514" spans="1:2">
      <c r="A2514">
        <v>2</v>
      </c>
      <c r="B2514" s="35">
        <v>25.2</v>
      </c>
    </row>
    <row r="2515" spans="1:2">
      <c r="A2515">
        <v>2</v>
      </c>
      <c r="B2515" s="35">
        <v>25.25</v>
      </c>
    </row>
    <row r="2516" spans="1:2">
      <c r="A2516">
        <v>2</v>
      </c>
      <c r="B2516" s="35">
        <v>24.5</v>
      </c>
    </row>
    <row r="2517" spans="1:2">
      <c r="A2517">
        <v>2</v>
      </c>
      <c r="B2517" s="35">
        <v>17.5</v>
      </c>
    </row>
    <row r="2518" spans="1:2">
      <c r="A2518">
        <v>2</v>
      </c>
      <c r="B2518" s="35">
        <v>16</v>
      </c>
    </row>
    <row r="2519" spans="1:2">
      <c r="A2519">
        <v>2</v>
      </c>
      <c r="B2519" s="35">
        <v>16</v>
      </c>
    </row>
    <row r="2520" spans="1:2">
      <c r="A2520">
        <v>2</v>
      </c>
      <c r="B2520" s="35">
        <v>17.61</v>
      </c>
    </row>
    <row r="2521" spans="1:2">
      <c r="A2521">
        <v>2</v>
      </c>
      <c r="B2521" s="35">
        <v>22.51</v>
      </c>
    </row>
    <row r="2522" spans="1:2">
      <c r="A2522">
        <v>2</v>
      </c>
      <c r="B2522" s="35">
        <v>20</v>
      </c>
    </row>
    <row r="2523" spans="1:2">
      <c r="A2523">
        <v>2</v>
      </c>
      <c r="B2523" s="35">
        <v>24.59</v>
      </c>
    </row>
    <row r="2524" spans="1:2">
      <c r="A2524">
        <v>2</v>
      </c>
      <c r="B2524" s="35">
        <v>26.9</v>
      </c>
    </row>
    <row r="2525" spans="1:2">
      <c r="A2525">
        <v>2</v>
      </c>
      <c r="B2525" s="35">
        <v>23.85</v>
      </c>
    </row>
    <row r="2526" spans="1:2">
      <c r="A2526">
        <v>2</v>
      </c>
      <c r="B2526" s="35">
        <v>20.69</v>
      </c>
    </row>
    <row r="2527" spans="1:2">
      <c r="A2527">
        <v>2</v>
      </c>
      <c r="B2527" s="35">
        <v>18.600000000000001</v>
      </c>
    </row>
    <row r="2528" spans="1:2">
      <c r="A2528">
        <v>2</v>
      </c>
      <c r="B2528" s="35">
        <v>17.5</v>
      </c>
    </row>
    <row r="2529" spans="1:2">
      <c r="A2529">
        <v>2</v>
      </c>
      <c r="B2529" s="35">
        <v>18</v>
      </c>
    </row>
    <row r="2530" spans="1:2">
      <c r="A2530">
        <v>2</v>
      </c>
      <c r="B2530" s="35">
        <v>25</v>
      </c>
    </row>
    <row r="2531" spans="1:2">
      <c r="A2531">
        <v>2</v>
      </c>
      <c r="B2531" s="35">
        <v>18.760000000000002</v>
      </c>
    </row>
    <row r="2532" spans="1:2">
      <c r="A2532">
        <v>2</v>
      </c>
      <c r="B2532" s="35">
        <v>21.13</v>
      </c>
    </row>
    <row r="2533" spans="1:2">
      <c r="A2533">
        <v>2</v>
      </c>
      <c r="B2533" s="35">
        <v>24.5</v>
      </c>
    </row>
    <row r="2534" spans="1:2">
      <c r="A2534">
        <v>2</v>
      </c>
      <c r="B2534" s="35">
        <v>19.87</v>
      </c>
    </row>
    <row r="2535" spans="1:2">
      <c r="A2535">
        <v>2</v>
      </c>
      <c r="B2535" s="35">
        <v>17.079999999999998</v>
      </c>
    </row>
    <row r="2536" spans="1:2">
      <c r="A2536">
        <v>2</v>
      </c>
      <c r="B2536" s="35">
        <v>19.010000000000002</v>
      </c>
    </row>
    <row r="2537" spans="1:2">
      <c r="A2537">
        <v>2</v>
      </c>
      <c r="B2537" s="35">
        <v>17.989999999999998</v>
      </c>
    </row>
    <row r="2538" spans="1:2">
      <c r="A2538">
        <v>2</v>
      </c>
      <c r="B2538" s="35">
        <v>15.67</v>
      </c>
    </row>
    <row r="2539" spans="1:2">
      <c r="A2539">
        <v>2</v>
      </c>
      <c r="B2539" s="35">
        <v>15.67</v>
      </c>
    </row>
    <row r="2540" spans="1:2">
      <c r="A2540">
        <v>2</v>
      </c>
      <c r="B2540" s="35">
        <v>15.34</v>
      </c>
    </row>
    <row r="2541" spans="1:2">
      <c r="A2541">
        <v>2</v>
      </c>
      <c r="B2541" s="35">
        <v>12.98</v>
      </c>
    </row>
    <row r="2542" spans="1:2">
      <c r="A2542">
        <v>2</v>
      </c>
      <c r="B2542" s="35">
        <v>12.13</v>
      </c>
    </row>
    <row r="2543" spans="1:2">
      <c r="A2543">
        <v>2</v>
      </c>
      <c r="B2543" s="35">
        <v>12.9</v>
      </c>
    </row>
    <row r="2544" spans="1:2">
      <c r="A2544">
        <v>2</v>
      </c>
      <c r="B2544" s="35">
        <v>15</v>
      </c>
    </row>
    <row r="2545" spans="1:2">
      <c r="A2545">
        <v>2</v>
      </c>
      <c r="B2545" s="35">
        <v>17.010000000000002</v>
      </c>
    </row>
    <row r="2546" spans="1:2">
      <c r="A2546">
        <v>2</v>
      </c>
      <c r="B2546" s="35">
        <v>16.010000000000002</v>
      </c>
    </row>
    <row r="2547" spans="1:2">
      <c r="A2547">
        <v>2</v>
      </c>
      <c r="B2547" s="35">
        <v>21.25</v>
      </c>
    </row>
    <row r="2548" spans="1:2">
      <c r="A2548">
        <v>2</v>
      </c>
      <c r="B2548" s="35">
        <v>25.5</v>
      </c>
    </row>
    <row r="2549" spans="1:2">
      <c r="A2549">
        <v>2</v>
      </c>
      <c r="B2549" s="35">
        <v>21</v>
      </c>
    </row>
    <row r="2550" spans="1:2">
      <c r="A2550">
        <v>2</v>
      </c>
      <c r="B2550" s="35">
        <v>18.27</v>
      </c>
    </row>
    <row r="2551" spans="1:2">
      <c r="A2551">
        <v>2</v>
      </c>
      <c r="B2551" s="35">
        <v>14.89</v>
      </c>
    </row>
    <row r="2552" spans="1:2">
      <c r="A2552">
        <v>2</v>
      </c>
      <c r="B2552" s="35">
        <v>14</v>
      </c>
    </row>
    <row r="2553" spans="1:2">
      <c r="A2553">
        <v>2</v>
      </c>
      <c r="B2553" s="35">
        <v>14</v>
      </c>
    </row>
    <row r="2554" spans="1:2">
      <c r="A2554">
        <v>2</v>
      </c>
      <c r="B2554" s="35">
        <v>14.24</v>
      </c>
    </row>
    <row r="2555" spans="1:2">
      <c r="A2555">
        <v>2</v>
      </c>
      <c r="B2555" s="35">
        <v>15.34</v>
      </c>
    </row>
    <row r="2556" spans="1:2">
      <c r="A2556">
        <v>2</v>
      </c>
      <c r="B2556" s="35">
        <v>16.899999999999999</v>
      </c>
    </row>
    <row r="2557" spans="1:2">
      <c r="A2557">
        <v>2</v>
      </c>
      <c r="B2557" s="35">
        <v>16.7</v>
      </c>
    </row>
    <row r="2558" spans="1:2">
      <c r="A2558">
        <v>2</v>
      </c>
      <c r="B2558" s="35">
        <v>14.06</v>
      </c>
    </row>
    <row r="2559" spans="1:2">
      <c r="A2559">
        <v>2</v>
      </c>
      <c r="B2559" s="35">
        <v>12.07</v>
      </c>
    </row>
    <row r="2560" spans="1:2">
      <c r="A2560">
        <v>2</v>
      </c>
      <c r="B2560" s="35">
        <v>11.77</v>
      </c>
    </row>
    <row r="2561" spans="1:2">
      <c r="A2561">
        <v>2</v>
      </c>
      <c r="B2561" s="35">
        <v>12.98</v>
      </c>
    </row>
    <row r="2562" spans="1:2">
      <c r="A2562">
        <v>2</v>
      </c>
      <c r="B2562" s="35">
        <v>15.1</v>
      </c>
    </row>
    <row r="2563" spans="1:2">
      <c r="A2563">
        <v>2</v>
      </c>
      <c r="B2563" s="35">
        <v>12</v>
      </c>
    </row>
    <row r="2564" spans="1:2">
      <c r="A2564">
        <v>2</v>
      </c>
      <c r="B2564" s="35">
        <v>12</v>
      </c>
    </row>
    <row r="2565" spans="1:2">
      <c r="A2565">
        <v>2</v>
      </c>
      <c r="B2565" s="35">
        <v>11.73</v>
      </c>
    </row>
    <row r="2566" spans="1:2">
      <c r="A2566">
        <v>2</v>
      </c>
      <c r="B2566" s="35">
        <v>11.39</v>
      </c>
    </row>
    <row r="2567" spans="1:2">
      <c r="A2567">
        <v>2</v>
      </c>
      <c r="B2567" s="35">
        <v>10</v>
      </c>
    </row>
    <row r="2568" spans="1:2">
      <c r="A2568">
        <v>2</v>
      </c>
      <c r="B2568" s="35">
        <v>13</v>
      </c>
    </row>
    <row r="2569" spans="1:2">
      <c r="A2569">
        <v>2</v>
      </c>
      <c r="B2569" s="35">
        <v>14.4</v>
      </c>
    </row>
    <row r="2570" spans="1:2">
      <c r="A2570">
        <v>2</v>
      </c>
      <c r="B2570" s="35">
        <v>10.66</v>
      </c>
    </row>
    <row r="2571" spans="1:2">
      <c r="A2571">
        <v>2</v>
      </c>
      <c r="B2571" s="35">
        <v>15</v>
      </c>
    </row>
    <row r="2572" spans="1:2">
      <c r="A2572">
        <v>2</v>
      </c>
      <c r="B2572" s="35">
        <v>19.5</v>
      </c>
    </row>
    <row r="2573" spans="1:2">
      <c r="A2573">
        <v>2</v>
      </c>
      <c r="B2573" s="35">
        <v>17.34</v>
      </c>
    </row>
    <row r="2574" spans="1:2">
      <c r="A2574">
        <v>2</v>
      </c>
      <c r="B2574" s="35">
        <v>16</v>
      </c>
    </row>
    <row r="2575" spans="1:2">
      <c r="A2575">
        <v>2</v>
      </c>
      <c r="B2575" s="35">
        <v>9.1999999999999993</v>
      </c>
    </row>
    <row r="2576" spans="1:2">
      <c r="A2576">
        <v>2</v>
      </c>
      <c r="B2576" s="35">
        <v>7.96</v>
      </c>
    </row>
    <row r="2577" spans="1:2">
      <c r="A2577">
        <v>2</v>
      </c>
      <c r="B2577" s="35">
        <v>8.89</v>
      </c>
    </row>
    <row r="2578" spans="1:2">
      <c r="A2578">
        <v>2</v>
      </c>
      <c r="B2578" s="35">
        <v>10.199999999999999</v>
      </c>
    </row>
    <row r="2579" spans="1:2">
      <c r="A2579">
        <v>2</v>
      </c>
      <c r="B2579" s="35">
        <v>11.86</v>
      </c>
    </row>
    <row r="2580" spans="1:2">
      <c r="A2580">
        <v>2</v>
      </c>
      <c r="B2580" s="35">
        <v>14.23</v>
      </c>
    </row>
    <row r="2581" spans="1:2">
      <c r="A2581">
        <v>2</v>
      </c>
      <c r="B2581" s="35">
        <v>14.27</v>
      </c>
    </row>
    <row r="2582" spans="1:2">
      <c r="A2582">
        <v>2</v>
      </c>
      <c r="B2582" s="35">
        <v>15.22</v>
      </c>
    </row>
    <row r="2583" spans="1:2">
      <c r="A2583">
        <v>2</v>
      </c>
      <c r="B2583" s="35">
        <v>13.4</v>
      </c>
    </row>
    <row r="2584" spans="1:2">
      <c r="A2584">
        <v>2</v>
      </c>
      <c r="B2584" s="35">
        <v>14.91</v>
      </c>
    </row>
    <row r="2585" spans="1:2">
      <c r="A2585">
        <v>2</v>
      </c>
      <c r="B2585" s="35">
        <v>15.48</v>
      </c>
    </row>
    <row r="2586" spans="1:2">
      <c r="A2586">
        <v>2</v>
      </c>
      <c r="B2586" s="35">
        <v>16.05</v>
      </c>
    </row>
    <row r="2587" spans="1:2">
      <c r="A2587">
        <v>2</v>
      </c>
      <c r="B2587" s="35">
        <v>15.61</v>
      </c>
    </row>
    <row r="2588" spans="1:2">
      <c r="A2588">
        <v>2</v>
      </c>
      <c r="B2588" s="35">
        <v>14</v>
      </c>
    </row>
    <row r="2589" spans="1:2">
      <c r="A2589">
        <v>2</v>
      </c>
      <c r="B2589" s="35">
        <v>11.93</v>
      </c>
    </row>
    <row r="2590" spans="1:2">
      <c r="A2590">
        <v>2</v>
      </c>
      <c r="B2590" s="35">
        <v>11.51</v>
      </c>
    </row>
    <row r="2591" spans="1:2">
      <c r="A2591">
        <v>2</v>
      </c>
      <c r="B2591" s="35">
        <v>11.81</v>
      </c>
    </row>
    <row r="2592" spans="1:2">
      <c r="A2592">
        <v>2</v>
      </c>
      <c r="B2592" s="35">
        <v>13.93</v>
      </c>
    </row>
    <row r="2593" spans="1:2">
      <c r="A2593">
        <v>2</v>
      </c>
      <c r="B2593" s="35">
        <v>15.55</v>
      </c>
    </row>
    <row r="2594" spans="1:2">
      <c r="A2594">
        <v>2</v>
      </c>
      <c r="B2594" s="35">
        <v>12.39</v>
      </c>
    </row>
    <row r="2595" spans="1:2">
      <c r="A2595">
        <v>2</v>
      </c>
      <c r="B2595" s="35">
        <v>19.309999999999999</v>
      </c>
    </row>
    <row r="2596" spans="1:2">
      <c r="A2596">
        <v>2</v>
      </c>
      <c r="B2596" s="35">
        <v>24.67</v>
      </c>
    </row>
    <row r="2597" spans="1:2">
      <c r="A2597">
        <v>2</v>
      </c>
      <c r="B2597" s="35">
        <v>21.47</v>
      </c>
    </row>
    <row r="2598" spans="1:2">
      <c r="A2598">
        <v>2</v>
      </c>
      <c r="B2598" s="35">
        <v>20.76</v>
      </c>
    </row>
    <row r="2599" spans="1:2">
      <c r="A2599">
        <v>2</v>
      </c>
      <c r="B2599" s="35">
        <v>10.220000000000001</v>
      </c>
    </row>
    <row r="2600" spans="1:2">
      <c r="A2600">
        <v>2</v>
      </c>
      <c r="B2600" s="35">
        <v>9.5500000000000007</v>
      </c>
    </row>
    <row r="2601" spans="1:2">
      <c r="A2601">
        <v>2</v>
      </c>
      <c r="B2601" s="35">
        <v>10.18</v>
      </c>
    </row>
    <row r="2602" spans="1:2">
      <c r="A2602">
        <v>2</v>
      </c>
      <c r="B2602" s="35">
        <v>11.84</v>
      </c>
    </row>
    <row r="2603" spans="1:2">
      <c r="A2603">
        <v>2</v>
      </c>
      <c r="B2603" s="35">
        <v>12</v>
      </c>
    </row>
    <row r="2604" spans="1:2">
      <c r="A2604">
        <v>2</v>
      </c>
      <c r="B2604" s="35">
        <v>12.17</v>
      </c>
    </row>
    <row r="2605" spans="1:2">
      <c r="A2605">
        <v>2</v>
      </c>
      <c r="B2605" s="35">
        <v>15</v>
      </c>
    </row>
    <row r="2606" spans="1:2">
      <c r="A2606">
        <v>2</v>
      </c>
      <c r="B2606" s="35">
        <v>22.1</v>
      </c>
    </row>
    <row r="2607" spans="1:2">
      <c r="A2607">
        <v>2</v>
      </c>
      <c r="B2607" s="35">
        <v>18.149999999999999</v>
      </c>
    </row>
    <row r="2608" spans="1:2">
      <c r="A2608">
        <v>2</v>
      </c>
      <c r="B2608" s="35">
        <v>20</v>
      </c>
    </row>
    <row r="2609" spans="1:2">
      <c r="A2609">
        <v>2</v>
      </c>
      <c r="B2609" s="35">
        <v>21.81</v>
      </c>
    </row>
    <row r="2610" spans="1:2">
      <c r="A2610">
        <v>2</v>
      </c>
      <c r="B2610" s="35">
        <v>21.49</v>
      </c>
    </row>
    <row r="2611" spans="1:2">
      <c r="A2611">
        <v>2</v>
      </c>
      <c r="B2611" s="35">
        <v>23.46</v>
      </c>
    </row>
    <row r="2612" spans="1:2">
      <c r="A2612">
        <v>2</v>
      </c>
      <c r="B2612" s="35">
        <v>23.46</v>
      </c>
    </row>
    <row r="2613" spans="1:2">
      <c r="A2613">
        <v>2</v>
      </c>
      <c r="B2613" s="35">
        <v>23.96</v>
      </c>
    </row>
    <row r="2614" spans="1:2">
      <c r="A2614">
        <v>2</v>
      </c>
      <c r="B2614" s="35">
        <v>20.52</v>
      </c>
    </row>
    <row r="2615" spans="1:2">
      <c r="A2615">
        <v>2</v>
      </c>
      <c r="B2615" s="35">
        <v>18.5</v>
      </c>
    </row>
    <row r="2616" spans="1:2">
      <c r="A2616">
        <v>2</v>
      </c>
      <c r="B2616" s="35">
        <v>23</v>
      </c>
    </row>
    <row r="2617" spans="1:2">
      <c r="A2617">
        <v>2</v>
      </c>
      <c r="B2617" s="35">
        <v>24.21</v>
      </c>
    </row>
    <row r="2618" spans="1:2">
      <c r="A2618">
        <v>2</v>
      </c>
      <c r="B2618" s="35">
        <v>18</v>
      </c>
    </row>
    <row r="2619" spans="1:2">
      <c r="A2619">
        <v>2</v>
      </c>
      <c r="B2619" s="35">
        <v>24.21</v>
      </c>
    </row>
    <row r="2620" spans="1:2">
      <c r="A2620">
        <v>2</v>
      </c>
      <c r="B2620" s="35">
        <v>26.01</v>
      </c>
    </row>
    <row r="2621" spans="1:2">
      <c r="A2621">
        <v>2</v>
      </c>
      <c r="B2621" s="35">
        <v>24.58</v>
      </c>
    </row>
    <row r="2622" spans="1:2">
      <c r="A2622">
        <v>2</v>
      </c>
      <c r="B2622" s="35">
        <v>24.03</v>
      </c>
    </row>
    <row r="2623" spans="1:2">
      <c r="A2623">
        <v>2</v>
      </c>
      <c r="B2623" s="35">
        <v>18</v>
      </c>
    </row>
    <row r="2624" spans="1:2">
      <c r="A2624">
        <v>2</v>
      </c>
      <c r="B2624" s="35">
        <v>18</v>
      </c>
    </row>
    <row r="2625" spans="1:2">
      <c r="A2625">
        <v>2</v>
      </c>
      <c r="B2625" s="35">
        <v>18</v>
      </c>
    </row>
    <row r="2626" spans="1:2">
      <c r="A2626">
        <v>2</v>
      </c>
      <c r="B2626" s="35">
        <v>21.81</v>
      </c>
    </row>
    <row r="2627" spans="1:2">
      <c r="A2627">
        <v>2</v>
      </c>
      <c r="B2627" s="35">
        <v>17.5</v>
      </c>
    </row>
    <row r="2628" spans="1:2">
      <c r="A2628">
        <v>2</v>
      </c>
      <c r="B2628" s="35">
        <v>18</v>
      </c>
    </row>
    <row r="2629" spans="1:2">
      <c r="A2629">
        <v>2</v>
      </c>
      <c r="B2629" s="35">
        <v>22</v>
      </c>
    </row>
    <row r="2630" spans="1:2">
      <c r="A2630">
        <v>2</v>
      </c>
      <c r="B2630" s="35">
        <v>16.510000000000002</v>
      </c>
    </row>
    <row r="2631" spans="1:2">
      <c r="A2631">
        <v>2</v>
      </c>
      <c r="B2631" s="35">
        <v>15</v>
      </c>
    </row>
    <row r="2632" spans="1:2">
      <c r="A2632">
        <v>2</v>
      </c>
      <c r="B2632" s="35">
        <v>14.23</v>
      </c>
    </row>
    <row r="2633" spans="1:2">
      <c r="A2633">
        <v>2</v>
      </c>
      <c r="B2633" s="35">
        <v>14.51</v>
      </c>
    </row>
    <row r="2634" spans="1:2">
      <c r="A2634">
        <v>2</v>
      </c>
      <c r="B2634" s="35">
        <v>14.71</v>
      </c>
    </row>
    <row r="2635" spans="1:2">
      <c r="A2635">
        <v>2</v>
      </c>
      <c r="B2635" s="35">
        <v>15.01</v>
      </c>
    </row>
    <row r="2636" spans="1:2">
      <c r="A2636">
        <v>2</v>
      </c>
      <c r="B2636" s="35">
        <v>14.71</v>
      </c>
    </row>
    <row r="2637" spans="1:2">
      <c r="A2637">
        <v>2</v>
      </c>
      <c r="B2637" s="35">
        <v>12.66</v>
      </c>
    </row>
    <row r="2638" spans="1:2">
      <c r="A2638">
        <v>2</v>
      </c>
      <c r="B2638" s="35">
        <v>8</v>
      </c>
    </row>
    <row r="2639" spans="1:2">
      <c r="A2639">
        <v>2</v>
      </c>
      <c r="B2639" s="35">
        <v>5.33</v>
      </c>
    </row>
    <row r="2640" spans="1:2">
      <c r="A2640">
        <v>2</v>
      </c>
      <c r="B2640" s="35">
        <v>11.2</v>
      </c>
    </row>
    <row r="2641" spans="1:2">
      <c r="A2641">
        <v>2</v>
      </c>
      <c r="B2641" s="35">
        <v>9.93</v>
      </c>
    </row>
    <row r="2642" spans="1:2">
      <c r="A2642">
        <v>2</v>
      </c>
      <c r="B2642" s="35">
        <v>14.51</v>
      </c>
    </row>
    <row r="2643" spans="1:2">
      <c r="A2643">
        <v>2</v>
      </c>
      <c r="B2643" s="35">
        <v>11.8</v>
      </c>
    </row>
    <row r="2644" spans="1:2">
      <c r="A2644">
        <v>2</v>
      </c>
      <c r="B2644" s="35">
        <v>14.11</v>
      </c>
    </row>
    <row r="2645" spans="1:2">
      <c r="A2645">
        <v>2</v>
      </c>
      <c r="B2645" s="35">
        <v>14.11</v>
      </c>
    </row>
    <row r="2646" spans="1:2">
      <c r="A2646">
        <v>2</v>
      </c>
      <c r="B2646" s="35">
        <v>12.11</v>
      </c>
    </row>
    <row r="2647" spans="1:2">
      <c r="A2647">
        <v>2</v>
      </c>
      <c r="B2647" s="35">
        <v>14.27</v>
      </c>
    </row>
    <row r="2648" spans="1:2">
      <c r="A2648">
        <v>2</v>
      </c>
      <c r="B2648" s="35">
        <v>14.71</v>
      </c>
    </row>
    <row r="2649" spans="1:2">
      <c r="A2649">
        <v>2</v>
      </c>
      <c r="B2649" s="35">
        <v>14.67</v>
      </c>
    </row>
    <row r="2650" spans="1:2">
      <c r="A2650">
        <v>2</v>
      </c>
      <c r="B2650" s="35">
        <v>14.71</v>
      </c>
    </row>
    <row r="2651" spans="1:2">
      <c r="A2651">
        <v>2</v>
      </c>
      <c r="B2651" s="35">
        <v>14.23</v>
      </c>
    </row>
    <row r="2652" spans="1:2">
      <c r="A2652">
        <v>2</v>
      </c>
      <c r="B2652" s="35">
        <v>14.01</v>
      </c>
    </row>
    <row r="2653" spans="1:2">
      <c r="A2653">
        <v>2</v>
      </c>
      <c r="B2653" s="35">
        <v>14.23</v>
      </c>
    </row>
    <row r="2654" spans="1:2">
      <c r="A2654">
        <v>2</v>
      </c>
      <c r="B2654" s="35">
        <v>5.95</v>
      </c>
    </row>
    <row r="2655" spans="1:2">
      <c r="A2655">
        <v>2</v>
      </c>
      <c r="B2655" s="35">
        <v>5.05</v>
      </c>
    </row>
    <row r="2656" spans="1:2">
      <c r="A2656">
        <v>2</v>
      </c>
      <c r="B2656" s="35">
        <v>12.02</v>
      </c>
    </row>
    <row r="2657" spans="1:2">
      <c r="A2657">
        <v>2</v>
      </c>
      <c r="B2657" s="35">
        <v>9.9499999999999993</v>
      </c>
    </row>
    <row r="2658" spans="1:2">
      <c r="A2658">
        <v>2</v>
      </c>
      <c r="B2658" s="35">
        <v>13</v>
      </c>
    </row>
    <row r="2659" spans="1:2">
      <c r="A2659">
        <v>2</v>
      </c>
      <c r="B2659" s="35">
        <v>13.51</v>
      </c>
    </row>
    <row r="2660" spans="1:2">
      <c r="A2660">
        <v>2</v>
      </c>
      <c r="B2660" s="35">
        <v>12.99</v>
      </c>
    </row>
    <row r="2661" spans="1:2">
      <c r="A2661">
        <v>2</v>
      </c>
      <c r="B2661" s="35">
        <v>10.27</v>
      </c>
    </row>
    <row r="2662" spans="1:2">
      <c r="A2662">
        <v>2</v>
      </c>
      <c r="B2662" s="35">
        <v>9.1</v>
      </c>
    </row>
    <row r="2663" spans="1:2">
      <c r="A2663">
        <v>2</v>
      </c>
      <c r="B2663" s="35">
        <v>11.74</v>
      </c>
    </row>
    <row r="2664" spans="1:2">
      <c r="A2664">
        <v>2</v>
      </c>
      <c r="B2664" s="35">
        <v>14.23</v>
      </c>
    </row>
    <row r="2665" spans="1:2">
      <c r="A2665">
        <v>2</v>
      </c>
      <c r="B2665" s="35">
        <v>15.02</v>
      </c>
    </row>
    <row r="2666" spans="1:2">
      <c r="A2666">
        <v>2</v>
      </c>
      <c r="B2666" s="35">
        <v>4</v>
      </c>
    </row>
    <row r="2667" spans="1:2">
      <c r="A2667">
        <v>2</v>
      </c>
      <c r="B2667" s="35">
        <v>15.81</v>
      </c>
    </row>
    <row r="2668" spans="1:2">
      <c r="A2668">
        <v>2</v>
      </c>
      <c r="B2668" s="35">
        <v>18.329999999999998</v>
      </c>
    </row>
    <row r="2669" spans="1:2">
      <c r="A2669">
        <v>2</v>
      </c>
      <c r="B2669" s="35">
        <v>16</v>
      </c>
    </row>
    <row r="2670" spans="1:2">
      <c r="A2670">
        <v>2</v>
      </c>
      <c r="B2670" s="35">
        <v>14.33</v>
      </c>
    </row>
    <row r="2671" spans="1:2">
      <c r="A2671">
        <v>2</v>
      </c>
      <c r="B2671" s="35">
        <v>4</v>
      </c>
    </row>
    <row r="2672" spans="1:2">
      <c r="A2672">
        <v>2</v>
      </c>
      <c r="B2672" s="35">
        <v>3.97</v>
      </c>
    </row>
    <row r="2673" spans="1:2">
      <c r="A2673">
        <v>2</v>
      </c>
      <c r="B2673" s="35">
        <v>5</v>
      </c>
    </row>
    <row r="2674" spans="1:2">
      <c r="A2674">
        <v>2</v>
      </c>
      <c r="B2674" s="35">
        <v>10.81</v>
      </c>
    </row>
    <row r="2675" spans="1:2">
      <c r="A2675">
        <v>2</v>
      </c>
      <c r="B2675" s="35">
        <v>12.81</v>
      </c>
    </row>
    <row r="2676" spans="1:2">
      <c r="A2676">
        <v>2</v>
      </c>
      <c r="B2676" s="35">
        <v>15</v>
      </c>
    </row>
    <row r="2677" spans="1:2">
      <c r="A2677">
        <v>2</v>
      </c>
      <c r="B2677" s="35">
        <v>13.97</v>
      </c>
    </row>
    <row r="2678" spans="1:2">
      <c r="A2678">
        <v>2</v>
      </c>
      <c r="B2678" s="35">
        <v>10.1</v>
      </c>
    </row>
    <row r="2679" spans="1:2">
      <c r="A2679">
        <v>2</v>
      </c>
      <c r="B2679" s="35">
        <v>9</v>
      </c>
    </row>
    <row r="2680" spans="1:2">
      <c r="A2680">
        <v>2</v>
      </c>
      <c r="B2680" s="35">
        <v>9.8699999999999992</v>
      </c>
    </row>
    <row r="2681" spans="1:2">
      <c r="A2681">
        <v>2</v>
      </c>
      <c r="B2681" s="35">
        <v>9.99</v>
      </c>
    </row>
    <row r="2682" spans="1:2">
      <c r="A2682">
        <v>2</v>
      </c>
      <c r="B2682" s="35">
        <v>9.9700000000000006</v>
      </c>
    </row>
    <row r="2683" spans="1:2">
      <c r="A2683">
        <v>2</v>
      </c>
      <c r="B2683" s="35">
        <v>9.99</v>
      </c>
    </row>
    <row r="2684" spans="1:2">
      <c r="A2684">
        <v>2</v>
      </c>
      <c r="B2684" s="35">
        <v>9</v>
      </c>
    </row>
    <row r="2685" spans="1:2">
      <c r="A2685">
        <v>2</v>
      </c>
      <c r="B2685" s="35">
        <v>7.57</v>
      </c>
    </row>
    <row r="2686" spans="1:2">
      <c r="A2686">
        <v>2</v>
      </c>
      <c r="B2686" s="35">
        <v>5</v>
      </c>
    </row>
    <row r="2687" spans="1:2">
      <c r="A2687">
        <v>2</v>
      </c>
      <c r="B2687" s="35">
        <v>5</v>
      </c>
    </row>
    <row r="2688" spans="1:2">
      <c r="A2688">
        <v>2</v>
      </c>
      <c r="B2688" s="35">
        <v>8</v>
      </c>
    </row>
    <row r="2689" spans="1:2">
      <c r="A2689">
        <v>2</v>
      </c>
      <c r="B2689" s="35">
        <v>10.99</v>
      </c>
    </row>
    <row r="2690" spans="1:2">
      <c r="A2690">
        <v>2</v>
      </c>
      <c r="B2690" s="35">
        <v>8</v>
      </c>
    </row>
    <row r="2691" spans="1:2">
      <c r="A2691">
        <v>2</v>
      </c>
      <c r="B2691" s="35">
        <v>10.99</v>
      </c>
    </row>
    <row r="2692" spans="1:2">
      <c r="A2692">
        <v>2</v>
      </c>
      <c r="B2692" s="35">
        <v>11.17</v>
      </c>
    </row>
    <row r="2693" spans="1:2">
      <c r="A2693">
        <v>2</v>
      </c>
      <c r="B2693" s="35">
        <v>10.99</v>
      </c>
    </row>
    <row r="2694" spans="1:2">
      <c r="A2694">
        <v>2</v>
      </c>
      <c r="B2694" s="35">
        <v>9.99</v>
      </c>
    </row>
    <row r="2695" spans="1:2">
      <c r="A2695">
        <v>2</v>
      </c>
      <c r="B2695" s="35">
        <v>8</v>
      </c>
    </row>
    <row r="2696" spans="1:2">
      <c r="A2696">
        <v>2</v>
      </c>
      <c r="B2696" s="35">
        <v>7.66</v>
      </c>
    </row>
    <row r="2697" spans="1:2">
      <c r="A2697">
        <v>2</v>
      </c>
      <c r="B2697" s="35">
        <v>8</v>
      </c>
    </row>
    <row r="2698" spans="1:2">
      <c r="A2698">
        <v>2</v>
      </c>
      <c r="B2698" s="35">
        <v>9.8000000000000007</v>
      </c>
    </row>
    <row r="2699" spans="1:2">
      <c r="A2699">
        <v>2</v>
      </c>
      <c r="B2699" s="35">
        <v>11.43</v>
      </c>
    </row>
    <row r="2700" spans="1:2">
      <c r="A2700">
        <v>2</v>
      </c>
      <c r="B2700" s="35">
        <v>11.17</v>
      </c>
    </row>
    <row r="2701" spans="1:2">
      <c r="A2701">
        <v>2</v>
      </c>
      <c r="B2701" s="35">
        <v>9.99</v>
      </c>
    </row>
    <row r="2702" spans="1:2">
      <c r="A2702">
        <v>2</v>
      </c>
      <c r="B2702" s="35">
        <v>4.6399999999999997</v>
      </c>
    </row>
    <row r="2703" spans="1:2">
      <c r="A2703">
        <v>2</v>
      </c>
      <c r="B2703" s="35">
        <v>4.12</v>
      </c>
    </row>
    <row r="2704" spans="1:2">
      <c r="A2704">
        <v>2</v>
      </c>
      <c r="B2704" s="35">
        <v>6.77</v>
      </c>
    </row>
    <row r="2705" spans="1:2">
      <c r="A2705">
        <v>2</v>
      </c>
      <c r="B2705" s="35">
        <v>6.1</v>
      </c>
    </row>
    <row r="2706" spans="1:2">
      <c r="A2706">
        <v>2</v>
      </c>
      <c r="B2706" s="35">
        <v>7.9</v>
      </c>
    </row>
    <row r="2707" spans="1:2">
      <c r="A2707">
        <v>2</v>
      </c>
      <c r="B2707" s="35">
        <v>8.4</v>
      </c>
    </row>
    <row r="2708" spans="1:2">
      <c r="A2708">
        <v>2</v>
      </c>
      <c r="B2708" s="35">
        <v>8.49</v>
      </c>
    </row>
    <row r="2709" spans="1:2">
      <c r="A2709">
        <v>2</v>
      </c>
      <c r="B2709" s="35">
        <v>8</v>
      </c>
    </row>
    <row r="2710" spans="1:2">
      <c r="A2710">
        <v>2</v>
      </c>
      <c r="B2710" s="35">
        <v>7.5</v>
      </c>
    </row>
    <row r="2711" spans="1:2">
      <c r="A2711">
        <v>2</v>
      </c>
      <c r="B2711" s="35">
        <v>8.59</v>
      </c>
    </row>
    <row r="2712" spans="1:2">
      <c r="A2712">
        <v>2</v>
      </c>
      <c r="B2712" s="35">
        <v>12.14</v>
      </c>
    </row>
    <row r="2713" spans="1:2">
      <c r="A2713">
        <v>2</v>
      </c>
      <c r="B2713" s="35">
        <v>18.850000000000001</v>
      </c>
    </row>
    <row r="2714" spans="1:2">
      <c r="A2714">
        <v>2</v>
      </c>
      <c r="B2714" s="35">
        <v>3.5</v>
      </c>
    </row>
    <row r="2715" spans="1:2">
      <c r="A2715">
        <v>2</v>
      </c>
      <c r="B2715" s="35">
        <v>20.03</v>
      </c>
    </row>
    <row r="2716" spans="1:2">
      <c r="A2716">
        <v>2</v>
      </c>
      <c r="B2716" s="35">
        <v>22.19</v>
      </c>
    </row>
    <row r="2717" spans="1:2">
      <c r="A2717">
        <v>2</v>
      </c>
      <c r="B2717" s="35">
        <v>20.010000000000002</v>
      </c>
    </row>
    <row r="2718" spans="1:2">
      <c r="A2718">
        <v>2</v>
      </c>
      <c r="B2718" s="35">
        <v>19</v>
      </c>
    </row>
    <row r="2719" spans="1:2">
      <c r="A2719">
        <v>2</v>
      </c>
      <c r="B2719" s="35">
        <v>4.1399999999999997</v>
      </c>
    </row>
    <row r="2720" spans="1:2">
      <c r="A2720">
        <v>2</v>
      </c>
      <c r="B2720" s="35">
        <v>4.57</v>
      </c>
    </row>
    <row r="2721" spans="1:2">
      <c r="A2721">
        <v>2</v>
      </c>
      <c r="B2721" s="35">
        <v>6</v>
      </c>
    </row>
    <row r="2722" spans="1:2">
      <c r="A2722">
        <v>2</v>
      </c>
      <c r="B2722" s="35">
        <v>8</v>
      </c>
    </row>
    <row r="2723" spans="1:2">
      <c r="A2723">
        <v>2</v>
      </c>
      <c r="B2723" s="35">
        <v>8.49</v>
      </c>
    </row>
    <row r="2724" spans="1:2">
      <c r="A2724">
        <v>2</v>
      </c>
      <c r="B2724" s="35">
        <v>11.64</v>
      </c>
    </row>
    <row r="2725" spans="1:2">
      <c r="A2725">
        <v>2</v>
      </c>
      <c r="B2725" s="35">
        <v>10.57</v>
      </c>
    </row>
    <row r="2726" spans="1:2">
      <c r="A2726">
        <v>2</v>
      </c>
      <c r="B2726" s="35">
        <v>20.100000000000001</v>
      </c>
    </row>
    <row r="2727" spans="1:2">
      <c r="A2727">
        <v>2</v>
      </c>
      <c r="B2727" s="35">
        <v>18.61</v>
      </c>
    </row>
    <row r="2728" spans="1:2">
      <c r="A2728">
        <v>2</v>
      </c>
      <c r="B2728" s="35">
        <v>18.18</v>
      </c>
    </row>
    <row r="2729" spans="1:2">
      <c r="A2729">
        <v>2</v>
      </c>
      <c r="B2729" s="35">
        <v>17.399999999999999</v>
      </c>
    </row>
    <row r="2730" spans="1:2">
      <c r="A2730">
        <v>2</v>
      </c>
      <c r="B2730" s="35">
        <v>16.95</v>
      </c>
    </row>
    <row r="2731" spans="1:2">
      <c r="A2731">
        <v>2</v>
      </c>
      <c r="B2731" s="35">
        <v>16.63</v>
      </c>
    </row>
    <row r="2732" spans="1:2">
      <c r="A2732">
        <v>2</v>
      </c>
      <c r="B2732" s="35">
        <v>14.95</v>
      </c>
    </row>
    <row r="2733" spans="1:2">
      <c r="A2733">
        <v>2</v>
      </c>
      <c r="B2733" s="35">
        <v>14.97</v>
      </c>
    </row>
    <row r="2734" spans="1:2">
      <c r="A2734">
        <v>2</v>
      </c>
      <c r="B2734" s="35">
        <v>14.79</v>
      </c>
    </row>
    <row r="2735" spans="1:2">
      <c r="A2735">
        <v>2</v>
      </c>
      <c r="B2735" s="35">
        <v>16.73</v>
      </c>
    </row>
    <row r="2736" spans="1:2">
      <c r="A2736">
        <v>2</v>
      </c>
      <c r="B2736" s="35">
        <v>18.850000000000001</v>
      </c>
    </row>
    <row r="2737" spans="1:2">
      <c r="A2737">
        <v>2</v>
      </c>
      <c r="B2737" s="35">
        <v>21.33</v>
      </c>
    </row>
    <row r="2738" spans="1:2">
      <c r="A2738">
        <v>2</v>
      </c>
      <c r="B2738" s="35">
        <v>16.11</v>
      </c>
    </row>
    <row r="2739" spans="1:2">
      <c r="A2739">
        <v>2</v>
      </c>
      <c r="B2739" s="35">
        <v>22.4</v>
      </c>
    </row>
    <row r="2740" spans="1:2">
      <c r="A2740">
        <v>2</v>
      </c>
      <c r="B2740" s="35">
        <v>23.94</v>
      </c>
    </row>
    <row r="2741" spans="1:2">
      <c r="A2741">
        <v>2</v>
      </c>
      <c r="B2741" s="35">
        <v>22.31</v>
      </c>
    </row>
    <row r="2742" spans="1:2">
      <c r="A2742">
        <v>2</v>
      </c>
      <c r="B2742" s="35">
        <v>21.9</v>
      </c>
    </row>
    <row r="2743" spans="1:2">
      <c r="A2743">
        <v>2</v>
      </c>
      <c r="B2743" s="35">
        <v>13.49</v>
      </c>
    </row>
    <row r="2744" spans="1:2">
      <c r="A2744">
        <v>2</v>
      </c>
      <c r="B2744" s="35">
        <v>12.69</v>
      </c>
    </row>
    <row r="2745" spans="1:2">
      <c r="A2745">
        <v>2</v>
      </c>
      <c r="B2745" s="35">
        <v>14.01</v>
      </c>
    </row>
    <row r="2746" spans="1:2">
      <c r="A2746">
        <v>2</v>
      </c>
      <c r="B2746" s="35">
        <v>14.55</v>
      </c>
    </row>
    <row r="2747" spans="1:2">
      <c r="A2747">
        <v>2</v>
      </c>
      <c r="B2747" s="35">
        <v>16.16</v>
      </c>
    </row>
    <row r="2748" spans="1:2">
      <c r="A2748">
        <v>2</v>
      </c>
      <c r="B2748" s="35">
        <v>19.02</v>
      </c>
    </row>
    <row r="2749" spans="1:2">
      <c r="A2749">
        <v>2</v>
      </c>
      <c r="B2749" s="35">
        <v>20.010000000000002</v>
      </c>
    </row>
    <row r="2750" spans="1:2">
      <c r="A2750">
        <v>2</v>
      </c>
      <c r="B2750" s="35">
        <v>23.87</v>
      </c>
    </row>
    <row r="2751" spans="1:2">
      <c r="A2751">
        <v>2</v>
      </c>
      <c r="B2751" s="35">
        <v>21.63</v>
      </c>
    </row>
    <row r="2752" spans="1:2">
      <c r="A2752">
        <v>2</v>
      </c>
      <c r="B2752" s="35">
        <v>20</v>
      </c>
    </row>
    <row r="2753" spans="1:2">
      <c r="A2753">
        <v>2</v>
      </c>
      <c r="B2753" s="35">
        <v>18.45</v>
      </c>
    </row>
    <row r="2754" spans="1:2">
      <c r="A2754">
        <v>2</v>
      </c>
      <c r="B2754" s="35">
        <v>16.149999999999999</v>
      </c>
    </row>
    <row r="2755" spans="1:2">
      <c r="A2755">
        <v>2</v>
      </c>
      <c r="B2755" s="35">
        <v>15</v>
      </c>
    </row>
    <row r="2756" spans="1:2">
      <c r="A2756">
        <v>2</v>
      </c>
      <c r="B2756" s="35">
        <v>14.1</v>
      </c>
    </row>
    <row r="2757" spans="1:2">
      <c r="A2757">
        <v>2</v>
      </c>
      <c r="B2757" s="35">
        <v>10</v>
      </c>
    </row>
    <row r="2758" spans="1:2">
      <c r="A2758">
        <v>2</v>
      </c>
      <c r="B2758" s="35">
        <v>11.81</v>
      </c>
    </row>
    <row r="2759" spans="1:2">
      <c r="A2759">
        <v>2</v>
      </c>
      <c r="B2759" s="35">
        <v>15.62</v>
      </c>
    </row>
    <row r="2760" spans="1:2">
      <c r="A2760">
        <v>2</v>
      </c>
      <c r="B2760" s="35">
        <v>19.97</v>
      </c>
    </row>
    <row r="2761" spans="1:2">
      <c r="A2761">
        <v>2</v>
      </c>
      <c r="B2761" s="35">
        <v>20.440000000000001</v>
      </c>
    </row>
    <row r="2762" spans="1:2">
      <c r="A2762">
        <v>2</v>
      </c>
      <c r="B2762" s="35">
        <v>20.65</v>
      </c>
    </row>
    <row r="2763" spans="1:2">
      <c r="A2763">
        <v>2</v>
      </c>
      <c r="B2763" s="35">
        <v>22.5</v>
      </c>
    </row>
    <row r="2764" spans="1:2">
      <c r="A2764">
        <v>2</v>
      </c>
      <c r="B2764" s="35">
        <v>23.08</v>
      </c>
    </row>
    <row r="2765" spans="1:2">
      <c r="A2765">
        <v>2</v>
      </c>
      <c r="B2765" s="35">
        <v>23</v>
      </c>
    </row>
    <row r="2766" spans="1:2">
      <c r="A2766">
        <v>2</v>
      </c>
      <c r="B2766" s="35">
        <v>20.52</v>
      </c>
    </row>
    <row r="2767" spans="1:2">
      <c r="A2767">
        <v>2</v>
      </c>
      <c r="B2767" s="35">
        <v>18.690000000000001</v>
      </c>
    </row>
    <row r="2768" spans="1:2">
      <c r="A2768">
        <v>2</v>
      </c>
      <c r="B2768" s="35">
        <v>17.010000000000002</v>
      </c>
    </row>
    <row r="2769" spans="1:2">
      <c r="A2769">
        <v>2</v>
      </c>
      <c r="B2769" s="35">
        <v>16.57</v>
      </c>
    </row>
    <row r="2770" spans="1:2">
      <c r="A2770">
        <v>2</v>
      </c>
      <c r="B2770" s="35">
        <v>19.18</v>
      </c>
    </row>
    <row r="2771" spans="1:2">
      <c r="A2771">
        <v>2</v>
      </c>
      <c r="B2771" s="35">
        <v>20.52</v>
      </c>
    </row>
    <row r="2772" spans="1:2">
      <c r="A2772">
        <v>2</v>
      </c>
      <c r="B2772" s="35">
        <v>21.09</v>
      </c>
    </row>
    <row r="2773" spans="1:2">
      <c r="A2773">
        <v>2</v>
      </c>
      <c r="B2773" s="35">
        <v>21.84</v>
      </c>
    </row>
    <row r="2774" spans="1:2">
      <c r="A2774">
        <v>2</v>
      </c>
      <c r="B2774" s="35">
        <v>16.25</v>
      </c>
    </row>
    <row r="2775" spans="1:2">
      <c r="A2775">
        <v>2</v>
      </c>
      <c r="B2775" s="35">
        <v>15</v>
      </c>
    </row>
    <row r="2776" spans="1:2">
      <c r="A2776">
        <v>2</v>
      </c>
      <c r="B2776" s="35">
        <v>16.329999999999998</v>
      </c>
    </row>
    <row r="2777" spans="1:2">
      <c r="A2777">
        <v>2</v>
      </c>
      <c r="B2777" s="35">
        <v>19.53</v>
      </c>
    </row>
    <row r="2778" spans="1:2">
      <c r="A2778">
        <v>2</v>
      </c>
      <c r="B2778" s="35">
        <v>20.64</v>
      </c>
    </row>
    <row r="2779" spans="1:2">
      <c r="A2779">
        <v>2</v>
      </c>
      <c r="B2779" s="35">
        <v>21.33</v>
      </c>
    </row>
    <row r="2780" spans="1:2">
      <c r="A2780">
        <v>2</v>
      </c>
      <c r="B2780" s="35">
        <v>21.2</v>
      </c>
    </row>
    <row r="2781" spans="1:2">
      <c r="A2781">
        <v>2</v>
      </c>
      <c r="B2781" s="35">
        <v>17.29</v>
      </c>
    </row>
    <row r="2782" spans="1:2">
      <c r="A2782">
        <v>2</v>
      </c>
      <c r="B2782" s="35">
        <v>14.12</v>
      </c>
    </row>
    <row r="2783" spans="1:2">
      <c r="A2783">
        <v>2</v>
      </c>
      <c r="B2783" s="35">
        <v>14.01</v>
      </c>
    </row>
    <row r="2784" spans="1:2">
      <c r="A2784">
        <v>2</v>
      </c>
      <c r="B2784" s="35">
        <v>16.21</v>
      </c>
    </row>
    <row r="2785" spans="1:2">
      <c r="A2785">
        <v>2</v>
      </c>
      <c r="B2785" s="35">
        <v>19.53</v>
      </c>
    </row>
    <row r="2786" spans="1:2">
      <c r="A2786">
        <v>2</v>
      </c>
      <c r="B2786" s="35">
        <v>15.59</v>
      </c>
    </row>
    <row r="2787" spans="1:2">
      <c r="A2787">
        <v>2</v>
      </c>
      <c r="B2787" s="35">
        <v>20.51</v>
      </c>
    </row>
    <row r="2788" spans="1:2">
      <c r="A2788">
        <v>2</v>
      </c>
      <c r="B2788" s="35">
        <v>22.7</v>
      </c>
    </row>
    <row r="2789" spans="1:2">
      <c r="A2789">
        <v>2</v>
      </c>
      <c r="B2789" s="35">
        <v>22.65</v>
      </c>
    </row>
    <row r="2790" spans="1:2">
      <c r="A2790">
        <v>2</v>
      </c>
      <c r="B2790" s="35">
        <v>21.23</v>
      </c>
    </row>
    <row r="2791" spans="1:2">
      <c r="A2791">
        <v>2</v>
      </c>
      <c r="B2791" s="35">
        <v>14.42</v>
      </c>
    </row>
    <row r="2792" spans="1:2">
      <c r="A2792">
        <v>2</v>
      </c>
      <c r="B2792" s="35">
        <v>14.48</v>
      </c>
    </row>
    <row r="2793" spans="1:2">
      <c r="A2793">
        <v>2</v>
      </c>
      <c r="B2793" s="35">
        <v>16.25</v>
      </c>
    </row>
    <row r="2794" spans="1:2">
      <c r="A2794">
        <v>2</v>
      </c>
      <c r="B2794" s="35">
        <v>17.5</v>
      </c>
    </row>
    <row r="2795" spans="1:2">
      <c r="A2795">
        <v>2</v>
      </c>
      <c r="B2795" s="35">
        <v>15.68</v>
      </c>
    </row>
    <row r="2796" spans="1:2">
      <c r="A2796">
        <v>2</v>
      </c>
      <c r="B2796" s="35">
        <v>14.17</v>
      </c>
    </row>
    <row r="2797" spans="1:2">
      <c r="A2797">
        <v>2</v>
      </c>
      <c r="B2797" s="35">
        <v>16.600000000000001</v>
      </c>
    </row>
    <row r="2798" spans="1:2">
      <c r="A2798">
        <v>2</v>
      </c>
      <c r="B2798" s="35">
        <v>16.23</v>
      </c>
    </row>
    <row r="2799" spans="1:2">
      <c r="A2799">
        <v>2</v>
      </c>
      <c r="B2799" s="35">
        <v>15.76</v>
      </c>
    </row>
    <row r="2800" spans="1:2">
      <c r="A2800">
        <v>2</v>
      </c>
      <c r="B2800" s="35">
        <v>13</v>
      </c>
    </row>
    <row r="2801" spans="1:2">
      <c r="A2801">
        <v>2</v>
      </c>
      <c r="B2801" s="35">
        <v>14.38</v>
      </c>
    </row>
    <row r="2802" spans="1:2">
      <c r="A2802">
        <v>2</v>
      </c>
      <c r="B2802" s="35">
        <v>15</v>
      </c>
    </row>
    <row r="2803" spans="1:2">
      <c r="A2803">
        <v>2</v>
      </c>
      <c r="B2803" s="35">
        <v>16.23</v>
      </c>
    </row>
    <row r="2804" spans="1:2">
      <c r="A2804">
        <v>2</v>
      </c>
      <c r="B2804" s="35">
        <v>15.01</v>
      </c>
    </row>
    <row r="2805" spans="1:2">
      <c r="A2805">
        <v>2</v>
      </c>
      <c r="B2805" s="35">
        <v>12</v>
      </c>
    </row>
    <row r="2806" spans="1:2">
      <c r="A2806">
        <v>2</v>
      </c>
      <c r="B2806" s="35">
        <v>12.42</v>
      </c>
    </row>
    <row r="2807" spans="1:2">
      <c r="A2807">
        <v>2</v>
      </c>
      <c r="B2807" s="35">
        <v>12.42</v>
      </c>
    </row>
    <row r="2808" spans="1:2">
      <c r="A2808">
        <v>2</v>
      </c>
      <c r="B2808" s="35">
        <v>14</v>
      </c>
    </row>
    <row r="2809" spans="1:2">
      <c r="A2809">
        <v>2</v>
      </c>
      <c r="B2809" s="35">
        <v>17.07</v>
      </c>
    </row>
    <row r="2810" spans="1:2">
      <c r="A2810">
        <v>2</v>
      </c>
      <c r="B2810" s="35">
        <v>14.55</v>
      </c>
    </row>
    <row r="2811" spans="1:2">
      <c r="A2811">
        <v>2</v>
      </c>
      <c r="B2811" s="35">
        <v>19.46</v>
      </c>
    </row>
    <row r="2812" spans="1:2">
      <c r="A2812">
        <v>2</v>
      </c>
      <c r="B2812" s="35">
        <v>24.1</v>
      </c>
    </row>
    <row r="2813" spans="1:2">
      <c r="A2813">
        <v>2</v>
      </c>
      <c r="B2813" s="35">
        <v>25.15</v>
      </c>
    </row>
    <row r="2814" spans="1:2">
      <c r="A2814">
        <v>2</v>
      </c>
      <c r="B2814" s="35">
        <v>23.76</v>
      </c>
    </row>
    <row r="2815" spans="1:2">
      <c r="A2815">
        <v>2</v>
      </c>
      <c r="B2815" s="35">
        <v>12.42</v>
      </c>
    </row>
    <row r="2816" spans="1:2">
      <c r="A2816">
        <v>2</v>
      </c>
      <c r="B2816" s="35">
        <v>11.92</v>
      </c>
    </row>
    <row r="2817" spans="1:2">
      <c r="A2817">
        <v>2</v>
      </c>
      <c r="B2817" s="35">
        <v>11.8</v>
      </c>
    </row>
    <row r="2818" spans="1:2">
      <c r="A2818">
        <v>2</v>
      </c>
      <c r="B2818" s="35">
        <v>12</v>
      </c>
    </row>
    <row r="2819" spans="1:2">
      <c r="A2819">
        <v>2</v>
      </c>
      <c r="B2819" s="35">
        <v>11.99</v>
      </c>
    </row>
    <row r="2820" spans="1:2">
      <c r="A2820">
        <v>2</v>
      </c>
      <c r="B2820" s="35">
        <v>12.12</v>
      </c>
    </row>
    <row r="2821" spans="1:2">
      <c r="A2821">
        <v>2</v>
      </c>
      <c r="B2821" s="35">
        <v>12.42</v>
      </c>
    </row>
    <row r="2822" spans="1:2">
      <c r="A2822">
        <v>2</v>
      </c>
      <c r="B2822" s="35">
        <v>20.84</v>
      </c>
    </row>
    <row r="2823" spans="1:2">
      <c r="A2823">
        <v>2</v>
      </c>
      <c r="B2823" s="35">
        <v>20.23</v>
      </c>
    </row>
    <row r="2824" spans="1:2">
      <c r="A2824">
        <v>2</v>
      </c>
      <c r="B2824" s="35">
        <v>20.3</v>
      </c>
    </row>
    <row r="2825" spans="1:2">
      <c r="A2825">
        <v>2</v>
      </c>
      <c r="B2825" s="35">
        <v>20.64</v>
      </c>
    </row>
    <row r="2826" spans="1:2">
      <c r="A2826">
        <v>2</v>
      </c>
      <c r="B2826" s="35">
        <v>21.49</v>
      </c>
    </row>
    <row r="2827" spans="1:2">
      <c r="A2827">
        <v>2</v>
      </c>
      <c r="B2827" s="35">
        <v>20.39</v>
      </c>
    </row>
    <row r="2828" spans="1:2">
      <c r="A2828">
        <v>2</v>
      </c>
      <c r="B2828" s="35">
        <v>19.850000000000001</v>
      </c>
    </row>
    <row r="2829" spans="1:2">
      <c r="A2829">
        <v>2</v>
      </c>
      <c r="B2829" s="35">
        <v>18.309999999999999</v>
      </c>
    </row>
    <row r="2830" spans="1:2">
      <c r="A2830">
        <v>2</v>
      </c>
      <c r="B2830" s="35">
        <v>18.399999999999999</v>
      </c>
    </row>
    <row r="2831" spans="1:2">
      <c r="A2831">
        <v>2</v>
      </c>
      <c r="B2831" s="35">
        <v>18.260000000000002</v>
      </c>
    </row>
    <row r="2832" spans="1:2">
      <c r="A2832">
        <v>2</v>
      </c>
      <c r="B2832" s="35">
        <v>20</v>
      </c>
    </row>
    <row r="2833" spans="1:2">
      <c r="A2833">
        <v>2</v>
      </c>
      <c r="B2833" s="35">
        <v>21.4</v>
      </c>
    </row>
    <row r="2834" spans="1:2">
      <c r="A2834">
        <v>2</v>
      </c>
      <c r="B2834" s="35">
        <v>18.440000000000001</v>
      </c>
    </row>
    <row r="2835" spans="1:2">
      <c r="A2835">
        <v>2</v>
      </c>
      <c r="B2835" s="35">
        <v>21.7</v>
      </c>
    </row>
    <row r="2836" spans="1:2">
      <c r="A2836">
        <v>2</v>
      </c>
      <c r="B2836" s="35">
        <v>24.1</v>
      </c>
    </row>
    <row r="2837" spans="1:2">
      <c r="A2837">
        <v>2</v>
      </c>
      <c r="B2837" s="35">
        <v>23.56</v>
      </c>
    </row>
    <row r="2838" spans="1:2">
      <c r="A2838">
        <v>2</v>
      </c>
      <c r="B2838" s="35">
        <v>22.29</v>
      </c>
    </row>
    <row r="2839" spans="1:2">
      <c r="A2839">
        <v>2</v>
      </c>
      <c r="B2839" s="35">
        <v>16.89</v>
      </c>
    </row>
    <row r="2840" spans="1:2">
      <c r="A2840">
        <v>2</v>
      </c>
      <c r="B2840" s="35">
        <v>13.64</v>
      </c>
    </row>
    <row r="2841" spans="1:2">
      <c r="A2841">
        <v>2</v>
      </c>
      <c r="B2841" s="35">
        <v>16.079999999999998</v>
      </c>
    </row>
    <row r="2842" spans="1:2">
      <c r="A2842">
        <v>2</v>
      </c>
      <c r="B2842" s="35">
        <v>19.73</v>
      </c>
    </row>
    <row r="2843" spans="1:2">
      <c r="A2843">
        <v>2</v>
      </c>
      <c r="B2843" s="35">
        <v>20.62</v>
      </c>
    </row>
    <row r="2844" spans="1:2">
      <c r="A2844">
        <v>2</v>
      </c>
      <c r="B2844" s="35">
        <v>20.58</v>
      </c>
    </row>
    <row r="2845" spans="1:2">
      <c r="A2845">
        <v>2</v>
      </c>
      <c r="B2845" s="35">
        <v>21.99</v>
      </c>
    </row>
    <row r="2846" spans="1:2">
      <c r="A2846">
        <v>2</v>
      </c>
      <c r="B2846" s="35">
        <v>21.74</v>
      </c>
    </row>
    <row r="2847" spans="1:2">
      <c r="A2847">
        <v>2</v>
      </c>
      <c r="B2847" s="35">
        <v>20.02</v>
      </c>
    </row>
    <row r="2848" spans="1:2">
      <c r="A2848">
        <v>2</v>
      </c>
      <c r="B2848" s="35">
        <v>21.19</v>
      </c>
    </row>
    <row r="2849" spans="1:2">
      <c r="A2849">
        <v>2</v>
      </c>
      <c r="B2849" s="35">
        <v>21.87</v>
      </c>
    </row>
    <row r="2850" spans="1:2">
      <c r="A2850">
        <v>2</v>
      </c>
      <c r="B2850" s="35">
        <v>22.5</v>
      </c>
    </row>
    <row r="2851" spans="1:2">
      <c r="A2851">
        <v>2</v>
      </c>
      <c r="B2851" s="35">
        <v>21.87</v>
      </c>
    </row>
    <row r="2852" spans="1:2">
      <c r="A2852">
        <v>2</v>
      </c>
      <c r="B2852" s="35">
        <v>20.64</v>
      </c>
    </row>
    <row r="2853" spans="1:2">
      <c r="A2853">
        <v>2</v>
      </c>
      <c r="B2853" s="35">
        <v>16.27</v>
      </c>
    </row>
    <row r="2854" spans="1:2">
      <c r="A2854">
        <v>2</v>
      </c>
      <c r="B2854" s="35">
        <v>13.25</v>
      </c>
    </row>
    <row r="2855" spans="1:2">
      <c r="A2855">
        <v>2</v>
      </c>
      <c r="B2855" s="35">
        <v>12.21</v>
      </c>
    </row>
    <row r="2856" spans="1:2">
      <c r="A2856">
        <v>2</v>
      </c>
      <c r="B2856" s="35">
        <v>15</v>
      </c>
    </row>
    <row r="2857" spans="1:2">
      <c r="A2857">
        <v>2</v>
      </c>
      <c r="B2857" s="35">
        <v>19.899999999999999</v>
      </c>
    </row>
    <row r="2858" spans="1:2">
      <c r="A2858">
        <v>2</v>
      </c>
      <c r="B2858" s="35">
        <v>15.85</v>
      </c>
    </row>
    <row r="2859" spans="1:2">
      <c r="A2859">
        <v>2</v>
      </c>
      <c r="B2859" s="35">
        <v>21.45</v>
      </c>
    </row>
    <row r="2860" spans="1:2">
      <c r="A2860">
        <v>2</v>
      </c>
      <c r="B2860" s="35">
        <v>24.56</v>
      </c>
    </row>
    <row r="2861" spans="1:2">
      <c r="A2861">
        <v>2</v>
      </c>
      <c r="B2861" s="35">
        <v>24.09</v>
      </c>
    </row>
    <row r="2862" spans="1:2">
      <c r="A2862">
        <v>2</v>
      </c>
      <c r="B2862" s="35">
        <v>21.03</v>
      </c>
    </row>
    <row r="2863" spans="1:2">
      <c r="A2863">
        <v>2</v>
      </c>
      <c r="B2863" s="35">
        <v>13.8</v>
      </c>
    </row>
    <row r="2864" spans="1:2">
      <c r="A2864">
        <v>2</v>
      </c>
      <c r="B2864" s="35">
        <v>13.06</v>
      </c>
    </row>
    <row r="2865" spans="1:2">
      <c r="A2865">
        <v>2</v>
      </c>
      <c r="B2865" s="35">
        <v>13</v>
      </c>
    </row>
    <row r="2866" spans="1:2">
      <c r="A2866">
        <v>2</v>
      </c>
      <c r="B2866" s="35">
        <v>14.24</v>
      </c>
    </row>
    <row r="2867" spans="1:2">
      <c r="A2867">
        <v>2</v>
      </c>
      <c r="B2867" s="35">
        <v>17.52</v>
      </c>
    </row>
    <row r="2868" spans="1:2">
      <c r="A2868">
        <v>2</v>
      </c>
      <c r="B2868" s="35">
        <v>20</v>
      </c>
    </row>
    <row r="2869" spans="1:2">
      <c r="A2869">
        <v>2</v>
      </c>
      <c r="B2869" s="35">
        <v>21.2</v>
      </c>
    </row>
    <row r="2870" spans="1:2">
      <c r="A2870">
        <v>2</v>
      </c>
      <c r="B2870" s="35">
        <v>15.5</v>
      </c>
    </row>
    <row r="2871" spans="1:2">
      <c r="A2871">
        <v>2</v>
      </c>
      <c r="B2871" s="35">
        <v>11.5</v>
      </c>
    </row>
    <row r="2872" spans="1:2">
      <c r="A2872">
        <v>2</v>
      </c>
      <c r="B2872" s="35">
        <v>11</v>
      </c>
    </row>
    <row r="2873" spans="1:2">
      <c r="A2873">
        <v>2</v>
      </c>
      <c r="B2873" s="35">
        <v>10.5</v>
      </c>
    </row>
    <row r="2874" spans="1:2">
      <c r="A2874">
        <v>2</v>
      </c>
      <c r="B2874" s="35">
        <v>10</v>
      </c>
    </row>
    <row r="2875" spans="1:2">
      <c r="A2875">
        <v>2</v>
      </c>
      <c r="B2875" s="35">
        <v>10.220000000000001</v>
      </c>
    </row>
    <row r="2876" spans="1:2">
      <c r="A2876">
        <v>2</v>
      </c>
      <c r="B2876" s="35">
        <v>7.57</v>
      </c>
    </row>
    <row r="2877" spans="1:2">
      <c r="A2877">
        <v>2</v>
      </c>
      <c r="B2877" s="35">
        <v>5.95</v>
      </c>
    </row>
    <row r="2878" spans="1:2">
      <c r="A2878">
        <v>2</v>
      </c>
      <c r="B2878" s="35">
        <v>5.69</v>
      </c>
    </row>
    <row r="2879" spans="1:2">
      <c r="A2879">
        <v>2</v>
      </c>
      <c r="B2879" s="35">
        <v>5.95</v>
      </c>
    </row>
    <row r="2880" spans="1:2">
      <c r="A2880">
        <v>2</v>
      </c>
      <c r="B2880" s="35">
        <v>7.4</v>
      </c>
    </row>
    <row r="2881" spans="1:2">
      <c r="A2881">
        <v>2</v>
      </c>
      <c r="B2881" s="35">
        <v>9.8000000000000007</v>
      </c>
    </row>
    <row r="2882" spans="1:2">
      <c r="A2882">
        <v>2</v>
      </c>
      <c r="B2882" s="35">
        <v>10.8</v>
      </c>
    </row>
    <row r="2883" spans="1:2">
      <c r="A2883">
        <v>2</v>
      </c>
      <c r="B2883" s="35">
        <v>12</v>
      </c>
    </row>
    <row r="2884" spans="1:2">
      <c r="A2884">
        <v>2</v>
      </c>
      <c r="B2884" s="35">
        <v>14</v>
      </c>
    </row>
    <row r="2885" spans="1:2">
      <c r="A2885">
        <v>2</v>
      </c>
      <c r="B2885" s="35">
        <v>15</v>
      </c>
    </row>
    <row r="2886" spans="1:2">
      <c r="A2886">
        <v>2</v>
      </c>
      <c r="B2886" s="35">
        <v>11</v>
      </c>
    </row>
    <row r="2887" spans="1:2">
      <c r="A2887">
        <v>2</v>
      </c>
      <c r="B2887" s="35">
        <v>10.62</v>
      </c>
    </row>
    <row r="2888" spans="1:2">
      <c r="A2888">
        <v>2</v>
      </c>
      <c r="B2888" s="35">
        <v>10</v>
      </c>
    </row>
    <row r="2889" spans="1:2">
      <c r="A2889">
        <v>2</v>
      </c>
      <c r="B2889" s="35">
        <v>10.7</v>
      </c>
    </row>
    <row r="2890" spans="1:2">
      <c r="A2890">
        <v>2</v>
      </c>
      <c r="B2890" s="35">
        <v>11</v>
      </c>
    </row>
    <row r="2891" spans="1:2">
      <c r="A2891">
        <v>2</v>
      </c>
      <c r="B2891" s="35">
        <v>12.72</v>
      </c>
    </row>
    <row r="2892" spans="1:2">
      <c r="A2892">
        <v>2</v>
      </c>
      <c r="B2892" s="35">
        <v>14.05</v>
      </c>
    </row>
    <row r="2893" spans="1:2">
      <c r="A2893">
        <v>2</v>
      </c>
      <c r="B2893" s="35">
        <v>13.61</v>
      </c>
    </row>
    <row r="2894" spans="1:2">
      <c r="A2894">
        <v>2</v>
      </c>
      <c r="B2894" s="35">
        <v>9.99</v>
      </c>
    </row>
    <row r="2895" spans="1:2">
      <c r="A2895">
        <v>2</v>
      </c>
      <c r="B2895" s="35">
        <v>7.5</v>
      </c>
    </row>
    <row r="2896" spans="1:2">
      <c r="A2896">
        <v>2</v>
      </c>
      <c r="B2896" s="35">
        <v>6</v>
      </c>
    </row>
    <row r="2897" spans="1:2">
      <c r="A2897">
        <v>2</v>
      </c>
      <c r="B2897" s="35">
        <v>6.66</v>
      </c>
    </row>
    <row r="2898" spans="1:2">
      <c r="A2898">
        <v>2</v>
      </c>
      <c r="B2898" s="35">
        <v>9.9</v>
      </c>
    </row>
    <row r="2899" spans="1:2">
      <c r="A2899">
        <v>2</v>
      </c>
      <c r="B2899" s="35">
        <v>8.4600000000000009</v>
      </c>
    </row>
    <row r="2900" spans="1:2">
      <c r="A2900">
        <v>2</v>
      </c>
      <c r="B2900" s="35">
        <v>5.51</v>
      </c>
    </row>
    <row r="2901" spans="1:2">
      <c r="A2901">
        <v>2</v>
      </c>
      <c r="B2901" s="35">
        <v>5.54</v>
      </c>
    </row>
    <row r="2902" spans="1:2">
      <c r="A2902">
        <v>2</v>
      </c>
      <c r="B2902" s="35">
        <v>5.54</v>
      </c>
    </row>
    <row r="2903" spans="1:2">
      <c r="A2903">
        <v>2</v>
      </c>
      <c r="B2903" s="35">
        <v>5.6</v>
      </c>
    </row>
    <row r="2904" spans="1:2">
      <c r="A2904">
        <v>2</v>
      </c>
      <c r="B2904" s="35">
        <v>6</v>
      </c>
    </row>
    <row r="2905" spans="1:2">
      <c r="A2905">
        <v>2</v>
      </c>
      <c r="B2905" s="35">
        <v>6.85</v>
      </c>
    </row>
    <row r="2906" spans="1:2">
      <c r="A2906">
        <v>2</v>
      </c>
      <c r="B2906" s="35">
        <v>5.72</v>
      </c>
    </row>
    <row r="2907" spans="1:2">
      <c r="A2907">
        <v>2</v>
      </c>
      <c r="B2907" s="35">
        <v>8.06</v>
      </c>
    </row>
    <row r="2908" spans="1:2">
      <c r="A2908">
        <v>2</v>
      </c>
      <c r="B2908" s="35">
        <v>10.199999999999999</v>
      </c>
    </row>
    <row r="2909" spans="1:2">
      <c r="A2909">
        <v>2</v>
      </c>
      <c r="B2909" s="35">
        <v>10.4</v>
      </c>
    </row>
    <row r="2910" spans="1:2">
      <c r="A2910">
        <v>2</v>
      </c>
      <c r="B2910" s="35">
        <v>12.04</v>
      </c>
    </row>
    <row r="2911" spans="1:2">
      <c r="A2911">
        <v>2</v>
      </c>
      <c r="B2911" s="35">
        <v>5.54</v>
      </c>
    </row>
    <row r="2912" spans="1:2">
      <c r="A2912">
        <v>2</v>
      </c>
      <c r="B2912" s="35">
        <v>5.3</v>
      </c>
    </row>
    <row r="2913" spans="1:2">
      <c r="A2913">
        <v>2</v>
      </c>
      <c r="B2913" s="35">
        <v>5.3</v>
      </c>
    </row>
    <row r="2914" spans="1:2">
      <c r="A2914">
        <v>2</v>
      </c>
      <c r="B2914" s="35">
        <v>5.54</v>
      </c>
    </row>
    <row r="2915" spans="1:2">
      <c r="A2915">
        <v>2</v>
      </c>
      <c r="B2915" s="35">
        <v>9.4499999999999993</v>
      </c>
    </row>
    <row r="2916" spans="1:2">
      <c r="A2916">
        <v>2</v>
      </c>
      <c r="B2916" s="35">
        <v>8.69</v>
      </c>
    </row>
    <row r="2917" spans="1:2">
      <c r="A2917">
        <v>2</v>
      </c>
      <c r="B2917" s="35">
        <v>10.23</v>
      </c>
    </row>
    <row r="2918" spans="1:2">
      <c r="A2918">
        <v>2</v>
      </c>
      <c r="B2918" s="35">
        <v>5.5</v>
      </c>
    </row>
    <row r="2919" spans="1:2">
      <c r="A2919">
        <v>2</v>
      </c>
      <c r="B2919" s="35">
        <v>5.35</v>
      </c>
    </row>
    <row r="2920" spans="1:2">
      <c r="A2920">
        <v>2</v>
      </c>
      <c r="B2920" s="35">
        <v>3.01</v>
      </c>
    </row>
    <row r="2921" spans="1:2">
      <c r="A2921">
        <v>2</v>
      </c>
      <c r="B2921" s="35">
        <v>2.99</v>
      </c>
    </row>
    <row r="2922" spans="1:2">
      <c r="A2922">
        <v>2</v>
      </c>
      <c r="B2922" s="35">
        <v>4</v>
      </c>
    </row>
    <row r="2923" spans="1:2">
      <c r="A2923">
        <v>2</v>
      </c>
      <c r="B2923" s="35">
        <v>2.0099999999999998</v>
      </c>
    </row>
    <row r="2924" spans="1:2">
      <c r="A2924">
        <v>2</v>
      </c>
      <c r="B2924" s="35">
        <v>1.7</v>
      </c>
    </row>
    <row r="2925" spans="1:2">
      <c r="A2925">
        <v>2</v>
      </c>
      <c r="B2925" s="35">
        <v>1.02</v>
      </c>
    </row>
    <row r="2926" spans="1:2">
      <c r="A2926">
        <v>2</v>
      </c>
      <c r="B2926" s="35">
        <v>1.95</v>
      </c>
    </row>
    <row r="2927" spans="1:2">
      <c r="A2927">
        <v>2</v>
      </c>
      <c r="B2927" s="35">
        <v>1.95</v>
      </c>
    </row>
    <row r="2928" spans="1:2">
      <c r="A2928">
        <v>2</v>
      </c>
      <c r="B2928" s="35">
        <v>3</v>
      </c>
    </row>
    <row r="2929" spans="1:2">
      <c r="A2929">
        <v>2</v>
      </c>
      <c r="B2929" s="35">
        <v>5.5</v>
      </c>
    </row>
    <row r="2930" spans="1:2">
      <c r="A2930">
        <v>2</v>
      </c>
      <c r="B2930" s="35">
        <v>4</v>
      </c>
    </row>
    <row r="2931" spans="1:2">
      <c r="A2931">
        <v>2</v>
      </c>
      <c r="B2931" s="35">
        <v>8.69</v>
      </c>
    </row>
    <row r="2932" spans="1:2">
      <c r="A2932">
        <v>2</v>
      </c>
      <c r="B2932" s="35">
        <v>14.61</v>
      </c>
    </row>
    <row r="2933" spans="1:2">
      <c r="A2933">
        <v>2</v>
      </c>
      <c r="B2933" s="35">
        <v>15.39</v>
      </c>
    </row>
    <row r="2934" spans="1:2">
      <c r="A2934">
        <v>2</v>
      </c>
      <c r="B2934" s="35">
        <v>12.01</v>
      </c>
    </row>
    <row r="2935" spans="1:2">
      <c r="A2935">
        <v>2</v>
      </c>
      <c r="B2935" s="35">
        <v>3</v>
      </c>
    </row>
    <row r="2936" spans="1:2">
      <c r="A2936">
        <v>2</v>
      </c>
      <c r="B2936" s="35">
        <v>2.2000000000000002</v>
      </c>
    </row>
    <row r="2937" spans="1:2">
      <c r="A2937">
        <v>2</v>
      </c>
      <c r="B2937" s="35">
        <v>2.46</v>
      </c>
    </row>
    <row r="2938" spans="1:2">
      <c r="A2938">
        <v>2</v>
      </c>
      <c r="B2938" s="35">
        <v>3</v>
      </c>
    </row>
    <row r="2939" spans="1:2">
      <c r="A2939">
        <v>2</v>
      </c>
      <c r="B2939" s="35">
        <v>2.2999999999999998</v>
      </c>
    </row>
    <row r="2940" spans="1:2">
      <c r="A2940">
        <v>2</v>
      </c>
      <c r="B2940" s="35">
        <v>2.46</v>
      </c>
    </row>
    <row r="2941" spans="1:2">
      <c r="A2941">
        <v>2</v>
      </c>
      <c r="B2941" s="35">
        <v>3.01</v>
      </c>
    </row>
    <row r="2942" spans="1:2">
      <c r="A2942">
        <v>2</v>
      </c>
      <c r="B2942" s="35">
        <v>12.2</v>
      </c>
    </row>
    <row r="2943" spans="1:2">
      <c r="A2943">
        <v>2</v>
      </c>
      <c r="B2943" s="35">
        <v>10</v>
      </c>
    </row>
    <row r="2944" spans="1:2">
      <c r="A2944">
        <v>2</v>
      </c>
      <c r="B2944" s="35">
        <v>10.7</v>
      </c>
    </row>
    <row r="2945" spans="1:2">
      <c r="A2945">
        <v>2</v>
      </c>
      <c r="B2945" s="35">
        <v>11.28</v>
      </c>
    </row>
    <row r="2946" spans="1:2">
      <c r="A2946">
        <v>2</v>
      </c>
      <c r="B2946" s="35">
        <v>10.01</v>
      </c>
    </row>
    <row r="2947" spans="1:2">
      <c r="A2947">
        <v>2</v>
      </c>
      <c r="B2947" s="35">
        <v>7.35</v>
      </c>
    </row>
    <row r="2948" spans="1:2">
      <c r="A2948">
        <v>2</v>
      </c>
      <c r="B2948" s="35">
        <v>6.95</v>
      </c>
    </row>
    <row r="2949" spans="1:2">
      <c r="A2949">
        <v>2</v>
      </c>
      <c r="B2949" s="35">
        <v>5.25</v>
      </c>
    </row>
    <row r="2950" spans="1:2">
      <c r="A2950">
        <v>2</v>
      </c>
      <c r="B2950" s="35">
        <v>5.66</v>
      </c>
    </row>
    <row r="2951" spans="1:2">
      <c r="A2951">
        <v>2</v>
      </c>
      <c r="B2951" s="35">
        <v>8.5</v>
      </c>
    </row>
    <row r="2952" spans="1:2">
      <c r="A2952">
        <v>2</v>
      </c>
      <c r="B2952" s="35">
        <v>12</v>
      </c>
    </row>
    <row r="2953" spans="1:2">
      <c r="A2953">
        <v>2</v>
      </c>
      <c r="B2953" s="35">
        <v>15</v>
      </c>
    </row>
    <row r="2954" spans="1:2">
      <c r="A2954">
        <v>2</v>
      </c>
      <c r="B2954" s="35">
        <v>10</v>
      </c>
    </row>
    <row r="2955" spans="1:2">
      <c r="A2955">
        <v>2</v>
      </c>
      <c r="B2955" s="35">
        <v>18</v>
      </c>
    </row>
    <row r="2956" spans="1:2">
      <c r="A2956">
        <v>2</v>
      </c>
      <c r="B2956" s="35">
        <v>23.51</v>
      </c>
    </row>
    <row r="2957" spans="1:2">
      <c r="A2957">
        <v>2</v>
      </c>
      <c r="B2957" s="35">
        <v>24.38</v>
      </c>
    </row>
    <row r="2958" spans="1:2">
      <c r="A2958">
        <v>2</v>
      </c>
      <c r="B2958" s="35">
        <v>20.49</v>
      </c>
    </row>
    <row r="2959" spans="1:2">
      <c r="A2959">
        <v>2</v>
      </c>
      <c r="B2959" s="35">
        <v>8</v>
      </c>
    </row>
    <row r="2960" spans="1:2">
      <c r="A2960">
        <v>2</v>
      </c>
      <c r="B2960" s="35">
        <v>8</v>
      </c>
    </row>
    <row r="2961" spans="1:2">
      <c r="A2961">
        <v>2</v>
      </c>
      <c r="B2961" s="35">
        <v>8</v>
      </c>
    </row>
    <row r="2962" spans="1:2">
      <c r="A2962">
        <v>2</v>
      </c>
      <c r="B2962" s="35">
        <v>7.2</v>
      </c>
    </row>
    <row r="2963" spans="1:2">
      <c r="A2963">
        <v>2</v>
      </c>
      <c r="B2963" s="35">
        <v>8</v>
      </c>
    </row>
    <row r="2964" spans="1:2">
      <c r="A2964">
        <v>2</v>
      </c>
      <c r="B2964" s="35">
        <v>10.3</v>
      </c>
    </row>
    <row r="2965" spans="1:2">
      <c r="A2965">
        <v>2</v>
      </c>
      <c r="B2965" s="35">
        <v>10.55</v>
      </c>
    </row>
    <row r="2966" spans="1:2">
      <c r="A2966">
        <v>2</v>
      </c>
      <c r="B2966" s="35">
        <v>18</v>
      </c>
    </row>
    <row r="2967" spans="1:2">
      <c r="A2967">
        <v>2</v>
      </c>
      <c r="B2967" s="35">
        <v>15.34</v>
      </c>
    </row>
    <row r="2968" spans="1:2">
      <c r="A2968">
        <v>2</v>
      </c>
      <c r="B2968" s="35">
        <v>10.85</v>
      </c>
    </row>
    <row r="2969" spans="1:2">
      <c r="A2969">
        <v>2</v>
      </c>
      <c r="B2969" s="35">
        <v>11</v>
      </c>
    </row>
    <row r="2970" spans="1:2">
      <c r="A2970">
        <v>2</v>
      </c>
      <c r="B2970" s="35">
        <v>11.4</v>
      </c>
    </row>
    <row r="2971" spans="1:2">
      <c r="A2971">
        <v>2</v>
      </c>
      <c r="B2971" s="35">
        <v>12</v>
      </c>
    </row>
    <row r="2972" spans="1:2">
      <c r="A2972">
        <v>2</v>
      </c>
      <c r="B2972" s="35">
        <v>12</v>
      </c>
    </row>
    <row r="2973" spans="1:2">
      <c r="A2973">
        <v>2</v>
      </c>
      <c r="B2973" s="35">
        <v>8</v>
      </c>
    </row>
    <row r="2974" spans="1:2">
      <c r="A2974">
        <v>2</v>
      </c>
      <c r="B2974" s="35">
        <v>7.65</v>
      </c>
    </row>
    <row r="2975" spans="1:2">
      <c r="A2975">
        <v>2</v>
      </c>
      <c r="B2975" s="35">
        <v>10.210000000000001</v>
      </c>
    </row>
    <row r="2976" spans="1:2">
      <c r="A2976">
        <v>2</v>
      </c>
      <c r="B2976" s="35">
        <v>12</v>
      </c>
    </row>
    <row r="2977" spans="1:2">
      <c r="A2977">
        <v>2</v>
      </c>
      <c r="B2977" s="35">
        <v>15.34</v>
      </c>
    </row>
    <row r="2978" spans="1:2">
      <c r="A2978">
        <v>2</v>
      </c>
      <c r="B2978" s="35">
        <v>15.34</v>
      </c>
    </row>
    <row r="2979" spans="1:2">
      <c r="A2979">
        <v>2</v>
      </c>
      <c r="B2979" s="35">
        <v>18.59</v>
      </c>
    </row>
    <row r="2980" spans="1:2">
      <c r="A2980">
        <v>2</v>
      </c>
      <c r="B2980" s="35">
        <v>21.68</v>
      </c>
    </row>
    <row r="2981" spans="1:2">
      <c r="A2981">
        <v>2</v>
      </c>
      <c r="B2981" s="35">
        <v>23.01</v>
      </c>
    </row>
    <row r="2982" spans="1:2">
      <c r="A2982">
        <v>2</v>
      </c>
      <c r="B2982" s="35">
        <v>21</v>
      </c>
    </row>
    <row r="2983" spans="1:2">
      <c r="A2983">
        <v>2</v>
      </c>
      <c r="B2983" s="35">
        <v>15.13</v>
      </c>
    </row>
    <row r="2984" spans="1:2">
      <c r="A2984">
        <v>2</v>
      </c>
      <c r="B2984" s="35">
        <v>15.17</v>
      </c>
    </row>
    <row r="2985" spans="1:2">
      <c r="A2985">
        <v>2</v>
      </c>
      <c r="B2985" s="35">
        <v>15.17</v>
      </c>
    </row>
    <row r="2986" spans="1:2">
      <c r="A2986">
        <v>2</v>
      </c>
      <c r="B2986" s="35">
        <v>15.13</v>
      </c>
    </row>
    <row r="2987" spans="1:2">
      <c r="A2987">
        <v>2</v>
      </c>
      <c r="B2987" s="35">
        <v>13.25</v>
      </c>
    </row>
    <row r="2988" spans="1:2">
      <c r="A2988">
        <v>2</v>
      </c>
      <c r="B2988" s="35">
        <v>11.4</v>
      </c>
    </row>
    <row r="2989" spans="1:2">
      <c r="A2989">
        <v>2</v>
      </c>
      <c r="B2989" s="35">
        <v>11</v>
      </c>
    </row>
    <row r="2990" spans="1:2">
      <c r="A2990">
        <v>2</v>
      </c>
      <c r="B2990" s="35">
        <v>21.68</v>
      </c>
    </row>
    <row r="2991" spans="1:2">
      <c r="A2991">
        <v>2</v>
      </c>
      <c r="B2991" s="35">
        <v>17.97</v>
      </c>
    </row>
    <row r="2992" spans="1:2">
      <c r="A2992">
        <v>2</v>
      </c>
      <c r="B2992" s="35">
        <v>18.13</v>
      </c>
    </row>
    <row r="2993" spans="1:2">
      <c r="A2993">
        <v>2</v>
      </c>
      <c r="B2993" s="35">
        <v>18.45</v>
      </c>
    </row>
    <row r="2994" spans="1:2">
      <c r="A2994">
        <v>2</v>
      </c>
      <c r="B2994" s="35">
        <v>17.399999999999999</v>
      </c>
    </row>
    <row r="2995" spans="1:2">
      <c r="A2995">
        <v>2</v>
      </c>
      <c r="B2995" s="35">
        <v>16.37</v>
      </c>
    </row>
    <row r="2996" spans="1:2">
      <c r="A2996">
        <v>2</v>
      </c>
      <c r="B2996" s="35">
        <v>14</v>
      </c>
    </row>
    <row r="2997" spans="1:2">
      <c r="A2997">
        <v>2</v>
      </c>
      <c r="B2997" s="35">
        <v>11.48</v>
      </c>
    </row>
    <row r="2998" spans="1:2">
      <c r="A2998">
        <v>2</v>
      </c>
      <c r="B2998" s="35">
        <v>11.27</v>
      </c>
    </row>
    <row r="2999" spans="1:2">
      <c r="A2999">
        <v>2</v>
      </c>
      <c r="B2999" s="35">
        <v>10.5</v>
      </c>
    </row>
    <row r="3000" spans="1:2">
      <c r="A3000">
        <v>2</v>
      </c>
      <c r="B3000" s="35">
        <v>13.24</v>
      </c>
    </row>
    <row r="3001" spans="1:2">
      <c r="A3001">
        <v>2</v>
      </c>
      <c r="B3001" s="35">
        <v>14.87</v>
      </c>
    </row>
    <row r="3002" spans="1:2">
      <c r="A3002">
        <v>2</v>
      </c>
      <c r="B3002" s="35">
        <v>14.87</v>
      </c>
    </row>
    <row r="3003" spans="1:2">
      <c r="A3003">
        <v>2</v>
      </c>
      <c r="B3003" s="35">
        <v>17.309999999999999</v>
      </c>
    </row>
    <row r="3004" spans="1:2">
      <c r="A3004">
        <v>2</v>
      </c>
      <c r="B3004" s="35">
        <v>20.37</v>
      </c>
    </row>
    <row r="3005" spans="1:2">
      <c r="A3005">
        <v>2</v>
      </c>
      <c r="B3005" s="35">
        <v>22.51</v>
      </c>
    </row>
    <row r="3006" spans="1:2">
      <c r="A3006">
        <v>2</v>
      </c>
      <c r="B3006" s="35">
        <v>19.89</v>
      </c>
    </row>
    <row r="3007" spans="1:2">
      <c r="A3007">
        <v>2</v>
      </c>
      <c r="B3007" s="35">
        <v>14.07</v>
      </c>
    </row>
    <row r="3008" spans="1:2">
      <c r="A3008">
        <v>2</v>
      </c>
      <c r="B3008" s="35">
        <v>12.67</v>
      </c>
    </row>
    <row r="3009" spans="1:2">
      <c r="A3009">
        <v>2</v>
      </c>
      <c r="B3009" s="35">
        <v>13.3</v>
      </c>
    </row>
    <row r="3010" spans="1:2">
      <c r="A3010">
        <v>2</v>
      </c>
      <c r="B3010" s="35">
        <v>14.3</v>
      </c>
    </row>
    <row r="3011" spans="1:2">
      <c r="A3011">
        <v>2</v>
      </c>
      <c r="B3011" s="35">
        <v>16.36</v>
      </c>
    </row>
    <row r="3012" spans="1:2">
      <c r="A3012">
        <v>2</v>
      </c>
      <c r="B3012" s="35">
        <v>17.97</v>
      </c>
    </row>
    <row r="3013" spans="1:2">
      <c r="A3013">
        <v>2</v>
      </c>
      <c r="B3013" s="35">
        <v>18.52</v>
      </c>
    </row>
    <row r="3014" spans="1:2">
      <c r="A3014">
        <v>2</v>
      </c>
      <c r="B3014" s="35">
        <v>16</v>
      </c>
    </row>
    <row r="3015" spans="1:2">
      <c r="A3015">
        <v>2</v>
      </c>
      <c r="B3015" s="35">
        <v>14.29</v>
      </c>
    </row>
    <row r="3016" spans="1:2">
      <c r="A3016">
        <v>2</v>
      </c>
      <c r="B3016" s="35">
        <v>19.920000000000002</v>
      </c>
    </row>
    <row r="3017" spans="1:2">
      <c r="A3017">
        <v>2</v>
      </c>
      <c r="B3017" s="35">
        <v>19.59</v>
      </c>
    </row>
    <row r="3018" spans="1:2">
      <c r="A3018">
        <v>2</v>
      </c>
      <c r="B3018" s="35">
        <v>18.95</v>
      </c>
    </row>
    <row r="3019" spans="1:2">
      <c r="A3019">
        <v>2</v>
      </c>
      <c r="B3019" s="35">
        <v>19.3</v>
      </c>
    </row>
    <row r="3020" spans="1:2">
      <c r="A3020">
        <v>2</v>
      </c>
      <c r="B3020" s="35">
        <v>18.95</v>
      </c>
    </row>
    <row r="3021" spans="1:2">
      <c r="A3021">
        <v>2</v>
      </c>
      <c r="B3021" s="35">
        <v>16</v>
      </c>
    </row>
    <row r="3022" spans="1:2">
      <c r="A3022">
        <v>2</v>
      </c>
      <c r="B3022" s="35">
        <v>16</v>
      </c>
    </row>
    <row r="3023" spans="1:2">
      <c r="A3023">
        <v>2</v>
      </c>
      <c r="B3023" s="35">
        <v>16.489999999999998</v>
      </c>
    </row>
    <row r="3024" spans="1:2">
      <c r="A3024">
        <v>2</v>
      </c>
      <c r="B3024" s="35">
        <v>18.440000000000001</v>
      </c>
    </row>
    <row r="3025" spans="1:2">
      <c r="A3025">
        <v>2</v>
      </c>
      <c r="B3025" s="35">
        <v>21.01</v>
      </c>
    </row>
    <row r="3026" spans="1:2">
      <c r="A3026">
        <v>2</v>
      </c>
      <c r="B3026" s="35">
        <v>14.27</v>
      </c>
    </row>
    <row r="3027" spans="1:2">
      <c r="A3027">
        <v>2</v>
      </c>
      <c r="B3027" s="35">
        <v>22.73</v>
      </c>
    </row>
    <row r="3028" spans="1:2">
      <c r="A3028">
        <v>2</v>
      </c>
      <c r="B3028" s="35">
        <v>25.04</v>
      </c>
    </row>
    <row r="3029" spans="1:2">
      <c r="A3029">
        <v>2</v>
      </c>
      <c r="B3029" s="35">
        <v>25.34</v>
      </c>
    </row>
    <row r="3030" spans="1:2">
      <c r="A3030">
        <v>2</v>
      </c>
      <c r="B3030" s="35">
        <v>23.24</v>
      </c>
    </row>
    <row r="3031" spans="1:2">
      <c r="A3031">
        <v>2</v>
      </c>
      <c r="B3031" s="35">
        <v>14.29</v>
      </c>
    </row>
    <row r="3032" spans="1:2">
      <c r="A3032">
        <v>2</v>
      </c>
      <c r="B3032" s="35">
        <v>14.29</v>
      </c>
    </row>
    <row r="3033" spans="1:2">
      <c r="A3033">
        <v>2</v>
      </c>
      <c r="B3033" s="35">
        <v>15</v>
      </c>
    </row>
    <row r="3034" spans="1:2">
      <c r="A3034">
        <v>2</v>
      </c>
      <c r="B3034" s="35">
        <v>14.5</v>
      </c>
    </row>
    <row r="3035" spans="1:2">
      <c r="A3035">
        <v>2</v>
      </c>
      <c r="B3035" s="35">
        <v>15.5</v>
      </c>
    </row>
    <row r="3036" spans="1:2">
      <c r="A3036">
        <v>2</v>
      </c>
      <c r="B3036" s="35">
        <v>18.47</v>
      </c>
    </row>
    <row r="3037" spans="1:2">
      <c r="A3037">
        <v>2</v>
      </c>
      <c r="B3037" s="35">
        <v>20.04</v>
      </c>
    </row>
    <row r="3038" spans="1:2">
      <c r="A3038">
        <v>2</v>
      </c>
      <c r="B3038" s="35">
        <v>20.45</v>
      </c>
    </row>
    <row r="3039" spans="1:2">
      <c r="A3039">
        <v>2</v>
      </c>
      <c r="B3039" s="35">
        <v>20.04</v>
      </c>
    </row>
    <row r="3040" spans="1:2">
      <c r="A3040">
        <v>2</v>
      </c>
      <c r="B3040" s="35">
        <v>21.16</v>
      </c>
    </row>
    <row r="3041" spans="1:2">
      <c r="A3041">
        <v>2</v>
      </c>
      <c r="B3041" s="35">
        <v>20.86</v>
      </c>
    </row>
    <row r="3042" spans="1:2">
      <c r="A3042">
        <v>2</v>
      </c>
      <c r="B3042" s="35">
        <v>21.01</v>
      </c>
    </row>
    <row r="3043" spans="1:2">
      <c r="A3043">
        <v>2</v>
      </c>
      <c r="B3043" s="35">
        <v>22.01</v>
      </c>
    </row>
    <row r="3044" spans="1:2">
      <c r="A3044">
        <v>2</v>
      </c>
      <c r="B3044" s="35">
        <v>21.01</v>
      </c>
    </row>
    <row r="3045" spans="1:2">
      <c r="A3045">
        <v>2</v>
      </c>
      <c r="B3045" s="35">
        <v>21.01</v>
      </c>
    </row>
    <row r="3046" spans="1:2">
      <c r="A3046">
        <v>2</v>
      </c>
      <c r="B3046" s="35">
        <v>20.78</v>
      </c>
    </row>
    <row r="3047" spans="1:2">
      <c r="A3047">
        <v>2</v>
      </c>
      <c r="B3047" s="35">
        <v>20.86</v>
      </c>
    </row>
    <row r="3048" spans="1:2">
      <c r="A3048">
        <v>2</v>
      </c>
      <c r="B3048" s="35">
        <v>22.94</v>
      </c>
    </row>
    <row r="3049" spans="1:2">
      <c r="A3049">
        <v>2</v>
      </c>
      <c r="B3049" s="35">
        <v>24.96</v>
      </c>
    </row>
    <row r="3050" spans="1:2">
      <c r="A3050">
        <v>2</v>
      </c>
      <c r="B3050" s="35">
        <v>20.010000000000002</v>
      </c>
    </row>
    <row r="3051" spans="1:2">
      <c r="A3051">
        <v>2</v>
      </c>
      <c r="B3051" s="35">
        <v>25.42</v>
      </c>
    </row>
    <row r="3052" spans="1:2">
      <c r="A3052">
        <v>2</v>
      </c>
      <c r="B3052" s="35">
        <v>25.84</v>
      </c>
    </row>
    <row r="3053" spans="1:2">
      <c r="A3053">
        <v>2</v>
      </c>
      <c r="B3053" s="35">
        <v>24.68</v>
      </c>
    </row>
    <row r="3054" spans="1:2">
      <c r="A3054">
        <v>2</v>
      </c>
      <c r="B3054" s="35">
        <v>22.14</v>
      </c>
    </row>
    <row r="3055" spans="1:2">
      <c r="A3055">
        <v>2</v>
      </c>
      <c r="B3055" s="35">
        <v>20.04</v>
      </c>
    </row>
    <row r="3056" spans="1:2">
      <c r="A3056">
        <v>2</v>
      </c>
      <c r="B3056" s="35">
        <v>20.84</v>
      </c>
    </row>
    <row r="3057" spans="1:2">
      <c r="A3057">
        <v>2</v>
      </c>
      <c r="B3057" s="35">
        <v>21.34</v>
      </c>
    </row>
    <row r="3058" spans="1:2">
      <c r="A3058">
        <v>2</v>
      </c>
      <c r="B3058" s="35">
        <v>23.01</v>
      </c>
    </row>
    <row r="3059" spans="1:2">
      <c r="A3059">
        <v>2</v>
      </c>
      <c r="B3059" s="35">
        <v>26.22</v>
      </c>
    </row>
    <row r="3060" spans="1:2">
      <c r="A3060">
        <v>2</v>
      </c>
      <c r="B3060" s="35">
        <v>26.55</v>
      </c>
    </row>
    <row r="3061" spans="1:2">
      <c r="A3061">
        <v>2</v>
      </c>
      <c r="B3061" s="35">
        <v>24.22</v>
      </c>
    </row>
    <row r="3062" spans="1:2">
      <c r="A3062">
        <v>2</v>
      </c>
      <c r="B3062" s="35">
        <v>20.86</v>
      </c>
    </row>
    <row r="3063" spans="1:2">
      <c r="A3063">
        <v>2</v>
      </c>
      <c r="B3063" s="35">
        <v>20.84</v>
      </c>
    </row>
    <row r="3064" spans="1:2">
      <c r="A3064">
        <v>2</v>
      </c>
      <c r="B3064" s="35">
        <v>20.86</v>
      </c>
    </row>
    <row r="3065" spans="1:2">
      <c r="A3065">
        <v>2</v>
      </c>
      <c r="B3065" s="35">
        <v>20.86</v>
      </c>
    </row>
    <row r="3066" spans="1:2">
      <c r="A3066">
        <v>2</v>
      </c>
      <c r="B3066" s="35">
        <v>20.86</v>
      </c>
    </row>
    <row r="3067" spans="1:2">
      <c r="A3067">
        <v>2</v>
      </c>
      <c r="B3067" s="35">
        <v>21.51</v>
      </c>
    </row>
    <row r="3068" spans="1:2">
      <c r="A3068">
        <v>2</v>
      </c>
      <c r="B3068" s="35">
        <v>20.18</v>
      </c>
    </row>
    <row r="3069" spans="1:2">
      <c r="A3069">
        <v>2</v>
      </c>
      <c r="B3069" s="35">
        <v>18.18</v>
      </c>
    </row>
    <row r="3070" spans="1:2">
      <c r="A3070">
        <v>2</v>
      </c>
      <c r="B3070" s="35">
        <v>18.829999999999998</v>
      </c>
    </row>
    <row r="3071" spans="1:2">
      <c r="A3071">
        <v>2</v>
      </c>
      <c r="B3071" s="35">
        <v>20</v>
      </c>
    </row>
    <row r="3072" spans="1:2">
      <c r="A3072">
        <v>2</v>
      </c>
      <c r="B3072" s="35">
        <v>21</v>
      </c>
    </row>
    <row r="3073" spans="1:2">
      <c r="A3073">
        <v>2</v>
      </c>
      <c r="B3073" s="35">
        <v>22.56</v>
      </c>
    </row>
    <row r="3074" spans="1:2">
      <c r="A3074">
        <v>2</v>
      </c>
      <c r="B3074" s="35">
        <v>19.97</v>
      </c>
    </row>
    <row r="3075" spans="1:2">
      <c r="A3075">
        <v>2</v>
      </c>
      <c r="B3075" s="35">
        <v>22.86</v>
      </c>
    </row>
    <row r="3076" spans="1:2">
      <c r="A3076">
        <v>2</v>
      </c>
      <c r="B3076" s="35">
        <v>24.2</v>
      </c>
    </row>
    <row r="3077" spans="1:2">
      <c r="A3077">
        <v>2</v>
      </c>
      <c r="B3077" s="35">
        <v>25.77</v>
      </c>
    </row>
    <row r="3078" spans="1:2">
      <c r="A3078">
        <v>2</v>
      </c>
      <c r="B3078" s="35">
        <v>25.27</v>
      </c>
    </row>
    <row r="3079" spans="1:2">
      <c r="A3079">
        <v>2</v>
      </c>
      <c r="B3079" s="35">
        <v>18.39</v>
      </c>
    </row>
    <row r="3080" spans="1:2">
      <c r="A3080">
        <v>2</v>
      </c>
      <c r="B3080" s="35">
        <v>18.36</v>
      </c>
    </row>
    <row r="3081" spans="1:2">
      <c r="A3081">
        <v>2</v>
      </c>
      <c r="B3081" s="35">
        <v>18.95</v>
      </c>
    </row>
    <row r="3082" spans="1:2">
      <c r="A3082">
        <v>2</v>
      </c>
      <c r="B3082" s="35">
        <v>17.04</v>
      </c>
    </row>
    <row r="3083" spans="1:2">
      <c r="A3083">
        <v>2</v>
      </c>
      <c r="B3083" s="35">
        <v>21.03</v>
      </c>
    </row>
    <row r="3084" spans="1:2">
      <c r="A3084">
        <v>2</v>
      </c>
      <c r="B3084" s="35">
        <v>22.56</v>
      </c>
    </row>
    <row r="3085" spans="1:2">
      <c r="A3085">
        <v>2</v>
      </c>
      <c r="B3085" s="35">
        <v>21.54</v>
      </c>
    </row>
    <row r="3086" spans="1:2">
      <c r="A3086">
        <v>2</v>
      </c>
      <c r="B3086" s="35">
        <v>23.18</v>
      </c>
    </row>
    <row r="3087" spans="1:2">
      <c r="A3087">
        <v>2</v>
      </c>
      <c r="B3087" s="35">
        <v>20.39</v>
      </c>
    </row>
    <row r="3088" spans="1:2">
      <c r="A3088">
        <v>2</v>
      </c>
      <c r="B3088" s="35">
        <v>16.72</v>
      </c>
    </row>
    <row r="3089" spans="1:2">
      <c r="A3089">
        <v>2</v>
      </c>
      <c r="B3089" s="35">
        <v>18.53</v>
      </c>
    </row>
    <row r="3090" spans="1:2">
      <c r="A3090">
        <v>2</v>
      </c>
      <c r="B3090" s="35">
        <v>19.3</v>
      </c>
    </row>
    <row r="3091" spans="1:2">
      <c r="A3091">
        <v>2</v>
      </c>
      <c r="B3091" s="35">
        <v>20.84</v>
      </c>
    </row>
    <row r="3092" spans="1:2">
      <c r="A3092">
        <v>2</v>
      </c>
      <c r="B3092" s="35">
        <v>20.18</v>
      </c>
    </row>
    <row r="3093" spans="1:2">
      <c r="A3093">
        <v>2</v>
      </c>
      <c r="B3093" s="35">
        <v>17.52</v>
      </c>
    </row>
    <row r="3094" spans="1:2">
      <c r="A3094">
        <v>2</v>
      </c>
      <c r="B3094" s="35">
        <v>15.74</v>
      </c>
    </row>
    <row r="3095" spans="1:2">
      <c r="A3095">
        <v>2</v>
      </c>
      <c r="B3095" s="35">
        <v>17.88</v>
      </c>
    </row>
    <row r="3096" spans="1:2">
      <c r="A3096">
        <v>2</v>
      </c>
      <c r="B3096" s="35">
        <v>19.97</v>
      </c>
    </row>
    <row r="3097" spans="1:2">
      <c r="A3097">
        <v>2</v>
      </c>
      <c r="B3097" s="35">
        <v>21.65</v>
      </c>
    </row>
    <row r="3098" spans="1:2">
      <c r="A3098">
        <v>2</v>
      </c>
      <c r="B3098" s="35">
        <v>19.21</v>
      </c>
    </row>
    <row r="3099" spans="1:2">
      <c r="A3099">
        <v>2</v>
      </c>
      <c r="B3099" s="35">
        <v>22.59</v>
      </c>
    </row>
    <row r="3100" spans="1:2">
      <c r="A3100">
        <v>2</v>
      </c>
      <c r="B3100" s="35">
        <v>25.06</v>
      </c>
    </row>
    <row r="3101" spans="1:2">
      <c r="A3101">
        <v>2</v>
      </c>
      <c r="B3101" s="35">
        <v>26.12</v>
      </c>
    </row>
    <row r="3102" spans="1:2">
      <c r="A3102">
        <v>2</v>
      </c>
      <c r="B3102" s="35">
        <v>24.9</v>
      </c>
    </row>
    <row r="3103" spans="1:2">
      <c r="A3103">
        <v>2</v>
      </c>
      <c r="B3103" s="35">
        <v>18.84</v>
      </c>
    </row>
    <row r="3104" spans="1:2">
      <c r="A3104">
        <v>2</v>
      </c>
      <c r="B3104" s="35">
        <v>18.010000000000002</v>
      </c>
    </row>
    <row r="3105" spans="1:2">
      <c r="A3105">
        <v>2</v>
      </c>
      <c r="B3105" s="35">
        <v>19.309999999999999</v>
      </c>
    </row>
    <row r="3106" spans="1:2">
      <c r="A3106">
        <v>2</v>
      </c>
      <c r="B3106" s="35">
        <v>17</v>
      </c>
    </row>
    <row r="3107" spans="1:2">
      <c r="A3107">
        <v>2</v>
      </c>
      <c r="B3107" s="35">
        <v>19</v>
      </c>
    </row>
    <row r="3108" spans="1:2">
      <c r="A3108">
        <v>2</v>
      </c>
      <c r="B3108" s="35">
        <v>19.71</v>
      </c>
    </row>
    <row r="3109" spans="1:2">
      <c r="A3109">
        <v>2</v>
      </c>
      <c r="B3109" s="35">
        <v>19.510000000000002</v>
      </c>
    </row>
    <row r="3110" spans="1:2">
      <c r="A3110">
        <v>2</v>
      </c>
      <c r="B3110" s="35">
        <v>21.51</v>
      </c>
    </row>
    <row r="3111" spans="1:2">
      <c r="A3111">
        <v>2</v>
      </c>
      <c r="B3111" s="35">
        <v>20.72</v>
      </c>
    </row>
    <row r="3112" spans="1:2">
      <c r="A3112">
        <v>2</v>
      </c>
      <c r="B3112" s="35">
        <v>18.02</v>
      </c>
    </row>
    <row r="3113" spans="1:2">
      <c r="A3113">
        <v>2</v>
      </c>
      <c r="B3113" s="35">
        <v>17.53</v>
      </c>
    </row>
    <row r="3114" spans="1:2">
      <c r="A3114">
        <v>2</v>
      </c>
      <c r="B3114" s="35">
        <v>17.68</v>
      </c>
    </row>
    <row r="3115" spans="1:2">
      <c r="A3115">
        <v>2</v>
      </c>
      <c r="B3115" s="35">
        <v>16.93</v>
      </c>
    </row>
    <row r="3116" spans="1:2">
      <c r="A3116">
        <v>2</v>
      </c>
      <c r="B3116" s="35">
        <v>15.75</v>
      </c>
    </row>
    <row r="3117" spans="1:2">
      <c r="A3117">
        <v>2</v>
      </c>
      <c r="B3117" s="35">
        <v>14.75</v>
      </c>
    </row>
    <row r="3118" spans="1:2">
      <c r="A3118">
        <v>2</v>
      </c>
      <c r="B3118" s="35">
        <v>13.9</v>
      </c>
    </row>
    <row r="3119" spans="1:2">
      <c r="A3119">
        <v>2</v>
      </c>
      <c r="B3119" s="35">
        <v>12.5</v>
      </c>
    </row>
    <row r="3120" spans="1:2">
      <c r="A3120">
        <v>2</v>
      </c>
      <c r="B3120" s="35">
        <v>14.75</v>
      </c>
    </row>
    <row r="3121" spans="1:2">
      <c r="A3121">
        <v>2</v>
      </c>
      <c r="B3121" s="35">
        <v>17.89</v>
      </c>
    </row>
    <row r="3122" spans="1:2">
      <c r="A3122">
        <v>2</v>
      </c>
      <c r="B3122" s="35">
        <v>20.89</v>
      </c>
    </row>
    <row r="3123" spans="1:2">
      <c r="A3123">
        <v>2</v>
      </c>
      <c r="B3123" s="35">
        <v>17.05</v>
      </c>
    </row>
    <row r="3124" spans="1:2">
      <c r="A3124">
        <v>2</v>
      </c>
      <c r="B3124" s="35">
        <v>22.01</v>
      </c>
    </row>
    <row r="3125" spans="1:2">
      <c r="A3125">
        <v>2</v>
      </c>
      <c r="B3125" s="35">
        <v>22.89</v>
      </c>
    </row>
    <row r="3126" spans="1:2">
      <c r="A3126">
        <v>2</v>
      </c>
      <c r="B3126" s="35">
        <v>22.93</v>
      </c>
    </row>
    <row r="3127" spans="1:2">
      <c r="A3127">
        <v>2</v>
      </c>
      <c r="B3127" s="35">
        <v>20.3</v>
      </c>
    </row>
    <row r="3128" spans="1:2">
      <c r="A3128">
        <v>2</v>
      </c>
      <c r="B3128" s="35">
        <v>20.51</v>
      </c>
    </row>
    <row r="3129" spans="1:2">
      <c r="A3129">
        <v>2</v>
      </c>
      <c r="B3129" s="35">
        <v>20.3</v>
      </c>
    </row>
    <row r="3130" spans="1:2">
      <c r="A3130">
        <v>2</v>
      </c>
      <c r="B3130" s="35">
        <v>20.6</v>
      </c>
    </row>
    <row r="3131" spans="1:2">
      <c r="A3131">
        <v>2</v>
      </c>
      <c r="B3131" s="35">
        <v>20</v>
      </c>
    </row>
    <row r="3132" spans="1:2">
      <c r="A3132">
        <v>2</v>
      </c>
      <c r="B3132" s="35">
        <v>19.53</v>
      </c>
    </row>
    <row r="3133" spans="1:2">
      <c r="A3133">
        <v>2</v>
      </c>
      <c r="B3133" s="35">
        <v>20.09</v>
      </c>
    </row>
    <row r="3134" spans="1:2">
      <c r="A3134">
        <v>2</v>
      </c>
      <c r="B3134" s="35">
        <v>20.7</v>
      </c>
    </row>
    <row r="3135" spans="1:2">
      <c r="A3135">
        <v>2</v>
      </c>
      <c r="B3135" s="35">
        <v>18</v>
      </c>
    </row>
    <row r="3136" spans="1:2">
      <c r="A3136">
        <v>2</v>
      </c>
      <c r="B3136" s="35">
        <v>12.64</v>
      </c>
    </row>
    <row r="3137" spans="1:2">
      <c r="A3137">
        <v>2</v>
      </c>
      <c r="B3137" s="35">
        <v>12.46</v>
      </c>
    </row>
    <row r="3138" spans="1:2">
      <c r="A3138">
        <v>2</v>
      </c>
      <c r="B3138" s="35">
        <v>11.72</v>
      </c>
    </row>
    <row r="3139" spans="1:2">
      <c r="A3139">
        <v>2</v>
      </c>
      <c r="B3139" s="35">
        <v>11.85</v>
      </c>
    </row>
    <row r="3140" spans="1:2">
      <c r="A3140">
        <v>2</v>
      </c>
      <c r="B3140" s="35">
        <v>10.35</v>
      </c>
    </row>
    <row r="3141" spans="1:2">
      <c r="A3141">
        <v>2</v>
      </c>
      <c r="B3141" s="35">
        <v>5</v>
      </c>
    </row>
    <row r="3142" spans="1:2">
      <c r="A3142">
        <v>2</v>
      </c>
      <c r="B3142" s="35">
        <v>2.97</v>
      </c>
    </row>
    <row r="3143" spans="1:2">
      <c r="A3143">
        <v>2</v>
      </c>
      <c r="B3143" s="35">
        <v>6.23</v>
      </c>
    </row>
    <row r="3144" spans="1:2">
      <c r="A3144">
        <v>2</v>
      </c>
      <c r="B3144" s="35">
        <v>12.1</v>
      </c>
    </row>
    <row r="3145" spans="1:2">
      <c r="A3145">
        <v>2</v>
      </c>
      <c r="B3145" s="35">
        <v>13.7</v>
      </c>
    </row>
    <row r="3146" spans="1:2">
      <c r="A3146">
        <v>2</v>
      </c>
      <c r="B3146" s="35">
        <v>15.5</v>
      </c>
    </row>
    <row r="3147" spans="1:2">
      <c r="A3147">
        <v>2</v>
      </c>
      <c r="B3147" s="35">
        <v>13.67</v>
      </c>
    </row>
    <row r="3148" spans="1:2">
      <c r="A3148">
        <v>2</v>
      </c>
      <c r="B3148" s="35">
        <v>14.99</v>
      </c>
    </row>
    <row r="3149" spans="1:2">
      <c r="A3149">
        <v>2</v>
      </c>
      <c r="B3149" s="35">
        <v>14.7</v>
      </c>
    </row>
    <row r="3150" spans="1:2">
      <c r="A3150">
        <v>2</v>
      </c>
      <c r="B3150" s="35">
        <v>12.45</v>
      </c>
    </row>
    <row r="3151" spans="1:2">
      <c r="A3151">
        <v>2</v>
      </c>
      <c r="B3151" s="35">
        <v>14</v>
      </c>
    </row>
    <row r="3152" spans="1:2">
      <c r="A3152">
        <v>2</v>
      </c>
      <c r="B3152" s="35">
        <v>13.94</v>
      </c>
    </row>
    <row r="3153" spans="1:2">
      <c r="A3153">
        <v>2</v>
      </c>
      <c r="B3153" s="35">
        <v>14</v>
      </c>
    </row>
    <row r="3154" spans="1:2">
      <c r="A3154">
        <v>2</v>
      </c>
      <c r="B3154" s="35">
        <v>14.06</v>
      </c>
    </row>
    <row r="3155" spans="1:2">
      <c r="A3155">
        <v>2</v>
      </c>
      <c r="B3155" s="35">
        <v>13.6</v>
      </c>
    </row>
    <row r="3156" spans="1:2">
      <c r="A3156">
        <v>2</v>
      </c>
      <c r="B3156" s="35">
        <v>13.3</v>
      </c>
    </row>
    <row r="3157" spans="1:2">
      <c r="A3157">
        <v>2</v>
      </c>
      <c r="B3157" s="35">
        <v>13</v>
      </c>
    </row>
    <row r="3158" spans="1:2">
      <c r="A3158">
        <v>2</v>
      </c>
      <c r="B3158" s="35">
        <v>14</v>
      </c>
    </row>
    <row r="3159" spans="1:2">
      <c r="A3159">
        <v>2</v>
      </c>
      <c r="B3159" s="35">
        <v>11.73</v>
      </c>
    </row>
    <row r="3160" spans="1:2">
      <c r="A3160">
        <v>2</v>
      </c>
      <c r="B3160" s="35">
        <v>15.81</v>
      </c>
    </row>
    <row r="3161" spans="1:2">
      <c r="A3161">
        <v>2</v>
      </c>
      <c r="B3161" s="35">
        <v>15.5</v>
      </c>
    </row>
    <row r="3162" spans="1:2">
      <c r="A3162">
        <v>2</v>
      </c>
      <c r="B3162" s="35">
        <v>16.46</v>
      </c>
    </row>
    <row r="3163" spans="1:2">
      <c r="A3163">
        <v>2</v>
      </c>
      <c r="B3163" s="35">
        <v>16.5</v>
      </c>
    </row>
    <row r="3164" spans="1:2">
      <c r="A3164">
        <v>2</v>
      </c>
      <c r="B3164" s="35">
        <v>16.5</v>
      </c>
    </row>
    <row r="3165" spans="1:2">
      <c r="A3165">
        <v>2</v>
      </c>
      <c r="B3165" s="35">
        <v>13.89</v>
      </c>
    </row>
    <row r="3166" spans="1:2">
      <c r="A3166">
        <v>2</v>
      </c>
      <c r="B3166" s="35">
        <v>13.38</v>
      </c>
    </row>
    <row r="3167" spans="1:2">
      <c r="A3167">
        <v>2</v>
      </c>
      <c r="B3167" s="35">
        <v>13.89</v>
      </c>
    </row>
    <row r="3168" spans="1:2">
      <c r="A3168">
        <v>2</v>
      </c>
      <c r="B3168" s="35">
        <v>16.98</v>
      </c>
    </row>
    <row r="3169" spans="1:2">
      <c r="A3169">
        <v>2</v>
      </c>
      <c r="B3169" s="35">
        <v>18.34</v>
      </c>
    </row>
    <row r="3170" spans="1:2">
      <c r="A3170">
        <v>2</v>
      </c>
      <c r="B3170" s="35">
        <v>11.5</v>
      </c>
    </row>
    <row r="3171" spans="1:2">
      <c r="A3171">
        <v>2</v>
      </c>
      <c r="B3171" s="35">
        <v>19.510000000000002</v>
      </c>
    </row>
    <row r="3172" spans="1:2">
      <c r="A3172">
        <v>2</v>
      </c>
      <c r="B3172" s="35">
        <v>20.7</v>
      </c>
    </row>
    <row r="3173" spans="1:2">
      <c r="A3173">
        <v>2</v>
      </c>
      <c r="B3173" s="35">
        <v>21.85</v>
      </c>
    </row>
    <row r="3174" spans="1:2">
      <c r="A3174">
        <v>2</v>
      </c>
      <c r="B3174" s="35">
        <v>20.010000000000002</v>
      </c>
    </row>
    <row r="3175" spans="1:2">
      <c r="A3175">
        <v>2</v>
      </c>
      <c r="B3175" s="35">
        <v>10.75</v>
      </c>
    </row>
    <row r="3176" spans="1:2">
      <c r="A3176">
        <v>2</v>
      </c>
      <c r="B3176" s="35">
        <v>10.7</v>
      </c>
    </row>
    <row r="3177" spans="1:2">
      <c r="A3177">
        <v>2</v>
      </c>
      <c r="B3177" s="35">
        <v>11</v>
      </c>
    </row>
    <row r="3178" spans="1:2">
      <c r="A3178">
        <v>2</v>
      </c>
      <c r="B3178" s="35">
        <v>12.9</v>
      </c>
    </row>
    <row r="3179" spans="1:2">
      <c r="A3179">
        <v>2</v>
      </c>
      <c r="B3179" s="35">
        <v>14</v>
      </c>
    </row>
    <row r="3180" spans="1:2">
      <c r="A3180">
        <v>2</v>
      </c>
      <c r="B3180" s="35">
        <v>15</v>
      </c>
    </row>
    <row r="3181" spans="1:2">
      <c r="A3181">
        <v>2</v>
      </c>
      <c r="B3181" s="35">
        <v>16.84</v>
      </c>
    </row>
    <row r="3182" spans="1:2">
      <c r="A3182">
        <v>2</v>
      </c>
      <c r="B3182" s="35">
        <v>22.75</v>
      </c>
    </row>
    <row r="3183" spans="1:2">
      <c r="A3183">
        <v>2</v>
      </c>
      <c r="B3183" s="35">
        <v>22.52</v>
      </c>
    </row>
    <row r="3184" spans="1:2">
      <c r="A3184">
        <v>2</v>
      </c>
      <c r="B3184" s="35">
        <v>24.1</v>
      </c>
    </row>
    <row r="3185" spans="1:2">
      <c r="A3185">
        <v>2</v>
      </c>
      <c r="B3185" s="35">
        <v>24.24</v>
      </c>
    </row>
    <row r="3186" spans="1:2">
      <c r="A3186">
        <v>2</v>
      </c>
      <c r="B3186" s="35">
        <v>24.98</v>
      </c>
    </row>
    <row r="3187" spans="1:2">
      <c r="A3187">
        <v>2</v>
      </c>
      <c r="B3187" s="35">
        <v>25.25</v>
      </c>
    </row>
    <row r="3188" spans="1:2">
      <c r="A3188">
        <v>2</v>
      </c>
      <c r="B3188" s="35">
        <v>25</v>
      </c>
    </row>
    <row r="3189" spans="1:2">
      <c r="A3189">
        <v>2</v>
      </c>
      <c r="B3189" s="35">
        <v>24.1</v>
      </c>
    </row>
    <row r="3190" spans="1:2">
      <c r="A3190">
        <v>2</v>
      </c>
      <c r="B3190" s="35">
        <v>24.1</v>
      </c>
    </row>
    <row r="3191" spans="1:2">
      <c r="A3191">
        <v>2</v>
      </c>
      <c r="B3191" s="35">
        <v>23.6</v>
      </c>
    </row>
    <row r="3192" spans="1:2">
      <c r="A3192">
        <v>2</v>
      </c>
      <c r="B3192" s="35">
        <v>25.28</v>
      </c>
    </row>
    <row r="3193" spans="1:2">
      <c r="A3193">
        <v>2</v>
      </c>
      <c r="B3193" s="35">
        <v>27.83</v>
      </c>
    </row>
    <row r="3194" spans="1:2">
      <c r="A3194">
        <v>2</v>
      </c>
      <c r="B3194" s="35">
        <v>22.34</v>
      </c>
    </row>
    <row r="3195" spans="1:2">
      <c r="A3195">
        <v>2</v>
      </c>
      <c r="B3195" s="35">
        <v>27.94</v>
      </c>
    </row>
    <row r="3196" spans="1:2">
      <c r="A3196">
        <v>2</v>
      </c>
      <c r="B3196" s="35">
        <v>26.52</v>
      </c>
    </row>
    <row r="3197" spans="1:2">
      <c r="A3197">
        <v>2</v>
      </c>
      <c r="B3197" s="35">
        <v>25.15</v>
      </c>
    </row>
    <row r="3198" spans="1:2">
      <c r="A3198">
        <v>2</v>
      </c>
      <c r="B3198" s="35">
        <v>23.6</v>
      </c>
    </row>
    <row r="3199" spans="1:2">
      <c r="A3199">
        <v>2</v>
      </c>
      <c r="B3199" s="35">
        <v>22.5</v>
      </c>
    </row>
    <row r="3200" spans="1:2">
      <c r="A3200">
        <v>2</v>
      </c>
      <c r="B3200" s="35">
        <v>22.56</v>
      </c>
    </row>
    <row r="3201" spans="1:2">
      <c r="A3201">
        <v>2</v>
      </c>
      <c r="B3201" s="35">
        <v>22.26</v>
      </c>
    </row>
    <row r="3202" spans="1:2">
      <c r="A3202">
        <v>2</v>
      </c>
      <c r="B3202" s="35">
        <v>22.56</v>
      </c>
    </row>
    <row r="3203" spans="1:2">
      <c r="A3203">
        <v>2</v>
      </c>
      <c r="B3203" s="35">
        <v>23.01</v>
      </c>
    </row>
    <row r="3204" spans="1:2">
      <c r="A3204">
        <v>2</v>
      </c>
      <c r="B3204" s="35">
        <v>25.65</v>
      </c>
    </row>
    <row r="3205" spans="1:2">
      <c r="A3205">
        <v>2</v>
      </c>
      <c r="B3205" s="35">
        <v>24</v>
      </c>
    </row>
    <row r="3206" spans="1:2">
      <c r="A3206">
        <v>2</v>
      </c>
      <c r="B3206" s="35">
        <v>24.12</v>
      </c>
    </row>
    <row r="3207" spans="1:2">
      <c r="A3207">
        <v>2</v>
      </c>
      <c r="B3207" s="35">
        <v>24.42</v>
      </c>
    </row>
    <row r="3208" spans="1:2">
      <c r="A3208">
        <v>2</v>
      </c>
      <c r="B3208" s="35">
        <v>26.3</v>
      </c>
    </row>
    <row r="3209" spans="1:2">
      <c r="A3209">
        <v>2</v>
      </c>
      <c r="B3209" s="35">
        <v>26.5</v>
      </c>
    </row>
    <row r="3210" spans="1:2">
      <c r="A3210">
        <v>2</v>
      </c>
      <c r="B3210" s="35">
        <v>27.75</v>
      </c>
    </row>
    <row r="3211" spans="1:2">
      <c r="A3211">
        <v>2</v>
      </c>
      <c r="B3211" s="35">
        <v>26.97</v>
      </c>
    </row>
    <row r="3212" spans="1:2">
      <c r="A3212">
        <v>2</v>
      </c>
      <c r="B3212" s="35">
        <v>26.3</v>
      </c>
    </row>
    <row r="3213" spans="1:2">
      <c r="A3213">
        <v>2</v>
      </c>
      <c r="B3213" s="35">
        <v>25.09</v>
      </c>
    </row>
    <row r="3214" spans="1:2">
      <c r="A3214">
        <v>2</v>
      </c>
      <c r="B3214" s="35">
        <v>25</v>
      </c>
    </row>
    <row r="3215" spans="1:2">
      <c r="A3215">
        <v>2</v>
      </c>
      <c r="B3215" s="35">
        <v>25</v>
      </c>
    </row>
    <row r="3216" spans="1:2">
      <c r="A3216">
        <v>2</v>
      </c>
      <c r="B3216" s="35">
        <v>24.17</v>
      </c>
    </row>
    <row r="3217" spans="1:2">
      <c r="A3217">
        <v>2</v>
      </c>
      <c r="B3217" s="35">
        <v>25</v>
      </c>
    </row>
    <row r="3218" spans="1:2">
      <c r="A3218">
        <v>2</v>
      </c>
      <c r="B3218" s="35">
        <v>24</v>
      </c>
    </row>
    <row r="3219" spans="1:2">
      <c r="A3219">
        <v>2</v>
      </c>
      <c r="B3219" s="35">
        <v>26.25</v>
      </c>
    </row>
    <row r="3220" spans="1:2">
      <c r="A3220">
        <v>2</v>
      </c>
      <c r="B3220" s="35">
        <v>28.01</v>
      </c>
    </row>
    <row r="3221" spans="1:2">
      <c r="A3221">
        <v>2</v>
      </c>
      <c r="B3221" s="35">
        <v>26.51</v>
      </c>
    </row>
    <row r="3222" spans="1:2">
      <c r="A3222">
        <v>2</v>
      </c>
      <c r="B3222" s="35">
        <v>24.98</v>
      </c>
    </row>
    <row r="3223" spans="1:2">
      <c r="A3223">
        <v>2</v>
      </c>
      <c r="B3223" s="35">
        <v>23.03</v>
      </c>
    </row>
    <row r="3224" spans="1:2">
      <c r="A3224">
        <v>2</v>
      </c>
      <c r="B3224" s="35">
        <v>22.67</v>
      </c>
    </row>
    <row r="3225" spans="1:2">
      <c r="A3225">
        <v>2</v>
      </c>
      <c r="B3225" s="35">
        <v>22.75</v>
      </c>
    </row>
    <row r="3226" spans="1:2">
      <c r="A3226">
        <v>2</v>
      </c>
      <c r="B3226" s="35">
        <v>24.17</v>
      </c>
    </row>
    <row r="3227" spans="1:2">
      <c r="A3227">
        <v>2</v>
      </c>
      <c r="B3227" s="35">
        <v>25.09</v>
      </c>
    </row>
    <row r="3228" spans="1:2">
      <c r="A3228">
        <v>2</v>
      </c>
      <c r="B3228" s="35">
        <v>26.25</v>
      </c>
    </row>
    <row r="3229" spans="1:2">
      <c r="A3229">
        <v>2</v>
      </c>
      <c r="B3229" s="35">
        <v>26.75</v>
      </c>
    </row>
    <row r="3230" spans="1:2">
      <c r="A3230">
        <v>2</v>
      </c>
      <c r="B3230" s="35">
        <v>24.98</v>
      </c>
    </row>
    <row r="3231" spans="1:2">
      <c r="A3231">
        <v>2</v>
      </c>
      <c r="B3231" s="35">
        <v>23</v>
      </c>
    </row>
    <row r="3232" spans="1:2">
      <c r="A3232">
        <v>2</v>
      </c>
      <c r="B3232" s="35">
        <v>24.55</v>
      </c>
    </row>
    <row r="3233" spans="1:2">
      <c r="A3233">
        <v>2</v>
      </c>
      <c r="B3233" s="35">
        <v>24.51</v>
      </c>
    </row>
    <row r="3234" spans="1:2">
      <c r="A3234">
        <v>2</v>
      </c>
      <c r="B3234" s="35">
        <v>24.55</v>
      </c>
    </row>
    <row r="3235" spans="1:2">
      <c r="A3235">
        <v>2</v>
      </c>
      <c r="B3235" s="35">
        <v>24.9</v>
      </c>
    </row>
    <row r="3236" spans="1:2">
      <c r="A3236">
        <v>2</v>
      </c>
      <c r="B3236" s="35">
        <v>24.03</v>
      </c>
    </row>
    <row r="3237" spans="1:2">
      <c r="A3237">
        <v>2</v>
      </c>
      <c r="B3237" s="35">
        <v>24.26</v>
      </c>
    </row>
    <row r="3238" spans="1:2">
      <c r="A3238">
        <v>2</v>
      </c>
      <c r="B3238" s="35">
        <v>23.33</v>
      </c>
    </row>
    <row r="3239" spans="1:2">
      <c r="A3239">
        <v>2</v>
      </c>
      <c r="B3239" s="35">
        <v>23.33</v>
      </c>
    </row>
    <row r="3240" spans="1:2">
      <c r="A3240">
        <v>2</v>
      </c>
      <c r="B3240" s="35">
        <v>23.6</v>
      </c>
    </row>
    <row r="3241" spans="1:2">
      <c r="A3241">
        <v>2</v>
      </c>
      <c r="B3241" s="35">
        <v>25.43</v>
      </c>
    </row>
    <row r="3242" spans="1:2">
      <c r="A3242">
        <v>2</v>
      </c>
      <c r="B3242" s="35">
        <v>24.1</v>
      </c>
    </row>
    <row r="3243" spans="1:2">
      <c r="A3243">
        <v>2</v>
      </c>
      <c r="B3243" s="35">
        <v>27.48</v>
      </c>
    </row>
    <row r="3244" spans="1:2">
      <c r="A3244">
        <v>2</v>
      </c>
      <c r="B3244" s="35">
        <v>29.11</v>
      </c>
    </row>
    <row r="3245" spans="1:2">
      <c r="A3245">
        <v>2</v>
      </c>
      <c r="B3245" s="35">
        <v>26.06</v>
      </c>
    </row>
    <row r="3246" spans="1:2">
      <c r="A3246">
        <v>2</v>
      </c>
      <c r="B3246" s="35">
        <v>21.89</v>
      </c>
    </row>
    <row r="3247" spans="1:2">
      <c r="A3247">
        <v>2</v>
      </c>
      <c r="B3247" s="35">
        <v>23.52</v>
      </c>
    </row>
    <row r="3248" spans="1:2">
      <c r="A3248">
        <v>2</v>
      </c>
      <c r="B3248" s="35">
        <v>23.01</v>
      </c>
    </row>
    <row r="3249" spans="1:2">
      <c r="A3249">
        <v>2</v>
      </c>
      <c r="B3249" s="35">
        <v>22.99</v>
      </c>
    </row>
    <row r="3250" spans="1:2">
      <c r="A3250">
        <v>2</v>
      </c>
      <c r="B3250" s="35">
        <v>23.72</v>
      </c>
    </row>
    <row r="3251" spans="1:2">
      <c r="A3251">
        <v>2</v>
      </c>
      <c r="B3251" s="35">
        <v>24.42</v>
      </c>
    </row>
    <row r="3252" spans="1:2">
      <c r="A3252">
        <v>2</v>
      </c>
      <c r="B3252" s="35">
        <v>26.03</v>
      </c>
    </row>
    <row r="3253" spans="1:2">
      <c r="A3253">
        <v>2</v>
      </c>
      <c r="B3253" s="35">
        <v>24.55</v>
      </c>
    </row>
    <row r="3254" spans="1:2">
      <c r="A3254">
        <v>2</v>
      </c>
      <c r="B3254" s="35">
        <v>20.21</v>
      </c>
    </row>
    <row r="3255" spans="1:2">
      <c r="A3255">
        <v>2</v>
      </c>
      <c r="B3255" s="35">
        <v>17.53</v>
      </c>
    </row>
    <row r="3256" spans="1:2">
      <c r="A3256">
        <v>2</v>
      </c>
      <c r="B3256" s="35">
        <v>22.98</v>
      </c>
    </row>
    <row r="3257" spans="1:2">
      <c r="A3257">
        <v>2</v>
      </c>
      <c r="B3257" s="35">
        <v>23</v>
      </c>
    </row>
    <row r="3258" spans="1:2">
      <c r="A3258">
        <v>2</v>
      </c>
      <c r="B3258" s="35">
        <v>23.14</v>
      </c>
    </row>
    <row r="3259" spans="1:2">
      <c r="A3259">
        <v>2</v>
      </c>
      <c r="B3259" s="35">
        <v>23.03</v>
      </c>
    </row>
    <row r="3260" spans="1:2">
      <c r="A3260">
        <v>2</v>
      </c>
      <c r="B3260" s="35">
        <v>21.41</v>
      </c>
    </row>
    <row r="3261" spans="1:2">
      <c r="A3261">
        <v>2</v>
      </c>
      <c r="B3261" s="35">
        <v>18</v>
      </c>
    </row>
    <row r="3262" spans="1:2">
      <c r="A3262">
        <v>2</v>
      </c>
      <c r="B3262" s="35">
        <v>19.989999999999998</v>
      </c>
    </row>
    <row r="3263" spans="1:2">
      <c r="A3263">
        <v>2</v>
      </c>
      <c r="B3263" s="35">
        <v>17.600000000000001</v>
      </c>
    </row>
    <row r="3264" spans="1:2">
      <c r="A3264">
        <v>2</v>
      </c>
      <c r="B3264" s="35">
        <v>18.11</v>
      </c>
    </row>
    <row r="3265" spans="1:2">
      <c r="A3265">
        <v>2</v>
      </c>
      <c r="B3265" s="35">
        <v>21.03</v>
      </c>
    </row>
    <row r="3266" spans="1:2">
      <c r="A3266">
        <v>2</v>
      </c>
      <c r="B3266" s="35">
        <v>16.22</v>
      </c>
    </row>
    <row r="3267" spans="1:2">
      <c r="A3267">
        <v>2</v>
      </c>
      <c r="B3267" s="35">
        <v>23.01</v>
      </c>
    </row>
    <row r="3268" spans="1:2">
      <c r="A3268">
        <v>2</v>
      </c>
      <c r="B3268" s="35">
        <v>23.03</v>
      </c>
    </row>
    <row r="3269" spans="1:2">
      <c r="A3269">
        <v>2</v>
      </c>
      <c r="B3269" s="35">
        <v>21.85</v>
      </c>
    </row>
    <row r="3270" spans="1:2">
      <c r="A3270">
        <v>2</v>
      </c>
      <c r="B3270" s="35">
        <v>18.86</v>
      </c>
    </row>
    <row r="3271" spans="1:2">
      <c r="A3271">
        <v>2</v>
      </c>
      <c r="B3271" s="35">
        <v>15.3</v>
      </c>
    </row>
    <row r="3272" spans="1:2">
      <c r="A3272">
        <v>2</v>
      </c>
      <c r="B3272" s="35">
        <v>15.3</v>
      </c>
    </row>
    <row r="3273" spans="1:2">
      <c r="A3273">
        <v>2</v>
      </c>
      <c r="B3273" s="35">
        <v>15.8</v>
      </c>
    </row>
    <row r="3274" spans="1:2">
      <c r="A3274">
        <v>2</v>
      </c>
      <c r="B3274" s="35">
        <v>20.36</v>
      </c>
    </row>
    <row r="3275" spans="1:2">
      <c r="A3275">
        <v>2</v>
      </c>
      <c r="B3275" s="35">
        <v>22.51</v>
      </c>
    </row>
    <row r="3276" spans="1:2">
      <c r="A3276">
        <v>2</v>
      </c>
      <c r="B3276" s="35">
        <v>22.03</v>
      </c>
    </row>
    <row r="3277" spans="1:2">
      <c r="A3277">
        <v>2</v>
      </c>
      <c r="B3277" s="35">
        <v>23</v>
      </c>
    </row>
    <row r="3278" spans="1:2">
      <c r="A3278">
        <v>2</v>
      </c>
      <c r="B3278" s="35">
        <v>20</v>
      </c>
    </row>
    <row r="3279" spans="1:2">
      <c r="A3279">
        <v>2</v>
      </c>
      <c r="B3279" s="35">
        <v>18.14</v>
      </c>
    </row>
    <row r="3280" spans="1:2">
      <c r="A3280">
        <v>2</v>
      </c>
      <c r="B3280" s="35">
        <v>12.05</v>
      </c>
    </row>
    <row r="3281" spans="1:2">
      <c r="A3281">
        <v>2</v>
      </c>
      <c r="B3281" s="35">
        <v>12.25</v>
      </c>
    </row>
    <row r="3282" spans="1:2">
      <c r="A3282">
        <v>2</v>
      </c>
      <c r="B3282" s="35">
        <v>13.72</v>
      </c>
    </row>
    <row r="3283" spans="1:2">
      <c r="A3283">
        <v>2</v>
      </c>
      <c r="B3283" s="35">
        <v>13.38</v>
      </c>
    </row>
    <row r="3284" spans="1:2">
      <c r="A3284">
        <v>2</v>
      </c>
      <c r="B3284" s="35">
        <v>15.45</v>
      </c>
    </row>
    <row r="3285" spans="1:2">
      <c r="A3285">
        <v>2</v>
      </c>
      <c r="B3285" s="35">
        <v>11.24</v>
      </c>
    </row>
    <row r="3286" spans="1:2">
      <c r="A3286">
        <v>2</v>
      </c>
      <c r="B3286" s="35">
        <v>11.03</v>
      </c>
    </row>
    <row r="3287" spans="1:2">
      <c r="A3287">
        <v>2</v>
      </c>
      <c r="B3287" s="35">
        <v>14.5</v>
      </c>
    </row>
    <row r="3288" spans="1:2">
      <c r="A3288">
        <v>2</v>
      </c>
      <c r="B3288" s="35">
        <v>19</v>
      </c>
    </row>
    <row r="3289" spans="1:2">
      <c r="A3289">
        <v>2</v>
      </c>
      <c r="B3289" s="35">
        <v>18.079999999999998</v>
      </c>
    </row>
    <row r="3290" spans="1:2">
      <c r="A3290">
        <v>2</v>
      </c>
      <c r="B3290" s="35">
        <v>17.079999999999998</v>
      </c>
    </row>
    <row r="3291" spans="1:2">
      <c r="A3291">
        <v>2</v>
      </c>
      <c r="B3291" s="35">
        <v>18.38</v>
      </c>
    </row>
    <row r="3292" spans="1:2">
      <c r="A3292">
        <v>2</v>
      </c>
      <c r="B3292" s="35">
        <v>22.55</v>
      </c>
    </row>
    <row r="3293" spans="1:2">
      <c r="A3293">
        <v>2</v>
      </c>
      <c r="B3293" s="35">
        <v>23.56</v>
      </c>
    </row>
    <row r="3294" spans="1:2">
      <c r="A3294">
        <v>2</v>
      </c>
      <c r="B3294" s="35">
        <v>22.16</v>
      </c>
    </row>
    <row r="3295" spans="1:2">
      <c r="A3295">
        <v>2</v>
      </c>
      <c r="B3295" s="35">
        <v>16.43</v>
      </c>
    </row>
    <row r="3296" spans="1:2">
      <c r="A3296">
        <v>2</v>
      </c>
      <c r="B3296" s="35">
        <v>14.95</v>
      </c>
    </row>
    <row r="3297" spans="1:2">
      <c r="A3297">
        <v>2</v>
      </c>
      <c r="B3297" s="35">
        <v>14.54</v>
      </c>
    </row>
    <row r="3298" spans="1:2">
      <c r="A3298">
        <v>2</v>
      </c>
      <c r="B3298" s="35">
        <v>14.94</v>
      </c>
    </row>
    <row r="3299" spans="1:2">
      <c r="A3299">
        <v>2</v>
      </c>
      <c r="B3299" s="35">
        <v>16</v>
      </c>
    </row>
    <row r="3300" spans="1:2">
      <c r="A3300">
        <v>2</v>
      </c>
      <c r="B3300" s="35">
        <v>15.71</v>
      </c>
    </row>
    <row r="3301" spans="1:2">
      <c r="A3301">
        <v>2</v>
      </c>
      <c r="B3301" s="35">
        <v>13.5</v>
      </c>
    </row>
    <row r="3302" spans="1:2">
      <c r="A3302">
        <v>2</v>
      </c>
      <c r="B3302" s="35">
        <v>18.93</v>
      </c>
    </row>
    <row r="3303" spans="1:2">
      <c r="A3303">
        <v>2</v>
      </c>
      <c r="B3303" s="35">
        <v>16.78</v>
      </c>
    </row>
    <row r="3304" spans="1:2">
      <c r="A3304">
        <v>2</v>
      </c>
      <c r="B3304" s="35">
        <v>10</v>
      </c>
    </row>
    <row r="3305" spans="1:2">
      <c r="A3305">
        <v>2</v>
      </c>
      <c r="B3305" s="35">
        <v>12</v>
      </c>
    </row>
    <row r="3306" spans="1:2">
      <c r="A3306">
        <v>2</v>
      </c>
      <c r="B3306" s="35">
        <v>12</v>
      </c>
    </row>
    <row r="3307" spans="1:2">
      <c r="A3307">
        <v>2</v>
      </c>
      <c r="B3307" s="35">
        <v>15</v>
      </c>
    </row>
    <row r="3308" spans="1:2">
      <c r="A3308">
        <v>2</v>
      </c>
      <c r="B3308" s="35">
        <v>19</v>
      </c>
    </row>
    <row r="3309" spans="1:2">
      <c r="A3309">
        <v>2</v>
      </c>
      <c r="B3309" s="35">
        <v>12.5</v>
      </c>
    </row>
    <row r="3310" spans="1:2">
      <c r="A3310">
        <v>2</v>
      </c>
      <c r="B3310" s="35">
        <v>9.5</v>
      </c>
    </row>
    <row r="3311" spans="1:2">
      <c r="A3311">
        <v>2</v>
      </c>
      <c r="B3311" s="35">
        <v>10.5</v>
      </c>
    </row>
    <row r="3312" spans="1:2">
      <c r="A3312">
        <v>2</v>
      </c>
      <c r="B3312" s="35">
        <v>16.05</v>
      </c>
    </row>
    <row r="3313" spans="1:2">
      <c r="A3313">
        <v>2</v>
      </c>
      <c r="B3313" s="35">
        <v>20.51</v>
      </c>
    </row>
    <row r="3314" spans="1:2">
      <c r="A3314">
        <v>2</v>
      </c>
      <c r="B3314" s="35">
        <v>15.15</v>
      </c>
    </row>
    <row r="3315" spans="1:2">
      <c r="A3315">
        <v>2</v>
      </c>
      <c r="B3315" s="35">
        <v>22.18</v>
      </c>
    </row>
    <row r="3316" spans="1:2">
      <c r="A3316">
        <v>2</v>
      </c>
      <c r="B3316" s="35">
        <v>27.22</v>
      </c>
    </row>
    <row r="3317" spans="1:2">
      <c r="A3317">
        <v>2</v>
      </c>
      <c r="B3317" s="35">
        <v>27.48</v>
      </c>
    </row>
    <row r="3318" spans="1:2">
      <c r="A3318">
        <v>2</v>
      </c>
      <c r="B3318" s="35">
        <v>24.42</v>
      </c>
    </row>
    <row r="3319" spans="1:2">
      <c r="A3319">
        <v>2</v>
      </c>
      <c r="B3319" s="35">
        <v>13.5</v>
      </c>
    </row>
    <row r="3320" spans="1:2">
      <c r="A3320">
        <v>2</v>
      </c>
      <c r="B3320" s="35">
        <v>12.98</v>
      </c>
    </row>
    <row r="3321" spans="1:2">
      <c r="A3321">
        <v>2</v>
      </c>
      <c r="B3321" s="35">
        <v>12.69</v>
      </c>
    </row>
    <row r="3322" spans="1:2">
      <c r="A3322">
        <v>2</v>
      </c>
      <c r="B3322" s="35">
        <v>12.4</v>
      </c>
    </row>
    <row r="3323" spans="1:2">
      <c r="A3323">
        <v>2</v>
      </c>
      <c r="B3323" s="35">
        <v>11.9</v>
      </c>
    </row>
    <row r="3324" spans="1:2">
      <c r="A3324">
        <v>2</v>
      </c>
      <c r="B3324" s="35">
        <v>11.61</v>
      </c>
    </row>
    <row r="3325" spans="1:2">
      <c r="A3325">
        <v>2</v>
      </c>
      <c r="B3325" s="35">
        <v>10.6</v>
      </c>
    </row>
    <row r="3326" spans="1:2">
      <c r="A3326">
        <v>2</v>
      </c>
      <c r="B3326" s="35">
        <v>27.68</v>
      </c>
    </row>
    <row r="3327" spans="1:2">
      <c r="A3327">
        <v>2</v>
      </c>
      <c r="B3327" s="35">
        <v>27.1</v>
      </c>
    </row>
    <row r="3328" spans="1:2">
      <c r="A3328">
        <v>2</v>
      </c>
      <c r="B3328" s="35">
        <v>25.9</v>
      </c>
    </row>
    <row r="3329" spans="1:2">
      <c r="A3329">
        <v>2</v>
      </c>
      <c r="B3329" s="35">
        <v>25.9</v>
      </c>
    </row>
    <row r="3330" spans="1:2">
      <c r="A3330">
        <v>2</v>
      </c>
      <c r="B3330" s="35">
        <v>25.91</v>
      </c>
    </row>
    <row r="3331" spans="1:2">
      <c r="A3331">
        <v>2</v>
      </c>
      <c r="B3331" s="35">
        <v>26.03</v>
      </c>
    </row>
    <row r="3332" spans="1:2">
      <c r="A3332">
        <v>2</v>
      </c>
      <c r="B3332" s="35">
        <v>25.64</v>
      </c>
    </row>
    <row r="3333" spans="1:2">
      <c r="A3333">
        <v>2</v>
      </c>
      <c r="B3333" s="35">
        <v>23.87</v>
      </c>
    </row>
    <row r="3334" spans="1:2">
      <c r="A3334">
        <v>2</v>
      </c>
      <c r="B3334" s="35">
        <v>23.13</v>
      </c>
    </row>
    <row r="3335" spans="1:2">
      <c r="A3335">
        <v>2</v>
      </c>
      <c r="B3335" s="35">
        <v>23.78</v>
      </c>
    </row>
    <row r="3336" spans="1:2">
      <c r="A3336">
        <v>2</v>
      </c>
      <c r="B3336" s="35">
        <v>24</v>
      </c>
    </row>
    <row r="3337" spans="1:2">
      <c r="A3337">
        <v>2</v>
      </c>
      <c r="B3337" s="35">
        <v>24.4</v>
      </c>
    </row>
    <row r="3338" spans="1:2">
      <c r="A3338">
        <v>2</v>
      </c>
      <c r="B3338" s="35">
        <v>27.06</v>
      </c>
    </row>
    <row r="3339" spans="1:2">
      <c r="A3339">
        <v>2</v>
      </c>
      <c r="B3339" s="35">
        <v>26.49</v>
      </c>
    </row>
    <row r="3340" spans="1:2">
      <c r="A3340">
        <v>2</v>
      </c>
      <c r="B3340" s="35">
        <v>29</v>
      </c>
    </row>
    <row r="3341" spans="1:2">
      <c r="A3341">
        <v>2</v>
      </c>
      <c r="B3341" s="35">
        <v>28</v>
      </c>
    </row>
    <row r="3342" spans="1:2">
      <c r="A3342">
        <v>2</v>
      </c>
      <c r="B3342" s="35">
        <v>25.91</v>
      </c>
    </row>
    <row r="3343" spans="1:2">
      <c r="A3343">
        <v>2</v>
      </c>
      <c r="B3343" s="35">
        <v>26.5</v>
      </c>
    </row>
    <row r="3344" spans="1:2">
      <c r="A3344">
        <v>2</v>
      </c>
      <c r="B3344" s="35">
        <v>26</v>
      </c>
    </row>
    <row r="3345" spans="1:2">
      <c r="A3345">
        <v>2</v>
      </c>
      <c r="B3345" s="35">
        <v>26.5</v>
      </c>
    </row>
    <row r="3346" spans="1:2">
      <c r="A3346">
        <v>2</v>
      </c>
      <c r="B3346" s="35">
        <v>27.48</v>
      </c>
    </row>
    <row r="3347" spans="1:2">
      <c r="A3347">
        <v>2</v>
      </c>
      <c r="B3347" s="35">
        <v>27.5</v>
      </c>
    </row>
    <row r="3348" spans="1:2">
      <c r="A3348">
        <v>2</v>
      </c>
      <c r="B3348" s="35">
        <v>26.68</v>
      </c>
    </row>
    <row r="3349" spans="1:2">
      <c r="A3349">
        <v>2</v>
      </c>
      <c r="B3349" s="35">
        <v>26.53</v>
      </c>
    </row>
    <row r="3350" spans="1:2">
      <c r="A3350">
        <v>2</v>
      </c>
      <c r="B3350" s="35">
        <v>26.49</v>
      </c>
    </row>
    <row r="3351" spans="1:2">
      <c r="A3351">
        <v>2</v>
      </c>
      <c r="B3351" s="35">
        <v>25.96</v>
      </c>
    </row>
    <row r="3352" spans="1:2">
      <c r="A3352">
        <v>2</v>
      </c>
      <c r="B3352" s="35">
        <v>26.33</v>
      </c>
    </row>
    <row r="3353" spans="1:2">
      <c r="A3353">
        <v>2</v>
      </c>
      <c r="B3353" s="35">
        <v>26.45</v>
      </c>
    </row>
    <row r="3354" spans="1:2">
      <c r="A3354">
        <v>2</v>
      </c>
      <c r="B3354" s="35">
        <v>26.49</v>
      </c>
    </row>
    <row r="3355" spans="1:2">
      <c r="A3355">
        <v>2</v>
      </c>
      <c r="B3355" s="35">
        <v>26.99</v>
      </c>
    </row>
    <row r="3356" spans="1:2">
      <c r="A3356">
        <v>2</v>
      </c>
      <c r="B3356" s="35">
        <v>26.26</v>
      </c>
    </row>
    <row r="3357" spans="1:2">
      <c r="A3357">
        <v>2</v>
      </c>
      <c r="B3357" s="35">
        <v>24.42</v>
      </c>
    </row>
    <row r="3358" spans="1:2">
      <c r="A3358">
        <v>2</v>
      </c>
      <c r="B3358" s="35">
        <v>23.73</v>
      </c>
    </row>
    <row r="3359" spans="1:2">
      <c r="A3359">
        <v>2</v>
      </c>
      <c r="B3359" s="35">
        <v>24.42</v>
      </c>
    </row>
    <row r="3360" spans="1:2">
      <c r="A3360">
        <v>2</v>
      </c>
      <c r="B3360" s="35">
        <v>24.42</v>
      </c>
    </row>
    <row r="3361" spans="1:2">
      <c r="A3361">
        <v>2</v>
      </c>
      <c r="B3361" s="35">
        <v>25.39</v>
      </c>
    </row>
    <row r="3362" spans="1:2">
      <c r="A3362">
        <v>2</v>
      </c>
      <c r="B3362" s="35">
        <v>26.49</v>
      </c>
    </row>
    <row r="3363" spans="1:2">
      <c r="A3363">
        <v>2</v>
      </c>
      <c r="B3363" s="35">
        <v>26.49</v>
      </c>
    </row>
    <row r="3364" spans="1:2">
      <c r="A3364">
        <v>2</v>
      </c>
      <c r="B3364" s="35">
        <v>28</v>
      </c>
    </row>
    <row r="3365" spans="1:2">
      <c r="A3365">
        <v>2</v>
      </c>
      <c r="B3365" s="35">
        <v>27.52</v>
      </c>
    </row>
    <row r="3366" spans="1:2">
      <c r="A3366">
        <v>2</v>
      </c>
      <c r="B3366" s="35">
        <v>26.49</v>
      </c>
    </row>
    <row r="3367" spans="1:2">
      <c r="A3367">
        <v>2</v>
      </c>
      <c r="B3367" s="35">
        <v>26.45</v>
      </c>
    </row>
    <row r="3368" spans="1:2">
      <c r="A3368">
        <v>2</v>
      </c>
      <c r="B3368" s="35">
        <v>26.01</v>
      </c>
    </row>
    <row r="3369" spans="1:2">
      <c r="A3369">
        <v>2</v>
      </c>
      <c r="B3369" s="35">
        <v>25.67</v>
      </c>
    </row>
    <row r="3370" spans="1:2">
      <c r="A3370">
        <v>2</v>
      </c>
      <c r="B3370" s="35">
        <v>26</v>
      </c>
    </row>
    <row r="3371" spans="1:2">
      <c r="A3371">
        <v>2</v>
      </c>
      <c r="B3371" s="35">
        <v>25.77</v>
      </c>
    </row>
    <row r="3372" spans="1:2">
      <c r="A3372">
        <v>2</v>
      </c>
      <c r="B3372" s="35">
        <v>26.21</v>
      </c>
    </row>
    <row r="3373" spans="1:2">
      <c r="A3373">
        <v>2</v>
      </c>
      <c r="B3373" s="35">
        <v>26.99</v>
      </c>
    </row>
    <row r="3374" spans="1:2">
      <c r="A3374">
        <v>2</v>
      </c>
      <c r="B3374" s="35">
        <v>27.21</v>
      </c>
    </row>
    <row r="3375" spans="1:2">
      <c r="A3375">
        <v>2</v>
      </c>
      <c r="B3375" s="35">
        <v>26.98</v>
      </c>
    </row>
    <row r="3376" spans="1:2">
      <c r="A3376">
        <v>2</v>
      </c>
      <c r="B3376" s="35">
        <v>27.21</v>
      </c>
    </row>
    <row r="3377" spans="1:2">
      <c r="A3377">
        <v>2</v>
      </c>
      <c r="B3377" s="35">
        <v>27.21</v>
      </c>
    </row>
    <row r="3378" spans="1:2">
      <c r="A3378">
        <v>2</v>
      </c>
      <c r="B3378" s="35">
        <v>27.52</v>
      </c>
    </row>
    <row r="3379" spans="1:2">
      <c r="A3379">
        <v>2</v>
      </c>
      <c r="B3379" s="35">
        <v>27.94</v>
      </c>
    </row>
    <row r="3380" spans="1:2">
      <c r="A3380">
        <v>2</v>
      </c>
      <c r="B3380" s="35">
        <v>27.94</v>
      </c>
    </row>
    <row r="3381" spans="1:2">
      <c r="A3381">
        <v>2</v>
      </c>
      <c r="B3381" s="35">
        <v>26.46</v>
      </c>
    </row>
    <row r="3382" spans="1:2">
      <c r="A3382">
        <v>2</v>
      </c>
      <c r="B3382" s="35">
        <v>25</v>
      </c>
    </row>
    <row r="3383" spans="1:2">
      <c r="A3383">
        <v>2</v>
      </c>
      <c r="B3383" s="35">
        <v>24</v>
      </c>
    </row>
    <row r="3384" spans="1:2">
      <c r="A3384">
        <v>2</v>
      </c>
      <c r="B3384" s="35">
        <v>24.42</v>
      </c>
    </row>
    <row r="3385" spans="1:2">
      <c r="A3385">
        <v>2</v>
      </c>
      <c r="B3385" s="35">
        <v>25.12</v>
      </c>
    </row>
    <row r="3386" spans="1:2">
      <c r="A3386">
        <v>2</v>
      </c>
      <c r="B3386" s="35">
        <v>26.49</v>
      </c>
    </row>
    <row r="3387" spans="1:2">
      <c r="A3387">
        <v>2</v>
      </c>
      <c r="B3387" s="35">
        <v>26.54</v>
      </c>
    </row>
    <row r="3388" spans="1:2">
      <c r="A3388">
        <v>2</v>
      </c>
      <c r="B3388" s="35">
        <v>28.04</v>
      </c>
    </row>
    <row r="3389" spans="1:2">
      <c r="A3389">
        <v>2</v>
      </c>
      <c r="B3389" s="35">
        <v>28.18</v>
      </c>
    </row>
    <row r="3390" spans="1:2">
      <c r="A3390">
        <v>2</v>
      </c>
      <c r="B3390" s="35">
        <v>26.88</v>
      </c>
    </row>
    <row r="3391" spans="1:2">
      <c r="A3391">
        <v>2</v>
      </c>
      <c r="B3391" s="35">
        <v>26.45</v>
      </c>
    </row>
    <row r="3392" spans="1:2">
      <c r="A3392">
        <v>2</v>
      </c>
      <c r="B3392" s="35">
        <v>26.44</v>
      </c>
    </row>
    <row r="3393" spans="1:2">
      <c r="A3393">
        <v>2</v>
      </c>
      <c r="B3393" s="35">
        <v>26.98</v>
      </c>
    </row>
    <row r="3394" spans="1:2">
      <c r="A3394">
        <v>2</v>
      </c>
      <c r="B3394" s="35">
        <v>27.52</v>
      </c>
    </row>
    <row r="3395" spans="1:2">
      <c r="A3395">
        <v>2</v>
      </c>
      <c r="B3395" s="35">
        <v>27.69</v>
      </c>
    </row>
    <row r="3396" spans="1:2">
      <c r="A3396">
        <v>2</v>
      </c>
      <c r="B3396" s="35">
        <v>27.69</v>
      </c>
    </row>
    <row r="3397" spans="1:2">
      <c r="A3397">
        <v>2</v>
      </c>
      <c r="B3397" s="35">
        <v>27.94</v>
      </c>
    </row>
    <row r="3398" spans="1:2">
      <c r="A3398">
        <v>2</v>
      </c>
      <c r="B3398" s="35">
        <v>27.9</v>
      </c>
    </row>
    <row r="3399" spans="1:2">
      <c r="A3399">
        <v>2</v>
      </c>
      <c r="B3399" s="35">
        <v>27.73</v>
      </c>
    </row>
    <row r="3400" spans="1:2">
      <c r="A3400">
        <v>2</v>
      </c>
      <c r="B3400" s="35">
        <v>27.96</v>
      </c>
    </row>
    <row r="3401" spans="1:2">
      <c r="A3401">
        <v>2</v>
      </c>
      <c r="B3401" s="35">
        <v>28.12</v>
      </c>
    </row>
    <row r="3402" spans="1:2">
      <c r="A3402">
        <v>2</v>
      </c>
      <c r="B3402" s="35">
        <v>28.33</v>
      </c>
    </row>
    <row r="3403" spans="1:2">
      <c r="A3403">
        <v>2</v>
      </c>
      <c r="B3403" s="35">
        <v>28.71</v>
      </c>
    </row>
    <row r="3404" spans="1:2">
      <c r="A3404">
        <v>2</v>
      </c>
      <c r="B3404" s="35">
        <v>28.5</v>
      </c>
    </row>
    <row r="3405" spans="1:2">
      <c r="A3405">
        <v>2</v>
      </c>
      <c r="B3405" s="35">
        <v>27.8</v>
      </c>
    </row>
    <row r="3406" spans="1:2">
      <c r="A3406">
        <v>2</v>
      </c>
      <c r="B3406" s="35">
        <v>27.21</v>
      </c>
    </row>
    <row r="3407" spans="1:2">
      <c r="A3407">
        <v>2</v>
      </c>
      <c r="B3407" s="35">
        <v>27.21</v>
      </c>
    </row>
    <row r="3408" spans="1:2">
      <c r="A3408">
        <v>2</v>
      </c>
      <c r="B3408" s="35">
        <v>27.3</v>
      </c>
    </row>
    <row r="3409" spans="1:2">
      <c r="A3409">
        <v>2</v>
      </c>
      <c r="B3409" s="35">
        <v>28.07</v>
      </c>
    </row>
    <row r="3410" spans="1:2">
      <c r="A3410">
        <v>2</v>
      </c>
      <c r="B3410" s="35">
        <v>27.22</v>
      </c>
    </row>
    <row r="3411" spans="1:2">
      <c r="A3411">
        <v>2</v>
      </c>
      <c r="B3411" s="35">
        <v>29.62</v>
      </c>
    </row>
    <row r="3412" spans="1:2">
      <c r="A3412">
        <v>2</v>
      </c>
      <c r="B3412" s="35">
        <v>30.69</v>
      </c>
    </row>
    <row r="3413" spans="1:2">
      <c r="A3413">
        <v>2</v>
      </c>
      <c r="B3413" s="35">
        <v>30.01</v>
      </c>
    </row>
    <row r="3414" spans="1:2">
      <c r="A3414">
        <v>2</v>
      </c>
      <c r="B3414" s="35">
        <v>28.69</v>
      </c>
    </row>
    <row r="3415" spans="1:2">
      <c r="A3415">
        <v>2</v>
      </c>
      <c r="B3415" s="35">
        <v>27.22</v>
      </c>
    </row>
    <row r="3416" spans="1:2">
      <c r="A3416">
        <v>2</v>
      </c>
      <c r="B3416" s="35">
        <v>26.46</v>
      </c>
    </row>
    <row r="3417" spans="1:2">
      <c r="A3417">
        <v>2</v>
      </c>
      <c r="B3417" s="35">
        <v>27.21</v>
      </c>
    </row>
    <row r="3418" spans="1:2">
      <c r="A3418">
        <v>2</v>
      </c>
      <c r="B3418" s="35">
        <v>27.96</v>
      </c>
    </row>
    <row r="3419" spans="1:2">
      <c r="A3419">
        <v>2</v>
      </c>
      <c r="B3419" s="35">
        <v>28.18</v>
      </c>
    </row>
    <row r="3420" spans="1:2">
      <c r="A3420">
        <v>2</v>
      </c>
      <c r="B3420" s="35">
        <v>28.13</v>
      </c>
    </row>
    <row r="3421" spans="1:2">
      <c r="A3421">
        <v>2</v>
      </c>
      <c r="B3421" s="35">
        <v>28.62</v>
      </c>
    </row>
    <row r="3422" spans="1:2">
      <c r="A3422">
        <v>2</v>
      </c>
      <c r="B3422" s="35">
        <v>31.19</v>
      </c>
    </row>
    <row r="3423" spans="1:2">
      <c r="A3423">
        <v>2</v>
      </c>
      <c r="B3423" s="35">
        <v>30.69</v>
      </c>
    </row>
    <row r="3424" spans="1:2">
      <c r="A3424">
        <v>2</v>
      </c>
      <c r="B3424" s="35">
        <v>29</v>
      </c>
    </row>
    <row r="3425" spans="1:2">
      <c r="A3425">
        <v>2</v>
      </c>
      <c r="B3425" s="35">
        <v>29.72</v>
      </c>
    </row>
    <row r="3426" spans="1:2">
      <c r="A3426">
        <v>2</v>
      </c>
      <c r="B3426" s="35">
        <v>29.99</v>
      </c>
    </row>
    <row r="3427" spans="1:2">
      <c r="A3427">
        <v>2</v>
      </c>
      <c r="B3427" s="35">
        <v>30.19</v>
      </c>
    </row>
    <row r="3428" spans="1:2">
      <c r="A3428">
        <v>2</v>
      </c>
      <c r="B3428" s="35">
        <v>29.87</v>
      </c>
    </row>
    <row r="3429" spans="1:2">
      <c r="A3429">
        <v>2</v>
      </c>
      <c r="B3429" s="35">
        <v>28.04</v>
      </c>
    </row>
    <row r="3430" spans="1:2">
      <c r="A3430">
        <v>2</v>
      </c>
      <c r="B3430" s="35">
        <v>26.66</v>
      </c>
    </row>
    <row r="3431" spans="1:2">
      <c r="A3431">
        <v>2</v>
      </c>
      <c r="B3431" s="35">
        <v>26.01</v>
      </c>
    </row>
    <row r="3432" spans="1:2">
      <c r="A3432">
        <v>2</v>
      </c>
      <c r="B3432" s="35">
        <v>26.01</v>
      </c>
    </row>
    <row r="3433" spans="1:2">
      <c r="A3433">
        <v>2</v>
      </c>
      <c r="B3433" s="35">
        <v>28.04</v>
      </c>
    </row>
    <row r="3434" spans="1:2">
      <c r="A3434">
        <v>2</v>
      </c>
      <c r="B3434" s="35">
        <v>30.02</v>
      </c>
    </row>
    <row r="3435" spans="1:2">
      <c r="A3435">
        <v>2</v>
      </c>
      <c r="B3435" s="35">
        <v>29.29</v>
      </c>
    </row>
    <row r="3436" spans="1:2">
      <c r="A3436">
        <v>2</v>
      </c>
      <c r="B3436" s="35">
        <v>30.72</v>
      </c>
    </row>
    <row r="3437" spans="1:2">
      <c r="A3437">
        <v>2</v>
      </c>
      <c r="B3437" s="35">
        <v>30.19</v>
      </c>
    </row>
    <row r="3438" spans="1:2">
      <c r="A3438">
        <v>2</v>
      </c>
      <c r="B3438" s="35">
        <v>28.04</v>
      </c>
    </row>
    <row r="3439" spans="1:2">
      <c r="A3439">
        <v>2</v>
      </c>
      <c r="B3439" s="35">
        <v>29.83</v>
      </c>
    </row>
    <row r="3440" spans="1:2">
      <c r="A3440">
        <v>2</v>
      </c>
      <c r="B3440" s="35">
        <v>29.99</v>
      </c>
    </row>
    <row r="3441" spans="1:2">
      <c r="A3441">
        <v>2</v>
      </c>
      <c r="B3441" s="35">
        <v>30.54</v>
      </c>
    </row>
    <row r="3442" spans="1:2">
      <c r="A3442">
        <v>2</v>
      </c>
      <c r="B3442" s="35">
        <v>31.15</v>
      </c>
    </row>
    <row r="3443" spans="1:2">
      <c r="A3443">
        <v>2</v>
      </c>
      <c r="B3443" s="35">
        <v>30.73</v>
      </c>
    </row>
    <row r="3444" spans="1:2">
      <c r="A3444">
        <v>2</v>
      </c>
      <c r="B3444" s="35">
        <v>30.72</v>
      </c>
    </row>
    <row r="3445" spans="1:2">
      <c r="A3445">
        <v>2</v>
      </c>
      <c r="B3445" s="35">
        <v>30</v>
      </c>
    </row>
    <row r="3446" spans="1:2">
      <c r="A3446">
        <v>2</v>
      </c>
      <c r="B3446" s="35">
        <v>28.6</v>
      </c>
    </row>
    <row r="3447" spans="1:2">
      <c r="A3447">
        <v>2</v>
      </c>
      <c r="B3447" s="35">
        <v>27.09</v>
      </c>
    </row>
    <row r="3448" spans="1:2">
      <c r="A3448">
        <v>2</v>
      </c>
      <c r="B3448" s="35">
        <v>17.600000000000001</v>
      </c>
    </row>
    <row r="3449" spans="1:2">
      <c r="A3449">
        <v>2</v>
      </c>
      <c r="B3449" s="35">
        <v>17.600000000000001</v>
      </c>
    </row>
    <row r="3450" spans="1:2">
      <c r="A3450">
        <v>2</v>
      </c>
      <c r="B3450" s="35">
        <v>19.3</v>
      </c>
    </row>
    <row r="3451" spans="1:2">
      <c r="A3451">
        <v>2</v>
      </c>
      <c r="B3451" s="35">
        <v>19.600000000000001</v>
      </c>
    </row>
    <row r="3452" spans="1:2">
      <c r="A3452">
        <v>2</v>
      </c>
      <c r="B3452" s="35">
        <v>19.3</v>
      </c>
    </row>
    <row r="3453" spans="1:2">
      <c r="A3453">
        <v>2</v>
      </c>
      <c r="B3453" s="35">
        <v>14.26</v>
      </c>
    </row>
    <row r="3454" spans="1:2">
      <c r="A3454">
        <v>2</v>
      </c>
      <c r="B3454" s="35">
        <v>8.58</v>
      </c>
    </row>
    <row r="3455" spans="1:2">
      <c r="A3455">
        <v>2</v>
      </c>
      <c r="B3455" s="35">
        <v>7.99</v>
      </c>
    </row>
    <row r="3456" spans="1:2">
      <c r="A3456">
        <v>2</v>
      </c>
      <c r="B3456" s="35">
        <v>8</v>
      </c>
    </row>
    <row r="3457" spans="1:2">
      <c r="A3457">
        <v>2</v>
      </c>
      <c r="B3457" s="35">
        <v>12.2</v>
      </c>
    </row>
    <row r="3458" spans="1:2">
      <c r="A3458">
        <v>2</v>
      </c>
      <c r="B3458" s="35">
        <v>20.45</v>
      </c>
    </row>
    <row r="3459" spans="1:2">
      <c r="A3459">
        <v>2</v>
      </c>
      <c r="B3459" s="35">
        <v>15</v>
      </c>
    </row>
    <row r="3460" spans="1:2">
      <c r="A3460">
        <v>2</v>
      </c>
      <c r="B3460" s="35">
        <v>18.600000000000001</v>
      </c>
    </row>
    <row r="3461" spans="1:2">
      <c r="A3461">
        <v>2</v>
      </c>
      <c r="B3461" s="35">
        <v>18.66</v>
      </c>
    </row>
    <row r="3462" spans="1:2">
      <c r="A3462">
        <v>2</v>
      </c>
      <c r="B3462" s="35">
        <v>15.6</v>
      </c>
    </row>
    <row r="3463" spans="1:2">
      <c r="A3463">
        <v>2</v>
      </c>
      <c r="B3463" s="35">
        <v>19.600000000000001</v>
      </c>
    </row>
    <row r="3464" spans="1:2">
      <c r="A3464">
        <v>2</v>
      </c>
      <c r="B3464" s="35">
        <v>19.600000000000001</v>
      </c>
    </row>
    <row r="3465" spans="1:2">
      <c r="A3465">
        <v>2</v>
      </c>
      <c r="B3465" s="35">
        <v>19.600000000000001</v>
      </c>
    </row>
    <row r="3466" spans="1:2">
      <c r="A3466">
        <v>2</v>
      </c>
      <c r="B3466" s="35">
        <v>19.600000000000001</v>
      </c>
    </row>
    <row r="3467" spans="1:2">
      <c r="A3467">
        <v>2</v>
      </c>
      <c r="B3467" s="35">
        <v>17</v>
      </c>
    </row>
    <row r="3468" spans="1:2">
      <c r="A3468">
        <v>2</v>
      </c>
      <c r="B3468" s="35">
        <v>18.600000000000001</v>
      </c>
    </row>
    <row r="3469" spans="1:2">
      <c r="A3469">
        <v>2</v>
      </c>
      <c r="B3469" s="35">
        <v>17</v>
      </c>
    </row>
    <row r="3470" spans="1:2">
      <c r="A3470">
        <v>2</v>
      </c>
      <c r="B3470" s="35">
        <v>9.6</v>
      </c>
    </row>
    <row r="3471" spans="1:2">
      <c r="A3471">
        <v>2</v>
      </c>
      <c r="B3471" s="35">
        <v>7.94</v>
      </c>
    </row>
    <row r="3472" spans="1:2">
      <c r="A3472">
        <v>2</v>
      </c>
      <c r="B3472" s="35">
        <v>8.58</v>
      </c>
    </row>
    <row r="3473" spans="1:2">
      <c r="A3473">
        <v>2</v>
      </c>
      <c r="B3473" s="35">
        <v>9.4</v>
      </c>
    </row>
    <row r="3474" spans="1:2">
      <c r="A3474">
        <v>2</v>
      </c>
      <c r="B3474" s="35">
        <v>9.1999999999999993</v>
      </c>
    </row>
    <row r="3475" spans="1:2">
      <c r="A3475">
        <v>2</v>
      </c>
      <c r="B3475" s="35">
        <v>11</v>
      </c>
    </row>
    <row r="3476" spans="1:2">
      <c r="A3476">
        <v>2</v>
      </c>
      <c r="B3476" s="35">
        <v>10.7</v>
      </c>
    </row>
    <row r="3477" spans="1:2">
      <c r="A3477">
        <v>2</v>
      </c>
      <c r="B3477" s="35">
        <v>9</v>
      </c>
    </row>
    <row r="3478" spans="1:2">
      <c r="A3478">
        <v>2</v>
      </c>
      <c r="B3478" s="35">
        <v>8.49</v>
      </c>
    </row>
    <row r="3479" spans="1:2">
      <c r="A3479">
        <v>2</v>
      </c>
      <c r="B3479" s="35">
        <v>8</v>
      </c>
    </row>
    <row r="3480" spans="1:2">
      <c r="A3480">
        <v>2</v>
      </c>
      <c r="B3480" s="35">
        <v>10.7</v>
      </c>
    </row>
    <row r="3481" spans="1:2">
      <c r="A3481">
        <v>2</v>
      </c>
      <c r="B3481" s="35">
        <v>15.67</v>
      </c>
    </row>
    <row r="3482" spans="1:2">
      <c r="A3482">
        <v>2</v>
      </c>
      <c r="B3482" s="35">
        <v>7.98</v>
      </c>
    </row>
    <row r="3483" spans="1:2">
      <c r="A3483">
        <v>2</v>
      </c>
      <c r="B3483" s="35">
        <v>17.010000000000002</v>
      </c>
    </row>
    <row r="3484" spans="1:2">
      <c r="A3484">
        <v>2</v>
      </c>
      <c r="B3484" s="35">
        <v>27.91</v>
      </c>
    </row>
    <row r="3485" spans="1:2">
      <c r="A3485">
        <v>2</v>
      </c>
      <c r="B3485" s="35">
        <v>28.02</v>
      </c>
    </row>
    <row r="3486" spans="1:2">
      <c r="A3486">
        <v>2</v>
      </c>
      <c r="B3486" s="35">
        <v>21.35</v>
      </c>
    </row>
    <row r="3487" spans="1:2">
      <c r="A3487">
        <v>2</v>
      </c>
      <c r="B3487" s="35">
        <v>7.98</v>
      </c>
    </row>
    <row r="3488" spans="1:2">
      <c r="A3488">
        <v>2</v>
      </c>
      <c r="B3488" s="35">
        <v>7.89</v>
      </c>
    </row>
    <row r="3489" spans="1:2">
      <c r="A3489">
        <v>2</v>
      </c>
      <c r="B3489" s="35">
        <v>7.77</v>
      </c>
    </row>
    <row r="3490" spans="1:2">
      <c r="A3490">
        <v>2</v>
      </c>
      <c r="B3490" s="35">
        <v>7.99</v>
      </c>
    </row>
    <row r="3491" spans="1:2">
      <c r="A3491">
        <v>2</v>
      </c>
      <c r="B3491" s="35">
        <v>7.99</v>
      </c>
    </row>
    <row r="3492" spans="1:2">
      <c r="A3492">
        <v>2</v>
      </c>
      <c r="B3492" s="35">
        <v>7.99</v>
      </c>
    </row>
    <row r="3493" spans="1:2">
      <c r="A3493">
        <v>2</v>
      </c>
      <c r="B3493" s="35">
        <v>7.66</v>
      </c>
    </row>
    <row r="3494" spans="1:2">
      <c r="A3494">
        <v>2</v>
      </c>
      <c r="B3494" s="35">
        <v>26.69</v>
      </c>
    </row>
    <row r="3495" spans="1:2">
      <c r="A3495">
        <v>2</v>
      </c>
      <c r="B3495" s="35">
        <v>20.86</v>
      </c>
    </row>
    <row r="3496" spans="1:2">
      <c r="A3496">
        <v>2</v>
      </c>
      <c r="B3496" s="35">
        <v>26.69</v>
      </c>
    </row>
    <row r="3497" spans="1:2">
      <c r="A3497">
        <v>2</v>
      </c>
      <c r="B3497" s="35">
        <v>26.69</v>
      </c>
    </row>
    <row r="3498" spans="1:2">
      <c r="A3498">
        <v>2</v>
      </c>
      <c r="B3498" s="35">
        <v>26.69</v>
      </c>
    </row>
    <row r="3499" spans="1:2">
      <c r="A3499">
        <v>2</v>
      </c>
      <c r="B3499" s="35">
        <v>26.76</v>
      </c>
    </row>
    <row r="3500" spans="1:2">
      <c r="A3500">
        <v>2</v>
      </c>
      <c r="B3500" s="35">
        <v>26.01</v>
      </c>
    </row>
    <row r="3501" spans="1:2">
      <c r="A3501">
        <v>2</v>
      </c>
      <c r="B3501" s="35">
        <v>23.39</v>
      </c>
    </row>
    <row r="3502" spans="1:2">
      <c r="A3502">
        <v>2</v>
      </c>
      <c r="B3502" s="35">
        <v>20</v>
      </c>
    </row>
    <row r="3503" spans="1:2">
      <c r="A3503">
        <v>2</v>
      </c>
      <c r="B3503" s="35">
        <v>19.8</v>
      </c>
    </row>
    <row r="3504" spans="1:2">
      <c r="A3504">
        <v>2</v>
      </c>
      <c r="B3504" s="35">
        <v>20.149999999999999</v>
      </c>
    </row>
    <row r="3505" spans="1:2">
      <c r="A3505">
        <v>2</v>
      </c>
      <c r="B3505" s="35">
        <v>24.1</v>
      </c>
    </row>
    <row r="3506" spans="1:2">
      <c r="A3506">
        <v>2</v>
      </c>
      <c r="B3506" s="35">
        <v>19</v>
      </c>
    </row>
    <row r="3507" spans="1:2">
      <c r="A3507">
        <v>2</v>
      </c>
      <c r="B3507" s="35">
        <v>25.67</v>
      </c>
    </row>
    <row r="3508" spans="1:2">
      <c r="A3508">
        <v>2</v>
      </c>
      <c r="B3508" s="35">
        <v>27</v>
      </c>
    </row>
    <row r="3509" spans="1:2">
      <c r="A3509">
        <v>2</v>
      </c>
      <c r="B3509" s="35">
        <v>26.69</v>
      </c>
    </row>
    <row r="3510" spans="1:2">
      <c r="A3510">
        <v>2</v>
      </c>
      <c r="B3510" s="35">
        <v>21.04</v>
      </c>
    </row>
    <row r="3511" spans="1:2">
      <c r="A3511">
        <v>2</v>
      </c>
      <c r="B3511" s="35">
        <v>18.989999999999998</v>
      </c>
    </row>
    <row r="3512" spans="1:2">
      <c r="A3512">
        <v>2</v>
      </c>
      <c r="B3512" s="35">
        <v>18.989999999999998</v>
      </c>
    </row>
    <row r="3513" spans="1:2">
      <c r="A3513">
        <v>2</v>
      </c>
      <c r="B3513" s="35">
        <v>19</v>
      </c>
    </row>
    <row r="3514" spans="1:2">
      <c r="A3514">
        <v>2</v>
      </c>
      <c r="B3514" s="35">
        <v>25</v>
      </c>
    </row>
    <row r="3515" spans="1:2">
      <c r="A3515">
        <v>2</v>
      </c>
      <c r="B3515" s="35">
        <v>27</v>
      </c>
    </row>
    <row r="3516" spans="1:2">
      <c r="A3516">
        <v>2</v>
      </c>
      <c r="B3516" s="35">
        <v>27.51</v>
      </c>
    </row>
    <row r="3517" spans="1:2">
      <c r="A3517">
        <v>2</v>
      </c>
      <c r="B3517" s="35">
        <v>27.15</v>
      </c>
    </row>
    <row r="3518" spans="1:2">
      <c r="A3518">
        <v>2</v>
      </c>
      <c r="B3518" s="35">
        <v>21.1</v>
      </c>
    </row>
    <row r="3519" spans="1:2">
      <c r="A3519">
        <v>2</v>
      </c>
      <c r="B3519" s="35">
        <v>17.72</v>
      </c>
    </row>
    <row r="3520" spans="1:2">
      <c r="A3520">
        <v>2</v>
      </c>
      <c r="B3520" s="35">
        <v>20.21</v>
      </c>
    </row>
    <row r="3521" spans="1:2">
      <c r="A3521">
        <v>2</v>
      </c>
      <c r="B3521" s="35">
        <v>23</v>
      </c>
    </row>
    <row r="3522" spans="1:2">
      <c r="A3522">
        <v>2</v>
      </c>
      <c r="B3522" s="35">
        <v>24.5</v>
      </c>
    </row>
    <row r="3523" spans="1:2">
      <c r="A3523">
        <v>2</v>
      </c>
      <c r="B3523" s="35">
        <v>25.5</v>
      </c>
    </row>
    <row r="3524" spans="1:2">
      <c r="A3524">
        <v>2</v>
      </c>
      <c r="B3524" s="35">
        <v>25</v>
      </c>
    </row>
    <row r="3525" spans="1:2">
      <c r="A3525">
        <v>2</v>
      </c>
      <c r="B3525" s="35">
        <v>24.49</v>
      </c>
    </row>
    <row r="3526" spans="1:2">
      <c r="A3526">
        <v>2</v>
      </c>
      <c r="B3526" s="35">
        <v>23.6</v>
      </c>
    </row>
    <row r="3527" spans="1:2">
      <c r="A3527">
        <v>2</v>
      </c>
      <c r="B3527" s="35">
        <v>24</v>
      </c>
    </row>
    <row r="3528" spans="1:2">
      <c r="A3528">
        <v>2</v>
      </c>
      <c r="B3528" s="35">
        <v>24.07</v>
      </c>
    </row>
    <row r="3529" spans="1:2">
      <c r="A3529">
        <v>2</v>
      </c>
      <c r="B3529" s="35">
        <v>25.01</v>
      </c>
    </row>
    <row r="3530" spans="1:2">
      <c r="A3530">
        <v>2</v>
      </c>
      <c r="B3530" s="35">
        <v>17.420000000000002</v>
      </c>
    </row>
    <row r="3531" spans="1:2">
      <c r="A3531">
        <v>2</v>
      </c>
      <c r="B3531" s="35">
        <v>25.78</v>
      </c>
    </row>
    <row r="3532" spans="1:2">
      <c r="A3532">
        <v>2</v>
      </c>
      <c r="B3532" s="35">
        <v>27.4</v>
      </c>
    </row>
    <row r="3533" spans="1:2">
      <c r="A3533">
        <v>2</v>
      </c>
      <c r="B3533" s="35">
        <v>26.74</v>
      </c>
    </row>
    <row r="3534" spans="1:2">
      <c r="A3534">
        <v>2</v>
      </c>
      <c r="B3534" s="35">
        <v>24.55</v>
      </c>
    </row>
    <row r="3535" spans="1:2">
      <c r="A3535">
        <v>2</v>
      </c>
      <c r="B3535" s="35">
        <v>17</v>
      </c>
    </row>
    <row r="3536" spans="1:2">
      <c r="A3536">
        <v>2</v>
      </c>
      <c r="B3536" s="35">
        <v>17</v>
      </c>
    </row>
    <row r="3537" spans="1:2">
      <c r="A3537">
        <v>2</v>
      </c>
      <c r="B3537" s="35">
        <v>17.420000000000002</v>
      </c>
    </row>
    <row r="3538" spans="1:2">
      <c r="A3538">
        <v>2</v>
      </c>
      <c r="B3538" s="35">
        <v>18.02</v>
      </c>
    </row>
    <row r="3539" spans="1:2">
      <c r="A3539">
        <v>2</v>
      </c>
      <c r="B3539" s="35">
        <v>19.45</v>
      </c>
    </row>
    <row r="3540" spans="1:2">
      <c r="A3540">
        <v>2</v>
      </c>
      <c r="B3540" s="35">
        <v>20</v>
      </c>
    </row>
    <row r="3541" spans="1:2">
      <c r="A3541">
        <v>2</v>
      </c>
      <c r="B3541" s="35">
        <v>24</v>
      </c>
    </row>
    <row r="3542" spans="1:2">
      <c r="A3542">
        <v>2</v>
      </c>
      <c r="B3542" s="35">
        <v>24.51</v>
      </c>
    </row>
    <row r="3543" spans="1:2">
      <c r="A3543">
        <v>2</v>
      </c>
      <c r="B3543" s="35">
        <v>19.7</v>
      </c>
    </row>
    <row r="3544" spans="1:2">
      <c r="A3544">
        <v>2</v>
      </c>
      <c r="B3544" s="35">
        <v>25.82</v>
      </c>
    </row>
    <row r="3545" spans="1:2">
      <c r="A3545">
        <v>2</v>
      </c>
      <c r="B3545" s="35">
        <v>25.81</v>
      </c>
    </row>
    <row r="3546" spans="1:2">
      <c r="A3546">
        <v>2</v>
      </c>
      <c r="B3546" s="35">
        <v>26.07</v>
      </c>
    </row>
    <row r="3547" spans="1:2">
      <c r="A3547">
        <v>2</v>
      </c>
      <c r="B3547" s="35">
        <v>26.95</v>
      </c>
    </row>
    <row r="3548" spans="1:2">
      <c r="A3548">
        <v>2</v>
      </c>
      <c r="B3548" s="35">
        <v>26.24</v>
      </c>
    </row>
    <row r="3549" spans="1:2">
      <c r="A3549">
        <v>2</v>
      </c>
      <c r="B3549" s="35">
        <v>25.81</v>
      </c>
    </row>
    <row r="3550" spans="1:2">
      <c r="A3550">
        <v>2</v>
      </c>
      <c r="B3550" s="35">
        <v>25.16</v>
      </c>
    </row>
    <row r="3551" spans="1:2">
      <c r="A3551">
        <v>2</v>
      </c>
      <c r="B3551" s="35">
        <v>25.64</v>
      </c>
    </row>
    <row r="3552" spans="1:2">
      <c r="A3552">
        <v>2</v>
      </c>
      <c r="B3552" s="35">
        <v>26.05</v>
      </c>
    </row>
    <row r="3553" spans="1:2">
      <c r="A3553">
        <v>2</v>
      </c>
      <c r="B3553" s="35">
        <v>26.11</v>
      </c>
    </row>
    <row r="3554" spans="1:2">
      <c r="A3554">
        <v>2</v>
      </c>
      <c r="B3554" s="35">
        <v>19.45</v>
      </c>
    </row>
    <row r="3555" spans="1:2">
      <c r="A3555">
        <v>2</v>
      </c>
      <c r="B3555" s="35">
        <v>27.55</v>
      </c>
    </row>
    <row r="3556" spans="1:2">
      <c r="A3556">
        <v>2</v>
      </c>
      <c r="B3556" s="35">
        <v>29.01</v>
      </c>
    </row>
    <row r="3557" spans="1:2">
      <c r="A3557">
        <v>2</v>
      </c>
      <c r="B3557" s="35">
        <v>28.45</v>
      </c>
    </row>
    <row r="3558" spans="1:2">
      <c r="A3558">
        <v>2</v>
      </c>
      <c r="B3558" s="35">
        <v>27.03</v>
      </c>
    </row>
    <row r="3559" spans="1:2">
      <c r="A3559">
        <v>2</v>
      </c>
      <c r="B3559" s="35">
        <v>19.399999999999999</v>
      </c>
    </row>
    <row r="3560" spans="1:2">
      <c r="A3560">
        <v>2</v>
      </c>
      <c r="B3560" s="35">
        <v>19.510000000000002</v>
      </c>
    </row>
    <row r="3561" spans="1:2">
      <c r="A3561">
        <v>2</v>
      </c>
      <c r="B3561" s="35">
        <v>20</v>
      </c>
    </row>
    <row r="3562" spans="1:2">
      <c r="A3562">
        <v>2</v>
      </c>
      <c r="B3562" s="35">
        <v>26.05</v>
      </c>
    </row>
    <row r="3563" spans="1:2">
      <c r="A3563">
        <v>2</v>
      </c>
      <c r="B3563" s="35">
        <v>26.95</v>
      </c>
    </row>
    <row r="3564" spans="1:2">
      <c r="A3564">
        <v>2</v>
      </c>
      <c r="B3564" s="35">
        <v>26.95</v>
      </c>
    </row>
    <row r="3565" spans="1:2">
      <c r="A3565">
        <v>2</v>
      </c>
      <c r="B3565" s="35">
        <v>26.95</v>
      </c>
    </row>
    <row r="3566" spans="1:2">
      <c r="A3566">
        <v>2</v>
      </c>
      <c r="B3566" s="35">
        <v>29</v>
      </c>
    </row>
    <row r="3567" spans="1:2">
      <c r="A3567">
        <v>2</v>
      </c>
      <c r="B3567" s="35">
        <v>28.69</v>
      </c>
    </row>
    <row r="3568" spans="1:2">
      <c r="A3568">
        <v>2</v>
      </c>
      <c r="B3568" s="35">
        <v>28.99</v>
      </c>
    </row>
    <row r="3569" spans="1:2">
      <c r="A3569">
        <v>2</v>
      </c>
      <c r="B3569" s="35">
        <v>29.01</v>
      </c>
    </row>
    <row r="3570" spans="1:2">
      <c r="A3570">
        <v>2</v>
      </c>
      <c r="B3570" s="35">
        <v>29.23</v>
      </c>
    </row>
    <row r="3571" spans="1:2">
      <c r="A3571">
        <v>2</v>
      </c>
      <c r="B3571" s="35">
        <v>29.6</v>
      </c>
    </row>
    <row r="3572" spans="1:2">
      <c r="A3572">
        <v>2</v>
      </c>
      <c r="B3572" s="35">
        <v>29.1</v>
      </c>
    </row>
    <row r="3573" spans="1:2">
      <c r="A3573">
        <v>2</v>
      </c>
      <c r="B3573" s="35">
        <v>28.52</v>
      </c>
    </row>
    <row r="3574" spans="1:2">
      <c r="A3574">
        <v>2</v>
      </c>
      <c r="B3574" s="35">
        <v>28.69</v>
      </c>
    </row>
    <row r="3575" spans="1:2">
      <c r="A3575">
        <v>2</v>
      </c>
      <c r="B3575" s="35">
        <v>29.1</v>
      </c>
    </row>
    <row r="3576" spans="1:2">
      <c r="A3576">
        <v>2</v>
      </c>
      <c r="B3576" s="35">
        <v>29</v>
      </c>
    </row>
    <row r="3577" spans="1:2">
      <c r="A3577">
        <v>2</v>
      </c>
      <c r="B3577" s="35">
        <v>29.6</v>
      </c>
    </row>
    <row r="3578" spans="1:2">
      <c r="A3578">
        <v>2</v>
      </c>
      <c r="B3578" s="35">
        <v>29.05</v>
      </c>
    </row>
    <row r="3579" spans="1:2">
      <c r="A3579">
        <v>2</v>
      </c>
      <c r="B3579" s="35">
        <v>29.95</v>
      </c>
    </row>
    <row r="3580" spans="1:2">
      <c r="A3580">
        <v>2</v>
      </c>
      <c r="B3580" s="35">
        <v>30.7</v>
      </c>
    </row>
    <row r="3581" spans="1:2">
      <c r="A3581">
        <v>2</v>
      </c>
      <c r="B3581" s="35">
        <v>30.6</v>
      </c>
    </row>
    <row r="3582" spans="1:2">
      <c r="A3582">
        <v>2</v>
      </c>
      <c r="B3582" s="35">
        <v>29.55</v>
      </c>
    </row>
    <row r="3583" spans="1:2">
      <c r="A3583">
        <v>2</v>
      </c>
      <c r="B3583" s="35">
        <v>29</v>
      </c>
    </row>
    <row r="3584" spans="1:2">
      <c r="A3584">
        <v>2</v>
      </c>
      <c r="B3584" s="35">
        <v>29.05</v>
      </c>
    </row>
    <row r="3585" spans="1:2">
      <c r="A3585">
        <v>2</v>
      </c>
      <c r="B3585" s="35">
        <v>29.1</v>
      </c>
    </row>
    <row r="3586" spans="1:2">
      <c r="A3586">
        <v>2</v>
      </c>
      <c r="B3586" s="35">
        <v>29.85</v>
      </c>
    </row>
    <row r="3587" spans="1:2">
      <c r="A3587">
        <v>2</v>
      </c>
      <c r="B3587" s="35">
        <v>29.01</v>
      </c>
    </row>
    <row r="3588" spans="1:2">
      <c r="A3588">
        <v>2</v>
      </c>
      <c r="B3588" s="35">
        <v>29.23</v>
      </c>
    </row>
    <row r="3589" spans="1:2">
      <c r="A3589">
        <v>2</v>
      </c>
      <c r="B3589" s="35">
        <v>29.23</v>
      </c>
    </row>
    <row r="3590" spans="1:2">
      <c r="A3590">
        <v>2</v>
      </c>
      <c r="B3590" s="35">
        <v>35</v>
      </c>
    </row>
    <row r="3591" spans="1:2">
      <c r="A3591">
        <v>2</v>
      </c>
      <c r="B3591" s="35">
        <v>34.69</v>
      </c>
    </row>
    <row r="3592" spans="1:2">
      <c r="A3592">
        <v>2</v>
      </c>
      <c r="B3592" s="35">
        <v>33.6</v>
      </c>
    </row>
    <row r="3593" spans="1:2">
      <c r="A3593">
        <v>2</v>
      </c>
      <c r="B3593" s="35">
        <v>33.6</v>
      </c>
    </row>
    <row r="3594" spans="1:2">
      <c r="A3594">
        <v>2</v>
      </c>
      <c r="B3594" s="35">
        <v>34.07</v>
      </c>
    </row>
    <row r="3595" spans="1:2">
      <c r="A3595">
        <v>2</v>
      </c>
      <c r="B3595" s="35">
        <v>34.26</v>
      </c>
    </row>
    <row r="3596" spans="1:2">
      <c r="A3596">
        <v>2</v>
      </c>
      <c r="B3596" s="35">
        <v>33.5</v>
      </c>
    </row>
    <row r="3597" spans="1:2">
      <c r="A3597">
        <v>2</v>
      </c>
      <c r="B3597" s="35">
        <v>32.9</v>
      </c>
    </row>
    <row r="3598" spans="1:2">
      <c r="A3598">
        <v>2</v>
      </c>
      <c r="B3598" s="35">
        <v>32.21</v>
      </c>
    </row>
    <row r="3599" spans="1:2">
      <c r="A3599">
        <v>2</v>
      </c>
      <c r="B3599" s="35">
        <v>32</v>
      </c>
    </row>
    <row r="3600" spans="1:2">
      <c r="A3600">
        <v>2</v>
      </c>
      <c r="B3600" s="35">
        <v>28.41</v>
      </c>
    </row>
    <row r="3601" spans="1:2">
      <c r="A3601">
        <v>2</v>
      </c>
      <c r="B3601" s="35">
        <v>28.52</v>
      </c>
    </row>
    <row r="3602" spans="1:2">
      <c r="A3602">
        <v>2</v>
      </c>
      <c r="B3602" s="35">
        <v>34.4</v>
      </c>
    </row>
    <row r="3603" spans="1:2">
      <c r="A3603">
        <v>2</v>
      </c>
      <c r="B3603" s="35">
        <v>30.59</v>
      </c>
    </row>
    <row r="3604" spans="1:2">
      <c r="A3604">
        <v>2</v>
      </c>
      <c r="B3604" s="35">
        <v>32.71</v>
      </c>
    </row>
    <row r="3605" spans="1:2">
      <c r="A3605">
        <v>2</v>
      </c>
      <c r="B3605" s="35">
        <v>31.99</v>
      </c>
    </row>
    <row r="3606" spans="1:2">
      <c r="A3606">
        <v>2</v>
      </c>
      <c r="B3606" s="35">
        <v>30.01</v>
      </c>
    </row>
    <row r="3607" spans="1:2">
      <c r="A3607">
        <v>2</v>
      </c>
      <c r="B3607" s="35">
        <v>34.42</v>
      </c>
    </row>
    <row r="3608" spans="1:2">
      <c r="A3608">
        <v>2</v>
      </c>
      <c r="B3608" s="35">
        <v>34.69</v>
      </c>
    </row>
    <row r="3609" spans="1:2">
      <c r="A3609">
        <v>2</v>
      </c>
      <c r="B3609" s="35">
        <v>34.799999999999997</v>
      </c>
    </row>
    <row r="3610" spans="1:2">
      <c r="A3610">
        <v>2</v>
      </c>
      <c r="B3610" s="35">
        <v>35</v>
      </c>
    </row>
    <row r="3611" spans="1:2">
      <c r="A3611">
        <v>2</v>
      </c>
      <c r="B3611" s="35">
        <v>34.42</v>
      </c>
    </row>
    <row r="3612" spans="1:2">
      <c r="A3612">
        <v>2</v>
      </c>
      <c r="B3612" s="35">
        <v>34</v>
      </c>
    </row>
    <row r="3613" spans="1:2">
      <c r="A3613">
        <v>2</v>
      </c>
      <c r="B3613" s="35">
        <v>34.07</v>
      </c>
    </row>
    <row r="3614" spans="1:2">
      <c r="A3614">
        <v>2</v>
      </c>
      <c r="B3614" s="35">
        <v>34.15</v>
      </c>
    </row>
    <row r="3615" spans="1:2">
      <c r="A3615">
        <v>2</v>
      </c>
      <c r="B3615" s="35">
        <v>33.520000000000003</v>
      </c>
    </row>
    <row r="3616" spans="1:2">
      <c r="A3616">
        <v>2</v>
      </c>
      <c r="B3616" s="35">
        <v>30</v>
      </c>
    </row>
    <row r="3617" spans="1:2">
      <c r="A3617">
        <v>2</v>
      </c>
      <c r="B3617" s="35">
        <v>29.83</v>
      </c>
    </row>
    <row r="3618" spans="1:2">
      <c r="A3618">
        <v>2</v>
      </c>
      <c r="B3618" s="35">
        <v>28</v>
      </c>
    </row>
    <row r="3619" spans="1:2">
      <c r="A3619">
        <v>2</v>
      </c>
      <c r="B3619" s="35">
        <v>29.9</v>
      </c>
    </row>
    <row r="3620" spans="1:2">
      <c r="A3620">
        <v>2</v>
      </c>
      <c r="B3620" s="35">
        <v>27.75</v>
      </c>
    </row>
    <row r="3621" spans="1:2">
      <c r="A3621">
        <v>2</v>
      </c>
      <c r="B3621" s="35">
        <v>22.29</v>
      </c>
    </row>
    <row r="3622" spans="1:2">
      <c r="A3622">
        <v>2</v>
      </c>
      <c r="B3622" s="35">
        <v>20.9</v>
      </c>
    </row>
    <row r="3623" spans="1:2">
      <c r="A3623">
        <v>2</v>
      </c>
      <c r="B3623" s="35">
        <v>21.2</v>
      </c>
    </row>
    <row r="3624" spans="1:2">
      <c r="A3624">
        <v>2</v>
      </c>
      <c r="B3624" s="35">
        <v>23.9</v>
      </c>
    </row>
    <row r="3625" spans="1:2">
      <c r="A3625">
        <v>2</v>
      </c>
      <c r="B3625" s="35">
        <v>24.98</v>
      </c>
    </row>
    <row r="3626" spans="1:2">
      <c r="A3626">
        <v>2</v>
      </c>
      <c r="B3626" s="35">
        <v>33.159999999999997</v>
      </c>
    </row>
    <row r="3627" spans="1:2">
      <c r="A3627">
        <v>2</v>
      </c>
      <c r="B3627" s="35">
        <v>29.32</v>
      </c>
    </row>
    <row r="3628" spans="1:2">
      <c r="A3628">
        <v>2</v>
      </c>
      <c r="B3628" s="35">
        <v>33.03</v>
      </c>
    </row>
    <row r="3629" spans="1:2">
      <c r="A3629">
        <v>2</v>
      </c>
      <c r="B3629" s="35">
        <v>33.44</v>
      </c>
    </row>
    <row r="3630" spans="1:2">
      <c r="A3630">
        <v>2</v>
      </c>
      <c r="B3630" s="35">
        <v>30.83</v>
      </c>
    </row>
    <row r="3631" spans="1:2">
      <c r="A3631">
        <v>2</v>
      </c>
      <c r="B3631" s="35">
        <v>33.1</v>
      </c>
    </row>
    <row r="3632" spans="1:2">
      <c r="A3632">
        <v>2</v>
      </c>
      <c r="B3632" s="35">
        <v>33.020000000000003</v>
      </c>
    </row>
    <row r="3633" spans="1:2">
      <c r="A3633">
        <v>2</v>
      </c>
      <c r="B3633" s="35">
        <v>33.1</v>
      </c>
    </row>
    <row r="3634" spans="1:2">
      <c r="A3634">
        <v>2</v>
      </c>
      <c r="B3634" s="35">
        <v>33</v>
      </c>
    </row>
    <row r="3635" spans="1:2">
      <c r="A3635">
        <v>2</v>
      </c>
      <c r="B3635" s="35">
        <v>29.83</v>
      </c>
    </row>
    <row r="3636" spans="1:2">
      <c r="A3636">
        <v>2</v>
      </c>
      <c r="B3636" s="35">
        <v>32.9</v>
      </c>
    </row>
    <row r="3637" spans="1:2">
      <c r="A3637">
        <v>2</v>
      </c>
      <c r="B3637" s="35">
        <v>31.96</v>
      </c>
    </row>
    <row r="3638" spans="1:2">
      <c r="A3638">
        <v>2</v>
      </c>
      <c r="B3638" s="35">
        <v>30.3</v>
      </c>
    </row>
    <row r="3639" spans="1:2">
      <c r="A3639">
        <v>2</v>
      </c>
      <c r="B3639" s="35">
        <v>29.5</v>
      </c>
    </row>
    <row r="3640" spans="1:2">
      <c r="A3640">
        <v>2</v>
      </c>
      <c r="B3640" s="35">
        <v>29.19</v>
      </c>
    </row>
    <row r="3641" spans="1:2">
      <c r="A3641">
        <v>2</v>
      </c>
      <c r="B3641" s="35">
        <v>30.01</v>
      </c>
    </row>
    <row r="3642" spans="1:2">
      <c r="A3642">
        <v>2</v>
      </c>
      <c r="B3642" s="35">
        <v>30.3</v>
      </c>
    </row>
    <row r="3643" spans="1:2">
      <c r="A3643">
        <v>2</v>
      </c>
      <c r="B3643" s="35">
        <v>32.9</v>
      </c>
    </row>
    <row r="3644" spans="1:2">
      <c r="A3644">
        <v>2</v>
      </c>
      <c r="B3644" s="35">
        <v>32.090000000000003</v>
      </c>
    </row>
    <row r="3645" spans="1:2">
      <c r="A3645">
        <v>2</v>
      </c>
      <c r="B3645" s="35">
        <v>27.1</v>
      </c>
    </row>
    <row r="3646" spans="1:2">
      <c r="A3646">
        <v>2</v>
      </c>
      <c r="B3646" s="35">
        <v>25.99</v>
      </c>
    </row>
    <row r="3647" spans="1:2">
      <c r="A3647">
        <v>2</v>
      </c>
      <c r="B3647" s="35">
        <v>26.23</v>
      </c>
    </row>
    <row r="3648" spans="1:2">
      <c r="A3648">
        <v>2</v>
      </c>
      <c r="B3648" s="35">
        <v>29.54</v>
      </c>
    </row>
    <row r="3649" spans="1:2">
      <c r="A3649">
        <v>2</v>
      </c>
      <c r="B3649" s="35">
        <v>31.52</v>
      </c>
    </row>
    <row r="3650" spans="1:2">
      <c r="A3650">
        <v>2</v>
      </c>
      <c r="B3650" s="35">
        <v>27.6</v>
      </c>
    </row>
    <row r="3651" spans="1:2">
      <c r="A3651">
        <v>2</v>
      </c>
      <c r="B3651" s="35">
        <v>34.07</v>
      </c>
    </row>
    <row r="3652" spans="1:2">
      <c r="A3652">
        <v>2</v>
      </c>
      <c r="B3652" s="35">
        <v>35.75</v>
      </c>
    </row>
    <row r="3653" spans="1:2">
      <c r="A3653">
        <v>2</v>
      </c>
      <c r="B3653" s="35">
        <v>36.19</v>
      </c>
    </row>
    <row r="3654" spans="1:2">
      <c r="A3654">
        <v>2</v>
      </c>
      <c r="B3654" s="35">
        <v>35.6</v>
      </c>
    </row>
    <row r="3655" spans="1:2">
      <c r="A3655">
        <v>2</v>
      </c>
      <c r="B3655" s="35">
        <v>27</v>
      </c>
    </row>
    <row r="3656" spans="1:2">
      <c r="A3656">
        <v>2</v>
      </c>
      <c r="B3656" s="35">
        <v>26.61</v>
      </c>
    </row>
    <row r="3657" spans="1:2">
      <c r="A3657">
        <v>2</v>
      </c>
      <c r="B3657" s="35">
        <v>30</v>
      </c>
    </row>
    <row r="3658" spans="1:2">
      <c r="A3658">
        <v>2</v>
      </c>
      <c r="B3658" s="35">
        <v>29.5</v>
      </c>
    </row>
    <row r="3659" spans="1:2">
      <c r="A3659">
        <v>2</v>
      </c>
      <c r="B3659" s="35">
        <v>26.22</v>
      </c>
    </row>
    <row r="3660" spans="1:2">
      <c r="A3660">
        <v>2</v>
      </c>
      <c r="B3660" s="35">
        <v>23.5</v>
      </c>
    </row>
    <row r="3661" spans="1:2">
      <c r="A3661">
        <v>2</v>
      </c>
      <c r="B3661" s="35">
        <v>25.99</v>
      </c>
    </row>
    <row r="3662" spans="1:2">
      <c r="A3662">
        <v>2</v>
      </c>
      <c r="B3662" s="35">
        <v>35.4</v>
      </c>
    </row>
    <row r="3663" spans="1:2">
      <c r="A3663">
        <v>2</v>
      </c>
      <c r="B3663" s="35">
        <v>34.07</v>
      </c>
    </row>
    <row r="3664" spans="1:2">
      <c r="A3664">
        <v>2</v>
      </c>
      <c r="B3664" s="35">
        <v>34.07</v>
      </c>
    </row>
    <row r="3665" spans="1:2">
      <c r="A3665">
        <v>2</v>
      </c>
      <c r="B3665" s="35">
        <v>33.58</v>
      </c>
    </row>
    <row r="3666" spans="1:2">
      <c r="A3666">
        <v>2</v>
      </c>
      <c r="B3666" s="35">
        <v>34.15</v>
      </c>
    </row>
    <row r="3667" spans="1:2">
      <c r="A3667">
        <v>2</v>
      </c>
      <c r="B3667" s="35">
        <v>34.450000000000003</v>
      </c>
    </row>
    <row r="3668" spans="1:2">
      <c r="A3668">
        <v>2</v>
      </c>
      <c r="B3668" s="35">
        <v>33.58</v>
      </c>
    </row>
    <row r="3669" spans="1:2">
      <c r="A3669">
        <v>2</v>
      </c>
      <c r="B3669" s="35">
        <v>33.28</v>
      </c>
    </row>
    <row r="3670" spans="1:2">
      <c r="A3670">
        <v>2</v>
      </c>
      <c r="B3670" s="35">
        <v>32.9</v>
      </c>
    </row>
    <row r="3671" spans="1:2">
      <c r="A3671">
        <v>2</v>
      </c>
      <c r="B3671" s="35">
        <v>33.33</v>
      </c>
    </row>
    <row r="3672" spans="1:2">
      <c r="A3672">
        <v>2</v>
      </c>
      <c r="B3672" s="35">
        <v>33.5</v>
      </c>
    </row>
    <row r="3673" spans="1:2">
      <c r="A3673">
        <v>2</v>
      </c>
      <c r="B3673" s="35">
        <v>34.07</v>
      </c>
    </row>
    <row r="3674" spans="1:2">
      <c r="A3674">
        <v>2</v>
      </c>
      <c r="B3674" s="35">
        <v>34.26</v>
      </c>
    </row>
    <row r="3675" spans="1:2">
      <c r="A3675">
        <v>2</v>
      </c>
      <c r="B3675" s="35">
        <v>35.08</v>
      </c>
    </row>
    <row r="3676" spans="1:2">
      <c r="A3676">
        <v>2</v>
      </c>
      <c r="B3676" s="35">
        <v>36.33</v>
      </c>
    </row>
    <row r="3677" spans="1:2">
      <c r="A3677">
        <v>2</v>
      </c>
      <c r="B3677" s="35">
        <v>36.67</v>
      </c>
    </row>
    <row r="3678" spans="1:2">
      <c r="A3678">
        <v>2</v>
      </c>
      <c r="B3678" s="35">
        <v>35.75</v>
      </c>
    </row>
    <row r="3679" spans="1:2">
      <c r="A3679">
        <v>2</v>
      </c>
      <c r="B3679" s="35">
        <v>33.520000000000003</v>
      </c>
    </row>
    <row r="3680" spans="1:2">
      <c r="A3680">
        <v>2</v>
      </c>
      <c r="B3680" s="35">
        <v>33.5</v>
      </c>
    </row>
    <row r="3681" spans="1:2">
      <c r="A3681">
        <v>2</v>
      </c>
      <c r="B3681" s="35">
        <v>33.5</v>
      </c>
    </row>
    <row r="3682" spans="1:2">
      <c r="A3682">
        <v>2</v>
      </c>
      <c r="B3682" s="35">
        <v>34.42</v>
      </c>
    </row>
    <row r="3683" spans="1:2">
      <c r="A3683">
        <v>2</v>
      </c>
      <c r="B3683" s="35">
        <v>34.26</v>
      </c>
    </row>
    <row r="3684" spans="1:2">
      <c r="A3684">
        <v>2</v>
      </c>
      <c r="B3684" s="35">
        <v>33.33</v>
      </c>
    </row>
    <row r="3685" spans="1:2">
      <c r="A3685">
        <v>2</v>
      </c>
      <c r="B3685" s="35">
        <v>34.42</v>
      </c>
    </row>
    <row r="3686" spans="1:2">
      <c r="A3686">
        <v>2</v>
      </c>
      <c r="B3686" s="35">
        <v>35.1</v>
      </c>
    </row>
    <row r="3687" spans="1:2">
      <c r="A3687">
        <v>2</v>
      </c>
      <c r="B3687" s="35">
        <v>33.53</v>
      </c>
    </row>
    <row r="3688" spans="1:2">
      <c r="A3688">
        <v>2</v>
      </c>
      <c r="B3688" s="35">
        <v>36.15</v>
      </c>
    </row>
    <row r="3689" spans="1:2">
      <c r="A3689">
        <v>2</v>
      </c>
      <c r="B3689" s="35">
        <v>36.17</v>
      </c>
    </row>
    <row r="3690" spans="1:2">
      <c r="A3690">
        <v>2</v>
      </c>
      <c r="B3690" s="35">
        <v>36</v>
      </c>
    </row>
    <row r="3691" spans="1:2">
      <c r="A3691">
        <v>2</v>
      </c>
      <c r="B3691" s="35">
        <v>36.17</v>
      </c>
    </row>
    <row r="3692" spans="1:2">
      <c r="A3692">
        <v>2</v>
      </c>
      <c r="B3692" s="35">
        <v>35.75</v>
      </c>
    </row>
    <row r="3693" spans="1:2">
      <c r="A3693">
        <v>2</v>
      </c>
      <c r="B3693" s="35">
        <v>34.5</v>
      </c>
    </row>
    <row r="3694" spans="1:2">
      <c r="A3694">
        <v>2</v>
      </c>
      <c r="B3694" s="35">
        <v>34.01</v>
      </c>
    </row>
    <row r="3695" spans="1:2">
      <c r="A3695">
        <v>2</v>
      </c>
      <c r="B3695" s="35">
        <v>34.07</v>
      </c>
    </row>
    <row r="3696" spans="1:2">
      <c r="A3696">
        <v>2</v>
      </c>
      <c r="B3696" s="35">
        <v>34.159999999999997</v>
      </c>
    </row>
    <row r="3697" spans="1:2">
      <c r="A3697">
        <v>2</v>
      </c>
      <c r="B3697" s="35">
        <v>34.42</v>
      </c>
    </row>
    <row r="3698" spans="1:2">
      <c r="A3698">
        <v>2</v>
      </c>
      <c r="B3698" s="35">
        <v>33.090000000000003</v>
      </c>
    </row>
    <row r="3699" spans="1:2">
      <c r="A3699">
        <v>2</v>
      </c>
      <c r="B3699" s="35">
        <v>36</v>
      </c>
    </row>
    <row r="3700" spans="1:2">
      <c r="A3700">
        <v>2</v>
      </c>
      <c r="B3700" s="35">
        <v>36.78</v>
      </c>
    </row>
    <row r="3701" spans="1:2">
      <c r="A3701">
        <v>2</v>
      </c>
      <c r="B3701" s="35">
        <v>37.01</v>
      </c>
    </row>
    <row r="3702" spans="1:2">
      <c r="A3702">
        <v>2</v>
      </c>
      <c r="B3702" s="35">
        <v>36.21</v>
      </c>
    </row>
    <row r="3703" spans="1:2">
      <c r="A3703">
        <v>2</v>
      </c>
      <c r="B3703" s="35">
        <v>33.04</v>
      </c>
    </row>
    <row r="3704" spans="1:2">
      <c r="A3704">
        <v>2</v>
      </c>
      <c r="B3704" s="35">
        <v>32.67</v>
      </c>
    </row>
    <row r="3705" spans="1:2">
      <c r="A3705">
        <v>2</v>
      </c>
      <c r="B3705" s="35">
        <v>32.840000000000003</v>
      </c>
    </row>
    <row r="3706" spans="1:2">
      <c r="A3706">
        <v>2</v>
      </c>
      <c r="B3706" s="35">
        <v>33</v>
      </c>
    </row>
    <row r="3707" spans="1:2">
      <c r="A3707">
        <v>2</v>
      </c>
      <c r="B3707" s="35">
        <v>34.75</v>
      </c>
    </row>
    <row r="3708" spans="1:2">
      <c r="A3708">
        <v>2</v>
      </c>
      <c r="B3708" s="35">
        <v>35.159999999999997</v>
      </c>
    </row>
    <row r="3709" spans="1:2">
      <c r="A3709">
        <v>2</v>
      </c>
      <c r="B3709" s="35">
        <v>36.17</v>
      </c>
    </row>
    <row r="3710" spans="1:2">
      <c r="A3710">
        <v>2</v>
      </c>
      <c r="B3710" s="35">
        <v>34.9</v>
      </c>
    </row>
    <row r="3711" spans="1:2">
      <c r="A3711">
        <v>2</v>
      </c>
      <c r="B3711" s="35">
        <v>33.65</v>
      </c>
    </row>
    <row r="3712" spans="1:2">
      <c r="A3712">
        <v>2</v>
      </c>
      <c r="B3712" s="35">
        <v>35.53</v>
      </c>
    </row>
    <row r="3713" spans="1:2">
      <c r="A3713">
        <v>2</v>
      </c>
      <c r="B3713" s="35">
        <v>35.520000000000003</v>
      </c>
    </row>
    <row r="3714" spans="1:2">
      <c r="A3714">
        <v>2</v>
      </c>
      <c r="B3714" s="35">
        <v>35.53</v>
      </c>
    </row>
    <row r="3715" spans="1:2">
      <c r="A3715">
        <v>2</v>
      </c>
      <c r="B3715" s="35">
        <v>34.9</v>
      </c>
    </row>
    <row r="3716" spans="1:2">
      <c r="A3716">
        <v>2</v>
      </c>
      <c r="B3716" s="35">
        <v>32.94</v>
      </c>
    </row>
    <row r="3717" spans="1:2">
      <c r="A3717">
        <v>2</v>
      </c>
      <c r="B3717" s="35">
        <v>26.04</v>
      </c>
    </row>
    <row r="3718" spans="1:2">
      <c r="A3718">
        <v>2</v>
      </c>
      <c r="B3718" s="35">
        <v>25.78</v>
      </c>
    </row>
    <row r="3719" spans="1:2">
      <c r="A3719">
        <v>2</v>
      </c>
      <c r="B3719" s="35">
        <v>26.18</v>
      </c>
    </row>
    <row r="3720" spans="1:2">
      <c r="A3720">
        <v>2</v>
      </c>
      <c r="B3720" s="35">
        <v>27.5</v>
      </c>
    </row>
    <row r="3721" spans="1:2">
      <c r="A3721">
        <v>2</v>
      </c>
      <c r="B3721" s="35">
        <v>30.69</v>
      </c>
    </row>
    <row r="3722" spans="1:2">
      <c r="A3722">
        <v>2</v>
      </c>
      <c r="B3722" s="35">
        <v>34.03</v>
      </c>
    </row>
    <row r="3723" spans="1:2">
      <c r="A3723">
        <v>2</v>
      </c>
      <c r="B3723" s="35">
        <v>29</v>
      </c>
    </row>
    <row r="3724" spans="1:2">
      <c r="A3724">
        <v>2</v>
      </c>
      <c r="B3724" s="35">
        <v>32.58</v>
      </c>
    </row>
    <row r="3725" spans="1:2">
      <c r="A3725">
        <v>2</v>
      </c>
      <c r="B3725" s="35">
        <v>33.090000000000003</v>
      </c>
    </row>
    <row r="3726" spans="1:2">
      <c r="A3726">
        <v>2</v>
      </c>
      <c r="B3726" s="35">
        <v>30.98</v>
      </c>
    </row>
    <row r="3727" spans="1:2">
      <c r="A3727">
        <v>2</v>
      </c>
      <c r="B3727" s="35">
        <v>34</v>
      </c>
    </row>
    <row r="3728" spans="1:2">
      <c r="A3728">
        <v>2</v>
      </c>
      <c r="B3728" s="35">
        <v>34.020000000000003</v>
      </c>
    </row>
    <row r="3729" spans="1:2">
      <c r="A3729">
        <v>2</v>
      </c>
      <c r="B3729" s="35">
        <v>34.42</v>
      </c>
    </row>
    <row r="3730" spans="1:2">
      <c r="A3730">
        <v>2</v>
      </c>
      <c r="B3730" s="35">
        <v>35.53</v>
      </c>
    </row>
    <row r="3731" spans="1:2">
      <c r="A3731">
        <v>2</v>
      </c>
      <c r="B3731" s="35">
        <v>35.57</v>
      </c>
    </row>
    <row r="3732" spans="1:2">
      <c r="A3732">
        <v>2</v>
      </c>
      <c r="B3732" s="35">
        <v>35.67</v>
      </c>
    </row>
    <row r="3733" spans="1:2">
      <c r="A3733">
        <v>2</v>
      </c>
      <c r="B3733" s="35">
        <v>36.15</v>
      </c>
    </row>
    <row r="3734" spans="1:2">
      <c r="A3734">
        <v>2</v>
      </c>
      <c r="B3734" s="35">
        <v>22.17</v>
      </c>
    </row>
    <row r="3735" spans="1:2">
      <c r="A3735">
        <v>2</v>
      </c>
      <c r="B3735" s="35">
        <v>21.8</v>
      </c>
    </row>
    <row r="3736" spans="1:2">
      <c r="A3736">
        <v>2</v>
      </c>
      <c r="B3736" s="35">
        <v>31.82</v>
      </c>
    </row>
    <row r="3737" spans="1:2">
      <c r="A3737">
        <v>2</v>
      </c>
      <c r="B3737" s="35">
        <v>31.77</v>
      </c>
    </row>
    <row r="3738" spans="1:2">
      <c r="A3738">
        <v>2</v>
      </c>
      <c r="B3738" s="35">
        <v>30.5</v>
      </c>
    </row>
    <row r="3739" spans="1:2">
      <c r="A3739">
        <v>2</v>
      </c>
      <c r="B3739" s="35">
        <v>28.1</v>
      </c>
    </row>
    <row r="3740" spans="1:2">
      <c r="A3740">
        <v>2</v>
      </c>
      <c r="B3740" s="35">
        <v>22.17</v>
      </c>
    </row>
    <row r="3741" spans="1:2">
      <c r="A3741">
        <v>2</v>
      </c>
      <c r="B3741" s="35">
        <v>19</v>
      </c>
    </row>
    <row r="3742" spans="1:2">
      <c r="A3742">
        <v>2</v>
      </c>
      <c r="B3742" s="35">
        <v>16.28</v>
      </c>
    </row>
    <row r="3743" spans="1:2">
      <c r="A3743">
        <v>2</v>
      </c>
      <c r="B3743" s="35">
        <v>16</v>
      </c>
    </row>
    <row r="3744" spans="1:2">
      <c r="A3744">
        <v>2</v>
      </c>
      <c r="B3744" s="35">
        <v>18.39</v>
      </c>
    </row>
    <row r="3745" spans="1:2">
      <c r="A3745">
        <v>2</v>
      </c>
      <c r="B3745" s="35">
        <v>22</v>
      </c>
    </row>
    <row r="3746" spans="1:2">
      <c r="A3746">
        <v>2</v>
      </c>
      <c r="B3746" s="35">
        <v>22</v>
      </c>
    </row>
    <row r="3747" spans="1:2">
      <c r="A3747">
        <v>2</v>
      </c>
      <c r="B3747" s="35">
        <v>23.74</v>
      </c>
    </row>
    <row r="3748" spans="1:2">
      <c r="A3748">
        <v>2</v>
      </c>
      <c r="B3748" s="35">
        <v>23.94</v>
      </c>
    </row>
    <row r="3749" spans="1:2">
      <c r="A3749">
        <v>2</v>
      </c>
      <c r="B3749" s="35">
        <v>27</v>
      </c>
    </row>
    <row r="3750" spans="1:2">
      <c r="A3750">
        <v>2</v>
      </c>
      <c r="B3750" s="35">
        <v>23.83</v>
      </c>
    </row>
    <row r="3751" spans="1:2">
      <c r="A3751">
        <v>2</v>
      </c>
      <c r="B3751" s="35">
        <v>21.9</v>
      </c>
    </row>
    <row r="3752" spans="1:2">
      <c r="A3752">
        <v>2</v>
      </c>
      <c r="B3752" s="35">
        <v>21.8</v>
      </c>
    </row>
    <row r="3753" spans="1:2">
      <c r="A3753">
        <v>2</v>
      </c>
      <c r="B3753" s="35">
        <v>21.8</v>
      </c>
    </row>
    <row r="3754" spans="1:2">
      <c r="A3754">
        <v>2</v>
      </c>
      <c r="B3754" s="35">
        <v>22</v>
      </c>
    </row>
    <row r="3755" spans="1:2">
      <c r="A3755">
        <v>2</v>
      </c>
      <c r="B3755" s="35">
        <v>26.85</v>
      </c>
    </row>
    <row r="3756" spans="1:2">
      <c r="A3756">
        <v>2</v>
      </c>
      <c r="B3756" s="35">
        <v>31.06</v>
      </c>
    </row>
    <row r="3757" spans="1:2">
      <c r="A3757">
        <v>2</v>
      </c>
      <c r="B3757" s="35">
        <v>33.04</v>
      </c>
    </row>
    <row r="3758" spans="1:2">
      <c r="A3758">
        <v>2</v>
      </c>
      <c r="B3758" s="35">
        <v>26.07</v>
      </c>
    </row>
    <row r="3759" spans="1:2">
      <c r="A3759">
        <v>2</v>
      </c>
      <c r="B3759" s="35">
        <v>26</v>
      </c>
    </row>
    <row r="3760" spans="1:2">
      <c r="A3760">
        <v>2</v>
      </c>
      <c r="B3760" s="35">
        <v>30</v>
      </c>
    </row>
    <row r="3761" spans="1:2">
      <c r="A3761">
        <v>2</v>
      </c>
      <c r="B3761" s="35">
        <v>29</v>
      </c>
    </row>
    <row r="3762" spans="1:2">
      <c r="A3762">
        <v>2</v>
      </c>
      <c r="B3762" s="35">
        <v>29.79</v>
      </c>
    </row>
    <row r="3763" spans="1:2">
      <c r="A3763">
        <v>2</v>
      </c>
      <c r="B3763" s="35">
        <v>29.34</v>
      </c>
    </row>
    <row r="3764" spans="1:2">
      <c r="A3764">
        <v>2</v>
      </c>
      <c r="B3764" s="35">
        <v>26</v>
      </c>
    </row>
    <row r="3765" spans="1:2">
      <c r="A3765">
        <v>2</v>
      </c>
      <c r="B3765" s="35">
        <v>21.7</v>
      </c>
    </row>
    <row r="3766" spans="1:2">
      <c r="A3766">
        <v>2</v>
      </c>
      <c r="B3766" s="35">
        <v>21.7</v>
      </c>
    </row>
    <row r="3767" spans="1:2">
      <c r="A3767">
        <v>2</v>
      </c>
      <c r="B3767" s="35">
        <v>21.9</v>
      </c>
    </row>
    <row r="3768" spans="1:2">
      <c r="A3768">
        <v>2</v>
      </c>
      <c r="B3768" s="35">
        <v>21.9</v>
      </c>
    </row>
    <row r="3769" spans="1:2">
      <c r="A3769">
        <v>2</v>
      </c>
      <c r="B3769" s="35">
        <v>25.12</v>
      </c>
    </row>
    <row r="3770" spans="1:2">
      <c r="A3770">
        <v>2</v>
      </c>
      <c r="B3770" s="35">
        <v>23</v>
      </c>
    </row>
    <row r="3771" spans="1:2">
      <c r="A3771">
        <v>2</v>
      </c>
      <c r="B3771" s="35">
        <v>30.97</v>
      </c>
    </row>
    <row r="3772" spans="1:2">
      <c r="A3772">
        <v>2</v>
      </c>
      <c r="B3772" s="35">
        <v>35.18</v>
      </c>
    </row>
    <row r="3773" spans="1:2">
      <c r="A3773">
        <v>2</v>
      </c>
      <c r="B3773" s="35">
        <v>35.659999999999997</v>
      </c>
    </row>
    <row r="3774" spans="1:2">
      <c r="A3774">
        <v>2</v>
      </c>
      <c r="B3774" s="35">
        <v>32.07</v>
      </c>
    </row>
    <row r="3775" spans="1:2">
      <c r="A3775">
        <v>2</v>
      </c>
      <c r="B3775" s="35">
        <v>23.9</v>
      </c>
    </row>
    <row r="3776" spans="1:2">
      <c r="A3776">
        <v>2</v>
      </c>
      <c r="B3776" s="35">
        <v>22.6</v>
      </c>
    </row>
    <row r="3777" spans="1:2">
      <c r="A3777">
        <v>2</v>
      </c>
      <c r="B3777" s="35">
        <v>26.01</v>
      </c>
    </row>
    <row r="3778" spans="1:2">
      <c r="A3778">
        <v>2</v>
      </c>
      <c r="B3778" s="35">
        <v>30</v>
      </c>
    </row>
    <row r="3779" spans="1:2">
      <c r="A3779">
        <v>2</v>
      </c>
      <c r="B3779" s="35">
        <v>32.83</v>
      </c>
    </row>
    <row r="3780" spans="1:2">
      <c r="A3780">
        <v>2</v>
      </c>
      <c r="B3780" s="35">
        <v>32</v>
      </c>
    </row>
    <row r="3781" spans="1:2">
      <c r="A3781">
        <v>2</v>
      </c>
      <c r="B3781" s="35">
        <v>32.090000000000003</v>
      </c>
    </row>
    <row r="3782" spans="1:2">
      <c r="A3782">
        <v>2</v>
      </c>
      <c r="B3782" s="35">
        <v>33.18</v>
      </c>
    </row>
    <row r="3783" spans="1:2">
      <c r="A3783">
        <v>2</v>
      </c>
      <c r="B3783" s="35">
        <v>32.25</v>
      </c>
    </row>
    <row r="3784" spans="1:2">
      <c r="A3784">
        <v>2</v>
      </c>
      <c r="B3784" s="35">
        <v>27.3</v>
      </c>
    </row>
    <row r="3785" spans="1:2">
      <c r="A3785">
        <v>2</v>
      </c>
      <c r="B3785" s="35">
        <v>26.63</v>
      </c>
    </row>
    <row r="3786" spans="1:2">
      <c r="A3786">
        <v>2</v>
      </c>
      <c r="B3786" s="35">
        <v>25.97</v>
      </c>
    </row>
    <row r="3787" spans="1:2">
      <c r="A3787">
        <v>2</v>
      </c>
      <c r="B3787" s="35">
        <v>27</v>
      </c>
    </row>
    <row r="3788" spans="1:2">
      <c r="A3788">
        <v>2</v>
      </c>
      <c r="B3788" s="35">
        <v>25.46</v>
      </c>
    </row>
    <row r="3789" spans="1:2">
      <c r="A3789">
        <v>2</v>
      </c>
      <c r="B3789" s="35">
        <v>21.8</v>
      </c>
    </row>
    <row r="3790" spans="1:2">
      <c r="A3790">
        <v>2</v>
      </c>
      <c r="B3790" s="35">
        <v>21.4</v>
      </c>
    </row>
    <row r="3791" spans="1:2">
      <c r="A3791">
        <v>2</v>
      </c>
      <c r="B3791" s="35">
        <v>21.5</v>
      </c>
    </row>
    <row r="3792" spans="1:2">
      <c r="A3792">
        <v>2</v>
      </c>
      <c r="B3792" s="35">
        <v>21.6</v>
      </c>
    </row>
    <row r="3793" spans="1:2">
      <c r="A3793">
        <v>2</v>
      </c>
      <c r="B3793" s="35">
        <v>22</v>
      </c>
    </row>
    <row r="3794" spans="1:2">
      <c r="A3794">
        <v>2</v>
      </c>
      <c r="B3794" s="35">
        <v>31</v>
      </c>
    </row>
    <row r="3795" spans="1:2">
      <c r="A3795">
        <v>2</v>
      </c>
      <c r="B3795" s="35">
        <v>27.5</v>
      </c>
    </row>
    <row r="3796" spans="1:2">
      <c r="A3796">
        <v>2</v>
      </c>
      <c r="B3796" s="35">
        <v>32.42</v>
      </c>
    </row>
    <row r="3797" spans="1:2">
      <c r="A3797">
        <v>2</v>
      </c>
      <c r="B3797" s="35">
        <v>33.69</v>
      </c>
    </row>
    <row r="3798" spans="1:2">
      <c r="A3798">
        <v>2</v>
      </c>
      <c r="B3798" s="35">
        <v>31.83</v>
      </c>
    </row>
    <row r="3799" spans="1:2">
      <c r="A3799">
        <v>2</v>
      </c>
      <c r="B3799" s="35">
        <v>32.090000000000003</v>
      </c>
    </row>
    <row r="3800" spans="1:2">
      <c r="A3800">
        <v>2</v>
      </c>
      <c r="B3800" s="35">
        <v>32.25</v>
      </c>
    </row>
    <row r="3801" spans="1:2">
      <c r="A3801">
        <v>2</v>
      </c>
      <c r="B3801" s="35">
        <v>32.56</v>
      </c>
    </row>
    <row r="3802" spans="1:2">
      <c r="A3802">
        <v>2</v>
      </c>
      <c r="B3802" s="35">
        <v>32.83</v>
      </c>
    </row>
    <row r="3803" spans="1:2">
      <c r="A3803">
        <v>2</v>
      </c>
      <c r="B3803" s="35">
        <v>32.840000000000003</v>
      </c>
    </row>
    <row r="3804" spans="1:2">
      <c r="A3804">
        <v>2</v>
      </c>
      <c r="B3804" s="35">
        <v>31.02</v>
      </c>
    </row>
    <row r="3805" spans="1:2">
      <c r="A3805">
        <v>2</v>
      </c>
      <c r="B3805" s="35">
        <v>28.28</v>
      </c>
    </row>
    <row r="3806" spans="1:2">
      <c r="A3806">
        <v>2</v>
      </c>
      <c r="B3806" s="35">
        <v>22.01</v>
      </c>
    </row>
    <row r="3807" spans="1:2">
      <c r="A3807">
        <v>2</v>
      </c>
      <c r="B3807" s="35">
        <v>19.899999999999999</v>
      </c>
    </row>
    <row r="3808" spans="1:2">
      <c r="A3808">
        <v>2</v>
      </c>
      <c r="B3808" s="35">
        <v>15.7</v>
      </c>
    </row>
    <row r="3809" spans="1:2">
      <c r="A3809">
        <v>2</v>
      </c>
      <c r="B3809" s="35">
        <v>16.059999999999999</v>
      </c>
    </row>
    <row r="3810" spans="1:2">
      <c r="A3810">
        <v>2</v>
      </c>
      <c r="B3810" s="35">
        <v>18</v>
      </c>
    </row>
    <row r="3811" spans="1:2">
      <c r="A3811">
        <v>2</v>
      </c>
      <c r="B3811" s="35">
        <v>17.48</v>
      </c>
    </row>
    <row r="3812" spans="1:2">
      <c r="A3812">
        <v>2</v>
      </c>
      <c r="B3812" s="35">
        <v>16</v>
      </c>
    </row>
    <row r="3813" spans="1:2">
      <c r="A3813">
        <v>2</v>
      </c>
      <c r="B3813" s="35">
        <v>10.64</v>
      </c>
    </row>
    <row r="3814" spans="1:2">
      <c r="A3814">
        <v>2</v>
      </c>
      <c r="B3814" s="35">
        <v>13.64</v>
      </c>
    </row>
    <row r="3815" spans="1:2">
      <c r="A3815">
        <v>2</v>
      </c>
      <c r="B3815" s="35">
        <v>17</v>
      </c>
    </row>
    <row r="3816" spans="1:2">
      <c r="A3816">
        <v>2</v>
      </c>
      <c r="B3816" s="35">
        <v>19.899999999999999</v>
      </c>
    </row>
    <row r="3817" spans="1:2">
      <c r="A3817">
        <v>2</v>
      </c>
      <c r="B3817" s="35">
        <v>22.35</v>
      </c>
    </row>
    <row r="3818" spans="1:2">
      <c r="A3818">
        <v>2</v>
      </c>
      <c r="B3818" s="35">
        <v>19.55</v>
      </c>
    </row>
    <row r="3819" spans="1:2">
      <c r="A3819">
        <v>2</v>
      </c>
      <c r="B3819" s="35">
        <v>25.24</v>
      </c>
    </row>
    <row r="3820" spans="1:2">
      <c r="A3820">
        <v>2</v>
      </c>
      <c r="B3820" s="35">
        <v>28.32</v>
      </c>
    </row>
    <row r="3821" spans="1:2">
      <c r="A3821">
        <v>2</v>
      </c>
      <c r="B3821" s="35">
        <v>32.090000000000003</v>
      </c>
    </row>
    <row r="3822" spans="1:2">
      <c r="A3822">
        <v>2</v>
      </c>
      <c r="B3822" s="35">
        <v>28.91</v>
      </c>
    </row>
    <row r="3823" spans="1:2">
      <c r="A3823">
        <v>2</v>
      </c>
      <c r="B3823" s="35">
        <v>19.5</v>
      </c>
    </row>
    <row r="3824" spans="1:2">
      <c r="A3824">
        <v>2</v>
      </c>
      <c r="B3824" s="35">
        <v>19</v>
      </c>
    </row>
    <row r="3825" spans="1:2">
      <c r="A3825">
        <v>2</v>
      </c>
      <c r="B3825" s="35">
        <v>19</v>
      </c>
    </row>
    <row r="3826" spans="1:2">
      <c r="A3826">
        <v>2</v>
      </c>
      <c r="B3826" s="35">
        <v>19</v>
      </c>
    </row>
    <row r="3827" spans="1:2">
      <c r="A3827">
        <v>2</v>
      </c>
      <c r="B3827" s="35">
        <v>18</v>
      </c>
    </row>
    <row r="3828" spans="1:2">
      <c r="A3828">
        <v>2</v>
      </c>
      <c r="B3828" s="35">
        <v>17.010000000000002</v>
      </c>
    </row>
    <row r="3829" spans="1:2">
      <c r="A3829">
        <v>2</v>
      </c>
      <c r="B3829" s="35">
        <v>16</v>
      </c>
    </row>
    <row r="3830" spans="1:2">
      <c r="A3830">
        <v>2</v>
      </c>
      <c r="B3830" s="35">
        <v>26</v>
      </c>
    </row>
    <row r="3831" spans="1:2">
      <c r="A3831">
        <v>2</v>
      </c>
      <c r="B3831" s="35">
        <v>22.7</v>
      </c>
    </row>
    <row r="3832" spans="1:2">
      <c r="A3832">
        <v>2</v>
      </c>
      <c r="B3832" s="35">
        <v>28.5</v>
      </c>
    </row>
    <row r="3833" spans="1:2">
      <c r="A3833">
        <v>2</v>
      </c>
      <c r="B3833" s="35">
        <v>26.5</v>
      </c>
    </row>
    <row r="3834" spans="1:2">
      <c r="A3834">
        <v>2</v>
      </c>
      <c r="B3834" s="35">
        <v>28</v>
      </c>
    </row>
    <row r="3835" spans="1:2">
      <c r="A3835">
        <v>2</v>
      </c>
      <c r="B3835" s="35">
        <v>28.78</v>
      </c>
    </row>
    <row r="3836" spans="1:2">
      <c r="A3836">
        <v>2</v>
      </c>
      <c r="B3836" s="35">
        <v>28</v>
      </c>
    </row>
    <row r="3837" spans="1:2">
      <c r="A3837">
        <v>2</v>
      </c>
      <c r="B3837" s="35">
        <v>27.5</v>
      </c>
    </row>
    <row r="3838" spans="1:2">
      <c r="A3838">
        <v>2</v>
      </c>
      <c r="B3838" s="35">
        <v>25.83</v>
      </c>
    </row>
    <row r="3839" spans="1:2">
      <c r="A3839">
        <v>2</v>
      </c>
      <c r="B3839" s="35">
        <v>25.93</v>
      </c>
    </row>
    <row r="3840" spans="1:2">
      <c r="A3840">
        <v>2</v>
      </c>
      <c r="B3840" s="35">
        <v>28</v>
      </c>
    </row>
    <row r="3841" spans="1:2">
      <c r="A3841">
        <v>2</v>
      </c>
      <c r="B3841" s="35">
        <v>28.78</v>
      </c>
    </row>
    <row r="3842" spans="1:2">
      <c r="A3842">
        <v>2</v>
      </c>
      <c r="B3842" s="35">
        <v>22.01</v>
      </c>
    </row>
    <row r="3843" spans="1:2">
      <c r="A3843">
        <v>2</v>
      </c>
      <c r="B3843" s="35">
        <v>30.02</v>
      </c>
    </row>
    <row r="3844" spans="1:2">
      <c r="A3844">
        <v>2</v>
      </c>
      <c r="B3844" s="35">
        <v>31.18</v>
      </c>
    </row>
    <row r="3845" spans="1:2">
      <c r="A3845">
        <v>2</v>
      </c>
      <c r="B3845" s="35">
        <v>32.090000000000003</v>
      </c>
    </row>
    <row r="3846" spans="1:2">
      <c r="A3846">
        <v>2</v>
      </c>
      <c r="B3846" s="35">
        <v>30</v>
      </c>
    </row>
    <row r="3847" spans="1:2">
      <c r="A3847">
        <v>2</v>
      </c>
      <c r="B3847" s="35">
        <v>21.36</v>
      </c>
    </row>
    <row r="3848" spans="1:2">
      <c r="A3848">
        <v>2</v>
      </c>
      <c r="B3848" s="35">
        <v>20.02</v>
      </c>
    </row>
    <row r="3849" spans="1:2">
      <c r="A3849">
        <v>2</v>
      </c>
      <c r="B3849" s="35">
        <v>23.03</v>
      </c>
    </row>
    <row r="3850" spans="1:2">
      <c r="A3850">
        <v>2</v>
      </c>
      <c r="B3850" s="35">
        <v>23.52</v>
      </c>
    </row>
    <row r="3851" spans="1:2">
      <c r="A3851">
        <v>2</v>
      </c>
      <c r="B3851" s="35">
        <v>30.33</v>
      </c>
    </row>
    <row r="3852" spans="1:2">
      <c r="A3852">
        <v>2</v>
      </c>
      <c r="B3852" s="35">
        <v>30.02</v>
      </c>
    </row>
    <row r="3853" spans="1:2">
      <c r="A3853">
        <v>2</v>
      </c>
      <c r="B3853" s="35">
        <v>30</v>
      </c>
    </row>
    <row r="3854" spans="1:2">
      <c r="A3854">
        <v>2</v>
      </c>
      <c r="B3854" s="35">
        <v>28.39</v>
      </c>
    </row>
    <row r="3855" spans="1:2">
      <c r="A3855">
        <v>2</v>
      </c>
      <c r="B3855" s="35">
        <v>25.79</v>
      </c>
    </row>
    <row r="3856" spans="1:2">
      <c r="A3856">
        <v>2</v>
      </c>
      <c r="B3856" s="35">
        <v>30.89</v>
      </c>
    </row>
    <row r="3857" spans="1:2">
      <c r="A3857">
        <v>2</v>
      </c>
      <c r="B3857" s="35">
        <v>30.91</v>
      </c>
    </row>
    <row r="3858" spans="1:2">
      <c r="A3858">
        <v>2</v>
      </c>
      <c r="B3858" s="35">
        <v>31.29</v>
      </c>
    </row>
    <row r="3859" spans="1:2">
      <c r="A3859">
        <v>2</v>
      </c>
      <c r="B3859" s="35">
        <v>31.09</v>
      </c>
    </row>
    <row r="3860" spans="1:2">
      <c r="A3860">
        <v>2</v>
      </c>
      <c r="B3860" s="35">
        <v>30</v>
      </c>
    </row>
    <row r="3861" spans="1:2">
      <c r="A3861">
        <v>2</v>
      </c>
      <c r="B3861" s="35">
        <v>28.75</v>
      </c>
    </row>
    <row r="3862" spans="1:2">
      <c r="A3862">
        <v>2</v>
      </c>
      <c r="B3862" s="35">
        <v>27.01</v>
      </c>
    </row>
    <row r="3863" spans="1:2">
      <c r="A3863">
        <v>2</v>
      </c>
      <c r="B3863" s="35">
        <v>27.9</v>
      </c>
    </row>
    <row r="3864" spans="1:2">
      <c r="A3864">
        <v>2</v>
      </c>
      <c r="B3864" s="35">
        <v>30.02</v>
      </c>
    </row>
    <row r="3865" spans="1:2">
      <c r="A3865">
        <v>2</v>
      </c>
      <c r="B3865" s="35">
        <v>30.02</v>
      </c>
    </row>
    <row r="3866" spans="1:2">
      <c r="A3866">
        <v>2</v>
      </c>
      <c r="B3866" s="35">
        <v>24.08</v>
      </c>
    </row>
    <row r="3867" spans="1:2">
      <c r="A3867">
        <v>2</v>
      </c>
      <c r="B3867" s="35">
        <v>31.51</v>
      </c>
    </row>
    <row r="3868" spans="1:2">
      <c r="A3868">
        <v>2</v>
      </c>
      <c r="B3868" s="35">
        <v>32.83</v>
      </c>
    </row>
    <row r="3869" spans="1:2">
      <c r="A3869">
        <v>2</v>
      </c>
      <c r="B3869" s="35">
        <v>32.83</v>
      </c>
    </row>
    <row r="3870" spans="1:2">
      <c r="A3870">
        <v>2</v>
      </c>
      <c r="B3870" s="35">
        <v>29.06</v>
      </c>
    </row>
    <row r="3871" spans="1:2">
      <c r="A3871">
        <v>2</v>
      </c>
      <c r="B3871" s="35">
        <v>23.67</v>
      </c>
    </row>
    <row r="3872" spans="1:2">
      <c r="A3872">
        <v>2</v>
      </c>
      <c r="B3872" s="35">
        <v>23.07</v>
      </c>
    </row>
    <row r="3873" spans="1:2">
      <c r="A3873">
        <v>2</v>
      </c>
      <c r="B3873" s="35">
        <v>22.74</v>
      </c>
    </row>
    <row r="3874" spans="1:2">
      <c r="A3874">
        <v>2</v>
      </c>
      <c r="B3874" s="35">
        <v>28.64</v>
      </c>
    </row>
    <row r="3875" spans="1:2">
      <c r="A3875">
        <v>2</v>
      </c>
      <c r="B3875" s="35">
        <v>31.49</v>
      </c>
    </row>
    <row r="3876" spans="1:2">
      <c r="A3876">
        <v>2</v>
      </c>
      <c r="B3876" s="35">
        <v>32.93</v>
      </c>
    </row>
    <row r="3877" spans="1:2">
      <c r="A3877">
        <v>2</v>
      </c>
      <c r="B3877" s="35">
        <v>32.83</v>
      </c>
    </row>
    <row r="3878" spans="1:2">
      <c r="A3878">
        <v>2</v>
      </c>
      <c r="B3878" s="35">
        <v>29.71</v>
      </c>
    </row>
    <row r="3879" spans="1:2">
      <c r="A3879">
        <v>2</v>
      </c>
      <c r="B3879" s="35">
        <v>26.98</v>
      </c>
    </row>
    <row r="3880" spans="1:2">
      <c r="A3880">
        <v>2</v>
      </c>
      <c r="B3880" s="35">
        <v>34.049999999999997</v>
      </c>
    </row>
    <row r="3881" spans="1:2">
      <c r="A3881">
        <v>2</v>
      </c>
      <c r="B3881" s="35">
        <v>34.5</v>
      </c>
    </row>
    <row r="3882" spans="1:2">
      <c r="A3882">
        <v>2</v>
      </c>
      <c r="B3882" s="35">
        <v>34.770000000000003</v>
      </c>
    </row>
    <row r="3883" spans="1:2">
      <c r="A3883">
        <v>2</v>
      </c>
      <c r="B3883" s="35">
        <v>34.14</v>
      </c>
    </row>
    <row r="3884" spans="1:2">
      <c r="A3884">
        <v>2</v>
      </c>
      <c r="B3884" s="35">
        <v>32.4</v>
      </c>
    </row>
    <row r="3885" spans="1:2">
      <c r="A3885">
        <v>2</v>
      </c>
      <c r="B3885" s="35">
        <v>31.3</v>
      </c>
    </row>
    <row r="3886" spans="1:2">
      <c r="A3886">
        <v>2</v>
      </c>
      <c r="B3886" s="35">
        <v>30.24</v>
      </c>
    </row>
    <row r="3887" spans="1:2">
      <c r="A3887">
        <v>2</v>
      </c>
      <c r="B3887" s="35">
        <v>29.44</v>
      </c>
    </row>
    <row r="3888" spans="1:2">
      <c r="A3888">
        <v>2</v>
      </c>
      <c r="B3888" s="35">
        <v>30.6</v>
      </c>
    </row>
    <row r="3889" spans="1:2">
      <c r="A3889">
        <v>2</v>
      </c>
      <c r="B3889" s="35">
        <v>30.64</v>
      </c>
    </row>
    <row r="3890" spans="1:2">
      <c r="A3890">
        <v>2</v>
      </c>
      <c r="B3890" s="35">
        <v>26.32</v>
      </c>
    </row>
    <row r="3891" spans="1:2">
      <c r="A3891">
        <v>2</v>
      </c>
      <c r="B3891" s="35">
        <v>33</v>
      </c>
    </row>
    <row r="3892" spans="1:2">
      <c r="A3892">
        <v>2</v>
      </c>
      <c r="B3892" s="35">
        <v>31.5</v>
      </c>
    </row>
    <row r="3893" spans="1:2">
      <c r="A3893">
        <v>2</v>
      </c>
      <c r="B3893" s="35">
        <v>31.64</v>
      </c>
    </row>
    <row r="3894" spans="1:2">
      <c r="A3894">
        <v>2</v>
      </c>
      <c r="B3894" s="35">
        <v>30.02</v>
      </c>
    </row>
    <row r="3895" spans="1:2">
      <c r="A3895">
        <v>2</v>
      </c>
      <c r="B3895" s="35">
        <v>24.79</v>
      </c>
    </row>
    <row r="3896" spans="1:2">
      <c r="A3896">
        <v>2</v>
      </c>
      <c r="B3896" s="35">
        <v>24.02</v>
      </c>
    </row>
    <row r="3897" spans="1:2">
      <c r="A3897">
        <v>2</v>
      </c>
      <c r="B3897" s="35">
        <v>26.55</v>
      </c>
    </row>
    <row r="3898" spans="1:2">
      <c r="A3898">
        <v>2</v>
      </c>
      <c r="B3898" s="35">
        <v>29.44</v>
      </c>
    </row>
    <row r="3899" spans="1:2">
      <c r="A3899">
        <v>2</v>
      </c>
      <c r="B3899" s="35">
        <v>32.020000000000003</v>
      </c>
    </row>
    <row r="3900" spans="1:2">
      <c r="A3900">
        <v>2</v>
      </c>
      <c r="B3900" s="35">
        <v>34.32</v>
      </c>
    </row>
    <row r="3901" spans="1:2">
      <c r="A3901">
        <v>2</v>
      </c>
      <c r="B3901" s="35">
        <v>34.89</v>
      </c>
    </row>
    <row r="3902" spans="1:2">
      <c r="A3902">
        <v>2</v>
      </c>
      <c r="B3902" s="35">
        <v>30.34</v>
      </c>
    </row>
    <row r="3903" spans="1:2">
      <c r="A3903">
        <v>2</v>
      </c>
      <c r="B3903" s="35">
        <v>28.69</v>
      </c>
    </row>
    <row r="3904" spans="1:2">
      <c r="A3904">
        <v>2</v>
      </c>
      <c r="B3904" s="35">
        <v>26.06</v>
      </c>
    </row>
    <row r="3905" spans="1:2">
      <c r="A3905">
        <v>2</v>
      </c>
      <c r="B3905" s="35">
        <v>22.01</v>
      </c>
    </row>
    <row r="3906" spans="1:2">
      <c r="A3906">
        <v>2</v>
      </c>
      <c r="B3906" s="35">
        <v>21</v>
      </c>
    </row>
    <row r="3907" spans="1:2">
      <c r="A3907">
        <v>2</v>
      </c>
      <c r="B3907" s="35">
        <v>20.9</v>
      </c>
    </row>
    <row r="3908" spans="1:2">
      <c r="A3908">
        <v>2</v>
      </c>
      <c r="B3908" s="35">
        <v>20.5</v>
      </c>
    </row>
    <row r="3909" spans="1:2">
      <c r="A3909">
        <v>2</v>
      </c>
      <c r="B3909" s="35">
        <v>19.100000000000001</v>
      </c>
    </row>
    <row r="3910" spans="1:2">
      <c r="A3910">
        <v>2</v>
      </c>
      <c r="B3910" s="35">
        <v>19.28</v>
      </c>
    </row>
    <row r="3911" spans="1:2">
      <c r="A3911">
        <v>2</v>
      </c>
      <c r="B3911" s="35">
        <v>20</v>
      </c>
    </row>
    <row r="3912" spans="1:2">
      <c r="A3912">
        <v>2</v>
      </c>
      <c r="B3912" s="35">
        <v>20.5</v>
      </c>
    </row>
    <row r="3913" spans="1:2">
      <c r="A3913">
        <v>2</v>
      </c>
      <c r="B3913" s="35">
        <v>20.6</v>
      </c>
    </row>
    <row r="3914" spans="1:2">
      <c r="A3914">
        <v>2</v>
      </c>
      <c r="B3914" s="35">
        <v>26</v>
      </c>
    </row>
    <row r="3915" spans="1:2">
      <c r="A3915">
        <v>2</v>
      </c>
      <c r="B3915" s="35">
        <v>22.01</v>
      </c>
    </row>
    <row r="3916" spans="1:2">
      <c r="A3916">
        <v>2</v>
      </c>
      <c r="B3916" s="35">
        <v>27.09</v>
      </c>
    </row>
    <row r="3917" spans="1:2">
      <c r="A3917">
        <v>2</v>
      </c>
      <c r="B3917" s="35">
        <v>26.51</v>
      </c>
    </row>
    <row r="3918" spans="1:2">
      <c r="A3918">
        <v>2</v>
      </c>
      <c r="B3918" s="35">
        <v>23.81</v>
      </c>
    </row>
    <row r="3919" spans="1:2">
      <c r="A3919">
        <v>2</v>
      </c>
      <c r="B3919" s="35">
        <v>24.01</v>
      </c>
    </row>
    <row r="3920" spans="1:2">
      <c r="A3920">
        <v>2</v>
      </c>
      <c r="B3920" s="35">
        <v>22.01</v>
      </c>
    </row>
    <row r="3921" spans="1:2">
      <c r="A3921">
        <v>2</v>
      </c>
      <c r="B3921" s="35">
        <v>21</v>
      </c>
    </row>
    <row r="3922" spans="1:2">
      <c r="A3922">
        <v>2</v>
      </c>
      <c r="B3922" s="35">
        <v>22.67</v>
      </c>
    </row>
    <row r="3923" spans="1:2">
      <c r="A3923">
        <v>2</v>
      </c>
      <c r="B3923" s="35">
        <v>26.06</v>
      </c>
    </row>
    <row r="3924" spans="1:2">
      <c r="A3924">
        <v>2</v>
      </c>
      <c r="B3924" s="35">
        <v>30</v>
      </c>
    </row>
    <row r="3925" spans="1:2">
      <c r="A3925">
        <v>2</v>
      </c>
      <c r="B3925" s="35">
        <v>28.96</v>
      </c>
    </row>
    <row r="3926" spans="1:2">
      <c r="A3926">
        <v>2</v>
      </c>
      <c r="B3926" s="35">
        <v>20.7</v>
      </c>
    </row>
    <row r="3927" spans="1:2">
      <c r="A3927">
        <v>2</v>
      </c>
      <c r="B3927" s="35">
        <v>17.96</v>
      </c>
    </row>
    <row r="3928" spans="1:2">
      <c r="A3928">
        <v>2</v>
      </c>
      <c r="B3928" s="35">
        <v>21.07</v>
      </c>
    </row>
    <row r="3929" spans="1:2">
      <c r="A3929">
        <v>2</v>
      </c>
      <c r="B3929" s="35">
        <v>20.5</v>
      </c>
    </row>
    <row r="3930" spans="1:2">
      <c r="A3930">
        <v>2</v>
      </c>
      <c r="B3930" s="35">
        <v>19.45</v>
      </c>
    </row>
    <row r="3931" spans="1:2">
      <c r="A3931">
        <v>2</v>
      </c>
      <c r="B3931" s="35">
        <v>19</v>
      </c>
    </row>
    <row r="3932" spans="1:2">
      <c r="A3932">
        <v>2</v>
      </c>
      <c r="B3932" s="35">
        <v>17.71</v>
      </c>
    </row>
    <row r="3933" spans="1:2">
      <c r="A3933">
        <v>2</v>
      </c>
      <c r="B3933" s="35">
        <v>16.25</v>
      </c>
    </row>
    <row r="3934" spans="1:2">
      <c r="A3934">
        <v>2</v>
      </c>
      <c r="B3934" s="35">
        <v>17.399999999999999</v>
      </c>
    </row>
    <row r="3935" spans="1:2">
      <c r="A3935">
        <v>2</v>
      </c>
      <c r="B3935" s="35">
        <v>19.600000000000001</v>
      </c>
    </row>
    <row r="3936" spans="1:2">
      <c r="A3936">
        <v>2</v>
      </c>
      <c r="B3936" s="35">
        <v>20.6</v>
      </c>
    </row>
    <row r="3937" spans="1:2">
      <c r="A3937">
        <v>2</v>
      </c>
      <c r="B3937" s="35">
        <v>20.8</v>
      </c>
    </row>
    <row r="3938" spans="1:2">
      <c r="A3938">
        <v>2</v>
      </c>
      <c r="B3938" s="35">
        <v>17.09</v>
      </c>
    </row>
    <row r="3939" spans="1:2">
      <c r="A3939">
        <v>2</v>
      </c>
      <c r="B3939" s="35">
        <v>26.01</v>
      </c>
    </row>
    <row r="3940" spans="1:2">
      <c r="A3940">
        <v>2</v>
      </c>
      <c r="B3940" s="35">
        <v>24.7</v>
      </c>
    </row>
    <row r="3941" spans="1:2">
      <c r="A3941">
        <v>2</v>
      </c>
      <c r="B3941" s="35">
        <v>25.46</v>
      </c>
    </row>
    <row r="3942" spans="1:2">
      <c r="A3942">
        <v>2</v>
      </c>
      <c r="B3942" s="35">
        <v>23</v>
      </c>
    </row>
    <row r="3943" spans="1:2">
      <c r="A3943">
        <v>2</v>
      </c>
      <c r="B3943" s="35">
        <v>16.010000000000002</v>
      </c>
    </row>
    <row r="3944" spans="1:2">
      <c r="A3944">
        <v>2</v>
      </c>
      <c r="B3944" s="35">
        <v>16</v>
      </c>
    </row>
    <row r="3945" spans="1:2">
      <c r="A3945">
        <v>2</v>
      </c>
      <c r="B3945" s="35">
        <v>16.64</v>
      </c>
    </row>
    <row r="3946" spans="1:2">
      <c r="A3946">
        <v>2</v>
      </c>
      <c r="B3946" s="35">
        <v>19.14</v>
      </c>
    </row>
    <row r="3947" spans="1:2">
      <c r="A3947">
        <v>2</v>
      </c>
      <c r="B3947" s="35">
        <v>22.68</v>
      </c>
    </row>
    <row r="3948" spans="1:2">
      <c r="A3948">
        <v>2</v>
      </c>
      <c r="B3948" s="35">
        <v>26.01</v>
      </c>
    </row>
    <row r="3949" spans="1:2">
      <c r="A3949">
        <v>2</v>
      </c>
      <c r="B3949" s="35">
        <v>23.23</v>
      </c>
    </row>
    <row r="3950" spans="1:2">
      <c r="A3950">
        <v>2</v>
      </c>
      <c r="B3950" s="35">
        <v>20.98</v>
      </c>
    </row>
    <row r="3951" spans="1:2">
      <c r="A3951">
        <v>2</v>
      </c>
      <c r="B3951" s="35">
        <v>19.440000000000001</v>
      </c>
    </row>
    <row r="3952" spans="1:2">
      <c r="A3952">
        <v>2</v>
      </c>
      <c r="B3952" s="35">
        <v>18.5</v>
      </c>
    </row>
    <row r="3953" spans="1:2">
      <c r="A3953">
        <v>2</v>
      </c>
      <c r="B3953" s="35">
        <v>18.11</v>
      </c>
    </row>
    <row r="3954" spans="1:2">
      <c r="A3954">
        <v>2</v>
      </c>
      <c r="B3954" s="35">
        <v>18.98</v>
      </c>
    </row>
    <row r="3955" spans="1:2">
      <c r="A3955">
        <v>2</v>
      </c>
      <c r="B3955" s="35">
        <v>18.5</v>
      </c>
    </row>
    <row r="3956" spans="1:2">
      <c r="A3956">
        <v>2</v>
      </c>
      <c r="B3956" s="35">
        <v>17.63</v>
      </c>
    </row>
    <row r="3957" spans="1:2">
      <c r="A3957">
        <v>2</v>
      </c>
      <c r="B3957" s="35">
        <v>15.84</v>
      </c>
    </row>
    <row r="3958" spans="1:2">
      <c r="A3958">
        <v>2</v>
      </c>
      <c r="B3958" s="35">
        <v>17.5</v>
      </c>
    </row>
    <row r="3959" spans="1:2">
      <c r="A3959">
        <v>2</v>
      </c>
      <c r="B3959" s="35">
        <v>18.5</v>
      </c>
    </row>
    <row r="3960" spans="1:2">
      <c r="A3960">
        <v>2</v>
      </c>
      <c r="B3960" s="35">
        <v>21.93</v>
      </c>
    </row>
    <row r="3961" spans="1:2">
      <c r="A3961">
        <v>2</v>
      </c>
      <c r="B3961" s="35">
        <v>24.87</v>
      </c>
    </row>
    <row r="3962" spans="1:2">
      <c r="A3962">
        <v>2</v>
      </c>
      <c r="B3962" s="35">
        <v>18.7</v>
      </c>
    </row>
    <row r="3963" spans="1:2">
      <c r="A3963">
        <v>2</v>
      </c>
      <c r="B3963" s="35">
        <v>25.96</v>
      </c>
    </row>
    <row r="3964" spans="1:2">
      <c r="A3964">
        <v>2</v>
      </c>
      <c r="B3964" s="35">
        <v>31.52</v>
      </c>
    </row>
    <row r="3965" spans="1:2">
      <c r="A3965">
        <v>2</v>
      </c>
      <c r="B3965" s="35">
        <v>33.79</v>
      </c>
    </row>
    <row r="3966" spans="1:2">
      <c r="A3966">
        <v>2</v>
      </c>
      <c r="B3966" s="35">
        <v>33</v>
      </c>
    </row>
    <row r="3967" spans="1:2">
      <c r="A3967">
        <v>2</v>
      </c>
      <c r="B3967" s="35">
        <v>18.8</v>
      </c>
    </row>
    <row r="3968" spans="1:2">
      <c r="A3968">
        <v>2</v>
      </c>
      <c r="B3968" s="35">
        <v>19</v>
      </c>
    </row>
    <row r="3969" spans="1:2">
      <c r="A3969">
        <v>2</v>
      </c>
      <c r="B3969" s="35">
        <v>18.899999999999999</v>
      </c>
    </row>
    <row r="3970" spans="1:2">
      <c r="A3970">
        <v>2</v>
      </c>
      <c r="B3970" s="35">
        <v>19.329999999999998</v>
      </c>
    </row>
    <row r="3971" spans="1:2">
      <c r="A3971">
        <v>2</v>
      </c>
      <c r="B3971" s="35">
        <v>19.86</v>
      </c>
    </row>
    <row r="3972" spans="1:2">
      <c r="A3972">
        <v>2</v>
      </c>
      <c r="B3972" s="35">
        <v>20</v>
      </c>
    </row>
    <row r="3973" spans="1:2">
      <c r="A3973">
        <v>2</v>
      </c>
      <c r="B3973" s="35">
        <v>19.100000000000001</v>
      </c>
    </row>
    <row r="3974" spans="1:2">
      <c r="A3974">
        <v>2</v>
      </c>
      <c r="B3974" s="35">
        <v>33.200000000000003</v>
      </c>
    </row>
    <row r="3975" spans="1:2">
      <c r="A3975">
        <v>2</v>
      </c>
      <c r="B3975" s="35">
        <v>31.59</v>
      </c>
    </row>
    <row r="3976" spans="1:2">
      <c r="A3976">
        <v>2</v>
      </c>
      <c r="B3976" s="35">
        <v>24.99</v>
      </c>
    </row>
    <row r="3977" spans="1:2">
      <c r="A3977">
        <v>2</v>
      </c>
      <c r="B3977" s="35">
        <v>24.09</v>
      </c>
    </row>
    <row r="3978" spans="1:2">
      <c r="A3978">
        <v>2</v>
      </c>
      <c r="B3978" s="35">
        <v>23.99</v>
      </c>
    </row>
    <row r="3979" spans="1:2">
      <c r="A3979">
        <v>2</v>
      </c>
      <c r="B3979" s="35">
        <v>23.46</v>
      </c>
    </row>
    <row r="3980" spans="1:2">
      <c r="A3980">
        <v>2</v>
      </c>
      <c r="B3980" s="35">
        <v>20.399999999999999</v>
      </c>
    </row>
    <row r="3981" spans="1:2">
      <c r="A3981">
        <v>2</v>
      </c>
      <c r="B3981" s="35">
        <v>15</v>
      </c>
    </row>
    <row r="3982" spans="1:2">
      <c r="A3982">
        <v>2</v>
      </c>
      <c r="B3982" s="35">
        <v>14.8</v>
      </c>
    </row>
    <row r="3983" spans="1:2">
      <c r="A3983">
        <v>2</v>
      </c>
      <c r="B3983" s="35">
        <v>17.7</v>
      </c>
    </row>
    <row r="3984" spans="1:2">
      <c r="A3984">
        <v>2</v>
      </c>
      <c r="B3984" s="35">
        <v>21.08</v>
      </c>
    </row>
    <row r="3985" spans="1:2">
      <c r="A3985">
        <v>2</v>
      </c>
      <c r="B3985" s="35">
        <v>23.8</v>
      </c>
    </row>
    <row r="3986" spans="1:2">
      <c r="A3986">
        <v>2</v>
      </c>
      <c r="B3986" s="35">
        <v>31.4</v>
      </c>
    </row>
    <row r="3987" spans="1:2">
      <c r="A3987">
        <v>2</v>
      </c>
      <c r="B3987" s="35">
        <v>25.97</v>
      </c>
    </row>
    <row r="3988" spans="1:2">
      <c r="A3988">
        <v>2</v>
      </c>
      <c r="B3988" s="35">
        <v>31.19</v>
      </c>
    </row>
    <row r="3989" spans="1:2">
      <c r="A3989">
        <v>2</v>
      </c>
      <c r="B3989" s="35">
        <v>33</v>
      </c>
    </row>
    <row r="3990" spans="1:2">
      <c r="A3990">
        <v>2</v>
      </c>
      <c r="B3990" s="35">
        <v>31.39</v>
      </c>
    </row>
    <row r="3991" spans="1:2">
      <c r="A3991">
        <v>2</v>
      </c>
      <c r="B3991" s="35">
        <v>31.52</v>
      </c>
    </row>
    <row r="3992" spans="1:2">
      <c r="A3992">
        <v>2</v>
      </c>
      <c r="B3992" s="35">
        <v>31.52</v>
      </c>
    </row>
    <row r="3993" spans="1:2">
      <c r="A3993">
        <v>2</v>
      </c>
      <c r="B3993" s="35">
        <v>31.52</v>
      </c>
    </row>
    <row r="3994" spans="1:2">
      <c r="A3994">
        <v>2</v>
      </c>
      <c r="B3994" s="35">
        <v>31.52</v>
      </c>
    </row>
    <row r="3995" spans="1:2">
      <c r="A3995">
        <v>2</v>
      </c>
      <c r="B3995" s="35">
        <v>30.55</v>
      </c>
    </row>
    <row r="3996" spans="1:2">
      <c r="A3996">
        <v>2</v>
      </c>
      <c r="B3996" s="35">
        <v>28.58</v>
      </c>
    </row>
    <row r="3997" spans="1:2">
      <c r="A3997">
        <v>2</v>
      </c>
      <c r="B3997" s="35">
        <v>26.49</v>
      </c>
    </row>
    <row r="3998" spans="1:2">
      <c r="A3998">
        <v>2</v>
      </c>
      <c r="B3998" s="35">
        <v>32.03</v>
      </c>
    </row>
    <row r="3999" spans="1:2">
      <c r="A3999">
        <v>2</v>
      </c>
      <c r="B3999" s="35">
        <v>27.2</v>
      </c>
    </row>
    <row r="4000" spans="1:2">
      <c r="A4000">
        <v>2</v>
      </c>
      <c r="B4000" s="35">
        <v>34.090000000000003</v>
      </c>
    </row>
    <row r="4001" spans="1:2">
      <c r="A4001">
        <v>2</v>
      </c>
      <c r="B4001" s="35">
        <v>34</v>
      </c>
    </row>
    <row r="4002" spans="1:2">
      <c r="A4002">
        <v>2</v>
      </c>
      <c r="B4002" s="35">
        <v>34.1</v>
      </c>
    </row>
    <row r="4003" spans="1:2">
      <c r="A4003">
        <v>2</v>
      </c>
      <c r="B4003" s="35">
        <v>33.15</v>
      </c>
    </row>
    <row r="4004" spans="1:2">
      <c r="A4004">
        <v>2</v>
      </c>
      <c r="B4004" s="35">
        <v>31.9</v>
      </c>
    </row>
    <row r="4005" spans="1:2">
      <c r="A4005">
        <v>2</v>
      </c>
      <c r="B4005" s="35">
        <v>31</v>
      </c>
    </row>
    <row r="4006" spans="1:2">
      <c r="A4006">
        <v>2</v>
      </c>
      <c r="B4006" s="35">
        <v>30.52</v>
      </c>
    </row>
    <row r="4007" spans="1:2">
      <c r="A4007">
        <v>2</v>
      </c>
      <c r="B4007" s="35">
        <v>33</v>
      </c>
    </row>
    <row r="4008" spans="1:2">
      <c r="A4008">
        <v>2</v>
      </c>
      <c r="B4008" s="35">
        <v>32.99</v>
      </c>
    </row>
    <row r="4009" spans="1:2">
      <c r="A4009">
        <v>2</v>
      </c>
      <c r="B4009" s="35">
        <v>33.15</v>
      </c>
    </row>
    <row r="4010" spans="1:2">
      <c r="A4010">
        <v>2</v>
      </c>
      <c r="B4010" s="35">
        <v>25.74</v>
      </c>
    </row>
    <row r="4011" spans="1:2">
      <c r="A4011">
        <v>2</v>
      </c>
      <c r="B4011" s="35">
        <v>35.299999999999997</v>
      </c>
    </row>
    <row r="4012" spans="1:2">
      <c r="A4012">
        <v>2</v>
      </c>
      <c r="B4012" s="35">
        <v>35.909999999999997</v>
      </c>
    </row>
    <row r="4013" spans="1:2">
      <c r="A4013">
        <v>2</v>
      </c>
      <c r="B4013" s="35">
        <v>36.39</v>
      </c>
    </row>
    <row r="4014" spans="1:2">
      <c r="A4014">
        <v>2</v>
      </c>
      <c r="B4014" s="35">
        <v>33.229999999999997</v>
      </c>
    </row>
    <row r="4015" spans="1:2">
      <c r="A4015">
        <v>2</v>
      </c>
      <c r="B4015" s="35">
        <v>23.58</v>
      </c>
    </row>
    <row r="4016" spans="1:2">
      <c r="A4016">
        <v>2</v>
      </c>
      <c r="B4016" s="35">
        <v>23.07</v>
      </c>
    </row>
    <row r="4017" spans="1:2">
      <c r="A4017">
        <v>2</v>
      </c>
      <c r="B4017" s="35">
        <v>24.78</v>
      </c>
    </row>
    <row r="4018" spans="1:2">
      <c r="A4018">
        <v>2</v>
      </c>
      <c r="B4018" s="35">
        <v>29.93</v>
      </c>
    </row>
    <row r="4019" spans="1:2">
      <c r="A4019">
        <v>2</v>
      </c>
      <c r="B4019" s="35">
        <v>35.28</v>
      </c>
    </row>
    <row r="4020" spans="1:2">
      <c r="A4020">
        <v>2</v>
      </c>
      <c r="B4020" s="35">
        <v>36.049999999999997</v>
      </c>
    </row>
    <row r="4021" spans="1:2">
      <c r="A4021">
        <v>2</v>
      </c>
      <c r="B4021" s="35">
        <v>35.89</v>
      </c>
    </row>
    <row r="4022" spans="1:2">
      <c r="A4022">
        <v>2</v>
      </c>
      <c r="B4022" s="35">
        <v>32.4</v>
      </c>
    </row>
    <row r="4023" spans="1:2">
      <c r="A4023">
        <v>2</v>
      </c>
      <c r="B4023" s="35">
        <v>30.39</v>
      </c>
    </row>
    <row r="4024" spans="1:2">
      <c r="A4024">
        <v>2</v>
      </c>
      <c r="B4024" s="35">
        <v>35.299999999999997</v>
      </c>
    </row>
    <row r="4025" spans="1:2">
      <c r="A4025">
        <v>2</v>
      </c>
      <c r="B4025" s="35">
        <v>34.35</v>
      </c>
    </row>
    <row r="4026" spans="1:2">
      <c r="A4026">
        <v>2</v>
      </c>
      <c r="B4026" s="35">
        <v>34.44</v>
      </c>
    </row>
    <row r="4027" spans="1:2">
      <c r="A4027">
        <v>2</v>
      </c>
      <c r="B4027" s="35">
        <v>33.799999999999997</v>
      </c>
    </row>
    <row r="4028" spans="1:2">
      <c r="A4028">
        <v>2</v>
      </c>
      <c r="B4028" s="35">
        <v>30.71</v>
      </c>
    </row>
    <row r="4029" spans="1:2">
      <c r="A4029">
        <v>2</v>
      </c>
      <c r="B4029" s="35">
        <v>27.26</v>
      </c>
    </row>
    <row r="4030" spans="1:2">
      <c r="A4030">
        <v>2</v>
      </c>
      <c r="B4030" s="35">
        <v>23.5</v>
      </c>
    </row>
    <row r="4031" spans="1:2">
      <c r="A4031">
        <v>2</v>
      </c>
      <c r="B4031" s="35">
        <v>23.4</v>
      </c>
    </row>
    <row r="4032" spans="1:2">
      <c r="A4032">
        <v>2</v>
      </c>
      <c r="B4032" s="35">
        <v>24.18</v>
      </c>
    </row>
    <row r="4033" spans="1:2">
      <c r="A4033">
        <v>2</v>
      </c>
      <c r="B4033" s="35">
        <v>28.32</v>
      </c>
    </row>
    <row r="4034" spans="1:2">
      <c r="A4034">
        <v>2</v>
      </c>
      <c r="B4034" s="35">
        <v>28.32</v>
      </c>
    </row>
    <row r="4035" spans="1:2">
      <c r="A4035">
        <v>2</v>
      </c>
      <c r="B4035" s="35">
        <v>33.159999999999997</v>
      </c>
    </row>
    <row r="4036" spans="1:2">
      <c r="A4036">
        <v>2</v>
      </c>
      <c r="B4036" s="35">
        <v>34.69</v>
      </c>
    </row>
    <row r="4037" spans="1:2">
      <c r="A4037">
        <v>2</v>
      </c>
      <c r="B4037" s="35">
        <v>34.92</v>
      </c>
    </row>
    <row r="4038" spans="1:2">
      <c r="A4038">
        <v>2</v>
      </c>
      <c r="B4038" s="35">
        <v>31.04</v>
      </c>
    </row>
    <row r="4039" spans="1:2">
      <c r="A4039">
        <v>2</v>
      </c>
      <c r="B4039" s="35">
        <v>28.24</v>
      </c>
    </row>
    <row r="4040" spans="1:2">
      <c r="A4040">
        <v>2</v>
      </c>
      <c r="B4040" s="35">
        <v>28.32</v>
      </c>
    </row>
    <row r="4041" spans="1:2">
      <c r="A4041">
        <v>2</v>
      </c>
      <c r="B4041" s="35">
        <v>31.02</v>
      </c>
    </row>
    <row r="4042" spans="1:2">
      <c r="A4042">
        <v>2</v>
      </c>
      <c r="B4042" s="35">
        <v>32.14</v>
      </c>
    </row>
    <row r="4043" spans="1:2">
      <c r="A4043">
        <v>2</v>
      </c>
      <c r="B4043" s="35">
        <v>34.380000000000003</v>
      </c>
    </row>
    <row r="4044" spans="1:2">
      <c r="A4044">
        <v>2</v>
      </c>
      <c r="B4044" s="35">
        <v>35.21</v>
      </c>
    </row>
    <row r="4045" spans="1:2">
      <c r="A4045">
        <v>2</v>
      </c>
      <c r="B4045" s="35">
        <v>36.21</v>
      </c>
    </row>
    <row r="4046" spans="1:2">
      <c r="A4046">
        <v>2</v>
      </c>
      <c r="B4046" s="35">
        <v>32.99</v>
      </c>
    </row>
    <row r="4047" spans="1:2">
      <c r="A4047">
        <v>2</v>
      </c>
      <c r="B4047" s="35">
        <v>31.83</v>
      </c>
    </row>
    <row r="4048" spans="1:2">
      <c r="A4048">
        <v>2</v>
      </c>
      <c r="B4048" s="35">
        <v>35.979999999999997</v>
      </c>
    </row>
    <row r="4049" spans="1:2">
      <c r="A4049">
        <v>2</v>
      </c>
      <c r="B4049" s="35">
        <v>35.85</v>
      </c>
    </row>
    <row r="4050" spans="1:2">
      <c r="A4050">
        <v>2</v>
      </c>
      <c r="B4050" s="35">
        <v>36.03</v>
      </c>
    </row>
    <row r="4051" spans="1:2">
      <c r="A4051">
        <v>2</v>
      </c>
      <c r="B4051" s="35">
        <v>36.01</v>
      </c>
    </row>
    <row r="4052" spans="1:2">
      <c r="A4052">
        <v>2</v>
      </c>
      <c r="B4052" s="35">
        <v>35.049999999999997</v>
      </c>
    </row>
    <row r="4053" spans="1:2">
      <c r="A4053">
        <v>2</v>
      </c>
      <c r="B4053" s="35">
        <v>33.590000000000003</v>
      </c>
    </row>
    <row r="4054" spans="1:2">
      <c r="A4054">
        <v>2</v>
      </c>
      <c r="B4054" s="35">
        <v>33</v>
      </c>
    </row>
    <row r="4055" spans="1:2">
      <c r="A4055">
        <v>2</v>
      </c>
      <c r="B4055" s="35">
        <v>33.03</v>
      </c>
    </row>
    <row r="4056" spans="1:2">
      <c r="A4056">
        <v>2</v>
      </c>
      <c r="B4056" s="35">
        <v>33.79</v>
      </c>
    </row>
    <row r="4057" spans="1:2">
      <c r="A4057">
        <v>2</v>
      </c>
      <c r="B4057" s="35">
        <v>35.03</v>
      </c>
    </row>
    <row r="4058" spans="1:2">
      <c r="A4058">
        <v>2</v>
      </c>
      <c r="B4058" s="35">
        <v>30.07</v>
      </c>
    </row>
    <row r="4059" spans="1:2">
      <c r="A4059">
        <v>2</v>
      </c>
      <c r="B4059" s="35">
        <v>36.590000000000003</v>
      </c>
    </row>
    <row r="4060" spans="1:2">
      <c r="A4060">
        <v>2</v>
      </c>
      <c r="B4060" s="35">
        <v>36.659999999999997</v>
      </c>
    </row>
    <row r="4061" spans="1:2">
      <c r="A4061">
        <v>2</v>
      </c>
      <c r="B4061" s="35">
        <v>36.590000000000003</v>
      </c>
    </row>
    <row r="4062" spans="1:2">
      <c r="A4062">
        <v>2</v>
      </c>
      <c r="B4062" s="35">
        <v>33.799999999999997</v>
      </c>
    </row>
    <row r="4063" spans="1:2">
      <c r="A4063">
        <v>2</v>
      </c>
      <c r="B4063" s="35">
        <v>29.73</v>
      </c>
    </row>
    <row r="4064" spans="1:2">
      <c r="A4064">
        <v>2</v>
      </c>
      <c r="B4064" s="35">
        <v>30.07</v>
      </c>
    </row>
    <row r="4065" spans="1:2">
      <c r="A4065">
        <v>2</v>
      </c>
      <c r="B4065" s="35">
        <v>32.83</v>
      </c>
    </row>
    <row r="4066" spans="1:2">
      <c r="A4066">
        <v>2</v>
      </c>
      <c r="B4066" s="35">
        <v>33.090000000000003</v>
      </c>
    </row>
    <row r="4067" spans="1:2">
      <c r="A4067">
        <v>2</v>
      </c>
      <c r="B4067" s="35">
        <v>36.659999999999997</v>
      </c>
    </row>
    <row r="4068" spans="1:2">
      <c r="A4068">
        <v>2</v>
      </c>
      <c r="B4068" s="35">
        <v>37.46</v>
      </c>
    </row>
    <row r="4069" spans="1:2">
      <c r="A4069">
        <v>2</v>
      </c>
      <c r="B4069" s="35">
        <v>36.590000000000003</v>
      </c>
    </row>
    <row r="4070" spans="1:2">
      <c r="A4070">
        <v>2</v>
      </c>
      <c r="B4070" s="35">
        <v>36.29</v>
      </c>
    </row>
    <row r="4071" spans="1:2">
      <c r="A4071">
        <v>2</v>
      </c>
      <c r="B4071" s="35">
        <v>35.659999999999997</v>
      </c>
    </row>
    <row r="4072" spans="1:2">
      <c r="A4072">
        <v>2</v>
      </c>
      <c r="B4072" s="35">
        <v>36.729999999999997</v>
      </c>
    </row>
    <row r="4073" spans="1:2">
      <c r="A4073">
        <v>2</v>
      </c>
      <c r="B4073" s="35">
        <v>36.869999999999997</v>
      </c>
    </row>
    <row r="4074" spans="1:2">
      <c r="A4074">
        <v>2</v>
      </c>
      <c r="B4074" s="35">
        <v>36.21</v>
      </c>
    </row>
    <row r="4075" spans="1:2">
      <c r="A4075">
        <v>2</v>
      </c>
      <c r="B4075" s="35">
        <v>35.64</v>
      </c>
    </row>
    <row r="4076" spans="1:2">
      <c r="A4076">
        <v>2</v>
      </c>
      <c r="B4076" s="35">
        <v>34.99</v>
      </c>
    </row>
    <row r="4077" spans="1:2">
      <c r="A4077">
        <v>2</v>
      </c>
      <c r="B4077" s="35">
        <v>31.81</v>
      </c>
    </row>
    <row r="4078" spans="1:2">
      <c r="A4078">
        <v>2</v>
      </c>
      <c r="B4078" s="35">
        <v>30.72</v>
      </c>
    </row>
    <row r="4079" spans="1:2">
      <c r="A4079">
        <v>2</v>
      </c>
      <c r="B4079" s="35">
        <v>33.1</v>
      </c>
    </row>
    <row r="4080" spans="1:2">
      <c r="A4080">
        <v>2</v>
      </c>
      <c r="B4080" s="35">
        <v>35</v>
      </c>
    </row>
    <row r="4081" spans="1:2">
      <c r="A4081">
        <v>2</v>
      </c>
      <c r="B4081" s="35">
        <v>36.99</v>
      </c>
    </row>
    <row r="4082" spans="1:2">
      <c r="A4082">
        <v>2</v>
      </c>
      <c r="B4082" s="35">
        <v>35.21</v>
      </c>
    </row>
    <row r="4083" spans="1:2">
      <c r="A4083">
        <v>2</v>
      </c>
      <c r="B4083" s="35">
        <v>36.299999999999997</v>
      </c>
    </row>
    <row r="4084" spans="1:2">
      <c r="A4084">
        <v>2</v>
      </c>
      <c r="B4084" s="35">
        <v>35.57</v>
      </c>
    </row>
    <row r="4085" spans="1:2">
      <c r="A4085">
        <v>2</v>
      </c>
      <c r="B4085" s="35">
        <v>35.29</v>
      </c>
    </row>
    <row r="4086" spans="1:2">
      <c r="A4086">
        <v>2</v>
      </c>
      <c r="B4086" s="35">
        <v>34.01</v>
      </c>
    </row>
    <row r="4087" spans="1:2">
      <c r="A4087">
        <v>2</v>
      </c>
      <c r="B4087" s="35">
        <v>35.11</v>
      </c>
    </row>
    <row r="4088" spans="1:2">
      <c r="A4088">
        <v>2</v>
      </c>
      <c r="B4088" s="35">
        <v>34.99</v>
      </c>
    </row>
    <row r="4089" spans="1:2">
      <c r="A4089">
        <v>2</v>
      </c>
      <c r="B4089" s="35">
        <v>35.64</v>
      </c>
    </row>
    <row r="4090" spans="1:2">
      <c r="A4090">
        <v>2</v>
      </c>
      <c r="B4090" s="35">
        <v>35.799999999999997</v>
      </c>
    </row>
    <row r="4091" spans="1:2">
      <c r="A4091">
        <v>2</v>
      </c>
      <c r="B4091" s="35">
        <v>36.99</v>
      </c>
    </row>
    <row r="4092" spans="1:2">
      <c r="A4092">
        <v>2</v>
      </c>
      <c r="B4092" s="35">
        <v>36.29</v>
      </c>
    </row>
    <row r="4093" spans="1:2">
      <c r="A4093">
        <v>2</v>
      </c>
      <c r="B4093" s="35">
        <v>36.93</v>
      </c>
    </row>
    <row r="4094" spans="1:2">
      <c r="A4094">
        <v>2</v>
      </c>
      <c r="B4094" s="35">
        <v>34.159999999999997</v>
      </c>
    </row>
    <row r="4095" spans="1:2">
      <c r="A4095">
        <v>2</v>
      </c>
      <c r="B4095" s="35">
        <v>34.35</v>
      </c>
    </row>
    <row r="4096" spans="1:2">
      <c r="A4096">
        <v>2</v>
      </c>
      <c r="B4096" s="35">
        <v>35.6</v>
      </c>
    </row>
    <row r="4097" spans="1:2">
      <c r="A4097">
        <v>2</v>
      </c>
      <c r="B4097" s="35">
        <v>35.29</v>
      </c>
    </row>
    <row r="4098" spans="1:2">
      <c r="A4098">
        <v>2</v>
      </c>
      <c r="B4098" s="35">
        <v>35.57</v>
      </c>
    </row>
    <row r="4099" spans="1:2">
      <c r="A4099">
        <v>2</v>
      </c>
      <c r="B4099" s="35">
        <v>35.799999999999997</v>
      </c>
    </row>
    <row r="4100" spans="1:2">
      <c r="A4100">
        <v>2</v>
      </c>
      <c r="B4100" s="35">
        <v>34.68</v>
      </c>
    </row>
    <row r="4101" spans="1:2">
      <c r="A4101">
        <v>2</v>
      </c>
      <c r="B4101" s="35">
        <v>29.5</v>
      </c>
    </row>
    <row r="4102" spans="1:2">
      <c r="A4102">
        <v>2</v>
      </c>
      <c r="B4102" s="35">
        <v>27.99</v>
      </c>
    </row>
    <row r="4103" spans="1:2">
      <c r="A4103">
        <v>2</v>
      </c>
      <c r="B4103" s="35">
        <v>28.64</v>
      </c>
    </row>
    <row r="4104" spans="1:2">
      <c r="A4104">
        <v>2</v>
      </c>
      <c r="B4104" s="35">
        <v>32.61</v>
      </c>
    </row>
    <row r="4105" spans="1:2">
      <c r="A4105">
        <v>2</v>
      </c>
      <c r="B4105" s="35">
        <v>34</v>
      </c>
    </row>
    <row r="4106" spans="1:2">
      <c r="A4106">
        <v>2</v>
      </c>
      <c r="B4106" s="35">
        <v>30.83</v>
      </c>
    </row>
    <row r="4107" spans="1:2">
      <c r="A4107">
        <v>2</v>
      </c>
      <c r="B4107" s="35">
        <v>34.22</v>
      </c>
    </row>
    <row r="4108" spans="1:2">
      <c r="A4108">
        <v>2</v>
      </c>
      <c r="B4108" s="35">
        <v>34.450000000000003</v>
      </c>
    </row>
    <row r="4109" spans="1:2">
      <c r="A4109">
        <v>2</v>
      </c>
      <c r="B4109" s="35">
        <v>35</v>
      </c>
    </row>
    <row r="4110" spans="1:2">
      <c r="A4110">
        <v>2</v>
      </c>
      <c r="B4110" s="35">
        <v>32</v>
      </c>
    </row>
    <row r="4111" spans="1:2">
      <c r="A4111">
        <v>2</v>
      </c>
      <c r="B4111" s="35">
        <v>30.42</v>
      </c>
    </row>
    <row r="4112" spans="1:2">
      <c r="A4112">
        <v>2</v>
      </c>
      <c r="B4112" s="35">
        <v>32</v>
      </c>
    </row>
    <row r="4113" spans="1:2">
      <c r="A4113">
        <v>2</v>
      </c>
      <c r="B4113" s="35">
        <v>34.33</v>
      </c>
    </row>
    <row r="4114" spans="1:2">
      <c r="A4114">
        <v>2</v>
      </c>
      <c r="B4114" s="35">
        <v>34.69</v>
      </c>
    </row>
    <row r="4115" spans="1:2">
      <c r="A4115">
        <v>2</v>
      </c>
      <c r="B4115" s="35">
        <v>36.299999999999997</v>
      </c>
    </row>
    <row r="4116" spans="1:2">
      <c r="A4116">
        <v>2</v>
      </c>
      <c r="B4116" s="35">
        <v>37.799999999999997</v>
      </c>
    </row>
    <row r="4117" spans="1:2">
      <c r="A4117">
        <v>2</v>
      </c>
      <c r="B4117" s="35">
        <v>36.08</v>
      </c>
    </row>
    <row r="4118" spans="1:2">
      <c r="A4118">
        <v>2</v>
      </c>
      <c r="B4118" s="35">
        <v>33.5</v>
      </c>
    </row>
    <row r="4119" spans="1:2">
      <c r="A4119">
        <v>2</v>
      </c>
      <c r="B4119" s="35">
        <v>33.01</v>
      </c>
    </row>
    <row r="4120" spans="1:2">
      <c r="A4120">
        <v>2</v>
      </c>
      <c r="B4120" s="35">
        <v>33.01</v>
      </c>
    </row>
    <row r="4121" spans="1:2">
      <c r="A4121">
        <v>2</v>
      </c>
      <c r="B4121" s="35">
        <v>33</v>
      </c>
    </row>
    <row r="4122" spans="1:2">
      <c r="A4122">
        <v>2</v>
      </c>
      <c r="B4122" s="35">
        <v>32.75</v>
      </c>
    </row>
    <row r="4123" spans="1:2">
      <c r="A4123">
        <v>2</v>
      </c>
      <c r="B4123" s="35">
        <v>31.78</v>
      </c>
    </row>
    <row r="4124" spans="1:2">
      <c r="A4124">
        <v>2</v>
      </c>
      <c r="B4124" s="35">
        <v>29.35</v>
      </c>
    </row>
    <row r="4125" spans="1:2">
      <c r="A4125">
        <v>2</v>
      </c>
      <c r="B4125" s="35">
        <v>26.5</v>
      </c>
    </row>
    <row r="4126" spans="1:2">
      <c r="A4126">
        <v>2</v>
      </c>
      <c r="B4126" s="35">
        <v>24.8</v>
      </c>
    </row>
    <row r="4127" spans="1:2">
      <c r="A4127">
        <v>2</v>
      </c>
      <c r="B4127" s="35">
        <v>24.8</v>
      </c>
    </row>
    <row r="4128" spans="1:2">
      <c r="A4128">
        <v>2</v>
      </c>
      <c r="B4128" s="35">
        <v>28.3</v>
      </c>
    </row>
    <row r="4129" spans="1:2">
      <c r="A4129">
        <v>2</v>
      </c>
      <c r="B4129" s="35">
        <v>30.87</v>
      </c>
    </row>
    <row r="4130" spans="1:2">
      <c r="A4130">
        <v>2</v>
      </c>
      <c r="B4130" s="35">
        <v>32.75</v>
      </c>
    </row>
    <row r="4131" spans="1:2">
      <c r="A4131">
        <v>2</v>
      </c>
      <c r="B4131" s="35">
        <v>33</v>
      </c>
    </row>
    <row r="4132" spans="1:2">
      <c r="A4132">
        <v>2</v>
      </c>
      <c r="B4132" s="35">
        <v>35.5</v>
      </c>
    </row>
    <row r="4133" spans="1:2">
      <c r="A4133">
        <v>2</v>
      </c>
      <c r="B4133" s="35">
        <v>36.57</v>
      </c>
    </row>
    <row r="4134" spans="1:2">
      <c r="A4134">
        <v>2</v>
      </c>
      <c r="B4134" s="35">
        <v>32.75</v>
      </c>
    </row>
    <row r="4135" spans="1:2">
      <c r="A4135">
        <v>2</v>
      </c>
      <c r="B4135" s="35">
        <v>32.75</v>
      </c>
    </row>
    <row r="4136" spans="1:2">
      <c r="A4136">
        <v>2</v>
      </c>
      <c r="B4136" s="35">
        <v>33.01</v>
      </c>
    </row>
    <row r="4137" spans="1:2">
      <c r="A4137">
        <v>2</v>
      </c>
      <c r="B4137" s="35">
        <v>33.36</v>
      </c>
    </row>
    <row r="4138" spans="1:2">
      <c r="A4138">
        <v>2</v>
      </c>
      <c r="B4138" s="35">
        <v>32.450000000000003</v>
      </c>
    </row>
    <row r="4139" spans="1:2">
      <c r="A4139">
        <v>2</v>
      </c>
      <c r="B4139" s="35">
        <v>33</v>
      </c>
    </row>
    <row r="4140" spans="1:2">
      <c r="A4140">
        <v>2</v>
      </c>
      <c r="B4140" s="35">
        <v>33.01</v>
      </c>
    </row>
    <row r="4141" spans="1:2">
      <c r="A4141">
        <v>2</v>
      </c>
      <c r="B4141" s="35">
        <v>33.5</v>
      </c>
    </row>
    <row r="4142" spans="1:2">
      <c r="A4142">
        <v>2</v>
      </c>
      <c r="B4142" s="35">
        <v>33</v>
      </c>
    </row>
    <row r="4143" spans="1:2">
      <c r="A4143">
        <v>2</v>
      </c>
      <c r="B4143" s="35">
        <v>25.9</v>
      </c>
    </row>
    <row r="4144" spans="1:2">
      <c r="A4144">
        <v>2</v>
      </c>
      <c r="B4144" s="35">
        <v>24.5</v>
      </c>
    </row>
    <row r="4145" spans="1:2">
      <c r="A4145">
        <v>2</v>
      </c>
      <c r="B4145" s="35">
        <v>24.83</v>
      </c>
    </row>
    <row r="4146" spans="1:2">
      <c r="A4146">
        <v>2</v>
      </c>
      <c r="B4146" s="35">
        <v>25</v>
      </c>
    </row>
    <row r="4147" spans="1:2">
      <c r="A4147">
        <v>2</v>
      </c>
      <c r="B4147" s="35">
        <v>25.6</v>
      </c>
    </row>
    <row r="4148" spans="1:2">
      <c r="A4148">
        <v>2</v>
      </c>
      <c r="B4148" s="35">
        <v>25.43</v>
      </c>
    </row>
    <row r="4149" spans="1:2">
      <c r="A4149">
        <v>2</v>
      </c>
      <c r="B4149" s="35">
        <v>24</v>
      </c>
    </row>
    <row r="4150" spans="1:2">
      <c r="A4150">
        <v>2</v>
      </c>
      <c r="B4150" s="35">
        <v>22.1</v>
      </c>
    </row>
    <row r="4151" spans="1:2">
      <c r="A4151">
        <v>2</v>
      </c>
      <c r="B4151" s="35">
        <v>21.4</v>
      </c>
    </row>
    <row r="4152" spans="1:2">
      <c r="A4152">
        <v>2</v>
      </c>
      <c r="B4152" s="35">
        <v>24.83</v>
      </c>
    </row>
    <row r="4153" spans="1:2">
      <c r="A4153">
        <v>2</v>
      </c>
      <c r="B4153" s="35">
        <v>25.2</v>
      </c>
    </row>
    <row r="4154" spans="1:2">
      <c r="A4154">
        <v>2</v>
      </c>
      <c r="B4154" s="35">
        <v>25.8</v>
      </c>
    </row>
    <row r="4155" spans="1:2">
      <c r="A4155">
        <v>2</v>
      </c>
      <c r="B4155" s="35">
        <v>25.6</v>
      </c>
    </row>
    <row r="4156" spans="1:2">
      <c r="A4156">
        <v>2</v>
      </c>
      <c r="B4156" s="35">
        <v>29.93</v>
      </c>
    </row>
    <row r="4157" spans="1:2">
      <c r="A4157">
        <v>2</v>
      </c>
      <c r="B4157" s="35">
        <v>32.93</v>
      </c>
    </row>
    <row r="4158" spans="1:2">
      <c r="A4158">
        <v>2</v>
      </c>
      <c r="B4158" s="35">
        <v>29.9</v>
      </c>
    </row>
    <row r="4159" spans="1:2">
      <c r="A4159">
        <v>2</v>
      </c>
      <c r="B4159" s="35">
        <v>25.8</v>
      </c>
    </row>
    <row r="4160" spans="1:2">
      <c r="A4160">
        <v>2</v>
      </c>
      <c r="B4160" s="35">
        <v>25.6</v>
      </c>
    </row>
    <row r="4161" spans="1:2">
      <c r="A4161">
        <v>2</v>
      </c>
      <c r="B4161" s="35">
        <v>25.6</v>
      </c>
    </row>
    <row r="4162" spans="1:2">
      <c r="A4162">
        <v>2</v>
      </c>
      <c r="B4162" s="35">
        <v>24.83</v>
      </c>
    </row>
    <row r="4163" spans="1:2">
      <c r="A4163">
        <v>2</v>
      </c>
      <c r="B4163" s="35">
        <v>24.83</v>
      </c>
    </row>
    <row r="4164" spans="1:2">
      <c r="A4164">
        <v>2</v>
      </c>
      <c r="B4164" s="35">
        <v>24.83</v>
      </c>
    </row>
    <row r="4165" spans="1:2">
      <c r="A4165">
        <v>2</v>
      </c>
      <c r="B4165" s="35">
        <v>24.5</v>
      </c>
    </row>
    <row r="4166" spans="1:2">
      <c r="A4166">
        <v>2</v>
      </c>
      <c r="B4166" s="35">
        <v>25.09</v>
      </c>
    </row>
    <row r="4167" spans="1:2">
      <c r="A4167">
        <v>2</v>
      </c>
      <c r="B4167" s="35">
        <v>24</v>
      </c>
    </row>
    <row r="4168" spans="1:2">
      <c r="A4168">
        <v>2</v>
      </c>
      <c r="B4168" s="35">
        <v>33.08</v>
      </c>
    </row>
    <row r="4169" spans="1:2">
      <c r="A4169">
        <v>2</v>
      </c>
      <c r="B4169" s="35">
        <v>31.66</v>
      </c>
    </row>
    <row r="4170" spans="1:2">
      <c r="A4170">
        <v>2</v>
      </c>
      <c r="B4170" s="35">
        <v>30.14</v>
      </c>
    </row>
    <row r="4171" spans="1:2">
      <c r="A4171">
        <v>2</v>
      </c>
      <c r="B4171" s="35">
        <v>29.09</v>
      </c>
    </row>
    <row r="4172" spans="1:2">
      <c r="A4172">
        <v>2</v>
      </c>
      <c r="B4172" s="35">
        <v>28.41</v>
      </c>
    </row>
    <row r="4173" spans="1:2">
      <c r="A4173">
        <v>2</v>
      </c>
      <c r="B4173" s="35">
        <v>27.67</v>
      </c>
    </row>
    <row r="4174" spans="1:2">
      <c r="A4174">
        <v>2</v>
      </c>
      <c r="B4174" s="35">
        <v>27.43</v>
      </c>
    </row>
    <row r="4175" spans="1:2">
      <c r="A4175">
        <v>2</v>
      </c>
      <c r="B4175" s="35">
        <v>31.41</v>
      </c>
    </row>
    <row r="4176" spans="1:2">
      <c r="A4176">
        <v>2</v>
      </c>
      <c r="B4176" s="35">
        <v>34.39</v>
      </c>
    </row>
    <row r="4177" spans="1:2">
      <c r="A4177">
        <v>2</v>
      </c>
      <c r="B4177" s="35">
        <v>36.74</v>
      </c>
    </row>
    <row r="4178" spans="1:2">
      <c r="A4178">
        <v>2</v>
      </c>
      <c r="B4178" s="35">
        <v>22.85</v>
      </c>
    </row>
    <row r="4179" spans="1:2">
      <c r="A4179">
        <v>2</v>
      </c>
      <c r="B4179" s="35">
        <v>37.630000000000003</v>
      </c>
    </row>
    <row r="4180" spans="1:2">
      <c r="A4180">
        <v>2</v>
      </c>
      <c r="B4180" s="35">
        <v>37.39</v>
      </c>
    </row>
    <row r="4181" spans="1:2">
      <c r="A4181">
        <v>2</v>
      </c>
      <c r="B4181" s="35">
        <v>36.380000000000003</v>
      </c>
    </row>
    <row r="4182" spans="1:2">
      <c r="A4182">
        <v>2</v>
      </c>
      <c r="B4182" s="35">
        <v>33.01</v>
      </c>
    </row>
    <row r="4183" spans="1:2">
      <c r="A4183">
        <v>2</v>
      </c>
      <c r="B4183" s="35">
        <v>21.6</v>
      </c>
    </row>
    <row r="4184" spans="1:2">
      <c r="A4184">
        <v>2</v>
      </c>
      <c r="B4184" s="35">
        <v>21.5</v>
      </c>
    </row>
    <row r="4185" spans="1:2">
      <c r="A4185">
        <v>2</v>
      </c>
      <c r="B4185" s="35">
        <v>23.04</v>
      </c>
    </row>
    <row r="4186" spans="1:2">
      <c r="A4186">
        <v>2</v>
      </c>
      <c r="B4186" s="35">
        <v>30.69</v>
      </c>
    </row>
    <row r="4187" spans="1:2">
      <c r="A4187">
        <v>2</v>
      </c>
      <c r="B4187" s="35">
        <v>35.409999999999997</v>
      </c>
    </row>
    <row r="4188" spans="1:2">
      <c r="A4188">
        <v>2</v>
      </c>
      <c r="B4188" s="35">
        <v>35.35</v>
      </c>
    </row>
    <row r="4189" spans="1:2">
      <c r="A4189">
        <v>2</v>
      </c>
      <c r="B4189" s="35">
        <v>34.5</v>
      </c>
    </row>
    <row r="4190" spans="1:2">
      <c r="A4190">
        <v>2</v>
      </c>
      <c r="B4190" s="35">
        <v>36.590000000000003</v>
      </c>
    </row>
    <row r="4191" spans="1:2">
      <c r="A4191">
        <v>2</v>
      </c>
      <c r="B4191" s="35">
        <v>34.61</v>
      </c>
    </row>
    <row r="4192" spans="1:2">
      <c r="A4192">
        <v>2</v>
      </c>
      <c r="B4192" s="35">
        <v>33.380000000000003</v>
      </c>
    </row>
    <row r="4193" spans="1:2">
      <c r="A4193">
        <v>2</v>
      </c>
      <c r="B4193" s="35">
        <v>34.25</v>
      </c>
    </row>
    <row r="4194" spans="1:2">
      <c r="A4194">
        <v>2</v>
      </c>
      <c r="B4194" s="35">
        <v>34.01</v>
      </c>
    </row>
    <row r="4195" spans="1:2">
      <c r="A4195">
        <v>2</v>
      </c>
      <c r="B4195" s="35">
        <v>35.83</v>
      </c>
    </row>
    <row r="4196" spans="1:2">
      <c r="A4196">
        <v>2</v>
      </c>
      <c r="B4196" s="35">
        <v>33.380000000000003</v>
      </c>
    </row>
    <row r="4197" spans="1:2">
      <c r="A4197">
        <v>2</v>
      </c>
      <c r="B4197" s="35">
        <v>29.72</v>
      </c>
    </row>
    <row r="4198" spans="1:2">
      <c r="A4198">
        <v>2</v>
      </c>
      <c r="B4198" s="35">
        <v>30</v>
      </c>
    </row>
    <row r="4199" spans="1:2">
      <c r="A4199">
        <v>2</v>
      </c>
      <c r="B4199" s="35">
        <v>33</v>
      </c>
    </row>
    <row r="4200" spans="1:2">
      <c r="A4200">
        <v>2</v>
      </c>
      <c r="B4200" s="35">
        <v>36.590000000000003</v>
      </c>
    </row>
    <row r="4201" spans="1:2">
      <c r="A4201">
        <v>2</v>
      </c>
      <c r="B4201" s="35">
        <v>38.630000000000003</v>
      </c>
    </row>
    <row r="4202" spans="1:2">
      <c r="A4202">
        <v>2</v>
      </c>
      <c r="B4202" s="35">
        <v>31.09</v>
      </c>
    </row>
    <row r="4203" spans="1:2">
      <c r="A4203">
        <v>2</v>
      </c>
      <c r="B4203" s="35">
        <v>39.5</v>
      </c>
    </row>
    <row r="4204" spans="1:2">
      <c r="A4204">
        <v>2</v>
      </c>
      <c r="B4204" s="35">
        <v>38.69</v>
      </c>
    </row>
    <row r="4205" spans="1:2">
      <c r="A4205">
        <v>2</v>
      </c>
      <c r="B4205" s="35">
        <v>38.19</v>
      </c>
    </row>
    <row r="4206" spans="1:2">
      <c r="A4206">
        <v>2</v>
      </c>
      <c r="B4206" s="35">
        <v>36.81</v>
      </c>
    </row>
    <row r="4207" spans="1:2">
      <c r="A4207">
        <v>2</v>
      </c>
      <c r="B4207" s="35">
        <v>30.08</v>
      </c>
    </row>
    <row r="4208" spans="1:2">
      <c r="A4208">
        <v>2</v>
      </c>
      <c r="B4208" s="35">
        <v>29</v>
      </c>
    </row>
    <row r="4209" spans="1:2">
      <c r="A4209">
        <v>2</v>
      </c>
      <c r="B4209" s="35">
        <v>30.61</v>
      </c>
    </row>
    <row r="4210" spans="1:2">
      <c r="A4210">
        <v>2</v>
      </c>
      <c r="B4210" s="35">
        <v>35.9</v>
      </c>
    </row>
    <row r="4211" spans="1:2">
      <c r="A4211">
        <v>2</v>
      </c>
      <c r="B4211" s="35">
        <v>37.15</v>
      </c>
    </row>
    <row r="4212" spans="1:2">
      <c r="A4212">
        <v>2</v>
      </c>
      <c r="B4212" s="35">
        <v>37.159999999999997</v>
      </c>
    </row>
    <row r="4213" spans="1:2">
      <c r="A4213">
        <v>2</v>
      </c>
      <c r="B4213" s="35">
        <v>34.9</v>
      </c>
    </row>
    <row r="4214" spans="1:2">
      <c r="A4214">
        <v>2</v>
      </c>
      <c r="B4214" s="35">
        <v>38.19</v>
      </c>
    </row>
    <row r="4215" spans="1:2">
      <c r="A4215">
        <v>2</v>
      </c>
      <c r="B4215" s="35">
        <v>37.159999999999997</v>
      </c>
    </row>
    <row r="4216" spans="1:2">
      <c r="A4216">
        <v>2</v>
      </c>
      <c r="B4216" s="35">
        <v>37.29</v>
      </c>
    </row>
    <row r="4217" spans="1:2">
      <c r="A4217">
        <v>2</v>
      </c>
      <c r="B4217" s="35">
        <v>37.21</v>
      </c>
    </row>
    <row r="4218" spans="1:2">
      <c r="A4218">
        <v>2</v>
      </c>
      <c r="B4218" s="35">
        <v>37.29</v>
      </c>
    </row>
    <row r="4219" spans="1:2">
      <c r="A4219">
        <v>2</v>
      </c>
      <c r="B4219" s="35">
        <v>37.44</v>
      </c>
    </row>
    <row r="4220" spans="1:2">
      <c r="A4220">
        <v>2</v>
      </c>
      <c r="B4220" s="35">
        <v>35.75</v>
      </c>
    </row>
    <row r="4221" spans="1:2">
      <c r="A4221">
        <v>2</v>
      </c>
      <c r="B4221" s="35">
        <v>32.72</v>
      </c>
    </row>
    <row r="4222" spans="1:2">
      <c r="A4222">
        <v>2</v>
      </c>
      <c r="B4222" s="35">
        <v>33.979999999999997</v>
      </c>
    </row>
    <row r="4223" spans="1:2">
      <c r="A4223">
        <v>2</v>
      </c>
      <c r="B4223" s="35">
        <v>37.159999999999997</v>
      </c>
    </row>
    <row r="4224" spans="1:2">
      <c r="A4224">
        <v>2</v>
      </c>
      <c r="B4224" s="35">
        <v>39.97</v>
      </c>
    </row>
    <row r="4225" spans="1:2">
      <c r="A4225">
        <v>2</v>
      </c>
      <c r="B4225" s="35">
        <v>40.130000000000003</v>
      </c>
    </row>
    <row r="4226" spans="1:2">
      <c r="A4226">
        <v>2</v>
      </c>
      <c r="B4226" s="35">
        <v>36.72</v>
      </c>
    </row>
    <row r="4227" spans="1:2">
      <c r="A4227">
        <v>2</v>
      </c>
      <c r="B4227" s="35">
        <v>41.02</v>
      </c>
    </row>
    <row r="4228" spans="1:2">
      <c r="A4228">
        <v>2</v>
      </c>
      <c r="B4228" s="35">
        <v>40</v>
      </c>
    </row>
    <row r="4229" spans="1:2">
      <c r="A4229">
        <v>2</v>
      </c>
      <c r="B4229" s="35">
        <v>39.51</v>
      </c>
    </row>
    <row r="4230" spans="1:2">
      <c r="A4230">
        <v>2</v>
      </c>
      <c r="B4230" s="35">
        <v>38.19</v>
      </c>
    </row>
    <row r="4231" spans="1:2">
      <c r="A4231">
        <v>2</v>
      </c>
      <c r="B4231" s="35">
        <v>35.04</v>
      </c>
    </row>
    <row r="4232" spans="1:2">
      <c r="A4232">
        <v>2</v>
      </c>
      <c r="B4232" s="35">
        <v>35.33</v>
      </c>
    </row>
    <row r="4233" spans="1:2">
      <c r="A4233">
        <v>2</v>
      </c>
      <c r="B4233" s="35">
        <v>36.72</v>
      </c>
    </row>
    <row r="4234" spans="1:2">
      <c r="A4234">
        <v>2</v>
      </c>
      <c r="B4234" s="35">
        <v>37</v>
      </c>
    </row>
    <row r="4235" spans="1:2">
      <c r="A4235">
        <v>2</v>
      </c>
      <c r="B4235" s="35">
        <v>37.21</v>
      </c>
    </row>
    <row r="4236" spans="1:2">
      <c r="A4236">
        <v>2</v>
      </c>
      <c r="B4236" s="35">
        <v>39.03</v>
      </c>
    </row>
    <row r="4237" spans="1:2">
      <c r="A4237">
        <v>2</v>
      </c>
      <c r="B4237" s="35">
        <v>37.659999999999997</v>
      </c>
    </row>
    <row r="4238" spans="1:2">
      <c r="A4238">
        <v>2</v>
      </c>
      <c r="B4238" s="35">
        <v>40.75</v>
      </c>
    </row>
    <row r="4239" spans="1:2">
      <c r="A4239">
        <v>2</v>
      </c>
      <c r="B4239" s="35">
        <v>40.1</v>
      </c>
    </row>
    <row r="4240" spans="1:2">
      <c r="A4240">
        <v>2</v>
      </c>
      <c r="B4240" s="35">
        <v>39.75</v>
      </c>
    </row>
    <row r="4241" spans="1:2">
      <c r="A4241">
        <v>2</v>
      </c>
      <c r="B4241" s="35">
        <v>39.24</v>
      </c>
    </row>
    <row r="4242" spans="1:2">
      <c r="A4242">
        <v>2</v>
      </c>
      <c r="B4242" s="35">
        <v>40.1</v>
      </c>
    </row>
    <row r="4243" spans="1:2">
      <c r="A4243">
        <v>2</v>
      </c>
      <c r="B4243" s="35">
        <v>39.979999999999997</v>
      </c>
    </row>
    <row r="4244" spans="1:2">
      <c r="A4244">
        <v>2</v>
      </c>
      <c r="B4244" s="35">
        <v>38.25</v>
      </c>
    </row>
    <row r="4245" spans="1:2">
      <c r="A4245">
        <v>2</v>
      </c>
      <c r="B4245" s="35">
        <v>36</v>
      </c>
    </row>
    <row r="4246" spans="1:2">
      <c r="A4246">
        <v>2</v>
      </c>
      <c r="B4246" s="35">
        <v>34.76</v>
      </c>
    </row>
    <row r="4247" spans="1:2">
      <c r="A4247">
        <v>2</v>
      </c>
      <c r="B4247" s="35">
        <v>37.06</v>
      </c>
    </row>
    <row r="4248" spans="1:2">
      <c r="A4248">
        <v>2</v>
      </c>
      <c r="B4248" s="35">
        <v>39.549999999999997</v>
      </c>
    </row>
    <row r="4249" spans="1:2">
      <c r="A4249">
        <v>2</v>
      </c>
      <c r="B4249" s="35">
        <v>40.44</v>
      </c>
    </row>
    <row r="4250" spans="1:2">
      <c r="A4250">
        <v>2</v>
      </c>
      <c r="B4250" s="35">
        <v>39.409999999999997</v>
      </c>
    </row>
    <row r="4251" spans="1:2">
      <c r="A4251">
        <v>2</v>
      </c>
      <c r="B4251" s="35">
        <v>41.23</v>
      </c>
    </row>
    <row r="4252" spans="1:2">
      <c r="A4252">
        <v>2</v>
      </c>
      <c r="B4252" s="35">
        <v>40.24</v>
      </c>
    </row>
    <row r="4253" spans="1:2">
      <c r="A4253">
        <v>2</v>
      </c>
      <c r="B4253" s="35">
        <v>40.1</v>
      </c>
    </row>
    <row r="4254" spans="1:2">
      <c r="A4254">
        <v>2</v>
      </c>
      <c r="B4254" s="35">
        <v>38.630000000000003</v>
      </c>
    </row>
    <row r="4255" spans="1:2">
      <c r="A4255">
        <v>2</v>
      </c>
      <c r="B4255" s="35">
        <v>38.99</v>
      </c>
    </row>
    <row r="4256" spans="1:2">
      <c r="A4256">
        <v>2</v>
      </c>
      <c r="B4256" s="35">
        <v>38.630000000000003</v>
      </c>
    </row>
    <row r="4257" spans="1:2">
      <c r="A4257">
        <v>2</v>
      </c>
      <c r="B4257" s="35">
        <v>39.409999999999997</v>
      </c>
    </row>
    <row r="4258" spans="1:2">
      <c r="A4258">
        <v>2</v>
      </c>
      <c r="B4258" s="35">
        <v>40.01</v>
      </c>
    </row>
    <row r="4259" spans="1:2">
      <c r="A4259">
        <v>2</v>
      </c>
      <c r="B4259" s="35">
        <v>40.729999999999997</v>
      </c>
    </row>
    <row r="4260" spans="1:2">
      <c r="A4260">
        <v>2</v>
      </c>
      <c r="B4260" s="35">
        <v>42.09</v>
      </c>
    </row>
    <row r="4261" spans="1:2">
      <c r="A4261">
        <v>2</v>
      </c>
      <c r="B4261" s="35">
        <v>40.98</v>
      </c>
    </row>
    <row r="4262" spans="1:2">
      <c r="A4262">
        <v>2</v>
      </c>
      <c r="B4262" s="35">
        <v>40.130000000000003</v>
      </c>
    </row>
    <row r="4263" spans="1:2">
      <c r="A4263">
        <v>2</v>
      </c>
      <c r="B4263" s="35">
        <v>39.520000000000003</v>
      </c>
    </row>
    <row r="4264" spans="1:2">
      <c r="A4264">
        <v>2</v>
      </c>
      <c r="B4264" s="35">
        <v>37.19</v>
      </c>
    </row>
    <row r="4265" spans="1:2">
      <c r="A4265">
        <v>2</v>
      </c>
      <c r="B4265" s="35">
        <v>37.29</v>
      </c>
    </row>
    <row r="4266" spans="1:2">
      <c r="A4266">
        <v>2</v>
      </c>
      <c r="B4266" s="35">
        <v>38.020000000000003</v>
      </c>
    </row>
    <row r="4267" spans="1:2">
      <c r="A4267">
        <v>2</v>
      </c>
      <c r="B4267" s="35">
        <v>36.1</v>
      </c>
    </row>
    <row r="4268" spans="1:2">
      <c r="A4268">
        <v>2</v>
      </c>
      <c r="B4268" s="35">
        <v>33</v>
      </c>
    </row>
    <row r="4269" spans="1:2">
      <c r="A4269">
        <v>2</v>
      </c>
      <c r="B4269" s="35">
        <v>32.18</v>
      </c>
    </row>
    <row r="4270" spans="1:2">
      <c r="A4270">
        <v>2</v>
      </c>
      <c r="B4270" s="35">
        <v>33.28</v>
      </c>
    </row>
    <row r="4271" spans="1:2">
      <c r="A4271">
        <v>2</v>
      </c>
      <c r="B4271" s="35">
        <v>36.01</v>
      </c>
    </row>
    <row r="4272" spans="1:2">
      <c r="A4272">
        <v>2</v>
      </c>
      <c r="B4272" s="35">
        <v>38</v>
      </c>
    </row>
    <row r="4273" spans="1:2">
      <c r="A4273">
        <v>2</v>
      </c>
      <c r="B4273" s="35">
        <v>38.409999999999997</v>
      </c>
    </row>
    <row r="4274" spans="1:2">
      <c r="A4274">
        <v>2</v>
      </c>
      <c r="B4274" s="35">
        <v>38.630000000000003</v>
      </c>
    </row>
    <row r="4275" spans="1:2">
      <c r="A4275">
        <v>2</v>
      </c>
      <c r="B4275" s="35">
        <v>40.01</v>
      </c>
    </row>
    <row r="4276" spans="1:2">
      <c r="A4276">
        <v>2</v>
      </c>
      <c r="B4276" s="35">
        <v>39.9</v>
      </c>
    </row>
    <row r="4277" spans="1:2">
      <c r="A4277">
        <v>2</v>
      </c>
      <c r="B4277" s="35">
        <v>40.1</v>
      </c>
    </row>
    <row r="4278" spans="1:2">
      <c r="A4278">
        <v>2</v>
      </c>
      <c r="B4278" s="35">
        <v>37.4</v>
      </c>
    </row>
    <row r="4279" spans="1:2">
      <c r="A4279">
        <v>2</v>
      </c>
      <c r="B4279" s="35">
        <v>38.25</v>
      </c>
    </row>
    <row r="4280" spans="1:2">
      <c r="A4280">
        <v>2</v>
      </c>
      <c r="B4280" s="35">
        <v>37.78</v>
      </c>
    </row>
    <row r="4281" spans="1:2">
      <c r="A4281">
        <v>2</v>
      </c>
      <c r="B4281" s="35">
        <v>38.25</v>
      </c>
    </row>
    <row r="4282" spans="1:2">
      <c r="A4282">
        <v>2</v>
      </c>
      <c r="B4282" s="35">
        <v>38.630000000000003</v>
      </c>
    </row>
    <row r="4283" spans="1:2">
      <c r="A4283">
        <v>2</v>
      </c>
      <c r="B4283" s="35">
        <v>38.94</v>
      </c>
    </row>
    <row r="4284" spans="1:2">
      <c r="A4284">
        <v>2</v>
      </c>
      <c r="B4284" s="35">
        <v>40.130000000000003</v>
      </c>
    </row>
    <row r="4285" spans="1:2">
      <c r="A4285">
        <v>2</v>
      </c>
      <c r="B4285" s="35">
        <v>39.19</v>
      </c>
    </row>
    <row r="4286" spans="1:2">
      <c r="A4286">
        <v>2</v>
      </c>
      <c r="B4286" s="35">
        <v>39.19</v>
      </c>
    </row>
    <row r="4287" spans="1:2">
      <c r="A4287">
        <v>2</v>
      </c>
      <c r="B4287" s="35">
        <v>37.64</v>
      </c>
    </row>
    <row r="4288" spans="1:2">
      <c r="A4288">
        <v>2</v>
      </c>
      <c r="B4288" s="35">
        <v>27.1</v>
      </c>
    </row>
    <row r="4289" spans="1:2">
      <c r="A4289">
        <v>2</v>
      </c>
      <c r="B4289" s="35">
        <v>27</v>
      </c>
    </row>
    <row r="4290" spans="1:2">
      <c r="A4290">
        <v>2</v>
      </c>
      <c r="B4290" s="35">
        <v>28.74</v>
      </c>
    </row>
    <row r="4291" spans="1:2">
      <c r="A4291">
        <v>2</v>
      </c>
      <c r="B4291" s="35">
        <v>29.13</v>
      </c>
    </row>
    <row r="4292" spans="1:2">
      <c r="A4292">
        <v>2</v>
      </c>
      <c r="B4292" s="35">
        <v>29.13</v>
      </c>
    </row>
    <row r="4293" spans="1:2">
      <c r="A4293">
        <v>2</v>
      </c>
      <c r="B4293" s="35">
        <v>27.1</v>
      </c>
    </row>
    <row r="4294" spans="1:2">
      <c r="A4294">
        <v>2</v>
      </c>
      <c r="B4294" s="35">
        <v>26.13</v>
      </c>
    </row>
    <row r="4295" spans="1:2">
      <c r="A4295">
        <v>2</v>
      </c>
      <c r="B4295" s="35">
        <v>26.66</v>
      </c>
    </row>
    <row r="4296" spans="1:2">
      <c r="A4296">
        <v>2</v>
      </c>
      <c r="B4296" s="35">
        <v>27.08</v>
      </c>
    </row>
    <row r="4297" spans="1:2">
      <c r="A4297">
        <v>2</v>
      </c>
      <c r="B4297" s="35">
        <v>30.52</v>
      </c>
    </row>
    <row r="4298" spans="1:2">
      <c r="A4298">
        <v>2</v>
      </c>
      <c r="B4298" s="35">
        <v>29.13</v>
      </c>
    </row>
    <row r="4299" spans="1:2">
      <c r="A4299">
        <v>2</v>
      </c>
      <c r="B4299" s="35">
        <v>34</v>
      </c>
    </row>
    <row r="4300" spans="1:2">
      <c r="A4300">
        <v>2</v>
      </c>
      <c r="B4300" s="35">
        <v>39.56</v>
      </c>
    </row>
    <row r="4301" spans="1:2">
      <c r="A4301">
        <v>2</v>
      </c>
      <c r="B4301" s="35">
        <v>39.840000000000003</v>
      </c>
    </row>
    <row r="4302" spans="1:2">
      <c r="A4302">
        <v>2</v>
      </c>
      <c r="B4302" s="35">
        <v>39.04</v>
      </c>
    </row>
    <row r="4303" spans="1:2">
      <c r="A4303">
        <v>2</v>
      </c>
      <c r="B4303" s="35">
        <v>28.38</v>
      </c>
    </row>
    <row r="4304" spans="1:2">
      <c r="A4304">
        <v>2</v>
      </c>
      <c r="B4304" s="35">
        <v>27.14</v>
      </c>
    </row>
    <row r="4305" spans="1:2">
      <c r="A4305">
        <v>2</v>
      </c>
      <c r="B4305" s="35">
        <v>27.1</v>
      </c>
    </row>
    <row r="4306" spans="1:2">
      <c r="A4306">
        <v>2</v>
      </c>
      <c r="B4306" s="35">
        <v>27</v>
      </c>
    </row>
    <row r="4307" spans="1:2">
      <c r="A4307">
        <v>2</v>
      </c>
      <c r="B4307" s="35">
        <v>27.72</v>
      </c>
    </row>
    <row r="4308" spans="1:2">
      <c r="A4308">
        <v>2</v>
      </c>
      <c r="B4308" s="35">
        <v>28.44</v>
      </c>
    </row>
    <row r="4309" spans="1:2">
      <c r="A4309">
        <v>2</v>
      </c>
      <c r="B4309" s="35">
        <v>28.22</v>
      </c>
    </row>
    <row r="4310" spans="1:2">
      <c r="A4310">
        <v>2</v>
      </c>
      <c r="B4310" s="35">
        <v>38.479999999999997</v>
      </c>
    </row>
    <row r="4311" spans="1:2">
      <c r="A4311">
        <v>2</v>
      </c>
      <c r="B4311" s="35">
        <v>30.57</v>
      </c>
    </row>
    <row r="4312" spans="1:2">
      <c r="A4312">
        <v>2</v>
      </c>
      <c r="B4312" s="35">
        <v>26.49</v>
      </c>
    </row>
    <row r="4313" spans="1:2">
      <c r="A4313">
        <v>2</v>
      </c>
      <c r="B4313" s="35">
        <v>28.28</v>
      </c>
    </row>
    <row r="4314" spans="1:2">
      <c r="A4314">
        <v>2</v>
      </c>
      <c r="B4314" s="35">
        <v>28.09</v>
      </c>
    </row>
    <row r="4315" spans="1:2">
      <c r="A4315">
        <v>2</v>
      </c>
      <c r="B4315" s="35">
        <v>28.88</v>
      </c>
    </row>
    <row r="4316" spans="1:2">
      <c r="A4316">
        <v>2</v>
      </c>
      <c r="B4316" s="35">
        <v>28.89</v>
      </c>
    </row>
    <row r="4317" spans="1:2">
      <c r="A4317">
        <v>2</v>
      </c>
      <c r="B4317" s="35">
        <v>26.9</v>
      </c>
    </row>
    <row r="4318" spans="1:2">
      <c r="A4318">
        <v>2</v>
      </c>
      <c r="B4318" s="35">
        <v>26.16</v>
      </c>
    </row>
    <row r="4319" spans="1:2">
      <c r="A4319">
        <v>2</v>
      </c>
      <c r="B4319" s="35">
        <v>26.1</v>
      </c>
    </row>
    <row r="4320" spans="1:2">
      <c r="A4320">
        <v>2</v>
      </c>
      <c r="B4320" s="35">
        <v>26.26</v>
      </c>
    </row>
    <row r="4321" spans="1:2">
      <c r="A4321">
        <v>2</v>
      </c>
      <c r="B4321" s="35">
        <v>29.83</v>
      </c>
    </row>
    <row r="4322" spans="1:2">
      <c r="A4322">
        <v>2</v>
      </c>
      <c r="B4322" s="35">
        <v>29.13</v>
      </c>
    </row>
    <row r="4323" spans="1:2">
      <c r="A4323">
        <v>2</v>
      </c>
      <c r="B4323" s="35">
        <v>33.04</v>
      </c>
    </row>
    <row r="4324" spans="1:2">
      <c r="A4324">
        <v>2</v>
      </c>
      <c r="B4324" s="35">
        <v>36.53</v>
      </c>
    </row>
    <row r="4325" spans="1:2">
      <c r="A4325">
        <v>2</v>
      </c>
      <c r="B4325" s="35">
        <v>39.07</v>
      </c>
    </row>
    <row r="4326" spans="1:2">
      <c r="A4326">
        <v>2</v>
      </c>
      <c r="B4326" s="35">
        <v>31.18</v>
      </c>
    </row>
    <row r="4327" spans="1:2">
      <c r="A4327">
        <v>2</v>
      </c>
      <c r="B4327" s="35">
        <v>28.38</v>
      </c>
    </row>
    <row r="4328" spans="1:2">
      <c r="A4328">
        <v>2</v>
      </c>
      <c r="B4328" s="35">
        <v>28.38</v>
      </c>
    </row>
    <row r="4329" spans="1:2">
      <c r="A4329">
        <v>2</v>
      </c>
      <c r="B4329" s="35">
        <v>28.38</v>
      </c>
    </row>
    <row r="4330" spans="1:2">
      <c r="A4330">
        <v>2</v>
      </c>
      <c r="B4330" s="35">
        <v>28.28</v>
      </c>
    </row>
    <row r="4331" spans="1:2">
      <c r="A4331">
        <v>2</v>
      </c>
      <c r="B4331" s="35">
        <v>27.17</v>
      </c>
    </row>
    <row r="4332" spans="1:2">
      <c r="A4332">
        <v>2</v>
      </c>
      <c r="B4332" s="35">
        <v>28</v>
      </c>
    </row>
    <row r="4333" spans="1:2">
      <c r="A4333">
        <v>2</v>
      </c>
      <c r="B4333" s="35">
        <v>26.36</v>
      </c>
    </row>
    <row r="4334" spans="1:2">
      <c r="A4334">
        <v>2</v>
      </c>
      <c r="B4334" s="35">
        <v>39.76</v>
      </c>
    </row>
    <row r="4335" spans="1:2">
      <c r="A4335">
        <v>2</v>
      </c>
      <c r="B4335" s="35">
        <v>39.04</v>
      </c>
    </row>
    <row r="4336" spans="1:2">
      <c r="A4336">
        <v>2</v>
      </c>
      <c r="B4336" s="35">
        <v>39.4</v>
      </c>
    </row>
    <row r="4337" spans="1:2">
      <c r="A4337">
        <v>2</v>
      </c>
      <c r="B4337" s="35">
        <v>39.4</v>
      </c>
    </row>
    <row r="4338" spans="1:2">
      <c r="A4338">
        <v>2</v>
      </c>
      <c r="B4338" s="35">
        <v>39.69</v>
      </c>
    </row>
    <row r="4339" spans="1:2">
      <c r="A4339">
        <v>2</v>
      </c>
      <c r="B4339" s="35">
        <v>39.840000000000003</v>
      </c>
    </row>
    <row r="4340" spans="1:2">
      <c r="A4340">
        <v>2</v>
      </c>
      <c r="B4340" s="35">
        <v>39.44</v>
      </c>
    </row>
    <row r="4341" spans="1:2">
      <c r="A4341">
        <v>2</v>
      </c>
      <c r="B4341" s="35">
        <v>37.14</v>
      </c>
    </row>
    <row r="4342" spans="1:2">
      <c r="A4342">
        <v>2</v>
      </c>
      <c r="B4342" s="35">
        <v>33.979999999999997</v>
      </c>
    </row>
    <row r="4343" spans="1:2">
      <c r="A4343">
        <v>2</v>
      </c>
      <c r="B4343" s="35">
        <v>32.24</v>
      </c>
    </row>
    <row r="4344" spans="1:2">
      <c r="A4344">
        <v>2</v>
      </c>
      <c r="B4344" s="35">
        <v>33.090000000000003</v>
      </c>
    </row>
    <row r="4345" spans="1:2">
      <c r="A4345">
        <v>2</v>
      </c>
      <c r="B4345" s="35">
        <v>34.950000000000003</v>
      </c>
    </row>
    <row r="4346" spans="1:2">
      <c r="A4346">
        <v>2</v>
      </c>
      <c r="B4346" s="35">
        <v>38.07</v>
      </c>
    </row>
    <row r="4347" spans="1:2">
      <c r="A4347">
        <v>2</v>
      </c>
      <c r="B4347" s="35">
        <v>34.9</v>
      </c>
    </row>
    <row r="4348" spans="1:2">
      <c r="A4348">
        <v>2</v>
      </c>
      <c r="B4348" s="35">
        <v>38.19</v>
      </c>
    </row>
    <row r="4349" spans="1:2">
      <c r="A4349">
        <v>2</v>
      </c>
      <c r="B4349" s="35">
        <v>37.369999999999997</v>
      </c>
    </row>
    <row r="4350" spans="1:2">
      <c r="A4350">
        <v>2</v>
      </c>
      <c r="B4350" s="35">
        <v>30.91</v>
      </c>
    </row>
    <row r="4351" spans="1:2">
      <c r="A4351">
        <v>2</v>
      </c>
      <c r="B4351" s="35">
        <v>37.369999999999997</v>
      </c>
    </row>
    <row r="4352" spans="1:2">
      <c r="A4352">
        <v>2</v>
      </c>
      <c r="B4352" s="35">
        <v>37.369999999999997</v>
      </c>
    </row>
    <row r="4353" spans="1:2">
      <c r="A4353">
        <v>2</v>
      </c>
      <c r="B4353" s="35">
        <v>39.04</v>
      </c>
    </row>
    <row r="4354" spans="1:2">
      <c r="A4354">
        <v>2</v>
      </c>
      <c r="B4354" s="35">
        <v>39.47</v>
      </c>
    </row>
    <row r="4355" spans="1:2">
      <c r="A4355">
        <v>2</v>
      </c>
      <c r="B4355" s="35">
        <v>39.04</v>
      </c>
    </row>
    <row r="4356" spans="1:2">
      <c r="A4356">
        <v>2</v>
      </c>
      <c r="B4356" s="35">
        <v>39.04</v>
      </c>
    </row>
    <row r="4357" spans="1:2">
      <c r="A4357">
        <v>2</v>
      </c>
      <c r="B4357" s="35">
        <v>38.799999999999997</v>
      </c>
    </row>
    <row r="4358" spans="1:2">
      <c r="A4358">
        <v>2</v>
      </c>
      <c r="B4358" s="35">
        <v>37.270000000000003</v>
      </c>
    </row>
    <row r="4359" spans="1:2">
      <c r="A4359">
        <v>2</v>
      </c>
      <c r="B4359" s="35">
        <v>34.01</v>
      </c>
    </row>
    <row r="4360" spans="1:2">
      <c r="A4360">
        <v>2</v>
      </c>
      <c r="B4360" s="35">
        <v>39.840000000000003</v>
      </c>
    </row>
    <row r="4361" spans="1:2">
      <c r="A4361">
        <v>2</v>
      </c>
      <c r="B4361" s="35">
        <v>40.01</v>
      </c>
    </row>
    <row r="4362" spans="1:2">
      <c r="A4362">
        <v>2</v>
      </c>
      <c r="B4362" s="35">
        <v>39.44</v>
      </c>
    </row>
    <row r="4363" spans="1:2">
      <c r="A4363">
        <v>2</v>
      </c>
      <c r="B4363" s="35">
        <v>39.19</v>
      </c>
    </row>
    <row r="4364" spans="1:2">
      <c r="A4364">
        <v>2</v>
      </c>
      <c r="B4364" s="35">
        <v>38.369999999999997</v>
      </c>
    </row>
    <row r="4365" spans="1:2">
      <c r="A4365">
        <v>2</v>
      </c>
      <c r="B4365" s="35">
        <v>37.19</v>
      </c>
    </row>
    <row r="4366" spans="1:2">
      <c r="A4366">
        <v>2</v>
      </c>
      <c r="B4366" s="35">
        <v>34.979999999999997</v>
      </c>
    </row>
    <row r="4367" spans="1:2">
      <c r="A4367">
        <v>2</v>
      </c>
      <c r="B4367" s="35">
        <v>37.369999999999997</v>
      </c>
    </row>
    <row r="4368" spans="1:2">
      <c r="A4368">
        <v>2</v>
      </c>
      <c r="B4368" s="35">
        <v>38.799999999999997</v>
      </c>
    </row>
    <row r="4369" spans="1:2">
      <c r="A4369">
        <v>2</v>
      </c>
      <c r="B4369" s="35">
        <v>39.9</v>
      </c>
    </row>
    <row r="4370" spans="1:2">
      <c r="A4370">
        <v>2</v>
      </c>
      <c r="B4370" s="35">
        <v>32.57</v>
      </c>
    </row>
    <row r="4371" spans="1:2">
      <c r="A4371">
        <v>2</v>
      </c>
      <c r="B4371" s="35">
        <v>39.04</v>
      </c>
    </row>
    <row r="4372" spans="1:2">
      <c r="A4372">
        <v>2</v>
      </c>
      <c r="B4372" s="35">
        <v>39.840000000000003</v>
      </c>
    </row>
    <row r="4373" spans="1:2">
      <c r="A4373">
        <v>2</v>
      </c>
      <c r="B4373" s="35">
        <v>39.76</v>
      </c>
    </row>
    <row r="4374" spans="1:2">
      <c r="A4374">
        <v>2</v>
      </c>
      <c r="B4374" s="35">
        <v>38.14</v>
      </c>
    </row>
    <row r="4375" spans="1:2">
      <c r="A4375">
        <v>2</v>
      </c>
      <c r="B4375" s="35">
        <v>31.98</v>
      </c>
    </row>
    <row r="4376" spans="1:2">
      <c r="A4376">
        <v>2</v>
      </c>
      <c r="B4376" s="35">
        <v>32.130000000000003</v>
      </c>
    </row>
    <row r="4377" spans="1:2">
      <c r="A4377">
        <v>2</v>
      </c>
      <c r="B4377" s="35">
        <v>36.369999999999997</v>
      </c>
    </row>
    <row r="4378" spans="1:2">
      <c r="A4378">
        <v>2</v>
      </c>
      <c r="B4378" s="35">
        <v>37.909999999999997</v>
      </c>
    </row>
    <row r="4379" spans="1:2">
      <c r="A4379">
        <v>2</v>
      </c>
      <c r="B4379" s="35">
        <v>37.909999999999997</v>
      </c>
    </row>
    <row r="4380" spans="1:2">
      <c r="A4380">
        <v>2</v>
      </c>
      <c r="B4380" s="35">
        <v>39.840000000000003</v>
      </c>
    </row>
    <row r="4381" spans="1:2">
      <c r="A4381">
        <v>2</v>
      </c>
      <c r="B4381" s="35">
        <v>39.94</v>
      </c>
    </row>
    <row r="4382" spans="1:2">
      <c r="A4382">
        <v>2</v>
      </c>
      <c r="B4382" s="35">
        <v>41.5</v>
      </c>
    </row>
    <row r="4383" spans="1:2">
      <c r="A4383">
        <v>2</v>
      </c>
      <c r="B4383" s="35">
        <v>42.77</v>
      </c>
    </row>
    <row r="4384" spans="1:2">
      <c r="A4384">
        <v>2</v>
      </c>
      <c r="B4384" s="35">
        <v>43.52</v>
      </c>
    </row>
    <row r="4385" spans="1:2">
      <c r="A4385">
        <v>2</v>
      </c>
      <c r="B4385" s="35">
        <v>44.44</v>
      </c>
    </row>
    <row r="4386" spans="1:2">
      <c r="A4386">
        <v>2</v>
      </c>
      <c r="B4386" s="35">
        <v>45.19</v>
      </c>
    </row>
    <row r="4387" spans="1:2">
      <c r="A4387">
        <v>2</v>
      </c>
      <c r="B4387" s="35">
        <v>45.74</v>
      </c>
    </row>
    <row r="4388" spans="1:2">
      <c r="A4388">
        <v>2</v>
      </c>
      <c r="B4388" s="35">
        <v>50.23</v>
      </c>
    </row>
    <row r="4389" spans="1:2">
      <c r="A4389">
        <v>2</v>
      </c>
      <c r="B4389" s="35">
        <v>51.74</v>
      </c>
    </row>
    <row r="4390" spans="1:2">
      <c r="A4390">
        <v>2</v>
      </c>
      <c r="B4390" s="35">
        <v>51.86</v>
      </c>
    </row>
    <row r="4391" spans="1:2">
      <c r="A4391">
        <v>2</v>
      </c>
      <c r="B4391" s="35">
        <v>52.57</v>
      </c>
    </row>
    <row r="4392" spans="1:2">
      <c r="A4392">
        <v>2</v>
      </c>
      <c r="B4392" s="35">
        <v>53.01</v>
      </c>
    </row>
    <row r="4393" spans="1:2">
      <c r="A4393">
        <v>2</v>
      </c>
      <c r="B4393" s="35">
        <v>54.65</v>
      </c>
    </row>
    <row r="4394" spans="1:2">
      <c r="A4394">
        <v>3</v>
      </c>
      <c r="B4394" s="35">
        <v>39.409999999999997</v>
      </c>
    </row>
    <row r="4395" spans="1:2">
      <c r="A4395">
        <v>3</v>
      </c>
      <c r="B4395" s="35">
        <v>37.909999999999997</v>
      </c>
    </row>
    <row r="4396" spans="1:2">
      <c r="A4396">
        <v>3</v>
      </c>
      <c r="B4396" s="35">
        <v>40.869999999999997</v>
      </c>
    </row>
    <row r="4397" spans="1:2">
      <c r="A4397">
        <v>3</v>
      </c>
      <c r="B4397" s="35">
        <v>40.15</v>
      </c>
    </row>
    <row r="4398" spans="1:2">
      <c r="A4398">
        <v>3</v>
      </c>
      <c r="B4398" s="35">
        <v>37</v>
      </c>
    </row>
    <row r="4399" spans="1:2">
      <c r="A4399">
        <v>3</v>
      </c>
      <c r="B4399" s="35">
        <v>40.6</v>
      </c>
    </row>
    <row r="4400" spans="1:2">
      <c r="A4400">
        <v>3</v>
      </c>
      <c r="B4400" s="35">
        <v>40.200000000000003</v>
      </c>
    </row>
    <row r="4401" spans="1:2">
      <c r="A4401">
        <v>3</v>
      </c>
      <c r="B4401" s="35">
        <v>39.99</v>
      </c>
    </row>
    <row r="4402" spans="1:2">
      <c r="A4402">
        <v>3</v>
      </c>
      <c r="B4402" s="35">
        <v>40.1</v>
      </c>
    </row>
    <row r="4403" spans="1:2">
      <c r="A4403">
        <v>3</v>
      </c>
      <c r="B4403" s="35">
        <v>39.880000000000003</v>
      </c>
    </row>
    <row r="4404" spans="1:2">
      <c r="A4404">
        <v>3</v>
      </c>
      <c r="B4404" s="35">
        <v>39.159999999999997</v>
      </c>
    </row>
    <row r="4405" spans="1:2">
      <c r="A4405">
        <v>3</v>
      </c>
      <c r="B4405" s="35">
        <v>42.84</v>
      </c>
    </row>
    <row r="4406" spans="1:2">
      <c r="A4406">
        <v>3</v>
      </c>
      <c r="B4406" s="35">
        <v>40.75</v>
      </c>
    </row>
    <row r="4407" spans="1:2">
      <c r="A4407">
        <v>3</v>
      </c>
      <c r="B4407" s="35">
        <v>42.64</v>
      </c>
    </row>
    <row r="4408" spans="1:2">
      <c r="A4408">
        <v>3</v>
      </c>
      <c r="B4408" s="35">
        <v>36.15</v>
      </c>
    </row>
    <row r="4409" spans="1:2">
      <c r="A4409">
        <v>3</v>
      </c>
      <c r="B4409" s="35">
        <v>37.409999999999997</v>
      </c>
    </row>
    <row r="4410" spans="1:2">
      <c r="A4410">
        <v>3</v>
      </c>
      <c r="B4410" s="35">
        <v>35.42</v>
      </c>
    </row>
    <row r="4411" spans="1:2">
      <c r="A4411">
        <v>3</v>
      </c>
      <c r="B4411" s="35">
        <v>37</v>
      </c>
    </row>
    <row r="4412" spans="1:2">
      <c r="A4412">
        <v>3</v>
      </c>
      <c r="B4412" s="35">
        <v>36</v>
      </c>
    </row>
    <row r="4413" spans="1:2">
      <c r="A4413">
        <v>3</v>
      </c>
      <c r="B4413" s="35">
        <v>40.799999999999997</v>
      </c>
    </row>
    <row r="4414" spans="1:2">
      <c r="A4414">
        <v>3</v>
      </c>
      <c r="B4414" s="35">
        <v>37.520000000000003</v>
      </c>
    </row>
    <row r="4415" spans="1:2">
      <c r="A4415">
        <v>3</v>
      </c>
      <c r="B4415" s="35">
        <v>44.92</v>
      </c>
    </row>
    <row r="4416" spans="1:2">
      <c r="A4416">
        <v>3</v>
      </c>
      <c r="B4416" s="35">
        <v>37.96</v>
      </c>
    </row>
    <row r="4417" spans="1:2">
      <c r="A4417">
        <v>3</v>
      </c>
      <c r="B4417" s="35">
        <v>36.19</v>
      </c>
    </row>
    <row r="4418" spans="1:2">
      <c r="A4418">
        <v>3</v>
      </c>
      <c r="B4418" s="35">
        <v>47.07</v>
      </c>
    </row>
    <row r="4419" spans="1:2">
      <c r="A4419">
        <v>3</v>
      </c>
      <c r="B4419" s="35">
        <v>42.47</v>
      </c>
    </row>
    <row r="4420" spans="1:2">
      <c r="A4420">
        <v>3</v>
      </c>
      <c r="B4420" s="35">
        <v>42.11</v>
      </c>
    </row>
    <row r="4421" spans="1:2">
      <c r="A4421">
        <v>3</v>
      </c>
      <c r="B4421" s="35">
        <v>41.46</v>
      </c>
    </row>
    <row r="4422" spans="1:2">
      <c r="A4422">
        <v>3</v>
      </c>
      <c r="B4422" s="35">
        <v>43.4</v>
      </c>
    </row>
    <row r="4423" spans="1:2">
      <c r="A4423">
        <v>3</v>
      </c>
      <c r="B4423" s="35">
        <v>42.04</v>
      </c>
    </row>
    <row r="4424" spans="1:2">
      <c r="A4424">
        <v>3</v>
      </c>
      <c r="B4424" s="35">
        <v>43.6</v>
      </c>
    </row>
    <row r="4425" spans="1:2">
      <c r="A4425">
        <v>3</v>
      </c>
      <c r="B4425" s="35">
        <v>44.21</v>
      </c>
    </row>
    <row r="4426" spans="1:2">
      <c r="A4426">
        <v>3</v>
      </c>
      <c r="B4426" s="35">
        <v>42.68</v>
      </c>
    </row>
    <row r="4427" spans="1:2">
      <c r="A4427">
        <v>3</v>
      </c>
      <c r="B4427" s="35">
        <v>45.07</v>
      </c>
    </row>
    <row r="4428" spans="1:2">
      <c r="A4428">
        <v>3</v>
      </c>
      <c r="B4428" s="35">
        <v>41.84</v>
      </c>
    </row>
    <row r="4429" spans="1:2">
      <c r="A4429">
        <v>3</v>
      </c>
      <c r="B4429" s="35">
        <v>42.23</v>
      </c>
    </row>
    <row r="4430" spans="1:2">
      <c r="A4430">
        <v>3</v>
      </c>
      <c r="B4430" s="35">
        <v>39.590000000000003</v>
      </c>
    </row>
    <row r="4431" spans="1:2">
      <c r="A4431">
        <v>3</v>
      </c>
      <c r="B4431" s="35">
        <v>41.09</v>
      </c>
    </row>
    <row r="4432" spans="1:2">
      <c r="A4432">
        <v>3</v>
      </c>
      <c r="B4432" s="35">
        <v>43.2</v>
      </c>
    </row>
    <row r="4433" spans="1:2">
      <c r="A4433">
        <v>3</v>
      </c>
      <c r="B4433" s="35">
        <v>39.79</v>
      </c>
    </row>
    <row r="4434" spans="1:2">
      <c r="A4434">
        <v>3</v>
      </c>
      <c r="B4434" s="35">
        <v>33.9</v>
      </c>
    </row>
    <row r="4435" spans="1:2">
      <c r="A4435">
        <v>3</v>
      </c>
      <c r="B4435" s="35">
        <v>41.83</v>
      </c>
    </row>
    <row r="4436" spans="1:2">
      <c r="A4436">
        <v>3</v>
      </c>
      <c r="B4436" s="35">
        <v>42.15</v>
      </c>
    </row>
    <row r="4437" spans="1:2">
      <c r="A4437">
        <v>3</v>
      </c>
      <c r="B4437" s="35">
        <v>43.23</v>
      </c>
    </row>
    <row r="4438" spans="1:2">
      <c r="A4438">
        <v>3</v>
      </c>
      <c r="B4438" s="35">
        <v>46.78</v>
      </c>
    </row>
    <row r="4439" spans="1:2">
      <c r="A4439">
        <v>3</v>
      </c>
      <c r="B4439" s="35">
        <v>50.84</v>
      </c>
    </row>
    <row r="4440" spans="1:2">
      <c r="A4440">
        <v>3</v>
      </c>
      <c r="B4440" s="35">
        <v>43.97</v>
      </c>
    </row>
    <row r="4441" spans="1:2">
      <c r="A4441">
        <v>3</v>
      </c>
      <c r="B4441" s="35">
        <v>43.07</v>
      </c>
    </row>
    <row r="4442" spans="1:2">
      <c r="A4442">
        <v>3</v>
      </c>
      <c r="B4442" s="35">
        <v>47.5</v>
      </c>
    </row>
    <row r="4443" spans="1:2">
      <c r="A4443">
        <v>3</v>
      </c>
      <c r="B4443" s="35">
        <v>53</v>
      </c>
    </row>
    <row r="4444" spans="1:2">
      <c r="A4444">
        <v>3</v>
      </c>
      <c r="B4444" s="35">
        <v>48.38</v>
      </c>
    </row>
    <row r="4445" spans="1:2">
      <c r="A4445">
        <v>3</v>
      </c>
      <c r="B4445" s="35">
        <v>44.86</v>
      </c>
    </row>
    <row r="4446" spans="1:2">
      <c r="A4446">
        <v>3</v>
      </c>
      <c r="B4446" s="35">
        <v>46.91</v>
      </c>
    </row>
    <row r="4447" spans="1:2">
      <c r="A4447">
        <v>3</v>
      </c>
      <c r="B4447" s="35">
        <v>50.81</v>
      </c>
    </row>
    <row r="4448" spans="1:2">
      <c r="A4448">
        <v>3</v>
      </c>
      <c r="B4448" s="35">
        <v>49.69</v>
      </c>
    </row>
    <row r="4449" spans="1:2">
      <c r="A4449">
        <v>3</v>
      </c>
      <c r="B4449" s="35">
        <v>49.46</v>
      </c>
    </row>
    <row r="4450" spans="1:2">
      <c r="A4450">
        <v>3</v>
      </c>
      <c r="B4450" s="35">
        <v>46.91</v>
      </c>
    </row>
    <row r="4451" spans="1:2">
      <c r="A4451">
        <v>3</v>
      </c>
      <c r="B4451" s="35">
        <v>45.82</v>
      </c>
    </row>
    <row r="4452" spans="1:2">
      <c r="A4452">
        <v>3</v>
      </c>
      <c r="B4452" s="35">
        <v>47.74</v>
      </c>
    </row>
    <row r="4453" spans="1:2">
      <c r="A4453">
        <v>3</v>
      </c>
      <c r="B4453" s="35">
        <v>46</v>
      </c>
    </row>
    <row r="4454" spans="1:2">
      <c r="A4454">
        <v>3</v>
      </c>
      <c r="B4454" s="35">
        <v>51.55</v>
      </c>
    </row>
    <row r="4455" spans="1:2">
      <c r="A4455">
        <v>3</v>
      </c>
      <c r="B4455" s="35">
        <v>51.34</v>
      </c>
    </row>
    <row r="4456" spans="1:2">
      <c r="A4456">
        <v>3</v>
      </c>
      <c r="B4456" s="35">
        <v>53.46</v>
      </c>
    </row>
    <row r="4457" spans="1:2">
      <c r="A4457">
        <v>3</v>
      </c>
      <c r="B4457" s="35">
        <v>48.03</v>
      </c>
    </row>
    <row r="4458" spans="1:2">
      <c r="A4458">
        <v>3</v>
      </c>
      <c r="B4458" s="35">
        <v>47.01</v>
      </c>
    </row>
    <row r="4459" spans="1:2">
      <c r="A4459">
        <v>3</v>
      </c>
      <c r="B4459" s="35">
        <v>55.01</v>
      </c>
    </row>
    <row r="4460" spans="1:2">
      <c r="A4460">
        <v>3</v>
      </c>
      <c r="B4460" s="35">
        <v>46.98</v>
      </c>
    </row>
    <row r="4461" spans="1:2">
      <c r="A4461">
        <v>3</v>
      </c>
      <c r="B4461" s="35">
        <v>51.89</v>
      </c>
    </row>
    <row r="4462" spans="1:2">
      <c r="A4462">
        <v>3</v>
      </c>
      <c r="B4462" s="35">
        <v>50.12</v>
      </c>
    </row>
    <row r="4463" spans="1:2">
      <c r="A4463">
        <v>3</v>
      </c>
      <c r="B4463" s="35">
        <v>48.69</v>
      </c>
    </row>
    <row r="4464" spans="1:2">
      <c r="A4464">
        <v>3</v>
      </c>
      <c r="B4464" s="35">
        <v>50.52</v>
      </c>
    </row>
    <row r="4465" spans="1:2">
      <c r="A4465">
        <v>3</v>
      </c>
      <c r="B4465" s="35">
        <v>43.88</v>
      </c>
    </row>
    <row r="4466" spans="1:2">
      <c r="A4466">
        <v>3</v>
      </c>
      <c r="B4466" s="35">
        <v>49.64</v>
      </c>
    </row>
    <row r="4467" spans="1:2">
      <c r="A4467">
        <v>3</v>
      </c>
      <c r="B4467" s="35">
        <v>48.69</v>
      </c>
    </row>
    <row r="4468" spans="1:2">
      <c r="A4468">
        <v>3</v>
      </c>
      <c r="B4468" s="35">
        <v>42.11</v>
      </c>
    </row>
    <row r="4469" spans="1:2">
      <c r="A4469">
        <v>3</v>
      </c>
      <c r="B4469" s="35">
        <v>50.76</v>
      </c>
    </row>
    <row r="4470" spans="1:2">
      <c r="A4470">
        <v>3</v>
      </c>
      <c r="B4470" s="35">
        <v>49.87</v>
      </c>
    </row>
    <row r="4471" spans="1:2">
      <c r="A4471">
        <v>3</v>
      </c>
      <c r="B4471" s="35">
        <v>48.01</v>
      </c>
    </row>
    <row r="4472" spans="1:2">
      <c r="A4472">
        <v>3</v>
      </c>
      <c r="B4472" s="35">
        <v>42.25</v>
      </c>
    </row>
    <row r="4473" spans="1:2">
      <c r="A4473">
        <v>3</v>
      </c>
      <c r="B4473" s="35">
        <v>53.01</v>
      </c>
    </row>
    <row r="4474" spans="1:2">
      <c r="A4474">
        <v>3</v>
      </c>
      <c r="B4474" s="35">
        <v>50.99</v>
      </c>
    </row>
    <row r="4475" spans="1:2">
      <c r="A4475">
        <v>3</v>
      </c>
      <c r="B4475" s="35">
        <v>53.01</v>
      </c>
    </row>
    <row r="4476" spans="1:2">
      <c r="A4476">
        <v>3</v>
      </c>
      <c r="B4476" s="35">
        <v>53.52</v>
      </c>
    </row>
    <row r="4477" spans="1:2">
      <c r="A4477">
        <v>3</v>
      </c>
      <c r="B4477" s="35">
        <v>53.28</v>
      </c>
    </row>
    <row r="4478" spans="1:2">
      <c r="A4478">
        <v>3</v>
      </c>
      <c r="B4478" s="35">
        <v>54.92</v>
      </c>
    </row>
    <row r="4479" spans="1:2">
      <c r="A4479">
        <v>3</v>
      </c>
      <c r="B4479" s="35">
        <v>54.26</v>
      </c>
    </row>
    <row r="4480" spans="1:2">
      <c r="A4480">
        <v>3</v>
      </c>
      <c r="B4480" s="35">
        <v>53.22</v>
      </c>
    </row>
    <row r="4481" spans="1:2">
      <c r="A4481">
        <v>3</v>
      </c>
      <c r="B4481" s="35">
        <v>48.77</v>
      </c>
    </row>
    <row r="4482" spans="1:2">
      <c r="A4482">
        <v>3</v>
      </c>
      <c r="B4482" s="35">
        <v>50.92</v>
      </c>
    </row>
    <row r="4483" spans="1:2">
      <c r="A4483">
        <v>3</v>
      </c>
      <c r="B4483" s="35">
        <v>49.87</v>
      </c>
    </row>
    <row r="4484" spans="1:2">
      <c r="A4484">
        <v>3</v>
      </c>
      <c r="B4484" s="35">
        <v>51.91</v>
      </c>
    </row>
    <row r="4485" spans="1:2">
      <c r="A4485">
        <v>3</v>
      </c>
      <c r="B4485" s="35">
        <v>53.16</v>
      </c>
    </row>
    <row r="4486" spans="1:2">
      <c r="A4486">
        <v>3</v>
      </c>
      <c r="B4486" s="35">
        <v>52.62</v>
      </c>
    </row>
    <row r="4487" spans="1:2">
      <c r="A4487">
        <v>3</v>
      </c>
      <c r="B4487" s="35">
        <v>51.73</v>
      </c>
    </row>
    <row r="4488" spans="1:2">
      <c r="A4488">
        <v>3</v>
      </c>
      <c r="B4488" s="35">
        <v>52.65</v>
      </c>
    </row>
    <row r="4489" spans="1:2">
      <c r="A4489">
        <v>3</v>
      </c>
      <c r="B4489" s="35">
        <v>55.83</v>
      </c>
    </row>
    <row r="4490" spans="1:2">
      <c r="A4490">
        <v>3</v>
      </c>
      <c r="B4490" s="35">
        <v>55.01</v>
      </c>
    </row>
    <row r="4491" spans="1:2">
      <c r="A4491">
        <v>3</v>
      </c>
      <c r="B4491" s="35">
        <v>51.74</v>
      </c>
    </row>
    <row r="4492" spans="1:2">
      <c r="A4492">
        <v>3</v>
      </c>
      <c r="B4492" s="35">
        <v>50.81</v>
      </c>
    </row>
    <row r="4493" spans="1:2">
      <c r="A4493">
        <v>3</v>
      </c>
      <c r="B4493" s="35">
        <v>55.47</v>
      </c>
    </row>
    <row r="4494" spans="1:2">
      <c r="A4494">
        <v>3</v>
      </c>
      <c r="B4494" s="35">
        <v>50.78</v>
      </c>
    </row>
    <row r="4495" spans="1:2">
      <c r="A4495">
        <v>3</v>
      </c>
      <c r="B4495" s="35">
        <v>51.23</v>
      </c>
    </row>
    <row r="4496" spans="1:2">
      <c r="A4496">
        <v>3</v>
      </c>
      <c r="B4496" s="35">
        <v>44.07</v>
      </c>
    </row>
    <row r="4497" spans="1:2">
      <c r="A4497">
        <v>3</v>
      </c>
      <c r="B4497" s="35">
        <v>52.89</v>
      </c>
    </row>
    <row r="4498" spans="1:2">
      <c r="A4498">
        <v>3</v>
      </c>
      <c r="B4498" s="35">
        <v>50.08</v>
      </c>
    </row>
    <row r="4499" spans="1:2">
      <c r="A4499">
        <v>3</v>
      </c>
      <c r="B4499" s="35">
        <v>33.65</v>
      </c>
    </row>
    <row r="4500" spans="1:2">
      <c r="A4500">
        <v>3</v>
      </c>
      <c r="B4500" s="35">
        <v>35.119999999999997</v>
      </c>
    </row>
    <row r="4501" spans="1:2">
      <c r="A4501">
        <v>3</v>
      </c>
      <c r="B4501" s="35">
        <v>37.53</v>
      </c>
    </row>
    <row r="4502" spans="1:2">
      <c r="A4502">
        <v>3</v>
      </c>
      <c r="B4502" s="35">
        <v>37.840000000000003</v>
      </c>
    </row>
    <row r="4503" spans="1:2">
      <c r="A4503">
        <v>3</v>
      </c>
      <c r="B4503" s="35">
        <v>41.08</v>
      </c>
    </row>
    <row r="4504" spans="1:2">
      <c r="A4504">
        <v>3</v>
      </c>
      <c r="B4504" s="35">
        <v>55.82</v>
      </c>
    </row>
    <row r="4505" spans="1:2">
      <c r="A4505">
        <v>3</v>
      </c>
      <c r="B4505" s="35">
        <v>52.24</v>
      </c>
    </row>
    <row r="4506" spans="1:2">
      <c r="A4506">
        <v>3</v>
      </c>
      <c r="B4506" s="35">
        <v>46.16</v>
      </c>
    </row>
    <row r="4507" spans="1:2">
      <c r="A4507">
        <v>3</v>
      </c>
      <c r="B4507" s="35">
        <v>54.5</v>
      </c>
    </row>
    <row r="4508" spans="1:2">
      <c r="A4508">
        <v>3</v>
      </c>
      <c r="B4508" s="35">
        <v>51.07</v>
      </c>
    </row>
    <row r="4509" spans="1:2">
      <c r="A4509">
        <v>3</v>
      </c>
      <c r="B4509" s="35">
        <v>50.55</v>
      </c>
    </row>
    <row r="4510" spans="1:2">
      <c r="A4510">
        <v>3</v>
      </c>
      <c r="B4510" s="35">
        <v>57.01</v>
      </c>
    </row>
    <row r="4511" spans="1:2">
      <c r="A4511">
        <v>3</v>
      </c>
      <c r="B4511" s="35">
        <v>53.76</v>
      </c>
    </row>
    <row r="4512" spans="1:2">
      <c r="A4512">
        <v>3</v>
      </c>
      <c r="B4512" s="35">
        <v>52.24</v>
      </c>
    </row>
    <row r="4513" spans="1:2">
      <c r="A4513">
        <v>3</v>
      </c>
      <c r="B4513" s="35">
        <v>49.17</v>
      </c>
    </row>
    <row r="4514" spans="1:2">
      <c r="A4514">
        <v>3</v>
      </c>
      <c r="B4514" s="35">
        <v>50.02</v>
      </c>
    </row>
    <row r="4515" spans="1:2">
      <c r="A4515">
        <v>3</v>
      </c>
      <c r="B4515" s="35">
        <v>44.11</v>
      </c>
    </row>
    <row r="4516" spans="1:2">
      <c r="A4516">
        <v>3</v>
      </c>
      <c r="B4516" s="35">
        <v>40.25</v>
      </c>
    </row>
    <row r="4517" spans="1:2">
      <c r="A4517">
        <v>3</v>
      </c>
      <c r="B4517" s="35">
        <v>37.869999999999997</v>
      </c>
    </row>
    <row r="4518" spans="1:2">
      <c r="A4518">
        <v>3</v>
      </c>
      <c r="B4518" s="35">
        <v>40.020000000000003</v>
      </c>
    </row>
    <row r="4519" spans="1:2">
      <c r="A4519">
        <v>3</v>
      </c>
      <c r="B4519" s="35">
        <v>40.31</v>
      </c>
    </row>
    <row r="4520" spans="1:2">
      <c r="A4520">
        <v>3</v>
      </c>
      <c r="B4520" s="35">
        <v>43.37</v>
      </c>
    </row>
    <row r="4521" spans="1:2">
      <c r="A4521">
        <v>3</v>
      </c>
      <c r="B4521" s="35">
        <v>40.29</v>
      </c>
    </row>
    <row r="4522" spans="1:2">
      <c r="A4522">
        <v>3</v>
      </c>
      <c r="B4522" s="35">
        <v>41.6</v>
      </c>
    </row>
    <row r="4523" spans="1:2">
      <c r="A4523">
        <v>3</v>
      </c>
      <c r="B4523" s="35">
        <v>40.08</v>
      </c>
    </row>
    <row r="4524" spans="1:2">
      <c r="A4524">
        <v>3</v>
      </c>
      <c r="B4524" s="35">
        <v>49.46</v>
      </c>
    </row>
    <row r="4525" spans="1:2">
      <c r="A4525">
        <v>3</v>
      </c>
      <c r="B4525" s="35">
        <v>48.58</v>
      </c>
    </row>
    <row r="4526" spans="1:2">
      <c r="A4526">
        <v>3</v>
      </c>
      <c r="B4526" s="35">
        <v>50.97</v>
      </c>
    </row>
    <row r="4527" spans="1:2">
      <c r="A4527">
        <v>3</v>
      </c>
      <c r="B4527" s="35">
        <v>48.08</v>
      </c>
    </row>
    <row r="4528" spans="1:2">
      <c r="A4528">
        <v>3</v>
      </c>
      <c r="B4528" s="35">
        <v>50.52</v>
      </c>
    </row>
    <row r="4529" spans="1:2">
      <c r="A4529">
        <v>3</v>
      </c>
      <c r="B4529" s="35">
        <v>51</v>
      </c>
    </row>
    <row r="4530" spans="1:2">
      <c r="A4530">
        <v>3</v>
      </c>
      <c r="B4530" s="35">
        <v>51.51</v>
      </c>
    </row>
    <row r="4531" spans="1:2">
      <c r="A4531">
        <v>3</v>
      </c>
      <c r="B4531" s="35">
        <v>54.26</v>
      </c>
    </row>
    <row r="4532" spans="1:2">
      <c r="A4532">
        <v>3</v>
      </c>
      <c r="B4532" s="35">
        <v>53.54</v>
      </c>
    </row>
    <row r="4533" spans="1:2">
      <c r="A4533">
        <v>3</v>
      </c>
      <c r="B4533" s="35">
        <v>55.75</v>
      </c>
    </row>
    <row r="4534" spans="1:2">
      <c r="A4534">
        <v>3</v>
      </c>
      <c r="B4534" s="35">
        <v>40.43</v>
      </c>
    </row>
    <row r="4535" spans="1:2">
      <c r="A4535">
        <v>3</v>
      </c>
      <c r="B4535" s="35">
        <v>53.25</v>
      </c>
    </row>
    <row r="4536" spans="1:2">
      <c r="A4536">
        <v>3</v>
      </c>
      <c r="B4536" s="35">
        <v>32.51</v>
      </c>
    </row>
    <row r="4537" spans="1:2">
      <c r="A4537">
        <v>3</v>
      </c>
      <c r="B4537" s="35">
        <v>40.409999999999997</v>
      </c>
    </row>
    <row r="4538" spans="1:2">
      <c r="A4538">
        <v>3</v>
      </c>
      <c r="B4538" s="35">
        <v>42.44</v>
      </c>
    </row>
    <row r="4539" spans="1:2">
      <c r="A4539">
        <v>3</v>
      </c>
      <c r="B4539" s="35">
        <v>30.72</v>
      </c>
    </row>
    <row r="4540" spans="1:2">
      <c r="A4540">
        <v>3</v>
      </c>
      <c r="B4540" s="35">
        <v>34.01</v>
      </c>
    </row>
    <row r="4541" spans="1:2">
      <c r="A4541">
        <v>3</v>
      </c>
      <c r="B4541" s="35">
        <v>40.44</v>
      </c>
    </row>
    <row r="4542" spans="1:2">
      <c r="A4542">
        <v>3</v>
      </c>
      <c r="B4542" s="35">
        <v>39.369999999999997</v>
      </c>
    </row>
    <row r="4543" spans="1:2">
      <c r="A4543">
        <v>3</v>
      </c>
      <c r="B4543" s="35">
        <v>38.99</v>
      </c>
    </row>
    <row r="4544" spans="1:2">
      <c r="A4544">
        <v>3</v>
      </c>
      <c r="B4544" s="35">
        <v>38.020000000000003</v>
      </c>
    </row>
    <row r="4545" spans="1:2">
      <c r="A4545">
        <v>3</v>
      </c>
      <c r="B4545" s="35">
        <v>38.01</v>
      </c>
    </row>
    <row r="4546" spans="1:2">
      <c r="A4546">
        <v>3</v>
      </c>
      <c r="B4546" s="35">
        <v>37.97</v>
      </c>
    </row>
    <row r="4547" spans="1:2">
      <c r="A4547">
        <v>3</v>
      </c>
      <c r="B4547" s="35">
        <v>39.99</v>
      </c>
    </row>
    <row r="4548" spans="1:2">
      <c r="A4548">
        <v>3</v>
      </c>
      <c r="B4548" s="35">
        <v>39.75</v>
      </c>
    </row>
    <row r="4549" spans="1:2">
      <c r="A4549">
        <v>3</v>
      </c>
      <c r="B4549" s="35">
        <v>39.31</v>
      </c>
    </row>
    <row r="4550" spans="1:2">
      <c r="A4550">
        <v>3</v>
      </c>
      <c r="B4550" s="35">
        <v>38.86</v>
      </c>
    </row>
    <row r="4551" spans="1:2">
      <c r="A4551">
        <v>3</v>
      </c>
      <c r="B4551" s="35">
        <v>35.630000000000003</v>
      </c>
    </row>
    <row r="4552" spans="1:2">
      <c r="A4552">
        <v>3</v>
      </c>
      <c r="B4552" s="35">
        <v>27.5</v>
      </c>
    </row>
    <row r="4553" spans="1:2">
      <c r="A4553">
        <v>3</v>
      </c>
      <c r="B4553" s="35">
        <v>40.119999999999997</v>
      </c>
    </row>
    <row r="4554" spans="1:2">
      <c r="A4554">
        <v>3</v>
      </c>
      <c r="B4554" s="35">
        <v>34.53</v>
      </c>
    </row>
    <row r="4555" spans="1:2">
      <c r="A4555">
        <v>3</v>
      </c>
      <c r="B4555" s="35">
        <v>40.82</v>
      </c>
    </row>
    <row r="4556" spans="1:2">
      <c r="A4556">
        <v>3</v>
      </c>
      <c r="B4556" s="35">
        <v>41.15</v>
      </c>
    </row>
    <row r="4557" spans="1:2">
      <c r="A4557">
        <v>3</v>
      </c>
      <c r="B4557" s="35">
        <v>41.37</v>
      </c>
    </row>
    <row r="4558" spans="1:2">
      <c r="A4558">
        <v>3</v>
      </c>
      <c r="B4558" s="35">
        <v>41.12</v>
      </c>
    </row>
    <row r="4559" spans="1:2">
      <c r="A4559">
        <v>3</v>
      </c>
      <c r="B4559" s="35">
        <v>40.75</v>
      </c>
    </row>
    <row r="4560" spans="1:2">
      <c r="A4560">
        <v>3</v>
      </c>
      <c r="B4560" s="35">
        <v>40.01</v>
      </c>
    </row>
    <row r="4561" spans="1:2">
      <c r="A4561">
        <v>3</v>
      </c>
      <c r="B4561" s="35">
        <v>32.18</v>
      </c>
    </row>
    <row r="4562" spans="1:2">
      <c r="A4562">
        <v>3</v>
      </c>
      <c r="B4562" s="35">
        <v>33.99</v>
      </c>
    </row>
    <row r="4563" spans="1:2">
      <c r="A4563">
        <v>3</v>
      </c>
      <c r="B4563" s="35">
        <v>29.02</v>
      </c>
    </row>
    <row r="4564" spans="1:2">
      <c r="A4564">
        <v>3</v>
      </c>
      <c r="B4564" s="35">
        <v>38.869999999999997</v>
      </c>
    </row>
    <row r="4565" spans="1:2">
      <c r="A4565">
        <v>3</v>
      </c>
      <c r="B4565" s="35">
        <v>38.74</v>
      </c>
    </row>
    <row r="4566" spans="1:2">
      <c r="A4566">
        <v>3</v>
      </c>
      <c r="B4566" s="35">
        <v>38.950000000000003</v>
      </c>
    </row>
    <row r="4567" spans="1:2">
      <c r="A4567">
        <v>3</v>
      </c>
      <c r="B4567" s="35">
        <v>37.49</v>
      </c>
    </row>
    <row r="4568" spans="1:2">
      <c r="A4568">
        <v>3</v>
      </c>
      <c r="B4568" s="35">
        <v>35.049999999999997</v>
      </c>
    </row>
    <row r="4569" spans="1:2">
      <c r="A4569">
        <v>3</v>
      </c>
      <c r="B4569" s="35">
        <v>37.020000000000003</v>
      </c>
    </row>
    <row r="4570" spans="1:2">
      <c r="A4570">
        <v>3</v>
      </c>
      <c r="B4570" s="35">
        <v>38.409999999999997</v>
      </c>
    </row>
    <row r="4571" spans="1:2">
      <c r="A4571">
        <v>3</v>
      </c>
      <c r="B4571" s="35">
        <v>31.01</v>
      </c>
    </row>
    <row r="4572" spans="1:2">
      <c r="A4572">
        <v>3</v>
      </c>
      <c r="B4572" s="35">
        <v>24.5</v>
      </c>
    </row>
    <row r="4573" spans="1:2">
      <c r="A4573">
        <v>3</v>
      </c>
      <c r="B4573" s="35">
        <v>23.91</v>
      </c>
    </row>
    <row r="4574" spans="1:2">
      <c r="A4574">
        <v>3</v>
      </c>
      <c r="B4574" s="35">
        <v>30.04</v>
      </c>
    </row>
    <row r="4575" spans="1:2">
      <c r="A4575">
        <v>3</v>
      </c>
      <c r="B4575" s="35">
        <v>32.5</v>
      </c>
    </row>
    <row r="4576" spans="1:2">
      <c r="A4576">
        <v>3</v>
      </c>
      <c r="B4576" s="35">
        <v>35.31</v>
      </c>
    </row>
    <row r="4577" spans="1:2">
      <c r="A4577">
        <v>3</v>
      </c>
      <c r="B4577" s="35">
        <v>37.229999999999997</v>
      </c>
    </row>
    <row r="4578" spans="1:2">
      <c r="A4578">
        <v>3</v>
      </c>
      <c r="B4578" s="35">
        <v>34.21</v>
      </c>
    </row>
    <row r="4579" spans="1:2">
      <c r="A4579">
        <v>3</v>
      </c>
      <c r="B4579" s="35">
        <v>39.130000000000003</v>
      </c>
    </row>
    <row r="4580" spans="1:2">
      <c r="A4580">
        <v>3</v>
      </c>
      <c r="B4580" s="35">
        <v>35.14</v>
      </c>
    </row>
    <row r="4581" spans="1:2">
      <c r="A4581">
        <v>3</v>
      </c>
      <c r="B4581" s="35">
        <v>34.01</v>
      </c>
    </row>
    <row r="4582" spans="1:2">
      <c r="A4582">
        <v>3</v>
      </c>
      <c r="B4582" s="35">
        <v>40.840000000000003</v>
      </c>
    </row>
    <row r="4583" spans="1:2">
      <c r="A4583">
        <v>3</v>
      </c>
      <c r="B4583" s="35">
        <v>40.840000000000003</v>
      </c>
    </row>
    <row r="4584" spans="1:2">
      <c r="A4584">
        <v>3</v>
      </c>
      <c r="B4584" s="35">
        <v>40.1</v>
      </c>
    </row>
    <row r="4585" spans="1:2">
      <c r="A4585">
        <v>3</v>
      </c>
      <c r="B4585" s="35">
        <v>40.020000000000003</v>
      </c>
    </row>
    <row r="4586" spans="1:2">
      <c r="A4586">
        <v>3</v>
      </c>
      <c r="B4586" s="35">
        <v>39.909999999999997</v>
      </c>
    </row>
    <row r="4587" spans="1:2">
      <c r="A4587">
        <v>3</v>
      </c>
      <c r="B4587" s="35">
        <v>40.22</v>
      </c>
    </row>
    <row r="4588" spans="1:2">
      <c r="A4588">
        <v>3</v>
      </c>
      <c r="B4588" s="35">
        <v>39.94</v>
      </c>
    </row>
    <row r="4589" spans="1:2">
      <c r="A4589">
        <v>3</v>
      </c>
      <c r="B4589" s="35">
        <v>32.659999999999997</v>
      </c>
    </row>
    <row r="4590" spans="1:2">
      <c r="A4590">
        <v>3</v>
      </c>
      <c r="B4590" s="35">
        <v>41.7</v>
      </c>
    </row>
    <row r="4591" spans="1:2">
      <c r="A4591">
        <v>3</v>
      </c>
      <c r="B4591" s="35">
        <v>43.12</v>
      </c>
    </row>
    <row r="4592" spans="1:2">
      <c r="A4592">
        <v>3</v>
      </c>
      <c r="B4592" s="35">
        <v>43.07</v>
      </c>
    </row>
    <row r="4593" spans="1:2">
      <c r="A4593">
        <v>3</v>
      </c>
      <c r="B4593" s="35">
        <v>43.23</v>
      </c>
    </row>
    <row r="4594" spans="1:2">
      <c r="A4594">
        <v>3</v>
      </c>
      <c r="B4594" s="35">
        <v>42.53</v>
      </c>
    </row>
    <row r="4595" spans="1:2">
      <c r="A4595">
        <v>3</v>
      </c>
      <c r="B4595" s="35">
        <v>39.840000000000003</v>
      </c>
    </row>
    <row r="4596" spans="1:2">
      <c r="A4596">
        <v>3</v>
      </c>
      <c r="B4596" s="35">
        <v>39.9</v>
      </c>
    </row>
    <row r="4597" spans="1:2">
      <c r="A4597">
        <v>3</v>
      </c>
      <c r="B4597" s="35">
        <v>41.7</v>
      </c>
    </row>
    <row r="4598" spans="1:2">
      <c r="A4598">
        <v>3</v>
      </c>
      <c r="B4598" s="35">
        <v>43.17</v>
      </c>
    </row>
    <row r="4599" spans="1:2">
      <c r="A4599">
        <v>3</v>
      </c>
      <c r="B4599" s="35">
        <v>43.82</v>
      </c>
    </row>
    <row r="4600" spans="1:2">
      <c r="A4600">
        <v>3</v>
      </c>
      <c r="B4600" s="35">
        <v>43.68</v>
      </c>
    </row>
    <row r="4601" spans="1:2">
      <c r="A4601">
        <v>3</v>
      </c>
      <c r="B4601" s="35">
        <v>41.2</v>
      </c>
    </row>
    <row r="4602" spans="1:2">
      <c r="A4602">
        <v>3</v>
      </c>
      <c r="B4602" s="35">
        <v>39.270000000000003</v>
      </c>
    </row>
    <row r="4603" spans="1:2">
      <c r="A4603">
        <v>3</v>
      </c>
      <c r="B4603" s="35">
        <v>35.6</v>
      </c>
    </row>
    <row r="4604" spans="1:2">
      <c r="A4604">
        <v>3</v>
      </c>
      <c r="B4604" s="35">
        <v>42.94</v>
      </c>
    </row>
    <row r="4605" spans="1:2">
      <c r="A4605">
        <v>3</v>
      </c>
      <c r="B4605" s="35">
        <v>42.54</v>
      </c>
    </row>
    <row r="4606" spans="1:2">
      <c r="A4606">
        <v>3</v>
      </c>
      <c r="B4606" s="35">
        <v>41.76</v>
      </c>
    </row>
    <row r="4607" spans="1:2">
      <c r="A4607">
        <v>3</v>
      </c>
      <c r="B4607" s="35">
        <v>40.869999999999997</v>
      </c>
    </row>
    <row r="4608" spans="1:2">
      <c r="A4608">
        <v>3</v>
      </c>
      <c r="B4608" s="35">
        <v>40.5</v>
      </c>
    </row>
    <row r="4609" spans="1:2">
      <c r="A4609">
        <v>3</v>
      </c>
      <c r="B4609" s="35">
        <v>40.020000000000003</v>
      </c>
    </row>
    <row r="4610" spans="1:2">
      <c r="A4610">
        <v>3</v>
      </c>
      <c r="B4610" s="35">
        <v>39.270000000000003</v>
      </c>
    </row>
    <row r="4611" spans="1:2">
      <c r="A4611">
        <v>3</v>
      </c>
      <c r="B4611" s="35">
        <v>36.24</v>
      </c>
    </row>
    <row r="4612" spans="1:2">
      <c r="A4612">
        <v>3</v>
      </c>
      <c r="B4612" s="35">
        <v>36.25</v>
      </c>
    </row>
    <row r="4613" spans="1:2">
      <c r="A4613">
        <v>3</v>
      </c>
      <c r="B4613" s="35">
        <v>29.52</v>
      </c>
    </row>
    <row r="4614" spans="1:2">
      <c r="A4614">
        <v>3</v>
      </c>
      <c r="B4614" s="35">
        <v>26.1</v>
      </c>
    </row>
    <row r="4615" spans="1:2">
      <c r="A4615">
        <v>3</v>
      </c>
      <c r="B4615" s="35">
        <v>34.92</v>
      </c>
    </row>
    <row r="4616" spans="1:2">
      <c r="A4616">
        <v>3</v>
      </c>
      <c r="B4616" s="35">
        <v>35.119999999999997</v>
      </c>
    </row>
    <row r="4617" spans="1:2">
      <c r="A4617">
        <v>3</v>
      </c>
      <c r="B4617" s="35">
        <v>41.2</v>
      </c>
    </row>
    <row r="4618" spans="1:2">
      <c r="A4618">
        <v>3</v>
      </c>
      <c r="B4618" s="35">
        <v>37.450000000000003</v>
      </c>
    </row>
    <row r="4619" spans="1:2">
      <c r="A4619">
        <v>3</v>
      </c>
      <c r="B4619" s="35">
        <v>38.119999999999997</v>
      </c>
    </row>
    <row r="4620" spans="1:2">
      <c r="A4620">
        <v>3</v>
      </c>
      <c r="B4620" s="35">
        <v>37.68</v>
      </c>
    </row>
    <row r="4621" spans="1:2">
      <c r="A4621">
        <v>3</v>
      </c>
      <c r="B4621" s="35">
        <v>34.950000000000003</v>
      </c>
    </row>
    <row r="4622" spans="1:2">
      <c r="A4622">
        <v>3</v>
      </c>
      <c r="B4622" s="35">
        <v>34</v>
      </c>
    </row>
    <row r="4623" spans="1:2">
      <c r="A4623">
        <v>3</v>
      </c>
      <c r="B4623" s="35">
        <v>36.1</v>
      </c>
    </row>
    <row r="4624" spans="1:2">
      <c r="A4624">
        <v>3</v>
      </c>
      <c r="B4624" s="35">
        <v>39</v>
      </c>
    </row>
    <row r="4625" spans="1:2">
      <c r="A4625">
        <v>3</v>
      </c>
      <c r="B4625" s="35">
        <v>38.99</v>
      </c>
    </row>
    <row r="4626" spans="1:2">
      <c r="A4626">
        <v>3</v>
      </c>
      <c r="B4626" s="35">
        <v>34.64</v>
      </c>
    </row>
    <row r="4627" spans="1:2">
      <c r="A4627">
        <v>3</v>
      </c>
      <c r="B4627" s="35">
        <v>37.130000000000003</v>
      </c>
    </row>
    <row r="4628" spans="1:2">
      <c r="A4628">
        <v>3</v>
      </c>
      <c r="B4628" s="35">
        <v>37.549999999999997</v>
      </c>
    </row>
    <row r="4629" spans="1:2">
      <c r="A4629">
        <v>3</v>
      </c>
      <c r="B4629" s="35">
        <v>37</v>
      </c>
    </row>
    <row r="4630" spans="1:2">
      <c r="A4630">
        <v>3</v>
      </c>
      <c r="B4630" s="35">
        <v>31.97</v>
      </c>
    </row>
    <row r="4631" spans="1:2">
      <c r="A4631">
        <v>3</v>
      </c>
      <c r="B4631" s="35">
        <v>34.99</v>
      </c>
    </row>
    <row r="4632" spans="1:2">
      <c r="A4632">
        <v>3</v>
      </c>
      <c r="B4632" s="35">
        <v>32.99</v>
      </c>
    </row>
    <row r="4633" spans="1:2">
      <c r="A4633">
        <v>3</v>
      </c>
      <c r="B4633" s="35">
        <v>33.53</v>
      </c>
    </row>
    <row r="4634" spans="1:2">
      <c r="A4634">
        <v>3</v>
      </c>
      <c r="B4634" s="35">
        <v>34.07</v>
      </c>
    </row>
    <row r="4635" spans="1:2">
      <c r="A4635">
        <v>3</v>
      </c>
      <c r="B4635" s="35">
        <v>32.5</v>
      </c>
    </row>
    <row r="4636" spans="1:2">
      <c r="A4636">
        <v>3</v>
      </c>
      <c r="B4636" s="35">
        <v>37</v>
      </c>
    </row>
    <row r="4637" spans="1:2">
      <c r="A4637">
        <v>3</v>
      </c>
      <c r="B4637" s="35">
        <v>36.799999999999997</v>
      </c>
    </row>
    <row r="4638" spans="1:2">
      <c r="A4638">
        <v>3</v>
      </c>
      <c r="B4638" s="35">
        <v>37.65</v>
      </c>
    </row>
    <row r="4639" spans="1:2">
      <c r="A4639">
        <v>3</v>
      </c>
      <c r="B4639" s="35">
        <v>39.93</v>
      </c>
    </row>
    <row r="4640" spans="1:2">
      <c r="A4640">
        <v>3</v>
      </c>
      <c r="B4640" s="35">
        <v>38.799999999999997</v>
      </c>
    </row>
    <row r="4641" spans="1:2">
      <c r="A4641">
        <v>3</v>
      </c>
      <c r="B4641" s="35">
        <v>37.51</v>
      </c>
    </row>
    <row r="4642" spans="1:2">
      <c r="A4642">
        <v>3</v>
      </c>
      <c r="B4642" s="35">
        <v>36.5</v>
      </c>
    </row>
    <row r="4643" spans="1:2">
      <c r="A4643">
        <v>3</v>
      </c>
      <c r="B4643" s="35">
        <v>37.049999999999997</v>
      </c>
    </row>
    <row r="4644" spans="1:2">
      <c r="A4644">
        <v>3</v>
      </c>
      <c r="B4644" s="35">
        <v>36.72</v>
      </c>
    </row>
    <row r="4645" spans="1:2">
      <c r="A4645">
        <v>3</v>
      </c>
      <c r="B4645" s="35">
        <v>34.72</v>
      </c>
    </row>
    <row r="4646" spans="1:2">
      <c r="A4646">
        <v>3</v>
      </c>
      <c r="B4646" s="35">
        <v>35.299999999999997</v>
      </c>
    </row>
    <row r="4647" spans="1:2">
      <c r="A4647">
        <v>3</v>
      </c>
      <c r="B4647" s="35">
        <v>36.049999999999997</v>
      </c>
    </row>
    <row r="4648" spans="1:2">
      <c r="A4648">
        <v>3</v>
      </c>
      <c r="B4648" s="35">
        <v>35.74</v>
      </c>
    </row>
    <row r="4649" spans="1:2">
      <c r="A4649">
        <v>3</v>
      </c>
      <c r="B4649" s="35">
        <v>34.49</v>
      </c>
    </row>
    <row r="4650" spans="1:2">
      <c r="A4650">
        <v>3</v>
      </c>
      <c r="B4650" s="35">
        <v>33.99</v>
      </c>
    </row>
    <row r="4651" spans="1:2">
      <c r="A4651">
        <v>3</v>
      </c>
      <c r="B4651" s="35">
        <v>33.49</v>
      </c>
    </row>
    <row r="4652" spans="1:2">
      <c r="A4652">
        <v>3</v>
      </c>
      <c r="B4652" s="35">
        <v>32.24</v>
      </c>
    </row>
    <row r="4653" spans="1:2">
      <c r="A4653">
        <v>3</v>
      </c>
      <c r="B4653" s="35">
        <v>37</v>
      </c>
    </row>
    <row r="4654" spans="1:2">
      <c r="A4654">
        <v>3</v>
      </c>
      <c r="B4654" s="35">
        <v>34.57</v>
      </c>
    </row>
    <row r="4655" spans="1:2">
      <c r="A4655">
        <v>3</v>
      </c>
      <c r="B4655" s="35">
        <v>30.54</v>
      </c>
    </row>
    <row r="4656" spans="1:2">
      <c r="A4656">
        <v>3</v>
      </c>
      <c r="B4656" s="35">
        <v>33.49</v>
      </c>
    </row>
    <row r="4657" spans="1:2">
      <c r="A4657">
        <v>3</v>
      </c>
      <c r="B4657" s="35">
        <v>28.63</v>
      </c>
    </row>
    <row r="4658" spans="1:2">
      <c r="A4658">
        <v>3</v>
      </c>
      <c r="B4658" s="35">
        <v>28.04</v>
      </c>
    </row>
    <row r="4659" spans="1:2">
      <c r="A4659">
        <v>3</v>
      </c>
      <c r="B4659" s="35">
        <v>37.950000000000003</v>
      </c>
    </row>
    <row r="4660" spans="1:2">
      <c r="A4660">
        <v>3</v>
      </c>
      <c r="B4660" s="35">
        <v>38.409999999999997</v>
      </c>
    </row>
    <row r="4661" spans="1:2">
      <c r="A4661">
        <v>3</v>
      </c>
      <c r="B4661" s="35">
        <v>39.450000000000003</v>
      </c>
    </row>
    <row r="4662" spans="1:2">
      <c r="A4662">
        <v>3</v>
      </c>
      <c r="B4662" s="35">
        <v>37.520000000000003</v>
      </c>
    </row>
    <row r="4663" spans="1:2">
      <c r="A4663">
        <v>3</v>
      </c>
      <c r="B4663" s="35">
        <v>38.69</v>
      </c>
    </row>
    <row r="4664" spans="1:2">
      <c r="A4664">
        <v>3</v>
      </c>
      <c r="B4664" s="35">
        <v>36.72</v>
      </c>
    </row>
    <row r="4665" spans="1:2">
      <c r="A4665">
        <v>3</v>
      </c>
      <c r="B4665" s="35">
        <v>33.409999999999997</v>
      </c>
    </row>
    <row r="4666" spans="1:2">
      <c r="A4666">
        <v>3</v>
      </c>
      <c r="B4666" s="35">
        <v>28.3</v>
      </c>
    </row>
    <row r="4667" spans="1:2">
      <c r="A4667">
        <v>3</v>
      </c>
      <c r="B4667" s="35">
        <v>37.520000000000003</v>
      </c>
    </row>
    <row r="4668" spans="1:2">
      <c r="A4668">
        <v>3</v>
      </c>
      <c r="B4668" s="35">
        <v>37.950000000000003</v>
      </c>
    </row>
    <row r="4669" spans="1:2">
      <c r="A4669">
        <v>3</v>
      </c>
      <c r="B4669" s="35">
        <v>40.42</v>
      </c>
    </row>
    <row r="4670" spans="1:2">
      <c r="A4670">
        <v>3</v>
      </c>
      <c r="B4670" s="35">
        <v>36.69</v>
      </c>
    </row>
    <row r="4671" spans="1:2">
      <c r="A4671">
        <v>3</v>
      </c>
      <c r="B4671" s="35">
        <v>32.020000000000003</v>
      </c>
    </row>
    <row r="4672" spans="1:2">
      <c r="A4672">
        <v>3</v>
      </c>
      <c r="B4672" s="35">
        <v>38.29</v>
      </c>
    </row>
    <row r="4673" spans="1:2">
      <c r="A4673">
        <v>3</v>
      </c>
      <c r="B4673" s="35">
        <v>38.270000000000003</v>
      </c>
    </row>
    <row r="4674" spans="1:2">
      <c r="A4674">
        <v>3</v>
      </c>
      <c r="B4674" s="35">
        <v>36.69</v>
      </c>
    </row>
    <row r="4675" spans="1:2">
      <c r="A4675">
        <v>3</v>
      </c>
      <c r="B4675" s="35">
        <v>38.29</v>
      </c>
    </row>
    <row r="4676" spans="1:2">
      <c r="A4676">
        <v>3</v>
      </c>
      <c r="B4676" s="35">
        <v>36.4</v>
      </c>
    </row>
    <row r="4677" spans="1:2">
      <c r="A4677">
        <v>3</v>
      </c>
      <c r="B4677" s="35">
        <v>39.700000000000003</v>
      </c>
    </row>
    <row r="4678" spans="1:2">
      <c r="A4678">
        <v>3</v>
      </c>
      <c r="B4678" s="35">
        <v>41</v>
      </c>
    </row>
    <row r="4679" spans="1:2">
      <c r="A4679">
        <v>3</v>
      </c>
      <c r="B4679" s="35">
        <v>38.19</v>
      </c>
    </row>
    <row r="4680" spans="1:2">
      <c r="A4680">
        <v>3</v>
      </c>
      <c r="B4680" s="35">
        <v>38.700000000000003</v>
      </c>
    </row>
    <row r="4681" spans="1:2">
      <c r="A4681">
        <v>3</v>
      </c>
      <c r="B4681" s="35">
        <v>38.43</v>
      </c>
    </row>
    <row r="4682" spans="1:2">
      <c r="A4682">
        <v>3</v>
      </c>
      <c r="B4682" s="35">
        <v>37.950000000000003</v>
      </c>
    </row>
    <row r="4683" spans="1:2">
      <c r="A4683">
        <v>3</v>
      </c>
      <c r="B4683" s="35">
        <v>38.43</v>
      </c>
    </row>
    <row r="4684" spans="1:2">
      <c r="A4684">
        <v>3</v>
      </c>
      <c r="B4684" s="35">
        <v>40.51</v>
      </c>
    </row>
    <row r="4685" spans="1:2">
      <c r="A4685">
        <v>3</v>
      </c>
      <c r="B4685" s="35">
        <v>42.93</v>
      </c>
    </row>
    <row r="4686" spans="1:2">
      <c r="A4686">
        <v>3</v>
      </c>
      <c r="B4686" s="35">
        <v>37.950000000000003</v>
      </c>
    </row>
    <row r="4687" spans="1:2">
      <c r="A4687">
        <v>3</v>
      </c>
      <c r="B4687" s="35">
        <v>40.69</v>
      </c>
    </row>
    <row r="4688" spans="1:2">
      <c r="A4688">
        <v>3</v>
      </c>
      <c r="B4688" s="35">
        <v>40.299999999999997</v>
      </c>
    </row>
    <row r="4689" spans="1:2">
      <c r="A4689">
        <v>3</v>
      </c>
      <c r="B4689" s="35">
        <v>38.43</v>
      </c>
    </row>
    <row r="4690" spans="1:2">
      <c r="A4690">
        <v>3</v>
      </c>
      <c r="B4690" s="35">
        <v>40.020000000000003</v>
      </c>
    </row>
    <row r="4691" spans="1:2">
      <c r="A4691">
        <v>3</v>
      </c>
      <c r="B4691" s="35">
        <v>41.78</v>
      </c>
    </row>
    <row r="4692" spans="1:2">
      <c r="A4692">
        <v>3</v>
      </c>
      <c r="B4692" s="35">
        <v>41.69</v>
      </c>
    </row>
    <row r="4693" spans="1:2">
      <c r="A4693">
        <v>3</v>
      </c>
      <c r="B4693" s="35">
        <v>41.44</v>
      </c>
    </row>
    <row r="4694" spans="1:2">
      <c r="A4694">
        <v>3</v>
      </c>
      <c r="B4694" s="35">
        <v>41.61</v>
      </c>
    </row>
    <row r="4695" spans="1:2">
      <c r="A4695">
        <v>3</v>
      </c>
      <c r="B4695" s="35">
        <v>41.2</v>
      </c>
    </row>
    <row r="4696" spans="1:2">
      <c r="A4696">
        <v>3</v>
      </c>
      <c r="B4696" s="35">
        <v>39.58</v>
      </c>
    </row>
    <row r="4697" spans="1:2">
      <c r="A4697">
        <v>3</v>
      </c>
      <c r="B4697" s="35">
        <v>43.82</v>
      </c>
    </row>
    <row r="4698" spans="1:2">
      <c r="A4698">
        <v>3</v>
      </c>
      <c r="B4698" s="35">
        <v>43.9</v>
      </c>
    </row>
    <row r="4699" spans="1:2">
      <c r="A4699">
        <v>3</v>
      </c>
      <c r="B4699" s="35">
        <v>41.96</v>
      </c>
    </row>
    <row r="4700" spans="1:2">
      <c r="A4700">
        <v>3</v>
      </c>
      <c r="B4700" s="35">
        <v>41.44</v>
      </c>
    </row>
    <row r="4701" spans="1:2">
      <c r="A4701">
        <v>3</v>
      </c>
      <c r="B4701" s="35">
        <v>39.58</v>
      </c>
    </row>
    <row r="4702" spans="1:2">
      <c r="A4702">
        <v>3</v>
      </c>
      <c r="B4702" s="35">
        <v>40.14</v>
      </c>
    </row>
    <row r="4703" spans="1:2">
      <c r="A4703">
        <v>3</v>
      </c>
      <c r="B4703" s="35">
        <v>39.9</v>
      </c>
    </row>
    <row r="4704" spans="1:2">
      <c r="A4704">
        <v>3</v>
      </c>
      <c r="B4704" s="35">
        <v>40.51</v>
      </c>
    </row>
    <row r="4705" spans="1:2">
      <c r="A4705">
        <v>3</v>
      </c>
      <c r="B4705" s="35">
        <v>43.2</v>
      </c>
    </row>
    <row r="4706" spans="1:2">
      <c r="A4706">
        <v>3</v>
      </c>
      <c r="B4706" s="35">
        <v>42.86</v>
      </c>
    </row>
    <row r="4707" spans="1:2">
      <c r="A4707">
        <v>3</v>
      </c>
      <c r="B4707" s="35">
        <v>43.36</v>
      </c>
    </row>
    <row r="4708" spans="1:2">
      <c r="A4708">
        <v>3</v>
      </c>
      <c r="B4708" s="35">
        <v>43.4</v>
      </c>
    </row>
    <row r="4709" spans="1:2">
      <c r="A4709">
        <v>3</v>
      </c>
      <c r="B4709" s="35">
        <v>44</v>
      </c>
    </row>
    <row r="4710" spans="1:2">
      <c r="A4710">
        <v>3</v>
      </c>
      <c r="B4710" s="35">
        <v>42.86</v>
      </c>
    </row>
    <row r="4711" spans="1:2">
      <c r="A4711">
        <v>3</v>
      </c>
      <c r="B4711" s="35">
        <v>42.86</v>
      </c>
    </row>
    <row r="4712" spans="1:2">
      <c r="A4712">
        <v>3</v>
      </c>
      <c r="B4712" s="35">
        <v>41.69</v>
      </c>
    </row>
    <row r="4713" spans="1:2">
      <c r="A4713">
        <v>3</v>
      </c>
      <c r="B4713" s="35">
        <v>38.58</v>
      </c>
    </row>
    <row r="4714" spans="1:2">
      <c r="A4714">
        <v>3</v>
      </c>
      <c r="B4714" s="35">
        <v>35.799999999999997</v>
      </c>
    </row>
    <row r="4715" spans="1:2">
      <c r="A4715">
        <v>3</v>
      </c>
      <c r="B4715" s="35">
        <v>40.42</v>
      </c>
    </row>
    <row r="4716" spans="1:2">
      <c r="A4716">
        <v>3</v>
      </c>
      <c r="B4716" s="35">
        <v>41.25</v>
      </c>
    </row>
    <row r="4717" spans="1:2">
      <c r="A4717">
        <v>3</v>
      </c>
      <c r="B4717" s="35">
        <v>35.03</v>
      </c>
    </row>
    <row r="4718" spans="1:2">
      <c r="A4718">
        <v>3</v>
      </c>
      <c r="B4718" s="35">
        <v>37.39</v>
      </c>
    </row>
    <row r="4719" spans="1:2">
      <c r="A4719">
        <v>3</v>
      </c>
      <c r="B4719" s="35">
        <v>36.200000000000003</v>
      </c>
    </row>
    <row r="4720" spans="1:2">
      <c r="A4720">
        <v>3</v>
      </c>
      <c r="B4720" s="35">
        <v>36.1</v>
      </c>
    </row>
    <row r="4721" spans="1:2">
      <c r="A4721">
        <v>3</v>
      </c>
      <c r="B4721" s="35">
        <v>33.61</v>
      </c>
    </row>
    <row r="4722" spans="1:2">
      <c r="A4722">
        <v>3</v>
      </c>
      <c r="B4722" s="35">
        <v>39.9</v>
      </c>
    </row>
    <row r="4723" spans="1:2">
      <c r="A4723">
        <v>3</v>
      </c>
      <c r="B4723" s="35">
        <v>39.36</v>
      </c>
    </row>
    <row r="4724" spans="1:2">
      <c r="A4724">
        <v>3</v>
      </c>
      <c r="B4724" s="35">
        <v>37</v>
      </c>
    </row>
    <row r="4725" spans="1:2">
      <c r="A4725">
        <v>3</v>
      </c>
      <c r="B4725" s="35">
        <v>39.520000000000003</v>
      </c>
    </row>
    <row r="4726" spans="1:2">
      <c r="A4726">
        <v>3</v>
      </c>
      <c r="B4726" s="35">
        <v>39.979999999999997</v>
      </c>
    </row>
    <row r="4727" spans="1:2">
      <c r="A4727">
        <v>3</v>
      </c>
      <c r="B4727" s="35">
        <v>40.6</v>
      </c>
    </row>
    <row r="4728" spans="1:2">
      <c r="A4728">
        <v>3</v>
      </c>
      <c r="B4728" s="35">
        <v>40</v>
      </c>
    </row>
    <row r="4729" spans="1:2">
      <c r="A4729">
        <v>3</v>
      </c>
      <c r="B4729" s="35">
        <v>36.549999999999997</v>
      </c>
    </row>
    <row r="4730" spans="1:2">
      <c r="A4730">
        <v>3</v>
      </c>
      <c r="B4730" s="35">
        <v>37.869999999999997</v>
      </c>
    </row>
    <row r="4731" spans="1:2">
      <c r="A4731">
        <v>3</v>
      </c>
      <c r="B4731" s="35">
        <v>39.36</v>
      </c>
    </row>
    <row r="4732" spans="1:2">
      <c r="A4732">
        <v>3</v>
      </c>
      <c r="B4732" s="35">
        <v>37.979999999999997</v>
      </c>
    </row>
    <row r="4733" spans="1:2">
      <c r="A4733">
        <v>3</v>
      </c>
      <c r="B4733" s="35">
        <v>39.46</v>
      </c>
    </row>
    <row r="4734" spans="1:2">
      <c r="A4734">
        <v>3</v>
      </c>
      <c r="B4734" s="35">
        <v>37</v>
      </c>
    </row>
    <row r="4735" spans="1:2">
      <c r="A4735">
        <v>3</v>
      </c>
      <c r="B4735" s="35">
        <v>40.44</v>
      </c>
    </row>
    <row r="4736" spans="1:2">
      <c r="A4736">
        <v>3</v>
      </c>
      <c r="B4736" s="35">
        <v>40</v>
      </c>
    </row>
    <row r="4737" spans="1:2">
      <c r="A4737">
        <v>3</v>
      </c>
      <c r="B4737" s="35">
        <v>40.700000000000003</v>
      </c>
    </row>
    <row r="4738" spans="1:2">
      <c r="A4738">
        <v>3</v>
      </c>
      <c r="B4738" s="35">
        <v>40</v>
      </c>
    </row>
    <row r="4739" spans="1:2">
      <c r="A4739">
        <v>3</v>
      </c>
      <c r="B4739" s="35">
        <v>35.380000000000003</v>
      </c>
    </row>
    <row r="4740" spans="1:2">
      <c r="A4740">
        <v>3</v>
      </c>
      <c r="B4740" s="35">
        <v>37.08</v>
      </c>
    </row>
    <row r="4741" spans="1:2">
      <c r="A4741">
        <v>3</v>
      </c>
      <c r="B4741" s="35">
        <v>37.090000000000003</v>
      </c>
    </row>
    <row r="4742" spans="1:2">
      <c r="A4742">
        <v>3</v>
      </c>
      <c r="B4742" s="35">
        <v>40</v>
      </c>
    </row>
    <row r="4743" spans="1:2">
      <c r="A4743">
        <v>3</v>
      </c>
      <c r="B4743" s="35">
        <v>41.17</v>
      </c>
    </row>
    <row r="4744" spans="1:2">
      <c r="A4744">
        <v>3</v>
      </c>
      <c r="B4744" s="35">
        <v>40.49</v>
      </c>
    </row>
    <row r="4745" spans="1:2">
      <c r="A4745">
        <v>3</v>
      </c>
      <c r="B4745" s="35">
        <v>39.94</v>
      </c>
    </row>
    <row r="4746" spans="1:2">
      <c r="A4746">
        <v>3</v>
      </c>
      <c r="B4746" s="35">
        <v>41.4</v>
      </c>
    </row>
    <row r="4747" spans="1:2">
      <c r="A4747">
        <v>3</v>
      </c>
      <c r="B4747" s="35">
        <v>42.68</v>
      </c>
    </row>
    <row r="4748" spans="1:2">
      <c r="A4748">
        <v>3</v>
      </c>
      <c r="B4748" s="35">
        <v>42.68</v>
      </c>
    </row>
    <row r="4749" spans="1:2">
      <c r="A4749">
        <v>3</v>
      </c>
      <c r="B4749" s="35">
        <v>42.37</v>
      </c>
    </row>
    <row r="4750" spans="1:2">
      <c r="A4750">
        <v>3</v>
      </c>
      <c r="B4750" s="35">
        <v>43.78</v>
      </c>
    </row>
    <row r="4751" spans="1:2">
      <c r="A4751">
        <v>3</v>
      </c>
      <c r="B4751" s="35">
        <v>40.98</v>
      </c>
    </row>
    <row r="4752" spans="1:2">
      <c r="A4752">
        <v>3</v>
      </c>
      <c r="B4752" s="35">
        <v>40.06</v>
      </c>
    </row>
    <row r="4753" spans="1:2">
      <c r="A4753">
        <v>3</v>
      </c>
      <c r="B4753" s="35">
        <v>38.64</v>
      </c>
    </row>
    <row r="4754" spans="1:2">
      <c r="A4754">
        <v>3</v>
      </c>
      <c r="B4754" s="35">
        <v>34.07</v>
      </c>
    </row>
    <row r="4755" spans="1:2">
      <c r="A4755">
        <v>3</v>
      </c>
      <c r="B4755" s="35">
        <v>41.55</v>
      </c>
    </row>
    <row r="4756" spans="1:2">
      <c r="A4756">
        <v>3</v>
      </c>
      <c r="B4756" s="35">
        <v>40.9</v>
      </c>
    </row>
    <row r="4757" spans="1:2">
      <c r="A4757">
        <v>3</v>
      </c>
      <c r="B4757" s="35">
        <v>41.47</v>
      </c>
    </row>
    <row r="4758" spans="1:2">
      <c r="A4758">
        <v>3</v>
      </c>
      <c r="B4758" s="35">
        <v>42.04</v>
      </c>
    </row>
    <row r="4759" spans="1:2">
      <c r="A4759">
        <v>3</v>
      </c>
      <c r="B4759" s="35">
        <v>42</v>
      </c>
    </row>
    <row r="4760" spans="1:2">
      <c r="A4760">
        <v>3</v>
      </c>
      <c r="B4760" s="35">
        <v>41.7</v>
      </c>
    </row>
    <row r="4761" spans="1:2">
      <c r="A4761">
        <v>3</v>
      </c>
      <c r="B4761" s="35">
        <v>41.47</v>
      </c>
    </row>
    <row r="4762" spans="1:2">
      <c r="A4762">
        <v>3</v>
      </c>
      <c r="B4762" s="35">
        <v>41.55</v>
      </c>
    </row>
    <row r="4763" spans="1:2">
      <c r="A4763">
        <v>3</v>
      </c>
      <c r="B4763" s="35">
        <v>42.78</v>
      </c>
    </row>
    <row r="4764" spans="1:2">
      <c r="A4764">
        <v>3</v>
      </c>
      <c r="B4764" s="35">
        <v>43.4</v>
      </c>
    </row>
    <row r="4765" spans="1:2">
      <c r="A4765">
        <v>3</v>
      </c>
      <c r="B4765" s="35">
        <v>44.55</v>
      </c>
    </row>
    <row r="4766" spans="1:2">
      <c r="A4766">
        <v>3</v>
      </c>
      <c r="B4766" s="35">
        <v>41.77</v>
      </c>
    </row>
    <row r="4767" spans="1:2">
      <c r="A4767">
        <v>3</v>
      </c>
      <c r="B4767" s="35">
        <v>39.68</v>
      </c>
    </row>
    <row r="4768" spans="1:2">
      <c r="A4768">
        <v>3</v>
      </c>
      <c r="B4768" s="35">
        <v>43.03</v>
      </c>
    </row>
    <row r="4769" spans="1:2">
      <c r="A4769">
        <v>3</v>
      </c>
      <c r="B4769" s="35">
        <v>43.45</v>
      </c>
    </row>
    <row r="4770" spans="1:2">
      <c r="A4770">
        <v>3</v>
      </c>
      <c r="B4770" s="35">
        <v>44.27</v>
      </c>
    </row>
    <row r="4771" spans="1:2">
      <c r="A4771">
        <v>3</v>
      </c>
      <c r="B4771" s="35">
        <v>44.97</v>
      </c>
    </row>
    <row r="4772" spans="1:2">
      <c r="A4772">
        <v>3</v>
      </c>
      <c r="B4772" s="35">
        <v>46.14</v>
      </c>
    </row>
    <row r="4773" spans="1:2">
      <c r="A4773">
        <v>3</v>
      </c>
      <c r="B4773" s="35">
        <v>43.01</v>
      </c>
    </row>
    <row r="4774" spans="1:2">
      <c r="A4774">
        <v>3</v>
      </c>
      <c r="B4774" s="35">
        <v>42.86</v>
      </c>
    </row>
    <row r="4775" spans="1:2">
      <c r="A4775">
        <v>3</v>
      </c>
      <c r="B4775" s="35">
        <v>44.9</v>
      </c>
    </row>
    <row r="4776" spans="1:2">
      <c r="A4776">
        <v>3</v>
      </c>
      <c r="B4776" s="35">
        <v>45.45</v>
      </c>
    </row>
    <row r="4777" spans="1:2">
      <c r="A4777">
        <v>3</v>
      </c>
      <c r="B4777" s="35">
        <v>46.15</v>
      </c>
    </row>
    <row r="4778" spans="1:2">
      <c r="A4778">
        <v>3</v>
      </c>
      <c r="B4778" s="35">
        <v>44.97</v>
      </c>
    </row>
    <row r="4779" spans="1:2">
      <c r="A4779">
        <v>3</v>
      </c>
      <c r="B4779" s="35">
        <v>42.5</v>
      </c>
    </row>
    <row r="4780" spans="1:2">
      <c r="A4780">
        <v>3</v>
      </c>
      <c r="B4780" s="35">
        <v>37.119999999999997</v>
      </c>
    </row>
    <row r="4781" spans="1:2">
      <c r="A4781">
        <v>3</v>
      </c>
      <c r="B4781" s="35">
        <v>30.3</v>
      </c>
    </row>
    <row r="4782" spans="1:2">
      <c r="A4782">
        <v>3</v>
      </c>
      <c r="B4782" s="35">
        <v>41</v>
      </c>
    </row>
    <row r="4783" spans="1:2">
      <c r="A4783">
        <v>3</v>
      </c>
      <c r="B4783" s="35">
        <v>41.53</v>
      </c>
    </row>
    <row r="4784" spans="1:2">
      <c r="A4784">
        <v>3</v>
      </c>
      <c r="B4784" s="35">
        <v>41.2</v>
      </c>
    </row>
    <row r="4785" spans="1:2">
      <c r="A4785">
        <v>3</v>
      </c>
      <c r="B4785" s="35">
        <v>41.16</v>
      </c>
    </row>
    <row r="4786" spans="1:2">
      <c r="A4786">
        <v>3</v>
      </c>
      <c r="B4786" s="35">
        <v>40.97</v>
      </c>
    </row>
    <row r="4787" spans="1:2">
      <c r="A4787">
        <v>3</v>
      </c>
      <c r="B4787" s="35">
        <v>39.9</v>
      </c>
    </row>
    <row r="4788" spans="1:2">
      <c r="A4788">
        <v>3</v>
      </c>
      <c r="B4788" s="35">
        <v>39.159999999999997</v>
      </c>
    </row>
    <row r="4789" spans="1:2">
      <c r="A4789">
        <v>3</v>
      </c>
      <c r="B4789" s="35">
        <v>39.97</v>
      </c>
    </row>
    <row r="4790" spans="1:2">
      <c r="A4790">
        <v>3</v>
      </c>
      <c r="B4790" s="35">
        <v>40.83</v>
      </c>
    </row>
    <row r="4791" spans="1:2">
      <c r="A4791">
        <v>3</v>
      </c>
      <c r="B4791" s="35">
        <v>35.049999999999997</v>
      </c>
    </row>
    <row r="4792" spans="1:2">
      <c r="A4792">
        <v>3</v>
      </c>
      <c r="B4792" s="35">
        <v>40.119999999999997</v>
      </c>
    </row>
    <row r="4793" spans="1:2">
      <c r="A4793">
        <v>3</v>
      </c>
      <c r="B4793" s="35">
        <v>38.590000000000003</v>
      </c>
    </row>
    <row r="4794" spans="1:2">
      <c r="A4794">
        <v>3</v>
      </c>
      <c r="B4794" s="35">
        <v>34.33</v>
      </c>
    </row>
    <row r="4795" spans="1:2">
      <c r="A4795">
        <v>3</v>
      </c>
      <c r="B4795" s="35">
        <v>41.16</v>
      </c>
    </row>
    <row r="4796" spans="1:2">
      <c r="A4796">
        <v>3</v>
      </c>
      <c r="B4796" s="35">
        <v>39.83</v>
      </c>
    </row>
    <row r="4797" spans="1:2">
      <c r="A4797">
        <v>3</v>
      </c>
      <c r="B4797" s="35">
        <v>34.799999999999997</v>
      </c>
    </row>
    <row r="4798" spans="1:2">
      <c r="A4798">
        <v>3</v>
      </c>
      <c r="B4798" s="35">
        <v>39.76</v>
      </c>
    </row>
    <row r="4799" spans="1:2">
      <c r="A4799">
        <v>3</v>
      </c>
      <c r="B4799" s="35">
        <v>39.159999999999997</v>
      </c>
    </row>
    <row r="4800" spans="1:2">
      <c r="A4800">
        <v>3</v>
      </c>
      <c r="B4800" s="35">
        <v>36.85</v>
      </c>
    </row>
    <row r="4801" spans="1:2">
      <c r="A4801">
        <v>3</v>
      </c>
      <c r="B4801" s="35">
        <v>43.04</v>
      </c>
    </row>
    <row r="4802" spans="1:2">
      <c r="A4802">
        <v>3</v>
      </c>
      <c r="B4802" s="35">
        <v>43.4</v>
      </c>
    </row>
    <row r="4803" spans="1:2">
      <c r="A4803">
        <v>3</v>
      </c>
      <c r="B4803" s="35">
        <v>41.69</v>
      </c>
    </row>
    <row r="4804" spans="1:2">
      <c r="A4804">
        <v>3</v>
      </c>
      <c r="B4804" s="35">
        <v>36.71</v>
      </c>
    </row>
    <row r="4805" spans="1:2">
      <c r="A4805">
        <v>3</v>
      </c>
      <c r="B4805" s="35">
        <v>38.590000000000003</v>
      </c>
    </row>
    <row r="4806" spans="1:2">
      <c r="A4806">
        <v>3</v>
      </c>
      <c r="B4806" s="35">
        <v>36</v>
      </c>
    </row>
    <row r="4807" spans="1:2">
      <c r="A4807">
        <v>3</v>
      </c>
      <c r="B4807" s="35">
        <v>38.450000000000003</v>
      </c>
    </row>
    <row r="4808" spans="1:2">
      <c r="A4808">
        <v>3</v>
      </c>
      <c r="B4808" s="35">
        <v>36.909999999999997</v>
      </c>
    </row>
    <row r="4809" spans="1:2">
      <c r="A4809">
        <v>3</v>
      </c>
      <c r="B4809" s="35">
        <v>39.270000000000003</v>
      </c>
    </row>
    <row r="4810" spans="1:2">
      <c r="A4810">
        <v>3</v>
      </c>
      <c r="B4810" s="35">
        <v>38.36</v>
      </c>
    </row>
    <row r="4811" spans="1:2">
      <c r="A4811">
        <v>3</v>
      </c>
      <c r="B4811" s="35">
        <v>36.01</v>
      </c>
    </row>
    <row r="4812" spans="1:2">
      <c r="A4812">
        <v>3</v>
      </c>
      <c r="B4812" s="35">
        <v>46.15</v>
      </c>
    </row>
    <row r="4813" spans="1:2">
      <c r="A4813">
        <v>3</v>
      </c>
      <c r="B4813" s="35">
        <v>43.39</v>
      </c>
    </row>
    <row r="4814" spans="1:2">
      <c r="A4814">
        <v>3</v>
      </c>
      <c r="B4814" s="35">
        <v>41.39</v>
      </c>
    </row>
    <row r="4815" spans="1:2">
      <c r="A4815">
        <v>3</v>
      </c>
      <c r="B4815" s="35">
        <v>37</v>
      </c>
    </row>
    <row r="4816" spans="1:2">
      <c r="A4816">
        <v>3</v>
      </c>
      <c r="B4816" s="35">
        <v>33</v>
      </c>
    </row>
    <row r="4817" spans="1:2">
      <c r="A4817">
        <v>3</v>
      </c>
      <c r="B4817" s="35">
        <v>39.200000000000003</v>
      </c>
    </row>
    <row r="4818" spans="1:2">
      <c r="A4818">
        <v>3</v>
      </c>
      <c r="B4818" s="35">
        <v>38.49</v>
      </c>
    </row>
    <row r="4819" spans="1:2">
      <c r="A4819">
        <v>3</v>
      </c>
      <c r="B4819" s="35">
        <v>38.97</v>
      </c>
    </row>
    <row r="4820" spans="1:2">
      <c r="A4820">
        <v>3</v>
      </c>
      <c r="B4820" s="35">
        <v>41.34</v>
      </c>
    </row>
    <row r="4821" spans="1:2">
      <c r="A4821">
        <v>3</v>
      </c>
      <c r="B4821" s="35">
        <v>40.9</v>
      </c>
    </row>
    <row r="4822" spans="1:2">
      <c r="A4822">
        <v>3</v>
      </c>
      <c r="B4822" s="35">
        <v>39.99</v>
      </c>
    </row>
    <row r="4823" spans="1:2">
      <c r="A4823">
        <v>3</v>
      </c>
      <c r="B4823" s="35">
        <v>36.729999999999997</v>
      </c>
    </row>
    <row r="4824" spans="1:2">
      <c r="A4824">
        <v>3</v>
      </c>
      <c r="B4824" s="35">
        <v>40.11</v>
      </c>
    </row>
    <row r="4825" spans="1:2">
      <c r="A4825">
        <v>3</v>
      </c>
      <c r="B4825" s="35">
        <v>43.82</v>
      </c>
    </row>
    <row r="4826" spans="1:2">
      <c r="A4826">
        <v>3</v>
      </c>
      <c r="B4826" s="35">
        <v>44.58</v>
      </c>
    </row>
    <row r="4827" spans="1:2">
      <c r="A4827">
        <v>3</v>
      </c>
      <c r="B4827" s="35">
        <v>39.99</v>
      </c>
    </row>
    <row r="4828" spans="1:2">
      <c r="A4828">
        <v>3</v>
      </c>
      <c r="B4828" s="35">
        <v>39.270000000000003</v>
      </c>
    </row>
    <row r="4829" spans="1:2">
      <c r="A4829">
        <v>3</v>
      </c>
      <c r="B4829" s="35">
        <v>39.75</v>
      </c>
    </row>
    <row r="4830" spans="1:2">
      <c r="A4830">
        <v>3</v>
      </c>
      <c r="B4830" s="35">
        <v>39.270000000000003</v>
      </c>
    </row>
    <row r="4831" spans="1:2">
      <c r="A4831">
        <v>3</v>
      </c>
      <c r="B4831" s="35">
        <v>38.270000000000003</v>
      </c>
    </row>
    <row r="4832" spans="1:2">
      <c r="A4832">
        <v>3</v>
      </c>
      <c r="B4832" s="35">
        <v>38.64</v>
      </c>
    </row>
    <row r="4833" spans="1:2">
      <c r="A4833">
        <v>3</v>
      </c>
      <c r="B4833" s="35">
        <v>38.31</v>
      </c>
    </row>
    <row r="4834" spans="1:2">
      <c r="A4834">
        <v>3</v>
      </c>
      <c r="B4834" s="35">
        <v>37</v>
      </c>
    </row>
    <row r="4835" spans="1:2">
      <c r="A4835">
        <v>3</v>
      </c>
      <c r="B4835" s="35">
        <v>35.979999999999997</v>
      </c>
    </row>
    <row r="4836" spans="1:2">
      <c r="A4836">
        <v>3</v>
      </c>
      <c r="B4836" s="35">
        <v>41.2</v>
      </c>
    </row>
    <row r="4837" spans="1:2">
      <c r="A4837">
        <v>3</v>
      </c>
      <c r="B4837" s="35">
        <v>40.770000000000003</v>
      </c>
    </row>
    <row r="4838" spans="1:2">
      <c r="A4838">
        <v>3</v>
      </c>
      <c r="B4838" s="35">
        <v>40.770000000000003</v>
      </c>
    </row>
    <row r="4839" spans="1:2">
      <c r="A4839">
        <v>3</v>
      </c>
      <c r="B4839" s="35">
        <v>39.49</v>
      </c>
    </row>
    <row r="4840" spans="1:2">
      <c r="A4840">
        <v>3</v>
      </c>
      <c r="B4840" s="35">
        <v>39.79</v>
      </c>
    </row>
    <row r="4841" spans="1:2">
      <c r="A4841">
        <v>3</v>
      </c>
      <c r="B4841" s="35">
        <v>38.07</v>
      </c>
    </row>
    <row r="4842" spans="1:2">
      <c r="A4842">
        <v>3</v>
      </c>
      <c r="B4842" s="35">
        <v>39.9</v>
      </c>
    </row>
    <row r="4843" spans="1:2">
      <c r="A4843">
        <v>3</v>
      </c>
      <c r="B4843" s="35">
        <v>40.24</v>
      </c>
    </row>
    <row r="4844" spans="1:2">
      <c r="A4844">
        <v>3</v>
      </c>
      <c r="B4844" s="35">
        <v>41.82</v>
      </c>
    </row>
    <row r="4845" spans="1:2">
      <c r="A4845">
        <v>3</v>
      </c>
      <c r="B4845" s="35">
        <v>39.78</v>
      </c>
    </row>
    <row r="4846" spans="1:2">
      <c r="A4846">
        <v>3</v>
      </c>
      <c r="B4846" s="35">
        <v>33.9</v>
      </c>
    </row>
    <row r="4847" spans="1:2">
      <c r="A4847">
        <v>3</v>
      </c>
      <c r="B4847" s="35">
        <v>29.1</v>
      </c>
    </row>
    <row r="4848" spans="1:2">
      <c r="A4848">
        <v>3</v>
      </c>
      <c r="B4848" s="35">
        <v>29.75</v>
      </c>
    </row>
    <row r="4849" spans="1:2">
      <c r="A4849">
        <v>3</v>
      </c>
      <c r="B4849" s="35">
        <v>38.61</v>
      </c>
    </row>
    <row r="4850" spans="1:2">
      <c r="A4850">
        <v>3</v>
      </c>
      <c r="B4850" s="35">
        <v>41</v>
      </c>
    </row>
    <row r="4851" spans="1:2">
      <c r="A4851">
        <v>3</v>
      </c>
      <c r="B4851" s="35">
        <v>38.97</v>
      </c>
    </row>
    <row r="4852" spans="1:2">
      <c r="A4852">
        <v>3</v>
      </c>
      <c r="B4852" s="35">
        <v>41.4</v>
      </c>
    </row>
    <row r="4853" spans="1:2">
      <c r="A4853">
        <v>3</v>
      </c>
      <c r="B4853" s="35">
        <v>40.86</v>
      </c>
    </row>
    <row r="4854" spans="1:2">
      <c r="A4854">
        <v>3</v>
      </c>
      <c r="B4854" s="35">
        <v>39.57</v>
      </c>
    </row>
    <row r="4855" spans="1:2">
      <c r="A4855">
        <v>3</v>
      </c>
      <c r="B4855" s="35">
        <v>40</v>
      </c>
    </row>
    <row r="4856" spans="1:2">
      <c r="A4856">
        <v>3</v>
      </c>
      <c r="B4856" s="35">
        <v>42.21</v>
      </c>
    </row>
    <row r="4857" spans="1:2">
      <c r="A4857">
        <v>3</v>
      </c>
      <c r="B4857" s="35">
        <v>42.57</v>
      </c>
    </row>
    <row r="4858" spans="1:2">
      <c r="A4858">
        <v>3</v>
      </c>
      <c r="B4858" s="35">
        <v>43.4</v>
      </c>
    </row>
    <row r="4859" spans="1:2">
      <c r="A4859">
        <v>3</v>
      </c>
      <c r="B4859" s="35">
        <v>33.92</v>
      </c>
    </row>
    <row r="4860" spans="1:2">
      <c r="A4860">
        <v>3</v>
      </c>
      <c r="B4860" s="35">
        <v>41.65</v>
      </c>
    </row>
    <row r="4861" spans="1:2">
      <c r="A4861">
        <v>3</v>
      </c>
      <c r="B4861" s="35">
        <v>40.47</v>
      </c>
    </row>
    <row r="4862" spans="1:2">
      <c r="A4862">
        <v>3</v>
      </c>
      <c r="B4862" s="35">
        <v>41.3</v>
      </c>
    </row>
    <row r="4863" spans="1:2">
      <c r="A4863">
        <v>3</v>
      </c>
      <c r="B4863" s="35">
        <v>41.52</v>
      </c>
    </row>
    <row r="4864" spans="1:2">
      <c r="A4864">
        <v>3</v>
      </c>
      <c r="B4864" s="35">
        <v>39</v>
      </c>
    </row>
    <row r="4865" spans="1:2">
      <c r="A4865">
        <v>3</v>
      </c>
      <c r="B4865" s="35">
        <v>41.46</v>
      </c>
    </row>
    <row r="4866" spans="1:2">
      <c r="A4866">
        <v>3</v>
      </c>
      <c r="B4866" s="35">
        <v>42.11</v>
      </c>
    </row>
    <row r="4867" spans="1:2">
      <c r="A4867">
        <v>3</v>
      </c>
      <c r="B4867" s="35">
        <v>40.03</v>
      </c>
    </row>
    <row r="4868" spans="1:2">
      <c r="A4868">
        <v>3</v>
      </c>
      <c r="B4868" s="35">
        <v>39.26</v>
      </c>
    </row>
    <row r="4869" spans="1:2">
      <c r="A4869">
        <v>3</v>
      </c>
      <c r="B4869" s="35">
        <v>42.44</v>
      </c>
    </row>
    <row r="4870" spans="1:2">
      <c r="A4870">
        <v>3</v>
      </c>
      <c r="B4870" s="35">
        <v>42.19</v>
      </c>
    </row>
    <row r="4871" spans="1:2">
      <c r="A4871">
        <v>3</v>
      </c>
      <c r="B4871" s="35">
        <v>41.92</v>
      </c>
    </row>
    <row r="4872" spans="1:2">
      <c r="A4872">
        <v>3</v>
      </c>
      <c r="B4872" s="35">
        <v>41.7</v>
      </c>
    </row>
    <row r="4873" spans="1:2">
      <c r="A4873">
        <v>3</v>
      </c>
      <c r="B4873" s="35">
        <v>41.51</v>
      </c>
    </row>
    <row r="4874" spans="1:2">
      <c r="A4874">
        <v>3</v>
      </c>
      <c r="B4874" s="35">
        <v>40.770000000000003</v>
      </c>
    </row>
    <row r="4875" spans="1:2">
      <c r="A4875">
        <v>3</v>
      </c>
      <c r="B4875" s="35">
        <v>39</v>
      </c>
    </row>
    <row r="4876" spans="1:2">
      <c r="A4876">
        <v>3</v>
      </c>
      <c r="B4876" s="35">
        <v>39.49</v>
      </c>
    </row>
    <row r="4877" spans="1:2">
      <c r="A4877">
        <v>3</v>
      </c>
      <c r="B4877" s="35">
        <v>40</v>
      </c>
    </row>
    <row r="4878" spans="1:2">
      <c r="A4878">
        <v>3</v>
      </c>
      <c r="B4878" s="35">
        <v>41.56</v>
      </c>
    </row>
    <row r="4879" spans="1:2">
      <c r="A4879">
        <v>3</v>
      </c>
      <c r="B4879" s="35">
        <v>43.3</v>
      </c>
    </row>
    <row r="4880" spans="1:2">
      <c r="A4880">
        <v>3</v>
      </c>
      <c r="B4880" s="35">
        <v>41.2</v>
      </c>
    </row>
    <row r="4881" spans="1:2">
      <c r="A4881">
        <v>3</v>
      </c>
      <c r="B4881" s="35">
        <v>39.979999999999997</v>
      </c>
    </row>
    <row r="4882" spans="1:2">
      <c r="A4882">
        <v>3</v>
      </c>
      <c r="B4882" s="35">
        <v>38</v>
      </c>
    </row>
    <row r="4883" spans="1:2">
      <c r="A4883">
        <v>3</v>
      </c>
      <c r="B4883" s="35">
        <v>41.55</v>
      </c>
    </row>
    <row r="4884" spans="1:2">
      <c r="A4884">
        <v>3</v>
      </c>
      <c r="B4884" s="35">
        <v>41.74</v>
      </c>
    </row>
    <row r="4885" spans="1:2">
      <c r="A4885">
        <v>3</v>
      </c>
      <c r="B4885" s="35">
        <v>38.090000000000003</v>
      </c>
    </row>
    <row r="4886" spans="1:2">
      <c r="A4886">
        <v>3</v>
      </c>
      <c r="B4886" s="35">
        <v>42.44</v>
      </c>
    </row>
    <row r="4887" spans="1:2">
      <c r="A4887">
        <v>3</v>
      </c>
      <c r="B4887" s="35">
        <v>42.79</v>
      </c>
    </row>
    <row r="4888" spans="1:2">
      <c r="A4888">
        <v>3</v>
      </c>
      <c r="B4888" s="35">
        <v>43.97</v>
      </c>
    </row>
    <row r="4889" spans="1:2">
      <c r="A4889">
        <v>3</v>
      </c>
      <c r="B4889" s="35">
        <v>44.29</v>
      </c>
    </row>
    <row r="4890" spans="1:2">
      <c r="A4890">
        <v>3</v>
      </c>
      <c r="B4890" s="35">
        <v>42.44</v>
      </c>
    </row>
    <row r="4891" spans="1:2">
      <c r="A4891">
        <v>3</v>
      </c>
      <c r="B4891" s="35">
        <v>41.47</v>
      </c>
    </row>
    <row r="4892" spans="1:2">
      <c r="A4892">
        <v>3</v>
      </c>
      <c r="B4892" s="35">
        <v>41</v>
      </c>
    </row>
    <row r="4893" spans="1:2">
      <c r="A4893">
        <v>3</v>
      </c>
      <c r="B4893" s="35">
        <v>41.42</v>
      </c>
    </row>
    <row r="4894" spans="1:2">
      <c r="A4894">
        <v>3</v>
      </c>
      <c r="B4894" s="35">
        <v>40.5</v>
      </c>
    </row>
    <row r="4895" spans="1:2">
      <c r="A4895">
        <v>3</v>
      </c>
      <c r="B4895" s="35">
        <v>40.67</v>
      </c>
    </row>
    <row r="4896" spans="1:2">
      <c r="A4896">
        <v>3</v>
      </c>
      <c r="B4896" s="35">
        <v>39.17</v>
      </c>
    </row>
    <row r="4897" spans="1:2">
      <c r="A4897">
        <v>3</v>
      </c>
      <c r="B4897" s="35">
        <v>37.61</v>
      </c>
    </row>
    <row r="4898" spans="1:2">
      <c r="A4898">
        <v>3</v>
      </c>
      <c r="B4898" s="35">
        <v>40.24</v>
      </c>
    </row>
    <row r="4899" spans="1:2">
      <c r="A4899">
        <v>3</v>
      </c>
      <c r="B4899" s="35">
        <v>40</v>
      </c>
    </row>
    <row r="4900" spans="1:2">
      <c r="A4900">
        <v>3</v>
      </c>
      <c r="B4900" s="35">
        <v>35.39</v>
      </c>
    </row>
    <row r="4901" spans="1:2">
      <c r="A4901">
        <v>3</v>
      </c>
      <c r="B4901" s="35">
        <v>39.17</v>
      </c>
    </row>
    <row r="4902" spans="1:2">
      <c r="A4902">
        <v>3</v>
      </c>
      <c r="B4902" s="35">
        <v>36.26</v>
      </c>
    </row>
    <row r="4903" spans="1:2">
      <c r="A4903">
        <v>3</v>
      </c>
      <c r="B4903" s="35">
        <v>30.38</v>
      </c>
    </row>
    <row r="4904" spans="1:2">
      <c r="A4904">
        <v>3</v>
      </c>
      <c r="B4904" s="35">
        <v>39.93</v>
      </c>
    </row>
    <row r="4905" spans="1:2">
      <c r="A4905">
        <v>3</v>
      </c>
      <c r="B4905" s="35">
        <v>39.590000000000003</v>
      </c>
    </row>
    <row r="4906" spans="1:2">
      <c r="A4906">
        <v>3</v>
      </c>
      <c r="B4906" s="35">
        <v>34.14</v>
      </c>
    </row>
    <row r="4907" spans="1:2">
      <c r="A4907">
        <v>3</v>
      </c>
      <c r="B4907" s="35">
        <v>29</v>
      </c>
    </row>
    <row r="4908" spans="1:2">
      <c r="A4908">
        <v>3</v>
      </c>
      <c r="B4908" s="35">
        <v>28</v>
      </c>
    </row>
    <row r="4909" spans="1:2">
      <c r="A4909">
        <v>3</v>
      </c>
      <c r="B4909" s="35">
        <v>40.21</v>
      </c>
    </row>
    <row r="4910" spans="1:2">
      <c r="A4910">
        <v>3</v>
      </c>
      <c r="B4910" s="35">
        <v>39.979999999999997</v>
      </c>
    </row>
    <row r="4911" spans="1:2">
      <c r="A4911">
        <v>3</v>
      </c>
      <c r="B4911" s="35">
        <v>35.07</v>
      </c>
    </row>
    <row r="4912" spans="1:2">
      <c r="A4912">
        <v>3</v>
      </c>
      <c r="B4912" s="35">
        <v>34.9</v>
      </c>
    </row>
    <row r="4913" spans="1:2">
      <c r="A4913">
        <v>3</v>
      </c>
      <c r="B4913" s="35">
        <v>28.25</v>
      </c>
    </row>
    <row r="4914" spans="1:2">
      <c r="A4914">
        <v>3</v>
      </c>
      <c r="B4914" s="35">
        <v>40.42</v>
      </c>
    </row>
    <row r="4915" spans="1:2">
      <c r="A4915">
        <v>3</v>
      </c>
      <c r="B4915" s="35">
        <v>39.67</v>
      </c>
    </row>
    <row r="4916" spans="1:2">
      <c r="A4916">
        <v>3</v>
      </c>
      <c r="B4916" s="35">
        <v>38.770000000000003</v>
      </c>
    </row>
    <row r="4917" spans="1:2">
      <c r="A4917">
        <v>3</v>
      </c>
      <c r="B4917" s="35">
        <v>38.090000000000003</v>
      </c>
    </row>
    <row r="4918" spans="1:2">
      <c r="A4918">
        <v>3</v>
      </c>
      <c r="B4918" s="35">
        <v>34.64</v>
      </c>
    </row>
    <row r="4919" spans="1:2">
      <c r="A4919">
        <v>3</v>
      </c>
      <c r="B4919" s="35">
        <v>41.03</v>
      </c>
    </row>
    <row r="4920" spans="1:2">
      <c r="A4920">
        <v>3</v>
      </c>
      <c r="B4920" s="35">
        <v>38.74</v>
      </c>
    </row>
    <row r="4921" spans="1:2">
      <c r="A4921">
        <v>3</v>
      </c>
      <c r="B4921" s="35">
        <v>42.78</v>
      </c>
    </row>
    <row r="4922" spans="1:2">
      <c r="A4922">
        <v>3</v>
      </c>
      <c r="B4922" s="35">
        <v>43</v>
      </c>
    </row>
    <row r="4923" spans="1:2">
      <c r="A4923">
        <v>3</v>
      </c>
      <c r="B4923" s="35">
        <v>41.21</v>
      </c>
    </row>
    <row r="4924" spans="1:2">
      <c r="A4924">
        <v>3</v>
      </c>
      <c r="B4924" s="35">
        <v>40.799999999999997</v>
      </c>
    </row>
    <row r="4925" spans="1:2">
      <c r="A4925">
        <v>3</v>
      </c>
      <c r="B4925" s="35">
        <v>36.5</v>
      </c>
    </row>
    <row r="4926" spans="1:2">
      <c r="A4926">
        <v>3</v>
      </c>
      <c r="B4926" s="35">
        <v>39.659999999999997</v>
      </c>
    </row>
    <row r="4927" spans="1:2">
      <c r="A4927">
        <v>3</v>
      </c>
      <c r="B4927" s="35">
        <v>42.78</v>
      </c>
    </row>
    <row r="4928" spans="1:2">
      <c r="A4928">
        <v>3</v>
      </c>
      <c r="B4928" s="35">
        <v>44.58</v>
      </c>
    </row>
    <row r="4929" spans="1:2">
      <c r="A4929">
        <v>3</v>
      </c>
      <c r="B4929" s="35">
        <v>38.29</v>
      </c>
    </row>
    <row r="4930" spans="1:2">
      <c r="A4930">
        <v>3</v>
      </c>
      <c r="B4930" s="35">
        <v>35.89</v>
      </c>
    </row>
    <row r="4931" spans="1:2">
      <c r="A4931">
        <v>3</v>
      </c>
      <c r="B4931" s="35">
        <v>40.65</v>
      </c>
    </row>
    <row r="4932" spans="1:2">
      <c r="A4932">
        <v>3</v>
      </c>
      <c r="B4932" s="35">
        <v>41.69</v>
      </c>
    </row>
    <row r="4933" spans="1:2">
      <c r="A4933">
        <v>3</v>
      </c>
      <c r="B4933" s="35">
        <v>38.82</v>
      </c>
    </row>
    <row r="4934" spans="1:2">
      <c r="A4934">
        <v>3</v>
      </c>
      <c r="B4934" s="35">
        <v>38.29</v>
      </c>
    </row>
    <row r="4935" spans="1:2">
      <c r="A4935">
        <v>3</v>
      </c>
      <c r="B4935" s="35">
        <v>33.68</v>
      </c>
    </row>
    <row r="4936" spans="1:2">
      <c r="A4936">
        <v>3</v>
      </c>
      <c r="B4936" s="35">
        <v>41</v>
      </c>
    </row>
    <row r="4937" spans="1:2">
      <c r="A4937">
        <v>3</v>
      </c>
      <c r="B4937" s="35">
        <v>33.97</v>
      </c>
    </row>
    <row r="4938" spans="1:2">
      <c r="A4938">
        <v>3</v>
      </c>
      <c r="B4938" s="35">
        <v>40.49</v>
      </c>
    </row>
    <row r="4939" spans="1:2">
      <c r="A4939">
        <v>3</v>
      </c>
      <c r="B4939" s="35">
        <v>38.08</v>
      </c>
    </row>
    <row r="4940" spans="1:2">
      <c r="A4940">
        <v>3</v>
      </c>
      <c r="B4940" s="35">
        <v>37.21</v>
      </c>
    </row>
    <row r="4941" spans="1:2">
      <c r="A4941">
        <v>3</v>
      </c>
      <c r="B4941" s="35">
        <v>43.82</v>
      </c>
    </row>
    <row r="4942" spans="1:2">
      <c r="A4942">
        <v>3</v>
      </c>
      <c r="B4942" s="35">
        <v>42.23</v>
      </c>
    </row>
    <row r="4943" spans="1:2">
      <c r="A4943">
        <v>3</v>
      </c>
      <c r="B4943" s="35">
        <v>37.57</v>
      </c>
    </row>
    <row r="4944" spans="1:2">
      <c r="A4944">
        <v>3</v>
      </c>
      <c r="B4944" s="35">
        <v>38.979999999999997</v>
      </c>
    </row>
    <row r="4945" spans="1:2">
      <c r="A4945">
        <v>3</v>
      </c>
      <c r="B4945" s="35">
        <v>38</v>
      </c>
    </row>
    <row r="4946" spans="1:2">
      <c r="A4946">
        <v>3</v>
      </c>
      <c r="B4946" s="35">
        <v>36.909999999999997</v>
      </c>
    </row>
    <row r="4947" spans="1:2">
      <c r="A4947">
        <v>3</v>
      </c>
      <c r="B4947" s="35">
        <v>31.7</v>
      </c>
    </row>
    <row r="4948" spans="1:2">
      <c r="A4948">
        <v>3</v>
      </c>
      <c r="B4948" s="35">
        <v>38.29</v>
      </c>
    </row>
    <row r="4949" spans="1:2">
      <c r="A4949">
        <v>3</v>
      </c>
      <c r="B4949" s="35">
        <v>38.29</v>
      </c>
    </row>
    <row r="4950" spans="1:2">
      <c r="A4950">
        <v>3</v>
      </c>
      <c r="B4950" s="35">
        <v>31.07</v>
      </c>
    </row>
    <row r="4951" spans="1:2">
      <c r="A4951">
        <v>3</v>
      </c>
      <c r="B4951" s="35">
        <v>39.79</v>
      </c>
    </row>
    <row r="4952" spans="1:2">
      <c r="A4952">
        <v>3</v>
      </c>
      <c r="B4952" s="35">
        <v>37.869999999999997</v>
      </c>
    </row>
    <row r="4953" spans="1:2">
      <c r="A4953">
        <v>3</v>
      </c>
      <c r="B4953" s="35">
        <v>38.07</v>
      </c>
    </row>
    <row r="4954" spans="1:2">
      <c r="A4954">
        <v>3</v>
      </c>
      <c r="B4954" s="35">
        <v>35.53</v>
      </c>
    </row>
    <row r="4955" spans="1:2">
      <c r="A4955">
        <v>3</v>
      </c>
      <c r="B4955" s="35">
        <v>27.9</v>
      </c>
    </row>
    <row r="4956" spans="1:2">
      <c r="A4956">
        <v>3</v>
      </c>
      <c r="B4956" s="35">
        <v>27</v>
      </c>
    </row>
    <row r="4957" spans="1:2">
      <c r="A4957">
        <v>3</v>
      </c>
      <c r="B4957" s="35">
        <v>28.1</v>
      </c>
    </row>
    <row r="4958" spans="1:2">
      <c r="A4958">
        <v>3</v>
      </c>
      <c r="B4958" s="35">
        <v>25.5</v>
      </c>
    </row>
    <row r="4959" spans="1:2">
      <c r="A4959">
        <v>3</v>
      </c>
      <c r="B4959" s="35">
        <v>38.869999999999997</v>
      </c>
    </row>
    <row r="4960" spans="1:2">
      <c r="A4960">
        <v>3</v>
      </c>
      <c r="B4960" s="35">
        <v>31.99</v>
      </c>
    </row>
    <row r="4961" spans="1:2">
      <c r="A4961">
        <v>3</v>
      </c>
      <c r="B4961" s="35">
        <v>40.06</v>
      </c>
    </row>
    <row r="4962" spans="1:2">
      <c r="A4962">
        <v>3</v>
      </c>
      <c r="B4962" s="35">
        <v>40.06</v>
      </c>
    </row>
    <row r="4963" spans="1:2">
      <c r="A4963">
        <v>3</v>
      </c>
      <c r="B4963" s="35">
        <v>39.979999999999997</v>
      </c>
    </row>
    <row r="4964" spans="1:2">
      <c r="A4964">
        <v>3</v>
      </c>
      <c r="B4964" s="35">
        <v>38.29</v>
      </c>
    </row>
    <row r="4965" spans="1:2">
      <c r="A4965">
        <v>3</v>
      </c>
      <c r="B4965" s="35">
        <v>39.549999999999997</v>
      </c>
    </row>
    <row r="4966" spans="1:2">
      <c r="A4966">
        <v>3</v>
      </c>
      <c r="B4966" s="35">
        <v>40.549999999999997</v>
      </c>
    </row>
    <row r="4967" spans="1:2">
      <c r="A4967">
        <v>3</v>
      </c>
      <c r="B4967" s="35">
        <v>42.26</v>
      </c>
    </row>
    <row r="4968" spans="1:2">
      <c r="A4968">
        <v>3</v>
      </c>
      <c r="B4968" s="35">
        <v>41.92</v>
      </c>
    </row>
    <row r="4969" spans="1:2">
      <c r="A4969">
        <v>3</v>
      </c>
      <c r="B4969" s="35">
        <v>42.09</v>
      </c>
    </row>
    <row r="4970" spans="1:2">
      <c r="A4970">
        <v>3</v>
      </c>
      <c r="B4970" s="35">
        <v>42.6</v>
      </c>
    </row>
    <row r="4971" spans="1:2">
      <c r="A4971">
        <v>3</v>
      </c>
      <c r="B4971" s="35">
        <v>39.53</v>
      </c>
    </row>
    <row r="4972" spans="1:2">
      <c r="A4972">
        <v>3</v>
      </c>
      <c r="B4972" s="35">
        <v>44.84</v>
      </c>
    </row>
    <row r="4973" spans="1:2">
      <c r="A4973">
        <v>3</v>
      </c>
      <c r="B4973" s="35">
        <v>48.09</v>
      </c>
    </row>
    <row r="4974" spans="1:2">
      <c r="A4974">
        <v>3</v>
      </c>
      <c r="B4974" s="35">
        <v>40.07</v>
      </c>
    </row>
    <row r="4975" spans="1:2">
      <c r="A4975">
        <v>3</v>
      </c>
      <c r="B4975" s="35">
        <v>43.25</v>
      </c>
    </row>
    <row r="4976" spans="1:2">
      <c r="A4976">
        <v>3</v>
      </c>
      <c r="B4976" s="35">
        <v>40.450000000000003</v>
      </c>
    </row>
    <row r="4977" spans="1:2">
      <c r="A4977">
        <v>3</v>
      </c>
      <c r="B4977" s="35">
        <v>37.69</v>
      </c>
    </row>
    <row r="4978" spans="1:2">
      <c r="A4978">
        <v>3</v>
      </c>
      <c r="B4978" s="35">
        <v>42.57</v>
      </c>
    </row>
    <row r="4979" spans="1:2">
      <c r="A4979">
        <v>3</v>
      </c>
      <c r="B4979" s="35">
        <v>42.51</v>
      </c>
    </row>
    <row r="4980" spans="1:2">
      <c r="A4980">
        <v>3</v>
      </c>
      <c r="B4980" s="35">
        <v>40.299999999999997</v>
      </c>
    </row>
    <row r="4981" spans="1:2">
      <c r="A4981">
        <v>3</v>
      </c>
      <c r="B4981" s="35">
        <v>46</v>
      </c>
    </row>
    <row r="4982" spans="1:2">
      <c r="A4982">
        <v>3</v>
      </c>
      <c r="B4982" s="35">
        <v>42.91</v>
      </c>
    </row>
    <row r="4983" spans="1:2">
      <c r="A4983">
        <v>3</v>
      </c>
      <c r="B4983" s="35">
        <v>47.78</v>
      </c>
    </row>
    <row r="4984" spans="1:2">
      <c r="A4984">
        <v>3</v>
      </c>
      <c r="B4984" s="35">
        <v>46.91</v>
      </c>
    </row>
    <row r="4985" spans="1:2">
      <c r="A4985">
        <v>3</v>
      </c>
      <c r="B4985" s="35">
        <v>46.91</v>
      </c>
    </row>
    <row r="4986" spans="1:2">
      <c r="A4986">
        <v>3</v>
      </c>
      <c r="B4986" s="35">
        <v>45.51</v>
      </c>
    </row>
    <row r="4987" spans="1:2">
      <c r="A4987">
        <v>3</v>
      </c>
      <c r="B4987" s="35">
        <v>46.91</v>
      </c>
    </row>
    <row r="4988" spans="1:2">
      <c r="A4988">
        <v>3</v>
      </c>
      <c r="B4988" s="35">
        <v>48.01</v>
      </c>
    </row>
    <row r="4989" spans="1:2">
      <c r="A4989">
        <v>3</v>
      </c>
      <c r="B4989" s="35">
        <v>51.49</v>
      </c>
    </row>
    <row r="4990" spans="1:2">
      <c r="A4990">
        <v>3</v>
      </c>
      <c r="B4990" s="35">
        <v>39.9</v>
      </c>
    </row>
    <row r="4991" spans="1:2">
      <c r="A4991">
        <v>3</v>
      </c>
      <c r="B4991" s="35">
        <v>45.71</v>
      </c>
    </row>
    <row r="4992" spans="1:2">
      <c r="A4992">
        <v>3</v>
      </c>
      <c r="B4992" s="35">
        <v>47.99</v>
      </c>
    </row>
    <row r="4993" spans="1:2">
      <c r="A4993">
        <v>3</v>
      </c>
      <c r="B4993" s="35">
        <v>45.51</v>
      </c>
    </row>
    <row r="4994" spans="1:2">
      <c r="A4994">
        <v>3</v>
      </c>
      <c r="B4994" s="35">
        <v>44.33</v>
      </c>
    </row>
    <row r="4995" spans="1:2">
      <c r="A4995">
        <v>3</v>
      </c>
      <c r="B4995" s="35">
        <v>41.44</v>
      </c>
    </row>
    <row r="4996" spans="1:2">
      <c r="A4996">
        <v>3</v>
      </c>
      <c r="B4996" s="35">
        <v>38.25</v>
      </c>
    </row>
    <row r="4997" spans="1:2">
      <c r="A4997">
        <v>3</v>
      </c>
      <c r="B4997" s="35">
        <v>41.38</v>
      </c>
    </row>
    <row r="4998" spans="1:2">
      <c r="A4998">
        <v>3</v>
      </c>
      <c r="B4998" s="35">
        <v>39.19</v>
      </c>
    </row>
    <row r="4999" spans="1:2">
      <c r="A4999">
        <v>3</v>
      </c>
      <c r="B4999" s="35">
        <v>36.82</v>
      </c>
    </row>
    <row r="5000" spans="1:2">
      <c r="A5000">
        <v>3</v>
      </c>
      <c r="B5000" s="35">
        <v>41.92</v>
      </c>
    </row>
    <row r="5001" spans="1:2">
      <c r="A5001">
        <v>3</v>
      </c>
      <c r="B5001" s="35">
        <v>39.26</v>
      </c>
    </row>
    <row r="5002" spans="1:2">
      <c r="A5002">
        <v>3</v>
      </c>
      <c r="B5002" s="35">
        <v>38.200000000000003</v>
      </c>
    </row>
    <row r="5003" spans="1:2">
      <c r="A5003">
        <v>3</v>
      </c>
      <c r="B5003" s="35">
        <v>42.7</v>
      </c>
    </row>
    <row r="5004" spans="1:2">
      <c r="A5004">
        <v>3</v>
      </c>
      <c r="B5004" s="35">
        <v>43.13</v>
      </c>
    </row>
    <row r="5005" spans="1:2">
      <c r="A5005">
        <v>3</v>
      </c>
      <c r="B5005" s="35">
        <v>41.97</v>
      </c>
    </row>
    <row r="5006" spans="1:2">
      <c r="A5006">
        <v>3</v>
      </c>
      <c r="B5006" s="35">
        <v>37</v>
      </c>
    </row>
    <row r="5007" spans="1:2">
      <c r="A5007">
        <v>3</v>
      </c>
      <c r="B5007" s="35">
        <v>42.92</v>
      </c>
    </row>
    <row r="5008" spans="1:2">
      <c r="A5008">
        <v>3</v>
      </c>
      <c r="B5008" s="35">
        <v>44.88</v>
      </c>
    </row>
    <row r="5009" spans="1:2">
      <c r="A5009">
        <v>3</v>
      </c>
      <c r="B5009" s="35">
        <v>44.3</v>
      </c>
    </row>
    <row r="5010" spans="1:2">
      <c r="A5010">
        <v>3</v>
      </c>
      <c r="B5010" s="35">
        <v>41.06</v>
      </c>
    </row>
    <row r="5011" spans="1:2">
      <c r="A5011">
        <v>3</v>
      </c>
      <c r="B5011" s="35">
        <v>45.18</v>
      </c>
    </row>
    <row r="5012" spans="1:2">
      <c r="A5012">
        <v>3</v>
      </c>
      <c r="B5012" s="35">
        <v>44.35</v>
      </c>
    </row>
    <row r="5013" spans="1:2">
      <c r="A5013">
        <v>3</v>
      </c>
      <c r="B5013" s="35">
        <v>44.35</v>
      </c>
    </row>
    <row r="5014" spans="1:2">
      <c r="A5014">
        <v>3</v>
      </c>
      <c r="B5014" s="35">
        <v>44.88</v>
      </c>
    </row>
    <row r="5015" spans="1:2">
      <c r="A5015">
        <v>3</v>
      </c>
      <c r="B5015" s="35">
        <v>46.18</v>
      </c>
    </row>
    <row r="5016" spans="1:2">
      <c r="A5016">
        <v>3</v>
      </c>
      <c r="B5016" s="35">
        <v>47.88</v>
      </c>
    </row>
    <row r="5017" spans="1:2">
      <c r="A5017">
        <v>3</v>
      </c>
      <c r="B5017" s="35">
        <v>51.18</v>
      </c>
    </row>
    <row r="5018" spans="1:2">
      <c r="A5018">
        <v>3</v>
      </c>
      <c r="B5018" s="35">
        <v>55.69</v>
      </c>
    </row>
    <row r="5019" spans="1:2">
      <c r="A5019">
        <v>3</v>
      </c>
      <c r="B5019" s="35">
        <v>50.77</v>
      </c>
    </row>
    <row r="5020" spans="1:2">
      <c r="A5020">
        <v>3</v>
      </c>
      <c r="B5020" s="35">
        <v>45</v>
      </c>
    </row>
    <row r="5021" spans="1:2">
      <c r="A5021">
        <v>3</v>
      </c>
      <c r="B5021" s="35">
        <v>42.71</v>
      </c>
    </row>
    <row r="5022" spans="1:2">
      <c r="A5022">
        <v>3</v>
      </c>
      <c r="B5022" s="35">
        <v>35</v>
      </c>
    </row>
    <row r="5023" spans="1:2">
      <c r="A5023">
        <v>3</v>
      </c>
      <c r="B5023" s="35">
        <v>50.74</v>
      </c>
    </row>
    <row r="5024" spans="1:2">
      <c r="A5024">
        <v>3</v>
      </c>
      <c r="B5024" s="35">
        <v>52.5</v>
      </c>
    </row>
    <row r="5025" spans="1:2">
      <c r="A5025">
        <v>3</v>
      </c>
      <c r="B5025" s="35">
        <v>47.12</v>
      </c>
    </row>
    <row r="5026" spans="1:2">
      <c r="A5026">
        <v>3</v>
      </c>
      <c r="B5026" s="35">
        <v>49.27</v>
      </c>
    </row>
    <row r="5027" spans="1:2">
      <c r="A5027">
        <v>3</v>
      </c>
      <c r="B5027" s="35">
        <v>46.19</v>
      </c>
    </row>
    <row r="5028" spans="1:2">
      <c r="A5028">
        <v>3</v>
      </c>
      <c r="B5028" s="35">
        <v>48.08</v>
      </c>
    </row>
    <row r="5029" spans="1:2">
      <c r="A5029">
        <v>3</v>
      </c>
      <c r="B5029" s="35">
        <v>50.02</v>
      </c>
    </row>
    <row r="5030" spans="1:2">
      <c r="A5030">
        <v>3</v>
      </c>
      <c r="B5030" s="35">
        <v>44.35</v>
      </c>
    </row>
    <row r="5031" spans="1:2">
      <c r="A5031">
        <v>3</v>
      </c>
      <c r="B5031" s="35">
        <v>40.01</v>
      </c>
    </row>
    <row r="5032" spans="1:2">
      <c r="A5032">
        <v>3</v>
      </c>
      <c r="B5032" s="35">
        <v>46</v>
      </c>
    </row>
    <row r="5033" spans="1:2">
      <c r="A5033">
        <v>3</v>
      </c>
      <c r="B5033" s="35">
        <v>44.35</v>
      </c>
    </row>
    <row r="5034" spans="1:2">
      <c r="A5034">
        <v>3</v>
      </c>
      <c r="B5034" s="35">
        <v>45.02</v>
      </c>
    </row>
    <row r="5035" spans="1:2">
      <c r="A5035">
        <v>3</v>
      </c>
      <c r="B5035" s="35">
        <v>44.11</v>
      </c>
    </row>
    <row r="5036" spans="1:2">
      <c r="A5036">
        <v>3</v>
      </c>
      <c r="B5036" s="35">
        <v>48.03</v>
      </c>
    </row>
    <row r="5037" spans="1:2">
      <c r="A5037">
        <v>3</v>
      </c>
      <c r="B5037" s="35">
        <v>49.77</v>
      </c>
    </row>
    <row r="5038" spans="1:2">
      <c r="A5038">
        <v>3</v>
      </c>
      <c r="B5038" s="35">
        <v>51.08</v>
      </c>
    </row>
    <row r="5039" spans="1:2">
      <c r="A5039">
        <v>3</v>
      </c>
      <c r="B5039" s="35">
        <v>52.18</v>
      </c>
    </row>
    <row r="5040" spans="1:2">
      <c r="A5040">
        <v>3</v>
      </c>
      <c r="B5040" s="35">
        <v>49.34</v>
      </c>
    </row>
    <row r="5041" spans="1:2">
      <c r="A5041">
        <v>3</v>
      </c>
      <c r="B5041" s="35">
        <v>43.94</v>
      </c>
    </row>
    <row r="5042" spans="1:2">
      <c r="A5042">
        <v>3</v>
      </c>
      <c r="B5042" s="35">
        <v>44.55</v>
      </c>
    </row>
    <row r="5043" spans="1:2">
      <c r="A5043">
        <v>3</v>
      </c>
      <c r="B5043" s="35">
        <v>40.93</v>
      </c>
    </row>
    <row r="5044" spans="1:2">
      <c r="A5044">
        <v>3</v>
      </c>
      <c r="B5044" s="35">
        <v>52.35</v>
      </c>
    </row>
    <row r="5045" spans="1:2">
      <c r="A5045">
        <v>3</v>
      </c>
      <c r="B5045" s="35">
        <v>44.3</v>
      </c>
    </row>
    <row r="5046" spans="1:2">
      <c r="A5046">
        <v>3</v>
      </c>
      <c r="B5046" s="35">
        <v>41.47</v>
      </c>
    </row>
    <row r="5047" spans="1:2">
      <c r="A5047">
        <v>3</v>
      </c>
      <c r="B5047" s="35">
        <v>44.69</v>
      </c>
    </row>
    <row r="5048" spans="1:2">
      <c r="A5048">
        <v>3</v>
      </c>
      <c r="B5048" s="35">
        <v>50.12</v>
      </c>
    </row>
    <row r="5049" spans="1:2">
      <c r="A5049">
        <v>3</v>
      </c>
      <c r="B5049" s="35">
        <v>54.51</v>
      </c>
    </row>
    <row r="5050" spans="1:2">
      <c r="A5050">
        <v>3</v>
      </c>
      <c r="B5050" s="35">
        <v>52.57</v>
      </c>
    </row>
    <row r="5051" spans="1:2">
      <c r="A5051">
        <v>3</v>
      </c>
      <c r="B5051" s="35">
        <v>44.11</v>
      </c>
    </row>
    <row r="5052" spans="1:2">
      <c r="A5052">
        <v>3</v>
      </c>
      <c r="B5052" s="35">
        <v>48.43</v>
      </c>
    </row>
    <row r="5053" spans="1:2">
      <c r="A5053">
        <v>3</v>
      </c>
      <c r="B5053" s="35">
        <v>51.25</v>
      </c>
    </row>
    <row r="5054" spans="1:2">
      <c r="A5054">
        <v>3</v>
      </c>
      <c r="B5054" s="35">
        <v>48.81</v>
      </c>
    </row>
    <row r="5055" spans="1:2">
      <c r="A5055">
        <v>3</v>
      </c>
      <c r="B5055" s="35">
        <v>46.24</v>
      </c>
    </row>
    <row r="5056" spans="1:2">
      <c r="A5056">
        <v>3</v>
      </c>
      <c r="B5056" s="35">
        <v>40.159999999999997</v>
      </c>
    </row>
    <row r="5057" spans="1:2">
      <c r="A5057">
        <v>3</v>
      </c>
      <c r="B5057" s="35">
        <v>44</v>
      </c>
    </row>
    <row r="5058" spans="1:2">
      <c r="A5058">
        <v>3</v>
      </c>
      <c r="B5058" s="35">
        <v>32.700000000000003</v>
      </c>
    </row>
    <row r="5059" spans="1:2">
      <c r="A5059">
        <v>3</v>
      </c>
      <c r="B5059" s="35">
        <v>42.8</v>
      </c>
    </row>
    <row r="5060" spans="1:2">
      <c r="A5060">
        <v>3</v>
      </c>
      <c r="B5060" s="35">
        <v>43.08</v>
      </c>
    </row>
    <row r="5061" spans="1:2">
      <c r="A5061">
        <v>3</v>
      </c>
      <c r="B5061" s="35">
        <v>38.94</v>
      </c>
    </row>
    <row r="5062" spans="1:2">
      <c r="A5062">
        <v>3</v>
      </c>
      <c r="B5062" s="35">
        <v>46.75</v>
      </c>
    </row>
    <row r="5063" spans="1:2">
      <c r="A5063">
        <v>3</v>
      </c>
      <c r="B5063" s="35">
        <v>40.96</v>
      </c>
    </row>
    <row r="5064" spans="1:2">
      <c r="A5064">
        <v>3</v>
      </c>
      <c r="B5064" s="35">
        <v>42.52</v>
      </c>
    </row>
    <row r="5065" spans="1:2">
      <c r="A5065">
        <v>3</v>
      </c>
      <c r="B5065" s="35">
        <v>40.11</v>
      </c>
    </row>
    <row r="5066" spans="1:2">
      <c r="A5066">
        <v>3</v>
      </c>
      <c r="B5066" s="35">
        <v>44.3</v>
      </c>
    </row>
    <row r="5067" spans="1:2">
      <c r="A5067">
        <v>3</v>
      </c>
      <c r="B5067" s="35">
        <v>45.86</v>
      </c>
    </row>
    <row r="5068" spans="1:2">
      <c r="A5068">
        <v>3</v>
      </c>
      <c r="B5068" s="35">
        <v>50.64</v>
      </c>
    </row>
    <row r="5069" spans="1:2">
      <c r="A5069">
        <v>3</v>
      </c>
      <c r="B5069" s="35">
        <v>44.3</v>
      </c>
    </row>
    <row r="5070" spans="1:2">
      <c r="A5070">
        <v>3</v>
      </c>
      <c r="B5070" s="35">
        <v>39.9</v>
      </c>
    </row>
    <row r="5071" spans="1:2">
      <c r="A5071">
        <v>3</v>
      </c>
      <c r="B5071" s="35">
        <v>37.270000000000003</v>
      </c>
    </row>
    <row r="5072" spans="1:2">
      <c r="A5072">
        <v>3</v>
      </c>
      <c r="B5072" s="35">
        <v>45.26</v>
      </c>
    </row>
    <row r="5073" spans="1:2">
      <c r="A5073">
        <v>3</v>
      </c>
      <c r="B5073" s="35">
        <v>44.35</v>
      </c>
    </row>
    <row r="5074" spans="1:2">
      <c r="A5074">
        <v>3</v>
      </c>
      <c r="B5074" s="35">
        <v>45</v>
      </c>
    </row>
    <row r="5075" spans="1:2">
      <c r="A5075">
        <v>3</v>
      </c>
      <c r="B5075" s="35">
        <v>51.57</v>
      </c>
    </row>
    <row r="5076" spans="1:2">
      <c r="A5076">
        <v>3</v>
      </c>
      <c r="B5076" s="35">
        <v>52.26</v>
      </c>
    </row>
    <row r="5077" spans="1:2">
      <c r="A5077">
        <v>3</v>
      </c>
      <c r="B5077" s="35">
        <v>49.24</v>
      </c>
    </row>
    <row r="5078" spans="1:2">
      <c r="A5078">
        <v>3</v>
      </c>
      <c r="B5078" s="35">
        <v>45.26</v>
      </c>
    </row>
    <row r="5079" spans="1:2">
      <c r="A5079">
        <v>3</v>
      </c>
      <c r="B5079" s="35">
        <v>38.35</v>
      </c>
    </row>
    <row r="5080" spans="1:2">
      <c r="A5080">
        <v>3</v>
      </c>
      <c r="B5080" s="35">
        <v>49.57</v>
      </c>
    </row>
    <row r="5081" spans="1:2">
      <c r="A5081">
        <v>3</v>
      </c>
      <c r="B5081" s="35">
        <v>49.94</v>
      </c>
    </row>
    <row r="5082" spans="1:2">
      <c r="A5082">
        <v>3</v>
      </c>
      <c r="B5082" s="35">
        <v>50.07</v>
      </c>
    </row>
    <row r="5083" spans="1:2">
      <c r="A5083">
        <v>3</v>
      </c>
      <c r="B5083" s="35">
        <v>49.89</v>
      </c>
    </row>
    <row r="5084" spans="1:2">
      <c r="A5084">
        <v>3</v>
      </c>
      <c r="B5084" s="35">
        <v>48.2</v>
      </c>
    </row>
    <row r="5085" spans="1:2">
      <c r="A5085">
        <v>3</v>
      </c>
      <c r="B5085" s="35">
        <v>45.81</v>
      </c>
    </row>
    <row r="5086" spans="1:2">
      <c r="A5086">
        <v>3</v>
      </c>
      <c r="B5086" s="35">
        <v>50.87</v>
      </c>
    </row>
    <row r="5087" spans="1:2">
      <c r="A5087">
        <v>3</v>
      </c>
      <c r="B5087" s="35">
        <v>51.45</v>
      </c>
    </row>
    <row r="5088" spans="1:2">
      <c r="A5088">
        <v>3</v>
      </c>
      <c r="B5088" s="35">
        <v>42.68</v>
      </c>
    </row>
    <row r="5089" spans="1:2">
      <c r="A5089">
        <v>3</v>
      </c>
      <c r="B5089" s="35">
        <v>49.01</v>
      </c>
    </row>
    <row r="5090" spans="1:2">
      <c r="A5090">
        <v>3</v>
      </c>
      <c r="B5090" s="35">
        <v>49.04</v>
      </c>
    </row>
    <row r="5091" spans="1:2">
      <c r="A5091">
        <v>3</v>
      </c>
      <c r="B5091" s="35">
        <v>46.28</v>
      </c>
    </row>
    <row r="5092" spans="1:2">
      <c r="A5092">
        <v>3</v>
      </c>
      <c r="B5092" s="35">
        <v>47.98</v>
      </c>
    </row>
    <row r="5093" spans="1:2">
      <c r="A5093">
        <v>3</v>
      </c>
      <c r="B5093" s="35">
        <v>47.53</v>
      </c>
    </row>
    <row r="5094" spans="1:2">
      <c r="A5094">
        <v>3</v>
      </c>
      <c r="B5094" s="35">
        <v>47.53</v>
      </c>
    </row>
    <row r="5095" spans="1:2">
      <c r="A5095">
        <v>3</v>
      </c>
      <c r="B5095" s="35">
        <v>47.87</v>
      </c>
    </row>
    <row r="5096" spans="1:2">
      <c r="A5096">
        <v>3</v>
      </c>
      <c r="B5096" s="35">
        <v>47.33</v>
      </c>
    </row>
    <row r="5097" spans="1:2">
      <c r="A5097">
        <v>3</v>
      </c>
      <c r="B5097" s="35">
        <v>49.66</v>
      </c>
    </row>
    <row r="5098" spans="1:2">
      <c r="A5098">
        <v>3</v>
      </c>
      <c r="B5098" s="35">
        <v>50.52</v>
      </c>
    </row>
    <row r="5099" spans="1:2">
      <c r="A5099">
        <v>3</v>
      </c>
      <c r="B5099" s="35">
        <v>45.84</v>
      </c>
    </row>
    <row r="5100" spans="1:2">
      <c r="A5100">
        <v>3</v>
      </c>
      <c r="B5100" s="35">
        <v>39.380000000000003</v>
      </c>
    </row>
    <row r="5101" spans="1:2">
      <c r="A5101">
        <v>3</v>
      </c>
      <c r="B5101" s="35">
        <v>50.02</v>
      </c>
    </row>
    <row r="5102" spans="1:2">
      <c r="A5102">
        <v>3</v>
      </c>
      <c r="B5102" s="35">
        <v>50.04</v>
      </c>
    </row>
    <row r="5103" spans="1:2">
      <c r="A5103">
        <v>3</v>
      </c>
      <c r="B5103" s="35">
        <v>50.27</v>
      </c>
    </row>
    <row r="5104" spans="1:2">
      <c r="A5104">
        <v>3</v>
      </c>
      <c r="B5104" s="35">
        <v>49.58</v>
      </c>
    </row>
    <row r="5105" spans="1:2">
      <c r="A5105">
        <v>3</v>
      </c>
      <c r="B5105" s="35">
        <v>49.04</v>
      </c>
    </row>
    <row r="5106" spans="1:2">
      <c r="A5106">
        <v>3</v>
      </c>
      <c r="B5106" s="35">
        <v>49.17</v>
      </c>
    </row>
    <row r="5107" spans="1:2">
      <c r="A5107">
        <v>3</v>
      </c>
      <c r="B5107" s="35">
        <v>48.3</v>
      </c>
    </row>
    <row r="5108" spans="1:2">
      <c r="A5108">
        <v>3</v>
      </c>
      <c r="B5108" s="35">
        <v>43.15</v>
      </c>
    </row>
    <row r="5109" spans="1:2">
      <c r="A5109">
        <v>3</v>
      </c>
      <c r="B5109" s="35">
        <v>49.04</v>
      </c>
    </row>
    <row r="5110" spans="1:2">
      <c r="A5110">
        <v>3</v>
      </c>
      <c r="B5110" s="35">
        <v>50.01</v>
      </c>
    </row>
    <row r="5111" spans="1:2">
      <c r="A5111">
        <v>3</v>
      </c>
      <c r="B5111" s="35">
        <v>52.05</v>
      </c>
    </row>
    <row r="5112" spans="1:2">
      <c r="A5112">
        <v>3</v>
      </c>
      <c r="B5112" s="35">
        <v>49.83</v>
      </c>
    </row>
    <row r="5113" spans="1:2">
      <c r="A5113">
        <v>3</v>
      </c>
      <c r="B5113" s="35">
        <v>46</v>
      </c>
    </row>
    <row r="5114" spans="1:2">
      <c r="A5114">
        <v>3</v>
      </c>
      <c r="B5114" s="35">
        <v>39.200000000000003</v>
      </c>
    </row>
    <row r="5115" spans="1:2">
      <c r="A5115">
        <v>3</v>
      </c>
      <c r="B5115" s="35">
        <v>49.98</v>
      </c>
    </row>
    <row r="5116" spans="1:2">
      <c r="A5116">
        <v>3</v>
      </c>
      <c r="B5116" s="35">
        <v>47.06</v>
      </c>
    </row>
    <row r="5117" spans="1:2">
      <c r="A5117">
        <v>3</v>
      </c>
      <c r="B5117" s="35">
        <v>43</v>
      </c>
    </row>
    <row r="5118" spans="1:2">
      <c r="A5118">
        <v>3</v>
      </c>
      <c r="B5118" s="35">
        <v>48</v>
      </c>
    </row>
    <row r="5119" spans="1:2">
      <c r="A5119">
        <v>3</v>
      </c>
      <c r="B5119" s="35">
        <v>48.08</v>
      </c>
    </row>
    <row r="5120" spans="1:2">
      <c r="A5120">
        <v>3</v>
      </c>
      <c r="B5120" s="35">
        <v>43.5</v>
      </c>
    </row>
    <row r="5121" spans="1:2">
      <c r="A5121">
        <v>3</v>
      </c>
      <c r="B5121" s="35">
        <v>39.729999999999997</v>
      </c>
    </row>
    <row r="5122" spans="1:2">
      <c r="A5122">
        <v>3</v>
      </c>
      <c r="B5122" s="35">
        <v>47.01</v>
      </c>
    </row>
    <row r="5123" spans="1:2">
      <c r="A5123">
        <v>3</v>
      </c>
      <c r="B5123" s="35">
        <v>47.01</v>
      </c>
    </row>
    <row r="5124" spans="1:2">
      <c r="A5124">
        <v>3</v>
      </c>
      <c r="B5124" s="35">
        <v>47.17</v>
      </c>
    </row>
    <row r="5125" spans="1:2">
      <c r="A5125">
        <v>3</v>
      </c>
      <c r="B5125" s="35">
        <v>45.07</v>
      </c>
    </row>
    <row r="5126" spans="1:2">
      <c r="A5126">
        <v>3</v>
      </c>
      <c r="B5126" s="35">
        <v>41.49</v>
      </c>
    </row>
    <row r="5127" spans="1:2">
      <c r="A5127">
        <v>3</v>
      </c>
      <c r="B5127" s="35">
        <v>46.07</v>
      </c>
    </row>
    <row r="5128" spans="1:2">
      <c r="A5128">
        <v>3</v>
      </c>
      <c r="B5128" s="35">
        <v>46.01</v>
      </c>
    </row>
    <row r="5129" spans="1:2">
      <c r="A5129">
        <v>3</v>
      </c>
      <c r="B5129" s="35">
        <v>48.54</v>
      </c>
    </row>
    <row r="5130" spans="1:2">
      <c r="A5130">
        <v>3</v>
      </c>
      <c r="B5130" s="35">
        <v>51.47</v>
      </c>
    </row>
    <row r="5131" spans="1:2">
      <c r="A5131">
        <v>3</v>
      </c>
      <c r="B5131" s="35">
        <v>48</v>
      </c>
    </row>
    <row r="5132" spans="1:2">
      <c r="A5132">
        <v>3</v>
      </c>
      <c r="B5132" s="35">
        <v>44.81</v>
      </c>
    </row>
    <row r="5133" spans="1:2">
      <c r="A5133">
        <v>3</v>
      </c>
      <c r="B5133" s="35">
        <v>52.78</v>
      </c>
    </row>
    <row r="5134" spans="1:2">
      <c r="A5134">
        <v>3</v>
      </c>
      <c r="B5134" s="35">
        <v>52.98</v>
      </c>
    </row>
    <row r="5135" spans="1:2">
      <c r="A5135">
        <v>3</v>
      </c>
      <c r="B5135" s="35">
        <v>51</v>
      </c>
    </row>
    <row r="5136" spans="1:2">
      <c r="A5136">
        <v>3</v>
      </c>
      <c r="B5136" s="35">
        <v>50.37</v>
      </c>
    </row>
    <row r="5137" spans="1:2">
      <c r="A5137">
        <v>3</v>
      </c>
      <c r="B5137" s="35">
        <v>50.9</v>
      </c>
    </row>
    <row r="5138" spans="1:2">
      <c r="A5138">
        <v>3</v>
      </c>
      <c r="B5138" s="35">
        <v>50.37</v>
      </c>
    </row>
    <row r="5139" spans="1:2">
      <c r="A5139">
        <v>3</v>
      </c>
      <c r="B5139" s="35">
        <v>49.54</v>
      </c>
    </row>
    <row r="5140" spans="1:2">
      <c r="A5140">
        <v>3</v>
      </c>
      <c r="B5140" s="35">
        <v>50.37</v>
      </c>
    </row>
    <row r="5141" spans="1:2">
      <c r="A5141">
        <v>3</v>
      </c>
      <c r="B5141" s="35">
        <v>50.33</v>
      </c>
    </row>
    <row r="5142" spans="1:2">
      <c r="A5142">
        <v>3</v>
      </c>
      <c r="B5142" s="35">
        <v>50.82</v>
      </c>
    </row>
    <row r="5143" spans="1:2">
      <c r="A5143">
        <v>3</v>
      </c>
      <c r="B5143" s="35">
        <v>52.01</v>
      </c>
    </row>
    <row r="5144" spans="1:2">
      <c r="A5144">
        <v>3</v>
      </c>
      <c r="B5144" s="35">
        <v>54.83</v>
      </c>
    </row>
    <row r="5145" spans="1:2">
      <c r="A5145">
        <v>3</v>
      </c>
      <c r="B5145" s="35">
        <v>56.83</v>
      </c>
    </row>
    <row r="5146" spans="1:2">
      <c r="A5146">
        <v>3</v>
      </c>
      <c r="B5146" s="35">
        <v>50.12</v>
      </c>
    </row>
    <row r="5147" spans="1:2">
      <c r="A5147">
        <v>3</v>
      </c>
      <c r="B5147" s="35">
        <v>46.3</v>
      </c>
    </row>
    <row r="5148" spans="1:2">
      <c r="A5148">
        <v>3</v>
      </c>
      <c r="B5148" s="35">
        <v>42.72</v>
      </c>
    </row>
    <row r="5149" spans="1:2">
      <c r="A5149">
        <v>3</v>
      </c>
      <c r="B5149" s="35">
        <v>54.47</v>
      </c>
    </row>
    <row r="5150" spans="1:2">
      <c r="A5150">
        <v>3</v>
      </c>
      <c r="B5150" s="35">
        <v>53.44</v>
      </c>
    </row>
    <row r="5151" spans="1:2">
      <c r="A5151">
        <v>3</v>
      </c>
      <c r="B5151" s="35">
        <v>53.26</v>
      </c>
    </row>
    <row r="5152" spans="1:2">
      <c r="A5152">
        <v>3</v>
      </c>
      <c r="B5152" s="35">
        <v>53.26</v>
      </c>
    </row>
    <row r="5153" spans="1:2">
      <c r="A5153">
        <v>3</v>
      </c>
      <c r="B5153" s="35">
        <v>53.39</v>
      </c>
    </row>
    <row r="5154" spans="1:2">
      <c r="A5154">
        <v>3</v>
      </c>
      <c r="B5154" s="35">
        <v>54.72</v>
      </c>
    </row>
    <row r="5155" spans="1:2">
      <c r="A5155">
        <v>3</v>
      </c>
      <c r="B5155" s="35">
        <v>53.75</v>
      </c>
    </row>
    <row r="5156" spans="1:2">
      <c r="A5156">
        <v>3</v>
      </c>
      <c r="B5156" s="35">
        <v>44.18</v>
      </c>
    </row>
    <row r="5157" spans="1:2">
      <c r="A5157">
        <v>3</v>
      </c>
      <c r="B5157" s="35">
        <v>37.880000000000003</v>
      </c>
    </row>
    <row r="5158" spans="1:2">
      <c r="A5158">
        <v>3</v>
      </c>
      <c r="B5158" s="35">
        <v>52.32</v>
      </c>
    </row>
    <row r="5159" spans="1:2">
      <c r="A5159">
        <v>3</v>
      </c>
      <c r="B5159" s="35">
        <v>52.47</v>
      </c>
    </row>
    <row r="5160" spans="1:2">
      <c r="A5160">
        <v>3</v>
      </c>
      <c r="B5160" s="35">
        <v>50.5</v>
      </c>
    </row>
    <row r="5161" spans="1:2">
      <c r="A5161">
        <v>3</v>
      </c>
      <c r="B5161" s="35">
        <v>50</v>
      </c>
    </row>
    <row r="5162" spans="1:2">
      <c r="A5162">
        <v>3</v>
      </c>
      <c r="B5162" s="35">
        <v>50.43</v>
      </c>
    </row>
    <row r="5163" spans="1:2">
      <c r="A5163">
        <v>3</v>
      </c>
      <c r="B5163" s="35">
        <v>50.21</v>
      </c>
    </row>
    <row r="5164" spans="1:2">
      <c r="A5164">
        <v>3</v>
      </c>
      <c r="B5164" s="35">
        <v>50.12</v>
      </c>
    </row>
    <row r="5165" spans="1:2">
      <c r="A5165">
        <v>3</v>
      </c>
      <c r="B5165" s="35">
        <v>50.92</v>
      </c>
    </row>
    <row r="5166" spans="1:2">
      <c r="A5166">
        <v>3</v>
      </c>
      <c r="B5166" s="35">
        <v>52.41</v>
      </c>
    </row>
    <row r="5167" spans="1:2">
      <c r="A5167">
        <v>3</v>
      </c>
      <c r="B5167" s="35">
        <v>53</v>
      </c>
    </row>
    <row r="5168" spans="1:2">
      <c r="A5168">
        <v>3</v>
      </c>
      <c r="B5168" s="35">
        <v>54.04</v>
      </c>
    </row>
    <row r="5169" spans="1:2">
      <c r="A5169">
        <v>3</v>
      </c>
      <c r="B5169" s="35">
        <v>47.82</v>
      </c>
    </row>
    <row r="5170" spans="1:2">
      <c r="A5170">
        <v>3</v>
      </c>
      <c r="B5170" s="35">
        <v>34.9</v>
      </c>
    </row>
    <row r="5171" spans="1:2">
      <c r="A5171">
        <v>3</v>
      </c>
      <c r="B5171" s="35">
        <v>48.01</v>
      </c>
    </row>
    <row r="5172" spans="1:2">
      <c r="A5172">
        <v>3</v>
      </c>
      <c r="B5172" s="35">
        <v>51.97</v>
      </c>
    </row>
    <row r="5173" spans="1:2">
      <c r="A5173">
        <v>3</v>
      </c>
      <c r="B5173" s="35">
        <v>48.23</v>
      </c>
    </row>
    <row r="5174" spans="1:2">
      <c r="A5174">
        <v>3</v>
      </c>
      <c r="B5174" s="35">
        <v>44.07</v>
      </c>
    </row>
    <row r="5175" spans="1:2">
      <c r="A5175">
        <v>3</v>
      </c>
      <c r="B5175" s="35">
        <v>48</v>
      </c>
    </row>
    <row r="5176" spans="1:2">
      <c r="A5176">
        <v>3</v>
      </c>
      <c r="B5176" s="35">
        <v>42.86</v>
      </c>
    </row>
    <row r="5177" spans="1:2">
      <c r="A5177">
        <v>3</v>
      </c>
      <c r="B5177" s="35">
        <v>39.76</v>
      </c>
    </row>
    <row r="5178" spans="1:2">
      <c r="A5178">
        <v>3</v>
      </c>
      <c r="B5178" s="35">
        <v>51.05</v>
      </c>
    </row>
    <row r="5179" spans="1:2">
      <c r="A5179">
        <v>3</v>
      </c>
      <c r="B5179" s="35">
        <v>50.04</v>
      </c>
    </row>
    <row r="5180" spans="1:2">
      <c r="A5180">
        <v>3</v>
      </c>
      <c r="B5180" s="35">
        <v>46.51</v>
      </c>
    </row>
    <row r="5181" spans="1:2">
      <c r="A5181">
        <v>3</v>
      </c>
      <c r="B5181" s="35">
        <v>40.97</v>
      </c>
    </row>
    <row r="5182" spans="1:2">
      <c r="A5182">
        <v>3</v>
      </c>
      <c r="B5182" s="35">
        <v>40.340000000000003</v>
      </c>
    </row>
    <row r="5183" spans="1:2">
      <c r="A5183">
        <v>3</v>
      </c>
      <c r="B5183" s="35">
        <v>51.12</v>
      </c>
    </row>
    <row r="5184" spans="1:2">
      <c r="A5184">
        <v>3</v>
      </c>
      <c r="B5184" s="35">
        <v>50.87</v>
      </c>
    </row>
    <row r="5185" spans="1:2">
      <c r="A5185">
        <v>3</v>
      </c>
      <c r="B5185" s="35">
        <v>49.57</v>
      </c>
    </row>
    <row r="5186" spans="1:2">
      <c r="A5186">
        <v>3</v>
      </c>
      <c r="B5186" s="35">
        <v>42.95</v>
      </c>
    </row>
    <row r="5187" spans="1:2">
      <c r="A5187">
        <v>3</v>
      </c>
      <c r="B5187" s="35">
        <v>38</v>
      </c>
    </row>
    <row r="5188" spans="1:2">
      <c r="A5188">
        <v>3</v>
      </c>
      <c r="B5188" s="35">
        <v>52.87</v>
      </c>
    </row>
    <row r="5189" spans="1:2">
      <c r="A5189">
        <v>3</v>
      </c>
      <c r="B5189" s="35">
        <v>51.73</v>
      </c>
    </row>
    <row r="5190" spans="1:2">
      <c r="A5190">
        <v>3</v>
      </c>
      <c r="B5190" s="35">
        <v>51.62</v>
      </c>
    </row>
    <row r="5191" spans="1:2">
      <c r="A5191">
        <v>3</v>
      </c>
      <c r="B5191" s="35">
        <v>50.03</v>
      </c>
    </row>
    <row r="5192" spans="1:2">
      <c r="A5192">
        <v>3</v>
      </c>
      <c r="B5192" s="35">
        <v>50.03</v>
      </c>
    </row>
    <row r="5193" spans="1:2">
      <c r="A5193">
        <v>3</v>
      </c>
      <c r="B5193" s="35">
        <v>50.81</v>
      </c>
    </row>
    <row r="5194" spans="1:2">
      <c r="A5194">
        <v>3</v>
      </c>
      <c r="B5194" s="35">
        <v>51.36</v>
      </c>
    </row>
    <row r="5195" spans="1:2">
      <c r="A5195">
        <v>3</v>
      </c>
      <c r="B5195" s="35">
        <v>56.01</v>
      </c>
    </row>
    <row r="5196" spans="1:2">
      <c r="A5196">
        <v>3</v>
      </c>
      <c r="B5196" s="35">
        <v>58.89</v>
      </c>
    </row>
    <row r="5197" spans="1:2">
      <c r="A5197">
        <v>3</v>
      </c>
      <c r="B5197" s="35">
        <v>54.01</v>
      </c>
    </row>
    <row r="5198" spans="1:2">
      <c r="A5198">
        <v>3</v>
      </c>
      <c r="B5198" s="35">
        <v>50</v>
      </c>
    </row>
    <row r="5199" spans="1:2">
      <c r="A5199">
        <v>3</v>
      </c>
      <c r="B5199" s="35">
        <v>49.23</v>
      </c>
    </row>
    <row r="5200" spans="1:2">
      <c r="A5200">
        <v>3</v>
      </c>
      <c r="B5200" s="35">
        <v>49.01</v>
      </c>
    </row>
    <row r="5201" spans="1:2">
      <c r="A5201">
        <v>3</v>
      </c>
      <c r="B5201" s="35">
        <v>46.51</v>
      </c>
    </row>
    <row r="5202" spans="1:2">
      <c r="A5202">
        <v>3</v>
      </c>
      <c r="B5202" s="35">
        <v>45.49</v>
      </c>
    </row>
    <row r="5203" spans="1:2">
      <c r="A5203">
        <v>3</v>
      </c>
      <c r="B5203" s="35">
        <v>44.46</v>
      </c>
    </row>
    <row r="5204" spans="1:2">
      <c r="A5204">
        <v>3</v>
      </c>
      <c r="B5204" s="35">
        <v>54.34</v>
      </c>
    </row>
    <row r="5205" spans="1:2">
      <c r="A5205">
        <v>3</v>
      </c>
      <c r="B5205" s="35">
        <v>53.03</v>
      </c>
    </row>
    <row r="5206" spans="1:2">
      <c r="A5206">
        <v>3</v>
      </c>
      <c r="B5206" s="35">
        <v>52.89</v>
      </c>
    </row>
    <row r="5207" spans="1:2">
      <c r="A5207">
        <v>3</v>
      </c>
      <c r="B5207" s="35">
        <v>48.32</v>
      </c>
    </row>
    <row r="5208" spans="1:2">
      <c r="A5208">
        <v>3</v>
      </c>
      <c r="B5208" s="35">
        <v>49.96</v>
      </c>
    </row>
    <row r="5209" spans="1:2">
      <c r="A5209">
        <v>3</v>
      </c>
      <c r="B5209" s="35">
        <v>50.81</v>
      </c>
    </row>
    <row r="5210" spans="1:2">
      <c r="A5210">
        <v>3</v>
      </c>
      <c r="B5210" s="35">
        <v>52.25</v>
      </c>
    </row>
    <row r="5211" spans="1:2">
      <c r="A5211">
        <v>3</v>
      </c>
      <c r="B5211" s="35">
        <v>51.74</v>
      </c>
    </row>
    <row r="5212" spans="1:2">
      <c r="A5212">
        <v>3</v>
      </c>
      <c r="B5212" s="35">
        <v>50.23</v>
      </c>
    </row>
    <row r="5213" spans="1:2">
      <c r="A5213">
        <v>3</v>
      </c>
      <c r="B5213" s="35">
        <v>49.23</v>
      </c>
    </row>
    <row r="5214" spans="1:2">
      <c r="A5214">
        <v>3</v>
      </c>
      <c r="B5214" s="35">
        <v>49.24</v>
      </c>
    </row>
    <row r="5215" spans="1:2">
      <c r="A5215">
        <v>3</v>
      </c>
      <c r="B5215" s="35">
        <v>43.77</v>
      </c>
    </row>
    <row r="5216" spans="1:2">
      <c r="A5216">
        <v>3</v>
      </c>
      <c r="B5216" s="35">
        <v>52.99</v>
      </c>
    </row>
    <row r="5217" spans="1:2">
      <c r="A5217">
        <v>3</v>
      </c>
      <c r="B5217" s="35">
        <v>50.9</v>
      </c>
    </row>
    <row r="5218" spans="1:2">
      <c r="A5218">
        <v>3</v>
      </c>
      <c r="B5218" s="35">
        <v>45</v>
      </c>
    </row>
    <row r="5219" spans="1:2">
      <c r="A5219">
        <v>3</v>
      </c>
      <c r="B5219" s="35">
        <v>38.07</v>
      </c>
    </row>
    <row r="5220" spans="1:2">
      <c r="A5220">
        <v>3</v>
      </c>
      <c r="B5220" s="35">
        <v>32.700000000000003</v>
      </c>
    </row>
    <row r="5221" spans="1:2">
      <c r="A5221">
        <v>3</v>
      </c>
      <c r="B5221" s="35">
        <v>50.99</v>
      </c>
    </row>
    <row r="5222" spans="1:2">
      <c r="A5222">
        <v>3</v>
      </c>
      <c r="B5222" s="35">
        <v>51.51</v>
      </c>
    </row>
    <row r="5223" spans="1:2">
      <c r="A5223">
        <v>3</v>
      </c>
      <c r="B5223" s="35">
        <v>47.25</v>
      </c>
    </row>
    <row r="5224" spans="1:2">
      <c r="A5224">
        <v>3</v>
      </c>
      <c r="B5224" s="35">
        <v>45.99</v>
      </c>
    </row>
    <row r="5225" spans="1:2">
      <c r="A5225">
        <v>3</v>
      </c>
      <c r="B5225" s="35">
        <v>40.119999999999997</v>
      </c>
    </row>
    <row r="5226" spans="1:2">
      <c r="A5226">
        <v>3</v>
      </c>
      <c r="B5226" s="35">
        <v>45.31</v>
      </c>
    </row>
    <row r="5227" spans="1:2">
      <c r="A5227">
        <v>3</v>
      </c>
      <c r="B5227" s="35">
        <v>46.07</v>
      </c>
    </row>
    <row r="5228" spans="1:2">
      <c r="A5228">
        <v>3</v>
      </c>
      <c r="B5228" s="35">
        <v>31.7</v>
      </c>
    </row>
    <row r="5229" spans="1:2">
      <c r="A5229">
        <v>3</v>
      </c>
      <c r="B5229" s="35">
        <v>35.24</v>
      </c>
    </row>
    <row r="5230" spans="1:2">
      <c r="A5230">
        <v>3</v>
      </c>
      <c r="B5230" s="35">
        <v>22.61</v>
      </c>
    </row>
    <row r="5231" spans="1:2">
      <c r="A5231">
        <v>3</v>
      </c>
      <c r="B5231" s="35">
        <v>19.05</v>
      </c>
    </row>
    <row r="5232" spans="1:2">
      <c r="A5232">
        <v>3</v>
      </c>
      <c r="B5232" s="35">
        <v>20</v>
      </c>
    </row>
    <row r="5233" spans="1:2">
      <c r="A5233">
        <v>3</v>
      </c>
      <c r="B5233" s="35">
        <v>21</v>
      </c>
    </row>
    <row r="5234" spans="1:2">
      <c r="A5234">
        <v>3</v>
      </c>
      <c r="B5234" s="35">
        <v>45.72</v>
      </c>
    </row>
    <row r="5235" spans="1:2">
      <c r="A5235">
        <v>3</v>
      </c>
      <c r="B5235" s="35">
        <v>39.799999999999997</v>
      </c>
    </row>
    <row r="5236" spans="1:2">
      <c r="A5236">
        <v>3</v>
      </c>
      <c r="B5236" s="35">
        <v>22.01</v>
      </c>
    </row>
    <row r="5237" spans="1:2">
      <c r="A5237">
        <v>3</v>
      </c>
      <c r="B5237" s="35">
        <v>35.159999999999997</v>
      </c>
    </row>
    <row r="5238" spans="1:2">
      <c r="A5238">
        <v>3</v>
      </c>
      <c r="B5238" s="35">
        <v>37</v>
      </c>
    </row>
    <row r="5239" spans="1:2">
      <c r="A5239">
        <v>3</v>
      </c>
      <c r="B5239" s="35">
        <v>30.26</v>
      </c>
    </row>
    <row r="5240" spans="1:2">
      <c r="A5240">
        <v>3</v>
      </c>
      <c r="B5240" s="35">
        <v>24.25</v>
      </c>
    </row>
    <row r="5241" spans="1:2">
      <c r="A5241">
        <v>3</v>
      </c>
      <c r="B5241" s="35">
        <v>22</v>
      </c>
    </row>
    <row r="5242" spans="1:2">
      <c r="A5242">
        <v>3</v>
      </c>
      <c r="B5242" s="35">
        <v>45.09</v>
      </c>
    </row>
    <row r="5243" spans="1:2">
      <c r="A5243">
        <v>3</v>
      </c>
      <c r="B5243" s="35">
        <v>46.48</v>
      </c>
    </row>
    <row r="5244" spans="1:2">
      <c r="A5244">
        <v>3</v>
      </c>
      <c r="B5244" s="35">
        <v>41.76</v>
      </c>
    </row>
    <row r="5245" spans="1:2">
      <c r="A5245">
        <v>3</v>
      </c>
      <c r="B5245" s="35">
        <v>33.299999999999997</v>
      </c>
    </row>
    <row r="5246" spans="1:2">
      <c r="A5246">
        <v>3</v>
      </c>
      <c r="B5246" s="35">
        <v>46.77</v>
      </c>
    </row>
    <row r="5247" spans="1:2">
      <c r="A5247">
        <v>3</v>
      </c>
      <c r="B5247" s="35">
        <v>46.55</v>
      </c>
    </row>
    <row r="5248" spans="1:2">
      <c r="A5248">
        <v>3</v>
      </c>
      <c r="B5248" s="35">
        <v>41.1</v>
      </c>
    </row>
    <row r="5249" spans="1:2">
      <c r="A5249">
        <v>3</v>
      </c>
      <c r="B5249" s="35">
        <v>52</v>
      </c>
    </row>
    <row r="5250" spans="1:2">
      <c r="A5250">
        <v>3</v>
      </c>
      <c r="B5250" s="35">
        <v>53.76</v>
      </c>
    </row>
    <row r="5251" spans="1:2">
      <c r="A5251">
        <v>3</v>
      </c>
      <c r="B5251" s="35">
        <v>50.05</v>
      </c>
    </row>
    <row r="5252" spans="1:2">
      <c r="A5252">
        <v>3</v>
      </c>
      <c r="B5252" s="35">
        <v>50.47</v>
      </c>
    </row>
    <row r="5253" spans="1:2">
      <c r="A5253">
        <v>3</v>
      </c>
      <c r="B5253" s="35">
        <v>49.98</v>
      </c>
    </row>
    <row r="5254" spans="1:2">
      <c r="A5254">
        <v>3</v>
      </c>
      <c r="B5254" s="35">
        <v>48.01</v>
      </c>
    </row>
    <row r="5255" spans="1:2">
      <c r="A5255">
        <v>3</v>
      </c>
      <c r="B5255" s="35">
        <v>50.55</v>
      </c>
    </row>
    <row r="5256" spans="1:2">
      <c r="A5256">
        <v>3</v>
      </c>
      <c r="B5256" s="35">
        <v>52.05</v>
      </c>
    </row>
    <row r="5257" spans="1:2">
      <c r="A5257">
        <v>3</v>
      </c>
      <c r="B5257" s="35">
        <v>55.29</v>
      </c>
    </row>
    <row r="5258" spans="1:2">
      <c r="A5258">
        <v>3</v>
      </c>
      <c r="B5258" s="35">
        <v>61.14</v>
      </c>
    </row>
    <row r="5259" spans="1:2">
      <c r="A5259">
        <v>3</v>
      </c>
      <c r="B5259" s="35">
        <v>51.57</v>
      </c>
    </row>
    <row r="5260" spans="1:2">
      <c r="A5260">
        <v>3</v>
      </c>
      <c r="B5260" s="35">
        <v>46.05</v>
      </c>
    </row>
    <row r="5261" spans="1:2">
      <c r="A5261">
        <v>3</v>
      </c>
      <c r="B5261" s="35">
        <v>50.07</v>
      </c>
    </row>
    <row r="5262" spans="1:2">
      <c r="A5262">
        <v>3</v>
      </c>
      <c r="B5262" s="35">
        <v>50.05</v>
      </c>
    </row>
    <row r="5263" spans="1:2">
      <c r="A5263">
        <v>3</v>
      </c>
      <c r="B5263" s="35">
        <v>50.81</v>
      </c>
    </row>
    <row r="5264" spans="1:2">
      <c r="A5264">
        <v>3</v>
      </c>
      <c r="B5264" s="35">
        <v>50.07</v>
      </c>
    </row>
    <row r="5265" spans="1:2">
      <c r="A5265">
        <v>3</v>
      </c>
      <c r="B5265" s="35">
        <v>46.51</v>
      </c>
    </row>
    <row r="5266" spans="1:2">
      <c r="A5266">
        <v>3</v>
      </c>
      <c r="B5266" s="35">
        <v>50.99</v>
      </c>
    </row>
    <row r="5267" spans="1:2">
      <c r="A5267">
        <v>3</v>
      </c>
      <c r="B5267" s="35">
        <v>55</v>
      </c>
    </row>
    <row r="5268" spans="1:2">
      <c r="A5268">
        <v>3</v>
      </c>
      <c r="B5268" s="35">
        <v>55.34</v>
      </c>
    </row>
    <row r="5269" spans="1:2">
      <c r="A5269">
        <v>3</v>
      </c>
      <c r="B5269" s="35">
        <v>45.04</v>
      </c>
    </row>
    <row r="5270" spans="1:2">
      <c r="A5270">
        <v>3</v>
      </c>
      <c r="B5270" s="35">
        <v>43.99</v>
      </c>
    </row>
    <row r="5271" spans="1:2">
      <c r="A5271">
        <v>3</v>
      </c>
      <c r="B5271" s="35">
        <v>51.05</v>
      </c>
    </row>
    <row r="5272" spans="1:2">
      <c r="A5272">
        <v>3</v>
      </c>
      <c r="B5272" s="35">
        <v>55.34</v>
      </c>
    </row>
    <row r="5273" spans="1:2">
      <c r="A5273">
        <v>3</v>
      </c>
      <c r="B5273" s="35">
        <v>39.26</v>
      </c>
    </row>
    <row r="5274" spans="1:2">
      <c r="A5274">
        <v>3</v>
      </c>
      <c r="B5274" s="35">
        <v>38.18</v>
      </c>
    </row>
    <row r="5275" spans="1:2">
      <c r="A5275">
        <v>3</v>
      </c>
      <c r="B5275" s="35">
        <v>37.200000000000003</v>
      </c>
    </row>
    <row r="5276" spans="1:2">
      <c r="A5276">
        <v>3</v>
      </c>
      <c r="B5276" s="35">
        <v>35.659999999999997</v>
      </c>
    </row>
    <row r="5277" spans="1:2">
      <c r="A5277">
        <v>3</v>
      </c>
      <c r="B5277" s="35">
        <v>36.299999999999997</v>
      </c>
    </row>
    <row r="5278" spans="1:2">
      <c r="A5278">
        <v>3</v>
      </c>
      <c r="B5278" s="35">
        <v>41.91</v>
      </c>
    </row>
    <row r="5279" spans="1:2">
      <c r="A5279">
        <v>3</v>
      </c>
      <c r="B5279" s="35">
        <v>36.57</v>
      </c>
    </row>
    <row r="5280" spans="1:2">
      <c r="A5280">
        <v>3</v>
      </c>
      <c r="B5280" s="35">
        <v>36.56</v>
      </c>
    </row>
    <row r="5281" spans="1:2">
      <c r="A5281">
        <v>3</v>
      </c>
      <c r="B5281" s="35">
        <v>26</v>
      </c>
    </row>
    <row r="5282" spans="1:2">
      <c r="A5282">
        <v>3</v>
      </c>
      <c r="B5282" s="35">
        <v>40.69</v>
      </c>
    </row>
    <row r="5283" spans="1:2">
      <c r="A5283">
        <v>3</v>
      </c>
      <c r="B5283" s="35">
        <v>40.479999999999997</v>
      </c>
    </row>
    <row r="5284" spans="1:2">
      <c r="A5284">
        <v>3</v>
      </c>
      <c r="B5284" s="35">
        <v>40.5</v>
      </c>
    </row>
    <row r="5285" spans="1:2">
      <c r="A5285">
        <v>3</v>
      </c>
      <c r="B5285" s="35">
        <v>40.58</v>
      </c>
    </row>
    <row r="5286" spans="1:2">
      <c r="A5286">
        <v>3</v>
      </c>
      <c r="B5286" s="35">
        <v>38.369999999999997</v>
      </c>
    </row>
    <row r="5287" spans="1:2">
      <c r="A5287">
        <v>3</v>
      </c>
      <c r="B5287" s="35">
        <v>37.78</v>
      </c>
    </row>
    <row r="5288" spans="1:2">
      <c r="A5288">
        <v>3</v>
      </c>
      <c r="B5288" s="35">
        <v>42.26</v>
      </c>
    </row>
    <row r="5289" spans="1:2">
      <c r="A5289">
        <v>3</v>
      </c>
      <c r="B5289" s="35">
        <v>37.01</v>
      </c>
    </row>
    <row r="5290" spans="1:2">
      <c r="A5290">
        <v>3</v>
      </c>
      <c r="B5290" s="35">
        <v>26</v>
      </c>
    </row>
    <row r="5291" spans="1:2">
      <c r="A5291">
        <v>3</v>
      </c>
      <c r="B5291" s="35">
        <v>34.630000000000003</v>
      </c>
    </row>
    <row r="5292" spans="1:2">
      <c r="A5292">
        <v>3</v>
      </c>
      <c r="B5292" s="35">
        <v>43.5</v>
      </c>
    </row>
    <row r="5293" spans="1:2">
      <c r="A5293">
        <v>3</v>
      </c>
      <c r="B5293" s="35">
        <v>33.68</v>
      </c>
    </row>
    <row r="5294" spans="1:2">
      <c r="A5294">
        <v>3</v>
      </c>
      <c r="B5294" s="35">
        <v>37.6</v>
      </c>
    </row>
    <row r="5295" spans="1:2">
      <c r="A5295">
        <v>3</v>
      </c>
      <c r="B5295" s="35">
        <v>38.42</v>
      </c>
    </row>
    <row r="5296" spans="1:2">
      <c r="A5296">
        <v>3</v>
      </c>
      <c r="B5296" s="35">
        <v>37.119999999999997</v>
      </c>
    </row>
    <row r="5297" spans="1:2">
      <c r="A5297">
        <v>3</v>
      </c>
      <c r="B5297" s="35">
        <v>34.479999999999997</v>
      </c>
    </row>
    <row r="5298" spans="1:2">
      <c r="A5298">
        <v>3</v>
      </c>
      <c r="B5298" s="35">
        <v>46.01</v>
      </c>
    </row>
    <row r="5299" spans="1:2">
      <c r="A5299">
        <v>3</v>
      </c>
      <c r="B5299" s="35">
        <v>32.270000000000003</v>
      </c>
    </row>
    <row r="5300" spans="1:2">
      <c r="A5300">
        <v>3</v>
      </c>
      <c r="B5300" s="35">
        <v>34.979999999999997</v>
      </c>
    </row>
    <row r="5301" spans="1:2">
      <c r="A5301">
        <v>3</v>
      </c>
      <c r="B5301" s="35">
        <v>44.88</v>
      </c>
    </row>
    <row r="5302" spans="1:2">
      <c r="A5302">
        <v>3</v>
      </c>
      <c r="B5302" s="35">
        <v>44.02</v>
      </c>
    </row>
    <row r="5303" spans="1:2">
      <c r="A5303">
        <v>3</v>
      </c>
      <c r="B5303" s="35">
        <v>48.01</v>
      </c>
    </row>
    <row r="5304" spans="1:2">
      <c r="A5304">
        <v>3</v>
      </c>
      <c r="B5304" s="35">
        <v>49.53</v>
      </c>
    </row>
    <row r="5305" spans="1:2">
      <c r="A5305">
        <v>3</v>
      </c>
      <c r="B5305" s="35">
        <v>51.67</v>
      </c>
    </row>
    <row r="5306" spans="1:2">
      <c r="A5306">
        <v>3</v>
      </c>
      <c r="B5306" s="35">
        <v>40.67</v>
      </c>
    </row>
    <row r="5307" spans="1:2">
      <c r="A5307">
        <v>3</v>
      </c>
      <c r="B5307" s="35">
        <v>51.28</v>
      </c>
    </row>
    <row r="5308" spans="1:2">
      <c r="A5308">
        <v>3</v>
      </c>
      <c r="B5308" s="35">
        <v>53.01</v>
      </c>
    </row>
    <row r="5309" spans="1:2">
      <c r="A5309">
        <v>3</v>
      </c>
      <c r="B5309" s="35">
        <v>45.49</v>
      </c>
    </row>
    <row r="5310" spans="1:2">
      <c r="A5310">
        <v>3</v>
      </c>
      <c r="B5310" s="35">
        <v>34.22</v>
      </c>
    </row>
    <row r="5311" spans="1:2">
      <c r="A5311">
        <v>3</v>
      </c>
      <c r="B5311" s="35">
        <v>34</v>
      </c>
    </row>
    <row r="5312" spans="1:2">
      <c r="A5312">
        <v>3</v>
      </c>
      <c r="B5312" s="35">
        <v>24.7</v>
      </c>
    </row>
    <row r="5313" spans="1:2">
      <c r="A5313">
        <v>3</v>
      </c>
      <c r="B5313" s="35">
        <v>26.18</v>
      </c>
    </row>
    <row r="5314" spans="1:2">
      <c r="A5314">
        <v>3</v>
      </c>
      <c r="B5314" s="35">
        <v>26.51</v>
      </c>
    </row>
    <row r="5315" spans="1:2">
      <c r="A5315">
        <v>3</v>
      </c>
      <c r="B5315" s="35">
        <v>25.8</v>
      </c>
    </row>
    <row r="5316" spans="1:2">
      <c r="A5316">
        <v>3</v>
      </c>
      <c r="B5316" s="35">
        <v>38.29</v>
      </c>
    </row>
    <row r="5317" spans="1:2">
      <c r="A5317">
        <v>3</v>
      </c>
      <c r="B5317" s="35">
        <v>38.24</v>
      </c>
    </row>
    <row r="5318" spans="1:2">
      <c r="A5318">
        <v>3</v>
      </c>
      <c r="B5318" s="35">
        <v>40.619999999999997</v>
      </c>
    </row>
    <row r="5319" spans="1:2">
      <c r="A5319">
        <v>3</v>
      </c>
      <c r="B5319" s="35">
        <v>39.79</v>
      </c>
    </row>
    <row r="5320" spans="1:2">
      <c r="A5320">
        <v>3</v>
      </c>
      <c r="B5320" s="35">
        <v>38.47</v>
      </c>
    </row>
    <row r="5321" spans="1:2">
      <c r="A5321">
        <v>3</v>
      </c>
      <c r="B5321" s="35">
        <v>40.24</v>
      </c>
    </row>
    <row r="5322" spans="1:2">
      <c r="A5322">
        <v>3</v>
      </c>
      <c r="B5322" s="35">
        <v>39.53</v>
      </c>
    </row>
    <row r="5323" spans="1:2">
      <c r="A5323">
        <v>3</v>
      </c>
      <c r="B5323" s="35">
        <v>41.74</v>
      </c>
    </row>
    <row r="5324" spans="1:2">
      <c r="A5324">
        <v>3</v>
      </c>
      <c r="B5324" s="35">
        <v>25.95</v>
      </c>
    </row>
    <row r="5325" spans="1:2">
      <c r="A5325">
        <v>3</v>
      </c>
      <c r="B5325" s="35">
        <v>24.11</v>
      </c>
    </row>
    <row r="5326" spans="1:2">
      <c r="A5326">
        <v>3</v>
      </c>
      <c r="B5326" s="35">
        <v>22.64</v>
      </c>
    </row>
    <row r="5327" spans="1:2">
      <c r="A5327">
        <v>3</v>
      </c>
      <c r="B5327" s="35">
        <v>39.82</v>
      </c>
    </row>
    <row r="5328" spans="1:2">
      <c r="A5328">
        <v>3</v>
      </c>
      <c r="B5328" s="35">
        <v>36.369999999999997</v>
      </c>
    </row>
    <row r="5329" spans="1:2">
      <c r="A5329">
        <v>3</v>
      </c>
      <c r="B5329" s="35">
        <v>25.15</v>
      </c>
    </row>
    <row r="5330" spans="1:2">
      <c r="A5330">
        <v>3</v>
      </c>
      <c r="B5330" s="35">
        <v>23.77</v>
      </c>
    </row>
    <row r="5331" spans="1:2">
      <c r="A5331">
        <v>3</v>
      </c>
      <c r="B5331" s="35">
        <v>43.37</v>
      </c>
    </row>
    <row r="5332" spans="1:2">
      <c r="A5332">
        <v>3</v>
      </c>
      <c r="B5332" s="35">
        <v>48.51</v>
      </c>
    </row>
    <row r="5333" spans="1:2">
      <c r="A5333">
        <v>3</v>
      </c>
      <c r="B5333" s="35">
        <v>46.57</v>
      </c>
    </row>
    <row r="5334" spans="1:2">
      <c r="A5334">
        <v>3</v>
      </c>
      <c r="B5334" s="35">
        <v>47.01</v>
      </c>
    </row>
    <row r="5335" spans="1:2">
      <c r="A5335">
        <v>3</v>
      </c>
      <c r="B5335" s="35">
        <v>52.19</v>
      </c>
    </row>
    <row r="5336" spans="1:2">
      <c r="A5336">
        <v>3</v>
      </c>
      <c r="B5336" s="35">
        <v>41.07</v>
      </c>
    </row>
    <row r="5337" spans="1:2">
      <c r="A5337">
        <v>3</v>
      </c>
      <c r="B5337" s="35">
        <v>44.15</v>
      </c>
    </row>
    <row r="5338" spans="1:2">
      <c r="A5338">
        <v>3</v>
      </c>
      <c r="B5338" s="35">
        <v>49.52</v>
      </c>
    </row>
    <row r="5339" spans="1:2">
      <c r="A5339">
        <v>3</v>
      </c>
      <c r="B5339" s="35">
        <v>36.200000000000003</v>
      </c>
    </row>
    <row r="5340" spans="1:2">
      <c r="A5340">
        <v>3</v>
      </c>
      <c r="B5340" s="35">
        <v>48.17</v>
      </c>
    </row>
    <row r="5341" spans="1:2">
      <c r="A5341">
        <v>3</v>
      </c>
      <c r="B5341" s="35">
        <v>53.19</v>
      </c>
    </row>
    <row r="5342" spans="1:2">
      <c r="A5342">
        <v>3</v>
      </c>
      <c r="B5342" s="35">
        <v>53.72</v>
      </c>
    </row>
    <row r="5343" spans="1:2">
      <c r="A5343">
        <v>3</v>
      </c>
      <c r="B5343" s="35">
        <v>28.47</v>
      </c>
    </row>
    <row r="5344" spans="1:2">
      <c r="A5344">
        <v>3</v>
      </c>
      <c r="B5344" s="35">
        <v>30.19</v>
      </c>
    </row>
    <row r="5345" spans="1:2">
      <c r="A5345">
        <v>3</v>
      </c>
      <c r="B5345" s="35">
        <v>38.5</v>
      </c>
    </row>
    <row r="5346" spans="1:2">
      <c r="A5346">
        <v>3</v>
      </c>
      <c r="B5346" s="35">
        <v>29.02</v>
      </c>
    </row>
    <row r="5347" spans="1:2">
      <c r="A5347">
        <v>3</v>
      </c>
      <c r="B5347" s="35">
        <v>35.869999999999997</v>
      </c>
    </row>
    <row r="5348" spans="1:2">
      <c r="A5348">
        <v>3</v>
      </c>
      <c r="B5348" s="35">
        <v>37.869999999999997</v>
      </c>
    </row>
    <row r="5349" spans="1:2">
      <c r="A5349">
        <v>3</v>
      </c>
      <c r="B5349" s="35">
        <v>31.72</v>
      </c>
    </row>
    <row r="5350" spans="1:2">
      <c r="A5350">
        <v>3</v>
      </c>
      <c r="B5350" s="35">
        <v>32.299999999999997</v>
      </c>
    </row>
    <row r="5351" spans="1:2">
      <c r="A5351">
        <v>3</v>
      </c>
      <c r="B5351" s="35">
        <v>38.869999999999997</v>
      </c>
    </row>
    <row r="5352" spans="1:2">
      <c r="A5352">
        <v>3</v>
      </c>
      <c r="B5352" s="35">
        <v>35.299999999999997</v>
      </c>
    </row>
    <row r="5353" spans="1:2">
      <c r="A5353">
        <v>3</v>
      </c>
      <c r="B5353" s="35">
        <v>28.1</v>
      </c>
    </row>
    <row r="5354" spans="1:2">
      <c r="A5354">
        <v>3</v>
      </c>
      <c r="B5354" s="35">
        <v>27.13</v>
      </c>
    </row>
    <row r="5355" spans="1:2">
      <c r="A5355">
        <v>3</v>
      </c>
      <c r="B5355" s="35">
        <v>27.13</v>
      </c>
    </row>
    <row r="5356" spans="1:2">
      <c r="A5356">
        <v>3</v>
      </c>
      <c r="B5356" s="35">
        <v>27.22</v>
      </c>
    </row>
    <row r="5357" spans="1:2">
      <c r="A5357">
        <v>3</v>
      </c>
      <c r="B5357" s="35">
        <v>30.5</v>
      </c>
    </row>
    <row r="5358" spans="1:2">
      <c r="A5358">
        <v>3</v>
      </c>
      <c r="B5358" s="35">
        <v>30.18</v>
      </c>
    </row>
    <row r="5359" spans="1:2">
      <c r="A5359">
        <v>3</v>
      </c>
      <c r="B5359" s="35">
        <v>26.81</v>
      </c>
    </row>
    <row r="5360" spans="1:2">
      <c r="A5360">
        <v>3</v>
      </c>
      <c r="B5360" s="35">
        <v>28.03</v>
      </c>
    </row>
    <row r="5361" spans="1:2">
      <c r="A5361">
        <v>3</v>
      </c>
      <c r="B5361" s="35">
        <v>23.1</v>
      </c>
    </row>
    <row r="5362" spans="1:2">
      <c r="A5362">
        <v>3</v>
      </c>
      <c r="B5362" s="35">
        <v>23.25</v>
      </c>
    </row>
    <row r="5363" spans="1:2">
      <c r="A5363">
        <v>3</v>
      </c>
      <c r="B5363" s="35">
        <v>26.8</v>
      </c>
    </row>
    <row r="5364" spans="1:2">
      <c r="A5364">
        <v>3</v>
      </c>
      <c r="B5364" s="35">
        <v>27</v>
      </c>
    </row>
    <row r="5365" spans="1:2">
      <c r="A5365">
        <v>3</v>
      </c>
      <c r="B5365" s="35">
        <v>26.4</v>
      </c>
    </row>
    <row r="5366" spans="1:2">
      <c r="A5366">
        <v>3</v>
      </c>
      <c r="B5366" s="35">
        <v>21.9</v>
      </c>
    </row>
    <row r="5367" spans="1:2">
      <c r="A5367">
        <v>3</v>
      </c>
      <c r="B5367" s="35">
        <v>20.51</v>
      </c>
    </row>
    <row r="5368" spans="1:2">
      <c r="A5368">
        <v>3</v>
      </c>
      <c r="B5368" s="35">
        <v>19.399999999999999</v>
      </c>
    </row>
    <row r="5369" spans="1:2">
      <c r="A5369">
        <v>3</v>
      </c>
      <c r="B5369" s="35">
        <v>18.5</v>
      </c>
    </row>
    <row r="5370" spans="1:2">
      <c r="A5370">
        <v>3</v>
      </c>
      <c r="B5370" s="35">
        <v>18.5</v>
      </c>
    </row>
    <row r="5371" spans="1:2">
      <c r="A5371">
        <v>3</v>
      </c>
      <c r="B5371" s="35">
        <v>22.8</v>
      </c>
    </row>
    <row r="5372" spans="1:2">
      <c r="A5372">
        <v>3</v>
      </c>
      <c r="B5372" s="35">
        <v>29.46</v>
      </c>
    </row>
    <row r="5373" spans="1:2">
      <c r="A5373">
        <v>3</v>
      </c>
      <c r="B5373" s="35">
        <v>28.36</v>
      </c>
    </row>
    <row r="5374" spans="1:2">
      <c r="A5374">
        <v>3</v>
      </c>
      <c r="B5374" s="35">
        <v>36.14</v>
      </c>
    </row>
    <row r="5375" spans="1:2">
      <c r="A5375">
        <v>3</v>
      </c>
      <c r="B5375" s="35">
        <v>33.270000000000003</v>
      </c>
    </row>
    <row r="5376" spans="1:2">
      <c r="A5376">
        <v>3</v>
      </c>
      <c r="B5376" s="35">
        <v>27.96</v>
      </c>
    </row>
    <row r="5377" spans="1:2">
      <c r="A5377">
        <v>3</v>
      </c>
      <c r="B5377" s="35">
        <v>33.83</v>
      </c>
    </row>
    <row r="5378" spans="1:2">
      <c r="A5378">
        <v>3</v>
      </c>
      <c r="B5378" s="35">
        <v>35.909999999999997</v>
      </c>
    </row>
    <row r="5379" spans="1:2">
      <c r="A5379">
        <v>3</v>
      </c>
      <c r="B5379" s="35">
        <v>38.54</v>
      </c>
    </row>
    <row r="5380" spans="1:2">
      <c r="A5380">
        <v>3</v>
      </c>
      <c r="B5380" s="35">
        <v>32.700000000000003</v>
      </c>
    </row>
    <row r="5381" spans="1:2">
      <c r="A5381">
        <v>3</v>
      </c>
      <c r="B5381" s="35">
        <v>40</v>
      </c>
    </row>
    <row r="5382" spans="1:2">
      <c r="A5382">
        <v>3</v>
      </c>
      <c r="B5382" s="35">
        <v>30</v>
      </c>
    </row>
    <row r="5383" spans="1:2">
      <c r="A5383">
        <v>3</v>
      </c>
      <c r="B5383" s="35">
        <v>38.01</v>
      </c>
    </row>
    <row r="5384" spans="1:2">
      <c r="A5384">
        <v>3</v>
      </c>
      <c r="B5384" s="35">
        <v>26.1</v>
      </c>
    </row>
    <row r="5385" spans="1:2">
      <c r="A5385">
        <v>3</v>
      </c>
      <c r="B5385" s="35">
        <v>26.09</v>
      </c>
    </row>
    <row r="5386" spans="1:2">
      <c r="A5386">
        <v>3</v>
      </c>
      <c r="B5386" s="35">
        <v>26.3</v>
      </c>
    </row>
    <row r="5387" spans="1:2">
      <c r="A5387">
        <v>3</v>
      </c>
      <c r="B5387" s="35">
        <v>25.9</v>
      </c>
    </row>
    <row r="5388" spans="1:2">
      <c r="A5388">
        <v>3</v>
      </c>
      <c r="B5388" s="35">
        <v>30.42</v>
      </c>
    </row>
    <row r="5389" spans="1:2">
      <c r="A5389">
        <v>3</v>
      </c>
      <c r="B5389" s="35">
        <v>35.909999999999997</v>
      </c>
    </row>
    <row r="5390" spans="1:2">
      <c r="A5390">
        <v>3</v>
      </c>
      <c r="B5390" s="35">
        <v>37.729999999999997</v>
      </c>
    </row>
    <row r="5391" spans="1:2">
      <c r="A5391">
        <v>3</v>
      </c>
      <c r="B5391" s="35">
        <v>28.82</v>
      </c>
    </row>
    <row r="5392" spans="1:2">
      <c r="A5392">
        <v>3</v>
      </c>
      <c r="B5392" s="35">
        <v>37.33</v>
      </c>
    </row>
    <row r="5393" spans="1:2">
      <c r="A5393">
        <v>3</v>
      </c>
      <c r="B5393" s="35">
        <v>39.270000000000003</v>
      </c>
    </row>
    <row r="5394" spans="1:2">
      <c r="A5394">
        <v>3</v>
      </c>
      <c r="B5394" s="35">
        <v>34.65</v>
      </c>
    </row>
    <row r="5395" spans="1:2">
      <c r="A5395">
        <v>3</v>
      </c>
      <c r="B5395" s="35">
        <v>36.18</v>
      </c>
    </row>
    <row r="5396" spans="1:2">
      <c r="A5396">
        <v>3</v>
      </c>
      <c r="B5396" s="35">
        <v>28.16</v>
      </c>
    </row>
    <row r="5397" spans="1:2">
      <c r="A5397">
        <v>3</v>
      </c>
      <c r="B5397" s="35">
        <v>27</v>
      </c>
    </row>
    <row r="5398" spans="1:2">
      <c r="A5398">
        <v>3</v>
      </c>
      <c r="B5398" s="35">
        <v>27</v>
      </c>
    </row>
    <row r="5399" spans="1:2">
      <c r="A5399">
        <v>3</v>
      </c>
      <c r="B5399" s="35">
        <v>27.82</v>
      </c>
    </row>
    <row r="5400" spans="1:2">
      <c r="A5400">
        <v>3</v>
      </c>
      <c r="B5400" s="35">
        <v>27.77</v>
      </c>
    </row>
    <row r="5401" spans="1:2">
      <c r="A5401">
        <v>3</v>
      </c>
      <c r="B5401" s="35">
        <v>27.77</v>
      </c>
    </row>
    <row r="5402" spans="1:2">
      <c r="A5402">
        <v>3</v>
      </c>
      <c r="B5402" s="35">
        <v>31.14</v>
      </c>
    </row>
    <row r="5403" spans="1:2">
      <c r="A5403">
        <v>3</v>
      </c>
      <c r="B5403" s="35">
        <v>36.19</v>
      </c>
    </row>
    <row r="5404" spans="1:2">
      <c r="A5404">
        <v>3</v>
      </c>
      <c r="B5404" s="35">
        <v>36.22</v>
      </c>
    </row>
    <row r="5405" spans="1:2">
      <c r="A5405">
        <v>3</v>
      </c>
      <c r="B5405" s="35">
        <v>36.799999999999997</v>
      </c>
    </row>
    <row r="5406" spans="1:2">
      <c r="A5406">
        <v>3</v>
      </c>
      <c r="B5406" s="35">
        <v>31.18</v>
      </c>
    </row>
    <row r="5407" spans="1:2">
      <c r="A5407">
        <v>3</v>
      </c>
      <c r="B5407" s="35">
        <v>30.47</v>
      </c>
    </row>
    <row r="5408" spans="1:2">
      <c r="A5408">
        <v>3</v>
      </c>
      <c r="B5408" s="35">
        <v>36.049999999999997</v>
      </c>
    </row>
    <row r="5409" spans="1:2">
      <c r="A5409">
        <v>3</v>
      </c>
      <c r="B5409" s="35">
        <v>26.63</v>
      </c>
    </row>
    <row r="5410" spans="1:2">
      <c r="A5410">
        <v>3</v>
      </c>
      <c r="B5410" s="35">
        <v>33</v>
      </c>
    </row>
    <row r="5411" spans="1:2">
      <c r="A5411">
        <v>3</v>
      </c>
      <c r="B5411" s="35">
        <v>34.65</v>
      </c>
    </row>
    <row r="5412" spans="1:2">
      <c r="A5412">
        <v>3</v>
      </c>
      <c r="B5412" s="35">
        <v>38</v>
      </c>
    </row>
    <row r="5413" spans="1:2">
      <c r="A5413">
        <v>3</v>
      </c>
      <c r="B5413" s="35">
        <v>25.8</v>
      </c>
    </row>
    <row r="5414" spans="1:2">
      <c r="A5414">
        <v>3</v>
      </c>
      <c r="B5414" s="35">
        <v>26</v>
      </c>
    </row>
    <row r="5415" spans="1:2">
      <c r="A5415">
        <v>3</v>
      </c>
      <c r="B5415" s="35">
        <v>36.15</v>
      </c>
    </row>
    <row r="5416" spans="1:2">
      <c r="A5416">
        <v>3</v>
      </c>
      <c r="B5416" s="35">
        <v>27.57</v>
      </c>
    </row>
    <row r="5417" spans="1:2">
      <c r="A5417">
        <v>3</v>
      </c>
      <c r="B5417" s="35">
        <v>27.07</v>
      </c>
    </row>
    <row r="5418" spans="1:2">
      <c r="A5418">
        <v>3</v>
      </c>
      <c r="B5418" s="35">
        <v>36.51</v>
      </c>
    </row>
    <row r="5419" spans="1:2">
      <c r="A5419">
        <v>3</v>
      </c>
      <c r="B5419" s="35">
        <v>31.35</v>
      </c>
    </row>
    <row r="5420" spans="1:2">
      <c r="A5420">
        <v>3</v>
      </c>
      <c r="B5420" s="35">
        <v>27.68</v>
      </c>
    </row>
    <row r="5421" spans="1:2">
      <c r="A5421">
        <v>3</v>
      </c>
      <c r="B5421" s="35">
        <v>26.51</v>
      </c>
    </row>
    <row r="5422" spans="1:2">
      <c r="A5422">
        <v>3</v>
      </c>
      <c r="B5422" s="35">
        <v>26.54</v>
      </c>
    </row>
    <row r="5423" spans="1:2">
      <c r="A5423">
        <v>3</v>
      </c>
      <c r="B5423" s="35">
        <v>27.59</v>
      </c>
    </row>
    <row r="5424" spans="1:2">
      <c r="A5424">
        <v>3</v>
      </c>
      <c r="B5424" s="35">
        <v>38</v>
      </c>
    </row>
    <row r="5425" spans="1:2">
      <c r="A5425">
        <v>3</v>
      </c>
      <c r="B5425" s="35">
        <v>38.43</v>
      </c>
    </row>
    <row r="5426" spans="1:2">
      <c r="A5426">
        <v>3</v>
      </c>
      <c r="B5426" s="35">
        <v>41.81</v>
      </c>
    </row>
    <row r="5427" spans="1:2">
      <c r="A5427">
        <v>3</v>
      </c>
      <c r="B5427" s="35">
        <v>39.72</v>
      </c>
    </row>
    <row r="5428" spans="1:2">
      <c r="A5428">
        <v>3</v>
      </c>
      <c r="B5428" s="35">
        <v>42.03</v>
      </c>
    </row>
    <row r="5429" spans="1:2">
      <c r="A5429">
        <v>3</v>
      </c>
      <c r="B5429" s="35">
        <v>39.58</v>
      </c>
    </row>
    <row r="5430" spans="1:2">
      <c r="A5430">
        <v>3</v>
      </c>
      <c r="B5430" s="35">
        <v>41.69</v>
      </c>
    </row>
    <row r="5431" spans="1:2">
      <c r="A5431">
        <v>3</v>
      </c>
      <c r="B5431" s="35">
        <v>43.64</v>
      </c>
    </row>
    <row r="5432" spans="1:2">
      <c r="A5432">
        <v>3</v>
      </c>
      <c r="B5432" s="35">
        <v>42.09</v>
      </c>
    </row>
    <row r="5433" spans="1:2">
      <c r="A5433">
        <v>3</v>
      </c>
      <c r="B5433" s="35">
        <v>30.07</v>
      </c>
    </row>
    <row r="5434" spans="1:2">
      <c r="A5434">
        <v>3</v>
      </c>
      <c r="B5434" s="35">
        <v>28.3</v>
      </c>
    </row>
    <row r="5435" spans="1:2">
      <c r="A5435">
        <v>3</v>
      </c>
      <c r="B5435" s="35">
        <v>40.799999999999997</v>
      </c>
    </row>
    <row r="5436" spans="1:2">
      <c r="A5436">
        <v>3</v>
      </c>
      <c r="B5436" s="35">
        <v>41.01</v>
      </c>
    </row>
    <row r="5437" spans="1:2">
      <c r="A5437">
        <v>3</v>
      </c>
      <c r="B5437" s="35">
        <v>40.11</v>
      </c>
    </row>
    <row r="5438" spans="1:2">
      <c r="A5438">
        <v>3</v>
      </c>
      <c r="B5438" s="35">
        <v>36.9</v>
      </c>
    </row>
    <row r="5439" spans="1:2">
      <c r="A5439">
        <v>3</v>
      </c>
      <c r="B5439" s="35">
        <v>37.17</v>
      </c>
    </row>
    <row r="5440" spans="1:2">
      <c r="A5440">
        <v>3</v>
      </c>
      <c r="B5440" s="35">
        <v>34.65</v>
      </c>
    </row>
    <row r="5441" spans="1:2">
      <c r="A5441">
        <v>3</v>
      </c>
      <c r="B5441" s="35">
        <v>28.6</v>
      </c>
    </row>
    <row r="5442" spans="1:2">
      <c r="A5442">
        <v>3</v>
      </c>
      <c r="B5442" s="35">
        <v>38.56</v>
      </c>
    </row>
    <row r="5443" spans="1:2">
      <c r="A5443">
        <v>3</v>
      </c>
      <c r="B5443" s="35">
        <v>35.01</v>
      </c>
    </row>
    <row r="5444" spans="1:2">
      <c r="A5444">
        <v>3</v>
      </c>
      <c r="B5444" s="35">
        <v>27.4</v>
      </c>
    </row>
    <row r="5445" spans="1:2">
      <c r="A5445">
        <v>3</v>
      </c>
      <c r="B5445" s="35">
        <v>29.58</v>
      </c>
    </row>
    <row r="5446" spans="1:2">
      <c r="A5446">
        <v>3</v>
      </c>
      <c r="B5446" s="35">
        <v>38.950000000000003</v>
      </c>
    </row>
    <row r="5447" spans="1:2">
      <c r="A5447">
        <v>3</v>
      </c>
      <c r="B5447" s="35">
        <v>34.07</v>
      </c>
    </row>
    <row r="5448" spans="1:2">
      <c r="A5448">
        <v>3</v>
      </c>
      <c r="B5448" s="35">
        <v>38.799999999999997</v>
      </c>
    </row>
    <row r="5449" spans="1:2">
      <c r="A5449">
        <v>3</v>
      </c>
      <c r="B5449" s="35">
        <v>40.44</v>
      </c>
    </row>
    <row r="5450" spans="1:2">
      <c r="A5450">
        <v>3</v>
      </c>
      <c r="B5450" s="35">
        <v>39.9</v>
      </c>
    </row>
    <row r="5451" spans="1:2">
      <c r="A5451">
        <v>3</v>
      </c>
      <c r="B5451" s="35">
        <v>29.8</v>
      </c>
    </row>
    <row r="5452" spans="1:2">
      <c r="A5452">
        <v>3</v>
      </c>
      <c r="B5452" s="35">
        <v>29.7</v>
      </c>
    </row>
    <row r="5453" spans="1:2">
      <c r="A5453">
        <v>3</v>
      </c>
      <c r="B5453" s="35">
        <v>30.24</v>
      </c>
    </row>
    <row r="5454" spans="1:2">
      <c r="A5454">
        <v>3</v>
      </c>
      <c r="B5454" s="35">
        <v>40.700000000000003</v>
      </c>
    </row>
    <row r="5455" spans="1:2">
      <c r="A5455">
        <v>3</v>
      </c>
      <c r="B5455" s="35">
        <v>39.17</v>
      </c>
    </row>
    <row r="5456" spans="1:2">
      <c r="A5456">
        <v>3</v>
      </c>
      <c r="B5456" s="35">
        <v>34.520000000000003</v>
      </c>
    </row>
    <row r="5457" spans="1:2">
      <c r="A5457">
        <v>3</v>
      </c>
      <c r="B5457" s="35">
        <v>39.520000000000003</v>
      </c>
    </row>
    <row r="5458" spans="1:2">
      <c r="A5458">
        <v>3</v>
      </c>
      <c r="B5458" s="35">
        <v>33.99</v>
      </c>
    </row>
    <row r="5459" spans="1:2">
      <c r="A5459">
        <v>3</v>
      </c>
      <c r="B5459" s="35">
        <v>29.01</v>
      </c>
    </row>
    <row r="5460" spans="1:2">
      <c r="A5460">
        <v>3</v>
      </c>
      <c r="B5460" s="35">
        <v>28.8</v>
      </c>
    </row>
    <row r="5461" spans="1:2">
      <c r="A5461">
        <v>3</v>
      </c>
      <c r="B5461" s="35">
        <v>28.45</v>
      </c>
    </row>
    <row r="5462" spans="1:2">
      <c r="A5462">
        <v>3</v>
      </c>
      <c r="B5462" s="35">
        <v>44.54</v>
      </c>
    </row>
    <row r="5463" spans="1:2">
      <c r="A5463">
        <v>3</v>
      </c>
      <c r="B5463" s="35">
        <v>37.61</v>
      </c>
    </row>
    <row r="5464" spans="1:2">
      <c r="A5464">
        <v>3</v>
      </c>
      <c r="B5464" s="35">
        <v>42.84</v>
      </c>
    </row>
    <row r="5465" spans="1:2">
      <c r="A5465">
        <v>3</v>
      </c>
      <c r="B5465" s="35">
        <v>44.39</v>
      </c>
    </row>
    <row r="5466" spans="1:2">
      <c r="A5466">
        <v>3</v>
      </c>
      <c r="B5466" s="35">
        <v>43.97</v>
      </c>
    </row>
    <row r="5467" spans="1:2">
      <c r="A5467">
        <v>3</v>
      </c>
      <c r="B5467" s="35">
        <v>31.01</v>
      </c>
    </row>
    <row r="5468" spans="1:2">
      <c r="A5468">
        <v>3</v>
      </c>
      <c r="B5468" s="35">
        <v>30.3</v>
      </c>
    </row>
    <row r="5469" spans="1:2">
      <c r="A5469">
        <v>3</v>
      </c>
      <c r="B5469" s="35">
        <v>29.95</v>
      </c>
    </row>
    <row r="5470" spans="1:2">
      <c r="A5470">
        <v>3</v>
      </c>
      <c r="B5470" s="35">
        <v>33.020000000000003</v>
      </c>
    </row>
    <row r="5471" spans="1:2">
      <c r="A5471">
        <v>3</v>
      </c>
      <c r="B5471" s="35">
        <v>31.98</v>
      </c>
    </row>
    <row r="5472" spans="1:2">
      <c r="A5472">
        <v>3</v>
      </c>
      <c r="B5472" s="35">
        <v>36.6</v>
      </c>
    </row>
    <row r="5473" spans="1:2">
      <c r="A5473">
        <v>3</v>
      </c>
      <c r="B5473" s="35">
        <v>33.479999999999997</v>
      </c>
    </row>
    <row r="5474" spans="1:2">
      <c r="A5474">
        <v>3</v>
      </c>
      <c r="B5474" s="35">
        <v>37.369999999999997</v>
      </c>
    </row>
    <row r="5475" spans="1:2">
      <c r="A5475">
        <v>3</v>
      </c>
      <c r="B5475" s="35">
        <v>38.78</v>
      </c>
    </row>
    <row r="5476" spans="1:2">
      <c r="A5476">
        <v>3</v>
      </c>
      <c r="B5476" s="35">
        <v>37.78</v>
      </c>
    </row>
    <row r="5477" spans="1:2">
      <c r="A5477">
        <v>3</v>
      </c>
      <c r="B5477" s="35">
        <v>33.799999999999997</v>
      </c>
    </row>
    <row r="5478" spans="1:2">
      <c r="A5478">
        <v>3</v>
      </c>
      <c r="B5478" s="35">
        <v>27.82</v>
      </c>
    </row>
    <row r="5479" spans="1:2">
      <c r="A5479">
        <v>3</v>
      </c>
      <c r="B5479" s="35">
        <v>27.09</v>
      </c>
    </row>
    <row r="5480" spans="1:2">
      <c r="A5480">
        <v>3</v>
      </c>
      <c r="B5480" s="35">
        <v>27.08</v>
      </c>
    </row>
    <row r="5481" spans="1:2">
      <c r="A5481">
        <v>3</v>
      </c>
      <c r="B5481" s="35">
        <v>27.15</v>
      </c>
    </row>
    <row r="5482" spans="1:2">
      <c r="A5482">
        <v>3</v>
      </c>
      <c r="B5482" s="35">
        <v>26.79</v>
      </c>
    </row>
    <row r="5483" spans="1:2">
      <c r="A5483">
        <v>3</v>
      </c>
      <c r="B5483" s="35">
        <v>27.62</v>
      </c>
    </row>
    <row r="5484" spans="1:2">
      <c r="A5484">
        <v>3</v>
      </c>
      <c r="B5484" s="35">
        <v>27.63</v>
      </c>
    </row>
    <row r="5485" spans="1:2">
      <c r="A5485">
        <v>3</v>
      </c>
      <c r="B5485" s="35">
        <v>28.01</v>
      </c>
    </row>
    <row r="5486" spans="1:2">
      <c r="A5486">
        <v>3</v>
      </c>
      <c r="B5486" s="35">
        <v>26.43</v>
      </c>
    </row>
    <row r="5487" spans="1:2">
      <c r="A5487">
        <v>3</v>
      </c>
      <c r="B5487" s="35">
        <v>24.16</v>
      </c>
    </row>
    <row r="5488" spans="1:2">
      <c r="A5488">
        <v>3</v>
      </c>
      <c r="B5488" s="35">
        <v>25.56</v>
      </c>
    </row>
    <row r="5489" spans="1:2">
      <c r="A5489">
        <v>3</v>
      </c>
      <c r="B5489" s="35">
        <v>28.08</v>
      </c>
    </row>
    <row r="5490" spans="1:2">
      <c r="A5490">
        <v>3</v>
      </c>
      <c r="B5490" s="35">
        <v>28.9</v>
      </c>
    </row>
    <row r="5491" spans="1:2">
      <c r="A5491">
        <v>3</v>
      </c>
      <c r="B5491" s="35">
        <v>34.14</v>
      </c>
    </row>
    <row r="5492" spans="1:2">
      <c r="A5492">
        <v>3</v>
      </c>
      <c r="B5492" s="35">
        <v>35.49</v>
      </c>
    </row>
    <row r="5493" spans="1:2">
      <c r="A5493">
        <v>3</v>
      </c>
      <c r="B5493" s="35">
        <v>38.43</v>
      </c>
    </row>
    <row r="5494" spans="1:2">
      <c r="A5494">
        <v>3</v>
      </c>
      <c r="B5494" s="35">
        <v>35.1</v>
      </c>
    </row>
    <row r="5495" spans="1:2">
      <c r="A5495">
        <v>3</v>
      </c>
      <c r="B5495" s="35">
        <v>29</v>
      </c>
    </row>
    <row r="5496" spans="1:2">
      <c r="A5496">
        <v>3</v>
      </c>
      <c r="B5496" s="35">
        <v>27.44</v>
      </c>
    </row>
    <row r="5497" spans="1:2">
      <c r="A5497">
        <v>3</v>
      </c>
      <c r="B5497" s="35">
        <v>28.33</v>
      </c>
    </row>
    <row r="5498" spans="1:2">
      <c r="A5498">
        <v>3</v>
      </c>
      <c r="B5498" s="35">
        <v>39.19</v>
      </c>
    </row>
    <row r="5499" spans="1:2">
      <c r="A5499">
        <v>3</v>
      </c>
      <c r="B5499" s="35">
        <v>37.18</v>
      </c>
    </row>
    <row r="5500" spans="1:2">
      <c r="A5500">
        <v>3</v>
      </c>
      <c r="B5500" s="35">
        <v>37.75</v>
      </c>
    </row>
    <row r="5501" spans="1:2">
      <c r="A5501">
        <v>3</v>
      </c>
      <c r="B5501" s="35">
        <v>39.67</v>
      </c>
    </row>
    <row r="5502" spans="1:2">
      <c r="A5502">
        <v>3</v>
      </c>
      <c r="B5502" s="35">
        <v>40.06</v>
      </c>
    </row>
    <row r="5503" spans="1:2">
      <c r="A5503">
        <v>3</v>
      </c>
      <c r="B5503" s="35">
        <v>40.159999999999997</v>
      </c>
    </row>
    <row r="5504" spans="1:2">
      <c r="A5504">
        <v>3</v>
      </c>
      <c r="B5504" s="35">
        <v>29</v>
      </c>
    </row>
    <row r="5505" spans="1:2">
      <c r="A5505">
        <v>3</v>
      </c>
      <c r="B5505" s="35">
        <v>29</v>
      </c>
    </row>
    <row r="5506" spans="1:2">
      <c r="A5506">
        <v>3</v>
      </c>
      <c r="B5506" s="35">
        <v>28.87</v>
      </c>
    </row>
    <row r="5507" spans="1:2">
      <c r="A5507">
        <v>3</v>
      </c>
      <c r="B5507" s="35">
        <v>28.5</v>
      </c>
    </row>
    <row r="5508" spans="1:2">
      <c r="A5508">
        <v>3</v>
      </c>
      <c r="B5508" s="35">
        <v>28.7</v>
      </c>
    </row>
    <row r="5509" spans="1:2">
      <c r="A5509">
        <v>3</v>
      </c>
      <c r="B5509" s="35">
        <v>39.97</v>
      </c>
    </row>
    <row r="5510" spans="1:2">
      <c r="A5510">
        <v>3</v>
      </c>
      <c r="B5510" s="35">
        <v>37</v>
      </c>
    </row>
    <row r="5511" spans="1:2">
      <c r="A5511">
        <v>3</v>
      </c>
      <c r="B5511" s="35">
        <v>36.880000000000003</v>
      </c>
    </row>
    <row r="5512" spans="1:2">
      <c r="A5512">
        <v>3</v>
      </c>
      <c r="B5512" s="35">
        <v>41.2</v>
      </c>
    </row>
    <row r="5513" spans="1:2">
      <c r="A5513">
        <v>3</v>
      </c>
      <c r="B5513" s="35">
        <v>38.450000000000003</v>
      </c>
    </row>
    <row r="5514" spans="1:2">
      <c r="A5514">
        <v>3</v>
      </c>
      <c r="B5514" s="35">
        <v>36.6</v>
      </c>
    </row>
    <row r="5515" spans="1:2">
      <c r="A5515">
        <v>3</v>
      </c>
      <c r="B5515" s="35">
        <v>42.6</v>
      </c>
    </row>
    <row r="5516" spans="1:2">
      <c r="A5516">
        <v>3</v>
      </c>
      <c r="B5516" s="35">
        <v>37</v>
      </c>
    </row>
    <row r="5517" spans="1:2">
      <c r="A5517">
        <v>3</v>
      </c>
      <c r="B5517" s="35">
        <v>32.65</v>
      </c>
    </row>
    <row r="5518" spans="1:2">
      <c r="A5518">
        <v>3</v>
      </c>
      <c r="B5518" s="35">
        <v>40.700000000000003</v>
      </c>
    </row>
    <row r="5519" spans="1:2">
      <c r="A5519">
        <v>3</v>
      </c>
      <c r="B5519" s="35">
        <v>32.729999999999997</v>
      </c>
    </row>
    <row r="5520" spans="1:2">
      <c r="A5520">
        <v>3</v>
      </c>
      <c r="B5520" s="35">
        <v>32.29</v>
      </c>
    </row>
    <row r="5521" spans="1:2">
      <c r="A5521">
        <v>3</v>
      </c>
      <c r="B5521" s="35">
        <v>29.78</v>
      </c>
    </row>
    <row r="5522" spans="1:2">
      <c r="A5522">
        <v>3</v>
      </c>
      <c r="B5522" s="35">
        <v>29</v>
      </c>
    </row>
    <row r="5523" spans="1:2">
      <c r="A5523">
        <v>3</v>
      </c>
      <c r="B5523" s="35">
        <v>40.35</v>
      </c>
    </row>
    <row r="5524" spans="1:2">
      <c r="A5524">
        <v>3</v>
      </c>
      <c r="B5524" s="35">
        <v>40.57</v>
      </c>
    </row>
    <row r="5525" spans="1:2">
      <c r="A5525">
        <v>3</v>
      </c>
      <c r="B5525" s="35">
        <v>42.46</v>
      </c>
    </row>
    <row r="5526" spans="1:2">
      <c r="A5526">
        <v>3</v>
      </c>
      <c r="B5526" s="35">
        <v>36.1</v>
      </c>
    </row>
    <row r="5527" spans="1:2">
      <c r="A5527">
        <v>3</v>
      </c>
      <c r="B5527" s="35">
        <v>38.99</v>
      </c>
    </row>
    <row r="5528" spans="1:2">
      <c r="A5528">
        <v>3</v>
      </c>
      <c r="B5528" s="35">
        <v>37.01</v>
      </c>
    </row>
    <row r="5529" spans="1:2">
      <c r="A5529">
        <v>3</v>
      </c>
      <c r="B5529" s="35">
        <v>33.07</v>
      </c>
    </row>
    <row r="5530" spans="1:2">
      <c r="A5530">
        <v>3</v>
      </c>
      <c r="B5530" s="35">
        <v>30.8</v>
      </c>
    </row>
    <row r="5531" spans="1:2">
      <c r="A5531">
        <v>3</v>
      </c>
      <c r="B5531" s="35">
        <v>41.4</v>
      </c>
    </row>
    <row r="5532" spans="1:2">
      <c r="A5532">
        <v>3</v>
      </c>
      <c r="B5532" s="35">
        <v>38.99</v>
      </c>
    </row>
    <row r="5533" spans="1:2">
      <c r="A5533">
        <v>3</v>
      </c>
      <c r="B5533" s="35">
        <v>36.82</v>
      </c>
    </row>
    <row r="5534" spans="1:2">
      <c r="A5534">
        <v>3</v>
      </c>
      <c r="B5534" s="35">
        <v>38.07</v>
      </c>
    </row>
    <row r="5535" spans="1:2">
      <c r="A5535">
        <v>3</v>
      </c>
      <c r="B5535" s="35">
        <v>41.92</v>
      </c>
    </row>
    <row r="5536" spans="1:2">
      <c r="A5536">
        <v>3</v>
      </c>
      <c r="B5536" s="35">
        <v>33.409999999999997</v>
      </c>
    </row>
    <row r="5537" spans="1:2">
      <c r="A5537">
        <v>3</v>
      </c>
      <c r="B5537" s="35">
        <v>32.1</v>
      </c>
    </row>
    <row r="5538" spans="1:2">
      <c r="A5538">
        <v>3</v>
      </c>
      <c r="B5538" s="35">
        <v>34.01</v>
      </c>
    </row>
    <row r="5539" spans="1:2">
      <c r="A5539">
        <v>3</v>
      </c>
      <c r="B5539" s="35">
        <v>35.74</v>
      </c>
    </row>
    <row r="5540" spans="1:2">
      <c r="A5540">
        <v>3</v>
      </c>
      <c r="B5540" s="35">
        <v>39.53</v>
      </c>
    </row>
    <row r="5541" spans="1:2">
      <c r="A5541">
        <v>3</v>
      </c>
      <c r="B5541" s="35">
        <v>38.01</v>
      </c>
    </row>
    <row r="5542" spans="1:2">
      <c r="A5542">
        <v>3</v>
      </c>
      <c r="B5542" s="35">
        <v>41.91</v>
      </c>
    </row>
    <row r="5543" spans="1:2">
      <c r="A5543">
        <v>3</v>
      </c>
      <c r="B5543" s="35">
        <v>30.31</v>
      </c>
    </row>
    <row r="5544" spans="1:2">
      <c r="A5544">
        <v>3</v>
      </c>
      <c r="B5544" s="35">
        <v>29.06</v>
      </c>
    </row>
    <row r="5545" spans="1:2">
      <c r="A5545">
        <v>3</v>
      </c>
      <c r="B5545" s="35">
        <v>29.1</v>
      </c>
    </row>
    <row r="5546" spans="1:2">
      <c r="A5546">
        <v>3</v>
      </c>
      <c r="B5546" s="35">
        <v>31.39</v>
      </c>
    </row>
    <row r="5547" spans="1:2">
      <c r="A5547">
        <v>3</v>
      </c>
      <c r="B5547" s="35">
        <v>29.91</v>
      </c>
    </row>
    <row r="5548" spans="1:2">
      <c r="A5548">
        <v>3</v>
      </c>
      <c r="B5548" s="35">
        <v>29.53</v>
      </c>
    </row>
    <row r="5549" spans="1:2">
      <c r="A5549">
        <v>3</v>
      </c>
      <c r="B5549" s="35">
        <v>28.9</v>
      </c>
    </row>
    <row r="5550" spans="1:2">
      <c r="A5550">
        <v>3</v>
      </c>
      <c r="B5550" s="35">
        <v>32.200000000000003</v>
      </c>
    </row>
    <row r="5551" spans="1:2">
      <c r="A5551">
        <v>3</v>
      </c>
      <c r="B5551" s="35">
        <v>26.5</v>
      </c>
    </row>
    <row r="5552" spans="1:2">
      <c r="A5552">
        <v>3</v>
      </c>
      <c r="B5552" s="35">
        <v>26.15</v>
      </c>
    </row>
    <row r="5553" spans="1:2">
      <c r="A5553">
        <v>3</v>
      </c>
      <c r="B5553" s="35">
        <v>25.7</v>
      </c>
    </row>
    <row r="5554" spans="1:2">
      <c r="A5554">
        <v>3</v>
      </c>
      <c r="B5554" s="35">
        <v>28</v>
      </c>
    </row>
    <row r="5555" spans="1:2">
      <c r="A5555">
        <v>3</v>
      </c>
      <c r="B5555" s="35">
        <v>28.36</v>
      </c>
    </row>
    <row r="5556" spans="1:2">
      <c r="A5556">
        <v>3</v>
      </c>
      <c r="B5556" s="35">
        <v>25.51</v>
      </c>
    </row>
    <row r="5557" spans="1:2">
      <c r="A5557">
        <v>3</v>
      </c>
      <c r="B5557" s="35">
        <v>24.11</v>
      </c>
    </row>
    <row r="5558" spans="1:2">
      <c r="A5558">
        <v>3</v>
      </c>
      <c r="B5558" s="35">
        <v>29.11</v>
      </c>
    </row>
    <row r="5559" spans="1:2">
      <c r="A5559">
        <v>3</v>
      </c>
      <c r="B5559" s="35">
        <v>36.979999999999997</v>
      </c>
    </row>
    <row r="5560" spans="1:2">
      <c r="A5560">
        <v>3</v>
      </c>
      <c r="B5560" s="35">
        <v>39.770000000000003</v>
      </c>
    </row>
    <row r="5561" spans="1:2">
      <c r="A5561">
        <v>3</v>
      </c>
      <c r="B5561" s="35">
        <v>27.75</v>
      </c>
    </row>
    <row r="5562" spans="1:2">
      <c r="A5562">
        <v>3</v>
      </c>
      <c r="B5562" s="35">
        <v>27.91</v>
      </c>
    </row>
    <row r="5563" spans="1:2">
      <c r="A5563">
        <v>3</v>
      </c>
      <c r="B5563" s="35">
        <v>30.13</v>
      </c>
    </row>
    <row r="5564" spans="1:2">
      <c r="A5564">
        <v>3</v>
      </c>
      <c r="B5564" s="35">
        <v>34.9</v>
      </c>
    </row>
    <row r="5565" spans="1:2">
      <c r="A5565">
        <v>3</v>
      </c>
      <c r="B5565" s="35">
        <v>39.67</v>
      </c>
    </row>
    <row r="5566" spans="1:2">
      <c r="A5566">
        <v>3</v>
      </c>
      <c r="B5566" s="35">
        <v>39.01</v>
      </c>
    </row>
    <row r="5567" spans="1:2">
      <c r="A5567">
        <v>3</v>
      </c>
      <c r="B5567" s="35">
        <v>38.67</v>
      </c>
    </row>
    <row r="5568" spans="1:2">
      <c r="A5568">
        <v>3</v>
      </c>
      <c r="B5568" s="35">
        <v>44.31</v>
      </c>
    </row>
    <row r="5569" spans="1:2">
      <c r="A5569">
        <v>3</v>
      </c>
      <c r="B5569" s="35">
        <v>37.700000000000003</v>
      </c>
    </row>
    <row r="5570" spans="1:2">
      <c r="A5570">
        <v>3</v>
      </c>
      <c r="B5570" s="35">
        <v>29.95</v>
      </c>
    </row>
    <row r="5571" spans="1:2">
      <c r="A5571">
        <v>3</v>
      </c>
      <c r="B5571" s="35">
        <v>32.79</v>
      </c>
    </row>
    <row r="5572" spans="1:2">
      <c r="A5572">
        <v>3</v>
      </c>
      <c r="B5572" s="35">
        <v>39.590000000000003</v>
      </c>
    </row>
    <row r="5573" spans="1:2">
      <c r="A5573">
        <v>3</v>
      </c>
      <c r="B5573" s="35">
        <v>32.520000000000003</v>
      </c>
    </row>
    <row r="5574" spans="1:2">
      <c r="A5574">
        <v>3</v>
      </c>
      <c r="B5574" s="35">
        <v>40.729999999999997</v>
      </c>
    </row>
    <row r="5575" spans="1:2">
      <c r="A5575">
        <v>3</v>
      </c>
      <c r="B5575" s="35">
        <v>30</v>
      </c>
    </row>
    <row r="5576" spans="1:2">
      <c r="A5576">
        <v>3</v>
      </c>
      <c r="B5576" s="35">
        <v>26.5</v>
      </c>
    </row>
    <row r="5577" spans="1:2">
      <c r="A5577">
        <v>3</v>
      </c>
      <c r="B5577" s="35">
        <v>27.5</v>
      </c>
    </row>
    <row r="5578" spans="1:2">
      <c r="A5578">
        <v>3</v>
      </c>
      <c r="B5578" s="35">
        <v>28.03</v>
      </c>
    </row>
    <row r="5579" spans="1:2">
      <c r="A5579">
        <v>3</v>
      </c>
      <c r="B5579" s="35">
        <v>37.74</v>
      </c>
    </row>
    <row r="5580" spans="1:2">
      <c r="A5580">
        <v>3</v>
      </c>
      <c r="B5580" s="35">
        <v>34.619999999999997</v>
      </c>
    </row>
    <row r="5581" spans="1:2">
      <c r="A5581">
        <v>3</v>
      </c>
      <c r="B5581" s="35">
        <v>33.18</v>
      </c>
    </row>
    <row r="5582" spans="1:2">
      <c r="A5582">
        <v>3</v>
      </c>
      <c r="B5582" s="35">
        <v>34.67</v>
      </c>
    </row>
    <row r="5583" spans="1:2">
      <c r="A5583">
        <v>3</v>
      </c>
      <c r="B5583" s="35">
        <v>30.32</v>
      </c>
    </row>
    <row r="5584" spans="1:2">
      <c r="A5584">
        <v>3</v>
      </c>
      <c r="B5584" s="35">
        <v>26</v>
      </c>
    </row>
    <row r="5585" spans="1:2">
      <c r="A5585">
        <v>3</v>
      </c>
      <c r="B5585" s="35">
        <v>25.75</v>
      </c>
    </row>
    <row r="5586" spans="1:2">
      <c r="A5586">
        <v>3</v>
      </c>
      <c r="B5586" s="35">
        <v>28.16</v>
      </c>
    </row>
    <row r="5587" spans="1:2">
      <c r="A5587">
        <v>3</v>
      </c>
      <c r="B5587" s="35">
        <v>31.32</v>
      </c>
    </row>
    <row r="5588" spans="1:2">
      <c r="A5588">
        <v>3</v>
      </c>
      <c r="B5588" s="35">
        <v>41.2</v>
      </c>
    </row>
    <row r="5589" spans="1:2">
      <c r="A5589">
        <v>3</v>
      </c>
      <c r="B5589" s="35">
        <v>32.29</v>
      </c>
    </row>
    <row r="5590" spans="1:2">
      <c r="A5590">
        <v>3</v>
      </c>
      <c r="B5590" s="35">
        <v>27</v>
      </c>
    </row>
    <row r="5591" spans="1:2">
      <c r="A5591">
        <v>3</v>
      </c>
      <c r="B5591" s="35">
        <v>26.3</v>
      </c>
    </row>
    <row r="5592" spans="1:2">
      <c r="A5592">
        <v>3</v>
      </c>
      <c r="B5592" s="35">
        <v>27</v>
      </c>
    </row>
    <row r="5593" spans="1:2">
      <c r="A5593">
        <v>3</v>
      </c>
      <c r="B5593" s="35">
        <v>32.99</v>
      </c>
    </row>
    <row r="5594" spans="1:2">
      <c r="A5594">
        <v>3</v>
      </c>
      <c r="B5594" s="35">
        <v>26.64</v>
      </c>
    </row>
    <row r="5595" spans="1:2">
      <c r="A5595">
        <v>3</v>
      </c>
      <c r="B5595" s="35">
        <v>30.27</v>
      </c>
    </row>
    <row r="5596" spans="1:2">
      <c r="A5596">
        <v>3</v>
      </c>
      <c r="B5596" s="35">
        <v>25.5</v>
      </c>
    </row>
    <row r="5597" spans="1:2">
      <c r="A5597">
        <v>3</v>
      </c>
      <c r="B5597" s="35">
        <v>28.1</v>
      </c>
    </row>
    <row r="5598" spans="1:2">
      <c r="A5598">
        <v>3</v>
      </c>
      <c r="B5598" s="35">
        <v>20</v>
      </c>
    </row>
    <row r="5599" spans="1:2">
      <c r="A5599">
        <v>3</v>
      </c>
      <c r="B5599" s="35">
        <v>27.95</v>
      </c>
    </row>
    <row r="5600" spans="1:2">
      <c r="A5600">
        <v>3</v>
      </c>
      <c r="B5600" s="35">
        <v>27.14</v>
      </c>
    </row>
    <row r="5601" spans="1:2">
      <c r="A5601">
        <v>3</v>
      </c>
      <c r="B5601" s="35">
        <v>25.5</v>
      </c>
    </row>
    <row r="5602" spans="1:2">
      <c r="A5602">
        <v>3</v>
      </c>
      <c r="B5602" s="35">
        <v>41.2</v>
      </c>
    </row>
    <row r="5603" spans="1:2">
      <c r="A5603">
        <v>3</v>
      </c>
      <c r="B5603" s="35">
        <v>46.78</v>
      </c>
    </row>
    <row r="5604" spans="1:2">
      <c r="A5604">
        <v>3</v>
      </c>
      <c r="B5604" s="35">
        <v>45.24</v>
      </c>
    </row>
    <row r="5605" spans="1:2">
      <c r="A5605">
        <v>3</v>
      </c>
      <c r="B5605" s="35">
        <v>31.93</v>
      </c>
    </row>
    <row r="5606" spans="1:2">
      <c r="A5606">
        <v>3</v>
      </c>
      <c r="B5606" s="35">
        <v>41.48</v>
      </c>
    </row>
    <row r="5607" spans="1:2">
      <c r="A5607">
        <v>3</v>
      </c>
      <c r="B5607" s="35">
        <v>38.299999999999997</v>
      </c>
    </row>
    <row r="5608" spans="1:2">
      <c r="A5608">
        <v>3</v>
      </c>
      <c r="B5608" s="35">
        <v>50.01</v>
      </c>
    </row>
    <row r="5609" spans="1:2">
      <c r="A5609">
        <v>3</v>
      </c>
      <c r="B5609" s="35">
        <v>34.729999999999997</v>
      </c>
    </row>
    <row r="5610" spans="1:2">
      <c r="A5610">
        <v>3</v>
      </c>
      <c r="B5610" s="35">
        <v>32.47</v>
      </c>
    </row>
    <row r="5611" spans="1:2">
      <c r="A5611">
        <v>3</v>
      </c>
      <c r="B5611" s="35">
        <v>32.01</v>
      </c>
    </row>
    <row r="5612" spans="1:2">
      <c r="A5612">
        <v>3</v>
      </c>
      <c r="B5612" s="35">
        <v>34.74</v>
      </c>
    </row>
    <row r="5613" spans="1:2">
      <c r="A5613">
        <v>3</v>
      </c>
      <c r="B5613" s="35">
        <v>40.880000000000003</v>
      </c>
    </row>
    <row r="5614" spans="1:2">
      <c r="A5614">
        <v>3</v>
      </c>
      <c r="B5614" s="35">
        <v>49.01</v>
      </c>
    </row>
    <row r="5615" spans="1:2">
      <c r="A5615">
        <v>3</v>
      </c>
      <c r="B5615" s="35">
        <v>43.48</v>
      </c>
    </row>
    <row r="5616" spans="1:2">
      <c r="A5616">
        <v>3</v>
      </c>
      <c r="B5616" s="35">
        <v>29.27</v>
      </c>
    </row>
    <row r="5617" spans="1:2">
      <c r="A5617">
        <v>3</v>
      </c>
      <c r="B5617" s="35">
        <v>35.94</v>
      </c>
    </row>
    <row r="5618" spans="1:2">
      <c r="A5618">
        <v>3</v>
      </c>
      <c r="B5618" s="35">
        <v>38.299999999999997</v>
      </c>
    </row>
    <row r="5619" spans="1:2">
      <c r="A5619">
        <v>3</v>
      </c>
      <c r="B5619" s="35">
        <v>30.53</v>
      </c>
    </row>
    <row r="5620" spans="1:2">
      <c r="A5620">
        <v>3</v>
      </c>
      <c r="B5620" s="35">
        <v>28.95</v>
      </c>
    </row>
    <row r="5621" spans="1:2">
      <c r="A5621">
        <v>3</v>
      </c>
      <c r="B5621" s="35">
        <v>28.95</v>
      </c>
    </row>
    <row r="5622" spans="1:2">
      <c r="A5622">
        <v>3</v>
      </c>
      <c r="B5622" s="35">
        <v>29</v>
      </c>
    </row>
    <row r="5623" spans="1:2">
      <c r="A5623">
        <v>3</v>
      </c>
      <c r="B5623" s="35">
        <v>28.34</v>
      </c>
    </row>
    <row r="5624" spans="1:2">
      <c r="A5624">
        <v>3</v>
      </c>
      <c r="B5624" s="35">
        <v>24</v>
      </c>
    </row>
    <row r="5625" spans="1:2">
      <c r="A5625">
        <v>3</v>
      </c>
      <c r="B5625" s="35">
        <v>23.1</v>
      </c>
    </row>
    <row r="5626" spans="1:2">
      <c r="A5626">
        <v>3</v>
      </c>
      <c r="B5626" s="35">
        <v>28.47</v>
      </c>
    </row>
    <row r="5627" spans="1:2">
      <c r="A5627">
        <v>3</v>
      </c>
      <c r="B5627" s="35">
        <v>33.76</v>
      </c>
    </row>
    <row r="5628" spans="1:2">
      <c r="A5628">
        <v>3</v>
      </c>
      <c r="B5628" s="35">
        <v>31.34</v>
      </c>
    </row>
    <row r="5629" spans="1:2">
      <c r="A5629">
        <v>3</v>
      </c>
      <c r="B5629" s="35">
        <v>30.74</v>
      </c>
    </row>
    <row r="5630" spans="1:2">
      <c r="A5630">
        <v>3</v>
      </c>
      <c r="B5630" s="35">
        <v>30.98</v>
      </c>
    </row>
    <row r="5631" spans="1:2">
      <c r="A5631">
        <v>3</v>
      </c>
      <c r="B5631" s="35">
        <v>30.59</v>
      </c>
    </row>
    <row r="5632" spans="1:2">
      <c r="A5632">
        <v>3</v>
      </c>
      <c r="B5632" s="35">
        <v>30.74</v>
      </c>
    </row>
    <row r="5633" spans="1:2">
      <c r="A5633">
        <v>3</v>
      </c>
      <c r="B5633" s="35">
        <v>31.97</v>
      </c>
    </row>
    <row r="5634" spans="1:2">
      <c r="A5634">
        <v>3</v>
      </c>
      <c r="B5634" s="35">
        <v>32.25</v>
      </c>
    </row>
    <row r="5635" spans="1:2">
      <c r="A5635">
        <v>3</v>
      </c>
      <c r="B5635" s="35">
        <v>32.39</v>
      </c>
    </row>
    <row r="5636" spans="1:2">
      <c r="A5636">
        <v>3</v>
      </c>
      <c r="B5636" s="35">
        <v>32.25</v>
      </c>
    </row>
    <row r="5637" spans="1:2">
      <c r="A5637">
        <v>3</v>
      </c>
      <c r="B5637" s="35">
        <v>31.38</v>
      </c>
    </row>
    <row r="5638" spans="1:2">
      <c r="A5638">
        <v>3</v>
      </c>
      <c r="B5638" s="35">
        <v>30.4</v>
      </c>
    </row>
    <row r="5639" spans="1:2">
      <c r="A5639">
        <v>3</v>
      </c>
      <c r="B5639" s="35">
        <v>29.97</v>
      </c>
    </row>
    <row r="5640" spans="1:2">
      <c r="A5640">
        <v>3</v>
      </c>
      <c r="B5640" s="35">
        <v>29.23</v>
      </c>
    </row>
    <row r="5641" spans="1:2">
      <c r="A5641">
        <v>3</v>
      </c>
      <c r="B5641" s="35">
        <v>31.41</v>
      </c>
    </row>
    <row r="5642" spans="1:2">
      <c r="A5642">
        <v>3</v>
      </c>
      <c r="B5642" s="35">
        <v>35.18</v>
      </c>
    </row>
    <row r="5643" spans="1:2">
      <c r="A5643">
        <v>3</v>
      </c>
      <c r="B5643" s="35">
        <v>33.39</v>
      </c>
    </row>
    <row r="5644" spans="1:2">
      <c r="A5644">
        <v>3</v>
      </c>
      <c r="B5644" s="35">
        <v>28.43</v>
      </c>
    </row>
    <row r="5645" spans="1:2">
      <c r="A5645">
        <v>3</v>
      </c>
      <c r="B5645" s="35">
        <v>29.41</v>
      </c>
    </row>
    <row r="5646" spans="1:2">
      <c r="A5646">
        <v>3</v>
      </c>
      <c r="B5646" s="35">
        <v>39.9</v>
      </c>
    </row>
    <row r="5647" spans="1:2">
      <c r="A5647">
        <v>3</v>
      </c>
      <c r="B5647" s="35">
        <v>38</v>
      </c>
    </row>
    <row r="5648" spans="1:2">
      <c r="A5648">
        <v>3</v>
      </c>
      <c r="B5648" s="35">
        <v>50.86</v>
      </c>
    </row>
    <row r="5649" spans="1:2">
      <c r="A5649">
        <v>3</v>
      </c>
      <c r="B5649" s="35">
        <v>49.77</v>
      </c>
    </row>
    <row r="5650" spans="1:2">
      <c r="A5650">
        <v>3</v>
      </c>
      <c r="B5650" s="35">
        <v>38.020000000000003</v>
      </c>
    </row>
    <row r="5651" spans="1:2">
      <c r="A5651">
        <v>3</v>
      </c>
      <c r="B5651" s="35">
        <v>36.35</v>
      </c>
    </row>
    <row r="5652" spans="1:2">
      <c r="A5652">
        <v>3</v>
      </c>
      <c r="B5652" s="35">
        <v>38.35</v>
      </c>
    </row>
    <row r="5653" spans="1:2">
      <c r="A5653">
        <v>3</v>
      </c>
      <c r="B5653" s="35">
        <v>38.36</v>
      </c>
    </row>
    <row r="5654" spans="1:2">
      <c r="A5654">
        <v>3</v>
      </c>
      <c r="B5654" s="35">
        <v>35.840000000000003</v>
      </c>
    </row>
    <row r="5655" spans="1:2">
      <c r="A5655">
        <v>3</v>
      </c>
      <c r="B5655" s="35">
        <v>35.43</v>
      </c>
    </row>
    <row r="5656" spans="1:2">
      <c r="A5656">
        <v>3</v>
      </c>
      <c r="B5656" s="35">
        <v>53.22</v>
      </c>
    </row>
    <row r="5657" spans="1:2">
      <c r="A5657">
        <v>3</v>
      </c>
      <c r="B5657" s="35">
        <v>44.35</v>
      </c>
    </row>
    <row r="5658" spans="1:2">
      <c r="A5658">
        <v>3</v>
      </c>
      <c r="B5658" s="35">
        <v>42.65</v>
      </c>
    </row>
    <row r="5659" spans="1:2">
      <c r="A5659">
        <v>3</v>
      </c>
      <c r="B5659" s="35">
        <v>50.01</v>
      </c>
    </row>
    <row r="5660" spans="1:2">
      <c r="A5660">
        <v>3</v>
      </c>
      <c r="B5660" s="35">
        <v>44.34</v>
      </c>
    </row>
    <row r="5661" spans="1:2">
      <c r="A5661">
        <v>3</v>
      </c>
      <c r="B5661" s="35">
        <v>51.64</v>
      </c>
    </row>
    <row r="5662" spans="1:2">
      <c r="A5662">
        <v>3</v>
      </c>
      <c r="B5662" s="35">
        <v>51.25</v>
      </c>
    </row>
    <row r="5663" spans="1:2">
      <c r="A5663">
        <v>3</v>
      </c>
      <c r="B5663" s="35">
        <v>39.58</v>
      </c>
    </row>
    <row r="5664" spans="1:2">
      <c r="A5664">
        <v>3</v>
      </c>
      <c r="B5664" s="35">
        <v>38.4</v>
      </c>
    </row>
    <row r="5665" spans="1:2">
      <c r="A5665">
        <v>3</v>
      </c>
      <c r="B5665" s="35">
        <v>37.549999999999997</v>
      </c>
    </row>
    <row r="5666" spans="1:2">
      <c r="A5666">
        <v>3</v>
      </c>
      <c r="B5666" s="35">
        <v>35.65</v>
      </c>
    </row>
    <row r="5667" spans="1:2">
      <c r="A5667">
        <v>3</v>
      </c>
      <c r="B5667" s="35">
        <v>34.89</v>
      </c>
    </row>
    <row r="5668" spans="1:2">
      <c r="A5668">
        <v>3</v>
      </c>
      <c r="B5668" s="35">
        <v>33.229999999999997</v>
      </c>
    </row>
    <row r="5669" spans="1:2">
      <c r="A5669">
        <v>3</v>
      </c>
      <c r="B5669" s="35">
        <v>31.16</v>
      </c>
    </row>
    <row r="5670" spans="1:2">
      <c r="A5670">
        <v>3</v>
      </c>
      <c r="B5670" s="35">
        <v>31</v>
      </c>
    </row>
    <row r="5671" spans="1:2">
      <c r="A5671">
        <v>3</v>
      </c>
      <c r="B5671" s="35">
        <v>29.39</v>
      </c>
    </row>
    <row r="5672" spans="1:2">
      <c r="A5672">
        <v>3</v>
      </c>
      <c r="B5672" s="35">
        <v>29.6</v>
      </c>
    </row>
    <row r="5673" spans="1:2">
      <c r="A5673">
        <v>3</v>
      </c>
      <c r="B5673" s="35">
        <v>30.8</v>
      </c>
    </row>
    <row r="5674" spans="1:2">
      <c r="A5674">
        <v>3</v>
      </c>
      <c r="B5674" s="35">
        <v>27.5</v>
      </c>
    </row>
    <row r="5675" spans="1:2">
      <c r="A5675">
        <v>3</v>
      </c>
      <c r="B5675" s="35">
        <v>26.36</v>
      </c>
    </row>
    <row r="5676" spans="1:2">
      <c r="A5676">
        <v>3</v>
      </c>
      <c r="B5676" s="35">
        <v>27.99</v>
      </c>
    </row>
    <row r="5677" spans="1:2">
      <c r="A5677">
        <v>3</v>
      </c>
      <c r="B5677" s="35">
        <v>27.29</v>
      </c>
    </row>
    <row r="5678" spans="1:2">
      <c r="A5678">
        <v>3</v>
      </c>
      <c r="B5678" s="35">
        <v>31</v>
      </c>
    </row>
    <row r="5679" spans="1:2">
      <c r="A5679">
        <v>3</v>
      </c>
      <c r="B5679" s="35">
        <v>42.92</v>
      </c>
    </row>
    <row r="5680" spans="1:2">
      <c r="A5680">
        <v>3</v>
      </c>
      <c r="B5680" s="35">
        <v>38.5</v>
      </c>
    </row>
    <row r="5681" spans="1:2">
      <c r="A5681">
        <v>3</v>
      </c>
      <c r="B5681" s="35">
        <v>40</v>
      </c>
    </row>
    <row r="5682" spans="1:2">
      <c r="A5682">
        <v>3</v>
      </c>
      <c r="B5682" s="35">
        <v>31.07</v>
      </c>
    </row>
    <row r="5683" spans="1:2">
      <c r="A5683">
        <v>3</v>
      </c>
      <c r="B5683" s="35">
        <v>30.53</v>
      </c>
    </row>
    <row r="5684" spans="1:2">
      <c r="A5684">
        <v>3</v>
      </c>
      <c r="B5684" s="35">
        <v>32.700000000000003</v>
      </c>
    </row>
    <row r="5685" spans="1:2">
      <c r="A5685">
        <v>3</v>
      </c>
      <c r="B5685" s="35">
        <v>39</v>
      </c>
    </row>
    <row r="5686" spans="1:2">
      <c r="A5686">
        <v>3</v>
      </c>
      <c r="B5686" s="35">
        <v>44.01</v>
      </c>
    </row>
    <row r="5687" spans="1:2">
      <c r="A5687">
        <v>3</v>
      </c>
      <c r="B5687" s="35">
        <v>32.4</v>
      </c>
    </row>
    <row r="5688" spans="1:2">
      <c r="A5688">
        <v>3</v>
      </c>
      <c r="B5688" s="35">
        <v>44.3</v>
      </c>
    </row>
    <row r="5689" spans="1:2">
      <c r="A5689">
        <v>3</v>
      </c>
      <c r="B5689" s="35">
        <v>38.299999999999997</v>
      </c>
    </row>
    <row r="5690" spans="1:2">
      <c r="A5690">
        <v>3</v>
      </c>
      <c r="B5690" s="35">
        <v>50.64</v>
      </c>
    </row>
    <row r="5691" spans="1:2">
      <c r="A5691">
        <v>3</v>
      </c>
      <c r="B5691" s="35">
        <v>48.58</v>
      </c>
    </row>
    <row r="5692" spans="1:2">
      <c r="A5692">
        <v>3</v>
      </c>
      <c r="B5692" s="35">
        <v>37.57</v>
      </c>
    </row>
    <row r="5693" spans="1:2">
      <c r="A5693">
        <v>3</v>
      </c>
      <c r="B5693" s="35">
        <v>34.4</v>
      </c>
    </row>
    <row r="5694" spans="1:2">
      <c r="A5694">
        <v>3</v>
      </c>
      <c r="B5694" s="35">
        <v>47.28</v>
      </c>
    </row>
    <row r="5695" spans="1:2">
      <c r="A5695">
        <v>3</v>
      </c>
      <c r="B5695" s="35">
        <v>48</v>
      </c>
    </row>
    <row r="5696" spans="1:2">
      <c r="A5696">
        <v>3</v>
      </c>
      <c r="B5696" s="35">
        <v>46.36</v>
      </c>
    </row>
    <row r="5697" spans="1:2">
      <c r="A5697">
        <v>3</v>
      </c>
      <c r="B5697" s="35">
        <v>36.85</v>
      </c>
    </row>
    <row r="5698" spans="1:2">
      <c r="A5698">
        <v>3</v>
      </c>
      <c r="B5698" s="35">
        <v>48.96</v>
      </c>
    </row>
    <row r="5699" spans="1:2">
      <c r="A5699">
        <v>3</v>
      </c>
      <c r="B5699" s="35">
        <v>47.41</v>
      </c>
    </row>
    <row r="5700" spans="1:2">
      <c r="A5700">
        <v>3</v>
      </c>
      <c r="B5700" s="35">
        <v>36.200000000000003</v>
      </c>
    </row>
    <row r="5701" spans="1:2">
      <c r="A5701">
        <v>3</v>
      </c>
      <c r="B5701" s="35">
        <v>38.93</v>
      </c>
    </row>
    <row r="5702" spans="1:2">
      <c r="A5702">
        <v>3</v>
      </c>
      <c r="B5702" s="35">
        <v>38.049999999999997</v>
      </c>
    </row>
    <row r="5703" spans="1:2">
      <c r="A5703">
        <v>3</v>
      </c>
      <c r="B5703" s="35">
        <v>37.72</v>
      </c>
    </row>
    <row r="5704" spans="1:2">
      <c r="A5704">
        <v>3</v>
      </c>
      <c r="B5704" s="35">
        <v>36.72</v>
      </c>
    </row>
    <row r="5705" spans="1:2">
      <c r="A5705">
        <v>3</v>
      </c>
      <c r="B5705" s="35">
        <v>49.02</v>
      </c>
    </row>
    <row r="5706" spans="1:2">
      <c r="A5706">
        <v>3</v>
      </c>
      <c r="B5706" s="35">
        <v>38.67</v>
      </c>
    </row>
    <row r="5707" spans="1:2">
      <c r="A5707">
        <v>3</v>
      </c>
      <c r="B5707" s="35">
        <v>36.53</v>
      </c>
    </row>
    <row r="5708" spans="1:2">
      <c r="A5708">
        <v>3</v>
      </c>
      <c r="B5708" s="35">
        <v>31.46</v>
      </c>
    </row>
    <row r="5709" spans="1:2">
      <c r="A5709">
        <v>3</v>
      </c>
      <c r="B5709" s="35">
        <v>30.82</v>
      </c>
    </row>
    <row r="5710" spans="1:2">
      <c r="A5710">
        <v>3</v>
      </c>
      <c r="B5710" s="35">
        <v>31.15</v>
      </c>
    </row>
    <row r="5711" spans="1:2">
      <c r="A5711">
        <v>3</v>
      </c>
      <c r="B5711" s="35">
        <v>34</v>
      </c>
    </row>
    <row r="5712" spans="1:2">
      <c r="A5712">
        <v>3</v>
      </c>
      <c r="B5712" s="35">
        <v>32.26</v>
      </c>
    </row>
    <row r="5713" spans="1:2">
      <c r="A5713">
        <v>3</v>
      </c>
      <c r="B5713" s="35">
        <v>37.840000000000003</v>
      </c>
    </row>
    <row r="5714" spans="1:2">
      <c r="A5714">
        <v>3</v>
      </c>
      <c r="B5714" s="35">
        <v>47.01</v>
      </c>
    </row>
    <row r="5715" spans="1:2">
      <c r="A5715">
        <v>3</v>
      </c>
      <c r="B5715" s="35">
        <v>41</v>
      </c>
    </row>
    <row r="5716" spans="1:2">
      <c r="A5716">
        <v>3</v>
      </c>
      <c r="B5716" s="35">
        <v>42.77</v>
      </c>
    </row>
    <row r="5717" spans="1:2">
      <c r="A5717">
        <v>3</v>
      </c>
      <c r="B5717" s="35">
        <v>34.58</v>
      </c>
    </row>
    <row r="5718" spans="1:2">
      <c r="A5718">
        <v>3</v>
      </c>
      <c r="B5718" s="35">
        <v>36.57</v>
      </c>
    </row>
    <row r="5719" spans="1:2">
      <c r="A5719">
        <v>3</v>
      </c>
      <c r="B5719" s="35">
        <v>51.01</v>
      </c>
    </row>
    <row r="5720" spans="1:2">
      <c r="A5720">
        <v>3</v>
      </c>
      <c r="B5720" s="35">
        <v>41.62</v>
      </c>
    </row>
    <row r="5721" spans="1:2">
      <c r="A5721">
        <v>3</v>
      </c>
      <c r="B5721" s="35">
        <v>38.21</v>
      </c>
    </row>
    <row r="5722" spans="1:2">
      <c r="A5722">
        <v>3</v>
      </c>
      <c r="B5722" s="35">
        <v>35.119999999999997</v>
      </c>
    </row>
    <row r="5723" spans="1:2">
      <c r="A5723">
        <v>3</v>
      </c>
      <c r="B5723" s="35">
        <v>50.82</v>
      </c>
    </row>
    <row r="5724" spans="1:2">
      <c r="A5724">
        <v>3</v>
      </c>
      <c r="B5724" s="35">
        <v>41.57</v>
      </c>
    </row>
    <row r="5725" spans="1:2">
      <c r="A5725">
        <v>3</v>
      </c>
      <c r="B5725" s="35">
        <v>45.49</v>
      </c>
    </row>
    <row r="5726" spans="1:2">
      <c r="A5726">
        <v>3</v>
      </c>
      <c r="B5726" s="35">
        <v>38.24</v>
      </c>
    </row>
    <row r="5727" spans="1:2">
      <c r="A5727">
        <v>3</v>
      </c>
      <c r="B5727" s="35">
        <v>34.03</v>
      </c>
    </row>
    <row r="5728" spans="1:2">
      <c r="A5728">
        <v>3</v>
      </c>
      <c r="B5728" s="35">
        <v>34.31</v>
      </c>
    </row>
    <row r="5729" spans="1:2">
      <c r="A5729">
        <v>3</v>
      </c>
      <c r="B5729" s="35">
        <v>40.39</v>
      </c>
    </row>
    <row r="5730" spans="1:2">
      <c r="A5730">
        <v>3</v>
      </c>
      <c r="B5730" s="35">
        <v>39.619999999999997</v>
      </c>
    </row>
    <row r="5731" spans="1:2">
      <c r="A5731">
        <v>3</v>
      </c>
      <c r="B5731" s="35">
        <v>51.02</v>
      </c>
    </row>
    <row r="5732" spans="1:2">
      <c r="A5732">
        <v>3</v>
      </c>
      <c r="B5732" s="35">
        <v>34.21</v>
      </c>
    </row>
    <row r="5733" spans="1:2">
      <c r="A5733">
        <v>3</v>
      </c>
      <c r="B5733" s="35">
        <v>34.200000000000003</v>
      </c>
    </row>
    <row r="5734" spans="1:2">
      <c r="A5734">
        <v>3</v>
      </c>
      <c r="B5734" s="35">
        <v>34.799999999999997</v>
      </c>
    </row>
    <row r="5735" spans="1:2">
      <c r="A5735">
        <v>3</v>
      </c>
      <c r="B5735" s="35">
        <v>34.5</v>
      </c>
    </row>
    <row r="5736" spans="1:2">
      <c r="A5736">
        <v>3</v>
      </c>
      <c r="B5736" s="35">
        <v>36.75</v>
      </c>
    </row>
    <row r="5737" spans="1:2">
      <c r="A5737">
        <v>3</v>
      </c>
      <c r="B5737" s="35">
        <v>39.799999999999997</v>
      </c>
    </row>
    <row r="5738" spans="1:2">
      <c r="A5738">
        <v>3</v>
      </c>
      <c r="B5738" s="35">
        <v>34.200000000000003</v>
      </c>
    </row>
    <row r="5739" spans="1:2">
      <c r="A5739">
        <v>3</v>
      </c>
      <c r="B5739" s="35">
        <v>50.8</v>
      </c>
    </row>
    <row r="5740" spans="1:2">
      <c r="A5740">
        <v>3</v>
      </c>
      <c r="B5740" s="35">
        <v>47</v>
      </c>
    </row>
    <row r="5741" spans="1:2">
      <c r="A5741">
        <v>3</v>
      </c>
      <c r="B5741" s="35">
        <v>42.45</v>
      </c>
    </row>
    <row r="5742" spans="1:2">
      <c r="A5742">
        <v>3</v>
      </c>
      <c r="B5742" s="35">
        <v>38.86</v>
      </c>
    </row>
    <row r="5743" spans="1:2">
      <c r="A5743">
        <v>3</v>
      </c>
      <c r="B5743" s="35">
        <v>44.54</v>
      </c>
    </row>
    <row r="5744" spans="1:2">
      <c r="A5744">
        <v>3</v>
      </c>
      <c r="B5744" s="35">
        <v>42.89</v>
      </c>
    </row>
    <row r="5745" spans="1:2">
      <c r="A5745">
        <v>3</v>
      </c>
      <c r="B5745" s="35">
        <v>41.32</v>
      </c>
    </row>
    <row r="5746" spans="1:2">
      <c r="A5746">
        <v>3</v>
      </c>
      <c r="B5746" s="35">
        <v>32.4</v>
      </c>
    </row>
    <row r="5747" spans="1:2">
      <c r="A5747">
        <v>3</v>
      </c>
      <c r="B5747" s="35">
        <v>32.4</v>
      </c>
    </row>
    <row r="5748" spans="1:2">
      <c r="A5748">
        <v>3</v>
      </c>
      <c r="B5748" s="35">
        <v>31.92</v>
      </c>
    </row>
    <row r="5749" spans="1:2">
      <c r="A5749">
        <v>3</v>
      </c>
      <c r="B5749" s="35">
        <v>37.729999999999997</v>
      </c>
    </row>
    <row r="5750" spans="1:2">
      <c r="A5750">
        <v>3</v>
      </c>
      <c r="B5750" s="35">
        <v>37.729999999999997</v>
      </c>
    </row>
    <row r="5751" spans="1:2">
      <c r="A5751">
        <v>3</v>
      </c>
      <c r="B5751" s="35">
        <v>29.1</v>
      </c>
    </row>
    <row r="5752" spans="1:2">
      <c r="A5752">
        <v>3</v>
      </c>
      <c r="B5752" s="35">
        <v>23.39</v>
      </c>
    </row>
    <row r="5753" spans="1:2">
      <c r="A5753">
        <v>3</v>
      </c>
      <c r="B5753" s="35">
        <v>21.94</v>
      </c>
    </row>
    <row r="5754" spans="1:2">
      <c r="A5754">
        <v>3</v>
      </c>
      <c r="B5754" s="35">
        <v>20.8</v>
      </c>
    </row>
    <row r="5755" spans="1:2">
      <c r="A5755">
        <v>3</v>
      </c>
      <c r="B5755" s="35">
        <v>20.8</v>
      </c>
    </row>
    <row r="5756" spans="1:2">
      <c r="A5756">
        <v>3</v>
      </c>
      <c r="B5756" s="35">
        <v>20.8</v>
      </c>
    </row>
    <row r="5757" spans="1:2">
      <c r="A5757">
        <v>3</v>
      </c>
      <c r="B5757" s="35">
        <v>21.99</v>
      </c>
    </row>
    <row r="5758" spans="1:2">
      <c r="A5758">
        <v>3</v>
      </c>
      <c r="B5758" s="35">
        <v>33.65</v>
      </c>
    </row>
    <row r="5759" spans="1:2">
      <c r="A5759">
        <v>3</v>
      </c>
      <c r="B5759" s="35">
        <v>20.7</v>
      </c>
    </row>
    <row r="5760" spans="1:2">
      <c r="A5760">
        <v>3</v>
      </c>
      <c r="B5760" s="35">
        <v>20.6</v>
      </c>
    </row>
    <row r="5761" spans="1:2">
      <c r="A5761">
        <v>3</v>
      </c>
      <c r="B5761" s="35">
        <v>20.7</v>
      </c>
    </row>
    <row r="5762" spans="1:2">
      <c r="A5762">
        <v>3</v>
      </c>
      <c r="B5762" s="35">
        <v>20</v>
      </c>
    </row>
    <row r="5763" spans="1:2">
      <c r="A5763">
        <v>3</v>
      </c>
      <c r="B5763" s="35">
        <v>20</v>
      </c>
    </row>
    <row r="5764" spans="1:2">
      <c r="A5764">
        <v>3</v>
      </c>
      <c r="B5764" s="35">
        <v>31.6</v>
      </c>
    </row>
    <row r="5765" spans="1:2">
      <c r="A5765">
        <v>3</v>
      </c>
      <c r="B5765" s="35">
        <v>47</v>
      </c>
    </row>
    <row r="5766" spans="1:2">
      <c r="A5766">
        <v>3</v>
      </c>
      <c r="B5766" s="35">
        <v>30.71</v>
      </c>
    </row>
    <row r="5767" spans="1:2">
      <c r="A5767">
        <v>3</v>
      </c>
      <c r="B5767" s="35">
        <v>25.25</v>
      </c>
    </row>
    <row r="5768" spans="1:2">
      <c r="A5768">
        <v>3</v>
      </c>
      <c r="B5768" s="35">
        <v>23.86</v>
      </c>
    </row>
    <row r="5769" spans="1:2">
      <c r="A5769">
        <v>3</v>
      </c>
      <c r="B5769" s="35">
        <v>28.95</v>
      </c>
    </row>
    <row r="5770" spans="1:2">
      <c r="A5770">
        <v>3</v>
      </c>
      <c r="B5770" s="35">
        <v>32.18</v>
      </c>
    </row>
    <row r="5771" spans="1:2">
      <c r="A5771">
        <v>3</v>
      </c>
      <c r="B5771" s="35">
        <v>24.11</v>
      </c>
    </row>
    <row r="5772" spans="1:2">
      <c r="A5772">
        <v>3</v>
      </c>
      <c r="B5772" s="35">
        <v>20.95</v>
      </c>
    </row>
    <row r="5773" spans="1:2">
      <c r="A5773">
        <v>3</v>
      </c>
      <c r="B5773" s="35">
        <v>19.600000000000001</v>
      </c>
    </row>
    <row r="5774" spans="1:2">
      <c r="A5774">
        <v>3</v>
      </c>
      <c r="B5774" s="35">
        <v>19.899999999999999</v>
      </c>
    </row>
    <row r="5775" spans="1:2">
      <c r="A5775">
        <v>3</v>
      </c>
      <c r="B5775" s="35">
        <v>22</v>
      </c>
    </row>
    <row r="5776" spans="1:2">
      <c r="A5776">
        <v>3</v>
      </c>
      <c r="B5776" s="35">
        <v>30.38</v>
      </c>
    </row>
    <row r="5777" spans="1:2">
      <c r="A5777">
        <v>3</v>
      </c>
      <c r="B5777" s="35">
        <v>41.25</v>
      </c>
    </row>
    <row r="5778" spans="1:2">
      <c r="A5778">
        <v>3</v>
      </c>
      <c r="B5778" s="35">
        <v>35.590000000000003</v>
      </c>
    </row>
    <row r="5779" spans="1:2">
      <c r="A5779">
        <v>3</v>
      </c>
      <c r="B5779" s="35">
        <v>19.920000000000002</v>
      </c>
    </row>
    <row r="5780" spans="1:2">
      <c r="A5780">
        <v>3</v>
      </c>
      <c r="B5780" s="35">
        <v>17.989999999999998</v>
      </c>
    </row>
    <row r="5781" spans="1:2">
      <c r="A5781">
        <v>3</v>
      </c>
      <c r="B5781" s="35">
        <v>12.25</v>
      </c>
    </row>
    <row r="5782" spans="1:2">
      <c r="A5782">
        <v>3</v>
      </c>
      <c r="B5782" s="35">
        <v>12</v>
      </c>
    </row>
    <row r="5783" spans="1:2">
      <c r="A5783">
        <v>3</v>
      </c>
      <c r="B5783" s="35">
        <v>14.39</v>
      </c>
    </row>
    <row r="5784" spans="1:2">
      <c r="A5784">
        <v>3</v>
      </c>
      <c r="B5784" s="35">
        <v>17.86</v>
      </c>
    </row>
    <row r="5785" spans="1:2">
      <c r="A5785">
        <v>3</v>
      </c>
      <c r="B5785" s="35">
        <v>21.7</v>
      </c>
    </row>
    <row r="5786" spans="1:2">
      <c r="A5786">
        <v>3</v>
      </c>
      <c r="B5786" s="35">
        <v>22.6</v>
      </c>
    </row>
    <row r="5787" spans="1:2">
      <c r="A5787">
        <v>3</v>
      </c>
      <c r="B5787" s="35">
        <v>22.6</v>
      </c>
    </row>
    <row r="5788" spans="1:2">
      <c r="A5788">
        <v>3</v>
      </c>
      <c r="B5788" s="35">
        <v>21.7</v>
      </c>
    </row>
    <row r="5789" spans="1:2">
      <c r="A5789">
        <v>3</v>
      </c>
      <c r="B5789" s="35">
        <v>20.11</v>
      </c>
    </row>
    <row r="5790" spans="1:2">
      <c r="A5790">
        <v>3</v>
      </c>
      <c r="B5790" s="35">
        <v>21.7</v>
      </c>
    </row>
    <row r="5791" spans="1:2">
      <c r="A5791">
        <v>3</v>
      </c>
      <c r="B5791" s="35">
        <v>24.25</v>
      </c>
    </row>
    <row r="5792" spans="1:2">
      <c r="A5792">
        <v>3</v>
      </c>
      <c r="B5792" s="35">
        <v>21.54</v>
      </c>
    </row>
    <row r="5793" spans="1:2">
      <c r="A5793">
        <v>3</v>
      </c>
      <c r="B5793" s="35">
        <v>21.66</v>
      </c>
    </row>
    <row r="5794" spans="1:2">
      <c r="A5794">
        <v>3</v>
      </c>
      <c r="B5794" s="35">
        <v>24.51</v>
      </c>
    </row>
    <row r="5795" spans="1:2">
      <c r="A5795">
        <v>3</v>
      </c>
      <c r="B5795" s="35">
        <v>37.729999999999997</v>
      </c>
    </row>
    <row r="5796" spans="1:2">
      <c r="A5796">
        <v>3</v>
      </c>
      <c r="B5796" s="35">
        <v>30.82</v>
      </c>
    </row>
    <row r="5797" spans="1:2">
      <c r="A5797">
        <v>3</v>
      </c>
      <c r="B5797" s="35">
        <v>29.5</v>
      </c>
    </row>
    <row r="5798" spans="1:2">
      <c r="A5798">
        <v>3</v>
      </c>
      <c r="B5798" s="35">
        <v>28.6</v>
      </c>
    </row>
    <row r="5799" spans="1:2">
      <c r="A5799">
        <v>3</v>
      </c>
      <c r="B5799" s="35">
        <v>47.04</v>
      </c>
    </row>
    <row r="5800" spans="1:2">
      <c r="A5800">
        <v>3</v>
      </c>
      <c r="B5800" s="35">
        <v>48.55</v>
      </c>
    </row>
    <row r="5801" spans="1:2">
      <c r="A5801">
        <v>3</v>
      </c>
      <c r="B5801" s="35">
        <v>36.479999999999997</v>
      </c>
    </row>
    <row r="5802" spans="1:2">
      <c r="A5802">
        <v>3</v>
      </c>
      <c r="B5802" s="35">
        <v>45</v>
      </c>
    </row>
    <row r="5803" spans="1:2">
      <c r="A5803">
        <v>3</v>
      </c>
      <c r="B5803" s="35">
        <v>29.02</v>
      </c>
    </row>
    <row r="5804" spans="1:2">
      <c r="A5804">
        <v>3</v>
      </c>
      <c r="B5804" s="35">
        <v>29.13</v>
      </c>
    </row>
    <row r="5805" spans="1:2">
      <c r="A5805">
        <v>3</v>
      </c>
      <c r="B5805" s="35">
        <v>40.020000000000003</v>
      </c>
    </row>
    <row r="5806" spans="1:2">
      <c r="A5806">
        <v>3</v>
      </c>
      <c r="B5806" s="35">
        <v>39.119999999999997</v>
      </c>
    </row>
    <row r="5807" spans="1:2">
      <c r="A5807">
        <v>3</v>
      </c>
      <c r="B5807" s="35">
        <v>39.99</v>
      </c>
    </row>
    <row r="5808" spans="1:2">
      <c r="A5808">
        <v>3</v>
      </c>
      <c r="B5808" s="35">
        <v>27.13</v>
      </c>
    </row>
    <row r="5809" spans="1:2">
      <c r="A5809">
        <v>3</v>
      </c>
      <c r="B5809" s="35">
        <v>27.33</v>
      </c>
    </row>
    <row r="5810" spans="1:2">
      <c r="A5810">
        <v>3</v>
      </c>
      <c r="B5810" s="35">
        <v>32.909999999999997</v>
      </c>
    </row>
    <row r="5811" spans="1:2">
      <c r="A5811">
        <v>3</v>
      </c>
      <c r="B5811" s="35">
        <v>35.369999999999997</v>
      </c>
    </row>
    <row r="5812" spans="1:2">
      <c r="A5812">
        <v>3</v>
      </c>
      <c r="B5812" s="35">
        <v>30.3</v>
      </c>
    </row>
    <row r="5813" spans="1:2">
      <c r="A5813">
        <v>3</v>
      </c>
      <c r="B5813" s="35">
        <v>36.1</v>
      </c>
    </row>
    <row r="5814" spans="1:2">
      <c r="A5814">
        <v>3</v>
      </c>
      <c r="B5814" s="35">
        <v>26.5</v>
      </c>
    </row>
    <row r="5815" spans="1:2">
      <c r="A5815">
        <v>3</v>
      </c>
      <c r="B5815" s="35">
        <v>32.61</v>
      </c>
    </row>
    <row r="5816" spans="1:2">
      <c r="A5816">
        <v>3</v>
      </c>
      <c r="B5816" s="35">
        <v>37.32</v>
      </c>
    </row>
    <row r="5817" spans="1:2">
      <c r="A5817">
        <v>3</v>
      </c>
      <c r="B5817" s="35">
        <v>35.65</v>
      </c>
    </row>
    <row r="5818" spans="1:2">
      <c r="A5818">
        <v>3</v>
      </c>
      <c r="B5818" s="35">
        <v>20.2</v>
      </c>
    </row>
    <row r="5819" spans="1:2">
      <c r="A5819">
        <v>3</v>
      </c>
      <c r="B5819" s="35">
        <v>42.31</v>
      </c>
    </row>
    <row r="5820" spans="1:2">
      <c r="A5820">
        <v>3</v>
      </c>
      <c r="B5820" s="35">
        <v>35.729999999999997</v>
      </c>
    </row>
    <row r="5821" spans="1:2">
      <c r="A5821">
        <v>3</v>
      </c>
      <c r="B5821" s="35">
        <v>32.340000000000003</v>
      </c>
    </row>
    <row r="5822" spans="1:2">
      <c r="A5822">
        <v>3</v>
      </c>
      <c r="B5822" s="35">
        <v>31.7</v>
      </c>
    </row>
    <row r="5823" spans="1:2">
      <c r="A5823">
        <v>3</v>
      </c>
      <c r="B5823" s="35">
        <v>37.909999999999997</v>
      </c>
    </row>
    <row r="5824" spans="1:2">
      <c r="A5824">
        <v>3</v>
      </c>
      <c r="B5824" s="35">
        <v>38.799999999999997</v>
      </c>
    </row>
    <row r="5825" spans="1:2">
      <c r="A5825">
        <v>3</v>
      </c>
      <c r="B5825" s="35">
        <v>40.15</v>
      </c>
    </row>
    <row r="5826" spans="1:2">
      <c r="A5826">
        <v>3</v>
      </c>
      <c r="B5826" s="35">
        <v>31.99</v>
      </c>
    </row>
    <row r="5827" spans="1:2">
      <c r="A5827">
        <v>3</v>
      </c>
      <c r="B5827" s="35">
        <v>33.29</v>
      </c>
    </row>
    <row r="5828" spans="1:2">
      <c r="A5828">
        <v>3</v>
      </c>
      <c r="B5828" s="35">
        <v>37.5</v>
      </c>
    </row>
    <row r="5829" spans="1:2">
      <c r="A5829">
        <v>3</v>
      </c>
      <c r="B5829" s="35">
        <v>30.91</v>
      </c>
    </row>
    <row r="5830" spans="1:2">
      <c r="A5830">
        <v>3</v>
      </c>
      <c r="B5830" s="35">
        <v>28.38</v>
      </c>
    </row>
    <row r="5831" spans="1:2">
      <c r="A5831">
        <v>3</v>
      </c>
      <c r="B5831" s="35">
        <v>27.5</v>
      </c>
    </row>
    <row r="5832" spans="1:2">
      <c r="A5832">
        <v>3</v>
      </c>
      <c r="B5832" s="35">
        <v>27.9</v>
      </c>
    </row>
    <row r="5833" spans="1:2">
      <c r="A5833">
        <v>3</v>
      </c>
      <c r="B5833" s="35">
        <v>34.39</v>
      </c>
    </row>
    <row r="5834" spans="1:2">
      <c r="A5834">
        <v>3</v>
      </c>
      <c r="B5834" s="35">
        <v>29.13</v>
      </c>
    </row>
    <row r="5835" spans="1:2">
      <c r="A5835">
        <v>3</v>
      </c>
      <c r="B5835" s="35">
        <v>28.09</v>
      </c>
    </row>
    <row r="5836" spans="1:2">
      <c r="A5836">
        <v>3</v>
      </c>
      <c r="B5836" s="35">
        <v>29.02</v>
      </c>
    </row>
    <row r="5837" spans="1:2">
      <c r="A5837">
        <v>3</v>
      </c>
      <c r="B5837" s="35">
        <v>37.11</v>
      </c>
    </row>
    <row r="5838" spans="1:2">
      <c r="A5838">
        <v>3</v>
      </c>
      <c r="B5838" s="35">
        <v>38.369999999999997</v>
      </c>
    </row>
    <row r="5839" spans="1:2">
      <c r="A5839">
        <v>3</v>
      </c>
      <c r="B5839" s="35">
        <v>37.869999999999997</v>
      </c>
    </row>
    <row r="5840" spans="1:2">
      <c r="A5840">
        <v>3</v>
      </c>
      <c r="B5840" s="35">
        <v>27.62</v>
      </c>
    </row>
    <row r="5841" spans="1:2">
      <c r="A5841">
        <v>3</v>
      </c>
      <c r="B5841" s="35">
        <v>29.86</v>
      </c>
    </row>
    <row r="5842" spans="1:2">
      <c r="A5842">
        <v>3</v>
      </c>
      <c r="B5842" s="35">
        <v>38.950000000000003</v>
      </c>
    </row>
    <row r="5843" spans="1:2">
      <c r="A5843">
        <v>3</v>
      </c>
      <c r="B5843" s="35">
        <v>30.47</v>
      </c>
    </row>
    <row r="5844" spans="1:2">
      <c r="A5844">
        <v>3</v>
      </c>
      <c r="B5844" s="35">
        <v>37.29</v>
      </c>
    </row>
    <row r="5845" spans="1:2">
      <c r="A5845">
        <v>3</v>
      </c>
      <c r="B5845" s="35">
        <v>36.15</v>
      </c>
    </row>
    <row r="5846" spans="1:2">
      <c r="A5846">
        <v>3</v>
      </c>
      <c r="B5846" s="35">
        <v>31.49</v>
      </c>
    </row>
    <row r="5847" spans="1:2">
      <c r="A5847">
        <v>3</v>
      </c>
      <c r="B5847" s="35">
        <v>34.49</v>
      </c>
    </row>
    <row r="5848" spans="1:2">
      <c r="A5848">
        <v>3</v>
      </c>
      <c r="B5848" s="35">
        <v>27.1</v>
      </c>
    </row>
    <row r="5849" spans="1:2">
      <c r="A5849">
        <v>3</v>
      </c>
      <c r="B5849" s="35">
        <v>27.02</v>
      </c>
    </row>
    <row r="5850" spans="1:2">
      <c r="A5850">
        <v>3</v>
      </c>
      <c r="B5850" s="35">
        <v>26</v>
      </c>
    </row>
    <row r="5851" spans="1:2">
      <c r="A5851">
        <v>3</v>
      </c>
      <c r="B5851" s="35">
        <v>26</v>
      </c>
    </row>
    <row r="5852" spans="1:2">
      <c r="A5852">
        <v>3</v>
      </c>
      <c r="B5852" s="35">
        <v>26.09</v>
      </c>
    </row>
    <row r="5853" spans="1:2">
      <c r="A5853">
        <v>3</v>
      </c>
      <c r="B5853" s="35">
        <v>27.1</v>
      </c>
    </row>
    <row r="5854" spans="1:2">
      <c r="A5854">
        <v>3</v>
      </c>
      <c r="B5854" s="35">
        <v>28.1</v>
      </c>
    </row>
    <row r="5855" spans="1:2">
      <c r="A5855">
        <v>3</v>
      </c>
      <c r="B5855" s="35">
        <v>28.44</v>
      </c>
    </row>
    <row r="5856" spans="1:2">
      <c r="A5856">
        <v>3</v>
      </c>
      <c r="B5856" s="35">
        <v>26.09</v>
      </c>
    </row>
    <row r="5857" spans="1:2">
      <c r="A5857">
        <v>3</v>
      </c>
      <c r="B5857" s="35">
        <v>25.72</v>
      </c>
    </row>
    <row r="5858" spans="1:2">
      <c r="A5858">
        <v>3</v>
      </c>
      <c r="B5858" s="35">
        <v>25.7</v>
      </c>
    </row>
    <row r="5859" spans="1:2">
      <c r="A5859">
        <v>3</v>
      </c>
      <c r="B5859" s="35">
        <v>29.01</v>
      </c>
    </row>
    <row r="5860" spans="1:2">
      <c r="A5860">
        <v>3</v>
      </c>
      <c r="B5860" s="35">
        <v>36.869999999999997</v>
      </c>
    </row>
    <row r="5861" spans="1:2">
      <c r="A5861">
        <v>3</v>
      </c>
      <c r="B5861" s="35">
        <v>28.75</v>
      </c>
    </row>
    <row r="5862" spans="1:2">
      <c r="A5862">
        <v>3</v>
      </c>
      <c r="B5862" s="35">
        <v>27</v>
      </c>
    </row>
    <row r="5863" spans="1:2">
      <c r="A5863">
        <v>3</v>
      </c>
      <c r="B5863" s="35">
        <v>25.31</v>
      </c>
    </row>
    <row r="5864" spans="1:2">
      <c r="A5864">
        <v>3</v>
      </c>
      <c r="B5864" s="35">
        <v>24.21</v>
      </c>
    </row>
    <row r="5865" spans="1:2">
      <c r="A5865">
        <v>3</v>
      </c>
      <c r="B5865" s="35">
        <v>24.21</v>
      </c>
    </row>
    <row r="5866" spans="1:2">
      <c r="A5866">
        <v>3</v>
      </c>
      <c r="B5866" s="35">
        <v>24.21</v>
      </c>
    </row>
    <row r="5867" spans="1:2">
      <c r="A5867">
        <v>3</v>
      </c>
      <c r="B5867" s="35">
        <v>24.1</v>
      </c>
    </row>
    <row r="5868" spans="1:2">
      <c r="A5868">
        <v>3</v>
      </c>
      <c r="B5868" s="35">
        <v>24</v>
      </c>
    </row>
    <row r="5869" spans="1:2">
      <c r="A5869">
        <v>3</v>
      </c>
      <c r="B5869" s="35">
        <v>24</v>
      </c>
    </row>
    <row r="5870" spans="1:2">
      <c r="A5870">
        <v>3</v>
      </c>
      <c r="B5870" s="35">
        <v>25.01</v>
      </c>
    </row>
    <row r="5871" spans="1:2">
      <c r="A5871">
        <v>3</v>
      </c>
      <c r="B5871" s="35">
        <v>25.31</v>
      </c>
    </row>
    <row r="5872" spans="1:2">
      <c r="A5872">
        <v>3</v>
      </c>
      <c r="B5872" s="35">
        <v>23.91</v>
      </c>
    </row>
    <row r="5873" spans="1:2">
      <c r="A5873">
        <v>3</v>
      </c>
      <c r="B5873" s="35">
        <v>22.88</v>
      </c>
    </row>
    <row r="5874" spans="1:2">
      <c r="A5874">
        <v>3</v>
      </c>
      <c r="B5874" s="35">
        <v>25.22</v>
      </c>
    </row>
    <row r="5875" spans="1:2">
      <c r="A5875">
        <v>3</v>
      </c>
      <c r="B5875" s="35">
        <v>29.5</v>
      </c>
    </row>
    <row r="5876" spans="1:2">
      <c r="A5876">
        <v>3</v>
      </c>
      <c r="B5876" s="35">
        <v>38</v>
      </c>
    </row>
    <row r="5877" spans="1:2">
      <c r="A5877">
        <v>3</v>
      </c>
      <c r="B5877" s="35">
        <v>26.45</v>
      </c>
    </row>
    <row r="5878" spans="1:2">
      <c r="A5878">
        <v>3</v>
      </c>
      <c r="B5878" s="35">
        <v>28.27</v>
      </c>
    </row>
    <row r="5879" spans="1:2">
      <c r="A5879">
        <v>3</v>
      </c>
      <c r="B5879" s="35">
        <v>28.9</v>
      </c>
    </row>
    <row r="5880" spans="1:2">
      <c r="A5880">
        <v>3</v>
      </c>
      <c r="B5880" s="35">
        <v>29.1</v>
      </c>
    </row>
    <row r="5881" spans="1:2">
      <c r="A5881">
        <v>3</v>
      </c>
      <c r="B5881" s="35">
        <v>30.75</v>
      </c>
    </row>
    <row r="5882" spans="1:2">
      <c r="A5882">
        <v>3</v>
      </c>
      <c r="B5882" s="35">
        <v>32</v>
      </c>
    </row>
    <row r="5883" spans="1:2">
      <c r="A5883">
        <v>3</v>
      </c>
      <c r="B5883" s="35">
        <v>28.29</v>
      </c>
    </row>
    <row r="5884" spans="1:2">
      <c r="A5884">
        <v>3</v>
      </c>
      <c r="B5884" s="35">
        <v>26.79</v>
      </c>
    </row>
    <row r="5885" spans="1:2">
      <c r="A5885">
        <v>3</v>
      </c>
      <c r="B5885" s="35">
        <v>29.05</v>
      </c>
    </row>
    <row r="5886" spans="1:2">
      <c r="A5886">
        <v>3</v>
      </c>
      <c r="B5886" s="35">
        <v>34.51</v>
      </c>
    </row>
    <row r="5887" spans="1:2">
      <c r="A5887">
        <v>3</v>
      </c>
      <c r="B5887" s="35">
        <v>28.54</v>
      </c>
    </row>
    <row r="5888" spans="1:2">
      <c r="A5888">
        <v>3</v>
      </c>
      <c r="B5888" s="35">
        <v>27.3</v>
      </c>
    </row>
    <row r="5889" spans="1:2">
      <c r="A5889">
        <v>3</v>
      </c>
      <c r="B5889" s="35">
        <v>27.15</v>
      </c>
    </row>
    <row r="5890" spans="1:2">
      <c r="A5890">
        <v>3</v>
      </c>
      <c r="B5890" s="35">
        <v>27.9</v>
      </c>
    </row>
    <row r="5891" spans="1:2">
      <c r="A5891">
        <v>3</v>
      </c>
      <c r="B5891" s="35">
        <v>37.65</v>
      </c>
    </row>
    <row r="5892" spans="1:2">
      <c r="A5892">
        <v>3</v>
      </c>
      <c r="B5892" s="35">
        <v>35.36</v>
      </c>
    </row>
    <row r="5893" spans="1:2">
      <c r="A5893">
        <v>3</v>
      </c>
      <c r="B5893" s="35">
        <v>39.08</v>
      </c>
    </row>
    <row r="5894" spans="1:2">
      <c r="A5894">
        <v>3</v>
      </c>
      <c r="B5894" s="35">
        <v>38</v>
      </c>
    </row>
    <row r="5895" spans="1:2">
      <c r="A5895">
        <v>3</v>
      </c>
      <c r="B5895" s="35">
        <v>30.41</v>
      </c>
    </row>
    <row r="5896" spans="1:2">
      <c r="A5896">
        <v>3</v>
      </c>
      <c r="B5896" s="35">
        <v>29.92</v>
      </c>
    </row>
    <row r="5897" spans="1:2">
      <c r="A5897">
        <v>3</v>
      </c>
      <c r="B5897" s="35">
        <v>29.55</v>
      </c>
    </row>
    <row r="5898" spans="1:2">
      <c r="A5898">
        <v>3</v>
      </c>
      <c r="B5898" s="35">
        <v>30.3</v>
      </c>
    </row>
    <row r="5899" spans="1:2">
      <c r="A5899">
        <v>3</v>
      </c>
      <c r="B5899" s="35">
        <v>36.979999999999997</v>
      </c>
    </row>
    <row r="5900" spans="1:2">
      <c r="A5900">
        <v>3</v>
      </c>
      <c r="B5900" s="35">
        <v>40.020000000000003</v>
      </c>
    </row>
    <row r="5901" spans="1:2">
      <c r="A5901">
        <v>3</v>
      </c>
      <c r="B5901" s="35">
        <v>40.020000000000003</v>
      </c>
    </row>
    <row r="5902" spans="1:2">
      <c r="A5902">
        <v>3</v>
      </c>
      <c r="B5902" s="35">
        <v>40.299999999999997</v>
      </c>
    </row>
    <row r="5903" spans="1:2">
      <c r="A5903">
        <v>3</v>
      </c>
      <c r="B5903" s="35">
        <v>40.1</v>
      </c>
    </row>
    <row r="5904" spans="1:2">
      <c r="A5904">
        <v>3</v>
      </c>
      <c r="B5904" s="35">
        <v>40.200000000000003</v>
      </c>
    </row>
    <row r="5905" spans="1:2">
      <c r="A5905">
        <v>3</v>
      </c>
      <c r="B5905" s="35">
        <v>35.409999999999997</v>
      </c>
    </row>
    <row r="5906" spans="1:2">
      <c r="A5906">
        <v>3</v>
      </c>
      <c r="B5906" s="35">
        <v>30.13</v>
      </c>
    </row>
    <row r="5907" spans="1:2">
      <c r="A5907">
        <v>3</v>
      </c>
      <c r="B5907" s="35">
        <v>32.630000000000003</v>
      </c>
    </row>
    <row r="5908" spans="1:2">
      <c r="A5908">
        <v>3</v>
      </c>
      <c r="B5908" s="35">
        <v>38.17</v>
      </c>
    </row>
    <row r="5909" spans="1:2">
      <c r="A5909">
        <v>3</v>
      </c>
      <c r="B5909" s="35">
        <v>43</v>
      </c>
    </row>
    <row r="5910" spans="1:2">
      <c r="A5910">
        <v>3</v>
      </c>
      <c r="B5910" s="35">
        <v>42.84</v>
      </c>
    </row>
    <row r="5911" spans="1:2">
      <c r="A5911">
        <v>3</v>
      </c>
      <c r="B5911" s="35">
        <v>33.06</v>
      </c>
    </row>
    <row r="5912" spans="1:2">
      <c r="A5912">
        <v>3</v>
      </c>
      <c r="B5912" s="35">
        <v>30.95</v>
      </c>
    </row>
    <row r="5913" spans="1:2">
      <c r="A5913">
        <v>3</v>
      </c>
      <c r="B5913" s="35">
        <v>31.4</v>
      </c>
    </row>
    <row r="5914" spans="1:2">
      <c r="A5914">
        <v>3</v>
      </c>
      <c r="B5914" s="35">
        <v>36.64</v>
      </c>
    </row>
    <row r="5915" spans="1:2">
      <c r="A5915">
        <v>3</v>
      </c>
      <c r="B5915" s="35">
        <v>41.01</v>
      </c>
    </row>
    <row r="5916" spans="1:2">
      <c r="A5916">
        <v>3</v>
      </c>
      <c r="B5916" s="35">
        <v>41.11</v>
      </c>
    </row>
    <row r="5917" spans="1:2">
      <c r="A5917">
        <v>3</v>
      </c>
      <c r="B5917" s="35">
        <v>36.090000000000003</v>
      </c>
    </row>
    <row r="5918" spans="1:2">
      <c r="A5918">
        <v>3</v>
      </c>
      <c r="B5918" s="35">
        <v>38.979999999999997</v>
      </c>
    </row>
    <row r="5919" spans="1:2">
      <c r="A5919">
        <v>3</v>
      </c>
      <c r="B5919" s="35">
        <v>39</v>
      </c>
    </row>
    <row r="5920" spans="1:2">
      <c r="A5920">
        <v>3</v>
      </c>
      <c r="B5920" s="35">
        <v>38.5</v>
      </c>
    </row>
    <row r="5921" spans="1:2">
      <c r="A5921">
        <v>3</v>
      </c>
      <c r="B5921" s="35">
        <v>34.57</v>
      </c>
    </row>
    <row r="5922" spans="1:2">
      <c r="A5922">
        <v>3</v>
      </c>
      <c r="B5922" s="35">
        <v>29.9</v>
      </c>
    </row>
    <row r="5923" spans="1:2">
      <c r="A5923">
        <v>3</v>
      </c>
      <c r="B5923" s="35">
        <v>27.98</v>
      </c>
    </row>
    <row r="5924" spans="1:2">
      <c r="A5924">
        <v>3</v>
      </c>
      <c r="B5924" s="35">
        <v>27.03</v>
      </c>
    </row>
    <row r="5925" spans="1:2">
      <c r="A5925">
        <v>3</v>
      </c>
      <c r="B5925" s="35">
        <v>26.3</v>
      </c>
    </row>
    <row r="5926" spans="1:2">
      <c r="A5926">
        <v>3</v>
      </c>
      <c r="B5926" s="35">
        <v>26.5</v>
      </c>
    </row>
    <row r="5927" spans="1:2">
      <c r="A5927">
        <v>3</v>
      </c>
      <c r="B5927" s="35">
        <v>26.92</v>
      </c>
    </row>
    <row r="5928" spans="1:2">
      <c r="A5928">
        <v>3</v>
      </c>
      <c r="B5928" s="35">
        <v>27.5</v>
      </c>
    </row>
    <row r="5929" spans="1:2">
      <c r="A5929">
        <v>3</v>
      </c>
      <c r="B5929" s="35">
        <v>27.6</v>
      </c>
    </row>
    <row r="5930" spans="1:2">
      <c r="A5930">
        <v>3</v>
      </c>
      <c r="B5930" s="35">
        <v>26.3</v>
      </c>
    </row>
    <row r="5931" spans="1:2">
      <c r="A5931">
        <v>3</v>
      </c>
      <c r="B5931" s="35">
        <v>26.1</v>
      </c>
    </row>
    <row r="5932" spans="1:2">
      <c r="A5932">
        <v>3</v>
      </c>
      <c r="B5932" s="35">
        <v>25.74</v>
      </c>
    </row>
    <row r="5933" spans="1:2">
      <c r="A5933">
        <v>3</v>
      </c>
      <c r="B5933" s="35">
        <v>26.5</v>
      </c>
    </row>
    <row r="5934" spans="1:2">
      <c r="A5934">
        <v>3</v>
      </c>
      <c r="B5934" s="35">
        <v>32.97</v>
      </c>
    </row>
    <row r="5935" spans="1:2">
      <c r="A5935">
        <v>3</v>
      </c>
      <c r="B5935" s="35">
        <v>26.19</v>
      </c>
    </row>
    <row r="5936" spans="1:2">
      <c r="A5936">
        <v>3</v>
      </c>
      <c r="B5936" s="35">
        <v>25.03</v>
      </c>
    </row>
    <row r="5937" spans="1:2">
      <c r="A5937">
        <v>3</v>
      </c>
      <c r="B5937" s="35">
        <v>24.1</v>
      </c>
    </row>
    <row r="5938" spans="1:2">
      <c r="A5938">
        <v>3</v>
      </c>
      <c r="B5938" s="35">
        <v>24.1</v>
      </c>
    </row>
    <row r="5939" spans="1:2">
      <c r="A5939">
        <v>3</v>
      </c>
      <c r="B5939" s="35">
        <v>24.1</v>
      </c>
    </row>
    <row r="5940" spans="1:2">
      <c r="A5940">
        <v>3</v>
      </c>
      <c r="B5940" s="35">
        <v>24.31</v>
      </c>
    </row>
    <row r="5941" spans="1:2">
      <c r="A5941">
        <v>3</v>
      </c>
      <c r="B5941" s="35">
        <v>24.1</v>
      </c>
    </row>
    <row r="5942" spans="1:2">
      <c r="A5942">
        <v>3</v>
      </c>
      <c r="B5942" s="35">
        <v>24.99</v>
      </c>
    </row>
    <row r="5943" spans="1:2">
      <c r="A5943">
        <v>3</v>
      </c>
      <c r="B5943" s="35">
        <v>25.1</v>
      </c>
    </row>
    <row r="5944" spans="1:2">
      <c r="A5944">
        <v>3</v>
      </c>
      <c r="B5944" s="35">
        <v>27.9</v>
      </c>
    </row>
    <row r="5945" spans="1:2">
      <c r="A5945">
        <v>3</v>
      </c>
      <c r="B5945" s="35">
        <v>29.16</v>
      </c>
    </row>
    <row r="5946" spans="1:2">
      <c r="A5946">
        <v>3</v>
      </c>
      <c r="B5946" s="35">
        <v>27</v>
      </c>
    </row>
    <row r="5947" spans="1:2">
      <c r="A5947">
        <v>3</v>
      </c>
      <c r="B5947" s="35">
        <v>26</v>
      </c>
    </row>
    <row r="5948" spans="1:2">
      <c r="A5948">
        <v>3</v>
      </c>
      <c r="B5948" s="35">
        <v>27</v>
      </c>
    </row>
    <row r="5949" spans="1:2">
      <c r="A5949">
        <v>3</v>
      </c>
      <c r="B5949" s="35">
        <v>29.05</v>
      </c>
    </row>
    <row r="5950" spans="1:2">
      <c r="A5950">
        <v>3</v>
      </c>
      <c r="B5950" s="35">
        <v>34.65</v>
      </c>
    </row>
    <row r="5951" spans="1:2">
      <c r="A5951">
        <v>3</v>
      </c>
      <c r="B5951" s="35">
        <v>27.5</v>
      </c>
    </row>
    <row r="5952" spans="1:2">
      <c r="A5952">
        <v>3</v>
      </c>
      <c r="B5952" s="35">
        <v>25.7</v>
      </c>
    </row>
    <row r="5953" spans="1:2">
      <c r="A5953">
        <v>3</v>
      </c>
      <c r="B5953" s="35">
        <v>25.1</v>
      </c>
    </row>
    <row r="5954" spans="1:2">
      <c r="A5954">
        <v>3</v>
      </c>
      <c r="B5954" s="35">
        <v>25.1</v>
      </c>
    </row>
    <row r="5955" spans="1:2">
      <c r="A5955">
        <v>3</v>
      </c>
      <c r="B5955" s="35">
        <v>34.64</v>
      </c>
    </row>
    <row r="5956" spans="1:2">
      <c r="A5956">
        <v>3</v>
      </c>
      <c r="B5956" s="35">
        <v>39.270000000000003</v>
      </c>
    </row>
    <row r="5957" spans="1:2">
      <c r="A5957">
        <v>3</v>
      </c>
      <c r="B5957" s="35">
        <v>33.659999999999997</v>
      </c>
    </row>
    <row r="5958" spans="1:2">
      <c r="A5958">
        <v>3</v>
      </c>
      <c r="B5958" s="35">
        <v>34.28</v>
      </c>
    </row>
    <row r="5959" spans="1:2">
      <c r="A5959">
        <v>3</v>
      </c>
      <c r="B5959" s="35">
        <v>35</v>
      </c>
    </row>
    <row r="5960" spans="1:2">
      <c r="A5960">
        <v>3</v>
      </c>
      <c r="B5960" s="35">
        <v>32.840000000000003</v>
      </c>
    </row>
    <row r="5961" spans="1:2">
      <c r="A5961">
        <v>3</v>
      </c>
      <c r="B5961" s="35">
        <v>38.99</v>
      </c>
    </row>
    <row r="5962" spans="1:2">
      <c r="A5962">
        <v>3</v>
      </c>
      <c r="B5962" s="35">
        <v>34.47</v>
      </c>
    </row>
    <row r="5963" spans="1:2">
      <c r="A5963">
        <v>3</v>
      </c>
      <c r="B5963" s="35">
        <v>29.79</v>
      </c>
    </row>
    <row r="5964" spans="1:2">
      <c r="A5964">
        <v>3</v>
      </c>
      <c r="B5964" s="35">
        <v>27.74</v>
      </c>
    </row>
    <row r="5965" spans="1:2">
      <c r="A5965">
        <v>3</v>
      </c>
      <c r="B5965" s="35">
        <v>26.77</v>
      </c>
    </row>
    <row r="5966" spans="1:2">
      <c r="A5966">
        <v>3</v>
      </c>
      <c r="B5966" s="35">
        <v>27.85</v>
      </c>
    </row>
    <row r="5967" spans="1:2">
      <c r="A5967">
        <v>3</v>
      </c>
      <c r="B5967" s="35">
        <v>33.26</v>
      </c>
    </row>
    <row r="5968" spans="1:2">
      <c r="A5968">
        <v>3</v>
      </c>
      <c r="B5968" s="35">
        <v>36.4</v>
      </c>
    </row>
    <row r="5969" spans="1:2">
      <c r="A5969">
        <v>3</v>
      </c>
      <c r="B5969" s="35">
        <v>36.15</v>
      </c>
    </row>
    <row r="5970" spans="1:2">
      <c r="A5970">
        <v>3</v>
      </c>
      <c r="B5970" s="35">
        <v>36.520000000000003</v>
      </c>
    </row>
    <row r="5971" spans="1:2">
      <c r="A5971">
        <v>3</v>
      </c>
      <c r="B5971" s="35">
        <v>36.979999999999997</v>
      </c>
    </row>
    <row r="5972" spans="1:2">
      <c r="A5972">
        <v>3</v>
      </c>
      <c r="B5972" s="35">
        <v>37.5</v>
      </c>
    </row>
    <row r="5973" spans="1:2">
      <c r="A5973">
        <v>3</v>
      </c>
      <c r="B5973" s="35">
        <v>36.200000000000003</v>
      </c>
    </row>
    <row r="5974" spans="1:2">
      <c r="A5974">
        <v>3</v>
      </c>
      <c r="B5974" s="35">
        <v>38.299999999999997</v>
      </c>
    </row>
    <row r="5975" spans="1:2">
      <c r="A5975">
        <v>3</v>
      </c>
      <c r="B5975" s="35">
        <v>36.200000000000003</v>
      </c>
    </row>
    <row r="5976" spans="1:2">
      <c r="A5976">
        <v>3</v>
      </c>
      <c r="B5976" s="35">
        <v>35.01</v>
      </c>
    </row>
    <row r="5977" spans="1:2">
      <c r="A5977">
        <v>3</v>
      </c>
      <c r="B5977" s="35">
        <v>35.549999999999997</v>
      </c>
    </row>
    <row r="5978" spans="1:2">
      <c r="A5978">
        <v>3</v>
      </c>
      <c r="B5978" s="35">
        <v>26.69</v>
      </c>
    </row>
    <row r="5979" spans="1:2">
      <c r="A5979">
        <v>3</v>
      </c>
      <c r="B5979" s="35">
        <v>26</v>
      </c>
    </row>
    <row r="5980" spans="1:2">
      <c r="A5980">
        <v>3</v>
      </c>
      <c r="B5980" s="35">
        <v>26</v>
      </c>
    </row>
    <row r="5981" spans="1:2">
      <c r="A5981">
        <v>3</v>
      </c>
      <c r="B5981" s="35">
        <v>26.22</v>
      </c>
    </row>
    <row r="5982" spans="1:2">
      <c r="A5982">
        <v>3</v>
      </c>
      <c r="B5982" s="35">
        <v>27.18</v>
      </c>
    </row>
    <row r="5983" spans="1:2">
      <c r="A5983">
        <v>3</v>
      </c>
      <c r="B5983" s="35">
        <v>27.7</v>
      </c>
    </row>
    <row r="5984" spans="1:2">
      <c r="A5984">
        <v>3</v>
      </c>
      <c r="B5984" s="35">
        <v>31.63</v>
      </c>
    </row>
    <row r="5985" spans="1:2">
      <c r="A5985">
        <v>3</v>
      </c>
      <c r="B5985" s="35">
        <v>34.07</v>
      </c>
    </row>
    <row r="5986" spans="1:2">
      <c r="A5986">
        <v>3</v>
      </c>
      <c r="B5986" s="35">
        <v>31.26</v>
      </c>
    </row>
    <row r="5987" spans="1:2">
      <c r="A5987">
        <v>3</v>
      </c>
      <c r="B5987" s="35">
        <v>33</v>
      </c>
    </row>
    <row r="5988" spans="1:2">
      <c r="A5988">
        <v>3</v>
      </c>
      <c r="B5988" s="35">
        <v>32.57</v>
      </c>
    </row>
    <row r="5989" spans="1:2">
      <c r="A5989">
        <v>3</v>
      </c>
      <c r="B5989" s="35">
        <v>29.36</v>
      </c>
    </row>
    <row r="5990" spans="1:2">
      <c r="A5990">
        <v>3</v>
      </c>
      <c r="B5990" s="35">
        <v>34.07</v>
      </c>
    </row>
    <row r="5991" spans="1:2">
      <c r="A5991">
        <v>3</v>
      </c>
      <c r="B5991" s="35">
        <v>37.11</v>
      </c>
    </row>
    <row r="5992" spans="1:2">
      <c r="A5992">
        <v>3</v>
      </c>
      <c r="B5992" s="35">
        <v>36.92</v>
      </c>
    </row>
    <row r="5993" spans="1:2">
      <c r="A5993">
        <v>3</v>
      </c>
      <c r="B5993" s="35">
        <v>27.82</v>
      </c>
    </row>
    <row r="5994" spans="1:2">
      <c r="A5994">
        <v>3</v>
      </c>
      <c r="B5994" s="35">
        <v>27.5</v>
      </c>
    </row>
    <row r="5995" spans="1:2">
      <c r="A5995">
        <v>3</v>
      </c>
      <c r="B5995" s="35">
        <v>27.04</v>
      </c>
    </row>
    <row r="5996" spans="1:2">
      <c r="A5996">
        <v>3</v>
      </c>
      <c r="B5996" s="35">
        <v>27.82</v>
      </c>
    </row>
    <row r="5997" spans="1:2">
      <c r="A5997">
        <v>3</v>
      </c>
      <c r="B5997" s="35">
        <v>29.24</v>
      </c>
    </row>
    <row r="5998" spans="1:2">
      <c r="A5998">
        <v>3</v>
      </c>
      <c r="B5998" s="35">
        <v>36.03</v>
      </c>
    </row>
    <row r="5999" spans="1:2">
      <c r="A5999">
        <v>3</v>
      </c>
      <c r="B5999" s="35">
        <v>37.65</v>
      </c>
    </row>
    <row r="6000" spans="1:2">
      <c r="A6000">
        <v>3</v>
      </c>
      <c r="B6000" s="35">
        <v>37.049999999999997</v>
      </c>
    </row>
    <row r="6001" spans="1:2">
      <c r="A6001">
        <v>3</v>
      </c>
      <c r="B6001" s="35">
        <v>36.32</v>
      </c>
    </row>
    <row r="6002" spans="1:2">
      <c r="A6002">
        <v>3</v>
      </c>
      <c r="B6002" s="35">
        <v>30</v>
      </c>
    </row>
    <row r="6003" spans="1:2">
      <c r="A6003">
        <v>3</v>
      </c>
      <c r="B6003" s="35">
        <v>27</v>
      </c>
    </row>
    <row r="6004" spans="1:2">
      <c r="A6004">
        <v>3</v>
      </c>
      <c r="B6004" s="35">
        <v>26.5</v>
      </c>
    </row>
    <row r="6005" spans="1:2">
      <c r="A6005">
        <v>3</v>
      </c>
      <c r="B6005" s="35">
        <v>26.5</v>
      </c>
    </row>
    <row r="6006" spans="1:2">
      <c r="A6006">
        <v>3</v>
      </c>
      <c r="B6006" s="35">
        <v>27.2</v>
      </c>
    </row>
    <row r="6007" spans="1:2">
      <c r="A6007">
        <v>3</v>
      </c>
      <c r="B6007" s="35">
        <v>28.56</v>
      </c>
    </row>
    <row r="6008" spans="1:2">
      <c r="A6008">
        <v>3</v>
      </c>
      <c r="B6008" s="35">
        <v>28.34</v>
      </c>
    </row>
    <row r="6009" spans="1:2">
      <c r="A6009">
        <v>3</v>
      </c>
      <c r="B6009" s="35">
        <v>30.02</v>
      </c>
    </row>
    <row r="6010" spans="1:2">
      <c r="A6010">
        <v>3</v>
      </c>
      <c r="B6010" s="35">
        <v>30.53</v>
      </c>
    </row>
    <row r="6011" spans="1:2">
      <c r="A6011">
        <v>3</v>
      </c>
      <c r="B6011" s="35">
        <v>33.49</v>
      </c>
    </row>
    <row r="6012" spans="1:2">
      <c r="A6012">
        <v>3</v>
      </c>
      <c r="B6012" s="35">
        <v>35.01</v>
      </c>
    </row>
    <row r="6013" spans="1:2">
      <c r="A6013">
        <v>3</v>
      </c>
      <c r="B6013" s="35">
        <v>27.62</v>
      </c>
    </row>
    <row r="6014" spans="1:2">
      <c r="A6014">
        <v>3</v>
      </c>
      <c r="B6014" s="35">
        <v>26</v>
      </c>
    </row>
    <row r="6015" spans="1:2">
      <c r="A6015">
        <v>3</v>
      </c>
      <c r="B6015" s="35">
        <v>25.75</v>
      </c>
    </row>
    <row r="6016" spans="1:2">
      <c r="A6016">
        <v>3</v>
      </c>
      <c r="B6016" s="35">
        <v>26.5</v>
      </c>
    </row>
    <row r="6017" spans="1:2">
      <c r="A6017">
        <v>3</v>
      </c>
      <c r="B6017" s="35">
        <v>26.87</v>
      </c>
    </row>
    <row r="6018" spans="1:2">
      <c r="A6018">
        <v>3</v>
      </c>
      <c r="B6018" s="35">
        <v>26.73</v>
      </c>
    </row>
    <row r="6019" spans="1:2">
      <c r="A6019">
        <v>3</v>
      </c>
      <c r="B6019" s="35">
        <v>27.37</v>
      </c>
    </row>
    <row r="6020" spans="1:2">
      <c r="A6020">
        <v>3</v>
      </c>
      <c r="B6020" s="35">
        <v>27.44</v>
      </c>
    </row>
    <row r="6021" spans="1:2">
      <c r="A6021">
        <v>3</v>
      </c>
      <c r="B6021" s="35">
        <v>31.5</v>
      </c>
    </row>
    <row r="6022" spans="1:2">
      <c r="A6022">
        <v>3</v>
      </c>
      <c r="B6022" s="35">
        <v>27.5</v>
      </c>
    </row>
    <row r="6023" spans="1:2">
      <c r="A6023">
        <v>3</v>
      </c>
      <c r="B6023" s="35">
        <v>30.58</v>
      </c>
    </row>
    <row r="6024" spans="1:2">
      <c r="A6024">
        <v>3</v>
      </c>
      <c r="B6024" s="35">
        <v>28.09</v>
      </c>
    </row>
    <row r="6025" spans="1:2">
      <c r="A6025">
        <v>3</v>
      </c>
      <c r="B6025" s="35">
        <v>27.47</v>
      </c>
    </row>
    <row r="6026" spans="1:2">
      <c r="A6026">
        <v>3</v>
      </c>
      <c r="B6026" s="35">
        <v>26.82</v>
      </c>
    </row>
    <row r="6027" spans="1:2">
      <c r="A6027">
        <v>3</v>
      </c>
      <c r="B6027" s="35">
        <v>26.1</v>
      </c>
    </row>
    <row r="6028" spans="1:2">
      <c r="A6028">
        <v>3</v>
      </c>
      <c r="B6028" s="35">
        <v>25.7</v>
      </c>
    </row>
    <row r="6029" spans="1:2">
      <c r="A6029">
        <v>3</v>
      </c>
      <c r="B6029" s="35">
        <v>25.9</v>
      </c>
    </row>
    <row r="6030" spans="1:2">
      <c r="A6030">
        <v>3</v>
      </c>
      <c r="B6030" s="35">
        <v>27</v>
      </c>
    </row>
    <row r="6031" spans="1:2">
      <c r="A6031">
        <v>3</v>
      </c>
      <c r="B6031" s="35">
        <v>27.2</v>
      </c>
    </row>
    <row r="6032" spans="1:2">
      <c r="A6032">
        <v>3</v>
      </c>
      <c r="B6032" s="35">
        <v>27.2</v>
      </c>
    </row>
    <row r="6033" spans="1:2">
      <c r="A6033">
        <v>3</v>
      </c>
      <c r="B6033" s="35">
        <v>25.8</v>
      </c>
    </row>
    <row r="6034" spans="1:2">
      <c r="A6034">
        <v>3</v>
      </c>
      <c r="B6034" s="35">
        <v>25.6</v>
      </c>
    </row>
    <row r="6035" spans="1:2">
      <c r="A6035">
        <v>3</v>
      </c>
      <c r="B6035" s="35">
        <v>29.8</v>
      </c>
    </row>
    <row r="6036" spans="1:2">
      <c r="A6036">
        <v>3</v>
      </c>
      <c r="B6036" s="35">
        <v>26.4</v>
      </c>
    </row>
    <row r="6037" spans="1:2">
      <c r="A6037">
        <v>3</v>
      </c>
      <c r="B6037" s="35">
        <v>26.01</v>
      </c>
    </row>
    <row r="6038" spans="1:2">
      <c r="A6038">
        <v>3</v>
      </c>
      <c r="B6038" s="35">
        <v>35.24</v>
      </c>
    </row>
    <row r="6039" spans="1:2">
      <c r="A6039">
        <v>3</v>
      </c>
      <c r="B6039" s="35">
        <v>39</v>
      </c>
    </row>
    <row r="6040" spans="1:2">
      <c r="A6040">
        <v>3</v>
      </c>
      <c r="B6040" s="35">
        <v>38.549999999999997</v>
      </c>
    </row>
    <row r="6041" spans="1:2">
      <c r="A6041">
        <v>3</v>
      </c>
      <c r="B6041" s="35">
        <v>37.69</v>
      </c>
    </row>
    <row r="6042" spans="1:2">
      <c r="A6042">
        <v>3</v>
      </c>
      <c r="B6042" s="35">
        <v>36.1</v>
      </c>
    </row>
    <row r="6043" spans="1:2">
      <c r="A6043">
        <v>3</v>
      </c>
      <c r="B6043" s="35">
        <v>26.73</v>
      </c>
    </row>
    <row r="6044" spans="1:2">
      <c r="A6044">
        <v>3</v>
      </c>
      <c r="B6044" s="35">
        <v>33.799999999999997</v>
      </c>
    </row>
    <row r="6045" spans="1:2">
      <c r="A6045">
        <v>3</v>
      </c>
      <c r="B6045" s="35">
        <v>38.47</v>
      </c>
    </row>
    <row r="6046" spans="1:2">
      <c r="A6046">
        <v>3</v>
      </c>
      <c r="B6046" s="35">
        <v>38.700000000000003</v>
      </c>
    </row>
    <row r="6047" spans="1:2">
      <c r="A6047">
        <v>3</v>
      </c>
      <c r="B6047" s="35">
        <v>38.549999999999997</v>
      </c>
    </row>
    <row r="6048" spans="1:2">
      <c r="A6048">
        <v>3</v>
      </c>
      <c r="B6048" s="35">
        <v>38.43</v>
      </c>
    </row>
    <row r="6049" spans="1:2">
      <c r="A6049">
        <v>3</v>
      </c>
      <c r="B6049" s="35">
        <v>38.630000000000003</v>
      </c>
    </row>
    <row r="6050" spans="1:2">
      <c r="A6050">
        <v>3</v>
      </c>
      <c r="B6050" s="35">
        <v>40.299999999999997</v>
      </c>
    </row>
    <row r="6051" spans="1:2">
      <c r="A6051">
        <v>3</v>
      </c>
      <c r="B6051" s="35">
        <v>40.69</v>
      </c>
    </row>
    <row r="6052" spans="1:2">
      <c r="A6052">
        <v>3</v>
      </c>
      <c r="B6052" s="35">
        <v>40.32</v>
      </c>
    </row>
    <row r="6053" spans="1:2">
      <c r="A6053">
        <v>3</v>
      </c>
      <c r="B6053" s="35">
        <v>42.19</v>
      </c>
    </row>
    <row r="6054" spans="1:2">
      <c r="A6054">
        <v>3</v>
      </c>
      <c r="B6054" s="35">
        <v>41.8</v>
      </c>
    </row>
    <row r="6055" spans="1:2">
      <c r="A6055">
        <v>3</v>
      </c>
      <c r="B6055" s="35">
        <v>41.15</v>
      </c>
    </row>
    <row r="6056" spans="1:2">
      <c r="A6056">
        <v>3</v>
      </c>
      <c r="B6056" s="35">
        <v>39.9</v>
      </c>
    </row>
    <row r="6057" spans="1:2">
      <c r="A6057">
        <v>3</v>
      </c>
      <c r="B6057" s="35">
        <v>40.299999999999997</v>
      </c>
    </row>
    <row r="6058" spans="1:2">
      <c r="A6058">
        <v>3</v>
      </c>
      <c r="B6058" s="35">
        <v>43.09</v>
      </c>
    </row>
    <row r="6059" spans="1:2">
      <c r="A6059">
        <v>3</v>
      </c>
      <c r="B6059" s="35">
        <v>43.95</v>
      </c>
    </row>
    <row r="6060" spans="1:2">
      <c r="A6060">
        <v>3</v>
      </c>
      <c r="B6060" s="35">
        <v>41.98</v>
      </c>
    </row>
    <row r="6061" spans="1:2">
      <c r="A6061">
        <v>3</v>
      </c>
      <c r="B6061" s="35">
        <v>43.49</v>
      </c>
    </row>
    <row r="6062" spans="1:2">
      <c r="A6062">
        <v>3</v>
      </c>
      <c r="B6062" s="35">
        <v>28.6</v>
      </c>
    </row>
    <row r="6063" spans="1:2">
      <c r="A6063">
        <v>3</v>
      </c>
      <c r="B6063" s="35">
        <v>28.3</v>
      </c>
    </row>
    <row r="6064" spans="1:2">
      <c r="A6064">
        <v>3</v>
      </c>
      <c r="B6064" s="35">
        <v>28.6</v>
      </c>
    </row>
    <row r="6065" spans="1:2">
      <c r="A6065">
        <v>3</v>
      </c>
      <c r="B6065" s="35">
        <v>30.09</v>
      </c>
    </row>
    <row r="6066" spans="1:2">
      <c r="A6066">
        <v>3</v>
      </c>
      <c r="B6066" s="35">
        <v>36.14</v>
      </c>
    </row>
    <row r="6067" spans="1:2">
      <c r="A6067">
        <v>3</v>
      </c>
      <c r="B6067" s="35">
        <v>39.950000000000003</v>
      </c>
    </row>
    <row r="6068" spans="1:2">
      <c r="A6068">
        <v>3</v>
      </c>
      <c r="B6068" s="35">
        <v>40.299999999999997</v>
      </c>
    </row>
    <row r="6069" spans="1:2">
      <c r="A6069">
        <v>3</v>
      </c>
      <c r="B6069" s="35">
        <v>41.59</v>
      </c>
    </row>
    <row r="6070" spans="1:2">
      <c r="A6070">
        <v>3</v>
      </c>
      <c r="B6070" s="35">
        <v>36.85</v>
      </c>
    </row>
    <row r="6071" spans="1:2">
      <c r="A6071">
        <v>3</v>
      </c>
      <c r="B6071" s="35">
        <v>37.04</v>
      </c>
    </row>
    <row r="6072" spans="1:2">
      <c r="A6072">
        <v>3</v>
      </c>
      <c r="B6072" s="35">
        <v>34.630000000000003</v>
      </c>
    </row>
    <row r="6073" spans="1:2">
      <c r="A6073">
        <v>3</v>
      </c>
      <c r="B6073" s="35">
        <v>30.56</v>
      </c>
    </row>
    <row r="6074" spans="1:2">
      <c r="A6074">
        <v>3</v>
      </c>
      <c r="B6074" s="35">
        <v>32.72</v>
      </c>
    </row>
    <row r="6075" spans="1:2">
      <c r="A6075">
        <v>3</v>
      </c>
      <c r="B6075" s="35">
        <v>34.07</v>
      </c>
    </row>
    <row r="6076" spans="1:2">
      <c r="A6076">
        <v>3</v>
      </c>
      <c r="B6076" s="35">
        <v>36.49</v>
      </c>
    </row>
    <row r="6077" spans="1:2">
      <c r="A6077">
        <v>3</v>
      </c>
      <c r="B6077" s="35">
        <v>34</v>
      </c>
    </row>
    <row r="6078" spans="1:2">
      <c r="A6078">
        <v>3</v>
      </c>
      <c r="B6078" s="35">
        <v>34.49</v>
      </c>
    </row>
    <row r="6079" spans="1:2">
      <c r="A6079">
        <v>3</v>
      </c>
      <c r="B6079" s="35">
        <v>37.700000000000003</v>
      </c>
    </row>
    <row r="6080" spans="1:2">
      <c r="A6080">
        <v>3</v>
      </c>
      <c r="B6080" s="35">
        <v>36.6</v>
      </c>
    </row>
    <row r="6081" spans="1:2">
      <c r="A6081">
        <v>3</v>
      </c>
      <c r="B6081" s="35">
        <v>37.49</v>
      </c>
    </row>
    <row r="6082" spans="1:2">
      <c r="A6082">
        <v>3</v>
      </c>
      <c r="B6082" s="35">
        <v>30</v>
      </c>
    </row>
    <row r="6083" spans="1:2">
      <c r="A6083">
        <v>3</v>
      </c>
      <c r="B6083" s="35">
        <v>28.4</v>
      </c>
    </row>
    <row r="6084" spans="1:2">
      <c r="A6084">
        <v>3</v>
      </c>
      <c r="B6084" s="35">
        <v>28.3</v>
      </c>
    </row>
    <row r="6085" spans="1:2">
      <c r="A6085">
        <v>3</v>
      </c>
      <c r="B6085" s="35">
        <v>28.9</v>
      </c>
    </row>
    <row r="6086" spans="1:2">
      <c r="A6086">
        <v>3</v>
      </c>
      <c r="B6086" s="35">
        <v>31.58</v>
      </c>
    </row>
    <row r="6087" spans="1:2">
      <c r="A6087">
        <v>3</v>
      </c>
      <c r="B6087" s="35">
        <v>32.22</v>
      </c>
    </row>
    <row r="6088" spans="1:2">
      <c r="A6088">
        <v>3</v>
      </c>
      <c r="B6088" s="35">
        <v>33.49</v>
      </c>
    </row>
    <row r="6089" spans="1:2">
      <c r="A6089">
        <v>3</v>
      </c>
      <c r="B6089" s="35">
        <v>30</v>
      </c>
    </row>
    <row r="6090" spans="1:2">
      <c r="A6090">
        <v>3</v>
      </c>
      <c r="B6090" s="35">
        <v>34.43</v>
      </c>
    </row>
    <row r="6091" spans="1:2">
      <c r="A6091">
        <v>3</v>
      </c>
      <c r="B6091" s="35">
        <v>30.87</v>
      </c>
    </row>
    <row r="6092" spans="1:2">
      <c r="A6092">
        <v>3</v>
      </c>
      <c r="B6092" s="35">
        <v>27.4</v>
      </c>
    </row>
    <row r="6093" spans="1:2">
      <c r="A6093">
        <v>3</v>
      </c>
      <c r="B6093" s="35">
        <v>27.4</v>
      </c>
    </row>
    <row r="6094" spans="1:2">
      <c r="A6094">
        <v>3</v>
      </c>
      <c r="B6094" s="35">
        <v>27.33</v>
      </c>
    </row>
    <row r="6095" spans="1:2">
      <c r="A6095">
        <v>3</v>
      </c>
      <c r="B6095" s="35">
        <v>27.2</v>
      </c>
    </row>
    <row r="6096" spans="1:2">
      <c r="A6096">
        <v>3</v>
      </c>
      <c r="B6096" s="35">
        <v>27.1</v>
      </c>
    </row>
    <row r="6097" spans="1:2">
      <c r="A6097">
        <v>3</v>
      </c>
      <c r="B6097" s="35">
        <v>27.24</v>
      </c>
    </row>
    <row r="6098" spans="1:2">
      <c r="A6098">
        <v>3</v>
      </c>
      <c r="B6098" s="35">
        <v>27.26</v>
      </c>
    </row>
    <row r="6099" spans="1:2">
      <c r="A6099">
        <v>3</v>
      </c>
      <c r="B6099" s="35">
        <v>27.4</v>
      </c>
    </row>
    <row r="6100" spans="1:2">
      <c r="A6100">
        <v>3</v>
      </c>
      <c r="B6100" s="35">
        <v>27.4</v>
      </c>
    </row>
    <row r="6101" spans="1:2">
      <c r="A6101">
        <v>3</v>
      </c>
      <c r="B6101" s="35">
        <v>28</v>
      </c>
    </row>
    <row r="6102" spans="1:2">
      <c r="A6102">
        <v>3</v>
      </c>
      <c r="B6102" s="35">
        <v>28.88</v>
      </c>
    </row>
    <row r="6103" spans="1:2">
      <c r="A6103">
        <v>3</v>
      </c>
      <c r="B6103" s="35">
        <v>27.26</v>
      </c>
    </row>
    <row r="6104" spans="1:2">
      <c r="A6104">
        <v>3</v>
      </c>
      <c r="B6104" s="35">
        <v>27.26</v>
      </c>
    </row>
    <row r="6105" spans="1:2">
      <c r="A6105">
        <v>3</v>
      </c>
      <c r="B6105" s="35">
        <v>27.33</v>
      </c>
    </row>
    <row r="6106" spans="1:2">
      <c r="A6106">
        <v>3</v>
      </c>
      <c r="B6106" s="35">
        <v>40.99</v>
      </c>
    </row>
    <row r="6107" spans="1:2">
      <c r="A6107">
        <v>3</v>
      </c>
      <c r="B6107" s="35">
        <v>40.619999999999997</v>
      </c>
    </row>
    <row r="6108" spans="1:2">
      <c r="A6108">
        <v>3</v>
      </c>
      <c r="B6108" s="35">
        <v>34</v>
      </c>
    </row>
    <row r="6109" spans="1:2">
      <c r="A6109">
        <v>3</v>
      </c>
      <c r="B6109" s="35">
        <v>34.020000000000003</v>
      </c>
    </row>
    <row r="6110" spans="1:2">
      <c r="A6110">
        <v>3</v>
      </c>
      <c r="B6110" s="35">
        <v>36.69</v>
      </c>
    </row>
    <row r="6111" spans="1:2">
      <c r="A6111">
        <v>3</v>
      </c>
      <c r="B6111" s="35">
        <v>38.5</v>
      </c>
    </row>
    <row r="6112" spans="1:2">
      <c r="A6112">
        <v>3</v>
      </c>
      <c r="B6112" s="35">
        <v>39.520000000000003</v>
      </c>
    </row>
    <row r="6113" spans="1:2">
      <c r="A6113">
        <v>3</v>
      </c>
      <c r="B6113" s="35">
        <v>35.43</v>
      </c>
    </row>
    <row r="6114" spans="1:2">
      <c r="A6114">
        <v>3</v>
      </c>
      <c r="B6114" s="35">
        <v>29.8</v>
      </c>
    </row>
    <row r="6115" spans="1:2">
      <c r="A6115">
        <v>3</v>
      </c>
      <c r="B6115" s="35">
        <v>30.1</v>
      </c>
    </row>
    <row r="6116" spans="1:2">
      <c r="A6116">
        <v>3</v>
      </c>
      <c r="B6116" s="35">
        <v>38.53</v>
      </c>
    </row>
    <row r="6117" spans="1:2">
      <c r="A6117">
        <v>3</v>
      </c>
      <c r="B6117" s="35">
        <v>36.909999999999997</v>
      </c>
    </row>
    <row r="6118" spans="1:2">
      <c r="A6118">
        <v>3</v>
      </c>
      <c r="B6118" s="35">
        <v>28.41</v>
      </c>
    </row>
    <row r="6119" spans="1:2">
      <c r="A6119">
        <v>3</v>
      </c>
      <c r="B6119" s="35">
        <v>28.8</v>
      </c>
    </row>
    <row r="6120" spans="1:2">
      <c r="A6120">
        <v>3</v>
      </c>
      <c r="B6120" s="35">
        <v>31.41</v>
      </c>
    </row>
    <row r="6121" spans="1:2">
      <c r="A6121">
        <v>3</v>
      </c>
      <c r="B6121" s="35">
        <v>38.47</v>
      </c>
    </row>
    <row r="6122" spans="1:2">
      <c r="A6122">
        <v>3</v>
      </c>
      <c r="B6122" s="35">
        <v>40.840000000000003</v>
      </c>
    </row>
    <row r="6123" spans="1:2">
      <c r="A6123">
        <v>3</v>
      </c>
      <c r="B6123" s="35">
        <v>40.86</v>
      </c>
    </row>
    <row r="6124" spans="1:2">
      <c r="A6124">
        <v>3</v>
      </c>
      <c r="B6124" s="35">
        <v>34</v>
      </c>
    </row>
    <row r="6125" spans="1:2">
      <c r="A6125">
        <v>3</v>
      </c>
      <c r="B6125" s="35">
        <v>42.01</v>
      </c>
    </row>
    <row r="6126" spans="1:2">
      <c r="A6126">
        <v>3</v>
      </c>
      <c r="B6126" s="35">
        <v>41.65</v>
      </c>
    </row>
    <row r="6127" spans="1:2">
      <c r="A6127">
        <v>3</v>
      </c>
      <c r="B6127" s="35">
        <v>35</v>
      </c>
    </row>
    <row r="6128" spans="1:2">
      <c r="A6128">
        <v>3</v>
      </c>
      <c r="B6128" s="35">
        <v>38.200000000000003</v>
      </c>
    </row>
    <row r="6129" spans="1:2">
      <c r="A6129">
        <v>3</v>
      </c>
      <c r="B6129" s="35">
        <v>43.73</v>
      </c>
    </row>
    <row r="6130" spans="1:2">
      <c r="A6130">
        <v>3</v>
      </c>
      <c r="B6130" s="35">
        <v>32.4</v>
      </c>
    </row>
    <row r="6131" spans="1:2">
      <c r="A6131">
        <v>3</v>
      </c>
      <c r="B6131" s="35">
        <v>30.3</v>
      </c>
    </row>
    <row r="6132" spans="1:2">
      <c r="A6132">
        <v>3</v>
      </c>
      <c r="B6132" s="35">
        <v>30.3</v>
      </c>
    </row>
    <row r="6133" spans="1:2">
      <c r="A6133">
        <v>3</v>
      </c>
      <c r="B6133" s="35">
        <v>33.659999999999997</v>
      </c>
    </row>
    <row r="6134" spans="1:2">
      <c r="A6134">
        <v>3</v>
      </c>
      <c r="B6134" s="35">
        <v>35.79</v>
      </c>
    </row>
    <row r="6135" spans="1:2">
      <c r="A6135">
        <v>3</v>
      </c>
      <c r="B6135" s="35">
        <v>30.3</v>
      </c>
    </row>
    <row r="6136" spans="1:2">
      <c r="A6136">
        <v>3</v>
      </c>
      <c r="B6136" s="35">
        <v>32.619999999999997</v>
      </c>
    </row>
    <row r="6137" spans="1:2">
      <c r="A6137">
        <v>3</v>
      </c>
      <c r="B6137" s="35">
        <v>30.67</v>
      </c>
    </row>
    <row r="6138" spans="1:2">
      <c r="A6138">
        <v>3</v>
      </c>
      <c r="B6138" s="35">
        <v>27.51</v>
      </c>
    </row>
    <row r="6139" spans="1:2">
      <c r="A6139">
        <v>3</v>
      </c>
      <c r="B6139" s="35">
        <v>27.62</v>
      </c>
    </row>
    <row r="6140" spans="1:2">
      <c r="A6140">
        <v>3</v>
      </c>
      <c r="B6140" s="35">
        <v>26.79</v>
      </c>
    </row>
    <row r="6141" spans="1:2">
      <c r="A6141">
        <v>3</v>
      </c>
      <c r="B6141" s="35">
        <v>28.1</v>
      </c>
    </row>
    <row r="6142" spans="1:2">
      <c r="A6142">
        <v>3</v>
      </c>
      <c r="B6142" s="35">
        <v>27.4</v>
      </c>
    </row>
    <row r="6143" spans="1:2">
      <c r="A6143">
        <v>3</v>
      </c>
      <c r="B6143" s="35">
        <v>23.86</v>
      </c>
    </row>
    <row r="6144" spans="1:2">
      <c r="A6144">
        <v>3</v>
      </c>
      <c r="B6144" s="35">
        <v>28.5</v>
      </c>
    </row>
    <row r="6145" spans="1:2">
      <c r="A6145">
        <v>3</v>
      </c>
      <c r="B6145" s="35">
        <v>28.1</v>
      </c>
    </row>
    <row r="6146" spans="1:2">
      <c r="A6146">
        <v>3</v>
      </c>
      <c r="B6146" s="35">
        <v>34.119999999999997</v>
      </c>
    </row>
    <row r="6147" spans="1:2">
      <c r="A6147">
        <v>3</v>
      </c>
      <c r="B6147" s="35">
        <v>38.24</v>
      </c>
    </row>
    <row r="6148" spans="1:2">
      <c r="A6148">
        <v>3</v>
      </c>
      <c r="B6148" s="35">
        <v>31.6</v>
      </c>
    </row>
    <row r="6149" spans="1:2">
      <c r="A6149">
        <v>3</v>
      </c>
      <c r="B6149" s="35">
        <v>36.24</v>
      </c>
    </row>
    <row r="6150" spans="1:2">
      <c r="A6150">
        <v>3</v>
      </c>
      <c r="B6150" s="35">
        <v>35.75</v>
      </c>
    </row>
    <row r="6151" spans="1:2">
      <c r="A6151">
        <v>3</v>
      </c>
      <c r="B6151" s="35">
        <v>35.22</v>
      </c>
    </row>
    <row r="6152" spans="1:2">
      <c r="A6152">
        <v>3</v>
      </c>
      <c r="B6152" s="35">
        <v>33.369999999999997</v>
      </c>
    </row>
    <row r="6153" spans="1:2">
      <c r="A6153">
        <v>3</v>
      </c>
      <c r="B6153" s="35">
        <v>40.409999999999997</v>
      </c>
    </row>
    <row r="6154" spans="1:2">
      <c r="A6154">
        <v>3</v>
      </c>
      <c r="B6154" s="35">
        <v>41.01</v>
      </c>
    </row>
    <row r="6155" spans="1:2">
      <c r="A6155">
        <v>3</v>
      </c>
      <c r="B6155" s="35">
        <v>34.64</v>
      </c>
    </row>
    <row r="6156" spans="1:2">
      <c r="A6156">
        <v>3</v>
      </c>
      <c r="B6156" s="35">
        <v>31</v>
      </c>
    </row>
    <row r="6157" spans="1:2">
      <c r="A6157">
        <v>3</v>
      </c>
      <c r="B6157" s="35">
        <v>30.3</v>
      </c>
    </row>
    <row r="6158" spans="1:2">
      <c r="A6158">
        <v>3</v>
      </c>
      <c r="B6158" s="35">
        <v>30.3</v>
      </c>
    </row>
    <row r="6159" spans="1:2">
      <c r="A6159">
        <v>3</v>
      </c>
      <c r="B6159" s="35">
        <v>32</v>
      </c>
    </row>
    <row r="6160" spans="1:2">
      <c r="A6160">
        <v>3</v>
      </c>
      <c r="B6160" s="35">
        <v>32</v>
      </c>
    </row>
    <row r="6161" spans="1:2">
      <c r="A6161">
        <v>3</v>
      </c>
      <c r="B6161" s="35">
        <v>36.840000000000003</v>
      </c>
    </row>
    <row r="6162" spans="1:2">
      <c r="A6162">
        <v>3</v>
      </c>
      <c r="B6162" s="35">
        <v>36.11</v>
      </c>
    </row>
    <row r="6163" spans="1:2">
      <c r="A6163">
        <v>3</v>
      </c>
      <c r="B6163" s="35">
        <v>38</v>
      </c>
    </row>
    <row r="6164" spans="1:2">
      <c r="A6164">
        <v>3</v>
      </c>
      <c r="B6164" s="35">
        <v>39.01</v>
      </c>
    </row>
    <row r="6165" spans="1:2">
      <c r="A6165">
        <v>3</v>
      </c>
      <c r="B6165" s="35">
        <v>34.07</v>
      </c>
    </row>
    <row r="6166" spans="1:2">
      <c r="A6166">
        <v>3</v>
      </c>
      <c r="B6166" s="35">
        <v>33.79</v>
      </c>
    </row>
    <row r="6167" spans="1:2">
      <c r="A6167">
        <v>3</v>
      </c>
      <c r="B6167" s="35">
        <v>42.43</v>
      </c>
    </row>
    <row r="6168" spans="1:2">
      <c r="A6168">
        <v>3</v>
      </c>
      <c r="B6168" s="35">
        <v>29.97</v>
      </c>
    </row>
    <row r="6169" spans="1:2">
      <c r="A6169">
        <v>3</v>
      </c>
      <c r="B6169" s="35">
        <v>29.97</v>
      </c>
    </row>
    <row r="6170" spans="1:2">
      <c r="A6170">
        <v>3</v>
      </c>
      <c r="B6170" s="35">
        <v>38.590000000000003</v>
      </c>
    </row>
    <row r="6171" spans="1:2">
      <c r="A6171">
        <v>3</v>
      </c>
      <c r="B6171" s="35">
        <v>39.69</v>
      </c>
    </row>
    <row r="6172" spans="1:2">
      <c r="A6172">
        <v>3</v>
      </c>
      <c r="B6172" s="35">
        <v>38.64</v>
      </c>
    </row>
    <row r="6173" spans="1:2">
      <c r="A6173">
        <v>3</v>
      </c>
      <c r="B6173" s="35">
        <v>29.97</v>
      </c>
    </row>
    <row r="6174" spans="1:2">
      <c r="A6174">
        <v>3</v>
      </c>
      <c r="B6174" s="35">
        <v>29.97</v>
      </c>
    </row>
    <row r="6175" spans="1:2">
      <c r="A6175">
        <v>3</v>
      </c>
      <c r="B6175" s="35">
        <v>30.78</v>
      </c>
    </row>
    <row r="6176" spans="1:2">
      <c r="A6176">
        <v>3</v>
      </c>
      <c r="B6176" s="35">
        <v>32.86</v>
      </c>
    </row>
    <row r="6177" spans="1:2">
      <c r="A6177">
        <v>3</v>
      </c>
      <c r="B6177" s="35">
        <v>35.54</v>
      </c>
    </row>
    <row r="6178" spans="1:2">
      <c r="A6178">
        <v>3</v>
      </c>
      <c r="B6178" s="35">
        <v>39.090000000000003</v>
      </c>
    </row>
    <row r="6179" spans="1:2">
      <c r="A6179">
        <v>3</v>
      </c>
      <c r="B6179" s="35">
        <v>39.75</v>
      </c>
    </row>
    <row r="6180" spans="1:2">
      <c r="A6180">
        <v>3</v>
      </c>
      <c r="B6180" s="35">
        <v>38.64</v>
      </c>
    </row>
    <row r="6181" spans="1:2">
      <c r="A6181">
        <v>3</v>
      </c>
      <c r="B6181" s="35">
        <v>44.4</v>
      </c>
    </row>
    <row r="6182" spans="1:2">
      <c r="A6182">
        <v>3</v>
      </c>
      <c r="B6182" s="35">
        <v>36.99</v>
      </c>
    </row>
    <row r="6183" spans="1:2">
      <c r="A6183">
        <v>3</v>
      </c>
      <c r="B6183" s="35">
        <v>34.07</v>
      </c>
    </row>
    <row r="6184" spans="1:2">
      <c r="A6184">
        <v>3</v>
      </c>
      <c r="B6184" s="35">
        <v>37.68</v>
      </c>
    </row>
    <row r="6185" spans="1:2">
      <c r="A6185">
        <v>3</v>
      </c>
      <c r="B6185" s="35">
        <v>34.99</v>
      </c>
    </row>
    <row r="6186" spans="1:2">
      <c r="A6186">
        <v>3</v>
      </c>
      <c r="B6186" s="35">
        <v>30.3</v>
      </c>
    </row>
    <row r="6187" spans="1:2">
      <c r="A6187">
        <v>3</v>
      </c>
      <c r="B6187" s="35">
        <v>31.74</v>
      </c>
    </row>
    <row r="6188" spans="1:2">
      <c r="A6188">
        <v>3</v>
      </c>
      <c r="B6188" s="35">
        <v>29.77</v>
      </c>
    </row>
    <row r="6189" spans="1:2">
      <c r="A6189">
        <v>3</v>
      </c>
      <c r="B6189" s="35">
        <v>33.200000000000003</v>
      </c>
    </row>
    <row r="6190" spans="1:2">
      <c r="A6190">
        <v>3</v>
      </c>
      <c r="B6190" s="35">
        <v>38.1</v>
      </c>
    </row>
    <row r="6191" spans="1:2">
      <c r="A6191">
        <v>3</v>
      </c>
      <c r="B6191" s="35">
        <v>39.49</v>
      </c>
    </row>
    <row r="6192" spans="1:2">
      <c r="A6192">
        <v>3</v>
      </c>
      <c r="B6192" s="35">
        <v>37.51</v>
      </c>
    </row>
    <row r="6193" spans="1:2">
      <c r="A6193">
        <v>3</v>
      </c>
      <c r="B6193" s="35">
        <v>32.29</v>
      </c>
    </row>
    <row r="6194" spans="1:2">
      <c r="A6194">
        <v>3</v>
      </c>
      <c r="B6194" s="35">
        <v>33.72</v>
      </c>
    </row>
    <row r="6195" spans="1:2">
      <c r="A6195">
        <v>3</v>
      </c>
      <c r="B6195" s="35">
        <v>32.270000000000003</v>
      </c>
    </row>
    <row r="6196" spans="1:2">
      <c r="A6196">
        <v>3</v>
      </c>
      <c r="B6196" s="35">
        <v>29.9</v>
      </c>
    </row>
    <row r="6197" spans="1:2">
      <c r="A6197">
        <v>3</v>
      </c>
      <c r="B6197" s="35">
        <v>29.75</v>
      </c>
    </row>
    <row r="6198" spans="1:2">
      <c r="A6198">
        <v>3</v>
      </c>
      <c r="B6198" s="35">
        <v>28.7</v>
      </c>
    </row>
    <row r="6199" spans="1:2">
      <c r="A6199">
        <v>3</v>
      </c>
      <c r="B6199" s="35">
        <v>29.46</v>
      </c>
    </row>
    <row r="6200" spans="1:2">
      <c r="A6200">
        <v>3</v>
      </c>
      <c r="B6200" s="35">
        <v>35</v>
      </c>
    </row>
    <row r="6201" spans="1:2">
      <c r="A6201">
        <v>3</v>
      </c>
      <c r="B6201" s="35">
        <v>29</v>
      </c>
    </row>
    <row r="6202" spans="1:2">
      <c r="A6202">
        <v>3</v>
      </c>
      <c r="B6202" s="35">
        <v>29.1</v>
      </c>
    </row>
    <row r="6203" spans="1:2">
      <c r="A6203">
        <v>3</v>
      </c>
      <c r="B6203" s="35">
        <v>36.9</v>
      </c>
    </row>
    <row r="6204" spans="1:2">
      <c r="A6204">
        <v>3</v>
      </c>
      <c r="B6204" s="35">
        <v>40.24</v>
      </c>
    </row>
    <row r="6205" spans="1:2">
      <c r="A6205">
        <v>3</v>
      </c>
      <c r="B6205" s="35">
        <v>32.67</v>
      </c>
    </row>
    <row r="6206" spans="1:2">
      <c r="A6206">
        <v>3</v>
      </c>
      <c r="B6206" s="35">
        <v>41.3</v>
      </c>
    </row>
    <row r="6207" spans="1:2">
      <c r="A6207">
        <v>3</v>
      </c>
      <c r="B6207" s="35">
        <v>39.53</v>
      </c>
    </row>
    <row r="6208" spans="1:2">
      <c r="A6208">
        <v>3</v>
      </c>
      <c r="B6208" s="35">
        <v>38.99</v>
      </c>
    </row>
    <row r="6209" spans="1:2">
      <c r="A6209">
        <v>3</v>
      </c>
      <c r="B6209" s="35">
        <v>32.049999999999997</v>
      </c>
    </row>
    <row r="6210" spans="1:2">
      <c r="A6210">
        <v>3</v>
      </c>
      <c r="B6210" s="35">
        <v>34.93</v>
      </c>
    </row>
    <row r="6211" spans="1:2">
      <c r="A6211">
        <v>3</v>
      </c>
      <c r="B6211" s="35">
        <v>44.02</v>
      </c>
    </row>
    <row r="6212" spans="1:2">
      <c r="A6212">
        <v>3</v>
      </c>
      <c r="B6212" s="35">
        <v>37.01</v>
      </c>
    </row>
    <row r="6213" spans="1:2">
      <c r="A6213">
        <v>3</v>
      </c>
      <c r="B6213" s="35">
        <v>34.880000000000003</v>
      </c>
    </row>
    <row r="6214" spans="1:2">
      <c r="A6214">
        <v>3</v>
      </c>
      <c r="B6214" s="35">
        <v>40.29</v>
      </c>
    </row>
    <row r="6215" spans="1:2">
      <c r="A6215">
        <v>3</v>
      </c>
      <c r="B6215" s="35">
        <v>41.93</v>
      </c>
    </row>
    <row r="6216" spans="1:2">
      <c r="A6216">
        <v>3</v>
      </c>
      <c r="B6216" s="35">
        <v>39.99</v>
      </c>
    </row>
    <row r="6217" spans="1:2">
      <c r="A6217">
        <v>3</v>
      </c>
      <c r="B6217" s="35">
        <v>30.18</v>
      </c>
    </row>
    <row r="6218" spans="1:2">
      <c r="A6218">
        <v>3</v>
      </c>
      <c r="B6218" s="35">
        <v>30.07</v>
      </c>
    </row>
    <row r="6219" spans="1:2">
      <c r="A6219">
        <v>3</v>
      </c>
      <c r="B6219" s="35">
        <v>36.200000000000003</v>
      </c>
    </row>
    <row r="6220" spans="1:2">
      <c r="A6220">
        <v>3</v>
      </c>
      <c r="B6220" s="35">
        <v>36.1</v>
      </c>
    </row>
    <row r="6221" spans="1:2">
      <c r="A6221">
        <v>3</v>
      </c>
      <c r="B6221" s="35">
        <v>37.5</v>
      </c>
    </row>
    <row r="6222" spans="1:2">
      <c r="A6222">
        <v>3</v>
      </c>
      <c r="B6222" s="35">
        <v>31.77</v>
      </c>
    </row>
    <row r="6223" spans="1:2">
      <c r="A6223">
        <v>3</v>
      </c>
      <c r="B6223" s="35">
        <v>29.92</v>
      </c>
    </row>
    <row r="6224" spans="1:2">
      <c r="A6224">
        <v>3</v>
      </c>
      <c r="B6224" s="35">
        <v>29</v>
      </c>
    </row>
    <row r="6225" spans="1:2">
      <c r="A6225">
        <v>3</v>
      </c>
      <c r="B6225" s="35">
        <v>30.14</v>
      </c>
    </row>
    <row r="6226" spans="1:2">
      <c r="A6226">
        <v>3</v>
      </c>
      <c r="B6226" s="35">
        <v>28</v>
      </c>
    </row>
    <row r="6227" spans="1:2">
      <c r="A6227">
        <v>3</v>
      </c>
      <c r="B6227" s="35">
        <v>27.14</v>
      </c>
    </row>
    <row r="6228" spans="1:2">
      <c r="A6228">
        <v>3</v>
      </c>
      <c r="B6228" s="35">
        <v>26.07</v>
      </c>
    </row>
    <row r="6229" spans="1:2">
      <c r="A6229">
        <v>3</v>
      </c>
      <c r="B6229" s="35">
        <v>27.3</v>
      </c>
    </row>
    <row r="6230" spans="1:2">
      <c r="A6230">
        <v>3</v>
      </c>
      <c r="B6230" s="35">
        <v>28.5</v>
      </c>
    </row>
    <row r="6231" spans="1:2">
      <c r="A6231">
        <v>3</v>
      </c>
      <c r="B6231" s="35">
        <v>39.590000000000003</v>
      </c>
    </row>
    <row r="6232" spans="1:2">
      <c r="A6232">
        <v>3</v>
      </c>
      <c r="B6232" s="35">
        <v>33.119999999999997</v>
      </c>
    </row>
    <row r="6233" spans="1:2">
      <c r="A6233">
        <v>3</v>
      </c>
      <c r="B6233" s="35">
        <v>25</v>
      </c>
    </row>
    <row r="6234" spans="1:2">
      <c r="A6234">
        <v>3</v>
      </c>
      <c r="B6234" s="35">
        <v>28</v>
      </c>
    </row>
    <row r="6235" spans="1:2">
      <c r="A6235">
        <v>3</v>
      </c>
      <c r="B6235" s="35">
        <v>22.5</v>
      </c>
    </row>
    <row r="6236" spans="1:2">
      <c r="A6236">
        <v>3</v>
      </c>
      <c r="B6236" s="35">
        <v>28.11</v>
      </c>
    </row>
    <row r="6237" spans="1:2">
      <c r="A6237">
        <v>3</v>
      </c>
      <c r="B6237" s="35">
        <v>28.75</v>
      </c>
    </row>
    <row r="6238" spans="1:2">
      <c r="A6238">
        <v>3</v>
      </c>
      <c r="B6238" s="35">
        <v>38.619999999999997</v>
      </c>
    </row>
    <row r="6239" spans="1:2">
      <c r="A6239">
        <v>3</v>
      </c>
      <c r="B6239" s="35">
        <v>34</v>
      </c>
    </row>
    <row r="6240" spans="1:2">
      <c r="A6240">
        <v>3</v>
      </c>
      <c r="B6240" s="35">
        <v>34.630000000000003</v>
      </c>
    </row>
    <row r="6241" spans="1:2">
      <c r="A6241">
        <v>3</v>
      </c>
      <c r="B6241" s="35">
        <v>38.090000000000003</v>
      </c>
    </row>
    <row r="6242" spans="1:2">
      <c r="A6242">
        <v>3</v>
      </c>
      <c r="B6242" s="35">
        <v>31.27</v>
      </c>
    </row>
    <row r="6243" spans="1:2">
      <c r="A6243">
        <v>3</v>
      </c>
      <c r="B6243" s="35">
        <v>29.92</v>
      </c>
    </row>
    <row r="6244" spans="1:2">
      <c r="A6244">
        <v>3</v>
      </c>
      <c r="B6244" s="35">
        <v>41.06</v>
      </c>
    </row>
    <row r="6245" spans="1:2">
      <c r="A6245">
        <v>3</v>
      </c>
      <c r="B6245" s="35">
        <v>35.99</v>
      </c>
    </row>
    <row r="6246" spans="1:2">
      <c r="A6246">
        <v>3</v>
      </c>
      <c r="B6246" s="35">
        <v>30.48</v>
      </c>
    </row>
    <row r="6247" spans="1:2">
      <c r="A6247">
        <v>3</v>
      </c>
      <c r="B6247" s="35">
        <v>30.25</v>
      </c>
    </row>
    <row r="6248" spans="1:2">
      <c r="A6248">
        <v>3</v>
      </c>
      <c r="B6248" s="35">
        <v>33.43</v>
      </c>
    </row>
    <row r="6249" spans="1:2">
      <c r="A6249">
        <v>3</v>
      </c>
      <c r="B6249" s="35">
        <v>39</v>
      </c>
    </row>
    <row r="6250" spans="1:2">
      <c r="A6250">
        <v>3</v>
      </c>
      <c r="B6250" s="35">
        <v>33.25</v>
      </c>
    </row>
    <row r="6251" spans="1:2">
      <c r="A6251">
        <v>3</v>
      </c>
      <c r="B6251" s="35">
        <v>28.25</v>
      </c>
    </row>
    <row r="6252" spans="1:2">
      <c r="A6252">
        <v>3</v>
      </c>
      <c r="B6252" s="35">
        <v>27.5</v>
      </c>
    </row>
    <row r="6253" spans="1:2">
      <c r="A6253">
        <v>3</v>
      </c>
      <c r="B6253" s="35">
        <v>27</v>
      </c>
    </row>
    <row r="6254" spans="1:2">
      <c r="A6254">
        <v>3</v>
      </c>
      <c r="B6254" s="35">
        <v>38.29</v>
      </c>
    </row>
    <row r="6255" spans="1:2">
      <c r="A6255">
        <v>3</v>
      </c>
      <c r="B6255" s="35">
        <v>33.159999999999997</v>
      </c>
    </row>
    <row r="6256" spans="1:2">
      <c r="A6256">
        <v>3</v>
      </c>
      <c r="B6256" s="35">
        <v>28.6</v>
      </c>
    </row>
    <row r="6257" spans="1:2">
      <c r="A6257">
        <v>3</v>
      </c>
      <c r="B6257" s="35">
        <v>27</v>
      </c>
    </row>
    <row r="6258" spans="1:2">
      <c r="A6258">
        <v>3</v>
      </c>
      <c r="B6258" s="35">
        <v>33</v>
      </c>
    </row>
    <row r="6259" spans="1:2">
      <c r="A6259">
        <v>3</v>
      </c>
      <c r="B6259" s="35">
        <v>39.79</v>
      </c>
    </row>
    <row r="6260" spans="1:2">
      <c r="A6260">
        <v>3</v>
      </c>
      <c r="B6260" s="35">
        <v>30</v>
      </c>
    </row>
    <row r="6261" spans="1:2">
      <c r="A6261">
        <v>3</v>
      </c>
      <c r="B6261" s="35">
        <v>29</v>
      </c>
    </row>
    <row r="6262" spans="1:2">
      <c r="A6262">
        <v>3</v>
      </c>
      <c r="B6262" s="35">
        <v>30.22</v>
      </c>
    </row>
    <row r="6263" spans="1:2">
      <c r="A6263">
        <v>3</v>
      </c>
      <c r="B6263" s="35">
        <v>32.479999999999997</v>
      </c>
    </row>
    <row r="6264" spans="1:2">
      <c r="A6264">
        <v>3</v>
      </c>
      <c r="B6264" s="35">
        <v>36.200000000000003</v>
      </c>
    </row>
    <row r="6265" spans="1:2">
      <c r="A6265">
        <v>3</v>
      </c>
      <c r="B6265" s="35">
        <v>41.7</v>
      </c>
    </row>
    <row r="6266" spans="1:2">
      <c r="A6266">
        <v>3</v>
      </c>
      <c r="B6266" s="35">
        <v>27</v>
      </c>
    </row>
    <row r="6267" spans="1:2">
      <c r="A6267">
        <v>3</v>
      </c>
      <c r="B6267" s="35">
        <v>27</v>
      </c>
    </row>
    <row r="6268" spans="1:2">
      <c r="A6268">
        <v>3</v>
      </c>
      <c r="B6268" s="35">
        <v>35.46</v>
      </c>
    </row>
    <row r="6269" spans="1:2">
      <c r="A6269">
        <v>3</v>
      </c>
      <c r="B6269" s="35">
        <v>32.97</v>
      </c>
    </row>
    <row r="6270" spans="1:2">
      <c r="A6270">
        <v>3</v>
      </c>
      <c r="B6270" s="35">
        <v>33.479999999999997</v>
      </c>
    </row>
    <row r="6271" spans="1:2">
      <c r="A6271">
        <v>3</v>
      </c>
      <c r="B6271" s="35">
        <v>28.24</v>
      </c>
    </row>
    <row r="6272" spans="1:2">
      <c r="A6272">
        <v>3</v>
      </c>
      <c r="B6272" s="35">
        <v>27.92</v>
      </c>
    </row>
    <row r="6273" spans="1:2">
      <c r="A6273">
        <v>3</v>
      </c>
      <c r="B6273" s="35">
        <v>33.9</v>
      </c>
    </row>
    <row r="6274" spans="1:2">
      <c r="A6274">
        <v>3</v>
      </c>
      <c r="B6274" s="35">
        <v>38.729999999999997</v>
      </c>
    </row>
    <row r="6275" spans="1:2">
      <c r="A6275">
        <v>3</v>
      </c>
      <c r="B6275" s="35">
        <v>27.57</v>
      </c>
    </row>
    <row r="6276" spans="1:2">
      <c r="A6276">
        <v>3</v>
      </c>
      <c r="B6276" s="35">
        <v>27</v>
      </c>
    </row>
    <row r="6277" spans="1:2">
      <c r="A6277">
        <v>3</v>
      </c>
      <c r="B6277" s="35">
        <v>26.4</v>
      </c>
    </row>
    <row r="6278" spans="1:2">
      <c r="A6278">
        <v>3</v>
      </c>
      <c r="B6278" s="35">
        <v>33</v>
      </c>
    </row>
    <row r="6279" spans="1:2">
      <c r="A6279">
        <v>3</v>
      </c>
      <c r="B6279" s="35">
        <v>36.369999999999997</v>
      </c>
    </row>
    <row r="6280" spans="1:2">
      <c r="A6280">
        <v>3</v>
      </c>
      <c r="B6280" s="35">
        <v>27.45</v>
      </c>
    </row>
    <row r="6281" spans="1:2">
      <c r="A6281">
        <v>3</v>
      </c>
      <c r="B6281" s="35">
        <v>27.19</v>
      </c>
    </row>
    <row r="6282" spans="1:2">
      <c r="A6282">
        <v>3</v>
      </c>
      <c r="B6282" s="35">
        <v>34.43</v>
      </c>
    </row>
    <row r="6283" spans="1:2">
      <c r="A6283">
        <v>3</v>
      </c>
      <c r="B6283" s="35">
        <v>39.770000000000003</v>
      </c>
    </row>
    <row r="6284" spans="1:2">
      <c r="A6284">
        <v>3</v>
      </c>
      <c r="B6284" s="35">
        <v>31.88</v>
      </c>
    </row>
    <row r="6285" spans="1:2">
      <c r="A6285">
        <v>3</v>
      </c>
      <c r="B6285" s="35">
        <v>28.1</v>
      </c>
    </row>
    <row r="6286" spans="1:2">
      <c r="A6286">
        <v>3</v>
      </c>
      <c r="B6286" s="35">
        <v>27.8</v>
      </c>
    </row>
    <row r="6287" spans="1:2">
      <c r="A6287">
        <v>3</v>
      </c>
      <c r="B6287" s="35">
        <v>27.7</v>
      </c>
    </row>
    <row r="6288" spans="1:2">
      <c r="A6288">
        <v>3</v>
      </c>
      <c r="B6288" s="35">
        <v>25.5</v>
      </c>
    </row>
    <row r="6289" spans="1:2">
      <c r="A6289">
        <v>3</v>
      </c>
      <c r="B6289" s="35">
        <v>25.15</v>
      </c>
    </row>
    <row r="6290" spans="1:2">
      <c r="A6290">
        <v>3</v>
      </c>
      <c r="B6290" s="35">
        <v>22.88</v>
      </c>
    </row>
    <row r="6291" spans="1:2">
      <c r="A6291">
        <v>3</v>
      </c>
      <c r="B6291" s="35">
        <v>28</v>
      </c>
    </row>
    <row r="6292" spans="1:2">
      <c r="A6292">
        <v>3</v>
      </c>
      <c r="B6292" s="35">
        <v>33.409999999999997</v>
      </c>
    </row>
    <row r="6293" spans="1:2">
      <c r="A6293">
        <v>3</v>
      </c>
      <c r="B6293" s="35">
        <v>38.07</v>
      </c>
    </row>
    <row r="6294" spans="1:2">
      <c r="A6294">
        <v>3</v>
      </c>
      <c r="B6294" s="35">
        <v>32.26</v>
      </c>
    </row>
    <row r="6295" spans="1:2">
      <c r="A6295">
        <v>3</v>
      </c>
      <c r="B6295" s="35">
        <v>25.5</v>
      </c>
    </row>
    <row r="6296" spans="1:2">
      <c r="A6296">
        <v>3</v>
      </c>
      <c r="B6296" s="35">
        <v>28.9</v>
      </c>
    </row>
    <row r="6297" spans="1:2">
      <c r="A6297">
        <v>3</v>
      </c>
      <c r="B6297" s="35">
        <v>39.79</v>
      </c>
    </row>
    <row r="6298" spans="1:2">
      <c r="A6298">
        <v>3</v>
      </c>
      <c r="B6298" s="35">
        <v>42.1</v>
      </c>
    </row>
    <row r="6299" spans="1:2">
      <c r="A6299">
        <v>3</v>
      </c>
      <c r="B6299" s="35">
        <v>41.69</v>
      </c>
    </row>
    <row r="6300" spans="1:2">
      <c r="A6300">
        <v>3</v>
      </c>
      <c r="B6300" s="35">
        <v>38.799999999999997</v>
      </c>
    </row>
    <row r="6301" spans="1:2">
      <c r="A6301">
        <v>3</v>
      </c>
      <c r="B6301" s="35">
        <v>35.909999999999997</v>
      </c>
    </row>
    <row r="6302" spans="1:2">
      <c r="A6302">
        <v>3</v>
      </c>
      <c r="B6302" s="35">
        <v>35.57</v>
      </c>
    </row>
    <row r="6303" spans="1:2">
      <c r="A6303">
        <v>3</v>
      </c>
      <c r="B6303" s="35">
        <v>39</v>
      </c>
    </row>
    <row r="6304" spans="1:2">
      <c r="A6304">
        <v>3</v>
      </c>
      <c r="B6304" s="35">
        <v>40.99</v>
      </c>
    </row>
    <row r="6305" spans="1:2">
      <c r="A6305">
        <v>3</v>
      </c>
      <c r="B6305" s="35">
        <v>42.04</v>
      </c>
    </row>
    <row r="6306" spans="1:2">
      <c r="A6306">
        <v>3</v>
      </c>
      <c r="B6306" s="35">
        <v>43.64</v>
      </c>
    </row>
    <row r="6307" spans="1:2">
      <c r="A6307">
        <v>3</v>
      </c>
      <c r="B6307" s="35">
        <v>30.13</v>
      </c>
    </row>
    <row r="6308" spans="1:2">
      <c r="A6308">
        <v>3</v>
      </c>
      <c r="B6308" s="35">
        <v>30.2</v>
      </c>
    </row>
    <row r="6309" spans="1:2">
      <c r="A6309">
        <v>3</v>
      </c>
      <c r="B6309" s="35">
        <v>31</v>
      </c>
    </row>
    <row r="6310" spans="1:2">
      <c r="A6310">
        <v>3</v>
      </c>
      <c r="B6310" s="35">
        <v>32.93</v>
      </c>
    </row>
    <row r="6311" spans="1:2">
      <c r="A6311">
        <v>3</v>
      </c>
      <c r="B6311" s="35">
        <v>37.82</v>
      </c>
    </row>
    <row r="6312" spans="1:2">
      <c r="A6312">
        <v>3</v>
      </c>
      <c r="B6312" s="35">
        <v>37.86</v>
      </c>
    </row>
    <row r="6313" spans="1:2">
      <c r="A6313">
        <v>3</v>
      </c>
      <c r="B6313" s="35">
        <v>40.619999999999997</v>
      </c>
    </row>
    <row r="6314" spans="1:2">
      <c r="A6314">
        <v>3</v>
      </c>
      <c r="B6314" s="35">
        <v>42.31</v>
      </c>
    </row>
    <row r="6315" spans="1:2">
      <c r="A6315">
        <v>3</v>
      </c>
      <c r="B6315" s="35">
        <v>42.57</v>
      </c>
    </row>
    <row r="6316" spans="1:2">
      <c r="A6316">
        <v>3</v>
      </c>
      <c r="B6316" s="35">
        <v>44.77</v>
      </c>
    </row>
    <row r="6317" spans="1:2">
      <c r="A6317">
        <v>3</v>
      </c>
      <c r="B6317" s="35">
        <v>40.020000000000003</v>
      </c>
    </row>
    <row r="6318" spans="1:2">
      <c r="A6318">
        <v>3</v>
      </c>
      <c r="B6318" s="35">
        <v>38.93</v>
      </c>
    </row>
    <row r="6319" spans="1:2">
      <c r="A6319">
        <v>3</v>
      </c>
      <c r="B6319" s="35">
        <v>42.93</v>
      </c>
    </row>
    <row r="6320" spans="1:2">
      <c r="A6320">
        <v>3</v>
      </c>
      <c r="B6320" s="35">
        <v>51.04</v>
      </c>
    </row>
    <row r="6321" spans="1:2">
      <c r="A6321">
        <v>3</v>
      </c>
      <c r="B6321" s="35">
        <v>45.42</v>
      </c>
    </row>
    <row r="6322" spans="1:2">
      <c r="A6322">
        <v>3</v>
      </c>
      <c r="B6322" s="35">
        <v>37.299999999999997</v>
      </c>
    </row>
    <row r="6323" spans="1:2">
      <c r="A6323">
        <v>3</v>
      </c>
      <c r="B6323" s="35">
        <v>38.25</v>
      </c>
    </row>
    <row r="6324" spans="1:2">
      <c r="A6324">
        <v>3</v>
      </c>
      <c r="B6324" s="35">
        <v>33.270000000000003</v>
      </c>
    </row>
    <row r="6325" spans="1:2">
      <c r="A6325">
        <v>3</v>
      </c>
      <c r="B6325" s="35">
        <v>33.369999999999997</v>
      </c>
    </row>
    <row r="6326" spans="1:2">
      <c r="A6326">
        <v>3</v>
      </c>
      <c r="B6326" s="35">
        <v>33.76</v>
      </c>
    </row>
    <row r="6327" spans="1:2">
      <c r="A6327">
        <v>3</v>
      </c>
      <c r="B6327" s="35">
        <v>30.74</v>
      </c>
    </row>
    <row r="6328" spans="1:2">
      <c r="A6328">
        <v>3</v>
      </c>
      <c r="B6328" s="35">
        <v>28.31</v>
      </c>
    </row>
    <row r="6329" spans="1:2">
      <c r="A6329">
        <v>3</v>
      </c>
      <c r="B6329" s="35">
        <v>29</v>
      </c>
    </row>
    <row r="6330" spans="1:2">
      <c r="A6330">
        <v>3</v>
      </c>
      <c r="B6330" s="35">
        <v>29.6</v>
      </c>
    </row>
    <row r="6331" spans="1:2">
      <c r="A6331">
        <v>3</v>
      </c>
      <c r="B6331" s="35">
        <v>29.97</v>
      </c>
    </row>
    <row r="6332" spans="1:2">
      <c r="A6332">
        <v>3</v>
      </c>
      <c r="B6332" s="35">
        <v>21</v>
      </c>
    </row>
    <row r="6333" spans="1:2">
      <c r="A6333">
        <v>3</v>
      </c>
      <c r="B6333" s="35">
        <v>43.82</v>
      </c>
    </row>
    <row r="6334" spans="1:2">
      <c r="A6334">
        <v>3</v>
      </c>
      <c r="B6334" s="35">
        <v>32.08</v>
      </c>
    </row>
    <row r="6335" spans="1:2">
      <c r="A6335">
        <v>3</v>
      </c>
      <c r="B6335" s="35">
        <v>29.98</v>
      </c>
    </row>
    <row r="6336" spans="1:2">
      <c r="A6336">
        <v>3</v>
      </c>
      <c r="B6336" s="35">
        <v>39.08</v>
      </c>
    </row>
    <row r="6337" spans="1:2">
      <c r="A6337">
        <v>3</v>
      </c>
      <c r="B6337" s="35">
        <v>44.18</v>
      </c>
    </row>
    <row r="6338" spans="1:2">
      <c r="A6338">
        <v>3</v>
      </c>
      <c r="B6338" s="35">
        <v>36.549999999999997</v>
      </c>
    </row>
    <row r="6339" spans="1:2">
      <c r="A6339">
        <v>3</v>
      </c>
      <c r="B6339" s="35">
        <v>47</v>
      </c>
    </row>
    <row r="6340" spans="1:2">
      <c r="A6340">
        <v>3</v>
      </c>
      <c r="B6340" s="35">
        <v>41.67</v>
      </c>
    </row>
    <row r="6341" spans="1:2">
      <c r="A6341">
        <v>3</v>
      </c>
      <c r="B6341" s="35">
        <v>34.72</v>
      </c>
    </row>
    <row r="6342" spans="1:2">
      <c r="A6342">
        <v>3</v>
      </c>
      <c r="B6342" s="35">
        <v>44.35</v>
      </c>
    </row>
    <row r="6343" spans="1:2">
      <c r="A6343">
        <v>3</v>
      </c>
      <c r="B6343" s="35">
        <v>44.35</v>
      </c>
    </row>
    <row r="6344" spans="1:2">
      <c r="A6344">
        <v>3</v>
      </c>
      <c r="B6344" s="35">
        <v>43.96</v>
      </c>
    </row>
    <row r="6345" spans="1:2">
      <c r="A6345">
        <v>3</v>
      </c>
      <c r="B6345" s="35">
        <v>48</v>
      </c>
    </row>
    <row r="6346" spans="1:2">
      <c r="A6346">
        <v>3</v>
      </c>
      <c r="B6346" s="35">
        <v>39.07</v>
      </c>
    </row>
    <row r="6347" spans="1:2">
      <c r="A6347">
        <v>3</v>
      </c>
      <c r="B6347" s="35">
        <v>33.4</v>
      </c>
    </row>
    <row r="6348" spans="1:2">
      <c r="A6348">
        <v>3</v>
      </c>
      <c r="B6348" s="35">
        <v>42.54</v>
      </c>
    </row>
    <row r="6349" spans="1:2">
      <c r="A6349">
        <v>3</v>
      </c>
      <c r="B6349" s="35">
        <v>40.090000000000003</v>
      </c>
    </row>
    <row r="6350" spans="1:2">
      <c r="A6350">
        <v>3</v>
      </c>
      <c r="B6350" s="35">
        <v>44</v>
      </c>
    </row>
    <row r="6351" spans="1:2">
      <c r="A6351">
        <v>3</v>
      </c>
      <c r="B6351" s="35">
        <v>48.79</v>
      </c>
    </row>
    <row r="6352" spans="1:2">
      <c r="A6352">
        <v>3</v>
      </c>
      <c r="B6352" s="35">
        <v>38.4</v>
      </c>
    </row>
    <row r="6353" spans="1:2">
      <c r="A6353">
        <v>3</v>
      </c>
      <c r="B6353" s="35">
        <v>38.4</v>
      </c>
    </row>
    <row r="6354" spans="1:2">
      <c r="A6354">
        <v>3</v>
      </c>
      <c r="B6354" s="35">
        <v>30.9</v>
      </c>
    </row>
    <row r="6355" spans="1:2">
      <c r="A6355">
        <v>3</v>
      </c>
      <c r="B6355" s="35">
        <v>30.9</v>
      </c>
    </row>
    <row r="6356" spans="1:2">
      <c r="A6356">
        <v>3</v>
      </c>
      <c r="B6356" s="35">
        <v>31.6</v>
      </c>
    </row>
    <row r="6357" spans="1:2">
      <c r="A6357">
        <v>3</v>
      </c>
      <c r="B6357" s="35">
        <v>34.200000000000003</v>
      </c>
    </row>
    <row r="6358" spans="1:2">
      <c r="A6358">
        <v>3</v>
      </c>
      <c r="B6358" s="35">
        <v>38.299999999999997</v>
      </c>
    </row>
    <row r="6359" spans="1:2">
      <c r="A6359">
        <v>3</v>
      </c>
      <c r="B6359" s="35">
        <v>30.04</v>
      </c>
    </row>
    <row r="6360" spans="1:2">
      <c r="A6360">
        <v>3</v>
      </c>
      <c r="B6360" s="35">
        <v>30.9</v>
      </c>
    </row>
    <row r="6361" spans="1:2">
      <c r="A6361">
        <v>3</v>
      </c>
      <c r="B6361" s="35">
        <v>30.8</v>
      </c>
    </row>
    <row r="6362" spans="1:2">
      <c r="A6362">
        <v>3</v>
      </c>
      <c r="B6362" s="35">
        <v>37.03</v>
      </c>
    </row>
    <row r="6363" spans="1:2">
      <c r="A6363">
        <v>3</v>
      </c>
      <c r="B6363" s="35">
        <v>30.29</v>
      </c>
    </row>
    <row r="6364" spans="1:2">
      <c r="A6364">
        <v>3</v>
      </c>
      <c r="B6364" s="35">
        <v>29.32</v>
      </c>
    </row>
    <row r="6365" spans="1:2">
      <c r="A6365">
        <v>3</v>
      </c>
      <c r="B6365" s="35">
        <v>30.9</v>
      </c>
    </row>
    <row r="6366" spans="1:2">
      <c r="A6366">
        <v>3</v>
      </c>
      <c r="B6366" s="35">
        <v>30.8</v>
      </c>
    </row>
    <row r="6367" spans="1:2">
      <c r="A6367">
        <v>3</v>
      </c>
      <c r="B6367" s="35">
        <v>30.01</v>
      </c>
    </row>
    <row r="6368" spans="1:2">
      <c r="A6368">
        <v>3</v>
      </c>
      <c r="B6368" s="35">
        <v>23.27</v>
      </c>
    </row>
    <row r="6369" spans="1:2">
      <c r="A6369">
        <v>3</v>
      </c>
      <c r="B6369" s="35">
        <v>30.7</v>
      </c>
    </row>
    <row r="6370" spans="1:2">
      <c r="A6370">
        <v>3</v>
      </c>
      <c r="B6370" s="35">
        <v>30.28</v>
      </c>
    </row>
    <row r="6371" spans="1:2">
      <c r="A6371">
        <v>3</v>
      </c>
      <c r="B6371" s="35">
        <v>29.6</v>
      </c>
    </row>
    <row r="6372" spans="1:2">
      <c r="A6372">
        <v>3</v>
      </c>
      <c r="B6372" s="35">
        <v>30.58</v>
      </c>
    </row>
    <row r="6373" spans="1:2">
      <c r="A6373">
        <v>3</v>
      </c>
      <c r="B6373" s="35">
        <v>33.32</v>
      </c>
    </row>
    <row r="6374" spans="1:2">
      <c r="A6374">
        <v>3</v>
      </c>
      <c r="B6374" s="35">
        <v>39.58</v>
      </c>
    </row>
    <row r="6375" spans="1:2">
      <c r="A6375">
        <v>3</v>
      </c>
      <c r="B6375" s="35">
        <v>37.14</v>
      </c>
    </row>
    <row r="6376" spans="1:2">
      <c r="A6376">
        <v>3</v>
      </c>
      <c r="B6376" s="35">
        <v>43.98</v>
      </c>
    </row>
    <row r="6377" spans="1:2">
      <c r="A6377">
        <v>3</v>
      </c>
      <c r="B6377" s="35">
        <v>41.37</v>
      </c>
    </row>
    <row r="6378" spans="1:2">
      <c r="A6378">
        <v>3</v>
      </c>
      <c r="B6378" s="35">
        <v>37.71</v>
      </c>
    </row>
    <row r="6379" spans="1:2">
      <c r="A6379">
        <v>3</v>
      </c>
      <c r="B6379" s="35">
        <v>30.55</v>
      </c>
    </row>
    <row r="6380" spans="1:2">
      <c r="A6380">
        <v>3</v>
      </c>
      <c r="B6380" s="35">
        <v>30.55</v>
      </c>
    </row>
    <row r="6381" spans="1:2">
      <c r="A6381">
        <v>3</v>
      </c>
      <c r="B6381" s="35">
        <v>31.87</v>
      </c>
    </row>
    <row r="6382" spans="1:2">
      <c r="A6382">
        <v>3</v>
      </c>
      <c r="B6382" s="35">
        <v>43.21</v>
      </c>
    </row>
    <row r="6383" spans="1:2">
      <c r="A6383">
        <v>3</v>
      </c>
      <c r="B6383" s="35">
        <v>44.07</v>
      </c>
    </row>
    <row r="6384" spans="1:2">
      <c r="A6384">
        <v>3</v>
      </c>
      <c r="B6384" s="35">
        <v>37</v>
      </c>
    </row>
    <row r="6385" spans="1:2">
      <c r="A6385">
        <v>3</v>
      </c>
      <c r="B6385" s="35">
        <v>44.51</v>
      </c>
    </row>
    <row r="6386" spans="1:2">
      <c r="A6386">
        <v>3</v>
      </c>
      <c r="B6386" s="35">
        <v>45.57</v>
      </c>
    </row>
    <row r="6387" spans="1:2">
      <c r="A6387">
        <v>3</v>
      </c>
      <c r="B6387" s="35">
        <v>34.97</v>
      </c>
    </row>
    <row r="6388" spans="1:2">
      <c r="A6388">
        <v>3</v>
      </c>
      <c r="B6388" s="35">
        <v>34.770000000000003</v>
      </c>
    </row>
    <row r="6389" spans="1:2">
      <c r="A6389">
        <v>3</v>
      </c>
      <c r="B6389" s="35">
        <v>37.17</v>
      </c>
    </row>
    <row r="6390" spans="1:2">
      <c r="A6390">
        <v>3</v>
      </c>
      <c r="B6390" s="35">
        <v>43.47</v>
      </c>
    </row>
    <row r="6391" spans="1:2">
      <c r="A6391">
        <v>3</v>
      </c>
      <c r="B6391" s="35">
        <v>36</v>
      </c>
    </row>
    <row r="6392" spans="1:2">
      <c r="A6392">
        <v>3</v>
      </c>
      <c r="B6392" s="35">
        <v>36.94</v>
      </c>
    </row>
    <row r="6393" spans="1:2">
      <c r="A6393">
        <v>3</v>
      </c>
      <c r="B6393" s="35">
        <v>44.79</v>
      </c>
    </row>
    <row r="6394" spans="1:2">
      <c r="A6394">
        <v>3</v>
      </c>
      <c r="B6394" s="35">
        <v>48.01</v>
      </c>
    </row>
    <row r="6395" spans="1:2">
      <c r="A6395">
        <v>3</v>
      </c>
      <c r="B6395" s="35">
        <v>43.98</v>
      </c>
    </row>
    <row r="6396" spans="1:2">
      <c r="A6396">
        <v>3</v>
      </c>
      <c r="B6396" s="35">
        <v>42</v>
      </c>
    </row>
    <row r="6397" spans="1:2">
      <c r="A6397">
        <v>3</v>
      </c>
      <c r="B6397" s="35">
        <v>36.79</v>
      </c>
    </row>
    <row r="6398" spans="1:2">
      <c r="A6398">
        <v>3</v>
      </c>
      <c r="B6398" s="35">
        <v>49.04</v>
      </c>
    </row>
    <row r="6399" spans="1:2">
      <c r="A6399">
        <v>3</v>
      </c>
      <c r="B6399" s="35">
        <v>37.369999999999997</v>
      </c>
    </row>
    <row r="6400" spans="1:2">
      <c r="A6400">
        <v>3</v>
      </c>
      <c r="B6400" s="35">
        <v>36.43</v>
      </c>
    </row>
    <row r="6401" spans="1:2">
      <c r="A6401">
        <v>3</v>
      </c>
      <c r="B6401" s="35">
        <v>39.46</v>
      </c>
    </row>
    <row r="6402" spans="1:2">
      <c r="A6402">
        <v>3</v>
      </c>
      <c r="B6402" s="35">
        <v>39.46</v>
      </c>
    </row>
    <row r="6403" spans="1:2">
      <c r="A6403">
        <v>3</v>
      </c>
      <c r="B6403" s="35">
        <v>39.08</v>
      </c>
    </row>
    <row r="6404" spans="1:2">
      <c r="A6404">
        <v>3</v>
      </c>
      <c r="B6404" s="35">
        <v>37.35</v>
      </c>
    </row>
    <row r="6405" spans="1:2">
      <c r="A6405">
        <v>3</v>
      </c>
      <c r="B6405" s="35">
        <v>36</v>
      </c>
    </row>
    <row r="6406" spans="1:2">
      <c r="A6406">
        <v>3</v>
      </c>
      <c r="B6406" s="35">
        <v>36.82</v>
      </c>
    </row>
    <row r="6407" spans="1:2">
      <c r="A6407">
        <v>3</v>
      </c>
      <c r="B6407" s="35">
        <v>38.93</v>
      </c>
    </row>
    <row r="6408" spans="1:2">
      <c r="A6408">
        <v>3</v>
      </c>
      <c r="B6408" s="35">
        <v>44.9</v>
      </c>
    </row>
    <row r="6409" spans="1:2">
      <c r="A6409">
        <v>3</v>
      </c>
      <c r="B6409" s="35">
        <v>34</v>
      </c>
    </row>
    <row r="6410" spans="1:2">
      <c r="A6410">
        <v>3</v>
      </c>
      <c r="B6410" s="35">
        <v>30.28</v>
      </c>
    </row>
    <row r="6411" spans="1:2">
      <c r="A6411">
        <v>3</v>
      </c>
      <c r="B6411" s="35">
        <v>30.13</v>
      </c>
    </row>
    <row r="6412" spans="1:2">
      <c r="A6412">
        <v>3</v>
      </c>
      <c r="B6412" s="35">
        <v>30.13</v>
      </c>
    </row>
    <row r="6413" spans="1:2">
      <c r="A6413">
        <v>3</v>
      </c>
      <c r="B6413" s="35">
        <v>31.05</v>
      </c>
    </row>
    <row r="6414" spans="1:2">
      <c r="A6414">
        <v>3</v>
      </c>
      <c r="B6414" s="35">
        <v>32</v>
      </c>
    </row>
    <row r="6415" spans="1:2">
      <c r="A6415">
        <v>3</v>
      </c>
      <c r="B6415" s="35">
        <v>30.45</v>
      </c>
    </row>
    <row r="6416" spans="1:2">
      <c r="A6416">
        <v>3</v>
      </c>
      <c r="B6416" s="35">
        <v>30.46</v>
      </c>
    </row>
    <row r="6417" spans="1:2">
      <c r="A6417">
        <v>3</v>
      </c>
      <c r="B6417" s="35">
        <v>34.200000000000003</v>
      </c>
    </row>
    <row r="6418" spans="1:2">
      <c r="A6418">
        <v>3</v>
      </c>
      <c r="B6418" s="35">
        <v>40</v>
      </c>
    </row>
    <row r="6419" spans="1:2">
      <c r="A6419">
        <v>3</v>
      </c>
      <c r="B6419" s="35">
        <v>34.479999999999997</v>
      </c>
    </row>
    <row r="6420" spans="1:2">
      <c r="A6420">
        <v>3</v>
      </c>
      <c r="B6420" s="35">
        <v>32.9</v>
      </c>
    </row>
    <row r="6421" spans="1:2">
      <c r="A6421">
        <v>3</v>
      </c>
      <c r="B6421" s="35">
        <v>32.35</v>
      </c>
    </row>
    <row r="6422" spans="1:2">
      <c r="A6422">
        <v>3</v>
      </c>
      <c r="B6422" s="35">
        <v>32.32</v>
      </c>
    </row>
    <row r="6423" spans="1:2">
      <c r="A6423">
        <v>3</v>
      </c>
      <c r="B6423" s="35">
        <v>36.07</v>
      </c>
    </row>
    <row r="6424" spans="1:2">
      <c r="A6424">
        <v>3</v>
      </c>
      <c r="B6424" s="35">
        <v>47.01</v>
      </c>
    </row>
    <row r="6425" spans="1:2">
      <c r="A6425">
        <v>3</v>
      </c>
      <c r="B6425" s="35">
        <v>42.34</v>
      </c>
    </row>
    <row r="6426" spans="1:2">
      <c r="A6426">
        <v>3</v>
      </c>
      <c r="B6426" s="35">
        <v>43.66</v>
      </c>
    </row>
    <row r="6427" spans="1:2">
      <c r="A6427">
        <v>3</v>
      </c>
      <c r="B6427" s="35">
        <v>42.46</v>
      </c>
    </row>
    <row r="6428" spans="1:2">
      <c r="A6428">
        <v>3</v>
      </c>
      <c r="B6428" s="35">
        <v>43.5</v>
      </c>
    </row>
    <row r="6429" spans="1:2">
      <c r="A6429">
        <v>3</v>
      </c>
      <c r="B6429" s="35">
        <v>39.200000000000003</v>
      </c>
    </row>
    <row r="6430" spans="1:2">
      <c r="A6430">
        <v>3</v>
      </c>
      <c r="B6430" s="35">
        <v>37.770000000000003</v>
      </c>
    </row>
    <row r="6431" spans="1:2">
      <c r="A6431">
        <v>3</v>
      </c>
      <c r="B6431" s="35">
        <v>38.6</v>
      </c>
    </row>
    <row r="6432" spans="1:2">
      <c r="A6432">
        <v>3</v>
      </c>
      <c r="B6432" s="35">
        <v>41.81</v>
      </c>
    </row>
    <row r="6433" spans="1:2">
      <c r="A6433">
        <v>3</v>
      </c>
      <c r="B6433" s="35">
        <v>45.1</v>
      </c>
    </row>
    <row r="6434" spans="1:2">
      <c r="A6434">
        <v>3</v>
      </c>
      <c r="B6434" s="35">
        <v>52.9</v>
      </c>
    </row>
    <row r="6435" spans="1:2">
      <c r="A6435">
        <v>3</v>
      </c>
      <c r="B6435" s="35">
        <v>42.49</v>
      </c>
    </row>
    <row r="6436" spans="1:2">
      <c r="A6436">
        <v>3</v>
      </c>
      <c r="B6436" s="35">
        <v>35.31</v>
      </c>
    </row>
    <row r="6437" spans="1:2">
      <c r="A6437">
        <v>3</v>
      </c>
      <c r="B6437" s="35">
        <v>34.520000000000003</v>
      </c>
    </row>
    <row r="6438" spans="1:2">
      <c r="A6438">
        <v>3</v>
      </c>
      <c r="B6438" s="35">
        <v>48</v>
      </c>
    </row>
    <row r="6439" spans="1:2">
      <c r="A6439">
        <v>3</v>
      </c>
      <c r="B6439" s="35">
        <v>34.5</v>
      </c>
    </row>
    <row r="6440" spans="1:2">
      <c r="A6440">
        <v>3</v>
      </c>
      <c r="B6440" s="35">
        <v>34.19</v>
      </c>
    </row>
    <row r="6441" spans="1:2">
      <c r="A6441">
        <v>3</v>
      </c>
      <c r="B6441" s="35">
        <v>36.9</v>
      </c>
    </row>
    <row r="6442" spans="1:2">
      <c r="A6442">
        <v>3</v>
      </c>
      <c r="B6442" s="35">
        <v>45.02</v>
      </c>
    </row>
    <row r="6443" spans="1:2">
      <c r="A6443">
        <v>3</v>
      </c>
      <c r="B6443" s="35">
        <v>45.69</v>
      </c>
    </row>
    <row r="6444" spans="1:2">
      <c r="A6444">
        <v>3</v>
      </c>
      <c r="B6444" s="35">
        <v>42.93</v>
      </c>
    </row>
    <row r="6445" spans="1:2">
      <c r="A6445">
        <v>3</v>
      </c>
      <c r="B6445" s="35">
        <v>40.85</v>
      </c>
    </row>
    <row r="6446" spans="1:2">
      <c r="A6446">
        <v>3</v>
      </c>
      <c r="B6446" s="35">
        <v>43.6</v>
      </c>
    </row>
    <row r="6447" spans="1:2">
      <c r="A6447">
        <v>3</v>
      </c>
      <c r="B6447" s="35">
        <v>49</v>
      </c>
    </row>
    <row r="6448" spans="1:2">
      <c r="A6448">
        <v>3</v>
      </c>
      <c r="B6448" s="35">
        <v>40.08</v>
      </c>
    </row>
    <row r="6449" spans="1:2">
      <c r="A6449">
        <v>3</v>
      </c>
      <c r="B6449" s="35">
        <v>39.9</v>
      </c>
    </row>
    <row r="6450" spans="1:2">
      <c r="A6450">
        <v>3</v>
      </c>
      <c r="B6450" s="35">
        <v>35.44</v>
      </c>
    </row>
    <row r="6451" spans="1:2">
      <c r="A6451">
        <v>3</v>
      </c>
      <c r="B6451" s="35">
        <v>34.299999999999997</v>
      </c>
    </row>
    <row r="6452" spans="1:2">
      <c r="A6452">
        <v>3</v>
      </c>
      <c r="B6452" s="35">
        <v>40.29</v>
      </c>
    </row>
    <row r="6453" spans="1:2">
      <c r="A6453">
        <v>3</v>
      </c>
      <c r="B6453" s="35">
        <v>39.549999999999997</v>
      </c>
    </row>
    <row r="6454" spans="1:2">
      <c r="A6454">
        <v>3</v>
      </c>
      <c r="B6454" s="35">
        <v>36.97</v>
      </c>
    </row>
    <row r="6455" spans="1:2">
      <c r="A6455">
        <v>3</v>
      </c>
      <c r="B6455" s="35">
        <v>35.770000000000003</v>
      </c>
    </row>
    <row r="6456" spans="1:2">
      <c r="A6456">
        <v>3</v>
      </c>
      <c r="B6456" s="35">
        <v>34.5</v>
      </c>
    </row>
    <row r="6457" spans="1:2">
      <c r="A6457">
        <v>3</v>
      </c>
      <c r="B6457" s="35">
        <v>40.619999999999997</v>
      </c>
    </row>
    <row r="6458" spans="1:2">
      <c r="A6458">
        <v>3</v>
      </c>
      <c r="B6458" s="35">
        <v>37.01</v>
      </c>
    </row>
    <row r="6459" spans="1:2">
      <c r="A6459">
        <v>3</v>
      </c>
      <c r="B6459" s="35">
        <v>35.36</v>
      </c>
    </row>
    <row r="6460" spans="1:2">
      <c r="A6460">
        <v>3</v>
      </c>
      <c r="B6460" s="35">
        <v>34.4</v>
      </c>
    </row>
    <row r="6461" spans="1:2">
      <c r="A6461">
        <v>3</v>
      </c>
      <c r="B6461" s="35">
        <v>35.049999999999997</v>
      </c>
    </row>
    <row r="6462" spans="1:2">
      <c r="A6462">
        <v>3</v>
      </c>
      <c r="B6462" s="35">
        <v>34.200000000000003</v>
      </c>
    </row>
    <row r="6463" spans="1:2">
      <c r="A6463">
        <v>3</v>
      </c>
      <c r="B6463" s="35">
        <v>36.9</v>
      </c>
    </row>
    <row r="6464" spans="1:2">
      <c r="A6464">
        <v>3</v>
      </c>
      <c r="B6464" s="35">
        <v>38.14</v>
      </c>
    </row>
    <row r="6465" spans="1:2">
      <c r="A6465">
        <v>3</v>
      </c>
      <c r="B6465" s="35">
        <v>34.1</v>
      </c>
    </row>
    <row r="6466" spans="1:2">
      <c r="A6466">
        <v>3</v>
      </c>
      <c r="B6466" s="35">
        <v>32.950000000000003</v>
      </c>
    </row>
    <row r="6467" spans="1:2">
      <c r="A6467">
        <v>3</v>
      </c>
      <c r="B6467" s="35">
        <v>38.31</v>
      </c>
    </row>
    <row r="6468" spans="1:2">
      <c r="A6468">
        <v>3</v>
      </c>
      <c r="B6468" s="35">
        <v>45.99</v>
      </c>
    </row>
    <row r="6469" spans="1:2">
      <c r="A6469">
        <v>3</v>
      </c>
      <c r="B6469" s="35">
        <v>42.25</v>
      </c>
    </row>
    <row r="6470" spans="1:2">
      <c r="A6470">
        <v>3</v>
      </c>
      <c r="B6470" s="35">
        <v>36.75</v>
      </c>
    </row>
    <row r="6471" spans="1:2">
      <c r="A6471">
        <v>3</v>
      </c>
      <c r="B6471" s="35">
        <v>36.5</v>
      </c>
    </row>
    <row r="6472" spans="1:2">
      <c r="A6472">
        <v>3</v>
      </c>
      <c r="B6472" s="35">
        <v>41.93</v>
      </c>
    </row>
    <row r="6473" spans="1:2">
      <c r="A6473">
        <v>3</v>
      </c>
      <c r="B6473" s="35">
        <v>43.59</v>
      </c>
    </row>
    <row r="6474" spans="1:2">
      <c r="A6474">
        <v>3</v>
      </c>
      <c r="B6474" s="35">
        <v>52.76</v>
      </c>
    </row>
    <row r="6475" spans="1:2">
      <c r="A6475">
        <v>3</v>
      </c>
      <c r="B6475" s="35">
        <v>40.21</v>
      </c>
    </row>
    <row r="6476" spans="1:2">
      <c r="A6476">
        <v>3</v>
      </c>
      <c r="B6476" s="35">
        <v>37.659999999999997</v>
      </c>
    </row>
    <row r="6477" spans="1:2">
      <c r="A6477">
        <v>3</v>
      </c>
      <c r="B6477" s="35">
        <v>36.47</v>
      </c>
    </row>
    <row r="6478" spans="1:2">
      <c r="A6478">
        <v>3</v>
      </c>
      <c r="B6478" s="35">
        <v>39.369999999999997</v>
      </c>
    </row>
    <row r="6479" spans="1:2">
      <c r="A6479">
        <v>3</v>
      </c>
      <c r="B6479" s="35">
        <v>50.9</v>
      </c>
    </row>
    <row r="6480" spans="1:2">
      <c r="A6480">
        <v>3</v>
      </c>
      <c r="B6480" s="35">
        <v>48.53</v>
      </c>
    </row>
    <row r="6481" spans="1:2">
      <c r="A6481">
        <v>3</v>
      </c>
      <c r="B6481" s="35">
        <v>37.200000000000003</v>
      </c>
    </row>
    <row r="6482" spans="1:2">
      <c r="A6482">
        <v>3</v>
      </c>
      <c r="B6482" s="35">
        <v>50.23</v>
      </c>
    </row>
    <row r="6483" spans="1:2">
      <c r="A6483">
        <v>3</v>
      </c>
      <c r="B6483" s="35">
        <v>39.729999999999997</v>
      </c>
    </row>
    <row r="6484" spans="1:2">
      <c r="A6484">
        <v>3</v>
      </c>
      <c r="B6484" s="35">
        <v>35.97</v>
      </c>
    </row>
    <row r="6485" spans="1:2">
      <c r="A6485">
        <v>3</v>
      </c>
      <c r="B6485" s="35">
        <v>33.31</v>
      </c>
    </row>
    <row r="6486" spans="1:2">
      <c r="A6486">
        <v>3</v>
      </c>
      <c r="B6486" s="35">
        <v>42.13</v>
      </c>
    </row>
    <row r="6487" spans="1:2">
      <c r="A6487">
        <v>3</v>
      </c>
      <c r="B6487" s="35">
        <v>33.1</v>
      </c>
    </row>
    <row r="6488" spans="1:2">
      <c r="A6488">
        <v>3</v>
      </c>
      <c r="B6488" s="35">
        <v>32</v>
      </c>
    </row>
    <row r="6489" spans="1:2">
      <c r="A6489">
        <v>3</v>
      </c>
      <c r="B6489" s="35">
        <v>32.1</v>
      </c>
    </row>
    <row r="6490" spans="1:2">
      <c r="A6490">
        <v>3</v>
      </c>
      <c r="B6490" s="35">
        <v>28.03</v>
      </c>
    </row>
    <row r="6491" spans="1:2">
      <c r="A6491">
        <v>3</v>
      </c>
      <c r="B6491" s="35">
        <v>30.94</v>
      </c>
    </row>
    <row r="6492" spans="1:2">
      <c r="A6492">
        <v>3</v>
      </c>
      <c r="B6492" s="35">
        <v>32.659999999999997</v>
      </c>
    </row>
    <row r="6493" spans="1:2">
      <c r="A6493">
        <v>3</v>
      </c>
      <c r="B6493" s="35">
        <v>30.5</v>
      </c>
    </row>
    <row r="6494" spans="1:2">
      <c r="A6494">
        <v>3</v>
      </c>
      <c r="B6494" s="35">
        <v>29.1</v>
      </c>
    </row>
    <row r="6495" spans="1:2">
      <c r="A6495">
        <v>3</v>
      </c>
      <c r="B6495" s="35">
        <v>21.4</v>
      </c>
    </row>
    <row r="6496" spans="1:2">
      <c r="A6496">
        <v>3</v>
      </c>
      <c r="B6496" s="35">
        <v>28.72</v>
      </c>
    </row>
    <row r="6497" spans="1:2">
      <c r="A6497">
        <v>3</v>
      </c>
      <c r="B6497" s="35">
        <v>30.89</v>
      </c>
    </row>
    <row r="6498" spans="1:2">
      <c r="A6498">
        <v>3</v>
      </c>
      <c r="B6498" s="35">
        <v>40</v>
      </c>
    </row>
    <row r="6499" spans="1:2">
      <c r="A6499">
        <v>3</v>
      </c>
      <c r="B6499" s="35">
        <v>41.08</v>
      </c>
    </row>
    <row r="6500" spans="1:2">
      <c r="A6500">
        <v>3</v>
      </c>
      <c r="B6500" s="35">
        <v>40.07</v>
      </c>
    </row>
    <row r="6501" spans="1:2">
      <c r="A6501">
        <v>3</v>
      </c>
      <c r="B6501" s="35">
        <v>46.55</v>
      </c>
    </row>
    <row r="6502" spans="1:2">
      <c r="A6502">
        <v>3</v>
      </c>
      <c r="B6502" s="35">
        <v>40.01</v>
      </c>
    </row>
    <row r="6503" spans="1:2">
      <c r="A6503">
        <v>3</v>
      </c>
      <c r="B6503" s="35">
        <v>38.869999999999997</v>
      </c>
    </row>
    <row r="6504" spans="1:2">
      <c r="A6504">
        <v>3</v>
      </c>
      <c r="B6504" s="35">
        <v>36.92</v>
      </c>
    </row>
    <row r="6505" spans="1:2">
      <c r="A6505">
        <v>3</v>
      </c>
      <c r="B6505" s="35">
        <v>34.79</v>
      </c>
    </row>
    <row r="6506" spans="1:2">
      <c r="A6506">
        <v>3</v>
      </c>
      <c r="B6506" s="35">
        <v>39.51</v>
      </c>
    </row>
    <row r="6507" spans="1:2">
      <c r="A6507">
        <v>3</v>
      </c>
      <c r="B6507" s="35">
        <v>51.07</v>
      </c>
    </row>
    <row r="6508" spans="1:2">
      <c r="A6508">
        <v>3</v>
      </c>
      <c r="B6508" s="35">
        <v>46.51</v>
      </c>
    </row>
    <row r="6509" spans="1:2">
      <c r="A6509">
        <v>3</v>
      </c>
      <c r="B6509" s="35">
        <v>57.5</v>
      </c>
    </row>
    <row r="6510" spans="1:2">
      <c r="A6510">
        <v>3</v>
      </c>
      <c r="B6510" s="35">
        <v>47.4</v>
      </c>
    </row>
    <row r="6511" spans="1:2">
      <c r="A6511">
        <v>3</v>
      </c>
      <c r="B6511" s="35">
        <v>44.43</v>
      </c>
    </row>
    <row r="6512" spans="1:2">
      <c r="A6512">
        <v>3</v>
      </c>
      <c r="B6512" s="35">
        <v>45.07</v>
      </c>
    </row>
    <row r="6513" spans="1:2">
      <c r="A6513">
        <v>3</v>
      </c>
      <c r="B6513" s="35">
        <v>37.53</v>
      </c>
    </row>
    <row r="6514" spans="1:2">
      <c r="A6514">
        <v>3</v>
      </c>
      <c r="B6514" s="35">
        <v>29.84</v>
      </c>
    </row>
    <row r="6515" spans="1:2">
      <c r="A6515">
        <v>3</v>
      </c>
      <c r="B6515" s="35">
        <v>31.25</v>
      </c>
    </row>
    <row r="6516" spans="1:2">
      <c r="A6516">
        <v>3</v>
      </c>
      <c r="B6516" s="35">
        <v>30.32</v>
      </c>
    </row>
    <row r="6517" spans="1:2">
      <c r="A6517">
        <v>3</v>
      </c>
      <c r="B6517" s="35">
        <v>40</v>
      </c>
    </row>
    <row r="6518" spans="1:2">
      <c r="A6518">
        <v>3</v>
      </c>
      <c r="B6518" s="35">
        <v>33.119999999999997</v>
      </c>
    </row>
    <row r="6519" spans="1:2">
      <c r="A6519">
        <v>3</v>
      </c>
      <c r="B6519" s="35">
        <v>37.42</v>
      </c>
    </row>
    <row r="6520" spans="1:2">
      <c r="A6520">
        <v>3</v>
      </c>
      <c r="B6520" s="35">
        <v>40</v>
      </c>
    </row>
    <row r="6521" spans="1:2">
      <c r="A6521">
        <v>3</v>
      </c>
      <c r="B6521" s="35">
        <v>34.01</v>
      </c>
    </row>
    <row r="6522" spans="1:2">
      <c r="A6522">
        <v>3</v>
      </c>
      <c r="B6522" s="35">
        <v>35</v>
      </c>
    </row>
    <row r="6523" spans="1:2">
      <c r="A6523">
        <v>3</v>
      </c>
      <c r="B6523" s="35">
        <v>40.9</v>
      </c>
    </row>
    <row r="6524" spans="1:2">
      <c r="A6524">
        <v>3</v>
      </c>
      <c r="B6524" s="35">
        <v>38.200000000000003</v>
      </c>
    </row>
    <row r="6525" spans="1:2">
      <c r="A6525">
        <v>3</v>
      </c>
      <c r="B6525" s="35">
        <v>36.9</v>
      </c>
    </row>
    <row r="6526" spans="1:2">
      <c r="A6526">
        <v>3</v>
      </c>
      <c r="B6526" s="35">
        <v>37.21</v>
      </c>
    </row>
    <row r="6527" spans="1:2">
      <c r="A6527">
        <v>3</v>
      </c>
      <c r="B6527" s="35">
        <v>40.18</v>
      </c>
    </row>
    <row r="6528" spans="1:2">
      <c r="A6528">
        <v>3</v>
      </c>
      <c r="B6528" s="35">
        <v>29.89</v>
      </c>
    </row>
    <row r="6529" spans="1:2">
      <c r="A6529">
        <v>3</v>
      </c>
      <c r="B6529" s="35">
        <v>30.99</v>
      </c>
    </row>
    <row r="6530" spans="1:2">
      <c r="A6530">
        <v>3</v>
      </c>
      <c r="B6530" s="35">
        <v>30.33</v>
      </c>
    </row>
    <row r="6531" spans="1:2">
      <c r="A6531">
        <v>3</v>
      </c>
      <c r="B6531" s="35">
        <v>37.72</v>
      </c>
    </row>
    <row r="6532" spans="1:2">
      <c r="A6532">
        <v>3</v>
      </c>
      <c r="B6532" s="35">
        <v>33.43</v>
      </c>
    </row>
    <row r="6533" spans="1:2">
      <c r="A6533">
        <v>3</v>
      </c>
      <c r="B6533" s="35">
        <v>34.11</v>
      </c>
    </row>
    <row r="6534" spans="1:2">
      <c r="A6534">
        <v>3</v>
      </c>
      <c r="B6534" s="35">
        <v>39.67</v>
      </c>
    </row>
    <row r="6535" spans="1:2">
      <c r="A6535">
        <v>3</v>
      </c>
      <c r="B6535" s="35">
        <v>29.77</v>
      </c>
    </row>
    <row r="6536" spans="1:2">
      <c r="A6536">
        <v>3</v>
      </c>
      <c r="B6536" s="35">
        <v>32</v>
      </c>
    </row>
    <row r="6537" spans="1:2">
      <c r="A6537">
        <v>3</v>
      </c>
      <c r="B6537" s="35">
        <v>37.270000000000003</v>
      </c>
    </row>
    <row r="6538" spans="1:2">
      <c r="A6538">
        <v>3</v>
      </c>
      <c r="B6538" s="35">
        <v>37.659999999999997</v>
      </c>
    </row>
    <row r="6539" spans="1:2">
      <c r="A6539">
        <v>3</v>
      </c>
      <c r="B6539" s="35">
        <v>30.56</v>
      </c>
    </row>
    <row r="6540" spans="1:2">
      <c r="A6540">
        <v>3</v>
      </c>
      <c r="B6540" s="35">
        <v>29.75</v>
      </c>
    </row>
    <row r="6541" spans="1:2">
      <c r="A6541">
        <v>3</v>
      </c>
      <c r="B6541" s="35">
        <v>30.75</v>
      </c>
    </row>
    <row r="6542" spans="1:2">
      <c r="A6542">
        <v>3</v>
      </c>
      <c r="B6542" s="35">
        <v>30.49</v>
      </c>
    </row>
    <row r="6543" spans="1:2">
      <c r="A6543">
        <v>3</v>
      </c>
      <c r="B6543" s="35">
        <v>39</v>
      </c>
    </row>
    <row r="6544" spans="1:2">
      <c r="A6544">
        <v>3</v>
      </c>
      <c r="B6544" s="35">
        <v>40.6</v>
      </c>
    </row>
    <row r="6545" spans="1:2">
      <c r="A6545">
        <v>3</v>
      </c>
      <c r="B6545" s="35">
        <v>39</v>
      </c>
    </row>
    <row r="6546" spans="1:2">
      <c r="A6546">
        <v>3</v>
      </c>
      <c r="B6546" s="35">
        <v>32.24</v>
      </c>
    </row>
    <row r="6547" spans="1:2">
      <c r="A6547">
        <v>3</v>
      </c>
      <c r="B6547" s="35">
        <v>31.07</v>
      </c>
    </row>
    <row r="6548" spans="1:2">
      <c r="A6548">
        <v>3</v>
      </c>
      <c r="B6548" s="35">
        <v>37.07</v>
      </c>
    </row>
    <row r="6549" spans="1:2">
      <c r="A6549">
        <v>3</v>
      </c>
      <c r="B6549" s="35">
        <v>32.76</v>
      </c>
    </row>
    <row r="6550" spans="1:2">
      <c r="A6550">
        <v>3</v>
      </c>
      <c r="B6550" s="35">
        <v>32.68</v>
      </c>
    </row>
    <row r="6551" spans="1:2">
      <c r="A6551">
        <v>3</v>
      </c>
      <c r="B6551" s="35">
        <v>34.700000000000003</v>
      </c>
    </row>
    <row r="6552" spans="1:2">
      <c r="A6552">
        <v>3</v>
      </c>
      <c r="B6552" s="35">
        <v>43.71</v>
      </c>
    </row>
    <row r="6553" spans="1:2">
      <c r="A6553">
        <v>3</v>
      </c>
      <c r="B6553" s="35">
        <v>31.07</v>
      </c>
    </row>
    <row r="6554" spans="1:2">
      <c r="A6554">
        <v>3</v>
      </c>
      <c r="B6554" s="35">
        <v>32.32</v>
      </c>
    </row>
    <row r="6555" spans="1:2">
      <c r="A6555">
        <v>3</v>
      </c>
      <c r="B6555" s="35">
        <v>37.090000000000003</v>
      </c>
    </row>
    <row r="6556" spans="1:2">
      <c r="A6556">
        <v>3</v>
      </c>
      <c r="B6556" s="35">
        <v>38.6</v>
      </c>
    </row>
    <row r="6557" spans="1:2">
      <c r="A6557">
        <v>3</v>
      </c>
      <c r="B6557" s="35">
        <v>40.020000000000003</v>
      </c>
    </row>
    <row r="6558" spans="1:2">
      <c r="A6558">
        <v>3</v>
      </c>
      <c r="B6558" s="35">
        <v>37.72</v>
      </c>
    </row>
    <row r="6559" spans="1:2">
      <c r="A6559">
        <v>3</v>
      </c>
      <c r="B6559" s="35">
        <v>30.82</v>
      </c>
    </row>
    <row r="6560" spans="1:2">
      <c r="A6560">
        <v>3</v>
      </c>
      <c r="B6560" s="35">
        <v>28.89</v>
      </c>
    </row>
    <row r="6561" spans="1:2">
      <c r="A6561">
        <v>3</v>
      </c>
      <c r="B6561" s="35">
        <v>34.39</v>
      </c>
    </row>
    <row r="6562" spans="1:2">
      <c r="A6562">
        <v>3</v>
      </c>
      <c r="B6562" s="35">
        <v>45.24</v>
      </c>
    </row>
    <row r="6563" spans="1:2">
      <c r="A6563">
        <v>3</v>
      </c>
      <c r="B6563" s="35">
        <v>38.89</v>
      </c>
    </row>
    <row r="6564" spans="1:2">
      <c r="A6564">
        <v>3</v>
      </c>
      <c r="B6564" s="35">
        <v>48.08</v>
      </c>
    </row>
    <row r="6565" spans="1:2">
      <c r="A6565">
        <v>3</v>
      </c>
      <c r="B6565" s="35">
        <v>35.700000000000003</v>
      </c>
    </row>
    <row r="6566" spans="1:2">
      <c r="A6566">
        <v>3</v>
      </c>
      <c r="B6566" s="35">
        <v>44.07</v>
      </c>
    </row>
    <row r="6567" spans="1:2">
      <c r="A6567">
        <v>3</v>
      </c>
      <c r="B6567" s="35">
        <v>46.46</v>
      </c>
    </row>
    <row r="6568" spans="1:2">
      <c r="A6568">
        <v>3</v>
      </c>
      <c r="B6568" s="35">
        <v>38.729999999999997</v>
      </c>
    </row>
    <row r="6569" spans="1:2">
      <c r="A6569">
        <v>3</v>
      </c>
      <c r="B6569" s="35">
        <v>49.5</v>
      </c>
    </row>
    <row r="6570" spans="1:2">
      <c r="A6570">
        <v>3</v>
      </c>
      <c r="B6570" s="35">
        <v>36.200000000000003</v>
      </c>
    </row>
    <row r="6571" spans="1:2">
      <c r="A6571">
        <v>3</v>
      </c>
      <c r="B6571" s="35">
        <v>32.68</v>
      </c>
    </row>
    <row r="6572" spans="1:2">
      <c r="A6572">
        <v>3</v>
      </c>
      <c r="B6572" s="35">
        <v>33.57</v>
      </c>
    </row>
    <row r="6573" spans="1:2">
      <c r="A6573">
        <v>3</v>
      </c>
      <c r="B6573" s="35">
        <v>43.17</v>
      </c>
    </row>
    <row r="6574" spans="1:2">
      <c r="A6574">
        <v>3</v>
      </c>
      <c r="B6574" s="35">
        <v>46.03</v>
      </c>
    </row>
    <row r="6575" spans="1:2">
      <c r="A6575">
        <v>3</v>
      </c>
      <c r="B6575" s="35">
        <v>40.369999999999997</v>
      </c>
    </row>
    <row r="6576" spans="1:2">
      <c r="A6576">
        <v>3</v>
      </c>
      <c r="B6576" s="35">
        <v>34.909999999999997</v>
      </c>
    </row>
    <row r="6577" spans="1:2">
      <c r="A6577">
        <v>3</v>
      </c>
      <c r="B6577" s="35">
        <v>30.5</v>
      </c>
    </row>
    <row r="6578" spans="1:2">
      <c r="A6578">
        <v>3</v>
      </c>
      <c r="B6578" s="35">
        <v>34.04</v>
      </c>
    </row>
    <row r="6579" spans="1:2">
      <c r="A6579">
        <v>3</v>
      </c>
      <c r="B6579" s="35">
        <v>27.98</v>
      </c>
    </row>
    <row r="6580" spans="1:2">
      <c r="A6580">
        <v>3</v>
      </c>
      <c r="B6580" s="35">
        <v>30.9</v>
      </c>
    </row>
    <row r="6581" spans="1:2">
      <c r="A6581">
        <v>3</v>
      </c>
      <c r="B6581" s="35">
        <v>42.37</v>
      </c>
    </row>
    <row r="6582" spans="1:2">
      <c r="A6582">
        <v>3</v>
      </c>
      <c r="B6582" s="35">
        <v>33.9</v>
      </c>
    </row>
    <row r="6583" spans="1:2">
      <c r="A6583">
        <v>3</v>
      </c>
      <c r="B6583" s="35">
        <v>39.840000000000003</v>
      </c>
    </row>
    <row r="6584" spans="1:2">
      <c r="A6584">
        <v>3</v>
      </c>
      <c r="B6584" s="35">
        <v>41.31</v>
      </c>
    </row>
    <row r="6585" spans="1:2">
      <c r="A6585">
        <v>3</v>
      </c>
      <c r="B6585" s="35">
        <v>47.84</v>
      </c>
    </row>
    <row r="6586" spans="1:2">
      <c r="A6586">
        <v>3</v>
      </c>
      <c r="B6586" s="35">
        <v>39.54</v>
      </c>
    </row>
    <row r="6587" spans="1:2">
      <c r="A6587">
        <v>3</v>
      </c>
      <c r="B6587" s="35">
        <v>45.18</v>
      </c>
    </row>
    <row r="6588" spans="1:2">
      <c r="A6588">
        <v>3</v>
      </c>
      <c r="B6588" s="35">
        <v>41.12</v>
      </c>
    </row>
    <row r="6589" spans="1:2">
      <c r="A6589">
        <v>3</v>
      </c>
      <c r="B6589" s="35">
        <v>48.01</v>
      </c>
    </row>
    <row r="6590" spans="1:2">
      <c r="A6590">
        <v>4</v>
      </c>
      <c r="B6590" s="35">
        <v>14.62</v>
      </c>
    </row>
    <row r="6591" spans="1:2">
      <c r="A6591">
        <v>4</v>
      </c>
      <c r="B6591" s="35">
        <v>28</v>
      </c>
    </row>
    <row r="6592" spans="1:2">
      <c r="A6592">
        <v>4</v>
      </c>
      <c r="B6592" s="35">
        <v>30.2</v>
      </c>
    </row>
    <row r="6593" spans="1:2">
      <c r="A6593">
        <v>4</v>
      </c>
      <c r="B6593" s="35">
        <v>31.25</v>
      </c>
    </row>
    <row r="6594" spans="1:2">
      <c r="A6594">
        <v>4</v>
      </c>
      <c r="B6594" s="35">
        <v>31.5</v>
      </c>
    </row>
    <row r="6595" spans="1:2">
      <c r="A6595">
        <v>4</v>
      </c>
      <c r="B6595" s="35">
        <v>33.270000000000003</v>
      </c>
    </row>
    <row r="6596" spans="1:2">
      <c r="A6596">
        <v>4</v>
      </c>
      <c r="B6596" s="35">
        <v>33.32</v>
      </c>
    </row>
    <row r="6597" spans="1:2">
      <c r="A6597">
        <v>4</v>
      </c>
      <c r="B6597" s="35">
        <v>34.020000000000003</v>
      </c>
    </row>
    <row r="6598" spans="1:2">
      <c r="A6598">
        <v>4</v>
      </c>
      <c r="B6598" s="35">
        <v>35.36</v>
      </c>
    </row>
    <row r="6599" spans="1:2">
      <c r="A6599">
        <v>4</v>
      </c>
      <c r="B6599" s="35">
        <v>36.58</v>
      </c>
    </row>
    <row r="6600" spans="1:2">
      <c r="A6600">
        <v>4</v>
      </c>
      <c r="B6600" s="35">
        <v>37</v>
      </c>
    </row>
    <row r="6601" spans="1:2">
      <c r="A6601">
        <v>4</v>
      </c>
      <c r="B6601" s="35">
        <v>37.049999999999997</v>
      </c>
    </row>
    <row r="6602" spans="1:2">
      <c r="A6602">
        <v>4</v>
      </c>
      <c r="B6602" s="35">
        <v>38.06</v>
      </c>
    </row>
    <row r="6603" spans="1:2">
      <c r="A6603">
        <v>4</v>
      </c>
      <c r="B6603" s="35">
        <v>38.68</v>
      </c>
    </row>
    <row r="6604" spans="1:2">
      <c r="A6604">
        <v>4</v>
      </c>
      <c r="B6604" s="35">
        <v>38.82</v>
      </c>
    </row>
    <row r="6605" spans="1:2">
      <c r="A6605">
        <v>4</v>
      </c>
      <c r="B6605" s="35">
        <v>39.380000000000003</v>
      </c>
    </row>
    <row r="6606" spans="1:2">
      <c r="A6606">
        <v>4</v>
      </c>
      <c r="B6606" s="35">
        <v>39.58</v>
      </c>
    </row>
    <row r="6607" spans="1:2">
      <c r="A6607">
        <v>4</v>
      </c>
      <c r="B6607" s="35">
        <v>39.9</v>
      </c>
    </row>
    <row r="6608" spans="1:2">
      <c r="A6608">
        <v>4</v>
      </c>
      <c r="B6608" s="35">
        <v>40.17</v>
      </c>
    </row>
    <row r="6609" spans="1:2">
      <c r="A6609">
        <v>4</v>
      </c>
      <c r="B6609" s="35">
        <v>40.51</v>
      </c>
    </row>
    <row r="6610" spans="1:2">
      <c r="A6610">
        <v>4</v>
      </c>
      <c r="B6610" s="35">
        <v>40.549999999999997</v>
      </c>
    </row>
    <row r="6611" spans="1:2">
      <c r="A6611">
        <v>4</v>
      </c>
      <c r="B6611" s="35">
        <v>41.04</v>
      </c>
    </row>
    <row r="6612" spans="1:2">
      <c r="A6612">
        <v>4</v>
      </c>
      <c r="B6612" s="35">
        <v>41.33</v>
      </c>
    </row>
    <row r="6613" spans="1:2">
      <c r="A6613">
        <v>4</v>
      </c>
      <c r="B6613" s="35">
        <v>41.4</v>
      </c>
    </row>
    <row r="6614" spans="1:2">
      <c r="A6614">
        <v>4</v>
      </c>
      <c r="B6614" s="35">
        <v>41.63</v>
      </c>
    </row>
    <row r="6615" spans="1:2">
      <c r="A6615">
        <v>4</v>
      </c>
      <c r="B6615" s="35">
        <v>41.79</v>
      </c>
    </row>
    <row r="6616" spans="1:2">
      <c r="A6616">
        <v>4</v>
      </c>
      <c r="B6616" s="35">
        <v>41.86</v>
      </c>
    </row>
    <row r="6617" spans="1:2">
      <c r="A6617">
        <v>4</v>
      </c>
      <c r="B6617" s="35">
        <v>42.09</v>
      </c>
    </row>
    <row r="6618" spans="1:2">
      <c r="A6618">
        <v>4</v>
      </c>
      <c r="B6618" s="35">
        <v>42.15</v>
      </c>
    </row>
    <row r="6619" spans="1:2">
      <c r="A6619">
        <v>4</v>
      </c>
      <c r="B6619" s="35">
        <v>42.34</v>
      </c>
    </row>
    <row r="6620" spans="1:2">
      <c r="A6620">
        <v>4</v>
      </c>
      <c r="B6620" s="35">
        <v>42.39</v>
      </c>
    </row>
    <row r="6621" spans="1:2">
      <c r="A6621">
        <v>4</v>
      </c>
      <c r="B6621" s="35">
        <v>42.48</v>
      </c>
    </row>
    <row r="6622" spans="1:2">
      <c r="A6622">
        <v>4</v>
      </c>
      <c r="B6622" s="35">
        <v>42.69</v>
      </c>
    </row>
    <row r="6623" spans="1:2">
      <c r="A6623">
        <v>4</v>
      </c>
      <c r="B6623" s="35">
        <v>42.99</v>
      </c>
    </row>
    <row r="6624" spans="1:2">
      <c r="A6624">
        <v>4</v>
      </c>
      <c r="B6624" s="35">
        <v>43</v>
      </c>
    </row>
    <row r="6625" spans="1:2">
      <c r="A6625">
        <v>4</v>
      </c>
      <c r="B6625" s="35">
        <v>43.04</v>
      </c>
    </row>
    <row r="6626" spans="1:2">
      <c r="A6626">
        <v>4</v>
      </c>
      <c r="B6626" s="35">
        <v>43.5</v>
      </c>
    </row>
    <row r="6627" spans="1:2">
      <c r="A6627">
        <v>4</v>
      </c>
      <c r="B6627" s="35">
        <v>43.6</v>
      </c>
    </row>
    <row r="6628" spans="1:2">
      <c r="A6628">
        <v>4</v>
      </c>
      <c r="B6628" s="35">
        <v>44</v>
      </c>
    </row>
    <row r="6629" spans="1:2">
      <c r="A6629">
        <v>4</v>
      </c>
      <c r="B6629" s="35">
        <v>44.25</v>
      </c>
    </row>
    <row r="6630" spans="1:2">
      <c r="A6630">
        <v>4</v>
      </c>
      <c r="B6630" s="35">
        <v>44.27</v>
      </c>
    </row>
    <row r="6631" spans="1:2">
      <c r="A6631">
        <v>4</v>
      </c>
      <c r="B6631" s="35">
        <v>44.35</v>
      </c>
    </row>
    <row r="6632" spans="1:2">
      <c r="A6632">
        <v>4</v>
      </c>
      <c r="B6632" s="35">
        <v>44.4</v>
      </c>
    </row>
    <row r="6633" spans="1:2">
      <c r="A6633">
        <v>4</v>
      </c>
      <c r="B6633" s="35">
        <v>44.7</v>
      </c>
    </row>
    <row r="6634" spans="1:2">
      <c r="A6634">
        <v>4</v>
      </c>
      <c r="B6634" s="35">
        <v>45.01</v>
      </c>
    </row>
    <row r="6635" spans="1:2">
      <c r="A6635">
        <v>4</v>
      </c>
      <c r="B6635" s="35">
        <v>45.05</v>
      </c>
    </row>
    <row r="6636" spans="1:2">
      <c r="A6636">
        <v>4</v>
      </c>
      <c r="B6636" s="35">
        <v>45.08</v>
      </c>
    </row>
    <row r="6637" spans="1:2">
      <c r="A6637">
        <v>4</v>
      </c>
      <c r="B6637" s="35">
        <v>45.14</v>
      </c>
    </row>
    <row r="6638" spans="1:2">
      <c r="A6638">
        <v>4</v>
      </c>
      <c r="B6638" s="35">
        <v>45.19</v>
      </c>
    </row>
    <row r="6639" spans="1:2">
      <c r="A6639">
        <v>4</v>
      </c>
      <c r="B6639" s="35">
        <v>45.2</v>
      </c>
    </row>
    <row r="6640" spans="1:2">
      <c r="A6640">
        <v>4</v>
      </c>
      <c r="B6640" s="35">
        <v>45.47</v>
      </c>
    </row>
    <row r="6641" spans="1:2">
      <c r="A6641">
        <v>4</v>
      </c>
      <c r="B6641" s="35">
        <v>45.54</v>
      </c>
    </row>
    <row r="6642" spans="1:2">
      <c r="A6642">
        <v>4</v>
      </c>
      <c r="B6642" s="35">
        <v>45.58</v>
      </c>
    </row>
    <row r="6643" spans="1:2">
      <c r="A6643">
        <v>4</v>
      </c>
      <c r="B6643" s="35">
        <v>45.67</v>
      </c>
    </row>
    <row r="6644" spans="1:2">
      <c r="A6644">
        <v>4</v>
      </c>
      <c r="B6644" s="35">
        <v>45.92</v>
      </c>
    </row>
    <row r="6645" spans="1:2">
      <c r="A6645">
        <v>4</v>
      </c>
      <c r="B6645" s="35">
        <v>45.98</v>
      </c>
    </row>
    <row r="6646" spans="1:2">
      <c r="A6646">
        <v>4</v>
      </c>
      <c r="B6646" s="35">
        <v>46.06</v>
      </c>
    </row>
    <row r="6647" spans="1:2">
      <c r="A6647">
        <v>4</v>
      </c>
      <c r="B6647" s="35">
        <v>46.14</v>
      </c>
    </row>
    <row r="6648" spans="1:2">
      <c r="A6648">
        <v>4</v>
      </c>
      <c r="B6648" s="35">
        <v>46.24</v>
      </c>
    </row>
    <row r="6649" spans="1:2">
      <c r="A6649">
        <v>4</v>
      </c>
      <c r="B6649" s="35">
        <v>46.27</v>
      </c>
    </row>
    <row r="6650" spans="1:2">
      <c r="A6650">
        <v>4</v>
      </c>
      <c r="B6650" s="35">
        <v>46.3</v>
      </c>
    </row>
    <row r="6651" spans="1:2">
      <c r="A6651">
        <v>4</v>
      </c>
      <c r="B6651" s="35">
        <v>46.5</v>
      </c>
    </row>
    <row r="6652" spans="1:2">
      <c r="A6652">
        <v>4</v>
      </c>
      <c r="B6652" s="35">
        <v>46.58</v>
      </c>
    </row>
    <row r="6653" spans="1:2">
      <c r="A6653">
        <v>4</v>
      </c>
      <c r="B6653" s="35">
        <v>46.62</v>
      </c>
    </row>
    <row r="6654" spans="1:2">
      <c r="A6654">
        <v>4</v>
      </c>
      <c r="B6654" s="35">
        <v>46.78</v>
      </c>
    </row>
    <row r="6655" spans="1:2">
      <c r="A6655">
        <v>4</v>
      </c>
      <c r="B6655" s="35">
        <v>46.9</v>
      </c>
    </row>
    <row r="6656" spans="1:2">
      <c r="A6656">
        <v>4</v>
      </c>
      <c r="B6656" s="35">
        <v>46.94</v>
      </c>
    </row>
    <row r="6657" spans="1:2">
      <c r="A6657">
        <v>4</v>
      </c>
      <c r="B6657" s="35">
        <v>47.03</v>
      </c>
    </row>
    <row r="6658" spans="1:2">
      <c r="A6658">
        <v>4</v>
      </c>
      <c r="B6658" s="35">
        <v>47.26</v>
      </c>
    </row>
    <row r="6659" spans="1:2">
      <c r="A6659">
        <v>4</v>
      </c>
      <c r="B6659" s="35">
        <v>47.34</v>
      </c>
    </row>
    <row r="6660" spans="1:2">
      <c r="A6660">
        <v>4</v>
      </c>
      <c r="B6660" s="35">
        <v>47.45</v>
      </c>
    </row>
    <row r="6661" spans="1:2">
      <c r="A6661">
        <v>4</v>
      </c>
      <c r="B6661" s="35">
        <v>47.5</v>
      </c>
    </row>
    <row r="6662" spans="1:2">
      <c r="A6662">
        <v>4</v>
      </c>
      <c r="B6662" s="35">
        <v>47.5</v>
      </c>
    </row>
    <row r="6663" spans="1:2">
      <c r="A6663">
        <v>4</v>
      </c>
      <c r="B6663" s="35">
        <v>47.55</v>
      </c>
    </row>
    <row r="6664" spans="1:2">
      <c r="A6664">
        <v>4</v>
      </c>
      <c r="B6664" s="35">
        <v>47.73</v>
      </c>
    </row>
    <row r="6665" spans="1:2">
      <c r="A6665">
        <v>4</v>
      </c>
      <c r="B6665" s="35">
        <v>47.82</v>
      </c>
    </row>
    <row r="6666" spans="1:2">
      <c r="A6666">
        <v>4</v>
      </c>
      <c r="B6666" s="35">
        <v>47.86</v>
      </c>
    </row>
    <row r="6667" spans="1:2">
      <c r="A6667">
        <v>4</v>
      </c>
      <c r="B6667" s="35">
        <v>47.86</v>
      </c>
    </row>
    <row r="6668" spans="1:2">
      <c r="A6668">
        <v>4</v>
      </c>
      <c r="B6668" s="35">
        <v>47.89</v>
      </c>
    </row>
    <row r="6669" spans="1:2">
      <c r="A6669">
        <v>4</v>
      </c>
      <c r="B6669" s="35">
        <v>47.96</v>
      </c>
    </row>
    <row r="6670" spans="1:2">
      <c r="A6670">
        <v>4</v>
      </c>
      <c r="B6670" s="35">
        <v>47.97</v>
      </c>
    </row>
    <row r="6671" spans="1:2">
      <c r="A6671">
        <v>4</v>
      </c>
      <c r="B6671" s="35">
        <v>48.14</v>
      </c>
    </row>
    <row r="6672" spans="1:2">
      <c r="A6672">
        <v>4</v>
      </c>
      <c r="B6672" s="35">
        <v>48.35</v>
      </c>
    </row>
    <row r="6673" spans="1:2">
      <c r="A6673">
        <v>4</v>
      </c>
      <c r="B6673" s="35">
        <v>48.43</v>
      </c>
    </row>
    <row r="6674" spans="1:2">
      <c r="A6674">
        <v>4</v>
      </c>
      <c r="B6674" s="35">
        <v>48.5</v>
      </c>
    </row>
    <row r="6675" spans="1:2">
      <c r="A6675">
        <v>4</v>
      </c>
      <c r="B6675" s="35">
        <v>48.62</v>
      </c>
    </row>
    <row r="6676" spans="1:2">
      <c r="A6676">
        <v>4</v>
      </c>
      <c r="B6676" s="35">
        <v>48.64</v>
      </c>
    </row>
    <row r="6677" spans="1:2">
      <c r="A6677">
        <v>4</v>
      </c>
      <c r="B6677" s="35">
        <v>48.71</v>
      </c>
    </row>
    <row r="6678" spans="1:2">
      <c r="A6678">
        <v>4</v>
      </c>
      <c r="B6678" s="35">
        <v>49</v>
      </c>
    </row>
    <row r="6679" spans="1:2">
      <c r="A6679">
        <v>4</v>
      </c>
      <c r="B6679" s="35">
        <v>49.04</v>
      </c>
    </row>
    <row r="6680" spans="1:2">
      <c r="A6680">
        <v>4</v>
      </c>
      <c r="B6680" s="35">
        <v>49.06</v>
      </c>
    </row>
    <row r="6681" spans="1:2">
      <c r="A6681">
        <v>4</v>
      </c>
      <c r="B6681" s="35">
        <v>49.07</v>
      </c>
    </row>
    <row r="6682" spans="1:2">
      <c r="A6682">
        <v>4</v>
      </c>
      <c r="B6682" s="35">
        <v>49.08</v>
      </c>
    </row>
    <row r="6683" spans="1:2">
      <c r="A6683">
        <v>4</v>
      </c>
      <c r="B6683" s="35">
        <v>49.32</v>
      </c>
    </row>
    <row r="6684" spans="1:2">
      <c r="A6684">
        <v>4</v>
      </c>
      <c r="B6684" s="35">
        <v>49.53</v>
      </c>
    </row>
    <row r="6685" spans="1:2">
      <c r="A6685">
        <v>4</v>
      </c>
      <c r="B6685" s="35">
        <v>49.58</v>
      </c>
    </row>
    <row r="6686" spans="1:2">
      <c r="A6686">
        <v>4</v>
      </c>
      <c r="B6686" s="35">
        <v>49.68</v>
      </c>
    </row>
    <row r="6687" spans="1:2">
      <c r="A6687">
        <v>4</v>
      </c>
      <c r="B6687" s="35">
        <v>49.7</v>
      </c>
    </row>
    <row r="6688" spans="1:2">
      <c r="A6688">
        <v>4</v>
      </c>
      <c r="B6688" s="35">
        <v>49.83</v>
      </c>
    </row>
    <row r="6689" spans="1:2">
      <c r="A6689">
        <v>4</v>
      </c>
      <c r="B6689" s="35">
        <v>49.91</v>
      </c>
    </row>
    <row r="6690" spans="1:2">
      <c r="A6690">
        <v>4</v>
      </c>
      <c r="B6690" s="35">
        <v>49.95</v>
      </c>
    </row>
    <row r="6691" spans="1:2">
      <c r="A6691">
        <v>4</v>
      </c>
      <c r="B6691" s="35">
        <v>49.97</v>
      </c>
    </row>
    <row r="6692" spans="1:2">
      <c r="A6692">
        <v>4</v>
      </c>
      <c r="B6692" s="35">
        <v>50</v>
      </c>
    </row>
    <row r="6693" spans="1:2">
      <c r="A6693">
        <v>4</v>
      </c>
      <c r="B6693" s="35">
        <v>50</v>
      </c>
    </row>
    <row r="6694" spans="1:2">
      <c r="A6694">
        <v>4</v>
      </c>
      <c r="B6694" s="35">
        <v>50</v>
      </c>
    </row>
    <row r="6695" spans="1:2">
      <c r="A6695">
        <v>4</v>
      </c>
      <c r="B6695" s="35">
        <v>50.14</v>
      </c>
    </row>
    <row r="6696" spans="1:2">
      <c r="A6696">
        <v>4</v>
      </c>
      <c r="B6696" s="35">
        <v>50.25</v>
      </c>
    </row>
    <row r="6697" spans="1:2">
      <c r="A6697">
        <v>4</v>
      </c>
      <c r="B6697" s="35">
        <v>50.29</v>
      </c>
    </row>
    <row r="6698" spans="1:2">
      <c r="A6698">
        <v>4</v>
      </c>
      <c r="B6698" s="35">
        <v>50.36</v>
      </c>
    </row>
    <row r="6699" spans="1:2">
      <c r="A6699">
        <v>4</v>
      </c>
      <c r="B6699" s="35">
        <v>50.44</v>
      </c>
    </row>
    <row r="6700" spans="1:2">
      <c r="A6700">
        <v>4</v>
      </c>
      <c r="B6700" s="35">
        <v>50.46</v>
      </c>
    </row>
    <row r="6701" spans="1:2">
      <c r="A6701">
        <v>4</v>
      </c>
      <c r="B6701" s="35">
        <v>50.53</v>
      </c>
    </row>
    <row r="6702" spans="1:2">
      <c r="A6702">
        <v>4</v>
      </c>
      <c r="B6702" s="35">
        <v>50.74</v>
      </c>
    </row>
    <row r="6703" spans="1:2">
      <c r="A6703">
        <v>4</v>
      </c>
      <c r="B6703" s="35">
        <v>50.75</v>
      </c>
    </row>
    <row r="6704" spans="1:2">
      <c r="A6704">
        <v>4</v>
      </c>
      <c r="B6704" s="35">
        <v>50.82</v>
      </c>
    </row>
    <row r="6705" spans="1:2">
      <c r="A6705">
        <v>4</v>
      </c>
      <c r="B6705" s="35">
        <v>50.89</v>
      </c>
    </row>
    <row r="6706" spans="1:2">
      <c r="A6706">
        <v>4</v>
      </c>
      <c r="B6706" s="35">
        <v>50.95</v>
      </c>
    </row>
    <row r="6707" spans="1:2">
      <c r="A6707">
        <v>4</v>
      </c>
      <c r="B6707" s="35">
        <v>50.98</v>
      </c>
    </row>
    <row r="6708" spans="1:2">
      <c r="A6708">
        <v>4</v>
      </c>
      <c r="B6708" s="35">
        <v>51</v>
      </c>
    </row>
    <row r="6709" spans="1:2">
      <c r="A6709">
        <v>4</v>
      </c>
      <c r="B6709" s="35">
        <v>51.05</v>
      </c>
    </row>
    <row r="6710" spans="1:2">
      <c r="A6710">
        <v>4</v>
      </c>
      <c r="B6710" s="35">
        <v>51.1</v>
      </c>
    </row>
    <row r="6711" spans="1:2">
      <c r="A6711">
        <v>4</v>
      </c>
      <c r="B6711" s="35">
        <v>51.13</v>
      </c>
    </row>
    <row r="6712" spans="1:2">
      <c r="A6712">
        <v>4</v>
      </c>
      <c r="B6712" s="35">
        <v>51.31</v>
      </c>
    </row>
    <row r="6713" spans="1:2">
      <c r="A6713">
        <v>4</v>
      </c>
      <c r="B6713" s="35">
        <v>51.4</v>
      </c>
    </row>
    <row r="6714" spans="1:2">
      <c r="A6714">
        <v>4</v>
      </c>
      <c r="B6714" s="35">
        <v>51.49</v>
      </c>
    </row>
    <row r="6715" spans="1:2">
      <c r="A6715">
        <v>4</v>
      </c>
      <c r="B6715" s="35">
        <v>51.52</v>
      </c>
    </row>
    <row r="6716" spans="1:2">
      <c r="A6716">
        <v>4</v>
      </c>
      <c r="B6716" s="35">
        <v>51.73</v>
      </c>
    </row>
    <row r="6717" spans="1:2">
      <c r="A6717">
        <v>4</v>
      </c>
      <c r="B6717" s="35">
        <v>51.8</v>
      </c>
    </row>
    <row r="6718" spans="1:2">
      <c r="A6718">
        <v>4</v>
      </c>
      <c r="B6718" s="35">
        <v>51.82</v>
      </c>
    </row>
    <row r="6719" spans="1:2">
      <c r="A6719">
        <v>4</v>
      </c>
      <c r="B6719" s="35">
        <v>51.86</v>
      </c>
    </row>
    <row r="6720" spans="1:2">
      <c r="A6720">
        <v>4</v>
      </c>
      <c r="B6720" s="35">
        <v>51.9</v>
      </c>
    </row>
    <row r="6721" spans="1:2">
      <c r="A6721">
        <v>4</v>
      </c>
      <c r="B6721" s="35">
        <v>52.08</v>
      </c>
    </row>
    <row r="6722" spans="1:2">
      <c r="A6722">
        <v>4</v>
      </c>
      <c r="B6722" s="35">
        <v>52.13</v>
      </c>
    </row>
    <row r="6723" spans="1:2">
      <c r="A6723">
        <v>4</v>
      </c>
      <c r="B6723" s="35">
        <v>52.16</v>
      </c>
    </row>
    <row r="6724" spans="1:2">
      <c r="A6724">
        <v>4</v>
      </c>
      <c r="B6724" s="35">
        <v>52.26</v>
      </c>
    </row>
    <row r="6725" spans="1:2">
      <c r="A6725">
        <v>4</v>
      </c>
      <c r="B6725" s="35">
        <v>52.36</v>
      </c>
    </row>
    <row r="6726" spans="1:2">
      <c r="A6726">
        <v>4</v>
      </c>
      <c r="B6726" s="35">
        <v>52.38</v>
      </c>
    </row>
    <row r="6727" spans="1:2">
      <c r="A6727">
        <v>4</v>
      </c>
      <c r="B6727" s="35">
        <v>52.39</v>
      </c>
    </row>
    <row r="6728" spans="1:2">
      <c r="A6728">
        <v>4</v>
      </c>
      <c r="B6728" s="35">
        <v>52.39</v>
      </c>
    </row>
    <row r="6729" spans="1:2">
      <c r="A6729">
        <v>4</v>
      </c>
      <c r="B6729" s="35">
        <v>52.43</v>
      </c>
    </row>
    <row r="6730" spans="1:2">
      <c r="A6730">
        <v>4</v>
      </c>
      <c r="B6730" s="35">
        <v>52.44</v>
      </c>
    </row>
    <row r="6731" spans="1:2">
      <c r="A6731">
        <v>4</v>
      </c>
      <c r="B6731" s="35">
        <v>52.5</v>
      </c>
    </row>
    <row r="6732" spans="1:2">
      <c r="A6732">
        <v>4</v>
      </c>
      <c r="B6732" s="35">
        <v>52.53</v>
      </c>
    </row>
    <row r="6733" spans="1:2">
      <c r="A6733">
        <v>4</v>
      </c>
      <c r="B6733" s="35">
        <v>52.55</v>
      </c>
    </row>
    <row r="6734" spans="1:2">
      <c r="A6734">
        <v>4</v>
      </c>
      <c r="B6734" s="35">
        <v>52.8</v>
      </c>
    </row>
    <row r="6735" spans="1:2">
      <c r="A6735">
        <v>4</v>
      </c>
      <c r="B6735" s="35">
        <v>52.8</v>
      </c>
    </row>
    <row r="6736" spans="1:2">
      <c r="A6736">
        <v>4</v>
      </c>
      <c r="B6736" s="35">
        <v>52.81</v>
      </c>
    </row>
    <row r="6737" spans="1:2">
      <c r="A6737">
        <v>4</v>
      </c>
      <c r="B6737" s="35">
        <v>52.86</v>
      </c>
    </row>
    <row r="6738" spans="1:2">
      <c r="A6738">
        <v>4</v>
      </c>
      <c r="B6738" s="35">
        <v>52.97</v>
      </c>
    </row>
    <row r="6739" spans="1:2">
      <c r="A6739">
        <v>4</v>
      </c>
      <c r="B6739" s="35">
        <v>52.99</v>
      </c>
    </row>
    <row r="6740" spans="1:2">
      <c r="A6740">
        <v>4</v>
      </c>
      <c r="B6740" s="35">
        <v>53.3</v>
      </c>
    </row>
    <row r="6741" spans="1:2">
      <c r="A6741">
        <v>4</v>
      </c>
      <c r="B6741" s="35">
        <v>53.5</v>
      </c>
    </row>
    <row r="6742" spans="1:2">
      <c r="A6742">
        <v>4</v>
      </c>
      <c r="B6742" s="35">
        <v>53.7</v>
      </c>
    </row>
    <row r="6743" spans="1:2">
      <c r="A6743">
        <v>4</v>
      </c>
      <c r="B6743" s="35">
        <v>53.75</v>
      </c>
    </row>
    <row r="6744" spans="1:2">
      <c r="A6744">
        <v>4</v>
      </c>
      <c r="B6744" s="35">
        <v>54</v>
      </c>
    </row>
    <row r="6745" spans="1:2">
      <c r="A6745">
        <v>4</v>
      </c>
      <c r="B6745" s="35">
        <v>54.05</v>
      </c>
    </row>
    <row r="6746" spans="1:2">
      <c r="A6746">
        <v>4</v>
      </c>
      <c r="B6746" s="35">
        <v>54.05</v>
      </c>
    </row>
    <row r="6747" spans="1:2">
      <c r="A6747">
        <v>4</v>
      </c>
      <c r="B6747" s="35">
        <v>54.1</v>
      </c>
    </row>
    <row r="6748" spans="1:2">
      <c r="A6748">
        <v>4</v>
      </c>
      <c r="B6748" s="35">
        <v>54.15</v>
      </c>
    </row>
    <row r="6749" spans="1:2">
      <c r="A6749">
        <v>4</v>
      </c>
      <c r="B6749" s="35">
        <v>54.4</v>
      </c>
    </row>
    <row r="6750" spans="1:2">
      <c r="A6750">
        <v>4</v>
      </c>
      <c r="B6750" s="35">
        <v>54.48</v>
      </c>
    </row>
    <row r="6751" spans="1:2">
      <c r="A6751">
        <v>4</v>
      </c>
      <c r="B6751" s="35">
        <v>54.68</v>
      </c>
    </row>
    <row r="6752" spans="1:2">
      <c r="A6752">
        <v>4</v>
      </c>
      <c r="B6752" s="35">
        <v>54.79</v>
      </c>
    </row>
    <row r="6753" spans="1:2">
      <c r="A6753">
        <v>4</v>
      </c>
      <c r="B6753" s="35">
        <v>54.83</v>
      </c>
    </row>
    <row r="6754" spans="1:2">
      <c r="A6754">
        <v>4</v>
      </c>
      <c r="B6754" s="35">
        <v>55.01</v>
      </c>
    </row>
    <row r="6755" spans="1:2">
      <c r="A6755">
        <v>4</v>
      </c>
      <c r="B6755" s="35">
        <v>55.05</v>
      </c>
    </row>
    <row r="6756" spans="1:2">
      <c r="A6756">
        <v>4</v>
      </c>
      <c r="B6756" s="35">
        <v>55.45</v>
      </c>
    </row>
    <row r="6757" spans="1:2">
      <c r="A6757">
        <v>4</v>
      </c>
      <c r="B6757" s="35">
        <v>55.5</v>
      </c>
    </row>
    <row r="6758" spans="1:2">
      <c r="A6758">
        <v>4</v>
      </c>
      <c r="B6758" s="35">
        <v>55.68</v>
      </c>
    </row>
    <row r="6759" spans="1:2">
      <c r="A6759">
        <v>4</v>
      </c>
      <c r="B6759" s="35">
        <v>55.68</v>
      </c>
    </row>
    <row r="6760" spans="1:2">
      <c r="A6760">
        <v>4</v>
      </c>
      <c r="B6760" s="35">
        <v>55.96</v>
      </c>
    </row>
    <row r="6761" spans="1:2">
      <c r="A6761">
        <v>4</v>
      </c>
      <c r="B6761" s="35">
        <v>55.98</v>
      </c>
    </row>
    <row r="6762" spans="1:2">
      <c r="A6762">
        <v>4</v>
      </c>
      <c r="B6762" s="35">
        <v>56</v>
      </c>
    </row>
    <row r="6763" spans="1:2">
      <c r="A6763">
        <v>4</v>
      </c>
      <c r="B6763" s="35">
        <v>56</v>
      </c>
    </row>
    <row r="6764" spans="1:2">
      <c r="A6764">
        <v>4</v>
      </c>
      <c r="B6764" s="35">
        <v>56.01</v>
      </c>
    </row>
    <row r="6765" spans="1:2">
      <c r="A6765">
        <v>4</v>
      </c>
      <c r="B6765" s="35">
        <v>56.02</v>
      </c>
    </row>
    <row r="6766" spans="1:2">
      <c r="A6766">
        <v>4</v>
      </c>
      <c r="B6766" s="35">
        <v>56.63</v>
      </c>
    </row>
    <row r="6767" spans="1:2">
      <c r="A6767">
        <v>4</v>
      </c>
      <c r="B6767" s="35">
        <v>56.74</v>
      </c>
    </row>
    <row r="6768" spans="1:2">
      <c r="A6768">
        <v>4</v>
      </c>
      <c r="B6768" s="35">
        <v>57.48</v>
      </c>
    </row>
    <row r="6769" spans="1:2">
      <c r="A6769">
        <v>4</v>
      </c>
      <c r="B6769" s="35">
        <v>57.93</v>
      </c>
    </row>
    <row r="6770" spans="1:2">
      <c r="A6770">
        <v>4</v>
      </c>
      <c r="B6770" s="35">
        <v>58.16</v>
      </c>
    </row>
    <row r="6771" spans="1:2">
      <c r="A6771">
        <v>4</v>
      </c>
      <c r="B6771" s="35">
        <v>58.26</v>
      </c>
    </row>
    <row r="6772" spans="1:2">
      <c r="A6772">
        <v>4</v>
      </c>
      <c r="B6772" s="35">
        <v>58.87</v>
      </c>
    </row>
    <row r="6773" spans="1:2">
      <c r="A6773">
        <v>4</v>
      </c>
      <c r="B6773" s="35">
        <v>59.02</v>
      </c>
    </row>
    <row r="6774" spans="1:2">
      <c r="A6774">
        <v>4</v>
      </c>
      <c r="B6774" s="35">
        <v>59.45</v>
      </c>
    </row>
    <row r="6775" spans="1:2">
      <c r="A6775">
        <v>4</v>
      </c>
      <c r="B6775" s="35">
        <v>60.02</v>
      </c>
    </row>
    <row r="6776" spans="1:2">
      <c r="A6776">
        <v>4</v>
      </c>
      <c r="B6776" s="35">
        <v>60.55</v>
      </c>
    </row>
    <row r="6777" spans="1:2">
      <c r="A6777">
        <v>4</v>
      </c>
      <c r="B6777" s="35">
        <v>60.8</v>
      </c>
    </row>
    <row r="6778" spans="1:2">
      <c r="A6778">
        <v>4</v>
      </c>
      <c r="B6778" s="35">
        <v>60.81</v>
      </c>
    </row>
    <row r="6779" spans="1:2">
      <c r="A6779">
        <v>4</v>
      </c>
      <c r="B6779" s="35">
        <v>61.08</v>
      </c>
    </row>
    <row r="6780" spans="1:2">
      <c r="A6780">
        <v>4</v>
      </c>
      <c r="B6780" s="35">
        <v>61.25</v>
      </c>
    </row>
    <row r="6781" spans="1:2">
      <c r="A6781">
        <v>4</v>
      </c>
      <c r="B6781" s="35">
        <v>61.57</v>
      </c>
    </row>
    <row r="6782" spans="1:2">
      <c r="A6782">
        <v>4</v>
      </c>
      <c r="B6782" s="35">
        <v>61.77</v>
      </c>
    </row>
    <row r="6783" spans="1:2">
      <c r="A6783">
        <v>4</v>
      </c>
      <c r="B6783" s="35">
        <v>61.98</v>
      </c>
    </row>
    <row r="6784" spans="1:2">
      <c r="A6784">
        <v>4</v>
      </c>
      <c r="B6784" s="35">
        <v>62.02</v>
      </c>
    </row>
    <row r="6785" spans="1:2">
      <c r="A6785">
        <v>4</v>
      </c>
      <c r="B6785" s="35">
        <v>62.57</v>
      </c>
    </row>
    <row r="6786" spans="1:2">
      <c r="A6786">
        <v>4</v>
      </c>
      <c r="B6786" s="35">
        <v>63.3</v>
      </c>
    </row>
    <row r="6787" spans="1:2">
      <c r="A6787">
        <v>4</v>
      </c>
      <c r="B6787" s="35">
        <v>63.97</v>
      </c>
    </row>
    <row r="6788" spans="1:2">
      <c r="A6788">
        <v>4</v>
      </c>
      <c r="B6788" s="35">
        <v>68.900000000000006</v>
      </c>
    </row>
    <row r="6789" spans="1:2">
      <c r="A6789">
        <v>4</v>
      </c>
      <c r="B6789" s="35">
        <v>30.3</v>
      </c>
    </row>
    <row r="6790" spans="1:2">
      <c r="A6790">
        <v>4</v>
      </c>
      <c r="B6790" s="35">
        <v>41.71</v>
      </c>
    </row>
    <row r="6791" spans="1:2">
      <c r="A6791">
        <v>4</v>
      </c>
      <c r="B6791" s="35">
        <v>42.57</v>
      </c>
    </row>
    <row r="6792" spans="1:2">
      <c r="A6792">
        <v>4</v>
      </c>
      <c r="B6792" s="35">
        <v>45.02</v>
      </c>
    </row>
    <row r="6793" spans="1:2">
      <c r="A6793">
        <v>4</v>
      </c>
      <c r="B6793" s="35">
        <v>45.91</v>
      </c>
    </row>
    <row r="6794" spans="1:2">
      <c r="A6794">
        <v>4</v>
      </c>
      <c r="B6794" s="35">
        <v>46</v>
      </c>
    </row>
    <row r="6795" spans="1:2">
      <c r="A6795">
        <v>4</v>
      </c>
      <c r="B6795" s="35">
        <v>49.28</v>
      </c>
    </row>
    <row r="6796" spans="1:2">
      <c r="A6796">
        <v>4</v>
      </c>
      <c r="B6796" s="35">
        <v>50.06</v>
      </c>
    </row>
    <row r="6797" spans="1:2">
      <c r="A6797">
        <v>4</v>
      </c>
      <c r="B6797" s="35">
        <v>55.06</v>
      </c>
    </row>
    <row r="6798" spans="1:2">
      <c r="A6798">
        <v>4</v>
      </c>
      <c r="B6798" s="35">
        <v>55.53</v>
      </c>
    </row>
    <row r="6799" spans="1:2">
      <c r="A6799">
        <v>4</v>
      </c>
      <c r="B6799" s="35">
        <v>55.7</v>
      </c>
    </row>
    <row r="6800" spans="1:2">
      <c r="A6800">
        <v>4</v>
      </c>
      <c r="B6800" s="35">
        <v>56.54</v>
      </c>
    </row>
    <row r="6801" spans="1:2">
      <c r="A6801">
        <v>4</v>
      </c>
      <c r="B6801" s="35">
        <v>57.75</v>
      </c>
    </row>
    <row r="6802" spans="1:2">
      <c r="A6802">
        <v>4</v>
      </c>
      <c r="B6802" s="35">
        <v>58.03</v>
      </c>
    </row>
    <row r="6803" spans="1:2">
      <c r="A6803">
        <v>4</v>
      </c>
      <c r="B6803" s="35">
        <v>58.97</v>
      </c>
    </row>
    <row r="6804" spans="1:2">
      <c r="A6804">
        <v>4</v>
      </c>
      <c r="B6804" s="35">
        <v>45.55</v>
      </c>
    </row>
    <row r="6805" spans="1:2">
      <c r="A6805">
        <v>4</v>
      </c>
      <c r="B6805" s="35">
        <v>50.7</v>
      </c>
    </row>
    <row r="6806" spans="1:2">
      <c r="A6806">
        <v>4</v>
      </c>
      <c r="B6806" s="35">
        <v>35.270000000000003</v>
      </c>
    </row>
    <row r="6807" spans="1:2">
      <c r="A6807">
        <v>4</v>
      </c>
      <c r="B6807" s="35">
        <v>41.37</v>
      </c>
    </row>
    <row r="6808" spans="1:2">
      <c r="A6808">
        <v>4</v>
      </c>
      <c r="B6808" s="35">
        <v>47.05</v>
      </c>
    </row>
    <row r="6809" spans="1:2">
      <c r="A6809">
        <v>4</v>
      </c>
      <c r="B6809" s="35">
        <v>49.51</v>
      </c>
    </row>
    <row r="6810" spans="1:2">
      <c r="A6810">
        <v>4</v>
      </c>
      <c r="B6810" s="35">
        <v>50.12</v>
      </c>
    </row>
    <row r="6811" spans="1:2">
      <c r="A6811">
        <v>4</v>
      </c>
      <c r="B6811" s="35">
        <v>52.26</v>
      </c>
    </row>
    <row r="6812" spans="1:2">
      <c r="A6812">
        <v>4</v>
      </c>
      <c r="B6812" s="35">
        <v>47.47</v>
      </c>
    </row>
    <row r="6813" spans="1:2">
      <c r="A6813">
        <v>4</v>
      </c>
      <c r="B6813" s="35">
        <v>50</v>
      </c>
    </row>
    <row r="6814" spans="1:2">
      <c r="A6814">
        <v>4</v>
      </c>
      <c r="B6814" s="35">
        <v>8</v>
      </c>
    </row>
    <row r="6815" spans="1:2">
      <c r="A6815">
        <v>4</v>
      </c>
      <c r="B6815" s="35">
        <v>8.99</v>
      </c>
    </row>
    <row r="6816" spans="1:2">
      <c r="A6816">
        <v>4</v>
      </c>
      <c r="B6816" s="35">
        <v>12.52</v>
      </c>
    </row>
    <row r="6817" spans="1:2">
      <c r="A6817">
        <v>4</v>
      </c>
      <c r="B6817" s="35">
        <v>12.6</v>
      </c>
    </row>
    <row r="6818" spans="1:2">
      <c r="A6818">
        <v>4</v>
      </c>
      <c r="B6818" s="35">
        <v>12.84</v>
      </c>
    </row>
    <row r="6819" spans="1:2">
      <c r="A6819">
        <v>4</v>
      </c>
      <c r="B6819" s="35">
        <v>14.07</v>
      </c>
    </row>
    <row r="6820" spans="1:2">
      <c r="A6820">
        <v>4</v>
      </c>
      <c r="B6820" s="35">
        <v>16.03</v>
      </c>
    </row>
    <row r="6821" spans="1:2">
      <c r="A6821">
        <v>4</v>
      </c>
      <c r="B6821" s="35">
        <v>16.149999999999999</v>
      </c>
    </row>
    <row r="6822" spans="1:2">
      <c r="A6822">
        <v>4</v>
      </c>
      <c r="B6822" s="35">
        <v>16.38</v>
      </c>
    </row>
    <row r="6823" spans="1:2">
      <c r="A6823">
        <v>4</v>
      </c>
      <c r="B6823" s="35">
        <v>17.78</v>
      </c>
    </row>
    <row r="6824" spans="1:2">
      <c r="A6824">
        <v>4</v>
      </c>
      <c r="B6824" s="35">
        <v>18.57</v>
      </c>
    </row>
    <row r="6825" spans="1:2">
      <c r="A6825">
        <v>4</v>
      </c>
      <c r="B6825" s="35">
        <v>19.809999999999999</v>
      </c>
    </row>
    <row r="6826" spans="1:2">
      <c r="A6826">
        <v>4</v>
      </c>
      <c r="B6826" s="35">
        <v>19.88</v>
      </c>
    </row>
    <row r="6827" spans="1:2">
      <c r="A6827">
        <v>4</v>
      </c>
      <c r="B6827" s="35">
        <v>20</v>
      </c>
    </row>
    <row r="6828" spans="1:2">
      <c r="A6828">
        <v>4</v>
      </c>
      <c r="B6828" s="35">
        <v>21.64</v>
      </c>
    </row>
    <row r="6829" spans="1:2">
      <c r="A6829">
        <v>4</v>
      </c>
      <c r="B6829" s="35">
        <v>22</v>
      </c>
    </row>
    <row r="6830" spans="1:2">
      <c r="A6830">
        <v>4</v>
      </c>
      <c r="B6830" s="35">
        <v>22</v>
      </c>
    </row>
    <row r="6831" spans="1:2">
      <c r="A6831">
        <v>4</v>
      </c>
      <c r="B6831" s="35">
        <v>23.3</v>
      </c>
    </row>
    <row r="6832" spans="1:2">
      <c r="A6832">
        <v>4</v>
      </c>
      <c r="B6832" s="35">
        <v>23.9</v>
      </c>
    </row>
    <row r="6833" spans="1:2">
      <c r="A6833">
        <v>4</v>
      </c>
      <c r="B6833" s="35">
        <v>24.04</v>
      </c>
    </row>
    <row r="6834" spans="1:2">
      <c r="A6834">
        <v>4</v>
      </c>
      <c r="B6834" s="35">
        <v>24.25</v>
      </c>
    </row>
    <row r="6835" spans="1:2">
      <c r="A6835">
        <v>4</v>
      </c>
      <c r="B6835" s="35">
        <v>24.49</v>
      </c>
    </row>
    <row r="6836" spans="1:2">
      <c r="A6836">
        <v>4</v>
      </c>
      <c r="B6836" s="35">
        <v>24.5</v>
      </c>
    </row>
    <row r="6837" spans="1:2">
      <c r="A6837">
        <v>4</v>
      </c>
      <c r="B6837" s="35">
        <v>24.75</v>
      </c>
    </row>
    <row r="6838" spans="1:2">
      <c r="A6838">
        <v>4</v>
      </c>
      <c r="B6838" s="35">
        <v>25.49</v>
      </c>
    </row>
    <row r="6839" spans="1:2">
      <c r="A6839">
        <v>4</v>
      </c>
      <c r="B6839" s="35">
        <v>25.87</v>
      </c>
    </row>
    <row r="6840" spans="1:2">
      <c r="A6840">
        <v>4</v>
      </c>
      <c r="B6840" s="35">
        <v>26</v>
      </c>
    </row>
    <row r="6841" spans="1:2">
      <c r="A6841">
        <v>4</v>
      </c>
      <c r="B6841" s="35">
        <v>26.1</v>
      </c>
    </row>
    <row r="6842" spans="1:2">
      <c r="A6842">
        <v>4</v>
      </c>
      <c r="B6842" s="35">
        <v>26.13</v>
      </c>
    </row>
    <row r="6843" spans="1:2">
      <c r="A6843">
        <v>4</v>
      </c>
      <c r="B6843" s="35">
        <v>26.21</v>
      </c>
    </row>
    <row r="6844" spans="1:2">
      <c r="A6844">
        <v>4</v>
      </c>
      <c r="B6844" s="35">
        <v>26.27</v>
      </c>
    </row>
    <row r="6845" spans="1:2">
      <c r="A6845">
        <v>4</v>
      </c>
      <c r="B6845" s="35">
        <v>26.56</v>
      </c>
    </row>
    <row r="6846" spans="1:2">
      <c r="A6846">
        <v>4</v>
      </c>
      <c r="B6846" s="35">
        <v>26.85</v>
      </c>
    </row>
    <row r="6847" spans="1:2">
      <c r="A6847">
        <v>4</v>
      </c>
      <c r="B6847" s="35">
        <v>26.97</v>
      </c>
    </row>
    <row r="6848" spans="1:2">
      <c r="A6848">
        <v>4</v>
      </c>
      <c r="B6848" s="35">
        <v>27</v>
      </c>
    </row>
    <row r="6849" spans="1:2">
      <c r="A6849">
        <v>4</v>
      </c>
      <c r="B6849" s="35">
        <v>27.5</v>
      </c>
    </row>
    <row r="6850" spans="1:2">
      <c r="A6850">
        <v>4</v>
      </c>
      <c r="B6850" s="35">
        <v>27.88</v>
      </c>
    </row>
    <row r="6851" spans="1:2">
      <c r="A6851">
        <v>4</v>
      </c>
      <c r="B6851" s="35">
        <v>27.9</v>
      </c>
    </row>
    <row r="6852" spans="1:2">
      <c r="A6852">
        <v>4</v>
      </c>
      <c r="B6852" s="35">
        <v>27.97</v>
      </c>
    </row>
    <row r="6853" spans="1:2">
      <c r="A6853">
        <v>4</v>
      </c>
      <c r="B6853" s="35">
        <v>28.06</v>
      </c>
    </row>
    <row r="6854" spans="1:2">
      <c r="A6854">
        <v>4</v>
      </c>
      <c r="B6854" s="35">
        <v>28.19</v>
      </c>
    </row>
    <row r="6855" spans="1:2">
      <c r="A6855">
        <v>4</v>
      </c>
      <c r="B6855" s="35">
        <v>28.3</v>
      </c>
    </row>
    <row r="6856" spans="1:2">
      <c r="A6856">
        <v>4</v>
      </c>
      <c r="B6856" s="35">
        <v>28.4</v>
      </c>
    </row>
    <row r="6857" spans="1:2">
      <c r="A6857">
        <v>4</v>
      </c>
      <c r="B6857" s="35">
        <v>28.68</v>
      </c>
    </row>
    <row r="6858" spans="1:2">
      <c r="A6858">
        <v>4</v>
      </c>
      <c r="B6858" s="35">
        <v>28.8</v>
      </c>
    </row>
    <row r="6859" spans="1:2">
      <c r="A6859">
        <v>4</v>
      </c>
      <c r="B6859" s="35">
        <v>28.8</v>
      </c>
    </row>
    <row r="6860" spans="1:2">
      <c r="A6860">
        <v>4</v>
      </c>
      <c r="B6860" s="35">
        <v>29</v>
      </c>
    </row>
    <row r="6861" spans="1:2">
      <c r="A6861">
        <v>4</v>
      </c>
      <c r="B6861" s="35">
        <v>29.25</v>
      </c>
    </row>
    <row r="6862" spans="1:2">
      <c r="A6862">
        <v>4</v>
      </c>
      <c r="B6862" s="35">
        <v>29.33</v>
      </c>
    </row>
    <row r="6863" spans="1:2">
      <c r="A6863">
        <v>4</v>
      </c>
      <c r="B6863" s="35">
        <v>29.45</v>
      </c>
    </row>
    <row r="6864" spans="1:2">
      <c r="A6864">
        <v>4</v>
      </c>
      <c r="B6864" s="35">
        <v>29.49</v>
      </c>
    </row>
    <row r="6865" spans="1:2">
      <c r="A6865">
        <v>4</v>
      </c>
      <c r="B6865" s="35">
        <v>29.5</v>
      </c>
    </row>
    <row r="6866" spans="1:2">
      <c r="A6866">
        <v>4</v>
      </c>
      <c r="B6866" s="35">
        <v>29.5</v>
      </c>
    </row>
    <row r="6867" spans="1:2">
      <c r="A6867">
        <v>4</v>
      </c>
      <c r="B6867" s="35">
        <v>29.55</v>
      </c>
    </row>
    <row r="6868" spans="1:2">
      <c r="A6868">
        <v>4</v>
      </c>
      <c r="B6868" s="35">
        <v>29.69</v>
      </c>
    </row>
    <row r="6869" spans="1:2">
      <c r="A6869">
        <v>4</v>
      </c>
      <c r="B6869" s="35">
        <v>29.8</v>
      </c>
    </row>
    <row r="6870" spans="1:2">
      <c r="A6870">
        <v>4</v>
      </c>
      <c r="B6870" s="35">
        <v>29.84</v>
      </c>
    </row>
    <row r="6871" spans="1:2">
      <c r="A6871">
        <v>4</v>
      </c>
      <c r="B6871" s="35">
        <v>29.9</v>
      </c>
    </row>
    <row r="6872" spans="1:2">
      <c r="A6872">
        <v>4</v>
      </c>
      <c r="B6872" s="35">
        <v>29.9</v>
      </c>
    </row>
    <row r="6873" spans="1:2">
      <c r="A6873">
        <v>4</v>
      </c>
      <c r="B6873" s="35">
        <v>30</v>
      </c>
    </row>
    <row r="6874" spans="1:2">
      <c r="A6874">
        <v>4</v>
      </c>
      <c r="B6874" s="35">
        <v>30</v>
      </c>
    </row>
    <row r="6875" spans="1:2">
      <c r="A6875">
        <v>4</v>
      </c>
      <c r="B6875" s="35">
        <v>30</v>
      </c>
    </row>
    <row r="6876" spans="1:2">
      <c r="A6876">
        <v>4</v>
      </c>
      <c r="B6876" s="35">
        <v>30</v>
      </c>
    </row>
    <row r="6877" spans="1:2">
      <c r="A6877">
        <v>4</v>
      </c>
      <c r="B6877" s="35">
        <v>30.03</v>
      </c>
    </row>
    <row r="6878" spans="1:2">
      <c r="A6878">
        <v>4</v>
      </c>
      <c r="B6878" s="35">
        <v>30.03</v>
      </c>
    </row>
    <row r="6879" spans="1:2">
      <c r="A6879">
        <v>4</v>
      </c>
      <c r="B6879" s="35">
        <v>30.1</v>
      </c>
    </row>
    <row r="6880" spans="1:2">
      <c r="A6880">
        <v>4</v>
      </c>
      <c r="B6880" s="35">
        <v>30.19</v>
      </c>
    </row>
    <row r="6881" spans="1:2">
      <c r="A6881">
        <v>4</v>
      </c>
      <c r="B6881" s="35">
        <v>30.25</v>
      </c>
    </row>
    <row r="6882" spans="1:2">
      <c r="A6882">
        <v>4</v>
      </c>
      <c r="B6882" s="35">
        <v>30.25</v>
      </c>
    </row>
    <row r="6883" spans="1:2">
      <c r="A6883">
        <v>4</v>
      </c>
      <c r="B6883" s="35">
        <v>30.25</v>
      </c>
    </row>
    <row r="6884" spans="1:2">
      <c r="A6884">
        <v>4</v>
      </c>
      <c r="B6884" s="35">
        <v>30.39</v>
      </c>
    </row>
    <row r="6885" spans="1:2">
      <c r="A6885">
        <v>4</v>
      </c>
      <c r="B6885" s="35">
        <v>30.49</v>
      </c>
    </row>
    <row r="6886" spans="1:2">
      <c r="A6886">
        <v>4</v>
      </c>
      <c r="B6886" s="35">
        <v>30.5</v>
      </c>
    </row>
    <row r="6887" spans="1:2">
      <c r="A6887">
        <v>4</v>
      </c>
      <c r="B6887" s="35">
        <v>30.5</v>
      </c>
    </row>
    <row r="6888" spans="1:2">
      <c r="A6888">
        <v>4</v>
      </c>
      <c r="B6888" s="35">
        <v>30.7</v>
      </c>
    </row>
    <row r="6889" spans="1:2">
      <c r="A6889">
        <v>4</v>
      </c>
      <c r="B6889" s="35">
        <v>30.7</v>
      </c>
    </row>
    <row r="6890" spans="1:2">
      <c r="A6890">
        <v>4</v>
      </c>
      <c r="B6890" s="35">
        <v>31</v>
      </c>
    </row>
    <row r="6891" spans="1:2">
      <c r="A6891">
        <v>4</v>
      </c>
      <c r="B6891" s="35">
        <v>31.09</v>
      </c>
    </row>
    <row r="6892" spans="1:2">
      <c r="A6892">
        <v>4</v>
      </c>
      <c r="B6892" s="35">
        <v>31.25</v>
      </c>
    </row>
    <row r="6893" spans="1:2">
      <c r="A6893">
        <v>4</v>
      </c>
      <c r="B6893" s="35">
        <v>31.28</v>
      </c>
    </row>
    <row r="6894" spans="1:2">
      <c r="A6894">
        <v>4</v>
      </c>
      <c r="B6894" s="35">
        <v>31.55</v>
      </c>
    </row>
    <row r="6895" spans="1:2">
      <c r="A6895">
        <v>4</v>
      </c>
      <c r="B6895" s="35">
        <v>31.55</v>
      </c>
    </row>
    <row r="6896" spans="1:2">
      <c r="A6896">
        <v>4</v>
      </c>
      <c r="B6896" s="35">
        <v>31.64</v>
      </c>
    </row>
    <row r="6897" spans="1:2">
      <c r="A6897">
        <v>4</v>
      </c>
      <c r="B6897" s="35">
        <v>31.71</v>
      </c>
    </row>
    <row r="6898" spans="1:2">
      <c r="A6898">
        <v>4</v>
      </c>
      <c r="B6898" s="35">
        <v>31.82</v>
      </c>
    </row>
    <row r="6899" spans="1:2">
      <c r="A6899">
        <v>4</v>
      </c>
      <c r="B6899" s="35">
        <v>31.82</v>
      </c>
    </row>
    <row r="6900" spans="1:2">
      <c r="A6900">
        <v>4</v>
      </c>
      <c r="B6900" s="35">
        <v>31.99</v>
      </c>
    </row>
    <row r="6901" spans="1:2">
      <c r="A6901">
        <v>4</v>
      </c>
      <c r="B6901" s="35">
        <v>32.01</v>
      </c>
    </row>
    <row r="6902" spans="1:2">
      <c r="A6902">
        <v>4</v>
      </c>
      <c r="B6902" s="35">
        <v>32.049999999999997</v>
      </c>
    </row>
    <row r="6903" spans="1:2">
      <c r="A6903">
        <v>4</v>
      </c>
      <c r="B6903" s="35">
        <v>32.049999999999997</v>
      </c>
    </row>
    <row r="6904" spans="1:2">
      <c r="A6904">
        <v>4</v>
      </c>
      <c r="B6904" s="35">
        <v>32.1</v>
      </c>
    </row>
    <row r="6905" spans="1:2">
      <c r="A6905">
        <v>4</v>
      </c>
      <c r="B6905" s="35">
        <v>32.1</v>
      </c>
    </row>
    <row r="6906" spans="1:2">
      <c r="A6906">
        <v>4</v>
      </c>
      <c r="B6906" s="35">
        <v>32.1</v>
      </c>
    </row>
    <row r="6907" spans="1:2">
      <c r="A6907">
        <v>4</v>
      </c>
      <c r="B6907" s="35">
        <v>32.130000000000003</v>
      </c>
    </row>
    <row r="6908" spans="1:2">
      <c r="A6908">
        <v>4</v>
      </c>
      <c r="B6908" s="35">
        <v>32.25</v>
      </c>
    </row>
    <row r="6909" spans="1:2">
      <c r="A6909">
        <v>4</v>
      </c>
      <c r="B6909" s="35">
        <v>32.28</v>
      </c>
    </row>
    <row r="6910" spans="1:2">
      <c r="A6910">
        <v>4</v>
      </c>
      <c r="B6910" s="35">
        <v>32.4</v>
      </c>
    </row>
    <row r="6911" spans="1:2">
      <c r="A6911">
        <v>4</v>
      </c>
      <c r="B6911" s="35">
        <v>32.4</v>
      </c>
    </row>
    <row r="6912" spans="1:2">
      <c r="A6912">
        <v>4</v>
      </c>
      <c r="B6912" s="35">
        <v>32.4</v>
      </c>
    </row>
    <row r="6913" spans="1:2">
      <c r="A6913">
        <v>4</v>
      </c>
      <c r="B6913" s="35">
        <v>32.409999999999997</v>
      </c>
    </row>
    <row r="6914" spans="1:2">
      <c r="A6914">
        <v>4</v>
      </c>
      <c r="B6914" s="35">
        <v>32.409999999999997</v>
      </c>
    </row>
    <row r="6915" spans="1:2">
      <c r="A6915">
        <v>4</v>
      </c>
      <c r="B6915" s="35">
        <v>32.42</v>
      </c>
    </row>
    <row r="6916" spans="1:2">
      <c r="A6916">
        <v>4</v>
      </c>
      <c r="B6916" s="35">
        <v>32.5</v>
      </c>
    </row>
    <row r="6917" spans="1:2">
      <c r="A6917">
        <v>4</v>
      </c>
      <c r="B6917" s="35">
        <v>32.549999999999997</v>
      </c>
    </row>
    <row r="6918" spans="1:2">
      <c r="A6918">
        <v>4</v>
      </c>
      <c r="B6918" s="35">
        <v>32.549999999999997</v>
      </c>
    </row>
    <row r="6919" spans="1:2">
      <c r="A6919">
        <v>4</v>
      </c>
      <c r="B6919" s="35">
        <v>32.549999999999997</v>
      </c>
    </row>
    <row r="6920" spans="1:2">
      <c r="A6920">
        <v>4</v>
      </c>
      <c r="B6920" s="35">
        <v>32.549999999999997</v>
      </c>
    </row>
    <row r="6921" spans="1:2">
      <c r="A6921">
        <v>4</v>
      </c>
      <c r="B6921" s="35">
        <v>32.6</v>
      </c>
    </row>
    <row r="6922" spans="1:2">
      <c r="A6922">
        <v>4</v>
      </c>
      <c r="B6922" s="35">
        <v>32.6</v>
      </c>
    </row>
    <row r="6923" spans="1:2">
      <c r="A6923">
        <v>4</v>
      </c>
      <c r="B6923" s="35">
        <v>32.630000000000003</v>
      </c>
    </row>
    <row r="6924" spans="1:2">
      <c r="A6924">
        <v>4</v>
      </c>
      <c r="B6924" s="35">
        <v>32.68</v>
      </c>
    </row>
    <row r="6925" spans="1:2">
      <c r="A6925">
        <v>4</v>
      </c>
      <c r="B6925" s="35">
        <v>32.89</v>
      </c>
    </row>
    <row r="6926" spans="1:2">
      <c r="A6926">
        <v>4</v>
      </c>
      <c r="B6926" s="35">
        <v>32.9</v>
      </c>
    </row>
    <row r="6927" spans="1:2">
      <c r="A6927">
        <v>4</v>
      </c>
      <c r="B6927" s="35">
        <v>32.9</v>
      </c>
    </row>
    <row r="6928" spans="1:2">
      <c r="A6928">
        <v>4</v>
      </c>
      <c r="B6928" s="35">
        <v>32.99</v>
      </c>
    </row>
    <row r="6929" spans="1:2">
      <c r="A6929">
        <v>4</v>
      </c>
      <c r="B6929" s="35">
        <v>33</v>
      </c>
    </row>
    <row r="6930" spans="1:2">
      <c r="A6930">
        <v>4</v>
      </c>
      <c r="B6930" s="35">
        <v>33</v>
      </c>
    </row>
    <row r="6931" spans="1:2">
      <c r="A6931">
        <v>4</v>
      </c>
      <c r="B6931" s="35">
        <v>33.01</v>
      </c>
    </row>
    <row r="6932" spans="1:2">
      <c r="A6932">
        <v>4</v>
      </c>
      <c r="B6932" s="35">
        <v>33.01</v>
      </c>
    </row>
    <row r="6933" spans="1:2">
      <c r="A6933">
        <v>4</v>
      </c>
      <c r="B6933" s="35">
        <v>33.19</v>
      </c>
    </row>
    <row r="6934" spans="1:2">
      <c r="A6934">
        <v>4</v>
      </c>
      <c r="B6934" s="35">
        <v>33.31</v>
      </c>
    </row>
    <row r="6935" spans="1:2">
      <c r="A6935">
        <v>4</v>
      </c>
      <c r="B6935" s="35">
        <v>33.39</v>
      </c>
    </row>
    <row r="6936" spans="1:2">
      <c r="A6936">
        <v>4</v>
      </c>
      <c r="B6936" s="35">
        <v>33.4</v>
      </c>
    </row>
    <row r="6937" spans="1:2">
      <c r="A6937">
        <v>4</v>
      </c>
      <c r="B6937" s="35">
        <v>33.4</v>
      </c>
    </row>
    <row r="6938" spans="1:2">
      <c r="A6938">
        <v>4</v>
      </c>
      <c r="B6938" s="35">
        <v>33.44</v>
      </c>
    </row>
    <row r="6939" spans="1:2">
      <c r="A6939">
        <v>4</v>
      </c>
      <c r="B6939" s="35">
        <v>33.5</v>
      </c>
    </row>
    <row r="6940" spans="1:2">
      <c r="A6940">
        <v>4</v>
      </c>
      <c r="B6940" s="35">
        <v>33.5</v>
      </c>
    </row>
    <row r="6941" spans="1:2">
      <c r="A6941">
        <v>4</v>
      </c>
      <c r="B6941" s="35">
        <v>33.590000000000003</v>
      </c>
    </row>
    <row r="6942" spans="1:2">
      <c r="A6942">
        <v>4</v>
      </c>
      <c r="B6942" s="35">
        <v>33.590000000000003</v>
      </c>
    </row>
    <row r="6943" spans="1:2">
      <c r="A6943">
        <v>4</v>
      </c>
      <c r="B6943" s="35">
        <v>33.64</v>
      </c>
    </row>
    <row r="6944" spans="1:2">
      <c r="A6944">
        <v>4</v>
      </c>
      <c r="B6944" s="35">
        <v>33.65</v>
      </c>
    </row>
    <row r="6945" spans="1:2">
      <c r="A6945">
        <v>4</v>
      </c>
      <c r="B6945" s="35">
        <v>33.67</v>
      </c>
    </row>
    <row r="6946" spans="1:2">
      <c r="A6946">
        <v>4</v>
      </c>
      <c r="B6946" s="35">
        <v>33.979999999999997</v>
      </c>
    </row>
    <row r="6947" spans="1:2">
      <c r="A6947">
        <v>4</v>
      </c>
      <c r="B6947" s="35">
        <v>33.979999999999997</v>
      </c>
    </row>
    <row r="6948" spans="1:2">
      <c r="A6948">
        <v>4</v>
      </c>
      <c r="B6948" s="35">
        <v>34</v>
      </c>
    </row>
    <row r="6949" spans="1:2">
      <c r="A6949">
        <v>4</v>
      </c>
      <c r="B6949" s="35">
        <v>34</v>
      </c>
    </row>
    <row r="6950" spans="1:2">
      <c r="A6950">
        <v>4</v>
      </c>
      <c r="B6950" s="35">
        <v>34</v>
      </c>
    </row>
    <row r="6951" spans="1:2">
      <c r="A6951">
        <v>4</v>
      </c>
      <c r="B6951" s="35">
        <v>34.01</v>
      </c>
    </row>
    <row r="6952" spans="1:2">
      <c r="A6952">
        <v>4</v>
      </c>
      <c r="B6952" s="35">
        <v>34.03</v>
      </c>
    </row>
    <row r="6953" spans="1:2">
      <c r="A6953">
        <v>4</v>
      </c>
      <c r="B6953" s="35">
        <v>34.049999999999997</v>
      </c>
    </row>
    <row r="6954" spans="1:2">
      <c r="A6954">
        <v>4</v>
      </c>
      <c r="B6954" s="35">
        <v>34.07</v>
      </c>
    </row>
    <row r="6955" spans="1:2">
      <c r="A6955">
        <v>4</v>
      </c>
      <c r="B6955" s="35">
        <v>34.07</v>
      </c>
    </row>
    <row r="6956" spans="1:2">
      <c r="A6956">
        <v>4</v>
      </c>
      <c r="B6956" s="35">
        <v>34.07</v>
      </c>
    </row>
    <row r="6957" spans="1:2">
      <c r="A6957">
        <v>4</v>
      </c>
      <c r="B6957" s="35">
        <v>34.1</v>
      </c>
    </row>
    <row r="6958" spans="1:2">
      <c r="A6958">
        <v>4</v>
      </c>
      <c r="B6958" s="35">
        <v>34.19</v>
      </c>
    </row>
    <row r="6959" spans="1:2">
      <c r="A6959">
        <v>4</v>
      </c>
      <c r="B6959" s="35">
        <v>34.200000000000003</v>
      </c>
    </row>
    <row r="6960" spans="1:2">
      <c r="A6960">
        <v>4</v>
      </c>
      <c r="B6960" s="35">
        <v>34.31</v>
      </c>
    </row>
    <row r="6961" spans="1:2">
      <c r="A6961">
        <v>4</v>
      </c>
      <c r="B6961" s="35">
        <v>34.33</v>
      </c>
    </row>
    <row r="6962" spans="1:2">
      <c r="A6962">
        <v>4</v>
      </c>
      <c r="B6962" s="35">
        <v>34.35</v>
      </c>
    </row>
    <row r="6963" spans="1:2">
      <c r="A6963">
        <v>4</v>
      </c>
      <c r="B6963" s="35">
        <v>34.4</v>
      </c>
    </row>
    <row r="6964" spans="1:2">
      <c r="A6964">
        <v>4</v>
      </c>
      <c r="B6964" s="35">
        <v>34.450000000000003</v>
      </c>
    </row>
    <row r="6965" spans="1:2">
      <c r="A6965">
        <v>4</v>
      </c>
      <c r="B6965" s="35">
        <v>34.5</v>
      </c>
    </row>
    <row r="6966" spans="1:2">
      <c r="A6966">
        <v>4</v>
      </c>
      <c r="B6966" s="35">
        <v>34.549999999999997</v>
      </c>
    </row>
    <row r="6967" spans="1:2">
      <c r="A6967">
        <v>4</v>
      </c>
      <c r="B6967" s="35">
        <v>34.549999999999997</v>
      </c>
    </row>
    <row r="6968" spans="1:2">
      <c r="A6968">
        <v>4</v>
      </c>
      <c r="B6968" s="35">
        <v>34.58</v>
      </c>
    </row>
    <row r="6969" spans="1:2">
      <c r="A6969">
        <v>4</v>
      </c>
      <c r="B6969" s="35">
        <v>34.6</v>
      </c>
    </row>
    <row r="6970" spans="1:2">
      <c r="A6970">
        <v>4</v>
      </c>
      <c r="B6970" s="35">
        <v>34.6</v>
      </c>
    </row>
    <row r="6971" spans="1:2">
      <c r="A6971">
        <v>4</v>
      </c>
      <c r="B6971" s="35">
        <v>34.65</v>
      </c>
    </row>
    <row r="6972" spans="1:2">
      <c r="A6972">
        <v>4</v>
      </c>
      <c r="B6972" s="35">
        <v>34.65</v>
      </c>
    </row>
    <row r="6973" spans="1:2">
      <c r="A6973">
        <v>4</v>
      </c>
      <c r="B6973" s="35">
        <v>34.85</v>
      </c>
    </row>
    <row r="6974" spans="1:2">
      <c r="A6974">
        <v>4</v>
      </c>
      <c r="B6974" s="35">
        <v>34.96</v>
      </c>
    </row>
    <row r="6975" spans="1:2">
      <c r="A6975">
        <v>4</v>
      </c>
      <c r="B6975" s="35">
        <v>35</v>
      </c>
    </row>
    <row r="6976" spans="1:2">
      <c r="A6976">
        <v>4</v>
      </c>
      <c r="B6976" s="35">
        <v>35</v>
      </c>
    </row>
    <row r="6977" spans="1:2">
      <c r="A6977">
        <v>4</v>
      </c>
      <c r="B6977" s="35">
        <v>35</v>
      </c>
    </row>
    <row r="6978" spans="1:2">
      <c r="A6978">
        <v>4</v>
      </c>
      <c r="B6978" s="35">
        <v>35</v>
      </c>
    </row>
    <row r="6979" spans="1:2">
      <c r="A6979">
        <v>4</v>
      </c>
      <c r="B6979" s="35">
        <v>35.049999999999997</v>
      </c>
    </row>
    <row r="6980" spans="1:2">
      <c r="A6980">
        <v>4</v>
      </c>
      <c r="B6980" s="35">
        <v>35.17</v>
      </c>
    </row>
    <row r="6981" spans="1:2">
      <c r="A6981">
        <v>4</v>
      </c>
      <c r="B6981" s="35">
        <v>35.21</v>
      </c>
    </row>
    <row r="6982" spans="1:2">
      <c r="A6982">
        <v>4</v>
      </c>
      <c r="B6982" s="35">
        <v>35.299999999999997</v>
      </c>
    </row>
    <row r="6983" spans="1:2">
      <c r="A6983">
        <v>4</v>
      </c>
      <c r="B6983" s="35">
        <v>35.299999999999997</v>
      </c>
    </row>
    <row r="6984" spans="1:2">
      <c r="A6984">
        <v>4</v>
      </c>
      <c r="B6984" s="35">
        <v>35.33</v>
      </c>
    </row>
    <row r="6985" spans="1:2">
      <c r="A6985">
        <v>4</v>
      </c>
      <c r="B6985" s="35">
        <v>35.49</v>
      </c>
    </row>
    <row r="6986" spans="1:2">
      <c r="A6986">
        <v>4</v>
      </c>
      <c r="B6986" s="35">
        <v>35.54</v>
      </c>
    </row>
    <row r="6987" spans="1:2">
      <c r="A6987">
        <v>4</v>
      </c>
      <c r="B6987" s="35">
        <v>35.619999999999997</v>
      </c>
    </row>
    <row r="6988" spans="1:2">
      <c r="A6988">
        <v>4</v>
      </c>
      <c r="B6988" s="35">
        <v>35.89</v>
      </c>
    </row>
    <row r="6989" spans="1:2">
      <c r="A6989">
        <v>4</v>
      </c>
      <c r="B6989" s="35">
        <v>35.97</v>
      </c>
    </row>
    <row r="6990" spans="1:2">
      <c r="A6990">
        <v>4</v>
      </c>
      <c r="B6990" s="35">
        <v>35.99</v>
      </c>
    </row>
    <row r="6991" spans="1:2">
      <c r="A6991">
        <v>4</v>
      </c>
      <c r="B6991" s="35">
        <v>36.01</v>
      </c>
    </row>
    <row r="6992" spans="1:2">
      <c r="A6992">
        <v>4</v>
      </c>
      <c r="B6992" s="35">
        <v>36.06</v>
      </c>
    </row>
    <row r="6993" spans="1:2">
      <c r="A6993">
        <v>4</v>
      </c>
      <c r="B6993" s="35">
        <v>36.1</v>
      </c>
    </row>
    <row r="6994" spans="1:2">
      <c r="A6994">
        <v>4</v>
      </c>
      <c r="B6994" s="35">
        <v>36.1</v>
      </c>
    </row>
    <row r="6995" spans="1:2">
      <c r="A6995">
        <v>4</v>
      </c>
      <c r="B6995" s="35">
        <v>36.15</v>
      </c>
    </row>
    <row r="6996" spans="1:2">
      <c r="A6996">
        <v>4</v>
      </c>
      <c r="B6996" s="35">
        <v>36.200000000000003</v>
      </c>
    </row>
    <row r="6997" spans="1:2">
      <c r="A6997">
        <v>4</v>
      </c>
      <c r="B6997" s="35">
        <v>36.200000000000003</v>
      </c>
    </row>
    <row r="6998" spans="1:2">
      <c r="A6998">
        <v>4</v>
      </c>
      <c r="B6998" s="35">
        <v>36.200000000000003</v>
      </c>
    </row>
    <row r="6999" spans="1:2">
      <c r="A6999">
        <v>4</v>
      </c>
      <c r="B6999" s="35">
        <v>36.21</v>
      </c>
    </row>
    <row r="7000" spans="1:2">
      <c r="A7000">
        <v>4</v>
      </c>
      <c r="B7000" s="35">
        <v>36.25</v>
      </c>
    </row>
    <row r="7001" spans="1:2">
      <c r="A7001">
        <v>4</v>
      </c>
      <c r="B7001" s="35">
        <v>36.32</v>
      </c>
    </row>
    <row r="7002" spans="1:2">
      <c r="A7002">
        <v>4</v>
      </c>
      <c r="B7002" s="35">
        <v>36.4</v>
      </c>
    </row>
    <row r="7003" spans="1:2">
      <c r="A7003">
        <v>4</v>
      </c>
      <c r="B7003" s="35">
        <v>36.5</v>
      </c>
    </row>
    <row r="7004" spans="1:2">
      <c r="A7004">
        <v>4</v>
      </c>
      <c r="B7004" s="35">
        <v>36.770000000000003</v>
      </c>
    </row>
    <row r="7005" spans="1:2">
      <c r="A7005">
        <v>4</v>
      </c>
      <c r="B7005" s="35">
        <v>36.9</v>
      </c>
    </row>
    <row r="7006" spans="1:2">
      <c r="A7006">
        <v>4</v>
      </c>
      <c r="B7006" s="35">
        <v>36.9</v>
      </c>
    </row>
    <row r="7007" spans="1:2">
      <c r="A7007">
        <v>4</v>
      </c>
      <c r="B7007" s="35">
        <v>36.909999999999997</v>
      </c>
    </row>
    <row r="7008" spans="1:2">
      <c r="A7008">
        <v>4</v>
      </c>
      <c r="B7008" s="35">
        <v>36.909999999999997</v>
      </c>
    </row>
    <row r="7009" spans="1:2">
      <c r="A7009">
        <v>4</v>
      </c>
      <c r="B7009" s="35">
        <v>36.93</v>
      </c>
    </row>
    <row r="7010" spans="1:2">
      <c r="A7010">
        <v>4</v>
      </c>
      <c r="B7010" s="35">
        <v>36.950000000000003</v>
      </c>
    </row>
    <row r="7011" spans="1:2">
      <c r="A7011">
        <v>4</v>
      </c>
      <c r="B7011" s="35">
        <v>36.950000000000003</v>
      </c>
    </row>
    <row r="7012" spans="1:2">
      <c r="A7012">
        <v>4</v>
      </c>
      <c r="B7012" s="35">
        <v>37</v>
      </c>
    </row>
    <row r="7013" spans="1:2">
      <c r="A7013">
        <v>4</v>
      </c>
      <c r="B7013" s="35">
        <v>37</v>
      </c>
    </row>
    <row r="7014" spans="1:2">
      <c r="A7014">
        <v>4</v>
      </c>
      <c r="B7014" s="35">
        <v>37</v>
      </c>
    </row>
    <row r="7015" spans="1:2">
      <c r="A7015">
        <v>4</v>
      </c>
      <c r="B7015" s="35">
        <v>37.020000000000003</v>
      </c>
    </row>
    <row r="7016" spans="1:2">
      <c r="A7016">
        <v>4</v>
      </c>
      <c r="B7016" s="35">
        <v>37.03</v>
      </c>
    </row>
    <row r="7017" spans="1:2">
      <c r="A7017">
        <v>4</v>
      </c>
      <c r="B7017" s="35">
        <v>37.049999999999997</v>
      </c>
    </row>
    <row r="7018" spans="1:2">
      <c r="A7018">
        <v>4</v>
      </c>
      <c r="B7018" s="35">
        <v>37.049999999999997</v>
      </c>
    </row>
    <row r="7019" spans="1:2">
      <c r="A7019">
        <v>4</v>
      </c>
      <c r="B7019" s="35">
        <v>37.08</v>
      </c>
    </row>
    <row r="7020" spans="1:2">
      <c r="A7020">
        <v>4</v>
      </c>
      <c r="B7020" s="35">
        <v>37.130000000000003</v>
      </c>
    </row>
    <row r="7021" spans="1:2">
      <c r="A7021">
        <v>4</v>
      </c>
      <c r="B7021" s="35">
        <v>37.19</v>
      </c>
    </row>
    <row r="7022" spans="1:2">
      <c r="A7022">
        <v>4</v>
      </c>
      <c r="B7022" s="35">
        <v>37.299999999999997</v>
      </c>
    </row>
    <row r="7023" spans="1:2">
      <c r="A7023">
        <v>4</v>
      </c>
      <c r="B7023" s="35">
        <v>37.31</v>
      </c>
    </row>
    <row r="7024" spans="1:2">
      <c r="A7024">
        <v>4</v>
      </c>
      <c r="B7024" s="35">
        <v>37.35</v>
      </c>
    </row>
    <row r="7025" spans="1:2">
      <c r="A7025">
        <v>4</v>
      </c>
      <c r="B7025" s="35">
        <v>37.380000000000003</v>
      </c>
    </row>
    <row r="7026" spans="1:2">
      <c r="A7026">
        <v>4</v>
      </c>
      <c r="B7026" s="35">
        <v>37.409999999999997</v>
      </c>
    </row>
    <row r="7027" spans="1:2">
      <c r="A7027">
        <v>4</v>
      </c>
      <c r="B7027" s="35">
        <v>37.51</v>
      </c>
    </row>
    <row r="7028" spans="1:2">
      <c r="A7028">
        <v>4</v>
      </c>
      <c r="B7028" s="35">
        <v>37.549999999999997</v>
      </c>
    </row>
    <row r="7029" spans="1:2">
      <c r="A7029">
        <v>4</v>
      </c>
      <c r="B7029" s="35">
        <v>37.549999999999997</v>
      </c>
    </row>
    <row r="7030" spans="1:2">
      <c r="A7030">
        <v>4</v>
      </c>
      <c r="B7030" s="35">
        <v>37.58</v>
      </c>
    </row>
    <row r="7031" spans="1:2">
      <c r="A7031">
        <v>4</v>
      </c>
      <c r="B7031" s="35">
        <v>37.67</v>
      </c>
    </row>
    <row r="7032" spans="1:2">
      <c r="A7032">
        <v>4</v>
      </c>
      <c r="B7032" s="35">
        <v>37.69</v>
      </c>
    </row>
    <row r="7033" spans="1:2">
      <c r="A7033">
        <v>4</v>
      </c>
      <c r="B7033" s="35">
        <v>37.700000000000003</v>
      </c>
    </row>
    <row r="7034" spans="1:2">
      <c r="A7034">
        <v>4</v>
      </c>
      <c r="B7034" s="35">
        <v>37.78</v>
      </c>
    </row>
    <row r="7035" spans="1:2">
      <c r="A7035">
        <v>4</v>
      </c>
      <c r="B7035" s="35">
        <v>37.83</v>
      </c>
    </row>
    <row r="7036" spans="1:2">
      <c r="A7036">
        <v>4</v>
      </c>
      <c r="B7036" s="35">
        <v>37.840000000000003</v>
      </c>
    </row>
    <row r="7037" spans="1:2">
      <c r="A7037">
        <v>4</v>
      </c>
      <c r="B7037" s="35">
        <v>37.85</v>
      </c>
    </row>
    <row r="7038" spans="1:2">
      <c r="A7038">
        <v>4</v>
      </c>
      <c r="B7038" s="35">
        <v>37.86</v>
      </c>
    </row>
    <row r="7039" spans="1:2">
      <c r="A7039">
        <v>4</v>
      </c>
      <c r="B7039" s="35">
        <v>37.950000000000003</v>
      </c>
    </row>
    <row r="7040" spans="1:2">
      <c r="A7040">
        <v>4</v>
      </c>
      <c r="B7040" s="35">
        <v>37.99</v>
      </c>
    </row>
    <row r="7041" spans="1:2">
      <c r="A7041">
        <v>4</v>
      </c>
      <c r="B7041" s="35">
        <v>38</v>
      </c>
    </row>
    <row r="7042" spans="1:2">
      <c r="A7042">
        <v>4</v>
      </c>
      <c r="B7042" s="35">
        <v>38</v>
      </c>
    </row>
    <row r="7043" spans="1:2">
      <c r="A7043">
        <v>4</v>
      </c>
      <c r="B7043" s="35">
        <v>38</v>
      </c>
    </row>
    <row r="7044" spans="1:2">
      <c r="A7044">
        <v>4</v>
      </c>
      <c r="B7044" s="35">
        <v>38</v>
      </c>
    </row>
    <row r="7045" spans="1:2">
      <c r="A7045">
        <v>4</v>
      </c>
      <c r="B7045" s="35">
        <v>38.020000000000003</v>
      </c>
    </row>
    <row r="7046" spans="1:2">
      <c r="A7046">
        <v>4</v>
      </c>
      <c r="B7046" s="35">
        <v>38.049999999999997</v>
      </c>
    </row>
    <row r="7047" spans="1:2">
      <c r="A7047">
        <v>4</v>
      </c>
      <c r="B7047" s="35">
        <v>38.1</v>
      </c>
    </row>
    <row r="7048" spans="1:2">
      <c r="A7048">
        <v>4</v>
      </c>
      <c r="B7048" s="35">
        <v>38.17</v>
      </c>
    </row>
    <row r="7049" spans="1:2">
      <c r="A7049">
        <v>4</v>
      </c>
      <c r="B7049" s="35">
        <v>38.25</v>
      </c>
    </row>
    <row r="7050" spans="1:2">
      <c r="A7050">
        <v>4</v>
      </c>
      <c r="B7050" s="35">
        <v>38.25</v>
      </c>
    </row>
    <row r="7051" spans="1:2">
      <c r="A7051">
        <v>4</v>
      </c>
      <c r="B7051" s="35">
        <v>38.25</v>
      </c>
    </row>
    <row r="7052" spans="1:2">
      <c r="A7052">
        <v>4</v>
      </c>
      <c r="B7052" s="35">
        <v>38.25</v>
      </c>
    </row>
    <row r="7053" spans="1:2">
      <c r="A7053">
        <v>4</v>
      </c>
      <c r="B7053" s="35">
        <v>38.25</v>
      </c>
    </row>
    <row r="7054" spans="1:2">
      <c r="A7054">
        <v>4</v>
      </c>
      <c r="B7054" s="35">
        <v>38.270000000000003</v>
      </c>
    </row>
    <row r="7055" spans="1:2">
      <c r="A7055">
        <v>4</v>
      </c>
      <c r="B7055" s="35">
        <v>38.380000000000003</v>
      </c>
    </row>
    <row r="7056" spans="1:2">
      <c r="A7056">
        <v>4</v>
      </c>
      <c r="B7056" s="35">
        <v>38.380000000000003</v>
      </c>
    </row>
    <row r="7057" spans="1:2">
      <c r="A7057">
        <v>4</v>
      </c>
      <c r="B7057" s="35">
        <v>38.42</v>
      </c>
    </row>
    <row r="7058" spans="1:2">
      <c r="A7058">
        <v>4</v>
      </c>
      <c r="B7058" s="35">
        <v>38.51</v>
      </c>
    </row>
    <row r="7059" spans="1:2">
      <c r="A7059">
        <v>4</v>
      </c>
      <c r="B7059" s="35">
        <v>38.590000000000003</v>
      </c>
    </row>
    <row r="7060" spans="1:2">
      <c r="A7060">
        <v>4</v>
      </c>
      <c r="B7060" s="35">
        <v>38.6</v>
      </c>
    </row>
    <row r="7061" spans="1:2">
      <c r="A7061">
        <v>4</v>
      </c>
      <c r="B7061" s="35">
        <v>38.68</v>
      </c>
    </row>
    <row r="7062" spans="1:2">
      <c r="A7062">
        <v>4</v>
      </c>
      <c r="B7062" s="35">
        <v>38.74</v>
      </c>
    </row>
    <row r="7063" spans="1:2">
      <c r="A7063">
        <v>4</v>
      </c>
      <c r="B7063" s="35">
        <v>38.82</v>
      </c>
    </row>
    <row r="7064" spans="1:2">
      <c r="A7064">
        <v>4</v>
      </c>
      <c r="B7064" s="35">
        <v>38.869999999999997</v>
      </c>
    </row>
    <row r="7065" spans="1:2">
      <c r="A7065">
        <v>4</v>
      </c>
      <c r="B7065" s="35">
        <v>38.9</v>
      </c>
    </row>
    <row r="7066" spans="1:2">
      <c r="A7066">
        <v>4</v>
      </c>
      <c r="B7066" s="35">
        <v>38.94</v>
      </c>
    </row>
    <row r="7067" spans="1:2">
      <c r="A7067">
        <v>4</v>
      </c>
      <c r="B7067" s="35">
        <v>38.950000000000003</v>
      </c>
    </row>
    <row r="7068" spans="1:2">
      <c r="A7068">
        <v>4</v>
      </c>
      <c r="B7068" s="35">
        <v>38.979999999999997</v>
      </c>
    </row>
    <row r="7069" spans="1:2">
      <c r="A7069">
        <v>4</v>
      </c>
      <c r="B7069" s="35">
        <v>38.99</v>
      </c>
    </row>
    <row r="7070" spans="1:2">
      <c r="A7070">
        <v>4</v>
      </c>
      <c r="B7070" s="35">
        <v>39</v>
      </c>
    </row>
    <row r="7071" spans="1:2">
      <c r="A7071">
        <v>4</v>
      </c>
      <c r="B7071" s="35">
        <v>39</v>
      </c>
    </row>
    <row r="7072" spans="1:2">
      <c r="A7072">
        <v>4</v>
      </c>
      <c r="B7072" s="35">
        <v>39</v>
      </c>
    </row>
    <row r="7073" spans="1:2">
      <c r="A7073">
        <v>4</v>
      </c>
      <c r="B7073" s="35">
        <v>39.01</v>
      </c>
    </row>
    <row r="7074" spans="1:2">
      <c r="A7074">
        <v>4</v>
      </c>
      <c r="B7074" s="35">
        <v>39.04</v>
      </c>
    </row>
    <row r="7075" spans="1:2">
      <c r="A7075">
        <v>4</v>
      </c>
      <c r="B7075" s="35">
        <v>39.049999999999997</v>
      </c>
    </row>
    <row r="7076" spans="1:2">
      <c r="A7076">
        <v>4</v>
      </c>
      <c r="B7076" s="35">
        <v>39.049999999999997</v>
      </c>
    </row>
    <row r="7077" spans="1:2">
      <c r="A7077">
        <v>4</v>
      </c>
      <c r="B7077" s="35">
        <v>39.15</v>
      </c>
    </row>
    <row r="7078" spans="1:2">
      <c r="A7078">
        <v>4</v>
      </c>
      <c r="B7078" s="35">
        <v>39.15</v>
      </c>
    </row>
    <row r="7079" spans="1:2">
      <c r="A7079">
        <v>4</v>
      </c>
      <c r="B7079" s="35">
        <v>39.15</v>
      </c>
    </row>
    <row r="7080" spans="1:2">
      <c r="A7080">
        <v>4</v>
      </c>
      <c r="B7080" s="35">
        <v>39.21</v>
      </c>
    </row>
    <row r="7081" spans="1:2">
      <c r="A7081">
        <v>4</v>
      </c>
      <c r="B7081" s="35">
        <v>39.25</v>
      </c>
    </row>
    <row r="7082" spans="1:2">
      <c r="A7082">
        <v>4</v>
      </c>
      <c r="B7082" s="35">
        <v>39.35</v>
      </c>
    </row>
    <row r="7083" spans="1:2">
      <c r="A7083">
        <v>4</v>
      </c>
      <c r="B7083" s="35">
        <v>39.36</v>
      </c>
    </row>
    <row r="7084" spans="1:2">
      <c r="A7084">
        <v>4</v>
      </c>
      <c r="B7084" s="35">
        <v>39.4</v>
      </c>
    </row>
    <row r="7085" spans="1:2">
      <c r="A7085">
        <v>4</v>
      </c>
      <c r="B7085" s="35">
        <v>39.549999999999997</v>
      </c>
    </row>
    <row r="7086" spans="1:2">
      <c r="A7086">
        <v>4</v>
      </c>
      <c r="B7086" s="35">
        <v>39.549999999999997</v>
      </c>
    </row>
    <row r="7087" spans="1:2">
      <c r="A7087">
        <v>4</v>
      </c>
      <c r="B7087" s="35">
        <v>39.549999999999997</v>
      </c>
    </row>
    <row r="7088" spans="1:2">
      <c r="A7088">
        <v>4</v>
      </c>
      <c r="B7088" s="35">
        <v>39.549999999999997</v>
      </c>
    </row>
    <row r="7089" spans="1:2">
      <c r="A7089">
        <v>4</v>
      </c>
      <c r="B7089" s="35">
        <v>39.67</v>
      </c>
    </row>
    <row r="7090" spans="1:2">
      <c r="A7090">
        <v>4</v>
      </c>
      <c r="B7090" s="35">
        <v>39.68</v>
      </c>
    </row>
    <row r="7091" spans="1:2">
      <c r="A7091">
        <v>4</v>
      </c>
      <c r="B7091" s="35">
        <v>39.71</v>
      </c>
    </row>
    <row r="7092" spans="1:2">
      <c r="A7092">
        <v>4</v>
      </c>
      <c r="B7092" s="35">
        <v>39.72</v>
      </c>
    </row>
    <row r="7093" spans="1:2">
      <c r="A7093">
        <v>4</v>
      </c>
      <c r="B7093" s="35">
        <v>39.75</v>
      </c>
    </row>
    <row r="7094" spans="1:2">
      <c r="A7094">
        <v>4</v>
      </c>
      <c r="B7094" s="35">
        <v>39.75</v>
      </c>
    </row>
    <row r="7095" spans="1:2">
      <c r="A7095">
        <v>4</v>
      </c>
      <c r="B7095" s="35">
        <v>39.9</v>
      </c>
    </row>
    <row r="7096" spans="1:2">
      <c r="A7096">
        <v>4</v>
      </c>
      <c r="B7096" s="35">
        <v>39.950000000000003</v>
      </c>
    </row>
    <row r="7097" spans="1:2">
      <c r="A7097">
        <v>4</v>
      </c>
      <c r="B7097" s="35">
        <v>39.97</v>
      </c>
    </row>
    <row r="7098" spans="1:2">
      <c r="A7098">
        <v>4</v>
      </c>
      <c r="B7098" s="35">
        <v>39.99</v>
      </c>
    </row>
    <row r="7099" spans="1:2">
      <c r="A7099">
        <v>4</v>
      </c>
      <c r="B7099" s="35">
        <v>40</v>
      </c>
    </row>
    <row r="7100" spans="1:2">
      <c r="A7100">
        <v>4</v>
      </c>
      <c r="B7100" s="35">
        <v>40</v>
      </c>
    </row>
    <row r="7101" spans="1:2">
      <c r="A7101">
        <v>4</v>
      </c>
      <c r="B7101" s="35">
        <v>40.049999999999997</v>
      </c>
    </row>
    <row r="7102" spans="1:2">
      <c r="A7102">
        <v>4</v>
      </c>
      <c r="B7102" s="35">
        <v>40.06</v>
      </c>
    </row>
    <row r="7103" spans="1:2">
      <c r="A7103">
        <v>4</v>
      </c>
      <c r="B7103" s="35">
        <v>40.07</v>
      </c>
    </row>
    <row r="7104" spans="1:2">
      <c r="A7104">
        <v>4</v>
      </c>
      <c r="B7104" s="35">
        <v>40.07</v>
      </c>
    </row>
    <row r="7105" spans="1:2">
      <c r="A7105">
        <v>4</v>
      </c>
      <c r="B7105" s="35">
        <v>40.07</v>
      </c>
    </row>
    <row r="7106" spans="1:2">
      <c r="A7106">
        <v>4</v>
      </c>
      <c r="B7106" s="35">
        <v>40.07</v>
      </c>
    </row>
    <row r="7107" spans="1:2">
      <c r="A7107">
        <v>4</v>
      </c>
      <c r="B7107" s="35">
        <v>40.07</v>
      </c>
    </row>
    <row r="7108" spans="1:2">
      <c r="A7108">
        <v>4</v>
      </c>
      <c r="B7108" s="35">
        <v>40.08</v>
      </c>
    </row>
    <row r="7109" spans="1:2">
      <c r="A7109">
        <v>4</v>
      </c>
      <c r="B7109" s="35">
        <v>40.090000000000003</v>
      </c>
    </row>
    <row r="7110" spans="1:2">
      <c r="A7110">
        <v>4</v>
      </c>
      <c r="B7110" s="35">
        <v>40.17</v>
      </c>
    </row>
    <row r="7111" spans="1:2">
      <c r="A7111">
        <v>4</v>
      </c>
      <c r="B7111" s="35">
        <v>40.200000000000003</v>
      </c>
    </row>
    <row r="7112" spans="1:2">
      <c r="A7112">
        <v>4</v>
      </c>
      <c r="B7112" s="35">
        <v>40.22</v>
      </c>
    </row>
    <row r="7113" spans="1:2">
      <c r="A7113">
        <v>4</v>
      </c>
      <c r="B7113" s="35">
        <v>40.28</v>
      </c>
    </row>
    <row r="7114" spans="1:2">
      <c r="A7114">
        <v>4</v>
      </c>
      <c r="B7114" s="35">
        <v>40.29</v>
      </c>
    </row>
    <row r="7115" spans="1:2">
      <c r="A7115">
        <v>4</v>
      </c>
      <c r="B7115" s="35">
        <v>40.299999999999997</v>
      </c>
    </row>
    <row r="7116" spans="1:2">
      <c r="A7116">
        <v>4</v>
      </c>
      <c r="B7116" s="35">
        <v>40.32</v>
      </c>
    </row>
    <row r="7117" spans="1:2">
      <c r="A7117">
        <v>4</v>
      </c>
      <c r="B7117" s="35">
        <v>40.35</v>
      </c>
    </row>
    <row r="7118" spans="1:2">
      <c r="A7118">
        <v>4</v>
      </c>
      <c r="B7118" s="35">
        <v>40.36</v>
      </c>
    </row>
    <row r="7119" spans="1:2">
      <c r="A7119">
        <v>4</v>
      </c>
      <c r="B7119" s="35">
        <v>40.369999999999997</v>
      </c>
    </row>
    <row r="7120" spans="1:2">
      <c r="A7120">
        <v>4</v>
      </c>
      <c r="B7120" s="35">
        <v>40.369999999999997</v>
      </c>
    </row>
    <row r="7121" spans="1:2">
      <c r="A7121">
        <v>4</v>
      </c>
      <c r="B7121" s="35">
        <v>40.39</v>
      </c>
    </row>
    <row r="7122" spans="1:2">
      <c r="A7122">
        <v>4</v>
      </c>
      <c r="B7122" s="35">
        <v>40.4</v>
      </c>
    </row>
    <row r="7123" spans="1:2">
      <c r="A7123">
        <v>4</v>
      </c>
      <c r="B7123" s="35">
        <v>40.4</v>
      </c>
    </row>
    <row r="7124" spans="1:2">
      <c r="A7124">
        <v>4</v>
      </c>
      <c r="B7124" s="35">
        <v>40.4</v>
      </c>
    </row>
    <row r="7125" spans="1:2">
      <c r="A7125">
        <v>4</v>
      </c>
      <c r="B7125" s="35">
        <v>40.4</v>
      </c>
    </row>
    <row r="7126" spans="1:2">
      <c r="A7126">
        <v>4</v>
      </c>
      <c r="B7126" s="35">
        <v>40.4</v>
      </c>
    </row>
    <row r="7127" spans="1:2">
      <c r="A7127">
        <v>4</v>
      </c>
      <c r="B7127" s="35">
        <v>40.4</v>
      </c>
    </row>
    <row r="7128" spans="1:2">
      <c r="A7128">
        <v>4</v>
      </c>
      <c r="B7128" s="35">
        <v>40.43</v>
      </c>
    </row>
    <row r="7129" spans="1:2">
      <c r="A7129">
        <v>4</v>
      </c>
      <c r="B7129" s="35">
        <v>40.49</v>
      </c>
    </row>
    <row r="7130" spans="1:2">
      <c r="A7130">
        <v>4</v>
      </c>
      <c r="B7130" s="35">
        <v>40.5</v>
      </c>
    </row>
    <row r="7131" spans="1:2">
      <c r="A7131">
        <v>4</v>
      </c>
      <c r="B7131" s="35">
        <v>40.5</v>
      </c>
    </row>
    <row r="7132" spans="1:2">
      <c r="A7132">
        <v>4</v>
      </c>
      <c r="B7132" s="35">
        <v>40.51</v>
      </c>
    </row>
    <row r="7133" spans="1:2">
      <c r="A7133">
        <v>4</v>
      </c>
      <c r="B7133" s="35">
        <v>40.549999999999997</v>
      </c>
    </row>
    <row r="7134" spans="1:2">
      <c r="A7134">
        <v>4</v>
      </c>
      <c r="B7134" s="35">
        <v>40.65</v>
      </c>
    </row>
    <row r="7135" spans="1:2">
      <c r="A7135">
        <v>4</v>
      </c>
      <c r="B7135" s="35">
        <v>40.67</v>
      </c>
    </row>
    <row r="7136" spans="1:2">
      <c r="A7136">
        <v>4</v>
      </c>
      <c r="B7136" s="35">
        <v>40.75</v>
      </c>
    </row>
    <row r="7137" spans="1:2">
      <c r="A7137">
        <v>4</v>
      </c>
      <c r="B7137" s="35">
        <v>40.75</v>
      </c>
    </row>
    <row r="7138" spans="1:2">
      <c r="A7138">
        <v>4</v>
      </c>
      <c r="B7138" s="35">
        <v>40.81</v>
      </c>
    </row>
    <row r="7139" spans="1:2">
      <c r="A7139">
        <v>4</v>
      </c>
      <c r="B7139" s="35">
        <v>40.81</v>
      </c>
    </row>
    <row r="7140" spans="1:2">
      <c r="A7140">
        <v>4</v>
      </c>
      <c r="B7140" s="35">
        <v>40.86</v>
      </c>
    </row>
    <row r="7141" spans="1:2">
      <c r="A7141">
        <v>4</v>
      </c>
      <c r="B7141" s="35">
        <v>40.880000000000003</v>
      </c>
    </row>
    <row r="7142" spans="1:2">
      <c r="A7142">
        <v>4</v>
      </c>
      <c r="B7142" s="35">
        <v>40.909999999999997</v>
      </c>
    </row>
    <row r="7143" spans="1:2">
      <c r="A7143">
        <v>4</v>
      </c>
      <c r="B7143" s="35">
        <v>40.950000000000003</v>
      </c>
    </row>
    <row r="7144" spans="1:2">
      <c r="A7144">
        <v>4</v>
      </c>
      <c r="B7144" s="35">
        <v>40.950000000000003</v>
      </c>
    </row>
    <row r="7145" spans="1:2">
      <c r="A7145">
        <v>4</v>
      </c>
      <c r="B7145" s="35">
        <v>41</v>
      </c>
    </row>
    <row r="7146" spans="1:2">
      <c r="A7146">
        <v>4</v>
      </c>
      <c r="B7146" s="35">
        <v>41.05</v>
      </c>
    </row>
    <row r="7147" spans="1:2">
      <c r="A7147">
        <v>4</v>
      </c>
      <c r="B7147" s="35">
        <v>41.09</v>
      </c>
    </row>
    <row r="7148" spans="1:2">
      <c r="A7148">
        <v>4</v>
      </c>
      <c r="B7148" s="35">
        <v>41.12</v>
      </c>
    </row>
    <row r="7149" spans="1:2">
      <c r="A7149">
        <v>4</v>
      </c>
      <c r="B7149" s="35">
        <v>41.17</v>
      </c>
    </row>
    <row r="7150" spans="1:2">
      <c r="A7150">
        <v>4</v>
      </c>
      <c r="B7150" s="35">
        <v>41.17</v>
      </c>
    </row>
    <row r="7151" spans="1:2">
      <c r="A7151">
        <v>4</v>
      </c>
      <c r="B7151" s="35">
        <v>41.25</v>
      </c>
    </row>
    <row r="7152" spans="1:2">
      <c r="A7152">
        <v>4</v>
      </c>
      <c r="B7152" s="35">
        <v>41.29</v>
      </c>
    </row>
    <row r="7153" spans="1:2">
      <c r="A7153">
        <v>4</v>
      </c>
      <c r="B7153" s="35">
        <v>41.29</v>
      </c>
    </row>
    <row r="7154" spans="1:2">
      <c r="A7154">
        <v>4</v>
      </c>
      <c r="B7154" s="35">
        <v>41.3</v>
      </c>
    </row>
    <row r="7155" spans="1:2">
      <c r="A7155">
        <v>4</v>
      </c>
      <c r="B7155" s="35">
        <v>41.31</v>
      </c>
    </row>
    <row r="7156" spans="1:2">
      <c r="A7156">
        <v>4</v>
      </c>
      <c r="B7156" s="35">
        <v>41.32</v>
      </c>
    </row>
    <row r="7157" spans="1:2">
      <c r="A7157">
        <v>4</v>
      </c>
      <c r="B7157" s="35">
        <v>41.37</v>
      </c>
    </row>
    <row r="7158" spans="1:2">
      <c r="A7158">
        <v>4</v>
      </c>
      <c r="B7158" s="35">
        <v>41.41</v>
      </c>
    </row>
    <row r="7159" spans="1:2">
      <c r="A7159">
        <v>4</v>
      </c>
      <c r="B7159" s="35">
        <v>41.42</v>
      </c>
    </row>
    <row r="7160" spans="1:2">
      <c r="A7160">
        <v>4</v>
      </c>
      <c r="B7160" s="35">
        <v>41.43</v>
      </c>
    </row>
    <row r="7161" spans="1:2">
      <c r="A7161">
        <v>4</v>
      </c>
      <c r="B7161" s="35">
        <v>41.43</v>
      </c>
    </row>
    <row r="7162" spans="1:2">
      <c r="A7162">
        <v>4</v>
      </c>
      <c r="B7162" s="35">
        <v>41.45</v>
      </c>
    </row>
    <row r="7163" spans="1:2">
      <c r="A7163">
        <v>4</v>
      </c>
      <c r="B7163" s="35">
        <v>41.45</v>
      </c>
    </row>
    <row r="7164" spans="1:2">
      <c r="A7164">
        <v>4</v>
      </c>
      <c r="B7164" s="35">
        <v>41.46</v>
      </c>
    </row>
    <row r="7165" spans="1:2">
      <c r="A7165">
        <v>4</v>
      </c>
      <c r="B7165" s="35">
        <v>41.46</v>
      </c>
    </row>
    <row r="7166" spans="1:2">
      <c r="A7166">
        <v>4</v>
      </c>
      <c r="B7166" s="35">
        <v>41.48</v>
      </c>
    </row>
    <row r="7167" spans="1:2">
      <c r="A7167">
        <v>4</v>
      </c>
      <c r="B7167" s="35">
        <v>41.51</v>
      </c>
    </row>
    <row r="7168" spans="1:2">
      <c r="A7168">
        <v>4</v>
      </c>
      <c r="B7168" s="35">
        <v>41.53</v>
      </c>
    </row>
    <row r="7169" spans="1:2">
      <c r="A7169">
        <v>4</v>
      </c>
      <c r="B7169" s="35">
        <v>41.55</v>
      </c>
    </row>
    <row r="7170" spans="1:2">
      <c r="A7170">
        <v>4</v>
      </c>
      <c r="B7170" s="35">
        <v>41.56</v>
      </c>
    </row>
    <row r="7171" spans="1:2">
      <c r="A7171">
        <v>4</v>
      </c>
      <c r="B7171" s="35">
        <v>41.56</v>
      </c>
    </row>
    <row r="7172" spans="1:2">
      <c r="A7172">
        <v>4</v>
      </c>
      <c r="B7172" s="35">
        <v>41.59</v>
      </c>
    </row>
    <row r="7173" spans="1:2">
      <c r="A7173">
        <v>4</v>
      </c>
      <c r="B7173" s="35">
        <v>41.63</v>
      </c>
    </row>
    <row r="7174" spans="1:2">
      <c r="A7174">
        <v>4</v>
      </c>
      <c r="B7174" s="35">
        <v>41.64</v>
      </c>
    </row>
    <row r="7175" spans="1:2">
      <c r="A7175">
        <v>4</v>
      </c>
      <c r="B7175" s="35">
        <v>41.75</v>
      </c>
    </row>
    <row r="7176" spans="1:2">
      <c r="A7176">
        <v>4</v>
      </c>
      <c r="B7176" s="35">
        <v>41.8</v>
      </c>
    </row>
    <row r="7177" spans="1:2">
      <c r="A7177">
        <v>4</v>
      </c>
      <c r="B7177" s="35">
        <v>41.8</v>
      </c>
    </row>
    <row r="7178" spans="1:2">
      <c r="A7178">
        <v>4</v>
      </c>
      <c r="B7178" s="35">
        <v>41.83</v>
      </c>
    </row>
    <row r="7179" spans="1:2">
      <c r="A7179">
        <v>4</v>
      </c>
      <c r="B7179" s="35">
        <v>41.83</v>
      </c>
    </row>
    <row r="7180" spans="1:2">
      <c r="A7180">
        <v>4</v>
      </c>
      <c r="B7180" s="35">
        <v>41.83</v>
      </c>
    </row>
    <row r="7181" spans="1:2">
      <c r="A7181">
        <v>4</v>
      </c>
      <c r="B7181" s="35">
        <v>41.86</v>
      </c>
    </row>
    <row r="7182" spans="1:2">
      <c r="A7182">
        <v>4</v>
      </c>
      <c r="B7182" s="35">
        <v>41.88</v>
      </c>
    </row>
    <row r="7183" spans="1:2">
      <c r="A7183">
        <v>4</v>
      </c>
      <c r="B7183" s="35">
        <v>41.93</v>
      </c>
    </row>
    <row r="7184" spans="1:2">
      <c r="A7184">
        <v>4</v>
      </c>
      <c r="B7184" s="35">
        <v>41.97</v>
      </c>
    </row>
    <row r="7185" spans="1:2">
      <c r="A7185">
        <v>4</v>
      </c>
      <c r="B7185" s="35">
        <v>41.97</v>
      </c>
    </row>
    <row r="7186" spans="1:2">
      <c r="A7186">
        <v>4</v>
      </c>
      <c r="B7186" s="35">
        <v>42</v>
      </c>
    </row>
    <row r="7187" spans="1:2">
      <c r="A7187">
        <v>4</v>
      </c>
      <c r="B7187" s="35">
        <v>42.01</v>
      </c>
    </row>
    <row r="7188" spans="1:2">
      <c r="A7188">
        <v>4</v>
      </c>
      <c r="B7188" s="35">
        <v>42.05</v>
      </c>
    </row>
    <row r="7189" spans="1:2">
      <c r="A7189">
        <v>4</v>
      </c>
      <c r="B7189" s="35">
        <v>42.05</v>
      </c>
    </row>
    <row r="7190" spans="1:2">
      <c r="A7190">
        <v>4</v>
      </c>
      <c r="B7190" s="35">
        <v>42.07</v>
      </c>
    </row>
    <row r="7191" spans="1:2">
      <c r="A7191">
        <v>4</v>
      </c>
      <c r="B7191" s="35">
        <v>42.07</v>
      </c>
    </row>
    <row r="7192" spans="1:2">
      <c r="A7192">
        <v>4</v>
      </c>
      <c r="B7192" s="35">
        <v>42.07</v>
      </c>
    </row>
    <row r="7193" spans="1:2">
      <c r="A7193">
        <v>4</v>
      </c>
      <c r="B7193" s="35">
        <v>42.07</v>
      </c>
    </row>
    <row r="7194" spans="1:2">
      <c r="A7194">
        <v>4</v>
      </c>
      <c r="B7194" s="35">
        <v>42.11</v>
      </c>
    </row>
    <row r="7195" spans="1:2">
      <c r="A7195">
        <v>4</v>
      </c>
      <c r="B7195" s="35">
        <v>42.14</v>
      </c>
    </row>
    <row r="7196" spans="1:2">
      <c r="A7196">
        <v>4</v>
      </c>
      <c r="B7196" s="35">
        <v>42.15</v>
      </c>
    </row>
    <row r="7197" spans="1:2">
      <c r="A7197">
        <v>4</v>
      </c>
      <c r="B7197" s="35">
        <v>42.16</v>
      </c>
    </row>
    <row r="7198" spans="1:2">
      <c r="A7198">
        <v>4</v>
      </c>
      <c r="B7198" s="35">
        <v>42.16</v>
      </c>
    </row>
    <row r="7199" spans="1:2">
      <c r="A7199">
        <v>4</v>
      </c>
      <c r="B7199" s="35">
        <v>42.16</v>
      </c>
    </row>
    <row r="7200" spans="1:2">
      <c r="A7200">
        <v>4</v>
      </c>
      <c r="B7200" s="35">
        <v>42.17</v>
      </c>
    </row>
    <row r="7201" spans="1:2">
      <c r="A7201">
        <v>4</v>
      </c>
      <c r="B7201" s="35">
        <v>42.19</v>
      </c>
    </row>
    <row r="7202" spans="1:2">
      <c r="A7202">
        <v>4</v>
      </c>
      <c r="B7202" s="35">
        <v>42.2</v>
      </c>
    </row>
    <row r="7203" spans="1:2">
      <c r="A7203">
        <v>4</v>
      </c>
      <c r="B7203" s="35">
        <v>42.22</v>
      </c>
    </row>
    <row r="7204" spans="1:2">
      <c r="A7204">
        <v>4</v>
      </c>
      <c r="B7204" s="35">
        <v>42.25</v>
      </c>
    </row>
    <row r="7205" spans="1:2">
      <c r="A7205">
        <v>4</v>
      </c>
      <c r="B7205" s="35">
        <v>42.3</v>
      </c>
    </row>
    <row r="7206" spans="1:2">
      <c r="A7206">
        <v>4</v>
      </c>
      <c r="B7206" s="35">
        <v>42.39</v>
      </c>
    </row>
    <row r="7207" spans="1:2">
      <c r="A7207">
        <v>4</v>
      </c>
      <c r="B7207" s="35">
        <v>42.41</v>
      </c>
    </row>
    <row r="7208" spans="1:2">
      <c r="A7208">
        <v>4</v>
      </c>
      <c r="B7208" s="35">
        <v>42.51</v>
      </c>
    </row>
    <row r="7209" spans="1:2">
      <c r="A7209">
        <v>4</v>
      </c>
      <c r="B7209" s="35">
        <v>42.51</v>
      </c>
    </row>
    <row r="7210" spans="1:2">
      <c r="A7210">
        <v>4</v>
      </c>
      <c r="B7210" s="35">
        <v>42.51</v>
      </c>
    </row>
    <row r="7211" spans="1:2">
      <c r="A7211">
        <v>4</v>
      </c>
      <c r="B7211" s="35">
        <v>42.52</v>
      </c>
    </row>
    <row r="7212" spans="1:2">
      <c r="A7212">
        <v>4</v>
      </c>
      <c r="B7212" s="35">
        <v>42.55</v>
      </c>
    </row>
    <row r="7213" spans="1:2">
      <c r="A7213">
        <v>4</v>
      </c>
      <c r="B7213" s="35">
        <v>42.55</v>
      </c>
    </row>
    <row r="7214" spans="1:2">
      <c r="A7214">
        <v>4</v>
      </c>
      <c r="B7214" s="35">
        <v>42.55</v>
      </c>
    </row>
    <row r="7215" spans="1:2">
      <c r="A7215">
        <v>4</v>
      </c>
      <c r="B7215" s="35">
        <v>42.55</v>
      </c>
    </row>
    <row r="7216" spans="1:2">
      <c r="A7216">
        <v>4</v>
      </c>
      <c r="B7216" s="35">
        <v>42.55</v>
      </c>
    </row>
    <row r="7217" spans="1:2">
      <c r="A7217">
        <v>4</v>
      </c>
      <c r="B7217" s="35">
        <v>42.63</v>
      </c>
    </row>
    <row r="7218" spans="1:2">
      <c r="A7218">
        <v>4</v>
      </c>
      <c r="B7218" s="35">
        <v>42.65</v>
      </c>
    </row>
    <row r="7219" spans="1:2">
      <c r="A7219">
        <v>4</v>
      </c>
      <c r="B7219" s="35">
        <v>42.67</v>
      </c>
    </row>
    <row r="7220" spans="1:2">
      <c r="A7220">
        <v>4</v>
      </c>
      <c r="B7220" s="35">
        <v>42.67</v>
      </c>
    </row>
    <row r="7221" spans="1:2">
      <c r="A7221">
        <v>4</v>
      </c>
      <c r="B7221" s="35">
        <v>42.67</v>
      </c>
    </row>
    <row r="7222" spans="1:2">
      <c r="A7222">
        <v>4</v>
      </c>
      <c r="B7222" s="35">
        <v>42.68</v>
      </c>
    </row>
    <row r="7223" spans="1:2">
      <c r="A7223">
        <v>4</v>
      </c>
      <c r="B7223" s="35">
        <v>42.8</v>
      </c>
    </row>
    <row r="7224" spans="1:2">
      <c r="A7224">
        <v>4</v>
      </c>
      <c r="B7224" s="35">
        <v>42.8</v>
      </c>
    </row>
    <row r="7225" spans="1:2">
      <c r="A7225">
        <v>4</v>
      </c>
      <c r="B7225" s="35">
        <v>42.85</v>
      </c>
    </row>
    <row r="7226" spans="1:2">
      <c r="A7226">
        <v>4</v>
      </c>
      <c r="B7226" s="35">
        <v>42.87</v>
      </c>
    </row>
    <row r="7227" spans="1:2">
      <c r="A7227">
        <v>4</v>
      </c>
      <c r="B7227" s="35">
        <v>42.88</v>
      </c>
    </row>
    <row r="7228" spans="1:2">
      <c r="A7228">
        <v>4</v>
      </c>
      <c r="B7228" s="35">
        <v>42.89</v>
      </c>
    </row>
    <row r="7229" spans="1:2">
      <c r="A7229">
        <v>4</v>
      </c>
      <c r="B7229" s="35">
        <v>42.9</v>
      </c>
    </row>
    <row r="7230" spans="1:2">
      <c r="A7230">
        <v>4</v>
      </c>
      <c r="B7230" s="35">
        <v>42.9</v>
      </c>
    </row>
    <row r="7231" spans="1:2">
      <c r="A7231">
        <v>4</v>
      </c>
      <c r="B7231" s="35">
        <v>42.95</v>
      </c>
    </row>
    <row r="7232" spans="1:2">
      <c r="A7232">
        <v>4</v>
      </c>
      <c r="B7232" s="35">
        <v>42.96</v>
      </c>
    </row>
    <row r="7233" spans="1:2">
      <c r="A7233">
        <v>4</v>
      </c>
      <c r="B7233" s="35">
        <v>42.97</v>
      </c>
    </row>
    <row r="7234" spans="1:2">
      <c r="A7234">
        <v>4</v>
      </c>
      <c r="B7234" s="35">
        <v>42.99</v>
      </c>
    </row>
    <row r="7235" spans="1:2">
      <c r="A7235">
        <v>4</v>
      </c>
      <c r="B7235" s="35">
        <v>43</v>
      </c>
    </row>
    <row r="7236" spans="1:2">
      <c r="A7236">
        <v>4</v>
      </c>
      <c r="B7236" s="35">
        <v>43</v>
      </c>
    </row>
    <row r="7237" spans="1:2">
      <c r="A7237">
        <v>4</v>
      </c>
      <c r="B7237" s="35">
        <v>43.01</v>
      </c>
    </row>
    <row r="7238" spans="1:2">
      <c r="A7238">
        <v>4</v>
      </c>
      <c r="B7238" s="35">
        <v>43.02</v>
      </c>
    </row>
    <row r="7239" spans="1:2">
      <c r="A7239">
        <v>4</v>
      </c>
      <c r="B7239" s="35">
        <v>43.02</v>
      </c>
    </row>
    <row r="7240" spans="1:2">
      <c r="A7240">
        <v>4</v>
      </c>
      <c r="B7240" s="35">
        <v>43.02</v>
      </c>
    </row>
    <row r="7241" spans="1:2">
      <c r="A7241">
        <v>4</v>
      </c>
      <c r="B7241" s="35">
        <v>43.05</v>
      </c>
    </row>
    <row r="7242" spans="1:2">
      <c r="A7242">
        <v>4</v>
      </c>
      <c r="B7242" s="35">
        <v>43.05</v>
      </c>
    </row>
    <row r="7243" spans="1:2">
      <c r="A7243">
        <v>4</v>
      </c>
      <c r="B7243" s="35">
        <v>43.05</v>
      </c>
    </row>
    <row r="7244" spans="1:2">
      <c r="A7244">
        <v>4</v>
      </c>
      <c r="B7244" s="35">
        <v>43.05</v>
      </c>
    </row>
    <row r="7245" spans="1:2">
      <c r="A7245">
        <v>4</v>
      </c>
      <c r="B7245" s="35">
        <v>43.08</v>
      </c>
    </row>
    <row r="7246" spans="1:2">
      <c r="A7246">
        <v>4</v>
      </c>
      <c r="B7246" s="35">
        <v>43.1</v>
      </c>
    </row>
    <row r="7247" spans="1:2">
      <c r="A7247">
        <v>4</v>
      </c>
      <c r="B7247" s="35">
        <v>43.12</v>
      </c>
    </row>
    <row r="7248" spans="1:2">
      <c r="A7248">
        <v>4</v>
      </c>
      <c r="B7248" s="35">
        <v>43.15</v>
      </c>
    </row>
    <row r="7249" spans="1:2">
      <c r="A7249">
        <v>4</v>
      </c>
      <c r="B7249" s="35">
        <v>43.16</v>
      </c>
    </row>
    <row r="7250" spans="1:2">
      <c r="A7250">
        <v>4</v>
      </c>
      <c r="B7250" s="35">
        <v>43.17</v>
      </c>
    </row>
    <row r="7251" spans="1:2">
      <c r="A7251">
        <v>4</v>
      </c>
      <c r="B7251" s="35">
        <v>43.33</v>
      </c>
    </row>
    <row r="7252" spans="1:2">
      <c r="A7252">
        <v>4</v>
      </c>
      <c r="B7252" s="35">
        <v>43.33</v>
      </c>
    </row>
    <row r="7253" spans="1:2">
      <c r="A7253">
        <v>4</v>
      </c>
      <c r="B7253" s="35">
        <v>43.34</v>
      </c>
    </row>
    <row r="7254" spans="1:2">
      <c r="A7254">
        <v>4</v>
      </c>
      <c r="B7254" s="35">
        <v>43.34</v>
      </c>
    </row>
    <row r="7255" spans="1:2">
      <c r="A7255">
        <v>4</v>
      </c>
      <c r="B7255" s="35">
        <v>43.35</v>
      </c>
    </row>
    <row r="7256" spans="1:2">
      <c r="A7256">
        <v>4</v>
      </c>
      <c r="B7256" s="35">
        <v>43.35</v>
      </c>
    </row>
    <row r="7257" spans="1:2">
      <c r="A7257">
        <v>4</v>
      </c>
      <c r="B7257" s="35">
        <v>43.4</v>
      </c>
    </row>
    <row r="7258" spans="1:2">
      <c r="A7258">
        <v>4</v>
      </c>
      <c r="B7258" s="35">
        <v>43.43</v>
      </c>
    </row>
    <row r="7259" spans="1:2">
      <c r="A7259">
        <v>4</v>
      </c>
      <c r="B7259" s="35">
        <v>43.49</v>
      </c>
    </row>
    <row r="7260" spans="1:2">
      <c r="A7260">
        <v>4</v>
      </c>
      <c r="B7260" s="35">
        <v>43.5</v>
      </c>
    </row>
    <row r="7261" spans="1:2">
      <c r="A7261">
        <v>4</v>
      </c>
      <c r="B7261" s="35">
        <v>43.53</v>
      </c>
    </row>
    <row r="7262" spans="1:2">
      <c r="A7262">
        <v>4</v>
      </c>
      <c r="B7262" s="35">
        <v>43.53</v>
      </c>
    </row>
    <row r="7263" spans="1:2">
      <c r="A7263">
        <v>4</v>
      </c>
      <c r="B7263" s="35">
        <v>43.55</v>
      </c>
    </row>
    <row r="7264" spans="1:2">
      <c r="A7264">
        <v>4</v>
      </c>
      <c r="B7264" s="35">
        <v>43.57</v>
      </c>
    </row>
    <row r="7265" spans="1:2">
      <c r="A7265">
        <v>4</v>
      </c>
      <c r="B7265" s="35">
        <v>43.65</v>
      </c>
    </row>
    <row r="7266" spans="1:2">
      <c r="A7266">
        <v>4</v>
      </c>
      <c r="B7266" s="35">
        <v>43.68</v>
      </c>
    </row>
    <row r="7267" spans="1:2">
      <c r="A7267">
        <v>4</v>
      </c>
      <c r="B7267" s="35">
        <v>43.74</v>
      </c>
    </row>
    <row r="7268" spans="1:2">
      <c r="A7268">
        <v>4</v>
      </c>
      <c r="B7268" s="35">
        <v>43.77</v>
      </c>
    </row>
    <row r="7269" spans="1:2">
      <c r="A7269">
        <v>4</v>
      </c>
      <c r="B7269" s="35">
        <v>43.77</v>
      </c>
    </row>
    <row r="7270" spans="1:2">
      <c r="A7270">
        <v>4</v>
      </c>
      <c r="B7270" s="35">
        <v>43.77</v>
      </c>
    </row>
    <row r="7271" spans="1:2">
      <c r="A7271">
        <v>4</v>
      </c>
      <c r="B7271" s="35">
        <v>43.77</v>
      </c>
    </row>
    <row r="7272" spans="1:2">
      <c r="A7272">
        <v>4</v>
      </c>
      <c r="B7272" s="35">
        <v>43.77</v>
      </c>
    </row>
    <row r="7273" spans="1:2">
      <c r="A7273">
        <v>4</v>
      </c>
      <c r="B7273" s="35">
        <v>43.77</v>
      </c>
    </row>
    <row r="7274" spans="1:2">
      <c r="A7274">
        <v>4</v>
      </c>
      <c r="B7274" s="35">
        <v>43.77</v>
      </c>
    </row>
    <row r="7275" spans="1:2">
      <c r="A7275">
        <v>4</v>
      </c>
      <c r="B7275" s="35">
        <v>43.77</v>
      </c>
    </row>
    <row r="7276" spans="1:2">
      <c r="A7276">
        <v>4</v>
      </c>
      <c r="B7276" s="35">
        <v>43.77</v>
      </c>
    </row>
    <row r="7277" spans="1:2">
      <c r="A7277">
        <v>4</v>
      </c>
      <c r="B7277" s="35">
        <v>43.77</v>
      </c>
    </row>
    <row r="7278" spans="1:2">
      <c r="A7278">
        <v>4</v>
      </c>
      <c r="B7278" s="35">
        <v>43.78</v>
      </c>
    </row>
    <row r="7279" spans="1:2">
      <c r="A7279">
        <v>4</v>
      </c>
      <c r="B7279" s="35">
        <v>43.84</v>
      </c>
    </row>
    <row r="7280" spans="1:2">
      <c r="A7280">
        <v>4</v>
      </c>
      <c r="B7280" s="35">
        <v>43.86</v>
      </c>
    </row>
    <row r="7281" spans="1:2">
      <c r="A7281">
        <v>4</v>
      </c>
      <c r="B7281" s="35">
        <v>43.87</v>
      </c>
    </row>
    <row r="7282" spans="1:2">
      <c r="A7282">
        <v>4</v>
      </c>
      <c r="B7282" s="35">
        <v>43.92</v>
      </c>
    </row>
    <row r="7283" spans="1:2">
      <c r="A7283">
        <v>4</v>
      </c>
      <c r="B7283" s="35">
        <v>43.95</v>
      </c>
    </row>
    <row r="7284" spans="1:2">
      <c r="A7284">
        <v>4</v>
      </c>
      <c r="B7284" s="35">
        <v>43.95</v>
      </c>
    </row>
    <row r="7285" spans="1:2">
      <c r="A7285">
        <v>4</v>
      </c>
      <c r="B7285" s="35">
        <v>43.97</v>
      </c>
    </row>
    <row r="7286" spans="1:2">
      <c r="A7286">
        <v>4</v>
      </c>
      <c r="B7286" s="35">
        <v>44</v>
      </c>
    </row>
    <row r="7287" spans="1:2">
      <c r="A7287">
        <v>4</v>
      </c>
      <c r="B7287" s="35">
        <v>44.05</v>
      </c>
    </row>
    <row r="7288" spans="1:2">
      <c r="A7288">
        <v>4</v>
      </c>
      <c r="B7288" s="35">
        <v>44.07</v>
      </c>
    </row>
    <row r="7289" spans="1:2">
      <c r="A7289">
        <v>4</v>
      </c>
      <c r="B7289" s="35">
        <v>44.07</v>
      </c>
    </row>
    <row r="7290" spans="1:2">
      <c r="A7290">
        <v>4</v>
      </c>
      <c r="B7290" s="35">
        <v>44.09</v>
      </c>
    </row>
    <row r="7291" spans="1:2">
      <c r="A7291">
        <v>4</v>
      </c>
      <c r="B7291" s="35">
        <v>44.1</v>
      </c>
    </row>
    <row r="7292" spans="1:2">
      <c r="A7292">
        <v>4</v>
      </c>
      <c r="B7292" s="35">
        <v>44.12</v>
      </c>
    </row>
    <row r="7293" spans="1:2">
      <c r="A7293">
        <v>4</v>
      </c>
      <c r="B7293" s="35">
        <v>44.16</v>
      </c>
    </row>
    <row r="7294" spans="1:2">
      <c r="A7294">
        <v>4</v>
      </c>
      <c r="B7294" s="35">
        <v>44.17</v>
      </c>
    </row>
    <row r="7295" spans="1:2">
      <c r="A7295">
        <v>4</v>
      </c>
      <c r="B7295" s="35">
        <v>44.25</v>
      </c>
    </row>
    <row r="7296" spans="1:2">
      <c r="A7296">
        <v>4</v>
      </c>
      <c r="B7296" s="35">
        <v>44.26</v>
      </c>
    </row>
    <row r="7297" spans="1:2">
      <c r="A7297">
        <v>4</v>
      </c>
      <c r="B7297" s="35">
        <v>44.3</v>
      </c>
    </row>
    <row r="7298" spans="1:2">
      <c r="A7298">
        <v>4</v>
      </c>
      <c r="B7298" s="35">
        <v>44.31</v>
      </c>
    </row>
    <row r="7299" spans="1:2">
      <c r="A7299">
        <v>4</v>
      </c>
      <c r="B7299" s="35">
        <v>44.32</v>
      </c>
    </row>
    <row r="7300" spans="1:2">
      <c r="A7300">
        <v>4</v>
      </c>
      <c r="B7300" s="35">
        <v>44.35</v>
      </c>
    </row>
    <row r="7301" spans="1:2">
      <c r="A7301">
        <v>4</v>
      </c>
      <c r="B7301" s="35">
        <v>44.36</v>
      </c>
    </row>
    <row r="7302" spans="1:2">
      <c r="A7302">
        <v>4</v>
      </c>
      <c r="B7302" s="35">
        <v>44.41</v>
      </c>
    </row>
    <row r="7303" spans="1:2">
      <c r="A7303">
        <v>4</v>
      </c>
      <c r="B7303" s="35">
        <v>44.43</v>
      </c>
    </row>
    <row r="7304" spans="1:2">
      <c r="A7304">
        <v>4</v>
      </c>
      <c r="B7304" s="35">
        <v>44.44</v>
      </c>
    </row>
    <row r="7305" spans="1:2">
      <c r="A7305">
        <v>4</v>
      </c>
      <c r="B7305" s="35">
        <v>44.45</v>
      </c>
    </row>
    <row r="7306" spans="1:2">
      <c r="A7306">
        <v>4</v>
      </c>
      <c r="B7306" s="35">
        <v>44.45</v>
      </c>
    </row>
    <row r="7307" spans="1:2">
      <c r="A7307">
        <v>4</v>
      </c>
      <c r="B7307" s="35">
        <v>44.45</v>
      </c>
    </row>
    <row r="7308" spans="1:2">
      <c r="A7308">
        <v>4</v>
      </c>
      <c r="B7308" s="35">
        <v>44.52</v>
      </c>
    </row>
    <row r="7309" spans="1:2">
      <c r="A7309">
        <v>4</v>
      </c>
      <c r="B7309" s="35">
        <v>44.56</v>
      </c>
    </row>
    <row r="7310" spans="1:2">
      <c r="A7310">
        <v>4</v>
      </c>
      <c r="B7310" s="35">
        <v>44.6</v>
      </c>
    </row>
    <row r="7311" spans="1:2">
      <c r="A7311">
        <v>4</v>
      </c>
      <c r="B7311" s="35">
        <v>44.62</v>
      </c>
    </row>
    <row r="7312" spans="1:2">
      <c r="A7312">
        <v>4</v>
      </c>
      <c r="B7312" s="35">
        <v>44.62</v>
      </c>
    </row>
    <row r="7313" spans="1:2">
      <c r="A7313">
        <v>4</v>
      </c>
      <c r="B7313" s="35">
        <v>44.62</v>
      </c>
    </row>
    <row r="7314" spans="1:2">
      <c r="A7314">
        <v>4</v>
      </c>
      <c r="B7314" s="35">
        <v>44.65</v>
      </c>
    </row>
    <row r="7315" spans="1:2">
      <c r="A7315">
        <v>4</v>
      </c>
      <c r="B7315" s="35">
        <v>44.65</v>
      </c>
    </row>
    <row r="7316" spans="1:2">
      <c r="A7316">
        <v>4</v>
      </c>
      <c r="B7316" s="35">
        <v>44.71</v>
      </c>
    </row>
    <row r="7317" spans="1:2">
      <c r="A7317">
        <v>4</v>
      </c>
      <c r="B7317" s="35">
        <v>44.75</v>
      </c>
    </row>
    <row r="7318" spans="1:2">
      <c r="A7318">
        <v>4</v>
      </c>
      <c r="B7318" s="35">
        <v>44.75</v>
      </c>
    </row>
    <row r="7319" spans="1:2">
      <c r="A7319">
        <v>4</v>
      </c>
      <c r="B7319" s="35">
        <v>44.75</v>
      </c>
    </row>
    <row r="7320" spans="1:2">
      <c r="A7320">
        <v>4</v>
      </c>
      <c r="B7320" s="35">
        <v>44.75</v>
      </c>
    </row>
    <row r="7321" spans="1:2">
      <c r="A7321">
        <v>4</v>
      </c>
      <c r="B7321" s="35">
        <v>44.77</v>
      </c>
    </row>
    <row r="7322" spans="1:2">
      <c r="A7322">
        <v>4</v>
      </c>
      <c r="B7322" s="35">
        <v>44.78</v>
      </c>
    </row>
    <row r="7323" spans="1:2">
      <c r="A7323">
        <v>4</v>
      </c>
      <c r="B7323" s="35">
        <v>44.82</v>
      </c>
    </row>
    <row r="7324" spans="1:2">
      <c r="A7324">
        <v>4</v>
      </c>
      <c r="B7324" s="35">
        <v>44.82</v>
      </c>
    </row>
    <row r="7325" spans="1:2">
      <c r="A7325">
        <v>4</v>
      </c>
      <c r="B7325" s="35">
        <v>44.83</v>
      </c>
    </row>
    <row r="7326" spans="1:2">
      <c r="A7326">
        <v>4</v>
      </c>
      <c r="B7326" s="35">
        <v>44.83</v>
      </c>
    </row>
    <row r="7327" spans="1:2">
      <c r="A7327">
        <v>4</v>
      </c>
      <c r="B7327" s="35">
        <v>44.83</v>
      </c>
    </row>
    <row r="7328" spans="1:2">
      <c r="A7328">
        <v>4</v>
      </c>
      <c r="B7328" s="35">
        <v>44.83</v>
      </c>
    </row>
    <row r="7329" spans="1:2">
      <c r="A7329">
        <v>4</v>
      </c>
      <c r="B7329" s="35">
        <v>44.83</v>
      </c>
    </row>
    <row r="7330" spans="1:2">
      <c r="A7330">
        <v>4</v>
      </c>
      <c r="B7330" s="35">
        <v>44.85</v>
      </c>
    </row>
    <row r="7331" spans="1:2">
      <c r="A7331">
        <v>4</v>
      </c>
      <c r="B7331" s="35">
        <v>44.87</v>
      </c>
    </row>
    <row r="7332" spans="1:2">
      <c r="A7332">
        <v>4</v>
      </c>
      <c r="B7332" s="35">
        <v>44.89</v>
      </c>
    </row>
    <row r="7333" spans="1:2">
      <c r="A7333">
        <v>4</v>
      </c>
      <c r="B7333" s="35">
        <v>44.94</v>
      </c>
    </row>
    <row r="7334" spans="1:2">
      <c r="A7334">
        <v>4</v>
      </c>
      <c r="B7334" s="35">
        <v>44.94</v>
      </c>
    </row>
    <row r="7335" spans="1:2">
      <c r="A7335">
        <v>4</v>
      </c>
      <c r="B7335" s="35">
        <v>44.95</v>
      </c>
    </row>
    <row r="7336" spans="1:2">
      <c r="A7336">
        <v>4</v>
      </c>
      <c r="B7336" s="35">
        <v>44.95</v>
      </c>
    </row>
    <row r="7337" spans="1:2">
      <c r="A7337">
        <v>4</v>
      </c>
      <c r="B7337" s="35">
        <v>44.95</v>
      </c>
    </row>
    <row r="7338" spans="1:2">
      <c r="A7338">
        <v>4</v>
      </c>
      <c r="B7338" s="35">
        <v>44.95</v>
      </c>
    </row>
    <row r="7339" spans="1:2">
      <c r="A7339">
        <v>4</v>
      </c>
      <c r="B7339" s="35">
        <v>44.96</v>
      </c>
    </row>
    <row r="7340" spans="1:2">
      <c r="A7340">
        <v>4</v>
      </c>
      <c r="B7340" s="35">
        <v>44.99</v>
      </c>
    </row>
    <row r="7341" spans="1:2">
      <c r="A7341">
        <v>4</v>
      </c>
      <c r="B7341" s="35">
        <v>45</v>
      </c>
    </row>
    <row r="7342" spans="1:2">
      <c r="A7342">
        <v>4</v>
      </c>
      <c r="B7342" s="35">
        <v>45</v>
      </c>
    </row>
    <row r="7343" spans="1:2">
      <c r="A7343">
        <v>4</v>
      </c>
      <c r="B7343" s="35">
        <v>45</v>
      </c>
    </row>
    <row r="7344" spans="1:2">
      <c r="A7344">
        <v>4</v>
      </c>
      <c r="B7344" s="35">
        <v>45</v>
      </c>
    </row>
    <row r="7345" spans="1:2">
      <c r="A7345">
        <v>4</v>
      </c>
      <c r="B7345" s="35">
        <v>45.01</v>
      </c>
    </row>
    <row r="7346" spans="1:2">
      <c r="A7346">
        <v>4</v>
      </c>
      <c r="B7346" s="35">
        <v>45.01</v>
      </c>
    </row>
    <row r="7347" spans="1:2">
      <c r="A7347">
        <v>4</v>
      </c>
      <c r="B7347" s="35">
        <v>45.01</v>
      </c>
    </row>
    <row r="7348" spans="1:2">
      <c r="A7348">
        <v>4</v>
      </c>
      <c r="B7348" s="35">
        <v>45.02</v>
      </c>
    </row>
    <row r="7349" spans="1:2">
      <c r="A7349">
        <v>4</v>
      </c>
      <c r="B7349" s="35">
        <v>45.02</v>
      </c>
    </row>
    <row r="7350" spans="1:2">
      <c r="A7350">
        <v>4</v>
      </c>
      <c r="B7350" s="35">
        <v>45.02</v>
      </c>
    </row>
    <row r="7351" spans="1:2">
      <c r="A7351">
        <v>4</v>
      </c>
      <c r="B7351" s="35">
        <v>45.02</v>
      </c>
    </row>
    <row r="7352" spans="1:2">
      <c r="A7352">
        <v>4</v>
      </c>
      <c r="B7352" s="35">
        <v>45.02</v>
      </c>
    </row>
    <row r="7353" spans="1:2">
      <c r="A7353">
        <v>4</v>
      </c>
      <c r="B7353" s="35">
        <v>45.03</v>
      </c>
    </row>
    <row r="7354" spans="1:2">
      <c r="A7354">
        <v>4</v>
      </c>
      <c r="B7354" s="35">
        <v>45.05</v>
      </c>
    </row>
    <row r="7355" spans="1:2">
      <c r="A7355">
        <v>4</v>
      </c>
      <c r="B7355" s="35">
        <v>45.05</v>
      </c>
    </row>
    <row r="7356" spans="1:2">
      <c r="A7356">
        <v>4</v>
      </c>
      <c r="B7356" s="35">
        <v>45.05</v>
      </c>
    </row>
    <row r="7357" spans="1:2">
      <c r="A7357">
        <v>4</v>
      </c>
      <c r="B7357" s="35">
        <v>45.05</v>
      </c>
    </row>
    <row r="7358" spans="1:2">
      <c r="A7358">
        <v>4</v>
      </c>
      <c r="B7358" s="35">
        <v>45.05</v>
      </c>
    </row>
    <row r="7359" spans="1:2">
      <c r="A7359">
        <v>4</v>
      </c>
      <c r="B7359" s="35">
        <v>45.05</v>
      </c>
    </row>
    <row r="7360" spans="1:2">
      <c r="A7360">
        <v>4</v>
      </c>
      <c r="B7360" s="35">
        <v>45.1</v>
      </c>
    </row>
    <row r="7361" spans="1:2">
      <c r="A7361">
        <v>4</v>
      </c>
      <c r="B7361" s="35">
        <v>45.1</v>
      </c>
    </row>
    <row r="7362" spans="1:2">
      <c r="A7362">
        <v>4</v>
      </c>
      <c r="B7362" s="35">
        <v>45.12</v>
      </c>
    </row>
    <row r="7363" spans="1:2">
      <c r="A7363">
        <v>4</v>
      </c>
      <c r="B7363" s="35">
        <v>45.17</v>
      </c>
    </row>
    <row r="7364" spans="1:2">
      <c r="A7364">
        <v>4</v>
      </c>
      <c r="B7364" s="35">
        <v>45.17</v>
      </c>
    </row>
    <row r="7365" spans="1:2">
      <c r="A7365">
        <v>4</v>
      </c>
      <c r="B7365" s="35">
        <v>45.17</v>
      </c>
    </row>
    <row r="7366" spans="1:2">
      <c r="A7366">
        <v>4</v>
      </c>
      <c r="B7366" s="35">
        <v>45.19</v>
      </c>
    </row>
    <row r="7367" spans="1:2">
      <c r="A7367">
        <v>4</v>
      </c>
      <c r="B7367" s="35">
        <v>45.31</v>
      </c>
    </row>
    <row r="7368" spans="1:2">
      <c r="A7368">
        <v>4</v>
      </c>
      <c r="B7368" s="35">
        <v>45.31</v>
      </c>
    </row>
    <row r="7369" spans="1:2">
      <c r="A7369">
        <v>4</v>
      </c>
      <c r="B7369" s="35">
        <v>45.32</v>
      </c>
    </row>
    <row r="7370" spans="1:2">
      <c r="A7370">
        <v>4</v>
      </c>
      <c r="B7370" s="35">
        <v>45.35</v>
      </c>
    </row>
    <row r="7371" spans="1:2">
      <c r="A7371">
        <v>4</v>
      </c>
      <c r="B7371" s="35">
        <v>45.36</v>
      </c>
    </row>
    <row r="7372" spans="1:2">
      <c r="A7372">
        <v>4</v>
      </c>
      <c r="B7372" s="35">
        <v>45.39</v>
      </c>
    </row>
    <row r="7373" spans="1:2">
      <c r="A7373">
        <v>4</v>
      </c>
      <c r="B7373" s="35">
        <v>45.46</v>
      </c>
    </row>
    <row r="7374" spans="1:2">
      <c r="A7374">
        <v>4</v>
      </c>
      <c r="B7374" s="35">
        <v>45.48</v>
      </c>
    </row>
    <row r="7375" spans="1:2">
      <c r="A7375">
        <v>4</v>
      </c>
      <c r="B7375" s="35">
        <v>45.5</v>
      </c>
    </row>
    <row r="7376" spans="1:2">
      <c r="A7376">
        <v>4</v>
      </c>
      <c r="B7376" s="35">
        <v>45.5</v>
      </c>
    </row>
    <row r="7377" spans="1:2">
      <c r="A7377">
        <v>4</v>
      </c>
      <c r="B7377" s="35">
        <v>45.51</v>
      </c>
    </row>
    <row r="7378" spans="1:2">
      <c r="A7378">
        <v>4</v>
      </c>
      <c r="B7378" s="35">
        <v>45.55</v>
      </c>
    </row>
    <row r="7379" spans="1:2">
      <c r="A7379">
        <v>4</v>
      </c>
      <c r="B7379" s="35">
        <v>45.59</v>
      </c>
    </row>
    <row r="7380" spans="1:2">
      <c r="A7380">
        <v>4</v>
      </c>
      <c r="B7380" s="35">
        <v>45.64</v>
      </c>
    </row>
    <row r="7381" spans="1:2">
      <c r="A7381">
        <v>4</v>
      </c>
      <c r="B7381" s="35">
        <v>45.65</v>
      </c>
    </row>
    <row r="7382" spans="1:2">
      <c r="A7382">
        <v>4</v>
      </c>
      <c r="B7382" s="35">
        <v>45.65</v>
      </c>
    </row>
    <row r="7383" spans="1:2">
      <c r="A7383">
        <v>4</v>
      </c>
      <c r="B7383" s="35">
        <v>45.67</v>
      </c>
    </row>
    <row r="7384" spans="1:2">
      <c r="A7384">
        <v>4</v>
      </c>
      <c r="B7384" s="35">
        <v>45.69</v>
      </c>
    </row>
    <row r="7385" spans="1:2">
      <c r="A7385">
        <v>4</v>
      </c>
      <c r="B7385" s="35">
        <v>45.71</v>
      </c>
    </row>
    <row r="7386" spans="1:2">
      <c r="A7386">
        <v>4</v>
      </c>
      <c r="B7386" s="35">
        <v>45.72</v>
      </c>
    </row>
    <row r="7387" spans="1:2">
      <c r="A7387">
        <v>4</v>
      </c>
      <c r="B7387" s="35">
        <v>45.74</v>
      </c>
    </row>
    <row r="7388" spans="1:2">
      <c r="A7388">
        <v>4</v>
      </c>
      <c r="B7388" s="35">
        <v>45.75</v>
      </c>
    </row>
    <row r="7389" spans="1:2">
      <c r="A7389">
        <v>4</v>
      </c>
      <c r="B7389" s="35">
        <v>45.79</v>
      </c>
    </row>
    <row r="7390" spans="1:2">
      <c r="A7390">
        <v>4</v>
      </c>
      <c r="B7390" s="35">
        <v>45.8</v>
      </c>
    </row>
    <row r="7391" spans="1:2">
      <c r="A7391">
        <v>4</v>
      </c>
      <c r="B7391" s="35">
        <v>45.92</v>
      </c>
    </row>
    <row r="7392" spans="1:2">
      <c r="A7392">
        <v>4</v>
      </c>
      <c r="B7392" s="35">
        <v>45.92</v>
      </c>
    </row>
    <row r="7393" spans="1:2">
      <c r="A7393">
        <v>4</v>
      </c>
      <c r="B7393" s="35">
        <v>45.97</v>
      </c>
    </row>
    <row r="7394" spans="1:2">
      <c r="A7394">
        <v>4</v>
      </c>
      <c r="B7394" s="35">
        <v>45.97</v>
      </c>
    </row>
    <row r="7395" spans="1:2">
      <c r="A7395">
        <v>4</v>
      </c>
      <c r="B7395" s="35">
        <v>45.97</v>
      </c>
    </row>
    <row r="7396" spans="1:2">
      <c r="A7396">
        <v>4</v>
      </c>
      <c r="B7396" s="35">
        <v>45.98</v>
      </c>
    </row>
    <row r="7397" spans="1:2">
      <c r="A7397">
        <v>4</v>
      </c>
      <c r="B7397" s="35">
        <v>45.98</v>
      </c>
    </row>
    <row r="7398" spans="1:2">
      <c r="A7398">
        <v>4</v>
      </c>
      <c r="B7398" s="35">
        <v>46</v>
      </c>
    </row>
    <row r="7399" spans="1:2">
      <c r="A7399">
        <v>4</v>
      </c>
      <c r="B7399" s="35">
        <v>46.02</v>
      </c>
    </row>
    <row r="7400" spans="1:2">
      <c r="A7400">
        <v>4</v>
      </c>
      <c r="B7400" s="35">
        <v>46.03</v>
      </c>
    </row>
    <row r="7401" spans="1:2">
      <c r="A7401">
        <v>4</v>
      </c>
      <c r="B7401" s="35">
        <v>46.03</v>
      </c>
    </row>
    <row r="7402" spans="1:2">
      <c r="A7402">
        <v>4</v>
      </c>
      <c r="B7402" s="35">
        <v>46.03</v>
      </c>
    </row>
    <row r="7403" spans="1:2">
      <c r="A7403">
        <v>4</v>
      </c>
      <c r="B7403" s="35">
        <v>46.05</v>
      </c>
    </row>
    <row r="7404" spans="1:2">
      <c r="A7404">
        <v>4</v>
      </c>
      <c r="B7404" s="35">
        <v>46.08</v>
      </c>
    </row>
    <row r="7405" spans="1:2">
      <c r="A7405">
        <v>4</v>
      </c>
      <c r="B7405" s="35">
        <v>46.11</v>
      </c>
    </row>
    <row r="7406" spans="1:2">
      <c r="A7406">
        <v>4</v>
      </c>
      <c r="B7406" s="35">
        <v>46.12</v>
      </c>
    </row>
    <row r="7407" spans="1:2">
      <c r="A7407">
        <v>4</v>
      </c>
      <c r="B7407" s="35">
        <v>46.15</v>
      </c>
    </row>
    <row r="7408" spans="1:2">
      <c r="A7408">
        <v>4</v>
      </c>
      <c r="B7408" s="35">
        <v>46.15</v>
      </c>
    </row>
    <row r="7409" spans="1:2">
      <c r="A7409">
        <v>4</v>
      </c>
      <c r="B7409" s="35">
        <v>46.19</v>
      </c>
    </row>
    <row r="7410" spans="1:2">
      <c r="A7410">
        <v>4</v>
      </c>
      <c r="B7410" s="35">
        <v>46.22</v>
      </c>
    </row>
    <row r="7411" spans="1:2">
      <c r="A7411">
        <v>4</v>
      </c>
      <c r="B7411" s="35">
        <v>46.24</v>
      </c>
    </row>
    <row r="7412" spans="1:2">
      <c r="A7412">
        <v>4</v>
      </c>
      <c r="B7412" s="35">
        <v>46.25</v>
      </c>
    </row>
    <row r="7413" spans="1:2">
      <c r="A7413">
        <v>4</v>
      </c>
      <c r="B7413" s="35">
        <v>46.26</v>
      </c>
    </row>
    <row r="7414" spans="1:2">
      <c r="A7414">
        <v>4</v>
      </c>
      <c r="B7414" s="35">
        <v>46.27</v>
      </c>
    </row>
    <row r="7415" spans="1:2">
      <c r="A7415">
        <v>4</v>
      </c>
      <c r="B7415" s="35">
        <v>46.27</v>
      </c>
    </row>
    <row r="7416" spans="1:2">
      <c r="A7416">
        <v>4</v>
      </c>
      <c r="B7416" s="35">
        <v>46.27</v>
      </c>
    </row>
    <row r="7417" spans="1:2">
      <c r="A7417">
        <v>4</v>
      </c>
      <c r="B7417" s="35">
        <v>46.27</v>
      </c>
    </row>
    <row r="7418" spans="1:2">
      <c r="A7418">
        <v>4</v>
      </c>
      <c r="B7418" s="35">
        <v>46.27</v>
      </c>
    </row>
    <row r="7419" spans="1:2">
      <c r="A7419">
        <v>4</v>
      </c>
      <c r="B7419" s="35">
        <v>46.27</v>
      </c>
    </row>
    <row r="7420" spans="1:2">
      <c r="A7420">
        <v>4</v>
      </c>
      <c r="B7420" s="35">
        <v>46.27</v>
      </c>
    </row>
    <row r="7421" spans="1:2">
      <c r="A7421">
        <v>4</v>
      </c>
      <c r="B7421" s="35">
        <v>46.28</v>
      </c>
    </row>
    <row r="7422" spans="1:2">
      <c r="A7422">
        <v>4</v>
      </c>
      <c r="B7422" s="35">
        <v>46.3</v>
      </c>
    </row>
    <row r="7423" spans="1:2">
      <c r="A7423">
        <v>4</v>
      </c>
      <c r="B7423" s="35">
        <v>46.3</v>
      </c>
    </row>
    <row r="7424" spans="1:2">
      <c r="A7424">
        <v>4</v>
      </c>
      <c r="B7424" s="35">
        <v>46.32</v>
      </c>
    </row>
    <row r="7425" spans="1:2">
      <c r="A7425">
        <v>4</v>
      </c>
      <c r="B7425" s="35">
        <v>46.34</v>
      </c>
    </row>
    <row r="7426" spans="1:2">
      <c r="A7426">
        <v>4</v>
      </c>
      <c r="B7426" s="35">
        <v>46.36</v>
      </c>
    </row>
    <row r="7427" spans="1:2">
      <c r="A7427">
        <v>4</v>
      </c>
      <c r="B7427" s="35">
        <v>46.41</v>
      </c>
    </row>
    <row r="7428" spans="1:2">
      <c r="A7428">
        <v>4</v>
      </c>
      <c r="B7428" s="35">
        <v>46.43</v>
      </c>
    </row>
    <row r="7429" spans="1:2">
      <c r="A7429">
        <v>4</v>
      </c>
      <c r="B7429" s="35">
        <v>46.43</v>
      </c>
    </row>
    <row r="7430" spans="1:2">
      <c r="A7430">
        <v>4</v>
      </c>
      <c r="B7430" s="35">
        <v>46.45</v>
      </c>
    </row>
    <row r="7431" spans="1:2">
      <c r="A7431">
        <v>4</v>
      </c>
      <c r="B7431" s="35">
        <v>46.48</v>
      </c>
    </row>
    <row r="7432" spans="1:2">
      <c r="A7432">
        <v>4</v>
      </c>
      <c r="B7432" s="35">
        <v>46.49</v>
      </c>
    </row>
    <row r="7433" spans="1:2">
      <c r="A7433">
        <v>4</v>
      </c>
      <c r="B7433" s="35">
        <v>46.51</v>
      </c>
    </row>
    <row r="7434" spans="1:2">
      <c r="A7434">
        <v>4</v>
      </c>
      <c r="B7434" s="35">
        <v>46.51</v>
      </c>
    </row>
    <row r="7435" spans="1:2">
      <c r="A7435">
        <v>4</v>
      </c>
      <c r="B7435" s="35">
        <v>46.51</v>
      </c>
    </row>
    <row r="7436" spans="1:2">
      <c r="A7436">
        <v>4</v>
      </c>
      <c r="B7436" s="35">
        <v>46.51</v>
      </c>
    </row>
    <row r="7437" spans="1:2">
      <c r="A7437">
        <v>4</v>
      </c>
      <c r="B7437" s="35">
        <v>46.53</v>
      </c>
    </row>
    <row r="7438" spans="1:2">
      <c r="A7438">
        <v>4</v>
      </c>
      <c r="B7438" s="35">
        <v>46.55</v>
      </c>
    </row>
    <row r="7439" spans="1:2">
      <c r="A7439">
        <v>4</v>
      </c>
      <c r="B7439" s="35">
        <v>46.56</v>
      </c>
    </row>
    <row r="7440" spans="1:2">
      <c r="A7440">
        <v>4</v>
      </c>
      <c r="B7440" s="35">
        <v>46.59</v>
      </c>
    </row>
    <row r="7441" spans="1:2">
      <c r="A7441">
        <v>4</v>
      </c>
      <c r="B7441" s="35">
        <v>46.6</v>
      </c>
    </row>
    <row r="7442" spans="1:2">
      <c r="A7442">
        <v>4</v>
      </c>
      <c r="B7442" s="35">
        <v>46.6</v>
      </c>
    </row>
    <row r="7443" spans="1:2">
      <c r="A7443">
        <v>4</v>
      </c>
      <c r="B7443" s="35">
        <v>46.65</v>
      </c>
    </row>
    <row r="7444" spans="1:2">
      <c r="A7444">
        <v>4</v>
      </c>
      <c r="B7444" s="35">
        <v>46.68</v>
      </c>
    </row>
    <row r="7445" spans="1:2">
      <c r="A7445">
        <v>4</v>
      </c>
      <c r="B7445" s="35">
        <v>46.68</v>
      </c>
    </row>
    <row r="7446" spans="1:2">
      <c r="A7446">
        <v>4</v>
      </c>
      <c r="B7446" s="35">
        <v>46.75</v>
      </c>
    </row>
    <row r="7447" spans="1:2">
      <c r="A7447">
        <v>4</v>
      </c>
      <c r="B7447" s="35">
        <v>46.75</v>
      </c>
    </row>
    <row r="7448" spans="1:2">
      <c r="A7448">
        <v>4</v>
      </c>
      <c r="B7448" s="35">
        <v>46.76</v>
      </c>
    </row>
    <row r="7449" spans="1:2">
      <c r="A7449">
        <v>4</v>
      </c>
      <c r="B7449" s="35">
        <v>46.81</v>
      </c>
    </row>
    <row r="7450" spans="1:2">
      <c r="A7450">
        <v>4</v>
      </c>
      <c r="B7450" s="35">
        <v>46.85</v>
      </c>
    </row>
    <row r="7451" spans="1:2">
      <c r="A7451">
        <v>4</v>
      </c>
      <c r="B7451" s="35">
        <v>46.87</v>
      </c>
    </row>
    <row r="7452" spans="1:2">
      <c r="A7452">
        <v>4</v>
      </c>
      <c r="B7452" s="35">
        <v>46.95</v>
      </c>
    </row>
    <row r="7453" spans="1:2">
      <c r="A7453">
        <v>4</v>
      </c>
      <c r="B7453" s="35">
        <v>46.95</v>
      </c>
    </row>
    <row r="7454" spans="1:2">
      <c r="A7454">
        <v>4</v>
      </c>
      <c r="B7454" s="35">
        <v>46.95</v>
      </c>
    </row>
    <row r="7455" spans="1:2">
      <c r="A7455">
        <v>4</v>
      </c>
      <c r="B7455" s="35">
        <v>46.95</v>
      </c>
    </row>
    <row r="7456" spans="1:2">
      <c r="A7456">
        <v>4</v>
      </c>
      <c r="B7456" s="35">
        <v>46.95</v>
      </c>
    </row>
    <row r="7457" spans="1:2">
      <c r="A7457">
        <v>4</v>
      </c>
      <c r="B7457" s="35">
        <v>46.95</v>
      </c>
    </row>
    <row r="7458" spans="1:2">
      <c r="A7458">
        <v>4</v>
      </c>
      <c r="B7458" s="35">
        <v>46.97</v>
      </c>
    </row>
    <row r="7459" spans="1:2">
      <c r="A7459">
        <v>4</v>
      </c>
      <c r="B7459" s="35">
        <v>46.98</v>
      </c>
    </row>
    <row r="7460" spans="1:2">
      <c r="A7460">
        <v>4</v>
      </c>
      <c r="B7460" s="35">
        <v>47</v>
      </c>
    </row>
    <row r="7461" spans="1:2">
      <c r="A7461">
        <v>4</v>
      </c>
      <c r="B7461" s="35">
        <v>47.01</v>
      </c>
    </row>
    <row r="7462" spans="1:2">
      <c r="A7462">
        <v>4</v>
      </c>
      <c r="B7462" s="35">
        <v>47.02</v>
      </c>
    </row>
    <row r="7463" spans="1:2">
      <c r="A7463">
        <v>4</v>
      </c>
      <c r="B7463" s="35">
        <v>47.05</v>
      </c>
    </row>
    <row r="7464" spans="1:2">
      <c r="A7464">
        <v>4</v>
      </c>
      <c r="B7464" s="35">
        <v>47.05</v>
      </c>
    </row>
    <row r="7465" spans="1:2">
      <c r="A7465">
        <v>4</v>
      </c>
      <c r="B7465" s="35">
        <v>47.08</v>
      </c>
    </row>
    <row r="7466" spans="1:2">
      <c r="A7466">
        <v>4</v>
      </c>
      <c r="B7466" s="35">
        <v>47.11</v>
      </c>
    </row>
    <row r="7467" spans="1:2">
      <c r="A7467">
        <v>4</v>
      </c>
      <c r="B7467" s="35">
        <v>47.13</v>
      </c>
    </row>
    <row r="7468" spans="1:2">
      <c r="A7468">
        <v>4</v>
      </c>
      <c r="B7468" s="35">
        <v>47.14</v>
      </c>
    </row>
    <row r="7469" spans="1:2">
      <c r="A7469">
        <v>4</v>
      </c>
      <c r="B7469" s="35">
        <v>47.14</v>
      </c>
    </row>
    <row r="7470" spans="1:2">
      <c r="A7470">
        <v>4</v>
      </c>
      <c r="B7470" s="35">
        <v>47.2</v>
      </c>
    </row>
    <row r="7471" spans="1:2">
      <c r="A7471">
        <v>4</v>
      </c>
      <c r="B7471" s="35">
        <v>47.21</v>
      </c>
    </row>
    <row r="7472" spans="1:2">
      <c r="A7472">
        <v>4</v>
      </c>
      <c r="B7472" s="35">
        <v>47.21</v>
      </c>
    </row>
    <row r="7473" spans="1:2">
      <c r="A7473">
        <v>4</v>
      </c>
      <c r="B7473" s="35">
        <v>47.24</v>
      </c>
    </row>
    <row r="7474" spans="1:2">
      <c r="A7474">
        <v>4</v>
      </c>
      <c r="B7474" s="35">
        <v>47.25</v>
      </c>
    </row>
    <row r="7475" spans="1:2">
      <c r="A7475">
        <v>4</v>
      </c>
      <c r="B7475" s="35">
        <v>47.33</v>
      </c>
    </row>
    <row r="7476" spans="1:2">
      <c r="A7476">
        <v>4</v>
      </c>
      <c r="B7476" s="35">
        <v>47.35</v>
      </c>
    </row>
    <row r="7477" spans="1:2">
      <c r="A7477">
        <v>4</v>
      </c>
      <c r="B7477" s="35">
        <v>47.36</v>
      </c>
    </row>
    <row r="7478" spans="1:2">
      <c r="A7478">
        <v>4</v>
      </c>
      <c r="B7478" s="35">
        <v>47.4</v>
      </c>
    </row>
    <row r="7479" spans="1:2">
      <c r="A7479">
        <v>4</v>
      </c>
      <c r="B7479" s="35">
        <v>47.52</v>
      </c>
    </row>
    <row r="7480" spans="1:2">
      <c r="A7480">
        <v>4</v>
      </c>
      <c r="B7480" s="35">
        <v>47.55</v>
      </c>
    </row>
    <row r="7481" spans="1:2">
      <c r="A7481">
        <v>4</v>
      </c>
      <c r="B7481" s="35">
        <v>47.55</v>
      </c>
    </row>
    <row r="7482" spans="1:2">
      <c r="A7482">
        <v>4</v>
      </c>
      <c r="B7482" s="35">
        <v>47.55</v>
      </c>
    </row>
    <row r="7483" spans="1:2">
      <c r="A7483">
        <v>4</v>
      </c>
      <c r="B7483" s="35">
        <v>47.55</v>
      </c>
    </row>
    <row r="7484" spans="1:2">
      <c r="A7484">
        <v>4</v>
      </c>
      <c r="B7484" s="35">
        <v>47.56</v>
      </c>
    </row>
    <row r="7485" spans="1:2">
      <c r="A7485">
        <v>4</v>
      </c>
      <c r="B7485" s="35">
        <v>47.59</v>
      </c>
    </row>
    <row r="7486" spans="1:2">
      <c r="A7486">
        <v>4</v>
      </c>
      <c r="B7486" s="35">
        <v>47.62</v>
      </c>
    </row>
    <row r="7487" spans="1:2">
      <c r="A7487">
        <v>4</v>
      </c>
      <c r="B7487" s="35">
        <v>47.64</v>
      </c>
    </row>
    <row r="7488" spans="1:2">
      <c r="A7488">
        <v>4</v>
      </c>
      <c r="B7488" s="35">
        <v>47.7</v>
      </c>
    </row>
    <row r="7489" spans="1:2">
      <c r="A7489">
        <v>4</v>
      </c>
      <c r="B7489" s="35">
        <v>47.71</v>
      </c>
    </row>
    <row r="7490" spans="1:2">
      <c r="A7490">
        <v>4</v>
      </c>
      <c r="B7490" s="35">
        <v>47.75</v>
      </c>
    </row>
    <row r="7491" spans="1:2">
      <c r="A7491">
        <v>4</v>
      </c>
      <c r="B7491" s="35">
        <v>47.86</v>
      </c>
    </row>
    <row r="7492" spans="1:2">
      <c r="A7492">
        <v>4</v>
      </c>
      <c r="B7492" s="35">
        <v>47.86</v>
      </c>
    </row>
    <row r="7493" spans="1:2">
      <c r="A7493">
        <v>4</v>
      </c>
      <c r="B7493" s="35">
        <v>47.86</v>
      </c>
    </row>
    <row r="7494" spans="1:2">
      <c r="A7494">
        <v>4</v>
      </c>
      <c r="B7494" s="35">
        <v>47.86</v>
      </c>
    </row>
    <row r="7495" spans="1:2">
      <c r="A7495">
        <v>4</v>
      </c>
      <c r="B7495" s="35">
        <v>47.86</v>
      </c>
    </row>
    <row r="7496" spans="1:2">
      <c r="A7496">
        <v>4</v>
      </c>
      <c r="B7496" s="35">
        <v>47.89</v>
      </c>
    </row>
    <row r="7497" spans="1:2">
      <c r="A7497">
        <v>4</v>
      </c>
      <c r="B7497" s="35">
        <v>47.9</v>
      </c>
    </row>
    <row r="7498" spans="1:2">
      <c r="A7498">
        <v>4</v>
      </c>
      <c r="B7498" s="35">
        <v>47.99</v>
      </c>
    </row>
    <row r="7499" spans="1:2">
      <c r="A7499">
        <v>4</v>
      </c>
      <c r="B7499" s="35">
        <v>47.99</v>
      </c>
    </row>
    <row r="7500" spans="1:2">
      <c r="A7500">
        <v>4</v>
      </c>
      <c r="B7500" s="35">
        <v>47.99</v>
      </c>
    </row>
    <row r="7501" spans="1:2">
      <c r="A7501">
        <v>4</v>
      </c>
      <c r="B7501" s="35">
        <v>48</v>
      </c>
    </row>
    <row r="7502" spans="1:2">
      <c r="A7502">
        <v>4</v>
      </c>
      <c r="B7502" s="35">
        <v>48.03</v>
      </c>
    </row>
    <row r="7503" spans="1:2">
      <c r="A7503">
        <v>4</v>
      </c>
      <c r="B7503" s="35">
        <v>48.05</v>
      </c>
    </row>
    <row r="7504" spans="1:2">
      <c r="A7504">
        <v>4</v>
      </c>
      <c r="B7504" s="35">
        <v>48.05</v>
      </c>
    </row>
    <row r="7505" spans="1:2">
      <c r="A7505">
        <v>4</v>
      </c>
      <c r="B7505" s="35">
        <v>48.05</v>
      </c>
    </row>
    <row r="7506" spans="1:2">
      <c r="A7506">
        <v>4</v>
      </c>
      <c r="B7506" s="35">
        <v>48.05</v>
      </c>
    </row>
    <row r="7507" spans="1:2">
      <c r="A7507">
        <v>4</v>
      </c>
      <c r="B7507" s="35">
        <v>48.07</v>
      </c>
    </row>
    <row r="7508" spans="1:2">
      <c r="A7508">
        <v>4</v>
      </c>
      <c r="B7508" s="35">
        <v>48.11</v>
      </c>
    </row>
    <row r="7509" spans="1:2">
      <c r="A7509">
        <v>4</v>
      </c>
      <c r="B7509" s="35">
        <v>48.18</v>
      </c>
    </row>
    <row r="7510" spans="1:2">
      <c r="A7510">
        <v>4</v>
      </c>
      <c r="B7510" s="35">
        <v>48.2</v>
      </c>
    </row>
    <row r="7511" spans="1:2">
      <c r="A7511">
        <v>4</v>
      </c>
      <c r="B7511" s="35">
        <v>48.2</v>
      </c>
    </row>
    <row r="7512" spans="1:2">
      <c r="A7512">
        <v>4</v>
      </c>
      <c r="B7512" s="35">
        <v>48.28</v>
      </c>
    </row>
    <row r="7513" spans="1:2">
      <c r="A7513">
        <v>4</v>
      </c>
      <c r="B7513" s="35">
        <v>48.29</v>
      </c>
    </row>
    <row r="7514" spans="1:2">
      <c r="A7514">
        <v>4</v>
      </c>
      <c r="B7514" s="35">
        <v>48.29</v>
      </c>
    </row>
    <row r="7515" spans="1:2">
      <c r="A7515">
        <v>4</v>
      </c>
      <c r="B7515" s="35">
        <v>48.29</v>
      </c>
    </row>
    <row r="7516" spans="1:2">
      <c r="A7516">
        <v>4</v>
      </c>
      <c r="B7516" s="35">
        <v>48.29</v>
      </c>
    </row>
    <row r="7517" spans="1:2">
      <c r="A7517">
        <v>4</v>
      </c>
      <c r="B7517" s="35">
        <v>48.33</v>
      </c>
    </row>
    <row r="7518" spans="1:2">
      <c r="A7518">
        <v>4</v>
      </c>
      <c r="B7518" s="35">
        <v>48.39</v>
      </c>
    </row>
    <row r="7519" spans="1:2">
      <c r="A7519">
        <v>4</v>
      </c>
      <c r="B7519" s="35">
        <v>48.41</v>
      </c>
    </row>
    <row r="7520" spans="1:2">
      <c r="A7520">
        <v>4</v>
      </c>
      <c r="B7520" s="35">
        <v>48.42</v>
      </c>
    </row>
    <row r="7521" spans="1:2">
      <c r="A7521">
        <v>4</v>
      </c>
      <c r="B7521" s="35">
        <v>48.42</v>
      </c>
    </row>
    <row r="7522" spans="1:2">
      <c r="A7522">
        <v>4</v>
      </c>
      <c r="B7522" s="35">
        <v>48.43</v>
      </c>
    </row>
    <row r="7523" spans="1:2">
      <c r="A7523">
        <v>4</v>
      </c>
      <c r="B7523" s="35">
        <v>48.49</v>
      </c>
    </row>
    <row r="7524" spans="1:2">
      <c r="A7524">
        <v>4</v>
      </c>
      <c r="B7524" s="35">
        <v>48.5</v>
      </c>
    </row>
    <row r="7525" spans="1:2">
      <c r="A7525">
        <v>4</v>
      </c>
      <c r="B7525" s="35">
        <v>48.56</v>
      </c>
    </row>
    <row r="7526" spans="1:2">
      <c r="A7526">
        <v>4</v>
      </c>
      <c r="B7526" s="35">
        <v>48.69</v>
      </c>
    </row>
    <row r="7527" spans="1:2">
      <c r="A7527">
        <v>4</v>
      </c>
      <c r="B7527" s="35">
        <v>48.7</v>
      </c>
    </row>
    <row r="7528" spans="1:2">
      <c r="A7528">
        <v>4</v>
      </c>
      <c r="B7528" s="35">
        <v>48.71</v>
      </c>
    </row>
    <row r="7529" spans="1:2">
      <c r="A7529">
        <v>4</v>
      </c>
      <c r="B7529" s="35">
        <v>48.71</v>
      </c>
    </row>
    <row r="7530" spans="1:2">
      <c r="A7530">
        <v>4</v>
      </c>
      <c r="B7530" s="35">
        <v>48.73</v>
      </c>
    </row>
    <row r="7531" spans="1:2">
      <c r="A7531">
        <v>4</v>
      </c>
      <c r="B7531" s="35">
        <v>48.74</v>
      </c>
    </row>
    <row r="7532" spans="1:2">
      <c r="A7532">
        <v>4</v>
      </c>
      <c r="B7532" s="35">
        <v>48.82</v>
      </c>
    </row>
    <row r="7533" spans="1:2">
      <c r="A7533">
        <v>4</v>
      </c>
      <c r="B7533" s="35">
        <v>48.87</v>
      </c>
    </row>
    <row r="7534" spans="1:2">
      <c r="A7534">
        <v>4</v>
      </c>
      <c r="B7534" s="35">
        <v>48.93</v>
      </c>
    </row>
    <row r="7535" spans="1:2">
      <c r="A7535">
        <v>4</v>
      </c>
      <c r="B7535" s="35">
        <v>48.93</v>
      </c>
    </row>
    <row r="7536" spans="1:2">
      <c r="A7536">
        <v>4</v>
      </c>
      <c r="B7536" s="35">
        <v>48.94</v>
      </c>
    </row>
    <row r="7537" spans="1:2">
      <c r="A7537">
        <v>4</v>
      </c>
      <c r="B7537" s="35">
        <v>48.99</v>
      </c>
    </row>
    <row r="7538" spans="1:2">
      <c r="A7538">
        <v>4</v>
      </c>
      <c r="B7538" s="35">
        <v>48.99</v>
      </c>
    </row>
    <row r="7539" spans="1:2">
      <c r="A7539">
        <v>4</v>
      </c>
      <c r="B7539" s="35">
        <v>49</v>
      </c>
    </row>
    <row r="7540" spans="1:2">
      <c r="A7540">
        <v>4</v>
      </c>
      <c r="B7540" s="35">
        <v>49.01</v>
      </c>
    </row>
    <row r="7541" spans="1:2">
      <c r="A7541">
        <v>4</v>
      </c>
      <c r="B7541" s="35">
        <v>49.04</v>
      </c>
    </row>
    <row r="7542" spans="1:2">
      <c r="A7542">
        <v>4</v>
      </c>
      <c r="B7542" s="35">
        <v>49.05</v>
      </c>
    </row>
    <row r="7543" spans="1:2">
      <c r="A7543">
        <v>4</v>
      </c>
      <c r="B7543" s="35">
        <v>49.05</v>
      </c>
    </row>
    <row r="7544" spans="1:2">
      <c r="A7544">
        <v>4</v>
      </c>
      <c r="B7544" s="35">
        <v>49.05</v>
      </c>
    </row>
    <row r="7545" spans="1:2">
      <c r="A7545">
        <v>4</v>
      </c>
      <c r="B7545" s="35">
        <v>49.07</v>
      </c>
    </row>
    <row r="7546" spans="1:2">
      <c r="A7546">
        <v>4</v>
      </c>
      <c r="B7546" s="35">
        <v>49.08</v>
      </c>
    </row>
    <row r="7547" spans="1:2">
      <c r="A7547">
        <v>4</v>
      </c>
      <c r="B7547" s="35">
        <v>49.1</v>
      </c>
    </row>
    <row r="7548" spans="1:2">
      <c r="A7548">
        <v>4</v>
      </c>
      <c r="B7548" s="35">
        <v>49.12</v>
      </c>
    </row>
    <row r="7549" spans="1:2">
      <c r="A7549">
        <v>4</v>
      </c>
      <c r="B7549" s="35">
        <v>49.16</v>
      </c>
    </row>
    <row r="7550" spans="1:2">
      <c r="A7550">
        <v>4</v>
      </c>
      <c r="B7550" s="35">
        <v>49.16</v>
      </c>
    </row>
    <row r="7551" spans="1:2">
      <c r="A7551">
        <v>4</v>
      </c>
      <c r="B7551" s="35">
        <v>49.16</v>
      </c>
    </row>
    <row r="7552" spans="1:2">
      <c r="A7552">
        <v>4</v>
      </c>
      <c r="B7552" s="35">
        <v>49.17</v>
      </c>
    </row>
    <row r="7553" spans="1:2">
      <c r="A7553">
        <v>4</v>
      </c>
      <c r="B7553" s="35">
        <v>49.18</v>
      </c>
    </row>
    <row r="7554" spans="1:2">
      <c r="A7554">
        <v>4</v>
      </c>
      <c r="B7554" s="35">
        <v>49.22</v>
      </c>
    </row>
    <row r="7555" spans="1:2">
      <c r="A7555">
        <v>4</v>
      </c>
      <c r="B7555" s="35">
        <v>49.25</v>
      </c>
    </row>
    <row r="7556" spans="1:2">
      <c r="A7556">
        <v>4</v>
      </c>
      <c r="B7556" s="35">
        <v>49.25</v>
      </c>
    </row>
    <row r="7557" spans="1:2">
      <c r="A7557">
        <v>4</v>
      </c>
      <c r="B7557" s="35">
        <v>49.25</v>
      </c>
    </row>
    <row r="7558" spans="1:2">
      <c r="A7558">
        <v>4</v>
      </c>
      <c r="B7558" s="35">
        <v>49.26</v>
      </c>
    </row>
    <row r="7559" spans="1:2">
      <c r="A7559">
        <v>4</v>
      </c>
      <c r="B7559" s="35">
        <v>49.26</v>
      </c>
    </row>
    <row r="7560" spans="1:2">
      <c r="A7560">
        <v>4</v>
      </c>
      <c r="B7560" s="35">
        <v>49.45</v>
      </c>
    </row>
    <row r="7561" spans="1:2">
      <c r="A7561">
        <v>4</v>
      </c>
      <c r="B7561" s="35">
        <v>49.48</v>
      </c>
    </row>
    <row r="7562" spans="1:2">
      <c r="A7562">
        <v>4</v>
      </c>
      <c r="B7562" s="35">
        <v>49.5</v>
      </c>
    </row>
    <row r="7563" spans="1:2">
      <c r="A7563">
        <v>4</v>
      </c>
      <c r="B7563" s="35">
        <v>49.5</v>
      </c>
    </row>
    <row r="7564" spans="1:2">
      <c r="A7564">
        <v>4</v>
      </c>
      <c r="B7564" s="35">
        <v>49.51</v>
      </c>
    </row>
    <row r="7565" spans="1:2">
      <c r="A7565">
        <v>4</v>
      </c>
      <c r="B7565" s="35">
        <v>49.52</v>
      </c>
    </row>
    <row r="7566" spans="1:2">
      <c r="A7566">
        <v>4</v>
      </c>
      <c r="B7566" s="35">
        <v>49.55</v>
      </c>
    </row>
    <row r="7567" spans="1:2">
      <c r="A7567">
        <v>4</v>
      </c>
      <c r="B7567" s="35">
        <v>49.58</v>
      </c>
    </row>
    <row r="7568" spans="1:2">
      <c r="A7568">
        <v>4</v>
      </c>
      <c r="B7568" s="35">
        <v>49.6</v>
      </c>
    </row>
    <row r="7569" spans="1:2">
      <c r="A7569">
        <v>4</v>
      </c>
      <c r="B7569" s="35">
        <v>49.71</v>
      </c>
    </row>
    <row r="7570" spans="1:2">
      <c r="A7570">
        <v>4</v>
      </c>
      <c r="B7570" s="35">
        <v>49.75</v>
      </c>
    </row>
    <row r="7571" spans="1:2">
      <c r="A7571">
        <v>4</v>
      </c>
      <c r="B7571" s="35">
        <v>49.75</v>
      </c>
    </row>
    <row r="7572" spans="1:2">
      <c r="A7572">
        <v>4</v>
      </c>
      <c r="B7572" s="35">
        <v>49.77</v>
      </c>
    </row>
    <row r="7573" spans="1:2">
      <c r="A7573">
        <v>4</v>
      </c>
      <c r="B7573" s="35">
        <v>49.78</v>
      </c>
    </row>
    <row r="7574" spans="1:2">
      <c r="A7574">
        <v>4</v>
      </c>
      <c r="B7574" s="35">
        <v>49.91</v>
      </c>
    </row>
    <row r="7575" spans="1:2">
      <c r="A7575">
        <v>4</v>
      </c>
      <c r="B7575" s="35">
        <v>49.95</v>
      </c>
    </row>
    <row r="7576" spans="1:2">
      <c r="A7576">
        <v>4</v>
      </c>
      <c r="B7576" s="35">
        <v>49.97</v>
      </c>
    </row>
    <row r="7577" spans="1:2">
      <c r="A7577">
        <v>4</v>
      </c>
      <c r="B7577" s="35">
        <v>50</v>
      </c>
    </row>
    <row r="7578" spans="1:2">
      <c r="A7578">
        <v>4</v>
      </c>
      <c r="B7578" s="35">
        <v>50</v>
      </c>
    </row>
    <row r="7579" spans="1:2">
      <c r="A7579">
        <v>4</v>
      </c>
      <c r="B7579" s="35">
        <v>50</v>
      </c>
    </row>
    <row r="7580" spans="1:2">
      <c r="A7580">
        <v>4</v>
      </c>
      <c r="B7580" s="35">
        <v>50.06</v>
      </c>
    </row>
    <row r="7581" spans="1:2">
      <c r="A7581">
        <v>4</v>
      </c>
      <c r="B7581" s="35">
        <v>50.06</v>
      </c>
    </row>
    <row r="7582" spans="1:2">
      <c r="A7582">
        <v>4</v>
      </c>
      <c r="B7582" s="35">
        <v>50.09</v>
      </c>
    </row>
    <row r="7583" spans="1:2">
      <c r="A7583">
        <v>4</v>
      </c>
      <c r="B7583" s="35">
        <v>50.09</v>
      </c>
    </row>
    <row r="7584" spans="1:2">
      <c r="A7584">
        <v>4</v>
      </c>
      <c r="B7584" s="35">
        <v>50.1</v>
      </c>
    </row>
    <row r="7585" spans="1:2">
      <c r="A7585">
        <v>4</v>
      </c>
      <c r="B7585" s="35">
        <v>50.14</v>
      </c>
    </row>
    <row r="7586" spans="1:2">
      <c r="A7586">
        <v>4</v>
      </c>
      <c r="B7586" s="35">
        <v>50.16</v>
      </c>
    </row>
    <row r="7587" spans="1:2">
      <c r="A7587">
        <v>4</v>
      </c>
      <c r="B7587" s="35">
        <v>50.23</v>
      </c>
    </row>
    <row r="7588" spans="1:2">
      <c r="A7588">
        <v>4</v>
      </c>
      <c r="B7588" s="35">
        <v>50.25</v>
      </c>
    </row>
    <row r="7589" spans="1:2">
      <c r="A7589">
        <v>4</v>
      </c>
      <c r="B7589" s="35">
        <v>50.25</v>
      </c>
    </row>
    <row r="7590" spans="1:2">
      <c r="A7590">
        <v>4</v>
      </c>
      <c r="B7590" s="35">
        <v>50.27</v>
      </c>
    </row>
    <row r="7591" spans="1:2">
      <c r="A7591">
        <v>4</v>
      </c>
      <c r="B7591" s="35">
        <v>50.34</v>
      </c>
    </row>
    <row r="7592" spans="1:2">
      <c r="A7592">
        <v>4</v>
      </c>
      <c r="B7592" s="35">
        <v>50.36</v>
      </c>
    </row>
    <row r="7593" spans="1:2">
      <c r="A7593">
        <v>4</v>
      </c>
      <c r="B7593" s="35">
        <v>50.47</v>
      </c>
    </row>
    <row r="7594" spans="1:2">
      <c r="A7594">
        <v>4</v>
      </c>
      <c r="B7594" s="35">
        <v>50.48</v>
      </c>
    </row>
    <row r="7595" spans="1:2">
      <c r="A7595">
        <v>4</v>
      </c>
      <c r="B7595" s="35">
        <v>50.5</v>
      </c>
    </row>
    <row r="7596" spans="1:2">
      <c r="A7596">
        <v>4</v>
      </c>
      <c r="B7596" s="35">
        <v>50.5</v>
      </c>
    </row>
    <row r="7597" spans="1:2">
      <c r="A7597">
        <v>4</v>
      </c>
      <c r="B7597" s="35">
        <v>50.51</v>
      </c>
    </row>
    <row r="7598" spans="1:2">
      <c r="A7598">
        <v>4</v>
      </c>
      <c r="B7598" s="35">
        <v>50.51</v>
      </c>
    </row>
    <row r="7599" spans="1:2">
      <c r="A7599">
        <v>4</v>
      </c>
      <c r="B7599" s="35">
        <v>50.52</v>
      </c>
    </row>
    <row r="7600" spans="1:2">
      <c r="A7600">
        <v>4</v>
      </c>
      <c r="B7600" s="35">
        <v>50.55</v>
      </c>
    </row>
    <row r="7601" spans="1:2">
      <c r="A7601">
        <v>4</v>
      </c>
      <c r="B7601" s="35">
        <v>50.57</v>
      </c>
    </row>
    <row r="7602" spans="1:2">
      <c r="A7602">
        <v>4</v>
      </c>
      <c r="B7602" s="35">
        <v>50.65</v>
      </c>
    </row>
    <row r="7603" spans="1:2">
      <c r="A7603">
        <v>4</v>
      </c>
      <c r="B7603" s="35">
        <v>50.67</v>
      </c>
    </row>
    <row r="7604" spans="1:2">
      <c r="A7604">
        <v>4</v>
      </c>
      <c r="B7604" s="35">
        <v>50.75</v>
      </c>
    </row>
    <row r="7605" spans="1:2">
      <c r="A7605">
        <v>4</v>
      </c>
      <c r="B7605" s="35">
        <v>50.76</v>
      </c>
    </row>
    <row r="7606" spans="1:2">
      <c r="A7606">
        <v>4</v>
      </c>
      <c r="B7606" s="35">
        <v>50.8</v>
      </c>
    </row>
    <row r="7607" spans="1:2">
      <c r="A7607">
        <v>4</v>
      </c>
      <c r="B7607" s="35">
        <v>50.85</v>
      </c>
    </row>
    <row r="7608" spans="1:2">
      <c r="A7608">
        <v>4</v>
      </c>
      <c r="B7608" s="35">
        <v>50.86</v>
      </c>
    </row>
    <row r="7609" spans="1:2">
      <c r="A7609">
        <v>4</v>
      </c>
      <c r="B7609" s="35">
        <v>50.9</v>
      </c>
    </row>
    <row r="7610" spans="1:2">
      <c r="A7610">
        <v>4</v>
      </c>
      <c r="B7610" s="35">
        <v>50.9</v>
      </c>
    </row>
    <row r="7611" spans="1:2">
      <c r="A7611">
        <v>4</v>
      </c>
      <c r="B7611" s="35">
        <v>50.98</v>
      </c>
    </row>
    <row r="7612" spans="1:2">
      <c r="A7612">
        <v>4</v>
      </c>
      <c r="B7612" s="35">
        <v>51</v>
      </c>
    </row>
    <row r="7613" spans="1:2">
      <c r="A7613">
        <v>4</v>
      </c>
      <c r="B7613" s="35">
        <v>51.01</v>
      </c>
    </row>
    <row r="7614" spans="1:2">
      <c r="A7614">
        <v>4</v>
      </c>
      <c r="B7614" s="35">
        <v>51.01</v>
      </c>
    </row>
    <row r="7615" spans="1:2">
      <c r="A7615">
        <v>4</v>
      </c>
      <c r="B7615" s="35">
        <v>51.02</v>
      </c>
    </row>
    <row r="7616" spans="1:2">
      <c r="A7616">
        <v>4</v>
      </c>
      <c r="B7616" s="35">
        <v>51.02</v>
      </c>
    </row>
    <row r="7617" spans="1:2">
      <c r="A7617">
        <v>4</v>
      </c>
      <c r="B7617" s="35">
        <v>51.05</v>
      </c>
    </row>
    <row r="7618" spans="1:2">
      <c r="A7618">
        <v>4</v>
      </c>
      <c r="B7618" s="35">
        <v>51.2</v>
      </c>
    </row>
    <row r="7619" spans="1:2">
      <c r="A7619">
        <v>4</v>
      </c>
      <c r="B7619" s="35">
        <v>51.21</v>
      </c>
    </row>
    <row r="7620" spans="1:2">
      <c r="A7620">
        <v>4</v>
      </c>
      <c r="B7620" s="35">
        <v>51.26</v>
      </c>
    </row>
    <row r="7621" spans="1:2">
      <c r="A7621">
        <v>4</v>
      </c>
      <c r="B7621" s="35">
        <v>51.29</v>
      </c>
    </row>
    <row r="7622" spans="1:2">
      <c r="A7622">
        <v>4</v>
      </c>
      <c r="B7622" s="35">
        <v>51.4</v>
      </c>
    </row>
    <row r="7623" spans="1:2">
      <c r="A7623">
        <v>4</v>
      </c>
      <c r="B7623" s="35">
        <v>51.44</v>
      </c>
    </row>
    <row r="7624" spans="1:2">
      <c r="A7624">
        <v>4</v>
      </c>
      <c r="B7624" s="35">
        <v>51.48</v>
      </c>
    </row>
    <row r="7625" spans="1:2">
      <c r="A7625">
        <v>4</v>
      </c>
      <c r="B7625" s="35">
        <v>51.5</v>
      </c>
    </row>
    <row r="7626" spans="1:2">
      <c r="A7626">
        <v>4</v>
      </c>
      <c r="B7626" s="35">
        <v>51.5</v>
      </c>
    </row>
    <row r="7627" spans="1:2">
      <c r="A7627">
        <v>4</v>
      </c>
      <c r="B7627" s="35">
        <v>51.5</v>
      </c>
    </row>
    <row r="7628" spans="1:2">
      <c r="A7628">
        <v>4</v>
      </c>
      <c r="B7628" s="35">
        <v>51.5</v>
      </c>
    </row>
    <row r="7629" spans="1:2">
      <c r="A7629">
        <v>4</v>
      </c>
      <c r="B7629" s="35">
        <v>51.54</v>
      </c>
    </row>
    <row r="7630" spans="1:2">
      <c r="A7630">
        <v>4</v>
      </c>
      <c r="B7630" s="35">
        <v>51.55</v>
      </c>
    </row>
    <row r="7631" spans="1:2">
      <c r="A7631">
        <v>4</v>
      </c>
      <c r="B7631" s="35">
        <v>51.55</v>
      </c>
    </row>
    <row r="7632" spans="1:2">
      <c r="A7632">
        <v>4</v>
      </c>
      <c r="B7632" s="35">
        <v>51.59</v>
      </c>
    </row>
    <row r="7633" spans="1:2">
      <c r="A7633">
        <v>4</v>
      </c>
      <c r="B7633" s="35">
        <v>51.59</v>
      </c>
    </row>
    <row r="7634" spans="1:2">
      <c r="A7634">
        <v>4</v>
      </c>
      <c r="B7634" s="35">
        <v>51.61</v>
      </c>
    </row>
    <row r="7635" spans="1:2">
      <c r="A7635">
        <v>4</v>
      </c>
      <c r="B7635" s="35">
        <v>51.64</v>
      </c>
    </row>
    <row r="7636" spans="1:2">
      <c r="A7636">
        <v>4</v>
      </c>
      <c r="B7636" s="35">
        <v>51.67</v>
      </c>
    </row>
    <row r="7637" spans="1:2">
      <c r="A7637">
        <v>4</v>
      </c>
      <c r="B7637" s="35">
        <v>51.69</v>
      </c>
    </row>
    <row r="7638" spans="1:2">
      <c r="A7638">
        <v>4</v>
      </c>
      <c r="B7638" s="35">
        <v>51.69</v>
      </c>
    </row>
    <row r="7639" spans="1:2">
      <c r="A7639">
        <v>4</v>
      </c>
      <c r="B7639" s="35">
        <v>51.74</v>
      </c>
    </row>
    <row r="7640" spans="1:2">
      <c r="A7640">
        <v>4</v>
      </c>
      <c r="B7640" s="35">
        <v>51.74</v>
      </c>
    </row>
    <row r="7641" spans="1:2">
      <c r="A7641">
        <v>4</v>
      </c>
      <c r="B7641" s="35">
        <v>51.82</v>
      </c>
    </row>
    <row r="7642" spans="1:2">
      <c r="A7642">
        <v>4</v>
      </c>
      <c r="B7642" s="35">
        <v>51.84</v>
      </c>
    </row>
    <row r="7643" spans="1:2">
      <c r="A7643">
        <v>4</v>
      </c>
      <c r="B7643" s="35">
        <v>51.84</v>
      </c>
    </row>
    <row r="7644" spans="1:2">
      <c r="A7644">
        <v>4</v>
      </c>
      <c r="B7644" s="35">
        <v>51.86</v>
      </c>
    </row>
    <row r="7645" spans="1:2">
      <c r="A7645">
        <v>4</v>
      </c>
      <c r="B7645" s="35">
        <v>51.95</v>
      </c>
    </row>
    <row r="7646" spans="1:2">
      <c r="A7646">
        <v>4</v>
      </c>
      <c r="B7646" s="35">
        <v>51.98</v>
      </c>
    </row>
    <row r="7647" spans="1:2">
      <c r="A7647">
        <v>4</v>
      </c>
      <c r="B7647" s="35">
        <v>52</v>
      </c>
    </row>
    <row r="7648" spans="1:2">
      <c r="A7648">
        <v>4</v>
      </c>
      <c r="B7648" s="35">
        <v>52.01</v>
      </c>
    </row>
    <row r="7649" spans="1:2">
      <c r="A7649">
        <v>4</v>
      </c>
      <c r="B7649" s="35">
        <v>52.01</v>
      </c>
    </row>
    <row r="7650" spans="1:2">
      <c r="A7650">
        <v>4</v>
      </c>
      <c r="B7650" s="35">
        <v>52.14</v>
      </c>
    </row>
    <row r="7651" spans="1:2">
      <c r="A7651">
        <v>4</v>
      </c>
      <c r="B7651" s="35">
        <v>52.23</v>
      </c>
    </row>
    <row r="7652" spans="1:2">
      <c r="A7652">
        <v>4</v>
      </c>
      <c r="B7652" s="35">
        <v>52.23</v>
      </c>
    </row>
    <row r="7653" spans="1:2">
      <c r="A7653">
        <v>4</v>
      </c>
      <c r="B7653" s="35">
        <v>52.25</v>
      </c>
    </row>
    <row r="7654" spans="1:2">
      <c r="A7654">
        <v>4</v>
      </c>
      <c r="B7654" s="35">
        <v>52.26</v>
      </c>
    </row>
    <row r="7655" spans="1:2">
      <c r="A7655">
        <v>4</v>
      </c>
      <c r="B7655" s="35">
        <v>52.36</v>
      </c>
    </row>
    <row r="7656" spans="1:2">
      <c r="A7656">
        <v>4</v>
      </c>
      <c r="B7656" s="35">
        <v>52.36</v>
      </c>
    </row>
    <row r="7657" spans="1:2">
      <c r="A7657">
        <v>4</v>
      </c>
      <c r="B7657" s="35">
        <v>52.36</v>
      </c>
    </row>
    <row r="7658" spans="1:2">
      <c r="A7658">
        <v>4</v>
      </c>
      <c r="B7658" s="35">
        <v>52.36</v>
      </c>
    </row>
    <row r="7659" spans="1:2">
      <c r="A7659">
        <v>4</v>
      </c>
      <c r="B7659" s="35">
        <v>52.49</v>
      </c>
    </row>
    <row r="7660" spans="1:2">
      <c r="A7660">
        <v>4</v>
      </c>
      <c r="B7660" s="35">
        <v>52.49</v>
      </c>
    </row>
    <row r="7661" spans="1:2">
      <c r="A7661">
        <v>4</v>
      </c>
      <c r="B7661" s="35">
        <v>52.5</v>
      </c>
    </row>
    <row r="7662" spans="1:2">
      <c r="A7662">
        <v>4</v>
      </c>
      <c r="B7662" s="35">
        <v>52.61</v>
      </c>
    </row>
    <row r="7663" spans="1:2">
      <c r="A7663">
        <v>4</v>
      </c>
      <c r="B7663" s="35">
        <v>52.62</v>
      </c>
    </row>
    <row r="7664" spans="1:2">
      <c r="A7664">
        <v>4</v>
      </c>
      <c r="B7664" s="35">
        <v>52.72</v>
      </c>
    </row>
    <row r="7665" spans="1:2">
      <c r="A7665">
        <v>4</v>
      </c>
      <c r="B7665" s="35">
        <v>52.75</v>
      </c>
    </row>
    <row r="7666" spans="1:2">
      <c r="A7666">
        <v>4</v>
      </c>
      <c r="B7666" s="35">
        <v>52.8</v>
      </c>
    </row>
    <row r="7667" spans="1:2">
      <c r="A7667">
        <v>4</v>
      </c>
      <c r="B7667" s="35">
        <v>52.84</v>
      </c>
    </row>
    <row r="7668" spans="1:2">
      <c r="A7668">
        <v>4</v>
      </c>
      <c r="B7668" s="35">
        <v>52.85</v>
      </c>
    </row>
    <row r="7669" spans="1:2">
      <c r="A7669">
        <v>4</v>
      </c>
      <c r="B7669" s="35">
        <v>52.91</v>
      </c>
    </row>
    <row r="7670" spans="1:2">
      <c r="A7670">
        <v>4</v>
      </c>
      <c r="B7670" s="35">
        <v>52.91</v>
      </c>
    </row>
    <row r="7671" spans="1:2">
      <c r="A7671">
        <v>4</v>
      </c>
      <c r="B7671" s="35">
        <v>52.95</v>
      </c>
    </row>
    <row r="7672" spans="1:2">
      <c r="A7672">
        <v>4</v>
      </c>
      <c r="B7672" s="35">
        <v>52.95</v>
      </c>
    </row>
    <row r="7673" spans="1:2">
      <c r="A7673">
        <v>4</v>
      </c>
      <c r="B7673" s="35">
        <v>52.97</v>
      </c>
    </row>
    <row r="7674" spans="1:2">
      <c r="A7674">
        <v>4</v>
      </c>
      <c r="B7674" s="35">
        <v>52.97</v>
      </c>
    </row>
    <row r="7675" spans="1:2">
      <c r="A7675">
        <v>4</v>
      </c>
      <c r="B7675" s="35">
        <v>53</v>
      </c>
    </row>
    <row r="7676" spans="1:2">
      <c r="A7676">
        <v>4</v>
      </c>
      <c r="B7676" s="35">
        <v>53</v>
      </c>
    </row>
    <row r="7677" spans="1:2">
      <c r="A7677">
        <v>4</v>
      </c>
      <c r="B7677" s="35">
        <v>53</v>
      </c>
    </row>
    <row r="7678" spans="1:2">
      <c r="A7678">
        <v>4</v>
      </c>
      <c r="B7678" s="35">
        <v>53</v>
      </c>
    </row>
    <row r="7679" spans="1:2">
      <c r="A7679">
        <v>4</v>
      </c>
      <c r="B7679" s="35">
        <v>53.01</v>
      </c>
    </row>
    <row r="7680" spans="1:2">
      <c r="A7680">
        <v>4</v>
      </c>
      <c r="B7680" s="35">
        <v>53.01</v>
      </c>
    </row>
    <row r="7681" spans="1:2">
      <c r="A7681">
        <v>4</v>
      </c>
      <c r="B7681" s="35">
        <v>53.01</v>
      </c>
    </row>
    <row r="7682" spans="1:2">
      <c r="A7682">
        <v>4</v>
      </c>
      <c r="B7682" s="35">
        <v>53.03</v>
      </c>
    </row>
    <row r="7683" spans="1:2">
      <c r="A7683">
        <v>4</v>
      </c>
      <c r="B7683" s="35">
        <v>53.05</v>
      </c>
    </row>
    <row r="7684" spans="1:2">
      <c r="A7684">
        <v>4</v>
      </c>
      <c r="B7684" s="35">
        <v>53.14</v>
      </c>
    </row>
    <row r="7685" spans="1:2">
      <c r="A7685">
        <v>4</v>
      </c>
      <c r="B7685" s="35">
        <v>53.16</v>
      </c>
    </row>
    <row r="7686" spans="1:2">
      <c r="A7686">
        <v>4</v>
      </c>
      <c r="B7686" s="35">
        <v>53.16</v>
      </c>
    </row>
    <row r="7687" spans="1:2">
      <c r="A7687">
        <v>4</v>
      </c>
      <c r="B7687" s="35">
        <v>53.16</v>
      </c>
    </row>
    <row r="7688" spans="1:2">
      <c r="A7688">
        <v>4</v>
      </c>
      <c r="B7688" s="35">
        <v>53.16</v>
      </c>
    </row>
    <row r="7689" spans="1:2">
      <c r="A7689">
        <v>4</v>
      </c>
      <c r="B7689" s="35">
        <v>53.18</v>
      </c>
    </row>
    <row r="7690" spans="1:2">
      <c r="A7690">
        <v>4</v>
      </c>
      <c r="B7690" s="35">
        <v>53.24</v>
      </c>
    </row>
    <row r="7691" spans="1:2">
      <c r="A7691">
        <v>4</v>
      </c>
      <c r="B7691" s="35">
        <v>53.25</v>
      </c>
    </row>
    <row r="7692" spans="1:2">
      <c r="A7692">
        <v>4</v>
      </c>
      <c r="B7692" s="35">
        <v>53.25</v>
      </c>
    </row>
    <row r="7693" spans="1:2">
      <c r="A7693">
        <v>4</v>
      </c>
      <c r="B7693" s="35">
        <v>53.3</v>
      </c>
    </row>
    <row r="7694" spans="1:2">
      <c r="A7694">
        <v>4</v>
      </c>
      <c r="B7694" s="35">
        <v>53.32</v>
      </c>
    </row>
    <row r="7695" spans="1:2">
      <c r="A7695">
        <v>4</v>
      </c>
      <c r="B7695" s="35">
        <v>53.42</v>
      </c>
    </row>
    <row r="7696" spans="1:2">
      <c r="A7696">
        <v>4</v>
      </c>
      <c r="B7696" s="35">
        <v>53.46</v>
      </c>
    </row>
    <row r="7697" spans="1:2">
      <c r="A7697">
        <v>4</v>
      </c>
      <c r="B7697" s="35">
        <v>53.48</v>
      </c>
    </row>
    <row r="7698" spans="1:2">
      <c r="A7698">
        <v>4</v>
      </c>
      <c r="B7698" s="35">
        <v>53.48</v>
      </c>
    </row>
    <row r="7699" spans="1:2">
      <c r="A7699">
        <v>4</v>
      </c>
      <c r="B7699" s="35">
        <v>53.48</v>
      </c>
    </row>
    <row r="7700" spans="1:2">
      <c r="A7700">
        <v>4</v>
      </c>
      <c r="B7700" s="35">
        <v>53.48</v>
      </c>
    </row>
    <row r="7701" spans="1:2">
      <c r="A7701">
        <v>4</v>
      </c>
      <c r="B7701" s="35">
        <v>53.48</v>
      </c>
    </row>
    <row r="7702" spans="1:2">
      <c r="A7702">
        <v>4</v>
      </c>
      <c r="B7702" s="35">
        <v>53.49</v>
      </c>
    </row>
    <row r="7703" spans="1:2">
      <c r="A7703">
        <v>4</v>
      </c>
      <c r="B7703" s="35">
        <v>53.5</v>
      </c>
    </row>
    <row r="7704" spans="1:2">
      <c r="A7704">
        <v>4</v>
      </c>
      <c r="B7704" s="35">
        <v>53.52</v>
      </c>
    </row>
    <row r="7705" spans="1:2">
      <c r="A7705">
        <v>4</v>
      </c>
      <c r="B7705" s="35">
        <v>53.56</v>
      </c>
    </row>
    <row r="7706" spans="1:2">
      <c r="A7706">
        <v>4</v>
      </c>
      <c r="B7706" s="35">
        <v>53.66</v>
      </c>
    </row>
    <row r="7707" spans="1:2">
      <c r="A7707">
        <v>4</v>
      </c>
      <c r="B7707" s="35">
        <v>53.67</v>
      </c>
    </row>
    <row r="7708" spans="1:2">
      <c r="A7708">
        <v>4</v>
      </c>
      <c r="B7708" s="35">
        <v>53.68</v>
      </c>
    </row>
    <row r="7709" spans="1:2">
      <c r="A7709">
        <v>4</v>
      </c>
      <c r="B7709" s="35">
        <v>53.68</v>
      </c>
    </row>
    <row r="7710" spans="1:2">
      <c r="A7710">
        <v>4</v>
      </c>
      <c r="B7710" s="35">
        <v>53.68</v>
      </c>
    </row>
    <row r="7711" spans="1:2">
      <c r="A7711">
        <v>4</v>
      </c>
      <c r="B7711" s="35">
        <v>53.7</v>
      </c>
    </row>
    <row r="7712" spans="1:2">
      <c r="A7712">
        <v>4</v>
      </c>
      <c r="B7712" s="35">
        <v>53.7</v>
      </c>
    </row>
    <row r="7713" spans="1:2">
      <c r="A7713">
        <v>4</v>
      </c>
      <c r="B7713" s="35">
        <v>53.8</v>
      </c>
    </row>
    <row r="7714" spans="1:2">
      <c r="A7714">
        <v>4</v>
      </c>
      <c r="B7714" s="35">
        <v>53.81</v>
      </c>
    </row>
    <row r="7715" spans="1:2">
      <c r="A7715">
        <v>4</v>
      </c>
      <c r="B7715" s="35">
        <v>53.83</v>
      </c>
    </row>
    <row r="7716" spans="1:2">
      <c r="A7716">
        <v>4</v>
      </c>
      <c r="B7716" s="35">
        <v>53.89</v>
      </c>
    </row>
    <row r="7717" spans="1:2">
      <c r="A7717">
        <v>4</v>
      </c>
      <c r="B7717" s="35">
        <v>53.9</v>
      </c>
    </row>
    <row r="7718" spans="1:2">
      <c r="A7718">
        <v>4</v>
      </c>
      <c r="B7718" s="35">
        <v>53.95</v>
      </c>
    </row>
    <row r="7719" spans="1:2">
      <c r="A7719">
        <v>4</v>
      </c>
      <c r="B7719" s="35">
        <v>54</v>
      </c>
    </row>
    <row r="7720" spans="1:2">
      <c r="A7720">
        <v>4</v>
      </c>
      <c r="B7720" s="35">
        <v>54.05</v>
      </c>
    </row>
    <row r="7721" spans="1:2">
      <c r="A7721">
        <v>4</v>
      </c>
      <c r="B7721" s="35">
        <v>54.08</v>
      </c>
    </row>
    <row r="7722" spans="1:2">
      <c r="A7722">
        <v>4</v>
      </c>
      <c r="B7722" s="35">
        <v>54.1</v>
      </c>
    </row>
    <row r="7723" spans="1:2">
      <c r="A7723">
        <v>4</v>
      </c>
      <c r="B7723" s="35">
        <v>54.18</v>
      </c>
    </row>
    <row r="7724" spans="1:2">
      <c r="A7724">
        <v>4</v>
      </c>
      <c r="B7724" s="35">
        <v>54.19</v>
      </c>
    </row>
    <row r="7725" spans="1:2">
      <c r="A7725">
        <v>4</v>
      </c>
      <c r="B7725" s="35">
        <v>54.2</v>
      </c>
    </row>
    <row r="7726" spans="1:2">
      <c r="A7726">
        <v>4</v>
      </c>
      <c r="B7726" s="35">
        <v>54.2</v>
      </c>
    </row>
    <row r="7727" spans="1:2">
      <c r="A7727">
        <v>4</v>
      </c>
      <c r="B7727" s="35">
        <v>54.21</v>
      </c>
    </row>
    <row r="7728" spans="1:2">
      <c r="A7728">
        <v>4</v>
      </c>
      <c r="B7728" s="35">
        <v>54.23</v>
      </c>
    </row>
    <row r="7729" spans="1:2">
      <c r="A7729">
        <v>4</v>
      </c>
      <c r="B7729" s="35">
        <v>54.25</v>
      </c>
    </row>
    <row r="7730" spans="1:2">
      <c r="A7730">
        <v>4</v>
      </c>
      <c r="B7730" s="35">
        <v>54.26</v>
      </c>
    </row>
    <row r="7731" spans="1:2">
      <c r="A7731">
        <v>4</v>
      </c>
      <c r="B7731" s="35">
        <v>54.3</v>
      </c>
    </row>
    <row r="7732" spans="1:2">
      <c r="A7732">
        <v>4</v>
      </c>
      <c r="B7732" s="35">
        <v>54.39</v>
      </c>
    </row>
    <row r="7733" spans="1:2">
      <c r="A7733">
        <v>4</v>
      </c>
      <c r="B7733" s="35">
        <v>54.46</v>
      </c>
    </row>
    <row r="7734" spans="1:2">
      <c r="A7734">
        <v>4</v>
      </c>
      <c r="B7734" s="35">
        <v>54.51</v>
      </c>
    </row>
    <row r="7735" spans="1:2">
      <c r="A7735">
        <v>4</v>
      </c>
      <c r="B7735" s="35">
        <v>54.51</v>
      </c>
    </row>
    <row r="7736" spans="1:2">
      <c r="A7736">
        <v>4</v>
      </c>
      <c r="B7736" s="35">
        <v>54.55</v>
      </c>
    </row>
    <row r="7737" spans="1:2">
      <c r="A7737">
        <v>4</v>
      </c>
      <c r="B7737" s="35">
        <v>54.59</v>
      </c>
    </row>
    <row r="7738" spans="1:2">
      <c r="A7738">
        <v>4</v>
      </c>
      <c r="B7738" s="35">
        <v>54.6</v>
      </c>
    </row>
    <row r="7739" spans="1:2">
      <c r="A7739">
        <v>4</v>
      </c>
      <c r="B7739" s="35">
        <v>54.65</v>
      </c>
    </row>
    <row r="7740" spans="1:2">
      <c r="A7740">
        <v>4</v>
      </c>
      <c r="B7740" s="35">
        <v>54.66</v>
      </c>
    </row>
    <row r="7741" spans="1:2">
      <c r="A7741">
        <v>4</v>
      </c>
      <c r="B7741" s="35">
        <v>54.85</v>
      </c>
    </row>
    <row r="7742" spans="1:2">
      <c r="A7742">
        <v>4</v>
      </c>
      <c r="B7742" s="35">
        <v>54.95</v>
      </c>
    </row>
    <row r="7743" spans="1:2">
      <c r="A7743">
        <v>4</v>
      </c>
      <c r="B7743" s="35">
        <v>54.96</v>
      </c>
    </row>
    <row r="7744" spans="1:2">
      <c r="A7744">
        <v>4</v>
      </c>
      <c r="B7744" s="35">
        <v>55</v>
      </c>
    </row>
    <row r="7745" spans="1:2">
      <c r="A7745">
        <v>4</v>
      </c>
      <c r="B7745" s="35">
        <v>55.01</v>
      </c>
    </row>
    <row r="7746" spans="1:2">
      <c r="A7746">
        <v>4</v>
      </c>
      <c r="B7746" s="35">
        <v>55.22</v>
      </c>
    </row>
    <row r="7747" spans="1:2">
      <c r="A7747">
        <v>4</v>
      </c>
      <c r="B7747" s="35">
        <v>55.25</v>
      </c>
    </row>
    <row r="7748" spans="1:2">
      <c r="A7748">
        <v>4</v>
      </c>
      <c r="B7748" s="35">
        <v>55.3</v>
      </c>
    </row>
    <row r="7749" spans="1:2">
      <c r="A7749">
        <v>4</v>
      </c>
      <c r="B7749" s="35">
        <v>55.3</v>
      </c>
    </row>
    <row r="7750" spans="1:2">
      <c r="A7750">
        <v>4</v>
      </c>
      <c r="B7750" s="35">
        <v>55.4</v>
      </c>
    </row>
    <row r="7751" spans="1:2">
      <c r="A7751">
        <v>4</v>
      </c>
      <c r="B7751" s="35">
        <v>55.49</v>
      </c>
    </row>
    <row r="7752" spans="1:2">
      <c r="A7752">
        <v>4</v>
      </c>
      <c r="B7752" s="35">
        <v>55.62</v>
      </c>
    </row>
    <row r="7753" spans="1:2">
      <c r="A7753">
        <v>4</v>
      </c>
      <c r="B7753" s="35">
        <v>55.75</v>
      </c>
    </row>
    <row r="7754" spans="1:2">
      <c r="A7754">
        <v>4</v>
      </c>
      <c r="B7754" s="35">
        <v>55.84</v>
      </c>
    </row>
    <row r="7755" spans="1:2">
      <c r="A7755">
        <v>4</v>
      </c>
      <c r="B7755" s="35">
        <v>55.96</v>
      </c>
    </row>
    <row r="7756" spans="1:2">
      <c r="A7756">
        <v>4</v>
      </c>
      <c r="B7756" s="35">
        <v>55.98</v>
      </c>
    </row>
    <row r="7757" spans="1:2">
      <c r="A7757">
        <v>4</v>
      </c>
      <c r="B7757" s="35">
        <v>56</v>
      </c>
    </row>
    <row r="7758" spans="1:2">
      <c r="A7758">
        <v>4</v>
      </c>
      <c r="B7758" s="35">
        <v>56.02</v>
      </c>
    </row>
    <row r="7759" spans="1:2">
      <c r="A7759">
        <v>4</v>
      </c>
      <c r="B7759" s="35">
        <v>56.14</v>
      </c>
    </row>
    <row r="7760" spans="1:2">
      <c r="A7760">
        <v>4</v>
      </c>
      <c r="B7760" s="35">
        <v>56.3</v>
      </c>
    </row>
    <row r="7761" spans="1:2">
      <c r="A7761">
        <v>4</v>
      </c>
      <c r="B7761" s="35">
        <v>56.3</v>
      </c>
    </row>
    <row r="7762" spans="1:2">
      <c r="A7762">
        <v>4</v>
      </c>
      <c r="B7762" s="35">
        <v>56.39</v>
      </c>
    </row>
    <row r="7763" spans="1:2">
      <c r="A7763">
        <v>4</v>
      </c>
      <c r="B7763" s="35">
        <v>56.6</v>
      </c>
    </row>
    <row r="7764" spans="1:2">
      <c r="A7764">
        <v>4</v>
      </c>
      <c r="B7764" s="35">
        <v>56.69</v>
      </c>
    </row>
    <row r="7765" spans="1:2">
      <c r="A7765">
        <v>4</v>
      </c>
      <c r="B7765" s="35">
        <v>56.75</v>
      </c>
    </row>
    <row r="7766" spans="1:2">
      <c r="A7766">
        <v>4</v>
      </c>
      <c r="B7766" s="35">
        <v>56.75</v>
      </c>
    </row>
    <row r="7767" spans="1:2">
      <c r="A7767">
        <v>4</v>
      </c>
      <c r="B7767" s="35">
        <v>56.98</v>
      </c>
    </row>
    <row r="7768" spans="1:2">
      <c r="A7768">
        <v>4</v>
      </c>
      <c r="B7768" s="35">
        <v>56.99</v>
      </c>
    </row>
    <row r="7769" spans="1:2">
      <c r="A7769">
        <v>4</v>
      </c>
      <c r="B7769" s="35">
        <v>57.01</v>
      </c>
    </row>
    <row r="7770" spans="1:2">
      <c r="A7770">
        <v>4</v>
      </c>
      <c r="B7770" s="35">
        <v>57.33</v>
      </c>
    </row>
    <row r="7771" spans="1:2">
      <c r="A7771">
        <v>4</v>
      </c>
      <c r="B7771" s="35">
        <v>57.51</v>
      </c>
    </row>
    <row r="7772" spans="1:2">
      <c r="A7772">
        <v>4</v>
      </c>
      <c r="B7772" s="35">
        <v>57.58</v>
      </c>
    </row>
    <row r="7773" spans="1:2">
      <c r="A7773">
        <v>4</v>
      </c>
      <c r="B7773" s="35">
        <v>57.65</v>
      </c>
    </row>
    <row r="7774" spans="1:2">
      <c r="A7774">
        <v>4</v>
      </c>
      <c r="B7774" s="35">
        <v>57.66</v>
      </c>
    </row>
    <row r="7775" spans="1:2">
      <c r="A7775">
        <v>4</v>
      </c>
      <c r="B7775" s="35">
        <v>57.76</v>
      </c>
    </row>
    <row r="7776" spans="1:2">
      <c r="A7776">
        <v>4</v>
      </c>
      <c r="B7776" s="35">
        <v>58.04</v>
      </c>
    </row>
    <row r="7777" spans="1:2">
      <c r="A7777">
        <v>4</v>
      </c>
      <c r="B7777" s="35">
        <v>58.05</v>
      </c>
    </row>
    <row r="7778" spans="1:2">
      <c r="A7778">
        <v>4</v>
      </c>
      <c r="B7778" s="35">
        <v>58.25</v>
      </c>
    </row>
    <row r="7779" spans="1:2">
      <c r="A7779">
        <v>4</v>
      </c>
      <c r="B7779" s="35">
        <v>58.26</v>
      </c>
    </row>
    <row r="7780" spans="1:2">
      <c r="A7780">
        <v>4</v>
      </c>
      <c r="B7780" s="35">
        <v>58.3</v>
      </c>
    </row>
    <row r="7781" spans="1:2">
      <c r="A7781">
        <v>4</v>
      </c>
      <c r="B7781" s="35">
        <v>58.4</v>
      </c>
    </row>
    <row r="7782" spans="1:2">
      <c r="A7782">
        <v>4</v>
      </c>
      <c r="B7782" s="35">
        <v>58.46</v>
      </c>
    </row>
    <row r="7783" spans="1:2">
      <c r="A7783">
        <v>4</v>
      </c>
      <c r="B7783" s="35">
        <v>58.6</v>
      </c>
    </row>
    <row r="7784" spans="1:2">
      <c r="A7784">
        <v>4</v>
      </c>
      <c r="B7784" s="35">
        <v>58.91</v>
      </c>
    </row>
    <row r="7785" spans="1:2">
      <c r="A7785">
        <v>4</v>
      </c>
      <c r="B7785" s="35">
        <v>59.02</v>
      </c>
    </row>
    <row r="7786" spans="1:2">
      <c r="A7786">
        <v>4</v>
      </c>
      <c r="B7786" s="35">
        <v>59.25</v>
      </c>
    </row>
    <row r="7787" spans="1:2">
      <c r="A7787">
        <v>4</v>
      </c>
      <c r="B7787" s="35">
        <v>59.3</v>
      </c>
    </row>
    <row r="7788" spans="1:2">
      <c r="A7788">
        <v>4</v>
      </c>
      <c r="B7788" s="35">
        <v>59.51</v>
      </c>
    </row>
    <row r="7789" spans="1:2">
      <c r="A7789">
        <v>4</v>
      </c>
      <c r="B7789" s="35">
        <v>59.57</v>
      </c>
    </row>
    <row r="7790" spans="1:2">
      <c r="A7790">
        <v>4</v>
      </c>
      <c r="B7790" s="35">
        <v>60</v>
      </c>
    </row>
    <row r="7791" spans="1:2">
      <c r="A7791">
        <v>4</v>
      </c>
      <c r="B7791" s="35">
        <v>60</v>
      </c>
    </row>
    <row r="7792" spans="1:2">
      <c r="A7792">
        <v>4</v>
      </c>
      <c r="B7792" s="35">
        <v>60.02</v>
      </c>
    </row>
    <row r="7793" spans="1:2">
      <c r="A7793">
        <v>4</v>
      </c>
      <c r="B7793" s="35">
        <v>60.17</v>
      </c>
    </row>
    <row r="7794" spans="1:2">
      <c r="A7794">
        <v>4</v>
      </c>
      <c r="B7794" s="35">
        <v>60.19</v>
      </c>
    </row>
    <row r="7795" spans="1:2">
      <c r="A7795">
        <v>4</v>
      </c>
      <c r="B7795" s="35">
        <v>60.24</v>
      </c>
    </row>
    <row r="7796" spans="1:2">
      <c r="A7796">
        <v>4</v>
      </c>
      <c r="B7796" s="35">
        <v>60.54</v>
      </c>
    </row>
    <row r="7797" spans="1:2">
      <c r="A7797">
        <v>4</v>
      </c>
      <c r="B7797" s="35">
        <v>60.82</v>
      </c>
    </row>
    <row r="7798" spans="1:2">
      <c r="A7798">
        <v>4</v>
      </c>
      <c r="B7798" s="35">
        <v>61.05</v>
      </c>
    </row>
    <row r="7799" spans="1:2">
      <c r="A7799">
        <v>4</v>
      </c>
      <c r="B7799" s="35">
        <v>62.03</v>
      </c>
    </row>
    <row r="7800" spans="1:2">
      <c r="A7800">
        <v>4</v>
      </c>
      <c r="B7800" s="35">
        <v>62.05</v>
      </c>
    </row>
    <row r="7801" spans="1:2">
      <c r="A7801">
        <v>4</v>
      </c>
      <c r="B7801" s="35">
        <v>62.25</v>
      </c>
    </row>
    <row r="7802" spans="1:2">
      <c r="A7802">
        <v>4</v>
      </c>
      <c r="B7802" s="35">
        <v>62.38</v>
      </c>
    </row>
    <row r="7803" spans="1:2">
      <c r="A7803">
        <v>4</v>
      </c>
      <c r="B7803" s="35">
        <v>66.239999999999995</v>
      </c>
    </row>
    <row r="7804" spans="1:2">
      <c r="A7804">
        <v>4</v>
      </c>
      <c r="B7804" s="35">
        <v>11.75</v>
      </c>
    </row>
    <row r="7805" spans="1:2">
      <c r="A7805">
        <v>4</v>
      </c>
      <c r="B7805" s="35">
        <v>18.13</v>
      </c>
    </row>
    <row r="7806" spans="1:2">
      <c r="A7806">
        <v>4</v>
      </c>
      <c r="B7806" s="35">
        <v>19.399999999999999</v>
      </c>
    </row>
    <row r="7807" spans="1:2">
      <c r="A7807">
        <v>4</v>
      </c>
      <c r="B7807" s="35">
        <v>30</v>
      </c>
    </row>
    <row r="7808" spans="1:2">
      <c r="A7808">
        <v>4</v>
      </c>
      <c r="B7808" s="35">
        <v>33.1</v>
      </c>
    </row>
    <row r="7809" spans="1:2">
      <c r="A7809">
        <v>4</v>
      </c>
      <c r="B7809" s="35">
        <v>34</v>
      </c>
    </row>
    <row r="7810" spans="1:2">
      <c r="A7810">
        <v>4</v>
      </c>
      <c r="B7810" s="35">
        <v>36</v>
      </c>
    </row>
    <row r="7811" spans="1:2">
      <c r="A7811">
        <v>4</v>
      </c>
      <c r="B7811" s="35">
        <v>36.78</v>
      </c>
    </row>
    <row r="7812" spans="1:2">
      <c r="A7812">
        <v>4</v>
      </c>
      <c r="B7812" s="35">
        <v>38.659999999999997</v>
      </c>
    </row>
    <row r="7813" spans="1:2">
      <c r="A7813">
        <v>4</v>
      </c>
      <c r="B7813" s="35">
        <v>41.03</v>
      </c>
    </row>
    <row r="7814" spans="1:2">
      <c r="A7814">
        <v>4</v>
      </c>
      <c r="B7814" s="35">
        <v>41.29</v>
      </c>
    </row>
    <row r="7815" spans="1:2">
      <c r="A7815">
        <v>4</v>
      </c>
      <c r="B7815" s="35">
        <v>42.1</v>
      </c>
    </row>
    <row r="7816" spans="1:2">
      <c r="A7816">
        <v>4</v>
      </c>
      <c r="B7816" s="35">
        <v>42.22</v>
      </c>
    </row>
    <row r="7817" spans="1:2">
      <c r="A7817">
        <v>4</v>
      </c>
      <c r="B7817" s="35">
        <v>42.9</v>
      </c>
    </row>
    <row r="7818" spans="1:2">
      <c r="A7818">
        <v>4</v>
      </c>
      <c r="B7818" s="35">
        <v>42.95</v>
      </c>
    </row>
    <row r="7819" spans="1:2">
      <c r="A7819">
        <v>4</v>
      </c>
      <c r="B7819" s="35">
        <v>43.8</v>
      </c>
    </row>
    <row r="7820" spans="1:2">
      <c r="A7820">
        <v>4</v>
      </c>
      <c r="B7820" s="35">
        <v>44.83</v>
      </c>
    </row>
    <row r="7821" spans="1:2">
      <c r="A7821">
        <v>4</v>
      </c>
      <c r="B7821" s="35">
        <v>45.35</v>
      </c>
    </row>
    <row r="7822" spans="1:2">
      <c r="A7822">
        <v>4</v>
      </c>
      <c r="B7822" s="35">
        <v>45.92</v>
      </c>
    </row>
    <row r="7823" spans="1:2">
      <c r="A7823">
        <v>4</v>
      </c>
      <c r="B7823" s="35">
        <v>46.49</v>
      </c>
    </row>
    <row r="7824" spans="1:2">
      <c r="A7824">
        <v>4</v>
      </c>
      <c r="B7824" s="35">
        <v>47.13</v>
      </c>
    </row>
    <row r="7825" spans="1:2">
      <c r="A7825">
        <v>4</v>
      </c>
      <c r="B7825" s="35">
        <v>49.37</v>
      </c>
    </row>
    <row r="7826" spans="1:2">
      <c r="A7826">
        <v>4</v>
      </c>
      <c r="B7826" s="35">
        <v>49.73</v>
      </c>
    </row>
    <row r="7827" spans="1:2">
      <c r="A7827">
        <v>4</v>
      </c>
      <c r="B7827" s="35">
        <v>50.85</v>
      </c>
    </row>
    <row r="7828" spans="1:2">
      <c r="A7828">
        <v>4</v>
      </c>
      <c r="B7828" s="35">
        <v>50.98</v>
      </c>
    </row>
    <row r="7829" spans="1:2">
      <c r="A7829">
        <v>4</v>
      </c>
      <c r="B7829" s="35">
        <v>52.26</v>
      </c>
    </row>
    <row r="7830" spans="1:2">
      <c r="A7830">
        <v>4</v>
      </c>
      <c r="B7830" s="35">
        <v>52.28</v>
      </c>
    </row>
    <row r="7831" spans="1:2">
      <c r="A7831">
        <v>4</v>
      </c>
      <c r="B7831" s="35">
        <v>53.35</v>
      </c>
    </row>
    <row r="7832" spans="1:2">
      <c r="A7832">
        <v>4</v>
      </c>
      <c r="B7832" s="35">
        <v>55.55</v>
      </c>
    </row>
    <row r="7833" spans="1:2">
      <c r="A7833">
        <v>4</v>
      </c>
      <c r="B7833" s="35">
        <v>55.6</v>
      </c>
    </row>
    <row r="7834" spans="1:2">
      <c r="A7834">
        <v>4</v>
      </c>
      <c r="B7834" s="35">
        <v>22.44</v>
      </c>
    </row>
    <row r="7835" spans="1:2">
      <c r="A7835">
        <v>4</v>
      </c>
      <c r="B7835" s="35">
        <v>30</v>
      </c>
    </row>
    <row r="7836" spans="1:2">
      <c r="A7836">
        <v>4</v>
      </c>
      <c r="B7836" s="35">
        <v>34.79</v>
      </c>
    </row>
    <row r="7837" spans="1:2">
      <c r="A7837">
        <v>4</v>
      </c>
      <c r="B7837" s="35">
        <v>35.39</v>
      </c>
    </row>
    <row r="7838" spans="1:2">
      <c r="A7838">
        <v>4</v>
      </c>
      <c r="B7838" s="35">
        <v>37</v>
      </c>
    </row>
    <row r="7839" spans="1:2">
      <c r="A7839">
        <v>4</v>
      </c>
      <c r="B7839" s="35">
        <v>38.64</v>
      </c>
    </row>
    <row r="7840" spans="1:2">
      <c r="A7840">
        <v>4</v>
      </c>
      <c r="B7840" s="35">
        <v>39.46</v>
      </c>
    </row>
    <row r="7841" spans="1:2">
      <c r="A7841">
        <v>4</v>
      </c>
      <c r="B7841" s="35">
        <v>41.3</v>
      </c>
    </row>
    <row r="7842" spans="1:2">
      <c r="A7842">
        <v>4</v>
      </c>
      <c r="B7842" s="35">
        <v>44.55</v>
      </c>
    </row>
    <row r="7843" spans="1:2">
      <c r="A7843">
        <v>4</v>
      </c>
      <c r="B7843" s="35">
        <v>44.82</v>
      </c>
    </row>
    <row r="7844" spans="1:2">
      <c r="A7844">
        <v>4</v>
      </c>
      <c r="B7844" s="35">
        <v>45.25</v>
      </c>
    </row>
    <row r="7845" spans="1:2">
      <c r="A7845">
        <v>4</v>
      </c>
      <c r="B7845" s="35">
        <v>50.01</v>
      </c>
    </row>
    <row r="7846" spans="1:2">
      <c r="A7846">
        <v>4</v>
      </c>
      <c r="B7846" s="35">
        <v>50.34</v>
      </c>
    </row>
    <row r="7847" spans="1:2">
      <c r="A7847">
        <v>4</v>
      </c>
      <c r="B7847" s="35">
        <v>50.81</v>
      </c>
    </row>
    <row r="7848" spans="1:2">
      <c r="A7848">
        <v>4</v>
      </c>
      <c r="B7848" s="35">
        <v>56.75</v>
      </c>
    </row>
    <row r="7849" spans="1:2">
      <c r="A7849">
        <v>4</v>
      </c>
      <c r="B7849" s="35">
        <v>60.49</v>
      </c>
    </row>
    <row r="7850" spans="1:2">
      <c r="A7850">
        <v>4</v>
      </c>
      <c r="B7850" s="35">
        <v>1.95</v>
      </c>
    </row>
    <row r="7851" spans="1:2">
      <c r="A7851">
        <v>4</v>
      </c>
      <c r="B7851" s="35">
        <v>1.95</v>
      </c>
    </row>
    <row r="7852" spans="1:2">
      <c r="A7852">
        <v>4</v>
      </c>
      <c r="B7852" s="35">
        <v>1.95</v>
      </c>
    </row>
    <row r="7853" spans="1:2">
      <c r="A7853">
        <v>4</v>
      </c>
      <c r="B7853" s="35">
        <v>1.95</v>
      </c>
    </row>
    <row r="7854" spans="1:2">
      <c r="A7854">
        <v>4</v>
      </c>
      <c r="B7854" s="35">
        <v>1.95</v>
      </c>
    </row>
    <row r="7855" spans="1:2">
      <c r="A7855">
        <v>4</v>
      </c>
      <c r="B7855" s="35">
        <v>1.95</v>
      </c>
    </row>
    <row r="7856" spans="1:2">
      <c r="A7856">
        <v>4</v>
      </c>
      <c r="B7856" s="35">
        <v>1.95</v>
      </c>
    </row>
    <row r="7857" spans="1:2">
      <c r="A7857">
        <v>4</v>
      </c>
      <c r="B7857" s="35">
        <v>1.95</v>
      </c>
    </row>
    <row r="7858" spans="1:2">
      <c r="A7858">
        <v>4</v>
      </c>
      <c r="B7858" s="35">
        <v>1.95</v>
      </c>
    </row>
    <row r="7859" spans="1:2">
      <c r="A7859">
        <v>4</v>
      </c>
      <c r="B7859" s="35">
        <v>1.95</v>
      </c>
    </row>
    <row r="7860" spans="1:2">
      <c r="A7860">
        <v>4</v>
      </c>
      <c r="B7860" s="35">
        <v>1.95</v>
      </c>
    </row>
    <row r="7861" spans="1:2">
      <c r="A7861">
        <v>4</v>
      </c>
      <c r="B7861" s="35">
        <v>1.95</v>
      </c>
    </row>
    <row r="7862" spans="1:2">
      <c r="A7862">
        <v>4</v>
      </c>
      <c r="B7862" s="35">
        <v>1.95</v>
      </c>
    </row>
    <row r="7863" spans="1:2">
      <c r="A7863">
        <v>4</v>
      </c>
      <c r="B7863" s="35">
        <v>1.95</v>
      </c>
    </row>
    <row r="7864" spans="1:2">
      <c r="A7864">
        <v>4</v>
      </c>
      <c r="B7864" s="35">
        <v>1.95</v>
      </c>
    </row>
    <row r="7865" spans="1:2">
      <c r="A7865">
        <v>4</v>
      </c>
      <c r="B7865" s="35">
        <v>2.2999999999999998</v>
      </c>
    </row>
    <row r="7866" spans="1:2">
      <c r="A7866">
        <v>4</v>
      </c>
      <c r="B7866" s="35">
        <v>2.4900000000000002</v>
      </c>
    </row>
    <row r="7867" spans="1:2">
      <c r="A7867">
        <v>4</v>
      </c>
      <c r="B7867" s="35">
        <v>2.5</v>
      </c>
    </row>
    <row r="7868" spans="1:2">
      <c r="A7868">
        <v>4</v>
      </c>
      <c r="B7868" s="35">
        <v>3.99</v>
      </c>
    </row>
    <row r="7869" spans="1:2">
      <c r="A7869">
        <v>4</v>
      </c>
      <c r="B7869" s="35">
        <v>4</v>
      </c>
    </row>
    <row r="7870" spans="1:2">
      <c r="A7870">
        <v>4</v>
      </c>
      <c r="B7870" s="35">
        <v>4.9000000000000004</v>
      </c>
    </row>
    <row r="7871" spans="1:2">
      <c r="A7871">
        <v>4</v>
      </c>
      <c r="B7871" s="35">
        <v>5.0000999999999998</v>
      </c>
    </row>
    <row r="7872" spans="1:2">
      <c r="A7872">
        <v>4</v>
      </c>
      <c r="B7872" s="35">
        <v>5.5</v>
      </c>
    </row>
    <row r="7873" spans="1:2">
      <c r="A7873">
        <v>4</v>
      </c>
      <c r="B7873" s="35">
        <v>5.5</v>
      </c>
    </row>
    <row r="7874" spans="1:2">
      <c r="A7874">
        <v>4</v>
      </c>
      <c r="B7874" s="35">
        <v>5.81</v>
      </c>
    </row>
    <row r="7875" spans="1:2">
      <c r="A7875">
        <v>4</v>
      </c>
      <c r="B7875" s="35">
        <v>5.95</v>
      </c>
    </row>
    <row r="7876" spans="1:2">
      <c r="A7876">
        <v>4</v>
      </c>
      <c r="B7876" s="35">
        <v>6.1</v>
      </c>
    </row>
    <row r="7877" spans="1:2">
      <c r="A7877">
        <v>4</v>
      </c>
      <c r="B7877" s="35">
        <v>6.78</v>
      </c>
    </row>
    <row r="7878" spans="1:2">
      <c r="A7878">
        <v>4</v>
      </c>
      <c r="B7878" s="35">
        <v>7.55</v>
      </c>
    </row>
    <row r="7879" spans="1:2">
      <c r="A7879">
        <v>4</v>
      </c>
      <c r="B7879" s="35">
        <v>7.66</v>
      </c>
    </row>
    <row r="7880" spans="1:2">
      <c r="A7880">
        <v>4</v>
      </c>
      <c r="B7880" s="35">
        <v>7.99</v>
      </c>
    </row>
    <row r="7881" spans="1:2">
      <c r="A7881">
        <v>4</v>
      </c>
      <c r="B7881" s="35">
        <v>8</v>
      </c>
    </row>
    <row r="7882" spans="1:2">
      <c r="A7882">
        <v>4</v>
      </c>
      <c r="B7882" s="35">
        <v>8</v>
      </c>
    </row>
    <row r="7883" spans="1:2">
      <c r="A7883">
        <v>4</v>
      </c>
      <c r="B7883" s="35">
        <v>8</v>
      </c>
    </row>
    <row r="7884" spans="1:2">
      <c r="A7884">
        <v>4</v>
      </c>
      <c r="B7884" s="35">
        <v>8.41</v>
      </c>
    </row>
    <row r="7885" spans="1:2">
      <c r="A7885">
        <v>4</v>
      </c>
      <c r="B7885" s="35">
        <v>8.41</v>
      </c>
    </row>
    <row r="7886" spans="1:2">
      <c r="A7886">
        <v>4</v>
      </c>
      <c r="B7886" s="35">
        <v>9.9700000000000006</v>
      </c>
    </row>
    <row r="7887" spans="1:2">
      <c r="A7887">
        <v>4</v>
      </c>
      <c r="B7887" s="35">
        <v>10</v>
      </c>
    </row>
    <row r="7888" spans="1:2">
      <c r="A7888">
        <v>4</v>
      </c>
      <c r="B7888" s="35">
        <v>10</v>
      </c>
    </row>
    <row r="7889" spans="1:2">
      <c r="A7889">
        <v>4</v>
      </c>
      <c r="B7889" s="35">
        <v>10</v>
      </c>
    </row>
    <row r="7890" spans="1:2">
      <c r="A7890">
        <v>4</v>
      </c>
      <c r="B7890" s="35">
        <v>10.8</v>
      </c>
    </row>
    <row r="7891" spans="1:2">
      <c r="A7891">
        <v>4</v>
      </c>
      <c r="B7891" s="35">
        <v>10.8</v>
      </c>
    </row>
    <row r="7892" spans="1:2">
      <c r="A7892">
        <v>4</v>
      </c>
      <c r="B7892" s="35">
        <v>10.85</v>
      </c>
    </row>
    <row r="7893" spans="1:2">
      <c r="A7893">
        <v>4</v>
      </c>
      <c r="B7893" s="35">
        <v>11.1</v>
      </c>
    </row>
    <row r="7894" spans="1:2">
      <c r="A7894">
        <v>4</v>
      </c>
      <c r="B7894" s="35">
        <v>11.1</v>
      </c>
    </row>
    <row r="7895" spans="1:2">
      <c r="A7895">
        <v>4</v>
      </c>
      <c r="B7895" s="35">
        <v>11.21</v>
      </c>
    </row>
    <row r="7896" spans="1:2">
      <c r="A7896">
        <v>4</v>
      </c>
      <c r="B7896" s="35">
        <v>11.3</v>
      </c>
    </row>
    <row r="7897" spans="1:2">
      <c r="A7897">
        <v>4</v>
      </c>
      <c r="B7897" s="35">
        <v>11.39</v>
      </c>
    </row>
    <row r="7898" spans="1:2">
      <c r="A7898">
        <v>4</v>
      </c>
      <c r="B7898" s="35">
        <v>11.5</v>
      </c>
    </row>
    <row r="7899" spans="1:2">
      <c r="A7899">
        <v>4</v>
      </c>
      <c r="B7899" s="35">
        <v>11.5</v>
      </c>
    </row>
    <row r="7900" spans="1:2">
      <c r="A7900">
        <v>4</v>
      </c>
      <c r="B7900" s="35">
        <v>11.62</v>
      </c>
    </row>
    <row r="7901" spans="1:2">
      <c r="A7901">
        <v>4</v>
      </c>
      <c r="B7901" s="35">
        <v>12.57</v>
      </c>
    </row>
    <row r="7902" spans="1:2">
      <c r="A7902">
        <v>4</v>
      </c>
      <c r="B7902" s="35">
        <v>12.92</v>
      </c>
    </row>
    <row r="7903" spans="1:2">
      <c r="A7903">
        <v>4</v>
      </c>
      <c r="B7903" s="35">
        <v>13</v>
      </c>
    </row>
    <row r="7904" spans="1:2">
      <c r="A7904">
        <v>4</v>
      </c>
      <c r="B7904" s="35">
        <v>13.24</v>
      </c>
    </row>
    <row r="7905" spans="1:2">
      <c r="A7905">
        <v>4</v>
      </c>
      <c r="B7905" s="35">
        <v>13.57</v>
      </c>
    </row>
    <row r="7906" spans="1:2">
      <c r="A7906">
        <v>4</v>
      </c>
      <c r="B7906" s="35">
        <v>13.78</v>
      </c>
    </row>
    <row r="7907" spans="1:2">
      <c r="A7907">
        <v>4</v>
      </c>
      <c r="B7907" s="35">
        <v>13.89</v>
      </c>
    </row>
    <row r="7908" spans="1:2">
      <c r="A7908">
        <v>4</v>
      </c>
      <c r="B7908" s="35">
        <v>13.99</v>
      </c>
    </row>
    <row r="7909" spans="1:2">
      <c r="A7909">
        <v>4</v>
      </c>
      <c r="B7909" s="35">
        <v>14</v>
      </c>
    </row>
    <row r="7910" spans="1:2">
      <c r="A7910">
        <v>4</v>
      </c>
      <c r="B7910" s="35">
        <v>14</v>
      </c>
    </row>
    <row r="7911" spans="1:2">
      <c r="A7911">
        <v>4</v>
      </c>
      <c r="B7911" s="35">
        <v>14</v>
      </c>
    </row>
    <row r="7912" spans="1:2">
      <c r="A7912">
        <v>4</v>
      </c>
      <c r="B7912" s="35">
        <v>14</v>
      </c>
    </row>
    <row r="7913" spans="1:2">
      <c r="A7913">
        <v>4</v>
      </c>
      <c r="B7913" s="35">
        <v>14</v>
      </c>
    </row>
    <row r="7914" spans="1:2">
      <c r="A7914">
        <v>4</v>
      </c>
      <c r="B7914" s="35">
        <v>14.07</v>
      </c>
    </row>
    <row r="7915" spans="1:2">
      <c r="A7915">
        <v>4</v>
      </c>
      <c r="B7915" s="35">
        <v>14.1</v>
      </c>
    </row>
    <row r="7916" spans="1:2">
      <c r="A7916">
        <v>4</v>
      </c>
      <c r="B7916" s="35">
        <v>14.2</v>
      </c>
    </row>
    <row r="7917" spans="1:2">
      <c r="A7917">
        <v>4</v>
      </c>
      <c r="B7917" s="35">
        <v>14.2</v>
      </c>
    </row>
    <row r="7918" spans="1:2">
      <c r="A7918">
        <v>4</v>
      </c>
      <c r="B7918" s="35">
        <v>14.2</v>
      </c>
    </row>
    <row r="7919" spans="1:2">
      <c r="A7919">
        <v>4</v>
      </c>
      <c r="B7919" s="35">
        <v>14.44</v>
      </c>
    </row>
    <row r="7920" spans="1:2">
      <c r="A7920">
        <v>4</v>
      </c>
      <c r="B7920" s="35">
        <v>14.98</v>
      </c>
    </row>
    <row r="7921" spans="1:2">
      <c r="A7921">
        <v>4</v>
      </c>
      <c r="B7921" s="35">
        <v>15.44</v>
      </c>
    </row>
    <row r="7922" spans="1:2">
      <c r="A7922">
        <v>4</v>
      </c>
      <c r="B7922" s="35">
        <v>15.57</v>
      </c>
    </row>
    <row r="7923" spans="1:2">
      <c r="A7923">
        <v>4</v>
      </c>
      <c r="B7923" s="35">
        <v>15.75</v>
      </c>
    </row>
    <row r="7924" spans="1:2">
      <c r="A7924">
        <v>4</v>
      </c>
      <c r="B7924" s="35">
        <v>16</v>
      </c>
    </row>
    <row r="7925" spans="1:2">
      <c r="A7925">
        <v>4</v>
      </c>
      <c r="B7925" s="35">
        <v>16</v>
      </c>
    </row>
    <row r="7926" spans="1:2">
      <c r="A7926">
        <v>4</v>
      </c>
      <c r="B7926" s="35">
        <v>16.09</v>
      </c>
    </row>
    <row r="7927" spans="1:2">
      <c r="A7927">
        <v>4</v>
      </c>
      <c r="B7927" s="35">
        <v>16.22</v>
      </c>
    </row>
    <row r="7928" spans="1:2">
      <c r="A7928">
        <v>4</v>
      </c>
      <c r="B7928" s="35">
        <v>16.22</v>
      </c>
    </row>
    <row r="7929" spans="1:2">
      <c r="A7929">
        <v>4</v>
      </c>
      <c r="B7929" s="35">
        <v>16.22</v>
      </c>
    </row>
    <row r="7930" spans="1:2">
      <c r="A7930">
        <v>4</v>
      </c>
      <c r="B7930" s="35">
        <v>16.25</v>
      </c>
    </row>
    <row r="7931" spans="1:2">
      <c r="A7931">
        <v>4</v>
      </c>
      <c r="B7931" s="35">
        <v>16.38</v>
      </c>
    </row>
    <row r="7932" spans="1:2">
      <c r="A7932">
        <v>4</v>
      </c>
      <c r="B7932" s="35">
        <v>16.55</v>
      </c>
    </row>
    <row r="7933" spans="1:2">
      <c r="A7933">
        <v>4</v>
      </c>
      <c r="B7933" s="35">
        <v>16.89</v>
      </c>
    </row>
    <row r="7934" spans="1:2">
      <c r="A7934">
        <v>4</v>
      </c>
      <c r="B7934" s="35">
        <v>16.989999999999998</v>
      </c>
    </row>
    <row r="7935" spans="1:2">
      <c r="A7935">
        <v>4</v>
      </c>
      <c r="B7935" s="35">
        <v>17</v>
      </c>
    </row>
    <row r="7936" spans="1:2">
      <c r="A7936">
        <v>4</v>
      </c>
      <c r="B7936" s="35">
        <v>17.22</v>
      </c>
    </row>
    <row r="7937" spans="1:2">
      <c r="A7937">
        <v>4</v>
      </c>
      <c r="B7937" s="35">
        <v>17.420000000000002</v>
      </c>
    </row>
    <row r="7938" spans="1:2">
      <c r="A7938">
        <v>4</v>
      </c>
      <c r="B7938" s="35">
        <v>17.75</v>
      </c>
    </row>
    <row r="7939" spans="1:2">
      <c r="A7939">
        <v>4</v>
      </c>
      <c r="B7939" s="35">
        <v>17.920000000000002</v>
      </c>
    </row>
    <row r="7940" spans="1:2">
      <c r="A7940">
        <v>4</v>
      </c>
      <c r="B7940" s="35">
        <v>17.920000000000002</v>
      </c>
    </row>
    <row r="7941" spans="1:2">
      <c r="A7941">
        <v>4</v>
      </c>
      <c r="B7941" s="35">
        <v>17.920000000000002</v>
      </c>
    </row>
    <row r="7942" spans="1:2">
      <c r="A7942">
        <v>4</v>
      </c>
      <c r="B7942" s="35">
        <v>18.02</v>
      </c>
    </row>
    <row r="7943" spans="1:2">
      <c r="A7943">
        <v>4</v>
      </c>
      <c r="B7943" s="35">
        <v>18.09</v>
      </c>
    </row>
    <row r="7944" spans="1:2">
      <c r="A7944">
        <v>4</v>
      </c>
      <c r="B7944" s="35">
        <v>18.13</v>
      </c>
    </row>
    <row r="7945" spans="1:2">
      <c r="A7945">
        <v>4</v>
      </c>
      <c r="B7945" s="35">
        <v>18.13</v>
      </c>
    </row>
    <row r="7946" spans="1:2">
      <c r="A7946">
        <v>4</v>
      </c>
      <c r="B7946" s="35">
        <v>18.25</v>
      </c>
    </row>
    <row r="7947" spans="1:2">
      <c r="A7947">
        <v>4</v>
      </c>
      <c r="B7947" s="35">
        <v>18.8</v>
      </c>
    </row>
    <row r="7948" spans="1:2">
      <c r="A7948">
        <v>4</v>
      </c>
      <c r="B7948" s="35">
        <v>18.8</v>
      </c>
    </row>
    <row r="7949" spans="1:2">
      <c r="A7949">
        <v>4</v>
      </c>
      <c r="B7949" s="35">
        <v>18.899999999999999</v>
      </c>
    </row>
    <row r="7950" spans="1:2">
      <c r="A7950">
        <v>4</v>
      </c>
      <c r="B7950" s="35">
        <v>18.93</v>
      </c>
    </row>
    <row r="7951" spans="1:2">
      <c r="A7951">
        <v>4</v>
      </c>
      <c r="B7951" s="35">
        <v>18.96</v>
      </c>
    </row>
    <row r="7952" spans="1:2">
      <c r="A7952">
        <v>4</v>
      </c>
      <c r="B7952" s="35">
        <v>19.2</v>
      </c>
    </row>
    <row r="7953" spans="1:2">
      <c r="A7953">
        <v>4</v>
      </c>
      <c r="B7953" s="35">
        <v>19.29</v>
      </c>
    </row>
    <row r="7954" spans="1:2">
      <c r="A7954">
        <v>4</v>
      </c>
      <c r="B7954" s="35">
        <v>19.5</v>
      </c>
    </row>
    <row r="7955" spans="1:2">
      <c r="A7955">
        <v>4</v>
      </c>
      <c r="B7955" s="35">
        <v>19.510000000000002</v>
      </c>
    </row>
    <row r="7956" spans="1:2">
      <c r="A7956">
        <v>4</v>
      </c>
      <c r="B7956" s="35">
        <v>19.52</v>
      </c>
    </row>
    <row r="7957" spans="1:2">
      <c r="A7957">
        <v>4</v>
      </c>
      <c r="B7957" s="35">
        <v>19.54</v>
      </c>
    </row>
    <row r="7958" spans="1:2">
      <c r="A7958">
        <v>4</v>
      </c>
      <c r="B7958" s="35">
        <v>19.579999999999998</v>
      </c>
    </row>
    <row r="7959" spans="1:2">
      <c r="A7959">
        <v>4</v>
      </c>
      <c r="B7959" s="35">
        <v>19.7</v>
      </c>
    </row>
    <row r="7960" spans="1:2">
      <c r="A7960">
        <v>4</v>
      </c>
      <c r="B7960" s="35">
        <v>19.72</v>
      </c>
    </row>
    <row r="7961" spans="1:2">
      <c r="A7961">
        <v>4</v>
      </c>
      <c r="B7961" s="35">
        <v>19.84</v>
      </c>
    </row>
    <row r="7962" spans="1:2">
      <c r="A7962">
        <v>4</v>
      </c>
      <c r="B7962" s="35">
        <v>19.84</v>
      </c>
    </row>
    <row r="7963" spans="1:2">
      <c r="A7963">
        <v>4</v>
      </c>
      <c r="B7963" s="35">
        <v>19.899999999999999</v>
      </c>
    </row>
    <row r="7964" spans="1:2">
      <c r="A7964">
        <v>4</v>
      </c>
      <c r="B7964" s="35">
        <v>19.899999999999999</v>
      </c>
    </row>
    <row r="7965" spans="1:2">
      <c r="A7965">
        <v>4</v>
      </c>
      <c r="B7965" s="35">
        <v>20</v>
      </c>
    </row>
    <row r="7966" spans="1:2">
      <c r="A7966">
        <v>4</v>
      </c>
      <c r="B7966" s="35">
        <v>20</v>
      </c>
    </row>
    <row r="7967" spans="1:2">
      <c r="A7967">
        <v>4</v>
      </c>
      <c r="B7967" s="35">
        <v>20</v>
      </c>
    </row>
    <row r="7968" spans="1:2">
      <c r="A7968">
        <v>4</v>
      </c>
      <c r="B7968" s="35">
        <v>20</v>
      </c>
    </row>
    <row r="7969" spans="1:2">
      <c r="A7969">
        <v>4</v>
      </c>
      <c r="B7969" s="35">
        <v>20</v>
      </c>
    </row>
    <row r="7970" spans="1:2">
      <c r="A7970">
        <v>4</v>
      </c>
      <c r="B7970" s="35">
        <v>20</v>
      </c>
    </row>
    <row r="7971" spans="1:2">
      <c r="A7971">
        <v>4</v>
      </c>
      <c r="B7971" s="35">
        <v>20</v>
      </c>
    </row>
    <row r="7972" spans="1:2">
      <c r="A7972">
        <v>4</v>
      </c>
      <c r="B7972" s="35">
        <v>20.03</v>
      </c>
    </row>
    <row r="7973" spans="1:2">
      <c r="A7973">
        <v>4</v>
      </c>
      <c r="B7973" s="35">
        <v>20.13</v>
      </c>
    </row>
    <row r="7974" spans="1:2">
      <c r="A7974">
        <v>4</v>
      </c>
      <c r="B7974" s="35">
        <v>20.32</v>
      </c>
    </row>
    <row r="7975" spans="1:2">
      <c r="A7975">
        <v>4</v>
      </c>
      <c r="B7975" s="35">
        <v>20.329999999999998</v>
      </c>
    </row>
    <row r="7976" spans="1:2">
      <c r="A7976">
        <v>4</v>
      </c>
      <c r="B7976" s="35">
        <v>20.329999999999998</v>
      </c>
    </row>
    <row r="7977" spans="1:2">
      <c r="A7977">
        <v>4</v>
      </c>
      <c r="B7977" s="35">
        <v>20.329999999999998</v>
      </c>
    </row>
    <row r="7978" spans="1:2">
      <c r="A7978">
        <v>4</v>
      </c>
      <c r="B7978" s="35">
        <v>20.34</v>
      </c>
    </row>
    <row r="7979" spans="1:2">
      <c r="A7979">
        <v>4</v>
      </c>
      <c r="B7979" s="35">
        <v>20.57</v>
      </c>
    </row>
    <row r="7980" spans="1:2">
      <c r="A7980">
        <v>4</v>
      </c>
      <c r="B7980" s="35">
        <v>20.59</v>
      </c>
    </row>
    <row r="7981" spans="1:2">
      <c r="A7981">
        <v>4</v>
      </c>
      <c r="B7981" s="35">
        <v>20.75</v>
      </c>
    </row>
    <row r="7982" spans="1:2">
      <c r="A7982">
        <v>4</v>
      </c>
      <c r="B7982" s="35">
        <v>21</v>
      </c>
    </row>
    <row r="7983" spans="1:2">
      <c r="A7983">
        <v>4</v>
      </c>
      <c r="B7983" s="35">
        <v>21.15</v>
      </c>
    </row>
    <row r="7984" spans="1:2">
      <c r="A7984">
        <v>4</v>
      </c>
      <c r="B7984" s="35">
        <v>21.57</v>
      </c>
    </row>
    <row r="7985" spans="1:2">
      <c r="A7985">
        <v>4</v>
      </c>
      <c r="B7985" s="35">
        <v>21.58</v>
      </c>
    </row>
    <row r="7986" spans="1:2">
      <c r="A7986">
        <v>4</v>
      </c>
      <c r="B7986" s="35">
        <v>21.8</v>
      </c>
    </row>
    <row r="7987" spans="1:2">
      <c r="A7987">
        <v>4</v>
      </c>
      <c r="B7987" s="35">
        <v>21.9</v>
      </c>
    </row>
    <row r="7988" spans="1:2">
      <c r="A7988">
        <v>4</v>
      </c>
      <c r="B7988" s="35">
        <v>21.9</v>
      </c>
    </row>
    <row r="7989" spans="1:2">
      <c r="A7989">
        <v>4</v>
      </c>
      <c r="B7989" s="35">
        <v>22.07</v>
      </c>
    </row>
    <row r="7990" spans="1:2">
      <c r="A7990">
        <v>4</v>
      </c>
      <c r="B7990" s="35">
        <v>22.17</v>
      </c>
    </row>
    <row r="7991" spans="1:2">
      <c r="A7991">
        <v>4</v>
      </c>
      <c r="B7991" s="35">
        <v>22.2</v>
      </c>
    </row>
    <row r="7992" spans="1:2">
      <c r="A7992">
        <v>4</v>
      </c>
      <c r="B7992" s="35">
        <v>22.44</v>
      </c>
    </row>
    <row r="7993" spans="1:2">
      <c r="A7993">
        <v>4</v>
      </c>
      <c r="B7993" s="35">
        <v>22.61</v>
      </c>
    </row>
    <row r="7994" spans="1:2">
      <c r="A7994">
        <v>4</v>
      </c>
      <c r="B7994" s="35">
        <v>22.75</v>
      </c>
    </row>
    <row r="7995" spans="1:2">
      <c r="A7995">
        <v>4</v>
      </c>
      <c r="B7995" s="35">
        <v>22.75</v>
      </c>
    </row>
    <row r="7996" spans="1:2">
      <c r="A7996">
        <v>4</v>
      </c>
      <c r="B7996" s="35">
        <v>22.8</v>
      </c>
    </row>
    <row r="7997" spans="1:2">
      <c r="A7997">
        <v>4</v>
      </c>
      <c r="B7997" s="35">
        <v>22.8</v>
      </c>
    </row>
    <row r="7998" spans="1:2">
      <c r="A7998">
        <v>4</v>
      </c>
      <c r="B7998" s="35">
        <v>23.28</v>
      </c>
    </row>
    <row r="7999" spans="1:2">
      <c r="A7999">
        <v>4</v>
      </c>
      <c r="B7999" s="35">
        <v>23.5</v>
      </c>
    </row>
    <row r="8000" spans="1:2">
      <c r="A8000">
        <v>4</v>
      </c>
      <c r="B8000" s="35">
        <v>23.8</v>
      </c>
    </row>
    <row r="8001" spans="1:2">
      <c r="A8001">
        <v>4</v>
      </c>
      <c r="B8001" s="35">
        <v>23.9</v>
      </c>
    </row>
    <row r="8002" spans="1:2">
      <c r="A8002">
        <v>4</v>
      </c>
      <c r="B8002" s="35">
        <v>23.92</v>
      </c>
    </row>
    <row r="8003" spans="1:2">
      <c r="A8003">
        <v>4</v>
      </c>
      <c r="B8003" s="35">
        <v>24</v>
      </c>
    </row>
    <row r="8004" spans="1:2">
      <c r="A8004">
        <v>4</v>
      </c>
      <c r="B8004" s="35">
        <v>24.02</v>
      </c>
    </row>
    <row r="8005" spans="1:2">
      <c r="A8005">
        <v>4</v>
      </c>
      <c r="B8005" s="35">
        <v>24.02</v>
      </c>
    </row>
    <row r="8006" spans="1:2">
      <c r="A8006">
        <v>4</v>
      </c>
      <c r="B8006" s="35">
        <v>24.1</v>
      </c>
    </row>
    <row r="8007" spans="1:2">
      <c r="A8007">
        <v>4</v>
      </c>
      <c r="B8007" s="35">
        <v>24.27</v>
      </c>
    </row>
    <row r="8008" spans="1:2">
      <c r="A8008">
        <v>4</v>
      </c>
      <c r="B8008" s="35">
        <v>24.29</v>
      </c>
    </row>
    <row r="8009" spans="1:2">
      <c r="A8009">
        <v>4</v>
      </c>
      <c r="B8009" s="35">
        <v>24.43</v>
      </c>
    </row>
    <row r="8010" spans="1:2">
      <c r="A8010">
        <v>4</v>
      </c>
      <c r="B8010" s="35">
        <v>24.46</v>
      </c>
    </row>
    <row r="8011" spans="1:2">
      <c r="A8011">
        <v>4</v>
      </c>
      <c r="B8011" s="35">
        <v>24.5</v>
      </c>
    </row>
    <row r="8012" spans="1:2">
      <c r="A8012">
        <v>4</v>
      </c>
      <c r="B8012" s="35">
        <v>24.7</v>
      </c>
    </row>
    <row r="8013" spans="1:2">
      <c r="A8013">
        <v>4</v>
      </c>
      <c r="B8013" s="35">
        <v>24.75</v>
      </c>
    </row>
    <row r="8014" spans="1:2">
      <c r="A8014">
        <v>4</v>
      </c>
      <c r="B8014" s="35">
        <v>24.75</v>
      </c>
    </row>
    <row r="8015" spans="1:2">
      <c r="A8015">
        <v>4</v>
      </c>
      <c r="B8015" s="35">
        <v>24.79</v>
      </c>
    </row>
    <row r="8016" spans="1:2">
      <c r="A8016">
        <v>4</v>
      </c>
      <c r="B8016" s="35">
        <v>24.8</v>
      </c>
    </row>
    <row r="8017" spans="1:2">
      <c r="A8017">
        <v>4</v>
      </c>
      <c r="B8017" s="35">
        <v>25</v>
      </c>
    </row>
    <row r="8018" spans="1:2">
      <c r="A8018">
        <v>4</v>
      </c>
      <c r="B8018" s="35">
        <v>25.07</v>
      </c>
    </row>
    <row r="8019" spans="1:2">
      <c r="A8019">
        <v>4</v>
      </c>
      <c r="B8019" s="35">
        <v>25.07</v>
      </c>
    </row>
    <row r="8020" spans="1:2">
      <c r="A8020">
        <v>4</v>
      </c>
      <c r="B8020" s="35">
        <v>25.09</v>
      </c>
    </row>
    <row r="8021" spans="1:2">
      <c r="A8021">
        <v>4</v>
      </c>
      <c r="B8021" s="35">
        <v>25.09</v>
      </c>
    </row>
    <row r="8022" spans="1:2">
      <c r="A8022">
        <v>4</v>
      </c>
      <c r="B8022" s="35">
        <v>25.1</v>
      </c>
    </row>
    <row r="8023" spans="1:2">
      <c r="A8023">
        <v>4</v>
      </c>
      <c r="B8023" s="35">
        <v>25.13</v>
      </c>
    </row>
    <row r="8024" spans="1:2">
      <c r="A8024">
        <v>4</v>
      </c>
      <c r="B8024" s="35">
        <v>25.29</v>
      </c>
    </row>
    <row r="8025" spans="1:2">
      <c r="A8025">
        <v>4</v>
      </c>
      <c r="B8025" s="35">
        <v>25.47</v>
      </c>
    </row>
    <row r="8026" spans="1:2">
      <c r="A8026">
        <v>4</v>
      </c>
      <c r="B8026" s="35">
        <v>25.6</v>
      </c>
    </row>
    <row r="8027" spans="1:2">
      <c r="A8027">
        <v>4</v>
      </c>
      <c r="B8027" s="35">
        <v>25.61</v>
      </c>
    </row>
    <row r="8028" spans="1:2">
      <c r="A8028">
        <v>4</v>
      </c>
      <c r="B8028" s="35">
        <v>25.68</v>
      </c>
    </row>
    <row r="8029" spans="1:2">
      <c r="A8029">
        <v>4</v>
      </c>
      <c r="B8029" s="35">
        <v>25.75</v>
      </c>
    </row>
    <row r="8030" spans="1:2">
      <c r="A8030">
        <v>4</v>
      </c>
      <c r="B8030" s="35">
        <v>25.87</v>
      </c>
    </row>
    <row r="8031" spans="1:2">
      <c r="A8031">
        <v>4</v>
      </c>
      <c r="B8031" s="35">
        <v>25.99</v>
      </c>
    </row>
    <row r="8032" spans="1:2">
      <c r="A8032">
        <v>4</v>
      </c>
      <c r="B8032" s="35">
        <v>26.02</v>
      </c>
    </row>
    <row r="8033" spans="1:2">
      <c r="A8033">
        <v>4</v>
      </c>
      <c r="B8033" s="35">
        <v>26.1</v>
      </c>
    </row>
    <row r="8034" spans="1:2">
      <c r="A8034">
        <v>4</v>
      </c>
      <c r="B8034" s="35">
        <v>26.15</v>
      </c>
    </row>
    <row r="8035" spans="1:2">
      <c r="A8035">
        <v>4</v>
      </c>
      <c r="B8035" s="35">
        <v>26.25</v>
      </c>
    </row>
    <row r="8036" spans="1:2">
      <c r="A8036">
        <v>4</v>
      </c>
      <c r="B8036" s="35">
        <v>26.4</v>
      </c>
    </row>
    <row r="8037" spans="1:2">
      <c r="A8037">
        <v>4</v>
      </c>
      <c r="B8037" s="35">
        <v>26.6</v>
      </c>
    </row>
    <row r="8038" spans="1:2">
      <c r="A8038">
        <v>4</v>
      </c>
      <c r="B8038" s="35">
        <v>26.6</v>
      </c>
    </row>
    <row r="8039" spans="1:2">
      <c r="A8039">
        <v>4</v>
      </c>
      <c r="B8039" s="35">
        <v>26.75</v>
      </c>
    </row>
    <row r="8040" spans="1:2">
      <c r="A8040">
        <v>4</v>
      </c>
      <c r="B8040" s="35">
        <v>26.8</v>
      </c>
    </row>
    <row r="8041" spans="1:2">
      <c r="A8041">
        <v>4</v>
      </c>
      <c r="B8041" s="35">
        <v>26.84</v>
      </c>
    </row>
    <row r="8042" spans="1:2">
      <c r="A8042">
        <v>4</v>
      </c>
      <c r="B8042" s="35">
        <v>26.88</v>
      </c>
    </row>
    <row r="8043" spans="1:2">
      <c r="A8043">
        <v>4</v>
      </c>
      <c r="B8043" s="35">
        <v>26.99</v>
      </c>
    </row>
    <row r="8044" spans="1:2">
      <c r="A8044">
        <v>4</v>
      </c>
      <c r="B8044" s="35">
        <v>27</v>
      </c>
    </row>
    <row r="8045" spans="1:2">
      <c r="A8045">
        <v>4</v>
      </c>
      <c r="B8045" s="35">
        <v>27.53</v>
      </c>
    </row>
    <row r="8046" spans="1:2">
      <c r="A8046">
        <v>4</v>
      </c>
      <c r="B8046" s="35">
        <v>27.61</v>
      </c>
    </row>
    <row r="8047" spans="1:2">
      <c r="A8047">
        <v>4</v>
      </c>
      <c r="B8047" s="35">
        <v>27.74</v>
      </c>
    </row>
    <row r="8048" spans="1:2">
      <c r="A8048">
        <v>4</v>
      </c>
      <c r="B8048" s="35">
        <v>27.75</v>
      </c>
    </row>
    <row r="8049" spans="1:2">
      <c r="A8049">
        <v>4</v>
      </c>
      <c r="B8049" s="35">
        <v>27.79</v>
      </c>
    </row>
    <row r="8050" spans="1:2">
      <c r="A8050">
        <v>4</v>
      </c>
      <c r="B8050" s="35">
        <v>27.88</v>
      </c>
    </row>
    <row r="8051" spans="1:2">
      <c r="A8051">
        <v>4</v>
      </c>
      <c r="B8051" s="35">
        <v>27.97</v>
      </c>
    </row>
    <row r="8052" spans="1:2">
      <c r="A8052">
        <v>4</v>
      </c>
      <c r="B8052" s="35">
        <v>28.04</v>
      </c>
    </row>
    <row r="8053" spans="1:2">
      <c r="A8053">
        <v>4</v>
      </c>
      <c r="B8053" s="35">
        <v>28.1</v>
      </c>
    </row>
    <row r="8054" spans="1:2">
      <c r="A8054">
        <v>4</v>
      </c>
      <c r="B8054" s="35">
        <v>28.1</v>
      </c>
    </row>
    <row r="8055" spans="1:2">
      <c r="A8055">
        <v>4</v>
      </c>
      <c r="B8055" s="35">
        <v>28.12</v>
      </c>
    </row>
    <row r="8056" spans="1:2">
      <c r="A8056">
        <v>4</v>
      </c>
      <c r="B8056" s="35">
        <v>28.22</v>
      </c>
    </row>
    <row r="8057" spans="1:2">
      <c r="A8057">
        <v>4</v>
      </c>
      <c r="B8057" s="35">
        <v>28.24</v>
      </c>
    </row>
    <row r="8058" spans="1:2">
      <c r="A8058">
        <v>4</v>
      </c>
      <c r="B8058" s="35">
        <v>28.25</v>
      </c>
    </row>
    <row r="8059" spans="1:2">
      <c r="A8059">
        <v>4</v>
      </c>
      <c r="B8059" s="35">
        <v>28.37</v>
      </c>
    </row>
    <row r="8060" spans="1:2">
      <c r="A8060">
        <v>4</v>
      </c>
      <c r="B8060" s="35">
        <v>28.37</v>
      </c>
    </row>
    <row r="8061" spans="1:2">
      <c r="A8061">
        <v>4</v>
      </c>
      <c r="B8061" s="35">
        <v>28.4</v>
      </c>
    </row>
    <row r="8062" spans="1:2">
      <c r="A8062">
        <v>4</v>
      </c>
      <c r="B8062" s="35">
        <v>28.4</v>
      </c>
    </row>
    <row r="8063" spans="1:2">
      <c r="A8063">
        <v>4</v>
      </c>
      <c r="B8063" s="35">
        <v>28.49</v>
      </c>
    </row>
    <row r="8064" spans="1:2">
      <c r="A8064">
        <v>4</v>
      </c>
      <c r="B8064" s="35">
        <v>28.6</v>
      </c>
    </row>
    <row r="8065" spans="1:2">
      <c r="A8065">
        <v>4</v>
      </c>
      <c r="B8065" s="35">
        <v>28.7</v>
      </c>
    </row>
    <row r="8066" spans="1:2">
      <c r="A8066">
        <v>4</v>
      </c>
      <c r="B8066" s="35">
        <v>28.72</v>
      </c>
    </row>
    <row r="8067" spans="1:2">
      <c r="A8067">
        <v>4</v>
      </c>
      <c r="B8067" s="35">
        <v>28.78</v>
      </c>
    </row>
    <row r="8068" spans="1:2">
      <c r="A8068">
        <v>4</v>
      </c>
      <c r="B8068" s="35">
        <v>28.9</v>
      </c>
    </row>
    <row r="8069" spans="1:2">
      <c r="A8069">
        <v>4</v>
      </c>
      <c r="B8069" s="35">
        <v>28.91</v>
      </c>
    </row>
    <row r="8070" spans="1:2">
      <c r="A8070">
        <v>4</v>
      </c>
      <c r="B8070" s="35">
        <v>29</v>
      </c>
    </row>
    <row r="8071" spans="1:2">
      <c r="A8071">
        <v>4</v>
      </c>
      <c r="B8071" s="35">
        <v>29</v>
      </c>
    </row>
    <row r="8072" spans="1:2">
      <c r="A8072">
        <v>4</v>
      </c>
      <c r="B8072" s="35">
        <v>29</v>
      </c>
    </row>
    <row r="8073" spans="1:2">
      <c r="A8073">
        <v>4</v>
      </c>
      <c r="B8073" s="35">
        <v>29</v>
      </c>
    </row>
    <row r="8074" spans="1:2">
      <c r="A8074">
        <v>4</v>
      </c>
      <c r="B8074" s="35">
        <v>29.04</v>
      </c>
    </row>
    <row r="8075" spans="1:2">
      <c r="A8075">
        <v>4</v>
      </c>
      <c r="B8075" s="35">
        <v>29.2</v>
      </c>
    </row>
    <row r="8076" spans="1:2">
      <c r="A8076">
        <v>4</v>
      </c>
      <c r="B8076" s="35">
        <v>29.3</v>
      </c>
    </row>
    <row r="8077" spans="1:2">
      <c r="A8077">
        <v>4</v>
      </c>
      <c r="B8077" s="35">
        <v>29.31</v>
      </c>
    </row>
    <row r="8078" spans="1:2">
      <c r="A8078">
        <v>4</v>
      </c>
      <c r="B8078" s="35">
        <v>29.39</v>
      </c>
    </row>
    <row r="8079" spans="1:2">
      <c r="A8079">
        <v>4</v>
      </c>
      <c r="B8079" s="35">
        <v>29.4</v>
      </c>
    </row>
    <row r="8080" spans="1:2">
      <c r="A8080">
        <v>4</v>
      </c>
      <c r="B8080" s="35">
        <v>29.45</v>
      </c>
    </row>
    <row r="8081" spans="1:2">
      <c r="A8081">
        <v>4</v>
      </c>
      <c r="B8081" s="35">
        <v>29.5</v>
      </c>
    </row>
    <row r="8082" spans="1:2">
      <c r="A8082">
        <v>4</v>
      </c>
      <c r="B8082" s="35">
        <v>29.5</v>
      </c>
    </row>
    <row r="8083" spans="1:2">
      <c r="A8083">
        <v>4</v>
      </c>
      <c r="B8083" s="35">
        <v>29.5</v>
      </c>
    </row>
    <row r="8084" spans="1:2">
      <c r="A8084">
        <v>4</v>
      </c>
      <c r="B8084" s="35">
        <v>29.51</v>
      </c>
    </row>
    <row r="8085" spans="1:2">
      <c r="A8085">
        <v>4</v>
      </c>
      <c r="B8085" s="35">
        <v>29.55</v>
      </c>
    </row>
    <row r="8086" spans="1:2">
      <c r="A8086">
        <v>4</v>
      </c>
      <c r="B8086" s="35">
        <v>29.6</v>
      </c>
    </row>
    <row r="8087" spans="1:2">
      <c r="A8087">
        <v>4</v>
      </c>
      <c r="B8087" s="35">
        <v>29.6</v>
      </c>
    </row>
    <row r="8088" spans="1:2">
      <c r="A8088">
        <v>4</v>
      </c>
      <c r="B8088" s="35">
        <v>29.6</v>
      </c>
    </row>
    <row r="8089" spans="1:2">
      <c r="A8089">
        <v>4</v>
      </c>
      <c r="B8089" s="35">
        <v>29.7</v>
      </c>
    </row>
    <row r="8090" spans="1:2">
      <c r="A8090">
        <v>4</v>
      </c>
      <c r="B8090" s="35">
        <v>29.7</v>
      </c>
    </row>
    <row r="8091" spans="1:2">
      <c r="A8091">
        <v>4</v>
      </c>
      <c r="B8091" s="35">
        <v>29.75</v>
      </c>
    </row>
    <row r="8092" spans="1:2">
      <c r="A8092">
        <v>4</v>
      </c>
      <c r="B8092" s="35">
        <v>29.78</v>
      </c>
    </row>
    <row r="8093" spans="1:2">
      <c r="A8093">
        <v>4</v>
      </c>
      <c r="B8093" s="35">
        <v>29.8</v>
      </c>
    </row>
    <row r="8094" spans="1:2">
      <c r="A8094">
        <v>4</v>
      </c>
      <c r="B8094" s="35">
        <v>29.8</v>
      </c>
    </row>
    <row r="8095" spans="1:2">
      <c r="A8095">
        <v>4</v>
      </c>
      <c r="B8095" s="35">
        <v>29.9</v>
      </c>
    </row>
    <row r="8096" spans="1:2">
      <c r="A8096">
        <v>4</v>
      </c>
      <c r="B8096" s="35">
        <v>29.9</v>
      </c>
    </row>
    <row r="8097" spans="1:2">
      <c r="A8097">
        <v>4</v>
      </c>
      <c r="B8097" s="35">
        <v>29.98</v>
      </c>
    </row>
    <row r="8098" spans="1:2">
      <c r="A8098">
        <v>4</v>
      </c>
      <c r="B8098" s="35">
        <v>30</v>
      </c>
    </row>
    <row r="8099" spans="1:2">
      <c r="A8099">
        <v>4</v>
      </c>
      <c r="B8099" s="35">
        <v>30</v>
      </c>
    </row>
    <row r="8100" spans="1:2">
      <c r="A8100">
        <v>4</v>
      </c>
      <c r="B8100" s="35">
        <v>30.05</v>
      </c>
    </row>
    <row r="8101" spans="1:2">
      <c r="A8101">
        <v>4</v>
      </c>
      <c r="B8101" s="35">
        <v>30.05</v>
      </c>
    </row>
    <row r="8102" spans="1:2">
      <c r="A8102">
        <v>4</v>
      </c>
      <c r="B8102" s="35">
        <v>30.1</v>
      </c>
    </row>
    <row r="8103" spans="1:2">
      <c r="A8103">
        <v>4</v>
      </c>
      <c r="B8103" s="35">
        <v>30.1</v>
      </c>
    </row>
    <row r="8104" spans="1:2">
      <c r="A8104">
        <v>4</v>
      </c>
      <c r="B8104" s="35">
        <v>30.2</v>
      </c>
    </row>
    <row r="8105" spans="1:2">
      <c r="A8105">
        <v>4</v>
      </c>
      <c r="B8105" s="35">
        <v>30.23</v>
      </c>
    </row>
    <row r="8106" spans="1:2">
      <c r="A8106">
        <v>4</v>
      </c>
      <c r="B8106" s="35">
        <v>30.25</v>
      </c>
    </row>
    <row r="8107" spans="1:2">
      <c r="A8107">
        <v>4</v>
      </c>
      <c r="B8107" s="35">
        <v>30.46</v>
      </c>
    </row>
    <row r="8108" spans="1:2">
      <c r="A8108">
        <v>4</v>
      </c>
      <c r="B8108" s="35">
        <v>30.49</v>
      </c>
    </row>
    <row r="8109" spans="1:2">
      <c r="A8109">
        <v>4</v>
      </c>
      <c r="B8109" s="35">
        <v>30.5</v>
      </c>
    </row>
    <row r="8110" spans="1:2">
      <c r="A8110">
        <v>4</v>
      </c>
      <c r="B8110" s="35">
        <v>30.55</v>
      </c>
    </row>
    <row r="8111" spans="1:2">
      <c r="A8111">
        <v>4</v>
      </c>
      <c r="B8111" s="35">
        <v>30.56</v>
      </c>
    </row>
    <row r="8112" spans="1:2">
      <c r="A8112">
        <v>4</v>
      </c>
      <c r="B8112" s="35">
        <v>30.65</v>
      </c>
    </row>
    <row r="8113" spans="1:2">
      <c r="A8113">
        <v>4</v>
      </c>
      <c r="B8113" s="35">
        <v>30.67</v>
      </c>
    </row>
    <row r="8114" spans="1:2">
      <c r="A8114">
        <v>4</v>
      </c>
      <c r="B8114" s="35">
        <v>31.03</v>
      </c>
    </row>
    <row r="8115" spans="1:2">
      <c r="A8115">
        <v>4</v>
      </c>
      <c r="B8115" s="35">
        <v>31.08</v>
      </c>
    </row>
    <row r="8116" spans="1:2">
      <c r="A8116">
        <v>4</v>
      </c>
      <c r="B8116" s="35">
        <v>31.08</v>
      </c>
    </row>
    <row r="8117" spans="1:2">
      <c r="A8117">
        <v>4</v>
      </c>
      <c r="B8117" s="35">
        <v>31.1</v>
      </c>
    </row>
    <row r="8118" spans="1:2">
      <c r="A8118">
        <v>4</v>
      </c>
      <c r="B8118" s="35">
        <v>31.16</v>
      </c>
    </row>
    <row r="8119" spans="1:2">
      <c r="A8119">
        <v>4</v>
      </c>
      <c r="B8119" s="35">
        <v>31.2</v>
      </c>
    </row>
    <row r="8120" spans="1:2">
      <c r="A8120">
        <v>4</v>
      </c>
      <c r="B8120" s="35">
        <v>31.25</v>
      </c>
    </row>
    <row r="8121" spans="1:2">
      <c r="A8121">
        <v>4</v>
      </c>
      <c r="B8121" s="35">
        <v>31.3</v>
      </c>
    </row>
    <row r="8122" spans="1:2">
      <c r="A8122">
        <v>4</v>
      </c>
      <c r="B8122" s="35">
        <v>31.3</v>
      </c>
    </row>
    <row r="8123" spans="1:2">
      <c r="A8123">
        <v>4</v>
      </c>
      <c r="B8123" s="35">
        <v>31.3</v>
      </c>
    </row>
    <row r="8124" spans="1:2">
      <c r="A8124">
        <v>4</v>
      </c>
      <c r="B8124" s="35">
        <v>31.37</v>
      </c>
    </row>
    <row r="8125" spans="1:2">
      <c r="A8125">
        <v>4</v>
      </c>
      <c r="B8125" s="35">
        <v>31.47</v>
      </c>
    </row>
    <row r="8126" spans="1:2">
      <c r="A8126">
        <v>4</v>
      </c>
      <c r="B8126" s="35">
        <v>31.49</v>
      </c>
    </row>
    <row r="8127" spans="1:2">
      <c r="A8127">
        <v>4</v>
      </c>
      <c r="B8127" s="35">
        <v>31.49</v>
      </c>
    </row>
    <row r="8128" spans="1:2">
      <c r="A8128">
        <v>4</v>
      </c>
      <c r="B8128" s="35">
        <v>31.5</v>
      </c>
    </row>
    <row r="8129" spans="1:2">
      <c r="A8129">
        <v>4</v>
      </c>
      <c r="B8129" s="35">
        <v>31.5</v>
      </c>
    </row>
    <row r="8130" spans="1:2">
      <c r="A8130">
        <v>4</v>
      </c>
      <c r="B8130" s="35">
        <v>31.5</v>
      </c>
    </row>
    <row r="8131" spans="1:2">
      <c r="A8131">
        <v>4</v>
      </c>
      <c r="B8131" s="35">
        <v>31.6</v>
      </c>
    </row>
    <row r="8132" spans="1:2">
      <c r="A8132">
        <v>4</v>
      </c>
      <c r="B8132" s="35">
        <v>31.66</v>
      </c>
    </row>
    <row r="8133" spans="1:2">
      <c r="A8133">
        <v>4</v>
      </c>
      <c r="B8133" s="35">
        <v>31.67</v>
      </c>
    </row>
    <row r="8134" spans="1:2">
      <c r="A8134">
        <v>4</v>
      </c>
      <c r="B8134" s="35">
        <v>31.73</v>
      </c>
    </row>
    <row r="8135" spans="1:2">
      <c r="A8135">
        <v>4</v>
      </c>
      <c r="B8135" s="35">
        <v>31.75</v>
      </c>
    </row>
    <row r="8136" spans="1:2">
      <c r="A8136">
        <v>4</v>
      </c>
      <c r="B8136" s="35">
        <v>31.89</v>
      </c>
    </row>
    <row r="8137" spans="1:2">
      <c r="A8137">
        <v>4</v>
      </c>
      <c r="B8137" s="35">
        <v>31.91</v>
      </c>
    </row>
    <row r="8138" spans="1:2">
      <c r="A8138">
        <v>4</v>
      </c>
      <c r="B8138" s="35">
        <v>31.91</v>
      </c>
    </row>
    <row r="8139" spans="1:2">
      <c r="A8139">
        <v>4</v>
      </c>
      <c r="B8139" s="35">
        <v>32.020000000000003</v>
      </c>
    </row>
    <row r="8140" spans="1:2">
      <c r="A8140">
        <v>4</v>
      </c>
      <c r="B8140" s="35">
        <v>32.04</v>
      </c>
    </row>
    <row r="8141" spans="1:2">
      <c r="A8141">
        <v>4</v>
      </c>
      <c r="B8141" s="35">
        <v>32.049999999999997</v>
      </c>
    </row>
    <row r="8142" spans="1:2">
      <c r="A8142">
        <v>4</v>
      </c>
      <c r="B8142" s="35">
        <v>32.08</v>
      </c>
    </row>
    <row r="8143" spans="1:2">
      <c r="A8143">
        <v>4</v>
      </c>
      <c r="B8143" s="35">
        <v>32.1</v>
      </c>
    </row>
    <row r="8144" spans="1:2">
      <c r="A8144">
        <v>4</v>
      </c>
      <c r="B8144" s="35">
        <v>32.1</v>
      </c>
    </row>
    <row r="8145" spans="1:2">
      <c r="A8145">
        <v>4</v>
      </c>
      <c r="B8145" s="35">
        <v>32.25</v>
      </c>
    </row>
    <row r="8146" spans="1:2">
      <c r="A8146">
        <v>4</v>
      </c>
      <c r="B8146" s="35">
        <v>32.299999999999997</v>
      </c>
    </row>
    <row r="8147" spans="1:2">
      <c r="A8147">
        <v>4</v>
      </c>
      <c r="B8147" s="35">
        <v>32.299999999999997</v>
      </c>
    </row>
    <row r="8148" spans="1:2">
      <c r="A8148">
        <v>4</v>
      </c>
      <c r="B8148" s="35">
        <v>32.39</v>
      </c>
    </row>
    <row r="8149" spans="1:2">
      <c r="A8149">
        <v>4</v>
      </c>
      <c r="B8149" s="35">
        <v>32.4</v>
      </c>
    </row>
    <row r="8150" spans="1:2">
      <c r="A8150">
        <v>4</v>
      </c>
      <c r="B8150" s="35">
        <v>32.4</v>
      </c>
    </row>
    <row r="8151" spans="1:2">
      <c r="A8151">
        <v>4</v>
      </c>
      <c r="B8151" s="35">
        <v>32.450000000000003</v>
      </c>
    </row>
    <row r="8152" spans="1:2">
      <c r="A8152">
        <v>4</v>
      </c>
      <c r="B8152" s="35">
        <v>32.5</v>
      </c>
    </row>
    <row r="8153" spans="1:2">
      <c r="A8153">
        <v>4</v>
      </c>
      <c r="B8153" s="35">
        <v>32.5</v>
      </c>
    </row>
    <row r="8154" spans="1:2">
      <c r="A8154">
        <v>4</v>
      </c>
      <c r="B8154" s="35">
        <v>32.5</v>
      </c>
    </row>
    <row r="8155" spans="1:2">
      <c r="A8155">
        <v>4</v>
      </c>
      <c r="B8155" s="35">
        <v>32.58</v>
      </c>
    </row>
    <row r="8156" spans="1:2">
      <c r="A8156">
        <v>4</v>
      </c>
      <c r="B8156" s="35">
        <v>32.6</v>
      </c>
    </row>
    <row r="8157" spans="1:2">
      <c r="A8157">
        <v>4</v>
      </c>
      <c r="B8157" s="35">
        <v>32.61</v>
      </c>
    </row>
    <row r="8158" spans="1:2">
      <c r="A8158">
        <v>4</v>
      </c>
      <c r="B8158" s="35">
        <v>32.68</v>
      </c>
    </row>
    <row r="8159" spans="1:2">
      <c r="A8159">
        <v>4</v>
      </c>
      <c r="B8159" s="35">
        <v>32.71</v>
      </c>
    </row>
    <row r="8160" spans="1:2">
      <c r="A8160">
        <v>4</v>
      </c>
      <c r="B8160" s="35">
        <v>32.89</v>
      </c>
    </row>
    <row r="8161" spans="1:2">
      <c r="A8161">
        <v>4</v>
      </c>
      <c r="B8161" s="35">
        <v>32.9</v>
      </c>
    </row>
    <row r="8162" spans="1:2">
      <c r="A8162">
        <v>4</v>
      </c>
      <c r="B8162" s="35">
        <v>32.93</v>
      </c>
    </row>
    <row r="8163" spans="1:2">
      <c r="A8163">
        <v>4</v>
      </c>
      <c r="B8163" s="35">
        <v>33.07</v>
      </c>
    </row>
    <row r="8164" spans="1:2">
      <c r="A8164">
        <v>4</v>
      </c>
      <c r="B8164" s="35">
        <v>33.18</v>
      </c>
    </row>
    <row r="8165" spans="1:2">
      <c r="A8165">
        <v>4</v>
      </c>
      <c r="B8165" s="35">
        <v>33.200000000000003</v>
      </c>
    </row>
    <row r="8166" spans="1:2">
      <c r="A8166">
        <v>4</v>
      </c>
      <c r="B8166" s="35">
        <v>33.270000000000003</v>
      </c>
    </row>
    <row r="8167" spans="1:2">
      <c r="A8167">
        <v>4</v>
      </c>
      <c r="B8167" s="35">
        <v>33.35</v>
      </c>
    </row>
    <row r="8168" spans="1:2">
      <c r="A8168">
        <v>4</v>
      </c>
      <c r="B8168" s="35">
        <v>33.35</v>
      </c>
    </row>
    <row r="8169" spans="1:2">
      <c r="A8169">
        <v>4</v>
      </c>
      <c r="B8169" s="35">
        <v>33.479999999999997</v>
      </c>
    </row>
    <row r="8170" spans="1:2">
      <c r="A8170">
        <v>4</v>
      </c>
      <c r="B8170" s="35">
        <v>33.5</v>
      </c>
    </row>
    <row r="8171" spans="1:2">
      <c r="A8171">
        <v>4</v>
      </c>
      <c r="B8171" s="35">
        <v>33.5</v>
      </c>
    </row>
    <row r="8172" spans="1:2">
      <c r="A8172">
        <v>4</v>
      </c>
      <c r="B8172" s="35">
        <v>33.5</v>
      </c>
    </row>
    <row r="8173" spans="1:2">
      <c r="A8173">
        <v>4</v>
      </c>
      <c r="B8173" s="35">
        <v>33.549999999999997</v>
      </c>
    </row>
    <row r="8174" spans="1:2">
      <c r="A8174">
        <v>4</v>
      </c>
      <c r="B8174" s="35">
        <v>33.549999999999997</v>
      </c>
    </row>
    <row r="8175" spans="1:2">
      <c r="A8175">
        <v>4</v>
      </c>
      <c r="B8175" s="35">
        <v>33.549999999999997</v>
      </c>
    </row>
    <row r="8176" spans="1:2">
      <c r="A8176">
        <v>4</v>
      </c>
      <c r="B8176" s="35">
        <v>33.549999999999997</v>
      </c>
    </row>
    <row r="8177" spans="1:2">
      <c r="A8177">
        <v>4</v>
      </c>
      <c r="B8177" s="35">
        <v>33.58</v>
      </c>
    </row>
    <row r="8178" spans="1:2">
      <c r="A8178">
        <v>4</v>
      </c>
      <c r="B8178" s="35">
        <v>33.6</v>
      </c>
    </row>
    <row r="8179" spans="1:2">
      <c r="A8179">
        <v>4</v>
      </c>
      <c r="B8179" s="35">
        <v>33.6</v>
      </c>
    </row>
    <row r="8180" spans="1:2">
      <c r="A8180">
        <v>4</v>
      </c>
      <c r="B8180" s="35">
        <v>33.65</v>
      </c>
    </row>
    <row r="8181" spans="1:2">
      <c r="A8181">
        <v>4</v>
      </c>
      <c r="B8181" s="35">
        <v>33.65</v>
      </c>
    </row>
    <row r="8182" spans="1:2">
      <c r="A8182">
        <v>4</v>
      </c>
      <c r="B8182" s="35">
        <v>33.65</v>
      </c>
    </row>
    <row r="8183" spans="1:2">
      <c r="A8183">
        <v>4</v>
      </c>
      <c r="B8183" s="35">
        <v>33.659999999999997</v>
      </c>
    </row>
    <row r="8184" spans="1:2">
      <c r="A8184">
        <v>4</v>
      </c>
      <c r="B8184" s="35">
        <v>33.69</v>
      </c>
    </row>
    <row r="8185" spans="1:2">
      <c r="A8185">
        <v>4</v>
      </c>
      <c r="B8185" s="35">
        <v>33.75</v>
      </c>
    </row>
    <row r="8186" spans="1:2">
      <c r="A8186">
        <v>4</v>
      </c>
      <c r="B8186" s="35">
        <v>33.9</v>
      </c>
    </row>
    <row r="8187" spans="1:2">
      <c r="A8187">
        <v>4</v>
      </c>
      <c r="B8187" s="35">
        <v>33.99</v>
      </c>
    </row>
    <row r="8188" spans="1:2">
      <c r="A8188">
        <v>4</v>
      </c>
      <c r="B8188" s="35">
        <v>34</v>
      </c>
    </row>
    <row r="8189" spans="1:2">
      <c r="A8189">
        <v>4</v>
      </c>
      <c r="B8189" s="35">
        <v>34</v>
      </c>
    </row>
    <row r="8190" spans="1:2">
      <c r="A8190">
        <v>4</v>
      </c>
      <c r="B8190" s="35">
        <v>34</v>
      </c>
    </row>
    <row r="8191" spans="1:2">
      <c r="A8191">
        <v>4</v>
      </c>
      <c r="B8191" s="35">
        <v>34.01</v>
      </c>
    </row>
    <row r="8192" spans="1:2">
      <c r="A8192">
        <v>4</v>
      </c>
      <c r="B8192" s="35">
        <v>34.020000000000003</v>
      </c>
    </row>
    <row r="8193" spans="1:2">
      <c r="A8193">
        <v>4</v>
      </c>
      <c r="B8193" s="35">
        <v>34.020000000000003</v>
      </c>
    </row>
    <row r="8194" spans="1:2">
      <c r="A8194">
        <v>4</v>
      </c>
      <c r="B8194" s="35">
        <v>34.15</v>
      </c>
    </row>
    <row r="8195" spans="1:2">
      <c r="A8195">
        <v>4</v>
      </c>
      <c r="B8195" s="35">
        <v>34.15</v>
      </c>
    </row>
    <row r="8196" spans="1:2">
      <c r="A8196">
        <v>4</v>
      </c>
      <c r="B8196" s="35">
        <v>34.340000000000003</v>
      </c>
    </row>
    <row r="8197" spans="1:2">
      <c r="A8197">
        <v>4</v>
      </c>
      <c r="B8197" s="35">
        <v>34.44</v>
      </c>
    </row>
    <row r="8198" spans="1:2">
      <c r="A8198">
        <v>4</v>
      </c>
      <c r="B8198" s="35">
        <v>34.51</v>
      </c>
    </row>
    <row r="8199" spans="1:2">
      <c r="A8199">
        <v>4</v>
      </c>
      <c r="B8199" s="35">
        <v>34.56</v>
      </c>
    </row>
    <row r="8200" spans="1:2">
      <c r="A8200">
        <v>4</v>
      </c>
      <c r="B8200" s="35">
        <v>34.6</v>
      </c>
    </row>
    <row r="8201" spans="1:2">
      <c r="A8201">
        <v>4</v>
      </c>
      <c r="B8201" s="35">
        <v>34.619999999999997</v>
      </c>
    </row>
    <row r="8202" spans="1:2">
      <c r="A8202">
        <v>4</v>
      </c>
      <c r="B8202" s="35">
        <v>34.729999999999997</v>
      </c>
    </row>
    <row r="8203" spans="1:2">
      <c r="A8203">
        <v>4</v>
      </c>
      <c r="B8203" s="35">
        <v>34.799999999999997</v>
      </c>
    </row>
    <row r="8204" spans="1:2">
      <c r="A8204">
        <v>4</v>
      </c>
      <c r="B8204" s="35">
        <v>34.799999999999997</v>
      </c>
    </row>
    <row r="8205" spans="1:2">
      <c r="A8205">
        <v>4</v>
      </c>
      <c r="B8205" s="35">
        <v>34.81</v>
      </c>
    </row>
    <row r="8206" spans="1:2">
      <c r="A8206">
        <v>4</v>
      </c>
      <c r="B8206" s="35">
        <v>34.83</v>
      </c>
    </row>
    <row r="8207" spans="1:2">
      <c r="A8207">
        <v>4</v>
      </c>
      <c r="B8207" s="35">
        <v>34.979999999999997</v>
      </c>
    </row>
    <row r="8208" spans="1:2">
      <c r="A8208">
        <v>4</v>
      </c>
      <c r="B8208" s="35">
        <v>34.99</v>
      </c>
    </row>
    <row r="8209" spans="1:2">
      <c r="A8209">
        <v>4</v>
      </c>
      <c r="B8209" s="35">
        <v>35</v>
      </c>
    </row>
    <row r="8210" spans="1:2">
      <c r="A8210">
        <v>4</v>
      </c>
      <c r="B8210" s="35">
        <v>35.020000000000003</v>
      </c>
    </row>
    <row r="8211" spans="1:2">
      <c r="A8211">
        <v>4</v>
      </c>
      <c r="B8211" s="35">
        <v>35.07</v>
      </c>
    </row>
    <row r="8212" spans="1:2">
      <c r="A8212">
        <v>4</v>
      </c>
      <c r="B8212" s="35">
        <v>35.08</v>
      </c>
    </row>
    <row r="8213" spans="1:2">
      <c r="A8213">
        <v>4</v>
      </c>
      <c r="B8213" s="35">
        <v>35.1</v>
      </c>
    </row>
    <row r="8214" spans="1:2">
      <c r="A8214">
        <v>4</v>
      </c>
      <c r="B8214" s="35">
        <v>35.25</v>
      </c>
    </row>
    <row r="8215" spans="1:2">
      <c r="A8215">
        <v>4</v>
      </c>
      <c r="B8215" s="35">
        <v>35.28</v>
      </c>
    </row>
    <row r="8216" spans="1:2">
      <c r="A8216">
        <v>4</v>
      </c>
      <c r="B8216" s="35">
        <v>35.4</v>
      </c>
    </row>
    <row r="8217" spans="1:2">
      <c r="A8217">
        <v>4</v>
      </c>
      <c r="B8217" s="35">
        <v>35.47</v>
      </c>
    </row>
    <row r="8218" spans="1:2">
      <c r="A8218">
        <v>4</v>
      </c>
      <c r="B8218" s="35">
        <v>35.72</v>
      </c>
    </row>
    <row r="8219" spans="1:2">
      <c r="A8219">
        <v>4</v>
      </c>
      <c r="B8219" s="35">
        <v>35.869999999999997</v>
      </c>
    </row>
    <row r="8220" spans="1:2">
      <c r="A8220">
        <v>4</v>
      </c>
      <c r="B8220" s="35">
        <v>35.97</v>
      </c>
    </row>
    <row r="8221" spans="1:2">
      <c r="A8221">
        <v>4</v>
      </c>
      <c r="B8221" s="35">
        <v>36</v>
      </c>
    </row>
    <row r="8222" spans="1:2">
      <c r="A8222">
        <v>4</v>
      </c>
      <c r="B8222" s="35">
        <v>36</v>
      </c>
    </row>
    <row r="8223" spans="1:2">
      <c r="A8223">
        <v>4</v>
      </c>
      <c r="B8223" s="35">
        <v>36</v>
      </c>
    </row>
    <row r="8224" spans="1:2">
      <c r="A8224">
        <v>4</v>
      </c>
      <c r="B8224" s="35">
        <v>36</v>
      </c>
    </row>
    <row r="8225" spans="1:2">
      <c r="A8225">
        <v>4</v>
      </c>
      <c r="B8225" s="35">
        <v>36.01</v>
      </c>
    </row>
    <row r="8226" spans="1:2">
      <c r="A8226">
        <v>4</v>
      </c>
      <c r="B8226" s="35">
        <v>36.020000000000003</v>
      </c>
    </row>
    <row r="8227" spans="1:2">
      <c r="A8227">
        <v>4</v>
      </c>
      <c r="B8227" s="35">
        <v>36.03</v>
      </c>
    </row>
    <row r="8228" spans="1:2">
      <c r="A8228">
        <v>4</v>
      </c>
      <c r="B8228" s="35">
        <v>36.07</v>
      </c>
    </row>
    <row r="8229" spans="1:2">
      <c r="A8229">
        <v>4</v>
      </c>
      <c r="B8229" s="35">
        <v>36.08</v>
      </c>
    </row>
    <row r="8230" spans="1:2">
      <c r="A8230">
        <v>4</v>
      </c>
      <c r="B8230" s="35">
        <v>36.119999999999997</v>
      </c>
    </row>
    <row r="8231" spans="1:2">
      <c r="A8231">
        <v>4</v>
      </c>
      <c r="B8231" s="35">
        <v>36.19</v>
      </c>
    </row>
    <row r="8232" spans="1:2">
      <c r="A8232">
        <v>4</v>
      </c>
      <c r="B8232" s="35">
        <v>36.19</v>
      </c>
    </row>
    <row r="8233" spans="1:2">
      <c r="A8233">
        <v>4</v>
      </c>
      <c r="B8233" s="35">
        <v>36.200000000000003</v>
      </c>
    </row>
    <row r="8234" spans="1:2">
      <c r="A8234">
        <v>4</v>
      </c>
      <c r="B8234" s="35">
        <v>36.200000000000003</v>
      </c>
    </row>
    <row r="8235" spans="1:2">
      <c r="A8235">
        <v>4</v>
      </c>
      <c r="B8235" s="35">
        <v>36.25</v>
      </c>
    </row>
    <row r="8236" spans="1:2">
      <c r="A8236">
        <v>4</v>
      </c>
      <c r="B8236" s="35">
        <v>36.299999999999997</v>
      </c>
    </row>
    <row r="8237" spans="1:2">
      <c r="A8237">
        <v>4</v>
      </c>
      <c r="B8237" s="35">
        <v>36.35</v>
      </c>
    </row>
    <row r="8238" spans="1:2">
      <c r="A8238">
        <v>4</v>
      </c>
      <c r="B8238" s="35">
        <v>36.369999999999997</v>
      </c>
    </row>
    <row r="8239" spans="1:2">
      <c r="A8239">
        <v>4</v>
      </c>
      <c r="B8239" s="35">
        <v>36.4</v>
      </c>
    </row>
    <row r="8240" spans="1:2">
      <c r="A8240">
        <v>4</v>
      </c>
      <c r="B8240" s="35">
        <v>36.49</v>
      </c>
    </row>
    <row r="8241" spans="1:2">
      <c r="A8241">
        <v>4</v>
      </c>
      <c r="B8241" s="35">
        <v>36.549999999999997</v>
      </c>
    </row>
    <row r="8242" spans="1:2">
      <c r="A8242">
        <v>4</v>
      </c>
      <c r="B8242" s="35">
        <v>36.57</v>
      </c>
    </row>
    <row r="8243" spans="1:2">
      <c r="A8243">
        <v>4</v>
      </c>
      <c r="B8243" s="35">
        <v>36.57</v>
      </c>
    </row>
    <row r="8244" spans="1:2">
      <c r="A8244">
        <v>4</v>
      </c>
      <c r="B8244" s="35">
        <v>36.6</v>
      </c>
    </row>
    <row r="8245" spans="1:2">
      <c r="A8245">
        <v>4</v>
      </c>
      <c r="B8245" s="35">
        <v>36.75</v>
      </c>
    </row>
    <row r="8246" spans="1:2">
      <c r="A8246">
        <v>4</v>
      </c>
      <c r="B8246" s="35">
        <v>36.79</v>
      </c>
    </row>
    <row r="8247" spans="1:2">
      <c r="A8247">
        <v>4</v>
      </c>
      <c r="B8247" s="35">
        <v>36.909999999999997</v>
      </c>
    </row>
    <row r="8248" spans="1:2">
      <c r="A8248">
        <v>4</v>
      </c>
      <c r="B8248" s="35">
        <v>36.950000000000003</v>
      </c>
    </row>
    <row r="8249" spans="1:2">
      <c r="A8249">
        <v>4</v>
      </c>
      <c r="B8249" s="35">
        <v>36.979999999999997</v>
      </c>
    </row>
    <row r="8250" spans="1:2">
      <c r="A8250">
        <v>4</v>
      </c>
      <c r="B8250" s="35">
        <v>36.99</v>
      </c>
    </row>
    <row r="8251" spans="1:2">
      <c r="A8251">
        <v>4</v>
      </c>
      <c r="B8251" s="35">
        <v>37</v>
      </c>
    </row>
    <row r="8252" spans="1:2">
      <c r="A8252">
        <v>4</v>
      </c>
      <c r="B8252" s="35">
        <v>37.020000000000003</v>
      </c>
    </row>
    <row r="8253" spans="1:2">
      <c r="A8253">
        <v>4</v>
      </c>
      <c r="B8253" s="35">
        <v>37.03</v>
      </c>
    </row>
    <row r="8254" spans="1:2">
      <c r="A8254">
        <v>4</v>
      </c>
      <c r="B8254" s="35">
        <v>37.119999999999997</v>
      </c>
    </row>
    <row r="8255" spans="1:2">
      <c r="A8255">
        <v>4</v>
      </c>
      <c r="B8255" s="35">
        <v>37.35</v>
      </c>
    </row>
    <row r="8256" spans="1:2">
      <c r="A8256">
        <v>4</v>
      </c>
      <c r="B8256" s="35">
        <v>37.380000000000003</v>
      </c>
    </row>
    <row r="8257" spans="1:2">
      <c r="A8257">
        <v>4</v>
      </c>
      <c r="B8257" s="35">
        <v>37.549999999999997</v>
      </c>
    </row>
    <row r="8258" spans="1:2">
      <c r="A8258">
        <v>4</v>
      </c>
      <c r="B8258" s="35">
        <v>37.6</v>
      </c>
    </row>
    <row r="8259" spans="1:2">
      <c r="A8259">
        <v>4</v>
      </c>
      <c r="B8259" s="35">
        <v>37.869999999999997</v>
      </c>
    </row>
    <row r="8260" spans="1:2">
      <c r="A8260">
        <v>4</v>
      </c>
      <c r="B8260" s="35">
        <v>37.979999999999997</v>
      </c>
    </row>
    <row r="8261" spans="1:2">
      <c r="A8261">
        <v>4</v>
      </c>
      <c r="B8261" s="35">
        <v>37.99</v>
      </c>
    </row>
    <row r="8262" spans="1:2">
      <c r="A8262">
        <v>4</v>
      </c>
      <c r="B8262" s="35">
        <v>38.04</v>
      </c>
    </row>
    <row r="8263" spans="1:2">
      <c r="A8263">
        <v>4</v>
      </c>
      <c r="B8263" s="35">
        <v>38.049999999999997</v>
      </c>
    </row>
    <row r="8264" spans="1:2">
      <c r="A8264">
        <v>4</v>
      </c>
      <c r="B8264" s="35">
        <v>38.090000000000003</v>
      </c>
    </row>
    <row r="8265" spans="1:2">
      <c r="A8265">
        <v>4</v>
      </c>
      <c r="B8265" s="35">
        <v>38.19</v>
      </c>
    </row>
    <row r="8266" spans="1:2">
      <c r="A8266">
        <v>4</v>
      </c>
      <c r="B8266" s="35">
        <v>38.200000000000003</v>
      </c>
    </row>
    <row r="8267" spans="1:2">
      <c r="A8267">
        <v>4</v>
      </c>
      <c r="B8267" s="35">
        <v>38.25</v>
      </c>
    </row>
    <row r="8268" spans="1:2">
      <c r="A8268">
        <v>4</v>
      </c>
      <c r="B8268" s="35">
        <v>38.28</v>
      </c>
    </row>
    <row r="8269" spans="1:2">
      <c r="A8269">
        <v>4</v>
      </c>
      <c r="B8269" s="35">
        <v>38.29</v>
      </c>
    </row>
    <row r="8270" spans="1:2">
      <c r="A8270">
        <v>4</v>
      </c>
      <c r="B8270" s="35">
        <v>38.299999999999997</v>
      </c>
    </row>
    <row r="8271" spans="1:2">
      <c r="A8271">
        <v>4</v>
      </c>
      <c r="B8271" s="35">
        <v>38.33</v>
      </c>
    </row>
    <row r="8272" spans="1:2">
      <c r="A8272">
        <v>4</v>
      </c>
      <c r="B8272" s="35">
        <v>38.369999999999997</v>
      </c>
    </row>
    <row r="8273" spans="1:2">
      <c r="A8273">
        <v>4</v>
      </c>
      <c r="B8273" s="35">
        <v>38.4</v>
      </c>
    </row>
    <row r="8274" spans="1:2">
      <c r="A8274">
        <v>4</v>
      </c>
      <c r="B8274" s="35">
        <v>38.5</v>
      </c>
    </row>
    <row r="8275" spans="1:2">
      <c r="A8275">
        <v>4</v>
      </c>
      <c r="B8275" s="35">
        <v>38.549999999999997</v>
      </c>
    </row>
    <row r="8276" spans="1:2">
      <c r="A8276">
        <v>4</v>
      </c>
      <c r="B8276" s="35">
        <v>38.69</v>
      </c>
    </row>
    <row r="8277" spans="1:2">
      <c r="A8277">
        <v>4</v>
      </c>
      <c r="B8277" s="35">
        <v>38.700000000000003</v>
      </c>
    </row>
    <row r="8278" spans="1:2">
      <c r="A8278">
        <v>4</v>
      </c>
      <c r="B8278" s="35">
        <v>38.79</v>
      </c>
    </row>
    <row r="8279" spans="1:2">
      <c r="A8279">
        <v>4</v>
      </c>
      <c r="B8279" s="35">
        <v>38.799999999999997</v>
      </c>
    </row>
    <row r="8280" spans="1:2">
      <c r="A8280">
        <v>4</v>
      </c>
      <c r="B8280" s="35">
        <v>38.799999999999997</v>
      </c>
    </row>
    <row r="8281" spans="1:2">
      <c r="A8281">
        <v>4</v>
      </c>
      <c r="B8281" s="35">
        <v>38.950000000000003</v>
      </c>
    </row>
    <row r="8282" spans="1:2">
      <c r="A8282">
        <v>4</v>
      </c>
      <c r="B8282" s="35">
        <v>38.99</v>
      </c>
    </row>
    <row r="8283" spans="1:2">
      <c r="A8283">
        <v>4</v>
      </c>
      <c r="B8283" s="35">
        <v>39.01</v>
      </c>
    </row>
    <row r="8284" spans="1:2">
      <c r="A8284">
        <v>4</v>
      </c>
      <c r="B8284" s="35">
        <v>39.049999999999997</v>
      </c>
    </row>
    <row r="8285" spans="1:2">
      <c r="A8285">
        <v>4</v>
      </c>
      <c r="B8285" s="35">
        <v>39.049999999999997</v>
      </c>
    </row>
    <row r="8286" spans="1:2">
      <c r="A8286">
        <v>4</v>
      </c>
      <c r="B8286" s="35">
        <v>39.049999999999997</v>
      </c>
    </row>
    <row r="8287" spans="1:2">
      <c r="A8287">
        <v>4</v>
      </c>
      <c r="B8287" s="35">
        <v>39.049999999999997</v>
      </c>
    </row>
    <row r="8288" spans="1:2">
      <c r="A8288">
        <v>4</v>
      </c>
      <c r="B8288" s="35">
        <v>39.090000000000003</v>
      </c>
    </row>
    <row r="8289" spans="1:2">
      <c r="A8289">
        <v>4</v>
      </c>
      <c r="B8289" s="35">
        <v>39.1</v>
      </c>
    </row>
    <row r="8290" spans="1:2">
      <c r="A8290">
        <v>4</v>
      </c>
      <c r="B8290" s="35">
        <v>39.299999999999997</v>
      </c>
    </row>
    <row r="8291" spans="1:2">
      <c r="A8291">
        <v>4</v>
      </c>
      <c r="B8291" s="35">
        <v>39.51</v>
      </c>
    </row>
    <row r="8292" spans="1:2">
      <c r="A8292">
        <v>4</v>
      </c>
      <c r="B8292" s="35">
        <v>39.549999999999997</v>
      </c>
    </row>
    <row r="8293" spans="1:2">
      <c r="A8293">
        <v>4</v>
      </c>
      <c r="B8293" s="35">
        <v>39.549999999999997</v>
      </c>
    </row>
    <row r="8294" spans="1:2">
      <c r="A8294">
        <v>4</v>
      </c>
      <c r="B8294" s="35">
        <v>39.65</v>
      </c>
    </row>
    <row r="8295" spans="1:2">
      <c r="A8295">
        <v>4</v>
      </c>
      <c r="B8295" s="35">
        <v>39.75</v>
      </c>
    </row>
    <row r="8296" spans="1:2">
      <c r="A8296">
        <v>4</v>
      </c>
      <c r="B8296" s="35">
        <v>39.75</v>
      </c>
    </row>
    <row r="8297" spans="1:2">
      <c r="A8297">
        <v>4</v>
      </c>
      <c r="B8297" s="35">
        <v>39.950000000000003</v>
      </c>
    </row>
    <row r="8298" spans="1:2">
      <c r="A8298">
        <v>4</v>
      </c>
      <c r="B8298" s="35">
        <v>40</v>
      </c>
    </row>
    <row r="8299" spans="1:2">
      <c r="A8299">
        <v>4</v>
      </c>
      <c r="B8299" s="35">
        <v>40</v>
      </c>
    </row>
    <row r="8300" spans="1:2">
      <c r="A8300">
        <v>4</v>
      </c>
      <c r="B8300" s="35">
        <v>40.04</v>
      </c>
    </row>
    <row r="8301" spans="1:2">
      <c r="A8301">
        <v>4</v>
      </c>
      <c r="B8301" s="35">
        <v>40.049999999999997</v>
      </c>
    </row>
    <row r="8302" spans="1:2">
      <c r="A8302">
        <v>4</v>
      </c>
      <c r="B8302" s="35">
        <v>40.07</v>
      </c>
    </row>
    <row r="8303" spans="1:2">
      <c r="A8303">
        <v>4</v>
      </c>
      <c r="B8303" s="35">
        <v>40.090000000000003</v>
      </c>
    </row>
    <row r="8304" spans="1:2">
      <c r="A8304">
        <v>4</v>
      </c>
      <c r="B8304" s="35">
        <v>40.35</v>
      </c>
    </row>
    <row r="8305" spans="1:2">
      <c r="A8305">
        <v>4</v>
      </c>
      <c r="B8305" s="35">
        <v>40.369999999999997</v>
      </c>
    </row>
    <row r="8306" spans="1:2">
      <c r="A8306">
        <v>4</v>
      </c>
      <c r="B8306" s="35">
        <v>40.43</v>
      </c>
    </row>
    <row r="8307" spans="1:2">
      <c r="A8307">
        <v>4</v>
      </c>
      <c r="B8307" s="35">
        <v>40.5</v>
      </c>
    </row>
    <row r="8308" spans="1:2">
      <c r="A8308">
        <v>4</v>
      </c>
      <c r="B8308" s="35">
        <v>40.67</v>
      </c>
    </row>
    <row r="8309" spans="1:2">
      <c r="A8309">
        <v>4</v>
      </c>
      <c r="B8309" s="35">
        <v>40.729999999999997</v>
      </c>
    </row>
    <row r="8310" spans="1:2">
      <c r="A8310">
        <v>4</v>
      </c>
      <c r="B8310" s="35">
        <v>40.99</v>
      </c>
    </row>
    <row r="8311" spans="1:2">
      <c r="A8311">
        <v>4</v>
      </c>
      <c r="B8311" s="35">
        <v>41.05</v>
      </c>
    </row>
    <row r="8312" spans="1:2">
      <c r="A8312">
        <v>4</v>
      </c>
      <c r="B8312" s="35">
        <v>41.05</v>
      </c>
    </row>
    <row r="8313" spans="1:2">
      <c r="A8313">
        <v>4</v>
      </c>
      <c r="B8313" s="35">
        <v>41.05</v>
      </c>
    </row>
    <row r="8314" spans="1:2">
      <c r="A8314">
        <v>4</v>
      </c>
      <c r="B8314" s="35">
        <v>41.05</v>
      </c>
    </row>
    <row r="8315" spans="1:2">
      <c r="A8315">
        <v>4</v>
      </c>
      <c r="B8315" s="35">
        <v>41.13</v>
      </c>
    </row>
    <row r="8316" spans="1:2">
      <c r="A8316">
        <v>4</v>
      </c>
      <c r="B8316" s="35">
        <v>41.17</v>
      </c>
    </row>
    <row r="8317" spans="1:2">
      <c r="A8317">
        <v>4</v>
      </c>
      <c r="B8317" s="35">
        <v>41.33</v>
      </c>
    </row>
    <row r="8318" spans="1:2">
      <c r="A8318">
        <v>4</v>
      </c>
      <c r="B8318" s="35">
        <v>41.44</v>
      </c>
    </row>
    <row r="8319" spans="1:2">
      <c r="A8319">
        <v>4</v>
      </c>
      <c r="B8319" s="35">
        <v>41.45</v>
      </c>
    </row>
    <row r="8320" spans="1:2">
      <c r="A8320">
        <v>4</v>
      </c>
      <c r="B8320" s="35">
        <v>41.51</v>
      </c>
    </row>
    <row r="8321" spans="1:2">
      <c r="A8321">
        <v>4</v>
      </c>
      <c r="B8321" s="35">
        <v>41.55</v>
      </c>
    </row>
    <row r="8322" spans="1:2">
      <c r="A8322">
        <v>4</v>
      </c>
      <c r="B8322" s="35">
        <v>41.56</v>
      </c>
    </row>
    <row r="8323" spans="1:2">
      <c r="A8323">
        <v>4</v>
      </c>
      <c r="B8323" s="35">
        <v>41.7</v>
      </c>
    </row>
    <row r="8324" spans="1:2">
      <c r="A8324">
        <v>4</v>
      </c>
      <c r="B8324" s="35">
        <v>41.75</v>
      </c>
    </row>
    <row r="8325" spans="1:2">
      <c r="A8325">
        <v>4</v>
      </c>
      <c r="B8325" s="35">
        <v>41.75</v>
      </c>
    </row>
    <row r="8326" spans="1:2">
      <c r="A8326">
        <v>4</v>
      </c>
      <c r="B8326" s="35">
        <v>41.94</v>
      </c>
    </row>
    <row r="8327" spans="1:2">
      <c r="A8327">
        <v>4</v>
      </c>
      <c r="B8327" s="35">
        <v>41.95</v>
      </c>
    </row>
    <row r="8328" spans="1:2">
      <c r="A8328">
        <v>4</v>
      </c>
      <c r="B8328" s="35">
        <v>41.96</v>
      </c>
    </row>
    <row r="8329" spans="1:2">
      <c r="A8329">
        <v>4</v>
      </c>
      <c r="B8329" s="35">
        <v>41.97</v>
      </c>
    </row>
    <row r="8330" spans="1:2">
      <c r="A8330">
        <v>4</v>
      </c>
      <c r="B8330" s="35">
        <v>42</v>
      </c>
    </row>
    <row r="8331" spans="1:2">
      <c r="A8331">
        <v>4</v>
      </c>
      <c r="B8331" s="35">
        <v>42.04</v>
      </c>
    </row>
    <row r="8332" spans="1:2">
      <c r="A8332">
        <v>4</v>
      </c>
      <c r="B8332" s="35">
        <v>42.07</v>
      </c>
    </row>
    <row r="8333" spans="1:2">
      <c r="A8333">
        <v>4</v>
      </c>
      <c r="B8333" s="35">
        <v>42.27</v>
      </c>
    </row>
    <row r="8334" spans="1:2">
      <c r="A8334">
        <v>4</v>
      </c>
      <c r="B8334" s="35">
        <v>42.39</v>
      </c>
    </row>
    <row r="8335" spans="1:2">
      <c r="A8335">
        <v>4</v>
      </c>
      <c r="B8335" s="35">
        <v>42.46</v>
      </c>
    </row>
    <row r="8336" spans="1:2">
      <c r="A8336">
        <v>4</v>
      </c>
      <c r="B8336" s="35">
        <v>42.52</v>
      </c>
    </row>
    <row r="8337" spans="1:2">
      <c r="A8337">
        <v>4</v>
      </c>
      <c r="B8337" s="35">
        <v>42.55</v>
      </c>
    </row>
    <row r="8338" spans="1:2">
      <c r="A8338">
        <v>4</v>
      </c>
      <c r="B8338" s="35">
        <v>42.59</v>
      </c>
    </row>
    <row r="8339" spans="1:2">
      <c r="A8339">
        <v>4</v>
      </c>
      <c r="B8339" s="35">
        <v>42.7</v>
      </c>
    </row>
    <row r="8340" spans="1:2">
      <c r="A8340">
        <v>4</v>
      </c>
      <c r="B8340" s="35">
        <v>42.72</v>
      </c>
    </row>
    <row r="8341" spans="1:2">
      <c r="A8341">
        <v>4</v>
      </c>
      <c r="B8341" s="35">
        <v>42.73</v>
      </c>
    </row>
    <row r="8342" spans="1:2">
      <c r="A8342">
        <v>4</v>
      </c>
      <c r="B8342" s="35">
        <v>42.88</v>
      </c>
    </row>
    <row r="8343" spans="1:2">
      <c r="A8343">
        <v>4</v>
      </c>
      <c r="B8343" s="35">
        <v>42.88</v>
      </c>
    </row>
    <row r="8344" spans="1:2">
      <c r="A8344">
        <v>4</v>
      </c>
      <c r="B8344" s="35">
        <v>43.01</v>
      </c>
    </row>
    <row r="8345" spans="1:2">
      <c r="A8345">
        <v>4</v>
      </c>
      <c r="B8345" s="35">
        <v>43.02</v>
      </c>
    </row>
    <row r="8346" spans="1:2">
      <c r="A8346">
        <v>4</v>
      </c>
      <c r="B8346" s="35">
        <v>43.06</v>
      </c>
    </row>
    <row r="8347" spans="1:2">
      <c r="A8347">
        <v>4</v>
      </c>
      <c r="B8347" s="35">
        <v>43.15</v>
      </c>
    </row>
    <row r="8348" spans="1:2">
      <c r="A8348">
        <v>4</v>
      </c>
      <c r="B8348" s="35">
        <v>43.21</v>
      </c>
    </row>
    <row r="8349" spans="1:2">
      <c r="A8349">
        <v>4</v>
      </c>
      <c r="B8349" s="35">
        <v>43.31</v>
      </c>
    </row>
    <row r="8350" spans="1:2">
      <c r="A8350">
        <v>4</v>
      </c>
      <c r="B8350" s="35">
        <v>43.33</v>
      </c>
    </row>
    <row r="8351" spans="1:2">
      <c r="A8351">
        <v>4</v>
      </c>
      <c r="B8351" s="35">
        <v>43.33</v>
      </c>
    </row>
    <row r="8352" spans="1:2">
      <c r="A8352">
        <v>4</v>
      </c>
      <c r="B8352" s="35">
        <v>43.4</v>
      </c>
    </row>
    <row r="8353" spans="1:2">
      <c r="A8353">
        <v>4</v>
      </c>
      <c r="B8353" s="35">
        <v>43.5</v>
      </c>
    </row>
    <row r="8354" spans="1:2">
      <c r="A8354">
        <v>4</v>
      </c>
      <c r="B8354" s="35">
        <v>43.51</v>
      </c>
    </row>
    <row r="8355" spans="1:2">
      <c r="A8355">
        <v>4</v>
      </c>
      <c r="B8355" s="35">
        <v>43.53</v>
      </c>
    </row>
    <row r="8356" spans="1:2">
      <c r="A8356">
        <v>4</v>
      </c>
      <c r="B8356" s="35">
        <v>43.56</v>
      </c>
    </row>
    <row r="8357" spans="1:2">
      <c r="A8357">
        <v>4</v>
      </c>
      <c r="B8357" s="35">
        <v>43.67</v>
      </c>
    </row>
    <row r="8358" spans="1:2">
      <c r="A8358">
        <v>4</v>
      </c>
      <c r="B8358" s="35">
        <v>43.71</v>
      </c>
    </row>
    <row r="8359" spans="1:2">
      <c r="A8359">
        <v>4</v>
      </c>
      <c r="B8359" s="35">
        <v>43.82</v>
      </c>
    </row>
    <row r="8360" spans="1:2">
      <c r="A8360">
        <v>4</v>
      </c>
      <c r="B8360" s="35">
        <v>43.83</v>
      </c>
    </row>
    <row r="8361" spans="1:2">
      <c r="A8361">
        <v>4</v>
      </c>
      <c r="B8361" s="35">
        <v>43.99</v>
      </c>
    </row>
    <row r="8362" spans="1:2">
      <c r="A8362">
        <v>4</v>
      </c>
      <c r="B8362" s="35">
        <v>44.01</v>
      </c>
    </row>
    <row r="8363" spans="1:2">
      <c r="A8363">
        <v>4</v>
      </c>
      <c r="B8363" s="35">
        <v>44.07</v>
      </c>
    </row>
    <row r="8364" spans="1:2">
      <c r="A8364">
        <v>4</v>
      </c>
      <c r="B8364" s="35">
        <v>44.32</v>
      </c>
    </row>
    <row r="8365" spans="1:2">
      <c r="A8365">
        <v>4</v>
      </c>
      <c r="B8365" s="35">
        <v>44.37</v>
      </c>
    </row>
    <row r="8366" spans="1:2">
      <c r="A8366">
        <v>4</v>
      </c>
      <c r="B8366" s="35">
        <v>44.45</v>
      </c>
    </row>
    <row r="8367" spans="1:2">
      <c r="A8367">
        <v>4</v>
      </c>
      <c r="B8367" s="35">
        <v>44.47</v>
      </c>
    </row>
    <row r="8368" spans="1:2">
      <c r="A8368">
        <v>4</v>
      </c>
      <c r="B8368" s="35">
        <v>44.47</v>
      </c>
    </row>
    <row r="8369" spans="1:2">
      <c r="A8369">
        <v>4</v>
      </c>
      <c r="B8369" s="35">
        <v>44.52</v>
      </c>
    </row>
    <row r="8370" spans="1:2">
      <c r="A8370">
        <v>4</v>
      </c>
      <c r="B8370" s="35">
        <v>44.53</v>
      </c>
    </row>
    <row r="8371" spans="1:2">
      <c r="A8371">
        <v>4</v>
      </c>
      <c r="B8371" s="35">
        <v>44.55</v>
      </c>
    </row>
    <row r="8372" spans="1:2">
      <c r="A8372">
        <v>4</v>
      </c>
      <c r="B8372" s="35">
        <v>44.57</v>
      </c>
    </row>
    <row r="8373" spans="1:2">
      <c r="A8373">
        <v>4</v>
      </c>
      <c r="B8373" s="35">
        <v>44.62</v>
      </c>
    </row>
    <row r="8374" spans="1:2">
      <c r="A8374">
        <v>4</v>
      </c>
      <c r="B8374" s="35">
        <v>44.63</v>
      </c>
    </row>
    <row r="8375" spans="1:2">
      <c r="A8375">
        <v>4</v>
      </c>
      <c r="B8375" s="35">
        <v>44.78</v>
      </c>
    </row>
    <row r="8376" spans="1:2">
      <c r="A8376">
        <v>4</v>
      </c>
      <c r="B8376" s="35">
        <v>44.83</v>
      </c>
    </row>
    <row r="8377" spans="1:2">
      <c r="A8377">
        <v>4</v>
      </c>
      <c r="B8377" s="35">
        <v>44.86</v>
      </c>
    </row>
    <row r="8378" spans="1:2">
      <c r="A8378">
        <v>4</v>
      </c>
      <c r="B8378" s="35">
        <v>44.87</v>
      </c>
    </row>
    <row r="8379" spans="1:2">
      <c r="A8379">
        <v>4</v>
      </c>
      <c r="B8379" s="35">
        <v>44.91</v>
      </c>
    </row>
    <row r="8380" spans="1:2">
      <c r="A8380">
        <v>4</v>
      </c>
      <c r="B8380" s="35">
        <v>45.02</v>
      </c>
    </row>
    <row r="8381" spans="1:2">
      <c r="A8381">
        <v>4</v>
      </c>
      <c r="B8381" s="35">
        <v>45.02</v>
      </c>
    </row>
    <row r="8382" spans="1:2">
      <c r="A8382">
        <v>4</v>
      </c>
      <c r="B8382" s="35">
        <v>45.04</v>
      </c>
    </row>
    <row r="8383" spans="1:2">
      <c r="A8383">
        <v>4</v>
      </c>
      <c r="B8383" s="35">
        <v>45.19</v>
      </c>
    </row>
    <row r="8384" spans="1:2">
      <c r="A8384">
        <v>4</v>
      </c>
      <c r="B8384" s="35">
        <v>45.23</v>
      </c>
    </row>
    <row r="8385" spans="1:2">
      <c r="A8385">
        <v>4</v>
      </c>
      <c r="B8385" s="35">
        <v>45.3</v>
      </c>
    </row>
    <row r="8386" spans="1:2">
      <c r="A8386">
        <v>4</v>
      </c>
      <c r="B8386" s="35">
        <v>45.49</v>
      </c>
    </row>
    <row r="8387" spans="1:2">
      <c r="A8387">
        <v>4</v>
      </c>
      <c r="B8387" s="35">
        <v>45.5</v>
      </c>
    </row>
    <row r="8388" spans="1:2">
      <c r="A8388">
        <v>4</v>
      </c>
      <c r="B8388" s="35">
        <v>45.59</v>
      </c>
    </row>
    <row r="8389" spans="1:2">
      <c r="A8389">
        <v>4</v>
      </c>
      <c r="B8389" s="35">
        <v>45.76</v>
      </c>
    </row>
    <row r="8390" spans="1:2">
      <c r="A8390">
        <v>4</v>
      </c>
      <c r="B8390" s="35">
        <v>45.82</v>
      </c>
    </row>
    <row r="8391" spans="1:2">
      <c r="A8391">
        <v>4</v>
      </c>
      <c r="B8391" s="35">
        <v>45.86</v>
      </c>
    </row>
    <row r="8392" spans="1:2">
      <c r="A8392">
        <v>4</v>
      </c>
      <c r="B8392" s="35">
        <v>45.93</v>
      </c>
    </row>
    <row r="8393" spans="1:2">
      <c r="A8393">
        <v>4</v>
      </c>
      <c r="B8393" s="35">
        <v>45.95</v>
      </c>
    </row>
    <row r="8394" spans="1:2">
      <c r="A8394">
        <v>4</v>
      </c>
      <c r="B8394" s="35">
        <v>46.01</v>
      </c>
    </row>
    <row r="8395" spans="1:2">
      <c r="A8395">
        <v>4</v>
      </c>
      <c r="B8395" s="35">
        <v>46.16</v>
      </c>
    </row>
    <row r="8396" spans="1:2">
      <c r="A8396">
        <v>4</v>
      </c>
      <c r="B8396" s="35">
        <v>46.22</v>
      </c>
    </row>
    <row r="8397" spans="1:2">
      <c r="A8397">
        <v>4</v>
      </c>
      <c r="B8397" s="35">
        <v>46.27</v>
      </c>
    </row>
    <row r="8398" spans="1:2">
      <c r="A8398">
        <v>4</v>
      </c>
      <c r="B8398" s="35">
        <v>46.36</v>
      </c>
    </row>
    <row r="8399" spans="1:2">
      <c r="A8399">
        <v>4</v>
      </c>
      <c r="B8399" s="35">
        <v>46.48</v>
      </c>
    </row>
    <row r="8400" spans="1:2">
      <c r="A8400">
        <v>4</v>
      </c>
      <c r="B8400" s="35">
        <v>46.75</v>
      </c>
    </row>
    <row r="8401" spans="1:2">
      <c r="A8401">
        <v>4</v>
      </c>
      <c r="B8401" s="35">
        <v>46.95</v>
      </c>
    </row>
    <row r="8402" spans="1:2">
      <c r="A8402">
        <v>4</v>
      </c>
      <c r="B8402" s="35">
        <v>47.02</v>
      </c>
    </row>
    <row r="8403" spans="1:2">
      <c r="A8403">
        <v>4</v>
      </c>
      <c r="B8403" s="35">
        <v>47.05</v>
      </c>
    </row>
    <row r="8404" spans="1:2">
      <c r="A8404">
        <v>4</v>
      </c>
      <c r="B8404" s="35">
        <v>47.06</v>
      </c>
    </row>
    <row r="8405" spans="1:2">
      <c r="A8405">
        <v>4</v>
      </c>
      <c r="B8405" s="35">
        <v>47.1</v>
      </c>
    </row>
    <row r="8406" spans="1:2">
      <c r="A8406">
        <v>4</v>
      </c>
      <c r="B8406" s="35">
        <v>47.12</v>
      </c>
    </row>
    <row r="8407" spans="1:2">
      <c r="A8407">
        <v>4</v>
      </c>
      <c r="B8407" s="35">
        <v>47.4</v>
      </c>
    </row>
    <row r="8408" spans="1:2">
      <c r="A8408">
        <v>4</v>
      </c>
      <c r="B8408" s="35">
        <v>47.45</v>
      </c>
    </row>
    <row r="8409" spans="1:2">
      <c r="A8409">
        <v>4</v>
      </c>
      <c r="B8409" s="35">
        <v>47.5</v>
      </c>
    </row>
    <row r="8410" spans="1:2">
      <c r="A8410">
        <v>4</v>
      </c>
      <c r="B8410" s="35">
        <v>47.56</v>
      </c>
    </row>
    <row r="8411" spans="1:2">
      <c r="A8411">
        <v>4</v>
      </c>
      <c r="B8411" s="35">
        <v>47.69</v>
      </c>
    </row>
    <row r="8412" spans="1:2">
      <c r="A8412">
        <v>4</v>
      </c>
      <c r="B8412" s="35">
        <v>48.22</v>
      </c>
    </row>
    <row r="8413" spans="1:2">
      <c r="A8413">
        <v>4</v>
      </c>
      <c r="B8413" s="35">
        <v>48.29</v>
      </c>
    </row>
    <row r="8414" spans="1:2">
      <c r="A8414">
        <v>4</v>
      </c>
      <c r="B8414" s="35">
        <v>48.42</v>
      </c>
    </row>
    <row r="8415" spans="1:2">
      <c r="A8415">
        <v>4</v>
      </c>
      <c r="B8415" s="35">
        <v>48.45</v>
      </c>
    </row>
    <row r="8416" spans="1:2">
      <c r="A8416">
        <v>4</v>
      </c>
      <c r="B8416" s="35">
        <v>49</v>
      </c>
    </row>
    <row r="8417" spans="1:2">
      <c r="A8417">
        <v>4</v>
      </c>
      <c r="B8417" s="35">
        <v>49</v>
      </c>
    </row>
    <row r="8418" spans="1:2">
      <c r="A8418">
        <v>4</v>
      </c>
      <c r="B8418" s="35">
        <v>49</v>
      </c>
    </row>
    <row r="8419" spans="1:2">
      <c r="A8419">
        <v>4</v>
      </c>
      <c r="B8419" s="35">
        <v>49.02</v>
      </c>
    </row>
    <row r="8420" spans="1:2">
      <c r="A8420">
        <v>4</v>
      </c>
      <c r="B8420" s="35">
        <v>49.05</v>
      </c>
    </row>
    <row r="8421" spans="1:2">
      <c r="A8421">
        <v>4</v>
      </c>
      <c r="B8421" s="35">
        <v>49.28</v>
      </c>
    </row>
    <row r="8422" spans="1:2">
      <c r="A8422">
        <v>4</v>
      </c>
      <c r="B8422" s="35">
        <v>49.35</v>
      </c>
    </row>
    <row r="8423" spans="1:2">
      <c r="A8423">
        <v>4</v>
      </c>
      <c r="B8423" s="35">
        <v>49.52</v>
      </c>
    </row>
    <row r="8424" spans="1:2">
      <c r="A8424">
        <v>4</v>
      </c>
      <c r="B8424" s="35">
        <v>49.55</v>
      </c>
    </row>
    <row r="8425" spans="1:2">
      <c r="A8425">
        <v>4</v>
      </c>
      <c r="B8425" s="35">
        <v>49.97</v>
      </c>
    </row>
    <row r="8426" spans="1:2">
      <c r="A8426">
        <v>4</v>
      </c>
      <c r="B8426" s="35">
        <v>50</v>
      </c>
    </row>
    <row r="8427" spans="1:2">
      <c r="A8427">
        <v>4</v>
      </c>
      <c r="B8427" s="35">
        <v>50.01</v>
      </c>
    </row>
    <row r="8428" spans="1:2">
      <c r="A8428">
        <v>4</v>
      </c>
      <c r="B8428" s="35">
        <v>50.05</v>
      </c>
    </row>
    <row r="8429" spans="1:2">
      <c r="A8429">
        <v>4</v>
      </c>
      <c r="B8429" s="35">
        <v>50.14</v>
      </c>
    </row>
    <row r="8430" spans="1:2">
      <c r="A8430">
        <v>4</v>
      </c>
      <c r="B8430" s="35">
        <v>50.3</v>
      </c>
    </row>
    <row r="8431" spans="1:2">
      <c r="A8431">
        <v>4</v>
      </c>
      <c r="B8431" s="35">
        <v>50.36</v>
      </c>
    </row>
    <row r="8432" spans="1:2">
      <c r="A8432">
        <v>4</v>
      </c>
      <c r="B8432" s="35">
        <v>50.45</v>
      </c>
    </row>
    <row r="8433" spans="1:2">
      <c r="A8433">
        <v>4</v>
      </c>
      <c r="B8433" s="35">
        <v>50.46</v>
      </c>
    </row>
    <row r="8434" spans="1:2">
      <c r="A8434">
        <v>4</v>
      </c>
      <c r="B8434" s="35">
        <v>50.46</v>
      </c>
    </row>
    <row r="8435" spans="1:2">
      <c r="A8435">
        <v>4</v>
      </c>
      <c r="B8435" s="35">
        <v>50.57</v>
      </c>
    </row>
    <row r="8436" spans="1:2">
      <c r="A8436">
        <v>4</v>
      </c>
      <c r="B8436" s="35">
        <v>50.66</v>
      </c>
    </row>
    <row r="8437" spans="1:2">
      <c r="A8437">
        <v>4</v>
      </c>
      <c r="B8437" s="35">
        <v>51</v>
      </c>
    </row>
    <row r="8438" spans="1:2">
      <c r="A8438">
        <v>4</v>
      </c>
      <c r="B8438" s="35">
        <v>51.43</v>
      </c>
    </row>
    <row r="8439" spans="1:2">
      <c r="A8439">
        <v>4</v>
      </c>
      <c r="B8439" s="35">
        <v>51.49</v>
      </c>
    </row>
    <row r="8440" spans="1:2">
      <c r="A8440">
        <v>4</v>
      </c>
      <c r="B8440" s="35">
        <v>52.75</v>
      </c>
    </row>
    <row r="8441" spans="1:2">
      <c r="A8441">
        <v>4</v>
      </c>
      <c r="B8441" s="35">
        <v>53.01</v>
      </c>
    </row>
    <row r="8442" spans="1:2">
      <c r="A8442">
        <v>4</v>
      </c>
      <c r="B8442" s="35">
        <v>53.29</v>
      </c>
    </row>
    <row r="8443" spans="1:2">
      <c r="A8443">
        <v>4</v>
      </c>
      <c r="B8443" s="35">
        <v>53.3</v>
      </c>
    </row>
    <row r="8444" spans="1:2">
      <c r="A8444">
        <v>4</v>
      </c>
      <c r="B8444" s="35">
        <v>53.55</v>
      </c>
    </row>
    <row r="8445" spans="1:2">
      <c r="A8445">
        <v>4</v>
      </c>
      <c r="B8445" s="35">
        <v>54.07</v>
      </c>
    </row>
    <row r="8446" spans="1:2">
      <c r="A8446">
        <v>4</v>
      </c>
      <c r="B8446" s="35">
        <v>54.57</v>
      </c>
    </row>
    <row r="8447" spans="1:2">
      <c r="A8447">
        <v>4</v>
      </c>
      <c r="B8447" s="35">
        <v>55.09</v>
      </c>
    </row>
    <row r="8448" spans="1:2">
      <c r="A8448">
        <v>4</v>
      </c>
      <c r="B8448" s="35">
        <v>55.23</v>
      </c>
    </row>
    <row r="8449" spans="1:2">
      <c r="A8449">
        <v>4</v>
      </c>
      <c r="B8449" s="35">
        <v>56.01</v>
      </c>
    </row>
    <row r="8450" spans="1:2">
      <c r="A8450">
        <v>4</v>
      </c>
      <c r="B8450" s="35">
        <v>56.26</v>
      </c>
    </row>
    <row r="8451" spans="1:2">
      <c r="A8451">
        <v>4</v>
      </c>
      <c r="B8451" s="35">
        <v>57.85</v>
      </c>
    </row>
    <row r="8452" spans="1:2">
      <c r="A8452">
        <v>4</v>
      </c>
      <c r="B8452" s="35">
        <v>58.2</v>
      </c>
    </row>
    <row r="8453" spans="1:2">
      <c r="A8453">
        <v>4</v>
      </c>
      <c r="B8453" s="35">
        <v>58.66</v>
      </c>
    </row>
    <row r="8454" spans="1:2">
      <c r="A8454">
        <v>4</v>
      </c>
      <c r="B8454" s="35">
        <v>58.99</v>
      </c>
    </row>
    <row r="8455" spans="1:2">
      <c r="A8455">
        <v>4</v>
      </c>
      <c r="B8455" s="35">
        <v>59.45</v>
      </c>
    </row>
    <row r="8456" spans="1:2">
      <c r="A8456">
        <v>4</v>
      </c>
      <c r="B8456" s="35">
        <v>27.51</v>
      </c>
    </row>
    <row r="8457" spans="1:2">
      <c r="A8457">
        <v>4</v>
      </c>
      <c r="B8457" s="35">
        <v>29.55</v>
      </c>
    </row>
    <row r="8458" spans="1:2">
      <c r="A8458">
        <v>4</v>
      </c>
      <c r="B8458" s="35">
        <v>37.299999999999997</v>
      </c>
    </row>
    <row r="8459" spans="1:2">
      <c r="A8459">
        <v>4</v>
      </c>
      <c r="B8459" s="35">
        <v>39.71</v>
      </c>
    </row>
    <row r="8460" spans="1:2">
      <c r="A8460">
        <v>4</v>
      </c>
      <c r="B8460" s="35">
        <v>40</v>
      </c>
    </row>
    <row r="8461" spans="1:2">
      <c r="A8461">
        <v>4</v>
      </c>
      <c r="B8461" s="35">
        <v>47.21</v>
      </c>
    </row>
    <row r="8462" spans="1:2">
      <c r="A8462">
        <v>4</v>
      </c>
      <c r="B8462" s="35">
        <v>5.51</v>
      </c>
    </row>
    <row r="8463" spans="1:2">
      <c r="A8463">
        <v>4</v>
      </c>
      <c r="B8463" s="35">
        <v>33.4</v>
      </c>
    </row>
    <row r="8464" spans="1:2">
      <c r="A8464">
        <v>4</v>
      </c>
      <c r="B8464" s="35">
        <v>34.119999999999997</v>
      </c>
    </row>
    <row r="8465" spans="1:2">
      <c r="A8465">
        <v>4</v>
      </c>
      <c r="B8465" s="35">
        <v>19.5</v>
      </c>
    </row>
    <row r="8466" spans="1:2">
      <c r="A8466">
        <v>4</v>
      </c>
      <c r="B8466" s="35">
        <v>25</v>
      </c>
    </row>
    <row r="8467" spans="1:2">
      <c r="A8467">
        <v>4</v>
      </c>
      <c r="B8467" s="35">
        <v>25.01</v>
      </c>
    </row>
    <row r="8468" spans="1:2">
      <c r="A8468">
        <v>4</v>
      </c>
      <c r="B8468" s="35">
        <v>27.51</v>
      </c>
    </row>
    <row r="8469" spans="1:2">
      <c r="A8469">
        <v>4</v>
      </c>
      <c r="B8469" s="35">
        <v>28</v>
      </c>
    </row>
    <row r="8470" spans="1:2">
      <c r="A8470">
        <v>4</v>
      </c>
      <c r="B8470" s="35">
        <v>28</v>
      </c>
    </row>
    <row r="8471" spans="1:2">
      <c r="A8471">
        <v>4</v>
      </c>
      <c r="B8471" s="35">
        <v>30.13</v>
      </c>
    </row>
    <row r="8472" spans="1:2">
      <c r="A8472">
        <v>4</v>
      </c>
      <c r="B8472" s="35">
        <v>30.25</v>
      </c>
    </row>
    <row r="8473" spans="1:2">
      <c r="A8473">
        <v>4</v>
      </c>
      <c r="B8473" s="35">
        <v>30.3</v>
      </c>
    </row>
    <row r="8474" spans="1:2">
      <c r="A8474">
        <v>4</v>
      </c>
      <c r="B8474" s="35">
        <v>31</v>
      </c>
    </row>
    <row r="8475" spans="1:2">
      <c r="A8475">
        <v>4</v>
      </c>
      <c r="B8475" s="35">
        <v>31.18</v>
      </c>
    </row>
    <row r="8476" spans="1:2">
      <c r="A8476">
        <v>4</v>
      </c>
      <c r="B8476" s="35">
        <v>31.25</v>
      </c>
    </row>
    <row r="8477" spans="1:2">
      <c r="A8477">
        <v>4</v>
      </c>
      <c r="B8477" s="35">
        <v>31.4</v>
      </c>
    </row>
    <row r="8478" spans="1:2">
      <c r="A8478">
        <v>4</v>
      </c>
      <c r="B8478" s="35">
        <v>31.5</v>
      </c>
    </row>
    <row r="8479" spans="1:2">
      <c r="A8479">
        <v>4</v>
      </c>
      <c r="B8479" s="35">
        <v>31.52</v>
      </c>
    </row>
    <row r="8480" spans="1:2">
      <c r="A8480">
        <v>4</v>
      </c>
      <c r="B8480" s="35">
        <v>31.58</v>
      </c>
    </row>
    <row r="8481" spans="1:2">
      <c r="A8481">
        <v>4</v>
      </c>
      <c r="B8481" s="35">
        <v>31.66</v>
      </c>
    </row>
    <row r="8482" spans="1:2">
      <c r="A8482">
        <v>4</v>
      </c>
      <c r="B8482" s="35">
        <v>31.72</v>
      </c>
    </row>
    <row r="8483" spans="1:2">
      <c r="A8483">
        <v>4</v>
      </c>
      <c r="B8483" s="35">
        <v>31.9</v>
      </c>
    </row>
    <row r="8484" spans="1:2">
      <c r="A8484">
        <v>4</v>
      </c>
      <c r="B8484" s="35">
        <v>31.94</v>
      </c>
    </row>
    <row r="8485" spans="1:2">
      <c r="A8485">
        <v>4</v>
      </c>
      <c r="B8485" s="35">
        <v>32.11</v>
      </c>
    </row>
    <row r="8486" spans="1:2">
      <c r="A8486">
        <v>4</v>
      </c>
      <c r="B8486" s="35">
        <v>32.31</v>
      </c>
    </row>
    <row r="8487" spans="1:2">
      <c r="A8487">
        <v>4</v>
      </c>
      <c r="B8487" s="35">
        <v>32.39</v>
      </c>
    </row>
    <row r="8488" spans="1:2">
      <c r="A8488">
        <v>4</v>
      </c>
      <c r="B8488" s="35">
        <v>32.5</v>
      </c>
    </row>
    <row r="8489" spans="1:2">
      <c r="A8489">
        <v>4</v>
      </c>
      <c r="B8489" s="35">
        <v>32.6</v>
      </c>
    </row>
    <row r="8490" spans="1:2">
      <c r="A8490">
        <v>4</v>
      </c>
      <c r="B8490" s="35">
        <v>32.68</v>
      </c>
    </row>
    <row r="8491" spans="1:2">
      <c r="A8491">
        <v>4</v>
      </c>
      <c r="B8491" s="35">
        <v>32.69</v>
      </c>
    </row>
    <row r="8492" spans="1:2">
      <c r="A8492">
        <v>4</v>
      </c>
      <c r="B8492" s="35">
        <v>32.799999999999997</v>
      </c>
    </row>
    <row r="8493" spans="1:2">
      <c r="A8493">
        <v>4</v>
      </c>
      <c r="B8493" s="35">
        <v>32.9</v>
      </c>
    </row>
    <row r="8494" spans="1:2">
      <c r="A8494">
        <v>4</v>
      </c>
      <c r="B8494" s="35">
        <v>33</v>
      </c>
    </row>
    <row r="8495" spans="1:2">
      <c r="A8495">
        <v>4</v>
      </c>
      <c r="B8495" s="35">
        <v>33</v>
      </c>
    </row>
    <row r="8496" spans="1:2">
      <c r="A8496">
        <v>4</v>
      </c>
      <c r="B8496" s="35">
        <v>33.020000000000003</v>
      </c>
    </row>
    <row r="8497" spans="1:2">
      <c r="A8497">
        <v>4</v>
      </c>
      <c r="B8497" s="35">
        <v>33.07</v>
      </c>
    </row>
    <row r="8498" spans="1:2">
      <c r="A8498">
        <v>4</v>
      </c>
      <c r="B8498" s="35">
        <v>33.08</v>
      </c>
    </row>
    <row r="8499" spans="1:2">
      <c r="A8499">
        <v>4</v>
      </c>
      <c r="B8499" s="35">
        <v>33.1</v>
      </c>
    </row>
    <row r="8500" spans="1:2">
      <c r="A8500">
        <v>4</v>
      </c>
      <c r="B8500" s="35">
        <v>33.229999999999997</v>
      </c>
    </row>
    <row r="8501" spans="1:2">
      <c r="A8501">
        <v>4</v>
      </c>
      <c r="B8501" s="35">
        <v>33.33</v>
      </c>
    </row>
    <row r="8502" spans="1:2">
      <c r="A8502">
        <v>4</v>
      </c>
      <c r="B8502" s="35">
        <v>33.49</v>
      </c>
    </row>
    <row r="8503" spans="1:2">
      <c r="A8503">
        <v>4</v>
      </c>
      <c r="B8503" s="35">
        <v>33.5</v>
      </c>
    </row>
    <row r="8504" spans="1:2">
      <c r="A8504">
        <v>4</v>
      </c>
      <c r="B8504" s="35">
        <v>33.54</v>
      </c>
    </row>
    <row r="8505" spans="1:2">
      <c r="A8505">
        <v>4</v>
      </c>
      <c r="B8505" s="35">
        <v>33.549999999999997</v>
      </c>
    </row>
    <row r="8506" spans="1:2">
      <c r="A8506">
        <v>4</v>
      </c>
      <c r="B8506" s="35">
        <v>33.64</v>
      </c>
    </row>
    <row r="8507" spans="1:2">
      <c r="A8507">
        <v>4</v>
      </c>
      <c r="B8507" s="35">
        <v>34.04</v>
      </c>
    </row>
    <row r="8508" spans="1:2">
      <c r="A8508">
        <v>4</v>
      </c>
      <c r="B8508" s="35">
        <v>34.049999999999997</v>
      </c>
    </row>
    <row r="8509" spans="1:2">
      <c r="A8509">
        <v>4</v>
      </c>
      <c r="B8509" s="35">
        <v>34.07</v>
      </c>
    </row>
    <row r="8510" spans="1:2">
      <c r="A8510">
        <v>4</v>
      </c>
      <c r="B8510" s="35">
        <v>34.07</v>
      </c>
    </row>
    <row r="8511" spans="1:2">
      <c r="A8511">
        <v>4</v>
      </c>
      <c r="B8511" s="35">
        <v>34.130000000000003</v>
      </c>
    </row>
    <row r="8512" spans="1:2">
      <c r="A8512">
        <v>4</v>
      </c>
      <c r="B8512" s="35">
        <v>34.21</v>
      </c>
    </row>
    <row r="8513" spans="1:2">
      <c r="A8513">
        <v>4</v>
      </c>
      <c r="B8513" s="35">
        <v>34.36</v>
      </c>
    </row>
    <row r="8514" spans="1:2">
      <c r="A8514">
        <v>4</v>
      </c>
      <c r="B8514" s="35">
        <v>34.36</v>
      </c>
    </row>
    <row r="8515" spans="1:2">
      <c r="A8515">
        <v>4</v>
      </c>
      <c r="B8515" s="35">
        <v>34.700000000000003</v>
      </c>
    </row>
    <row r="8516" spans="1:2">
      <c r="A8516">
        <v>4</v>
      </c>
      <c r="B8516" s="35">
        <v>34.78</v>
      </c>
    </row>
    <row r="8517" spans="1:2">
      <c r="A8517">
        <v>4</v>
      </c>
      <c r="B8517" s="35">
        <v>34.799999999999997</v>
      </c>
    </row>
    <row r="8518" spans="1:2">
      <c r="A8518">
        <v>4</v>
      </c>
      <c r="B8518" s="35">
        <v>34.880000000000003</v>
      </c>
    </row>
    <row r="8519" spans="1:2">
      <c r="A8519">
        <v>4</v>
      </c>
      <c r="B8519" s="35">
        <v>34.909999999999997</v>
      </c>
    </row>
    <row r="8520" spans="1:2">
      <c r="A8520">
        <v>4</v>
      </c>
      <c r="B8520" s="35">
        <v>35</v>
      </c>
    </row>
    <row r="8521" spans="1:2">
      <c r="A8521">
        <v>4</v>
      </c>
      <c r="B8521" s="35">
        <v>35.020000000000003</v>
      </c>
    </row>
    <row r="8522" spans="1:2">
      <c r="A8522">
        <v>4</v>
      </c>
      <c r="B8522" s="35">
        <v>35.04</v>
      </c>
    </row>
    <row r="8523" spans="1:2">
      <c r="A8523">
        <v>4</v>
      </c>
      <c r="B8523" s="35">
        <v>35.1</v>
      </c>
    </row>
    <row r="8524" spans="1:2">
      <c r="A8524">
        <v>4</v>
      </c>
      <c r="B8524" s="35">
        <v>35.270000000000003</v>
      </c>
    </row>
    <row r="8525" spans="1:2">
      <c r="A8525">
        <v>4</v>
      </c>
      <c r="B8525" s="35">
        <v>35.369999999999997</v>
      </c>
    </row>
    <row r="8526" spans="1:2">
      <c r="A8526">
        <v>4</v>
      </c>
      <c r="B8526" s="35">
        <v>35.369999999999997</v>
      </c>
    </row>
    <row r="8527" spans="1:2">
      <c r="A8527">
        <v>4</v>
      </c>
      <c r="B8527" s="35">
        <v>35.65</v>
      </c>
    </row>
    <row r="8528" spans="1:2">
      <c r="A8528">
        <v>4</v>
      </c>
      <c r="B8528" s="35">
        <v>35.869999999999997</v>
      </c>
    </row>
    <row r="8529" spans="1:2">
      <c r="A8529">
        <v>4</v>
      </c>
      <c r="B8529" s="35">
        <v>35.89</v>
      </c>
    </row>
    <row r="8530" spans="1:2">
      <c r="A8530">
        <v>4</v>
      </c>
      <c r="B8530" s="35">
        <v>35.97</v>
      </c>
    </row>
    <row r="8531" spans="1:2">
      <c r="A8531">
        <v>4</v>
      </c>
      <c r="B8531" s="35">
        <v>36.1</v>
      </c>
    </row>
    <row r="8532" spans="1:2">
      <c r="A8532">
        <v>4</v>
      </c>
      <c r="B8532" s="35">
        <v>36.1</v>
      </c>
    </row>
    <row r="8533" spans="1:2">
      <c r="A8533">
        <v>4</v>
      </c>
      <c r="B8533" s="35">
        <v>36.1</v>
      </c>
    </row>
    <row r="8534" spans="1:2">
      <c r="A8534">
        <v>4</v>
      </c>
      <c r="B8534" s="35">
        <v>36.1</v>
      </c>
    </row>
    <row r="8535" spans="1:2">
      <c r="A8535">
        <v>4</v>
      </c>
      <c r="B8535" s="35">
        <v>36.17</v>
      </c>
    </row>
    <row r="8536" spans="1:2">
      <c r="A8536">
        <v>4</v>
      </c>
      <c r="B8536" s="35">
        <v>36.200000000000003</v>
      </c>
    </row>
    <row r="8537" spans="1:2">
      <c r="A8537">
        <v>4</v>
      </c>
      <c r="B8537" s="35">
        <v>36.25</v>
      </c>
    </row>
    <row r="8538" spans="1:2">
      <c r="A8538">
        <v>4</v>
      </c>
      <c r="B8538" s="35">
        <v>36.270000000000003</v>
      </c>
    </row>
    <row r="8539" spans="1:2">
      <c r="A8539">
        <v>4</v>
      </c>
      <c r="B8539" s="35">
        <v>36.28</v>
      </c>
    </row>
    <row r="8540" spans="1:2">
      <c r="A8540">
        <v>4</v>
      </c>
      <c r="B8540" s="35">
        <v>36.369999999999997</v>
      </c>
    </row>
    <row r="8541" spans="1:2">
      <c r="A8541">
        <v>4</v>
      </c>
      <c r="B8541" s="35">
        <v>36.369999999999997</v>
      </c>
    </row>
    <row r="8542" spans="1:2">
      <c r="A8542">
        <v>4</v>
      </c>
      <c r="B8542" s="35">
        <v>36.5</v>
      </c>
    </row>
    <row r="8543" spans="1:2">
      <c r="A8543">
        <v>4</v>
      </c>
      <c r="B8543" s="35">
        <v>36.51</v>
      </c>
    </row>
    <row r="8544" spans="1:2">
      <c r="A8544">
        <v>4</v>
      </c>
      <c r="B8544" s="35">
        <v>36.51</v>
      </c>
    </row>
    <row r="8545" spans="1:2">
      <c r="A8545">
        <v>4</v>
      </c>
      <c r="B8545" s="35">
        <v>36.51</v>
      </c>
    </row>
    <row r="8546" spans="1:2">
      <c r="A8546">
        <v>4</v>
      </c>
      <c r="B8546" s="35">
        <v>36.549999999999997</v>
      </c>
    </row>
    <row r="8547" spans="1:2">
      <c r="A8547">
        <v>4</v>
      </c>
      <c r="B8547" s="35">
        <v>36.76</v>
      </c>
    </row>
    <row r="8548" spans="1:2">
      <c r="A8548">
        <v>4</v>
      </c>
      <c r="B8548" s="35">
        <v>36.770000000000003</v>
      </c>
    </row>
    <row r="8549" spans="1:2">
      <c r="A8549">
        <v>4</v>
      </c>
      <c r="B8549" s="35">
        <v>36.94</v>
      </c>
    </row>
    <row r="8550" spans="1:2">
      <c r="A8550">
        <v>4</v>
      </c>
      <c r="B8550" s="35">
        <v>37.119999999999997</v>
      </c>
    </row>
    <row r="8551" spans="1:2">
      <c r="A8551">
        <v>4</v>
      </c>
      <c r="B8551" s="35">
        <v>37.229999999999997</v>
      </c>
    </row>
    <row r="8552" spans="1:2">
      <c r="A8552">
        <v>4</v>
      </c>
      <c r="B8552" s="35">
        <v>37.299999999999997</v>
      </c>
    </row>
    <row r="8553" spans="1:2">
      <c r="A8553">
        <v>4</v>
      </c>
      <c r="B8553" s="35">
        <v>37.32</v>
      </c>
    </row>
    <row r="8554" spans="1:2">
      <c r="A8554">
        <v>4</v>
      </c>
      <c r="B8554" s="35">
        <v>37.49</v>
      </c>
    </row>
    <row r="8555" spans="1:2">
      <c r="A8555">
        <v>4</v>
      </c>
      <c r="B8555" s="35">
        <v>37.5</v>
      </c>
    </row>
    <row r="8556" spans="1:2">
      <c r="A8556">
        <v>4</v>
      </c>
      <c r="B8556" s="35">
        <v>37.5</v>
      </c>
    </row>
    <row r="8557" spans="1:2">
      <c r="A8557">
        <v>4</v>
      </c>
      <c r="B8557" s="35">
        <v>37.549999999999997</v>
      </c>
    </row>
    <row r="8558" spans="1:2">
      <c r="A8558">
        <v>4</v>
      </c>
      <c r="B8558" s="35">
        <v>37.58</v>
      </c>
    </row>
    <row r="8559" spans="1:2">
      <c r="A8559">
        <v>4</v>
      </c>
      <c r="B8559" s="35">
        <v>37.68</v>
      </c>
    </row>
    <row r="8560" spans="1:2">
      <c r="A8560">
        <v>4</v>
      </c>
      <c r="B8560" s="35">
        <v>37.76</v>
      </c>
    </row>
    <row r="8561" spans="1:2">
      <c r="A8561">
        <v>4</v>
      </c>
      <c r="B8561" s="35">
        <v>37.950000000000003</v>
      </c>
    </row>
    <row r="8562" spans="1:2">
      <c r="A8562">
        <v>4</v>
      </c>
      <c r="B8562" s="35">
        <v>38</v>
      </c>
    </row>
    <row r="8563" spans="1:2">
      <c r="A8563">
        <v>4</v>
      </c>
      <c r="B8563" s="35">
        <v>38.1</v>
      </c>
    </row>
    <row r="8564" spans="1:2">
      <c r="A8564">
        <v>4</v>
      </c>
      <c r="B8564" s="35">
        <v>38.130000000000003</v>
      </c>
    </row>
    <row r="8565" spans="1:2">
      <c r="A8565">
        <v>4</v>
      </c>
      <c r="B8565" s="35">
        <v>38.33</v>
      </c>
    </row>
    <row r="8566" spans="1:2">
      <c r="A8566">
        <v>4</v>
      </c>
      <c r="B8566" s="35">
        <v>38.5</v>
      </c>
    </row>
    <row r="8567" spans="1:2">
      <c r="A8567">
        <v>4</v>
      </c>
      <c r="B8567" s="35">
        <v>38.5</v>
      </c>
    </row>
    <row r="8568" spans="1:2">
      <c r="A8568">
        <v>4</v>
      </c>
      <c r="B8568" s="35">
        <v>38.82</v>
      </c>
    </row>
    <row r="8569" spans="1:2">
      <c r="A8569">
        <v>4</v>
      </c>
      <c r="B8569" s="35">
        <v>39.01</v>
      </c>
    </row>
    <row r="8570" spans="1:2">
      <c r="A8570">
        <v>4</v>
      </c>
      <c r="B8570" s="35">
        <v>39.1</v>
      </c>
    </row>
    <row r="8571" spans="1:2">
      <c r="A8571">
        <v>4</v>
      </c>
      <c r="B8571" s="35">
        <v>39.14</v>
      </c>
    </row>
    <row r="8572" spans="1:2">
      <c r="A8572">
        <v>4</v>
      </c>
      <c r="B8572" s="35">
        <v>39.14</v>
      </c>
    </row>
    <row r="8573" spans="1:2">
      <c r="A8573">
        <v>4</v>
      </c>
      <c r="B8573" s="35">
        <v>39.15</v>
      </c>
    </row>
    <row r="8574" spans="1:2">
      <c r="A8574">
        <v>4</v>
      </c>
      <c r="B8574" s="35">
        <v>39.200000000000003</v>
      </c>
    </row>
    <row r="8575" spans="1:2">
      <c r="A8575">
        <v>4</v>
      </c>
      <c r="B8575" s="35">
        <v>39.29</v>
      </c>
    </row>
    <row r="8576" spans="1:2">
      <c r="A8576">
        <v>4</v>
      </c>
      <c r="B8576" s="35">
        <v>39.549999999999997</v>
      </c>
    </row>
    <row r="8577" spans="1:2">
      <c r="A8577">
        <v>4</v>
      </c>
      <c r="B8577" s="35">
        <v>39.549999999999997</v>
      </c>
    </row>
    <row r="8578" spans="1:2">
      <c r="A8578">
        <v>4</v>
      </c>
      <c r="B8578" s="35">
        <v>39.6</v>
      </c>
    </row>
    <row r="8579" spans="1:2">
      <c r="A8579">
        <v>4</v>
      </c>
      <c r="B8579" s="35">
        <v>39.630000000000003</v>
      </c>
    </row>
    <row r="8580" spans="1:2">
      <c r="A8580">
        <v>4</v>
      </c>
      <c r="B8580" s="35">
        <v>39.75</v>
      </c>
    </row>
    <row r="8581" spans="1:2">
      <c r="A8581">
        <v>4</v>
      </c>
      <c r="B8581" s="35">
        <v>39.76</v>
      </c>
    </row>
    <row r="8582" spans="1:2">
      <c r="A8582">
        <v>4</v>
      </c>
      <c r="B8582" s="35">
        <v>39.89</v>
      </c>
    </row>
    <row r="8583" spans="1:2">
      <c r="A8583">
        <v>4</v>
      </c>
      <c r="B8583" s="35">
        <v>39.9</v>
      </c>
    </row>
    <row r="8584" spans="1:2">
      <c r="A8584">
        <v>4</v>
      </c>
      <c r="B8584" s="35">
        <v>39.97</v>
      </c>
    </row>
    <row r="8585" spans="1:2">
      <c r="A8585">
        <v>4</v>
      </c>
      <c r="B8585" s="35">
        <v>40</v>
      </c>
    </row>
    <row r="8586" spans="1:2">
      <c r="A8586">
        <v>4</v>
      </c>
      <c r="B8586" s="35">
        <v>40</v>
      </c>
    </row>
    <row r="8587" spans="1:2">
      <c r="A8587">
        <v>4</v>
      </c>
      <c r="B8587" s="35">
        <v>40</v>
      </c>
    </row>
    <row r="8588" spans="1:2">
      <c r="A8588">
        <v>4</v>
      </c>
      <c r="B8588" s="35">
        <v>40</v>
      </c>
    </row>
    <row r="8589" spans="1:2">
      <c r="A8589">
        <v>4</v>
      </c>
      <c r="B8589" s="35">
        <v>40.03</v>
      </c>
    </row>
    <row r="8590" spans="1:2">
      <c r="A8590">
        <v>4</v>
      </c>
      <c r="B8590" s="35">
        <v>40.049999999999997</v>
      </c>
    </row>
    <row r="8591" spans="1:2">
      <c r="A8591">
        <v>4</v>
      </c>
      <c r="B8591" s="35">
        <v>40.07</v>
      </c>
    </row>
    <row r="8592" spans="1:2">
      <c r="A8592">
        <v>4</v>
      </c>
      <c r="B8592" s="35">
        <v>40.11</v>
      </c>
    </row>
    <row r="8593" spans="1:2">
      <c r="A8593">
        <v>4</v>
      </c>
      <c r="B8593" s="35">
        <v>40.119999999999997</v>
      </c>
    </row>
    <row r="8594" spans="1:2">
      <c r="A8594">
        <v>4</v>
      </c>
      <c r="B8594" s="35">
        <v>40.24</v>
      </c>
    </row>
    <row r="8595" spans="1:2">
      <c r="A8595">
        <v>4</v>
      </c>
      <c r="B8595" s="35">
        <v>40.6</v>
      </c>
    </row>
    <row r="8596" spans="1:2">
      <c r="A8596">
        <v>4</v>
      </c>
      <c r="B8596" s="35">
        <v>40.6</v>
      </c>
    </row>
    <row r="8597" spans="1:2">
      <c r="A8597">
        <v>4</v>
      </c>
      <c r="B8597" s="35">
        <v>40.9</v>
      </c>
    </row>
    <row r="8598" spans="1:2">
      <c r="A8598">
        <v>4</v>
      </c>
      <c r="B8598" s="35">
        <v>40.93</v>
      </c>
    </row>
    <row r="8599" spans="1:2">
      <c r="A8599">
        <v>4</v>
      </c>
      <c r="B8599" s="35">
        <v>41</v>
      </c>
    </row>
    <row r="8600" spans="1:2">
      <c r="A8600">
        <v>4</v>
      </c>
      <c r="B8600" s="35">
        <v>41.03</v>
      </c>
    </row>
    <row r="8601" spans="1:2">
      <c r="A8601">
        <v>4</v>
      </c>
      <c r="B8601" s="35">
        <v>41.07</v>
      </c>
    </row>
    <row r="8602" spans="1:2">
      <c r="A8602">
        <v>4</v>
      </c>
      <c r="B8602" s="35">
        <v>41.11</v>
      </c>
    </row>
    <row r="8603" spans="1:2">
      <c r="A8603">
        <v>4</v>
      </c>
      <c r="B8603" s="35">
        <v>41.12</v>
      </c>
    </row>
    <row r="8604" spans="1:2">
      <c r="A8604">
        <v>4</v>
      </c>
      <c r="B8604" s="35">
        <v>41.17</v>
      </c>
    </row>
    <row r="8605" spans="1:2">
      <c r="A8605">
        <v>4</v>
      </c>
      <c r="B8605" s="35">
        <v>41.28</v>
      </c>
    </row>
    <row r="8606" spans="1:2">
      <c r="A8606">
        <v>4</v>
      </c>
      <c r="B8606" s="35">
        <v>41.29</v>
      </c>
    </row>
    <row r="8607" spans="1:2">
      <c r="A8607">
        <v>4</v>
      </c>
      <c r="B8607" s="35">
        <v>41.31</v>
      </c>
    </row>
    <row r="8608" spans="1:2">
      <c r="A8608">
        <v>4</v>
      </c>
      <c r="B8608" s="35">
        <v>41.35</v>
      </c>
    </row>
    <row r="8609" spans="1:2">
      <c r="A8609">
        <v>4</v>
      </c>
      <c r="B8609" s="35">
        <v>41.35</v>
      </c>
    </row>
    <row r="8610" spans="1:2">
      <c r="A8610">
        <v>4</v>
      </c>
      <c r="B8610" s="35">
        <v>41.41</v>
      </c>
    </row>
    <row r="8611" spans="1:2">
      <c r="A8611">
        <v>4</v>
      </c>
      <c r="B8611" s="35">
        <v>41.44</v>
      </c>
    </row>
    <row r="8612" spans="1:2">
      <c r="A8612">
        <v>4</v>
      </c>
      <c r="B8612" s="35">
        <v>41.44</v>
      </c>
    </row>
    <row r="8613" spans="1:2">
      <c r="A8613">
        <v>4</v>
      </c>
      <c r="B8613" s="35">
        <v>41.46</v>
      </c>
    </row>
    <row r="8614" spans="1:2">
      <c r="A8614">
        <v>4</v>
      </c>
      <c r="B8614" s="35">
        <v>41.53</v>
      </c>
    </row>
    <row r="8615" spans="1:2">
      <c r="A8615">
        <v>4</v>
      </c>
      <c r="B8615" s="35">
        <v>41.55</v>
      </c>
    </row>
    <row r="8616" spans="1:2">
      <c r="A8616">
        <v>4</v>
      </c>
      <c r="B8616" s="35">
        <v>41.55</v>
      </c>
    </row>
    <row r="8617" spans="1:2">
      <c r="A8617">
        <v>4</v>
      </c>
      <c r="B8617" s="35">
        <v>41.7</v>
      </c>
    </row>
    <row r="8618" spans="1:2">
      <c r="A8618">
        <v>4</v>
      </c>
      <c r="B8618" s="35">
        <v>41.85</v>
      </c>
    </row>
    <row r="8619" spans="1:2">
      <c r="A8619">
        <v>4</v>
      </c>
      <c r="B8619" s="35">
        <v>41.93</v>
      </c>
    </row>
    <row r="8620" spans="1:2">
      <c r="A8620">
        <v>4</v>
      </c>
      <c r="B8620" s="35">
        <v>41.93</v>
      </c>
    </row>
    <row r="8621" spans="1:2">
      <c r="A8621">
        <v>4</v>
      </c>
      <c r="B8621" s="35">
        <v>41.96</v>
      </c>
    </row>
    <row r="8622" spans="1:2">
      <c r="A8622">
        <v>4</v>
      </c>
      <c r="B8622" s="35">
        <v>42</v>
      </c>
    </row>
    <row r="8623" spans="1:2">
      <c r="A8623">
        <v>4</v>
      </c>
      <c r="B8623" s="35">
        <v>42.05</v>
      </c>
    </row>
    <row r="8624" spans="1:2">
      <c r="A8624">
        <v>4</v>
      </c>
      <c r="B8624" s="35">
        <v>42.09</v>
      </c>
    </row>
    <row r="8625" spans="1:2">
      <c r="A8625">
        <v>4</v>
      </c>
      <c r="B8625" s="35">
        <v>42.53</v>
      </c>
    </row>
    <row r="8626" spans="1:2">
      <c r="A8626">
        <v>4</v>
      </c>
      <c r="B8626" s="35">
        <v>42.56</v>
      </c>
    </row>
    <row r="8627" spans="1:2">
      <c r="A8627">
        <v>4</v>
      </c>
      <c r="B8627" s="35">
        <v>42.67</v>
      </c>
    </row>
    <row r="8628" spans="1:2">
      <c r="A8628">
        <v>4</v>
      </c>
      <c r="B8628" s="35">
        <v>42.68</v>
      </c>
    </row>
    <row r="8629" spans="1:2">
      <c r="A8629">
        <v>4</v>
      </c>
      <c r="B8629" s="35">
        <v>42.82</v>
      </c>
    </row>
    <row r="8630" spans="1:2">
      <c r="A8630">
        <v>4</v>
      </c>
      <c r="B8630" s="35">
        <v>42.85</v>
      </c>
    </row>
    <row r="8631" spans="1:2">
      <c r="A8631">
        <v>4</v>
      </c>
      <c r="B8631" s="35">
        <v>42.97</v>
      </c>
    </row>
    <row r="8632" spans="1:2">
      <c r="A8632">
        <v>4</v>
      </c>
      <c r="B8632" s="35">
        <v>43.04</v>
      </c>
    </row>
    <row r="8633" spans="1:2">
      <c r="A8633">
        <v>4</v>
      </c>
      <c r="B8633" s="35">
        <v>43.05</v>
      </c>
    </row>
    <row r="8634" spans="1:2">
      <c r="A8634">
        <v>4</v>
      </c>
      <c r="B8634" s="35">
        <v>43.09</v>
      </c>
    </row>
    <row r="8635" spans="1:2">
      <c r="A8635">
        <v>4</v>
      </c>
      <c r="B8635" s="35">
        <v>43.25</v>
      </c>
    </row>
    <row r="8636" spans="1:2">
      <c r="A8636">
        <v>4</v>
      </c>
      <c r="B8636" s="35">
        <v>43.27</v>
      </c>
    </row>
    <row r="8637" spans="1:2">
      <c r="A8637">
        <v>4</v>
      </c>
      <c r="B8637" s="35">
        <v>43.28</v>
      </c>
    </row>
    <row r="8638" spans="1:2">
      <c r="A8638">
        <v>4</v>
      </c>
      <c r="B8638" s="35">
        <v>43.32</v>
      </c>
    </row>
    <row r="8639" spans="1:2">
      <c r="A8639">
        <v>4</v>
      </c>
      <c r="B8639" s="35">
        <v>43.5</v>
      </c>
    </row>
    <row r="8640" spans="1:2">
      <c r="A8640">
        <v>4</v>
      </c>
      <c r="B8640" s="35">
        <v>43.55</v>
      </c>
    </row>
    <row r="8641" spans="1:2">
      <c r="A8641">
        <v>4</v>
      </c>
      <c r="B8641" s="35">
        <v>43.63</v>
      </c>
    </row>
    <row r="8642" spans="1:2">
      <c r="A8642">
        <v>4</v>
      </c>
      <c r="B8642" s="35">
        <v>43.72</v>
      </c>
    </row>
    <row r="8643" spans="1:2">
      <c r="A8643">
        <v>4</v>
      </c>
      <c r="B8643" s="35">
        <v>43.74</v>
      </c>
    </row>
    <row r="8644" spans="1:2">
      <c r="A8644">
        <v>4</v>
      </c>
      <c r="B8644" s="35">
        <v>43.8</v>
      </c>
    </row>
    <row r="8645" spans="1:2">
      <c r="A8645">
        <v>4</v>
      </c>
      <c r="B8645" s="35">
        <v>43.8</v>
      </c>
    </row>
    <row r="8646" spans="1:2">
      <c r="A8646">
        <v>4</v>
      </c>
      <c r="B8646" s="35">
        <v>43.8</v>
      </c>
    </row>
    <row r="8647" spans="1:2">
      <c r="A8647">
        <v>4</v>
      </c>
      <c r="B8647" s="35">
        <v>43.97</v>
      </c>
    </row>
    <row r="8648" spans="1:2">
      <c r="A8648">
        <v>4</v>
      </c>
      <c r="B8648" s="35">
        <v>44.05</v>
      </c>
    </row>
    <row r="8649" spans="1:2">
      <c r="A8649">
        <v>4</v>
      </c>
      <c r="B8649" s="35">
        <v>44.08</v>
      </c>
    </row>
    <row r="8650" spans="1:2">
      <c r="A8650">
        <v>4</v>
      </c>
      <c r="B8650" s="35">
        <v>44.33</v>
      </c>
    </row>
    <row r="8651" spans="1:2">
      <c r="A8651">
        <v>4</v>
      </c>
      <c r="B8651" s="35">
        <v>44.5</v>
      </c>
    </row>
    <row r="8652" spans="1:2">
      <c r="A8652">
        <v>4</v>
      </c>
      <c r="B8652" s="35">
        <v>44.56</v>
      </c>
    </row>
    <row r="8653" spans="1:2">
      <c r="A8653">
        <v>4</v>
      </c>
      <c r="B8653" s="35">
        <v>44.62</v>
      </c>
    </row>
    <row r="8654" spans="1:2">
      <c r="A8654">
        <v>4</v>
      </c>
      <c r="B8654" s="35">
        <v>44.62</v>
      </c>
    </row>
    <row r="8655" spans="1:2">
      <c r="A8655">
        <v>4</v>
      </c>
      <c r="B8655" s="35">
        <v>44.65</v>
      </c>
    </row>
    <row r="8656" spans="1:2">
      <c r="A8656">
        <v>4</v>
      </c>
      <c r="B8656" s="35">
        <v>44.68</v>
      </c>
    </row>
    <row r="8657" spans="1:2">
      <c r="A8657">
        <v>4</v>
      </c>
      <c r="B8657" s="35">
        <v>44.92</v>
      </c>
    </row>
    <row r="8658" spans="1:2">
      <c r="A8658">
        <v>4</v>
      </c>
      <c r="B8658" s="35">
        <v>45</v>
      </c>
    </row>
    <row r="8659" spans="1:2">
      <c r="A8659">
        <v>4</v>
      </c>
      <c r="B8659" s="35">
        <v>45.05</v>
      </c>
    </row>
    <row r="8660" spans="1:2">
      <c r="A8660">
        <v>4</v>
      </c>
      <c r="B8660" s="35">
        <v>45.05</v>
      </c>
    </row>
    <row r="8661" spans="1:2">
      <c r="A8661">
        <v>4</v>
      </c>
      <c r="B8661" s="35">
        <v>45.07</v>
      </c>
    </row>
    <row r="8662" spans="1:2">
      <c r="A8662">
        <v>4</v>
      </c>
      <c r="B8662" s="35">
        <v>45.12</v>
      </c>
    </row>
    <row r="8663" spans="1:2">
      <c r="A8663">
        <v>4</v>
      </c>
      <c r="B8663" s="35">
        <v>45.15</v>
      </c>
    </row>
    <row r="8664" spans="1:2">
      <c r="A8664">
        <v>4</v>
      </c>
      <c r="B8664" s="35">
        <v>45.16</v>
      </c>
    </row>
    <row r="8665" spans="1:2">
      <c r="A8665">
        <v>4</v>
      </c>
      <c r="B8665" s="35">
        <v>45.26</v>
      </c>
    </row>
    <row r="8666" spans="1:2">
      <c r="A8666">
        <v>4</v>
      </c>
      <c r="B8666" s="35">
        <v>45.31</v>
      </c>
    </row>
    <row r="8667" spans="1:2">
      <c r="A8667">
        <v>4</v>
      </c>
      <c r="B8667" s="35">
        <v>45.45</v>
      </c>
    </row>
    <row r="8668" spans="1:2">
      <c r="A8668">
        <v>4</v>
      </c>
      <c r="B8668" s="35">
        <v>45.9</v>
      </c>
    </row>
    <row r="8669" spans="1:2">
      <c r="A8669">
        <v>4</v>
      </c>
      <c r="B8669" s="35">
        <v>45.95</v>
      </c>
    </row>
    <row r="8670" spans="1:2">
      <c r="A8670">
        <v>4</v>
      </c>
      <c r="B8670" s="35">
        <v>45.95</v>
      </c>
    </row>
    <row r="8671" spans="1:2">
      <c r="A8671">
        <v>4</v>
      </c>
      <c r="B8671" s="35">
        <v>45.95</v>
      </c>
    </row>
    <row r="8672" spans="1:2">
      <c r="A8672">
        <v>4</v>
      </c>
      <c r="B8672" s="35">
        <v>45.99</v>
      </c>
    </row>
    <row r="8673" spans="1:2">
      <c r="A8673">
        <v>4</v>
      </c>
      <c r="B8673" s="35">
        <v>46</v>
      </c>
    </row>
    <row r="8674" spans="1:2">
      <c r="A8674">
        <v>4</v>
      </c>
      <c r="B8674" s="35">
        <v>46.01</v>
      </c>
    </row>
    <row r="8675" spans="1:2">
      <c r="A8675">
        <v>4</v>
      </c>
      <c r="B8675" s="35">
        <v>46.02</v>
      </c>
    </row>
    <row r="8676" spans="1:2">
      <c r="A8676">
        <v>4</v>
      </c>
      <c r="B8676" s="35">
        <v>46.07</v>
      </c>
    </row>
    <row r="8677" spans="1:2">
      <c r="A8677">
        <v>4</v>
      </c>
      <c r="B8677" s="35">
        <v>46.27</v>
      </c>
    </row>
    <row r="8678" spans="1:2">
      <c r="A8678">
        <v>4</v>
      </c>
      <c r="B8678" s="35">
        <v>46.31</v>
      </c>
    </row>
    <row r="8679" spans="1:2">
      <c r="A8679">
        <v>4</v>
      </c>
      <c r="B8679" s="35">
        <v>46.36</v>
      </c>
    </row>
    <row r="8680" spans="1:2">
      <c r="A8680">
        <v>4</v>
      </c>
      <c r="B8680" s="35">
        <v>46.42</v>
      </c>
    </row>
    <row r="8681" spans="1:2">
      <c r="A8681">
        <v>4</v>
      </c>
      <c r="B8681" s="35">
        <v>46.48</v>
      </c>
    </row>
    <row r="8682" spans="1:2">
      <c r="A8682">
        <v>4</v>
      </c>
      <c r="B8682" s="35">
        <v>46.48</v>
      </c>
    </row>
    <row r="8683" spans="1:2">
      <c r="A8683">
        <v>4</v>
      </c>
      <c r="B8683" s="35">
        <v>46.51</v>
      </c>
    </row>
    <row r="8684" spans="1:2">
      <c r="A8684">
        <v>4</v>
      </c>
      <c r="B8684" s="35">
        <v>46.51</v>
      </c>
    </row>
    <row r="8685" spans="1:2">
      <c r="A8685">
        <v>4</v>
      </c>
      <c r="B8685" s="35">
        <v>46.64</v>
      </c>
    </row>
    <row r="8686" spans="1:2">
      <c r="A8686">
        <v>4</v>
      </c>
      <c r="B8686" s="35">
        <v>46.75</v>
      </c>
    </row>
    <row r="8687" spans="1:2">
      <c r="A8687">
        <v>4</v>
      </c>
      <c r="B8687" s="35">
        <v>46.87</v>
      </c>
    </row>
    <row r="8688" spans="1:2">
      <c r="A8688">
        <v>4</v>
      </c>
      <c r="B8688" s="35">
        <v>47</v>
      </c>
    </row>
    <row r="8689" spans="1:2">
      <c r="A8689">
        <v>4</v>
      </c>
      <c r="B8689" s="35">
        <v>47.02</v>
      </c>
    </row>
    <row r="8690" spans="1:2">
      <c r="A8690">
        <v>4</v>
      </c>
      <c r="B8690" s="35">
        <v>47.05</v>
      </c>
    </row>
    <row r="8691" spans="1:2">
      <c r="A8691">
        <v>4</v>
      </c>
      <c r="B8691" s="35">
        <v>47.06</v>
      </c>
    </row>
    <row r="8692" spans="1:2">
      <c r="A8692">
        <v>4</v>
      </c>
      <c r="B8692" s="35">
        <v>47.07</v>
      </c>
    </row>
    <row r="8693" spans="1:2">
      <c r="A8693">
        <v>4</v>
      </c>
      <c r="B8693" s="35">
        <v>47.13</v>
      </c>
    </row>
    <row r="8694" spans="1:2">
      <c r="A8694">
        <v>4</v>
      </c>
      <c r="B8694" s="35">
        <v>47.21</v>
      </c>
    </row>
    <row r="8695" spans="1:2">
      <c r="A8695">
        <v>4</v>
      </c>
      <c r="B8695" s="35">
        <v>47.43</v>
      </c>
    </row>
    <row r="8696" spans="1:2">
      <c r="A8696">
        <v>4</v>
      </c>
      <c r="B8696" s="35">
        <v>47.45</v>
      </c>
    </row>
    <row r="8697" spans="1:2">
      <c r="A8697">
        <v>4</v>
      </c>
      <c r="B8697" s="35">
        <v>47.86</v>
      </c>
    </row>
    <row r="8698" spans="1:2">
      <c r="A8698">
        <v>4</v>
      </c>
      <c r="B8698" s="35">
        <v>48.01</v>
      </c>
    </row>
    <row r="8699" spans="1:2">
      <c r="A8699">
        <v>4</v>
      </c>
      <c r="B8699" s="35">
        <v>48.05</v>
      </c>
    </row>
    <row r="8700" spans="1:2">
      <c r="A8700">
        <v>4</v>
      </c>
      <c r="B8700" s="35">
        <v>48.29</v>
      </c>
    </row>
    <row r="8701" spans="1:2">
      <c r="A8701">
        <v>4</v>
      </c>
      <c r="B8701" s="35">
        <v>48.34</v>
      </c>
    </row>
    <row r="8702" spans="1:2">
      <c r="A8702">
        <v>4</v>
      </c>
      <c r="B8702" s="35">
        <v>48.88</v>
      </c>
    </row>
    <row r="8703" spans="1:2">
      <c r="A8703">
        <v>4</v>
      </c>
      <c r="B8703" s="35">
        <v>49.45</v>
      </c>
    </row>
    <row r="8704" spans="1:2">
      <c r="A8704">
        <v>4</v>
      </c>
      <c r="B8704" s="35">
        <v>49.45</v>
      </c>
    </row>
    <row r="8705" spans="1:2">
      <c r="A8705">
        <v>4</v>
      </c>
      <c r="B8705" s="35">
        <v>49.67</v>
      </c>
    </row>
    <row r="8706" spans="1:2">
      <c r="A8706">
        <v>4</v>
      </c>
      <c r="B8706" s="35">
        <v>49.73</v>
      </c>
    </row>
    <row r="8707" spans="1:2">
      <c r="A8707">
        <v>4</v>
      </c>
      <c r="B8707" s="35">
        <v>49.95</v>
      </c>
    </row>
    <row r="8708" spans="1:2">
      <c r="A8708">
        <v>4</v>
      </c>
      <c r="B8708" s="35">
        <v>50.01</v>
      </c>
    </row>
    <row r="8709" spans="1:2">
      <c r="A8709">
        <v>4</v>
      </c>
      <c r="B8709" s="35">
        <v>50.07</v>
      </c>
    </row>
    <row r="8710" spans="1:2">
      <c r="A8710">
        <v>4</v>
      </c>
      <c r="B8710" s="35">
        <v>50.48</v>
      </c>
    </row>
    <row r="8711" spans="1:2">
      <c r="A8711">
        <v>4</v>
      </c>
      <c r="B8711" s="35">
        <v>50.68</v>
      </c>
    </row>
    <row r="8712" spans="1:2">
      <c r="A8712">
        <v>4</v>
      </c>
      <c r="B8712" s="35">
        <v>50.95</v>
      </c>
    </row>
    <row r="8713" spans="1:2">
      <c r="A8713">
        <v>4</v>
      </c>
      <c r="B8713" s="35">
        <v>50.95</v>
      </c>
    </row>
    <row r="8714" spans="1:2">
      <c r="A8714">
        <v>4</v>
      </c>
      <c r="B8714" s="35">
        <v>50.97</v>
      </c>
    </row>
    <row r="8715" spans="1:2">
      <c r="A8715">
        <v>4</v>
      </c>
      <c r="B8715" s="35">
        <v>51.1</v>
      </c>
    </row>
    <row r="8716" spans="1:2">
      <c r="A8716">
        <v>4</v>
      </c>
      <c r="B8716" s="35">
        <v>51.5</v>
      </c>
    </row>
    <row r="8717" spans="1:2">
      <c r="A8717">
        <v>4</v>
      </c>
      <c r="B8717" s="35">
        <v>51.8</v>
      </c>
    </row>
    <row r="8718" spans="1:2">
      <c r="A8718">
        <v>4</v>
      </c>
      <c r="B8718" s="35">
        <v>51.82</v>
      </c>
    </row>
    <row r="8719" spans="1:2">
      <c r="A8719">
        <v>4</v>
      </c>
      <c r="B8719" s="35">
        <v>51.85</v>
      </c>
    </row>
    <row r="8720" spans="1:2">
      <c r="A8720">
        <v>4</v>
      </c>
      <c r="B8720" s="35">
        <v>52.35</v>
      </c>
    </row>
    <row r="8721" spans="1:2">
      <c r="A8721">
        <v>4</v>
      </c>
      <c r="B8721" s="35">
        <v>52.55</v>
      </c>
    </row>
    <row r="8722" spans="1:2">
      <c r="A8722">
        <v>4</v>
      </c>
      <c r="B8722" s="35">
        <v>52.61</v>
      </c>
    </row>
    <row r="8723" spans="1:2">
      <c r="A8723">
        <v>4</v>
      </c>
      <c r="B8723" s="35">
        <v>53.01</v>
      </c>
    </row>
    <row r="8724" spans="1:2">
      <c r="A8724">
        <v>4</v>
      </c>
      <c r="B8724" s="35">
        <v>53.02</v>
      </c>
    </row>
    <row r="8725" spans="1:2">
      <c r="A8725">
        <v>4</v>
      </c>
      <c r="B8725" s="35">
        <v>53.3</v>
      </c>
    </row>
    <row r="8726" spans="1:2">
      <c r="A8726">
        <v>4</v>
      </c>
      <c r="B8726" s="35">
        <v>53.88</v>
      </c>
    </row>
    <row r="8727" spans="1:2">
      <c r="A8727">
        <v>4</v>
      </c>
      <c r="B8727" s="35">
        <v>53.98</v>
      </c>
    </row>
    <row r="8728" spans="1:2">
      <c r="A8728">
        <v>4</v>
      </c>
      <c r="B8728" s="35">
        <v>54.01</v>
      </c>
    </row>
    <row r="8729" spans="1:2">
      <c r="A8729">
        <v>4</v>
      </c>
      <c r="B8729" s="35">
        <v>54.14</v>
      </c>
    </row>
    <row r="8730" spans="1:2">
      <c r="A8730">
        <v>4</v>
      </c>
      <c r="B8730" s="35">
        <v>54.22</v>
      </c>
    </row>
    <row r="8731" spans="1:2">
      <c r="A8731">
        <v>4</v>
      </c>
      <c r="B8731" s="35">
        <v>54.68</v>
      </c>
    </row>
    <row r="8732" spans="1:2">
      <c r="A8732">
        <v>4</v>
      </c>
      <c r="B8732" s="35">
        <v>55.77</v>
      </c>
    </row>
    <row r="8733" spans="1:2">
      <c r="A8733">
        <v>4</v>
      </c>
      <c r="B8733" s="35">
        <v>56.5</v>
      </c>
    </row>
    <row r="8734" spans="1:2">
      <c r="A8734">
        <v>4</v>
      </c>
      <c r="B8734" s="35">
        <v>57.14</v>
      </c>
    </row>
    <row r="8735" spans="1:2">
      <c r="A8735">
        <v>4</v>
      </c>
      <c r="B8735" s="35">
        <v>57.75</v>
      </c>
    </row>
    <row r="8736" spans="1:2">
      <c r="A8736">
        <v>4</v>
      </c>
      <c r="B8736" s="35">
        <v>59.86</v>
      </c>
    </row>
    <row r="8737" spans="1:2">
      <c r="A8737">
        <v>4</v>
      </c>
      <c r="B8737" s="35">
        <v>59.96</v>
      </c>
    </row>
    <row r="8738" spans="1:2">
      <c r="A8738">
        <v>4</v>
      </c>
      <c r="B8738" s="35">
        <v>32.5</v>
      </c>
    </row>
    <row r="8739" spans="1:2">
      <c r="A8739">
        <v>4</v>
      </c>
      <c r="B8739" s="35">
        <v>35.770000000000003</v>
      </c>
    </row>
    <row r="8740" spans="1:2">
      <c r="A8740">
        <v>4</v>
      </c>
      <c r="B8740" s="35">
        <v>22.25</v>
      </c>
    </row>
    <row r="8741" spans="1:2">
      <c r="A8741">
        <v>4</v>
      </c>
      <c r="B8741" s="35">
        <v>24.49</v>
      </c>
    </row>
    <row r="8742" spans="1:2">
      <c r="A8742">
        <v>4</v>
      </c>
      <c r="B8742" s="35">
        <v>24.74</v>
      </c>
    </row>
    <row r="8743" spans="1:2">
      <c r="A8743">
        <v>4</v>
      </c>
      <c r="B8743" s="35">
        <v>24.79</v>
      </c>
    </row>
    <row r="8744" spans="1:2">
      <c r="A8744">
        <v>4</v>
      </c>
      <c r="B8744" s="35">
        <v>25</v>
      </c>
    </row>
    <row r="8745" spans="1:2">
      <c r="A8745">
        <v>4</v>
      </c>
      <c r="B8745" s="35">
        <v>25.6</v>
      </c>
    </row>
    <row r="8746" spans="1:2">
      <c r="A8746">
        <v>4</v>
      </c>
      <c r="B8746" s="35">
        <v>26.6</v>
      </c>
    </row>
    <row r="8747" spans="1:2">
      <c r="A8747">
        <v>4</v>
      </c>
      <c r="B8747" s="35">
        <v>26.8</v>
      </c>
    </row>
    <row r="8748" spans="1:2">
      <c r="A8748">
        <v>4</v>
      </c>
      <c r="B8748" s="35">
        <v>27.74</v>
      </c>
    </row>
    <row r="8749" spans="1:2">
      <c r="A8749">
        <v>4</v>
      </c>
      <c r="B8749" s="35">
        <v>27.99</v>
      </c>
    </row>
    <row r="8750" spans="1:2">
      <c r="A8750">
        <v>4</v>
      </c>
      <c r="B8750" s="35">
        <v>29.6</v>
      </c>
    </row>
    <row r="8751" spans="1:2">
      <c r="A8751">
        <v>4</v>
      </c>
      <c r="B8751" s="35">
        <v>30.26</v>
      </c>
    </row>
    <row r="8752" spans="1:2">
      <c r="A8752">
        <v>4</v>
      </c>
      <c r="B8752" s="35">
        <v>30.4</v>
      </c>
    </row>
    <row r="8753" spans="1:2">
      <c r="A8753">
        <v>4</v>
      </c>
      <c r="B8753" s="35">
        <v>30.43</v>
      </c>
    </row>
    <row r="8754" spans="1:2">
      <c r="A8754">
        <v>4</v>
      </c>
      <c r="B8754" s="35">
        <v>30.82</v>
      </c>
    </row>
    <row r="8755" spans="1:2">
      <c r="A8755">
        <v>4</v>
      </c>
      <c r="B8755" s="35">
        <v>30.95</v>
      </c>
    </row>
    <row r="8756" spans="1:2">
      <c r="A8756">
        <v>4</v>
      </c>
      <c r="B8756" s="35">
        <v>31</v>
      </c>
    </row>
    <row r="8757" spans="1:2">
      <c r="A8757">
        <v>4</v>
      </c>
      <c r="B8757" s="35">
        <v>31.28</v>
      </c>
    </row>
    <row r="8758" spans="1:2">
      <c r="A8758">
        <v>4</v>
      </c>
      <c r="B8758" s="35">
        <v>31.91</v>
      </c>
    </row>
    <row r="8759" spans="1:2">
      <c r="A8759">
        <v>4</v>
      </c>
      <c r="B8759" s="35">
        <v>31.96</v>
      </c>
    </row>
    <row r="8760" spans="1:2">
      <c r="A8760">
        <v>4</v>
      </c>
      <c r="B8760" s="35">
        <v>32.020000000000003</v>
      </c>
    </row>
    <row r="8761" spans="1:2">
      <c r="A8761">
        <v>4</v>
      </c>
      <c r="B8761" s="35">
        <v>32.04</v>
      </c>
    </row>
    <row r="8762" spans="1:2">
      <c r="A8762">
        <v>4</v>
      </c>
      <c r="B8762" s="35">
        <v>32.049999999999997</v>
      </c>
    </row>
    <row r="8763" spans="1:2">
      <c r="A8763">
        <v>4</v>
      </c>
      <c r="B8763" s="35">
        <v>32.229999999999997</v>
      </c>
    </row>
    <row r="8764" spans="1:2">
      <c r="A8764">
        <v>4</v>
      </c>
      <c r="B8764" s="35">
        <v>32.31</v>
      </c>
    </row>
    <row r="8765" spans="1:2">
      <c r="A8765">
        <v>4</v>
      </c>
      <c r="B8765" s="35">
        <v>32.61</v>
      </c>
    </row>
    <row r="8766" spans="1:2">
      <c r="A8766">
        <v>4</v>
      </c>
      <c r="B8766" s="35">
        <v>32.700000000000003</v>
      </c>
    </row>
    <row r="8767" spans="1:2">
      <c r="A8767">
        <v>4</v>
      </c>
      <c r="B8767" s="35">
        <v>32.97</v>
      </c>
    </row>
    <row r="8768" spans="1:2">
      <c r="A8768">
        <v>4</v>
      </c>
      <c r="B8768" s="35">
        <v>33</v>
      </c>
    </row>
    <row r="8769" spans="1:2">
      <c r="A8769">
        <v>4</v>
      </c>
      <c r="B8769" s="35">
        <v>33.1</v>
      </c>
    </row>
    <row r="8770" spans="1:2">
      <c r="A8770">
        <v>4</v>
      </c>
      <c r="B8770" s="35">
        <v>33.299999999999997</v>
      </c>
    </row>
    <row r="8771" spans="1:2">
      <c r="A8771">
        <v>4</v>
      </c>
      <c r="B8771" s="35">
        <v>33.5</v>
      </c>
    </row>
    <row r="8772" spans="1:2">
      <c r="A8772">
        <v>4</v>
      </c>
      <c r="B8772" s="35">
        <v>34</v>
      </c>
    </row>
    <row r="8773" spans="1:2">
      <c r="A8773">
        <v>4</v>
      </c>
      <c r="B8773" s="35">
        <v>34.049999999999997</v>
      </c>
    </row>
    <row r="8774" spans="1:2">
      <c r="A8774">
        <v>4</v>
      </c>
      <c r="B8774" s="35">
        <v>34.65</v>
      </c>
    </row>
    <row r="8775" spans="1:2">
      <c r="A8775">
        <v>4</v>
      </c>
      <c r="B8775" s="35">
        <v>35</v>
      </c>
    </row>
    <row r="8776" spans="1:2">
      <c r="A8776">
        <v>4</v>
      </c>
      <c r="B8776" s="35">
        <v>35</v>
      </c>
    </row>
    <row r="8777" spans="1:2">
      <c r="A8777">
        <v>4</v>
      </c>
      <c r="B8777" s="35">
        <v>35.01</v>
      </c>
    </row>
    <row r="8778" spans="1:2">
      <c r="A8778">
        <v>4</v>
      </c>
      <c r="B8778" s="35">
        <v>35.270000000000003</v>
      </c>
    </row>
    <row r="8779" spans="1:2">
      <c r="A8779">
        <v>4</v>
      </c>
      <c r="B8779" s="35">
        <v>35.44</v>
      </c>
    </row>
    <row r="8780" spans="1:2">
      <c r="A8780">
        <v>4</v>
      </c>
      <c r="B8780" s="35">
        <v>37.85</v>
      </c>
    </row>
    <row r="8781" spans="1:2">
      <c r="A8781">
        <v>4</v>
      </c>
      <c r="B8781" s="35">
        <v>38.979999999999997</v>
      </c>
    </row>
    <row r="8782" spans="1:2">
      <c r="A8782">
        <v>4</v>
      </c>
      <c r="B8782" s="35">
        <v>39.03</v>
      </c>
    </row>
    <row r="8783" spans="1:2">
      <c r="A8783">
        <v>4</v>
      </c>
      <c r="B8783" s="35">
        <v>39.5</v>
      </c>
    </row>
    <row r="8784" spans="1:2">
      <c r="A8784">
        <v>4</v>
      </c>
      <c r="B8784" s="35">
        <v>39.869999999999997</v>
      </c>
    </row>
    <row r="8785" spans="1:2">
      <c r="A8785">
        <v>4</v>
      </c>
      <c r="B8785" s="35">
        <v>40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Raw_Tecno_Marca_preco</vt:lpstr>
      <vt:lpstr>Preco_OMIE_ES_2020</vt:lpstr>
      <vt:lpstr>NOTAS</vt:lpstr>
      <vt:lpstr>Resultados</vt:lpstr>
      <vt:lpstr>Q1_2020</vt:lpstr>
      <vt:lpstr>Q2_2020</vt:lpstr>
      <vt:lpstr>Q3_2020</vt:lpstr>
      <vt:lpstr>Q4_2020</vt:lpstr>
      <vt:lpstr>quartersR</vt:lpstr>
      <vt:lpstr>Legenda Tecnologias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Seabra</dc:creator>
  <cp:keywords/>
  <dc:description/>
  <cp:lastModifiedBy>Juan Anguita</cp:lastModifiedBy>
  <cp:revision/>
  <dcterms:created xsi:type="dcterms:W3CDTF">2021-03-01T20:53:30Z</dcterms:created>
  <dcterms:modified xsi:type="dcterms:W3CDTF">2021-03-13T12:42:30Z</dcterms:modified>
  <cp:category/>
  <cp:contentStatus/>
</cp:coreProperties>
</file>